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C001Q01TA" sheetId="2" r:id="rId2"/>
    <s:sheet name="SC003Q01TA" sheetId="3" r:id="rId3"/>
    <s:sheet name="SC053Q01TA" sheetId="4" r:id="rId4"/>
    <s:sheet name="SC053Q02TA" sheetId="5" r:id="rId5"/>
    <s:sheet name="SC053Q03TA" sheetId="6" r:id="rId6"/>
    <s:sheet name="SC053Q04TA" sheetId="7" r:id="rId7"/>
    <s:sheet name="SC053Q05NA" sheetId="8" r:id="rId8"/>
    <s:sheet name="SC053Q06NA" sheetId="9" r:id="rId9"/>
    <s:sheet name="SC053Q07TA" sheetId="10" r:id="rId10"/>
    <s:sheet name="SC053Q08TA" sheetId="11" r:id="rId11"/>
    <s:sheet name="SC053Q09TA" sheetId="12" r:id="rId12"/>
    <s:sheet name="SC053Q10TA" sheetId="13" r:id="rId13"/>
    <s:sheet name="SC059Q01NA" sheetId="14" r:id="rId14"/>
    <s:sheet name="SC059Q02NA" sheetId="15" r:id="rId15"/>
    <s:sheet name="SC059Q03NA" sheetId="16" r:id="rId16"/>
    <s:sheet name="SC059Q04NA" sheetId="17" r:id="rId17"/>
    <s:sheet name="SC059Q05NA" sheetId="18" r:id="rId18"/>
    <s:sheet name="SC059Q06NA" sheetId="19" r:id="rId19"/>
    <s:sheet name="SC059Q07NA" sheetId="20" r:id="rId20"/>
    <s:sheet name="SC059Q08NA" sheetId="21" r:id="rId21"/>
    <s:sheet name="SC052Q01NA" sheetId="22" r:id="rId22"/>
    <s:sheet name="SC052Q02NA" sheetId="23" r:id="rId23"/>
    <s:sheet name="SC009Q01TA" sheetId="24" r:id="rId24"/>
    <s:sheet name="SC009Q02TA" sheetId="25" r:id="rId25"/>
    <s:sheet name="SC009Q03TA" sheetId="26" r:id="rId26"/>
    <s:sheet name="SC009Q04TA" sheetId="27" r:id="rId27"/>
    <s:sheet name="SC009Q05TA" sheetId="28" r:id="rId28"/>
    <s:sheet name="SC009Q06TA" sheetId="29" r:id="rId29"/>
    <s:sheet name="SC009Q07TA" sheetId="30" r:id="rId30"/>
    <s:sheet name="SC009Q08TA" sheetId="31" r:id="rId31"/>
    <s:sheet name="SC009Q09TA" sheetId="32" r:id="rId32"/>
    <s:sheet name="SC009Q10TA" sheetId="33" r:id="rId33"/>
    <s:sheet name="SC009Q11TA" sheetId="34" r:id="rId34"/>
    <s:sheet name="SC009Q12TA" sheetId="35" r:id="rId35"/>
    <s:sheet name="SC009Q13TA" sheetId="36" r:id="rId36"/>
    <s:sheet name="SC010Q01TA" sheetId="37" r:id="rId37"/>
    <s:sheet name="SC010Q01TB" sheetId="38" r:id="rId38"/>
    <s:sheet name="SC010Q01TC" sheetId="39" r:id="rId39"/>
    <s:sheet name="SC010Q01TD" sheetId="40" r:id="rId40"/>
    <s:sheet name="SC010Q01TE" sheetId="41" r:id="rId41"/>
    <s:sheet name="SC010Q02TA" sheetId="42" r:id="rId42"/>
    <s:sheet name="SC010Q02TB" sheetId="43" r:id="rId43"/>
    <s:sheet name="SC010Q02TC" sheetId="44" r:id="rId44"/>
    <s:sheet name="SC010Q02TD" sheetId="45" r:id="rId45"/>
    <s:sheet name="SC010Q02TE" sheetId="46" r:id="rId46"/>
    <s:sheet name="SC010Q03TA" sheetId="47" r:id="rId47"/>
    <s:sheet name="SC010Q03TB" sheetId="48" r:id="rId48"/>
    <s:sheet name="SC010Q03TC" sheetId="49" r:id="rId49"/>
    <s:sheet name="SC010Q03TD" sheetId="50" r:id="rId50"/>
    <s:sheet name="SC010Q03TE" sheetId="51" r:id="rId51"/>
    <s:sheet name="SC010Q04TA" sheetId="52" r:id="rId52"/>
    <s:sheet name="SC010Q04TB" sheetId="53" r:id="rId53"/>
    <s:sheet name="SC010Q04TC" sheetId="54" r:id="rId54"/>
    <s:sheet name="SC010Q04TD" sheetId="55" r:id="rId55"/>
    <s:sheet name="SC010Q04TE" sheetId="56" r:id="rId56"/>
    <s:sheet name="SC010Q05TA" sheetId="57" r:id="rId57"/>
    <s:sheet name="SC010Q05TB" sheetId="58" r:id="rId58"/>
    <s:sheet name="SC010Q05TC" sheetId="59" r:id="rId59"/>
    <s:sheet name="SC010Q05TD" sheetId="60" r:id="rId60"/>
    <s:sheet name="SC010Q05TE" sheetId="61" r:id="rId61"/>
    <s:sheet name="SC010Q06TA" sheetId="62" r:id="rId62"/>
    <s:sheet name="SC010Q06TB" sheetId="63" r:id="rId63"/>
    <s:sheet name="SC010Q06TC" sheetId="64" r:id="rId64"/>
    <s:sheet name="SC010Q06TD" sheetId="65" r:id="rId65"/>
    <s:sheet name="SC010Q06TE" sheetId="66" r:id="rId66"/>
    <s:sheet name="SC010Q07TA" sheetId="67" r:id="rId67"/>
    <s:sheet name="SC010Q07TB" sheetId="68" r:id="rId68"/>
    <s:sheet name="SC010Q07TC" sheetId="69" r:id="rId69"/>
    <s:sheet name="SC010Q07TD" sheetId="70" r:id="rId70"/>
    <s:sheet name="SC010Q07TE" sheetId="71" r:id="rId71"/>
    <s:sheet name="SC010Q08TA" sheetId="72" r:id="rId72"/>
    <s:sheet name="SC010Q08TB" sheetId="73" r:id="rId73"/>
    <s:sheet name="SC010Q08TC" sheetId="74" r:id="rId74"/>
    <s:sheet name="SC010Q08TD" sheetId="75" r:id="rId75"/>
    <s:sheet name="SC010Q08TE" sheetId="76" r:id="rId76"/>
    <s:sheet name="SC010Q09TA" sheetId="77" r:id="rId77"/>
    <s:sheet name="SC010Q09TB" sheetId="78" r:id="rId78"/>
    <s:sheet name="SC010Q09TC" sheetId="79" r:id="rId79"/>
    <s:sheet name="SC010Q09TD" sheetId="80" r:id="rId80"/>
    <s:sheet name="SC010Q09TE" sheetId="81" r:id="rId81"/>
    <s:sheet name="SC010Q10TA" sheetId="82" r:id="rId82"/>
    <s:sheet name="SC010Q10TB" sheetId="83" r:id="rId83"/>
    <s:sheet name="SC010Q10TC" sheetId="84" r:id="rId84"/>
    <s:sheet name="SC010Q10TD" sheetId="85" r:id="rId85"/>
    <s:sheet name="SC010Q10TE" sheetId="86" r:id="rId86"/>
    <s:sheet name="SC010Q11TA" sheetId="87" r:id="rId87"/>
    <s:sheet name="SC010Q11TB" sheetId="88" r:id="rId88"/>
    <s:sheet name="SC010Q11TC" sheetId="89" r:id="rId89"/>
    <s:sheet name="SC010Q11TD" sheetId="90" r:id="rId90"/>
    <s:sheet name="SC010Q11TE" sheetId="91" r:id="rId91"/>
    <s:sheet name="SC010Q12TA" sheetId="92" r:id="rId92"/>
    <s:sheet name="SC010Q12TB" sheetId="93" r:id="rId93"/>
    <s:sheet name="SC010Q12TC" sheetId="94" r:id="rId94"/>
    <s:sheet name="SC010Q12TD" sheetId="95" r:id="rId95"/>
    <s:sheet name="SC010Q12TE" sheetId="96" r:id="rId96"/>
    <s:sheet name="SC012Q01TA" sheetId="97" r:id="rId97"/>
    <s:sheet name="SC012Q02TA" sheetId="98" r:id="rId98"/>
    <s:sheet name="SC012Q03TA" sheetId="99" r:id="rId99"/>
    <s:sheet name="SC012Q04TA" sheetId="100" r:id="rId100"/>
    <s:sheet name="SC012Q05TA" sheetId="101" r:id="rId101"/>
    <s:sheet name="SC012Q06TA" sheetId="102" r:id="rId102"/>
    <s:sheet name="SC012Q07TA" sheetId="103" r:id="rId103"/>
    <s:sheet name="SC013Q01TA" sheetId="104" r:id="rId104"/>
    <s:sheet name="SC014Q01NA" sheetId="105" r:id="rId105"/>
    <s:sheet name="SC017Q01NA" sheetId="106" r:id="rId106"/>
    <s:sheet name="SC017Q02NA" sheetId="107" r:id="rId107"/>
    <s:sheet name="SC017Q03NA" sheetId="108" r:id="rId108"/>
    <s:sheet name="SC017Q04NA" sheetId="109" r:id="rId109"/>
    <s:sheet name="SC017Q05NA" sheetId="110" r:id="rId110"/>
    <s:sheet name="SC017Q06NA" sheetId="111" r:id="rId111"/>
    <s:sheet name="SC017Q07NA" sheetId="112" r:id="rId112"/>
    <s:sheet name="SC017Q08NA" sheetId="113" r:id="rId113"/>
    <s:sheet name="SC027Q01NA" sheetId="114" r:id="rId114"/>
    <s:sheet name="SC027Q02NA" sheetId="115" r:id="rId115"/>
    <s:sheet name="SC027Q03NA" sheetId="116" r:id="rId116"/>
    <s:sheet name="SC027Q04NA" sheetId="117" r:id="rId117"/>
    <s:sheet name="SC032Q01TA" sheetId="118" r:id="rId118"/>
    <s:sheet name="SC032Q02TA" sheetId="119" r:id="rId119"/>
    <s:sheet name="SC032Q03TA" sheetId="120" r:id="rId120"/>
    <s:sheet name="SC032Q04TA" sheetId="121" r:id="rId121"/>
    <s:sheet name="SC034Q01NA" sheetId="122" r:id="rId122"/>
    <s:sheet name="SC034Q02NA" sheetId="123" r:id="rId123"/>
    <s:sheet name="SC034Q03TA" sheetId="124" r:id="rId124"/>
    <s:sheet name="SC034Q04TA" sheetId="125" r:id="rId125"/>
    <s:sheet name="SC035Q01NA" sheetId="126" r:id="rId126"/>
    <s:sheet name="SC035Q01NB" sheetId="127" r:id="rId127"/>
    <s:sheet name="SC035Q02TA" sheetId="128" r:id="rId128"/>
    <s:sheet name="SC035Q02TB" sheetId="129" r:id="rId129"/>
    <s:sheet name="SC035Q03TA" sheetId="130" r:id="rId130"/>
    <s:sheet name="SC035Q03TB" sheetId="131" r:id="rId131"/>
    <s:sheet name="SC035Q04TA" sheetId="132" r:id="rId132"/>
    <s:sheet name="SC035Q04TB" sheetId="133" r:id="rId133"/>
    <s:sheet name="SC035Q05TA" sheetId="134" r:id="rId134"/>
    <s:sheet name="SC035Q05TB" sheetId="135" r:id="rId135"/>
    <s:sheet name="SC035Q06TA" sheetId="136" r:id="rId136"/>
    <s:sheet name="SC035Q06TB" sheetId="137" r:id="rId137"/>
    <s:sheet name="SC035Q07TA" sheetId="138" r:id="rId138"/>
    <s:sheet name="SC035Q07TB" sheetId="139" r:id="rId139"/>
    <s:sheet name="SC035Q08TA" sheetId="140" r:id="rId140"/>
    <s:sheet name="SC035Q08TB" sheetId="141" r:id="rId141"/>
    <s:sheet name="SC035Q09NA" sheetId="142" r:id="rId142"/>
    <s:sheet name="SC035Q09NB" sheetId="143" r:id="rId143"/>
    <s:sheet name="SC035Q10TA" sheetId="144" r:id="rId144"/>
    <s:sheet name="SC035Q10TB" sheetId="145" r:id="rId145"/>
    <s:sheet name="SC035Q11NA" sheetId="146" r:id="rId146"/>
    <s:sheet name="SC035Q11NB" sheetId="147" r:id="rId147"/>
    <s:sheet name="SC036Q01TA" sheetId="148" r:id="rId148"/>
    <s:sheet name="SC036Q02TA" sheetId="149" r:id="rId149"/>
    <s:sheet name="SC036Q03NA" sheetId="150" r:id="rId150"/>
    <s:sheet name="SC037Q01TA" sheetId="151" r:id="rId151"/>
    <s:sheet name="SC037Q02TA" sheetId="152" r:id="rId152"/>
    <s:sheet name="SC037Q03TA" sheetId="153" r:id="rId153"/>
    <s:sheet name="SC037Q04TA" sheetId="154" r:id="rId154"/>
    <s:sheet name="SC037Q05NA" sheetId="155" r:id="rId155"/>
    <s:sheet name="SC037Q06NA" sheetId="156" r:id="rId156"/>
    <s:sheet name="SC037Q07TA" sheetId="157" r:id="rId157"/>
    <s:sheet name="SC037Q08TA" sheetId="158" r:id="rId158"/>
    <s:sheet name="SC037Q09TA" sheetId="159" r:id="rId159"/>
    <s:sheet name="SC037Q10NA" sheetId="160" r:id="rId160"/>
    <s:sheet name="SC040Q02NA" sheetId="161" r:id="rId161"/>
    <s:sheet name="SC040Q03NA" sheetId="162" r:id="rId162"/>
    <s:sheet name="SC040Q05NA" sheetId="163" r:id="rId163"/>
    <s:sheet name="SC040Q11NA" sheetId="164" r:id="rId164"/>
    <s:sheet name="SC040Q12NA" sheetId="165" r:id="rId165"/>
    <s:sheet name="SC040Q15NA" sheetId="166" r:id="rId166"/>
    <s:sheet name="SC040Q16NA" sheetId="167" r:id="rId167"/>
    <s:sheet name="SC040Q17NA" sheetId="168" r:id="rId168"/>
    <s:sheet name="SC041Q01NA" sheetId="169" r:id="rId169"/>
    <s:sheet name="SC041Q03NA" sheetId="170" r:id="rId170"/>
    <s:sheet name="SC041Q04NA" sheetId="171" r:id="rId171"/>
    <s:sheet name="SC041Q05NA" sheetId="172" r:id="rId172"/>
    <s:sheet name="SC041Q06NA" sheetId="173" r:id="rId173"/>
    <s:sheet name="SC042Q01TA" sheetId="174" r:id="rId174"/>
    <s:sheet name="SC042Q02TA" sheetId="175" r:id="rId175"/>
    <s:sheet name="SC061Q01TA" sheetId="176" r:id="rId176"/>
    <s:sheet name="SC061Q02TA" sheetId="177" r:id="rId177"/>
    <s:sheet name="SC061Q03TA" sheetId="178" r:id="rId178"/>
    <s:sheet name="SC061Q04TA" sheetId="179" r:id="rId179"/>
    <s:sheet name="SC061Q05TA" sheetId="180" r:id="rId180"/>
    <s:sheet name="SC061Q06TA" sheetId="181" r:id="rId181"/>
    <s:sheet name="SC061Q07TA" sheetId="182" r:id="rId182"/>
    <s:sheet name="SC061Q08TA" sheetId="183" r:id="rId183"/>
    <s:sheet name="SC061Q09TA" sheetId="184" r:id="rId184"/>
    <s:sheet name="SC061Q10TA" sheetId="185" r:id="rId185"/>
    <s:sheet name="SC063Q02NA" sheetId="186" r:id="rId186"/>
    <s:sheet name="SC063Q03NA" sheetId="187" r:id="rId187"/>
    <s:sheet name="SC063Q04NA" sheetId="188" r:id="rId188"/>
    <s:sheet name="SC063Q06NA" sheetId="189" r:id="rId189"/>
    <s:sheet name="SC063Q07NA" sheetId="190" r:id="rId190"/>
    <s:sheet name="SC063Q09NA" sheetId="191" r:id="rId191"/>
    <s:sheet name="SCHLTYPE" sheetId="192" r:id="rId192"/>
  </s:sheets>
  <s:definedNames/>
  <s:calcPr calcId="124519" fullCalcOnLoad="1"/>
</s:workbook>
</file>

<file path=xl/sharedStrings.xml><?xml version="1.0" encoding="utf-8"?>
<sst xmlns="http://schemas.openxmlformats.org/spreadsheetml/2006/main" uniqueCount="728">
  <si>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</si>
  <si>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</si>
  <si>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</si>
  <si>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</si>
  <si>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</si>
  <si>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SC053Q01TA</t>
  </si>
  <si>
    <t>&lt;This academic year&gt;,follow. activities\school offers&lt;national modal grade for 15-year-olds&gt;? Band, orchestra\choir</t>
  </si>
  <si>
    <t>SC053Q02TA</t>
  </si>
  <si>
    <t>&lt;This academic year&gt;,follow. activities\school offers&lt;national modal grade for 15-year-olds&gt;? School play\musical</t>
  </si>
  <si>
    <t>SC053Q03TA</t>
  </si>
  <si>
    <t>&lt;This academic year&gt;,follow. activities\school offers&lt;national modal grade for 15-year-olds&gt;? School yrbk, newspaper</t>
  </si>
  <si>
    <t>SC053Q04TA</t>
  </si>
  <si>
    <t>&lt;This academic year&gt;,follow. activities\school offers&lt;national modal grade for 15-year-olds&gt;?  Volunteering or servic</t>
  </si>
  <si>
    <t>SC053Q05NA</t>
  </si>
  <si>
    <t>&lt;This academic year&gt;,follow. activities\school offers&lt;national modal grade for 15-year-olds&gt;? Science club</t>
  </si>
  <si>
    <t>SC053Q06NA</t>
  </si>
  <si>
    <t>&lt;This academic year&gt;,follow. activities\school offers&lt;national modal grade for 15-year-olds&gt;?  Science competitions</t>
  </si>
  <si>
    <t>SC053Q07TA</t>
  </si>
  <si>
    <t>&lt;This academic year&gt;,follow. activities\school offers&lt;national modal grade for 15-year-olds&gt;? Chess club</t>
  </si>
  <si>
    <t>SC053Q08TA</t>
  </si>
  <si>
    <t>&lt;This academic year&gt;,follow. activities\school offers&lt;national modal grade for 15-year-olds&gt;? Inform\Commun. Tech.</t>
  </si>
  <si>
    <t>SC053Q09TA</t>
  </si>
  <si>
    <t>&lt;This academic year&gt;,follow. activities\school offers&lt;national modal grade for 15-year-olds&gt;? Art club\activities.</t>
  </si>
  <si>
    <t>SC053Q10TA</t>
  </si>
  <si>
    <t>&lt;This academic year&gt;,follow. activities\school offers&lt;national modal grade for 15-year-olds&gt;? Sport team\activities</t>
  </si>
  <si>
    <t>SC059Q01NA</t>
  </si>
  <si>
    <t>Compared to other departments, our school's &lt;school science department&gt; is well equipped.</t>
  </si>
  <si>
    <t>SC059Q02NA</t>
  </si>
  <si>
    <t>If we ever have some extra funding, a big share goes into improvement of our &lt;school science&gt; teaching.</t>
  </si>
  <si>
    <t>SC059Q03NA</t>
  </si>
  <si>
    <t>&lt;School science&gt; teachers are among our best educated staff members.</t>
  </si>
  <si>
    <t>SC059Q04NA</t>
  </si>
  <si>
    <t>Compared to similar schools, we have a well equipped laboratory.</t>
  </si>
  <si>
    <t>SC059Q05NA</t>
  </si>
  <si>
    <t>The material for hands-on activities in &lt;school science&gt; is in good shape.</t>
  </si>
  <si>
    <t>SC059Q06NA</t>
  </si>
  <si>
    <t>We have enough laboratory material that all courses can regularly use it.</t>
  </si>
  <si>
    <t>SC059Q07NA</t>
  </si>
  <si>
    <t>We have extra laboratory staff that helps support &lt;school science&gt; teaching.</t>
  </si>
  <si>
    <t>SC059Q08NA</t>
  </si>
  <si>
    <t>Our school spends extra money on up-to-date &lt;school science&gt; equipment.</t>
  </si>
  <si>
    <t>SC052Q01NA</t>
  </si>
  <si>
    <t>Does your school provide study help? Room(s) where the students can do their homework</t>
  </si>
  <si>
    <t>SC052Q02NA</t>
  </si>
  <si>
    <t>Does your school provide the following study help? Staff help with homework</t>
  </si>
  <si>
    <t>SC009Q01TA</t>
  </si>
  <si>
    <t>Frequency of &lt;the last academic year&gt;. I use student performance results to develop the school's educational goal</t>
  </si>
  <si>
    <t>SC009Q02TA</t>
  </si>
  <si>
    <t>Frequency of &lt;the last academic year&gt;. I make sure that the professional development activities of teachers are in</t>
  </si>
  <si>
    <t>SC009Q03TA</t>
  </si>
  <si>
    <t>Frequency of &lt;the last academic year&gt;. I ensure that teachers work according to the school's educational goals.</t>
  </si>
  <si>
    <t>SC009Q04TA</t>
  </si>
  <si>
    <t>Frequency of &lt;the last academic year&gt;. I promote teaching practices based on recent educational research.</t>
  </si>
  <si>
    <t>SC009Q05TA</t>
  </si>
  <si>
    <t>Frequency of &lt;the last academic year&gt;. I praise teachers whose students are actively participating in learning.</t>
  </si>
  <si>
    <t>SC009Q06TA</t>
  </si>
  <si>
    <t>Frequency of &lt;the last academic year&gt;. When a teacher has problems in his\her classroom, I take the initiative to</t>
  </si>
  <si>
    <t>SC009Q07TA</t>
  </si>
  <si>
    <t>Frequency of &lt;the last academic year&gt;. I draw teachers' attention to the importance of pupils development of cri</t>
  </si>
  <si>
    <t>SC009Q08TA</t>
  </si>
  <si>
    <t>Frequency of &lt;the last academic year&gt;. I pay attention to disruptive behaviour in classrooms.</t>
  </si>
  <si>
    <t>SC009Q09TA</t>
  </si>
  <si>
    <t>Frequency of &lt;the last academic year&gt;. I provide staff with opportunities to participate in school decision-making</t>
  </si>
  <si>
    <t>SC009Q10TA</t>
  </si>
  <si>
    <t>Frequency of &lt;the last academic year&gt;. I engage teachers to help build a school culture of continuous improvement.</t>
  </si>
  <si>
    <t>SC009Q11TA</t>
  </si>
  <si>
    <t>Frequency of &lt;the last academic year&gt;. I ask teachers to participate in reviewing management practices.</t>
  </si>
  <si>
    <t>SC009Q12TA</t>
  </si>
  <si>
    <t>Frequency of &lt;the last academic year&gt;. When a teacher brings up a classroom problem, we solve the problem together</t>
  </si>
  <si>
    <t>SC009Q13TA</t>
  </si>
  <si>
    <t>Frequency of &lt;the last academic year&gt;. I discuss the school's academic goals with teachers at faculty meetings.</t>
  </si>
  <si>
    <t>SC010Q01TA</t>
  </si>
  <si>
    <t>Selecting teachers for hire: Principal</t>
  </si>
  <si>
    <t>SC010Q01TB</t>
  </si>
  <si>
    <t>Selecting teachers for hire: Teachers</t>
  </si>
  <si>
    <t>SC010Q01TC</t>
  </si>
  <si>
    <t>Selecting teachers for hire: &lt;School governing board&gt;</t>
  </si>
  <si>
    <t>SC010Q01TD</t>
  </si>
  <si>
    <t>Selecting teachers for hire: &lt;Regional or local education authority&gt;</t>
  </si>
  <si>
    <t>SC010Q01TE</t>
  </si>
  <si>
    <t>Selecting teachers for hire: National education authority</t>
  </si>
  <si>
    <t>SC010Q02TA</t>
  </si>
  <si>
    <t>Firing teachers: Principal</t>
  </si>
  <si>
    <t>SC010Q02TB</t>
  </si>
  <si>
    <t>Firing teachers: Teachers</t>
  </si>
  <si>
    <t>SC010Q02TC</t>
  </si>
  <si>
    <t>Firing teachers: &lt;School governing board&gt;</t>
  </si>
  <si>
    <t>SC010Q02TD</t>
  </si>
  <si>
    <t>Firing teachers: &lt;Regional or local education authority&gt;</t>
  </si>
  <si>
    <t>SC010Q02TE</t>
  </si>
  <si>
    <t>Firing teachers: National education authority</t>
  </si>
  <si>
    <t>SC010Q03TA</t>
  </si>
  <si>
    <t>Establishing teachers' starting salaries: Principal</t>
  </si>
  <si>
    <t>SC010Q03TB</t>
  </si>
  <si>
    <t>Establishing teachers' starting salaries: Teachers</t>
  </si>
  <si>
    <t>SC010Q03TC</t>
  </si>
  <si>
    <t>Establishing teachers' starting salaries: &lt;School governing board&gt;</t>
  </si>
  <si>
    <t>SC010Q03TD</t>
  </si>
  <si>
    <t>Establishing teachers' starting salaries: &lt;Regional or local education authority&gt;</t>
  </si>
  <si>
    <t>SC010Q03TE</t>
  </si>
  <si>
    <t>Establishing teachers' starting salaries: National education authority</t>
  </si>
  <si>
    <t>SC010Q04TA</t>
  </si>
  <si>
    <t>Determining teachers' salary increases: Principal</t>
  </si>
  <si>
    <t>SC010Q04TB</t>
  </si>
  <si>
    <t>Determining teachers' salary increases: Teachers</t>
  </si>
  <si>
    <t>SC010Q04TC</t>
  </si>
  <si>
    <t>Determining teachers' salary increases: &lt;School governing board&gt;</t>
  </si>
  <si>
    <t>SC010Q04TD</t>
  </si>
  <si>
    <t>Determining teachers' salary increases: &lt;Regional or local education authority&gt;</t>
  </si>
  <si>
    <t>SC010Q04TE</t>
  </si>
  <si>
    <t>Determining teachers' salary increases: National education authority</t>
  </si>
  <si>
    <t>SC010Q05TA</t>
  </si>
  <si>
    <t>Formulating the school budget: Principal</t>
  </si>
  <si>
    <t>SC010Q05TB</t>
  </si>
  <si>
    <t>Formulating the school budget: Teachers</t>
  </si>
  <si>
    <t>SC010Q05TC</t>
  </si>
  <si>
    <t>Formulating the school budget: &lt;School governing board&gt;</t>
  </si>
  <si>
    <t>SC010Q05TD</t>
  </si>
  <si>
    <t>Formulating the school budget: &lt;Regional or local education authority&gt;</t>
  </si>
  <si>
    <t>SC010Q05TE</t>
  </si>
  <si>
    <t>Formulating the school budget: National education authority</t>
  </si>
  <si>
    <t>SC010Q06TA</t>
  </si>
  <si>
    <t>Deciding on budget allocations within the school: Principal</t>
  </si>
  <si>
    <t>SC010Q06TB</t>
  </si>
  <si>
    <t>Deciding on budget allocations within the school: Teachers</t>
  </si>
  <si>
    <t>SC010Q06TC</t>
  </si>
  <si>
    <t>Deciding on budget allocations within the school: &lt;School governing board&gt;</t>
  </si>
  <si>
    <t>SC010Q06TD</t>
  </si>
  <si>
    <t>Deciding on budget allocations within the school: &lt;Regional or local education authority&gt;</t>
  </si>
  <si>
    <t>SC010Q06TE</t>
  </si>
  <si>
    <t>Deciding on budget allocations within the school: National education authority</t>
  </si>
  <si>
    <t>SC010Q07TA</t>
  </si>
  <si>
    <t>Establishing student disciplinary policies: Principal</t>
  </si>
  <si>
    <t>SC010Q07TB</t>
  </si>
  <si>
    <t>Establishing student disciplinary policies: Teachers</t>
  </si>
  <si>
    <t>SC010Q07TC</t>
  </si>
  <si>
    <t>Establishing student disciplinary policies: &lt;School governing board&gt;</t>
  </si>
  <si>
    <t>SC010Q07TD</t>
  </si>
  <si>
    <t>Establishing student disciplinary policies: &lt;Regional or local education authority&gt;</t>
  </si>
  <si>
    <t>SC010Q07TE</t>
  </si>
  <si>
    <t>Establishing student disciplinary policies: National education authority</t>
  </si>
  <si>
    <t>SC010Q08TA</t>
  </si>
  <si>
    <t>Establishing student assessment policies: Principal</t>
  </si>
  <si>
    <t>SC010Q08TB</t>
  </si>
  <si>
    <t>Establishing student assessment policies: Teachers</t>
  </si>
  <si>
    <t>SC010Q08TC</t>
  </si>
  <si>
    <t>Establishing student assessment policies: &lt;School governing board&gt;</t>
  </si>
  <si>
    <t>SC010Q08TD</t>
  </si>
  <si>
    <t>Establishing student assessment policies: &lt;Regional or local education authority&gt;</t>
  </si>
  <si>
    <t>SC010Q08TE</t>
  </si>
  <si>
    <t>Establishing student assessment policies: National education authority</t>
  </si>
  <si>
    <t>SC010Q09TA</t>
  </si>
  <si>
    <t>Approving students for admission to the school: Principal</t>
  </si>
  <si>
    <t>SC010Q09TB</t>
  </si>
  <si>
    <t>Approving students for admission to the school: Teachers</t>
  </si>
  <si>
    <t>SC010Q09TC</t>
  </si>
  <si>
    <t>Approving students for admission to the school: &lt;School governing board&gt;</t>
  </si>
  <si>
    <t>SC010Q09TD</t>
  </si>
  <si>
    <t>Approving students for admission to the school: &lt;Regional or local education authority&gt;</t>
  </si>
  <si>
    <t>SC010Q09TE</t>
  </si>
  <si>
    <t>Approving students for admission to the school: National education authority</t>
  </si>
  <si>
    <t>SC010Q10TA</t>
  </si>
  <si>
    <t>Choosing which textbooks are used: Principal</t>
  </si>
  <si>
    <t>SC010Q10TB</t>
  </si>
  <si>
    <t>Choosing which textbooks are used: Teachers</t>
  </si>
  <si>
    <t>SC010Q10TC</t>
  </si>
  <si>
    <t>Choosing which textbooks are used: &lt;School governing board&gt;</t>
  </si>
  <si>
    <t>SC010Q10TD</t>
  </si>
  <si>
    <t>Choosing which textbooks are used: &lt;Regional or local education authority&gt;</t>
  </si>
  <si>
    <t>SC010Q10TE</t>
  </si>
  <si>
    <t>Choosing which textbooks are used: National education authority</t>
  </si>
  <si>
    <t>SC010Q11TA</t>
  </si>
  <si>
    <t>Determining course content: Principal</t>
  </si>
  <si>
    <t>SC010Q11TB</t>
  </si>
  <si>
    <t>Determining course content: Teachers</t>
  </si>
  <si>
    <t>SC010Q11TC</t>
  </si>
  <si>
    <t>Determining course content: &lt;School governing board&gt;</t>
  </si>
  <si>
    <t>SC010Q11TD</t>
  </si>
  <si>
    <t>Determining course content: &lt;Regional or local education authority&gt;</t>
  </si>
  <si>
    <t>SC010Q11TE</t>
  </si>
  <si>
    <t>Determining course content: National education authority</t>
  </si>
  <si>
    <t>SC010Q12TA</t>
  </si>
  <si>
    <t>Deciding which courses are offered: Principal</t>
  </si>
  <si>
    <t>SC010Q12TB</t>
  </si>
  <si>
    <t>Deciding which courses are offered: Teachers</t>
  </si>
  <si>
    <t>SC010Q12TC</t>
  </si>
  <si>
    <t>Deciding which courses are offered: &lt;School governing board&gt;</t>
  </si>
  <si>
    <t>SC010Q12TD</t>
  </si>
  <si>
    <t>Deciding which courses are offered: &lt;Regional or local education authority&gt;</t>
  </si>
  <si>
    <t>SC010Q12TE</t>
  </si>
  <si>
    <t>Deciding which courses are offered: National education authority</t>
  </si>
  <si>
    <t>SC012Q01TA</t>
  </si>
  <si>
    <t>Student admission to school: Student's record of academic performance (including placement tests)</t>
  </si>
  <si>
    <t>SC012Q02TA</t>
  </si>
  <si>
    <t>Student admission to school: Recommendation of feeder schools</t>
  </si>
  <si>
    <t>SC012Q03TA</t>
  </si>
  <si>
    <t>Student admission to school: Parents' endorsement of the instructional or religious philosophy of the school</t>
  </si>
  <si>
    <t>SC012Q04TA</t>
  </si>
  <si>
    <t>Student admission to school: Whether the student requires or is interested in a special programme</t>
  </si>
  <si>
    <t>SC012Q05TA</t>
  </si>
  <si>
    <t>Student admission to school: Preference given to family members of current or former students</t>
  </si>
  <si>
    <t>SC012Q06TA</t>
  </si>
  <si>
    <t>Student admission to school: Residence in a particular area</t>
  </si>
  <si>
    <t>SC012Q07TA</t>
  </si>
  <si>
    <t>Student admission to school: Other</t>
  </si>
  <si>
    <t>SC013Q01TA</t>
  </si>
  <si>
    <t>Is your school a public or a private school?</t>
  </si>
  <si>
    <t>SC014Q01NA</t>
  </si>
  <si>
    <t>What kind of organisation runs your school?</t>
  </si>
  <si>
    <t>SC017Q01NA</t>
  </si>
  <si>
    <t>School instruction hindered by: A lack of teaching staff.</t>
  </si>
  <si>
    <t>SC017Q02NA</t>
  </si>
  <si>
    <t>School instruction hindered by: Inadequate or poorly qualified teaching staff.</t>
  </si>
  <si>
    <t>SC017Q03NA</t>
  </si>
  <si>
    <t>School instruction hindered by: A lack of assisting staff.</t>
  </si>
  <si>
    <t>SC017Q04NA</t>
  </si>
  <si>
    <t>School instruction hindered by: Inadequate or poorly qualified assisting staff.</t>
  </si>
  <si>
    <t>SC017Q05NA</t>
  </si>
  <si>
    <t>School instruction hindered by: Lack of educational material (e.g. textbooks, IT equipment, library or lab material).</t>
  </si>
  <si>
    <t>SC017Q06NA</t>
  </si>
  <si>
    <t>School instruction hindered by: Inadequate or poor quality educational material (e.g. textbooks, IT equipment).</t>
  </si>
  <si>
    <t>SC017Q07NA</t>
  </si>
  <si>
    <t>School instruction hindered by: Lack of physical infrastructure (building, grounds, heating\cooling, lighting).</t>
  </si>
  <si>
    <t>SC017Q08NA</t>
  </si>
  <si>
    <t>School instruction hindered by: Inadequate\poor quality phys infrastructure (building, grounds, heating\cooling).</t>
  </si>
  <si>
    <t>SC027Q01NA</t>
  </si>
  <si>
    <t>Teachers in our school cooperate by exchanging ideas or material when teaching specific units or series of lessons.</t>
  </si>
  <si>
    <t>SC027Q02NA</t>
  </si>
  <si>
    <t>Our school invites specialists to conduct in-service training for teachers.</t>
  </si>
  <si>
    <t>SC027Q03NA</t>
  </si>
  <si>
    <t>Our school organises in-service workshops which deal with specific issues that our school faces.</t>
  </si>
  <si>
    <t>SC027Q04NA</t>
  </si>
  <si>
    <t>Our school organises in-service workshops for specific groups of teachers (e.g. newly appointed teachers).</t>
  </si>
  <si>
    <t>SC032Q01TA</t>
  </si>
  <si>
    <t>During &lt;the last academic year&gt;, used to monitor the practice of teachers? Tests or assessments of student achieve.</t>
  </si>
  <si>
    <t>SC032Q02TA</t>
  </si>
  <si>
    <t>During &lt;the last academic year&gt;, used to monitor the practice of teachers? Teacher peer review</t>
  </si>
  <si>
    <t>SC032Q03TA</t>
  </si>
  <si>
    <t>During &lt;the last academic year&gt;, used to monitor the practice of teachers? Principal or senior staff observ lessons</t>
  </si>
  <si>
    <t>SC032Q04TA</t>
  </si>
  <si>
    <t>During &lt;the last academic year&gt;, used to monitor the practice of teachers? Observation of classes by inspect.</t>
  </si>
  <si>
    <t>SC034Q01NA</t>
  </si>
  <si>
    <t>How often are students assessed? Mandatory &lt;standardized tests&gt;</t>
  </si>
  <si>
    <t>SC034Q02NA</t>
  </si>
  <si>
    <t>How often are students assessed? Nonmandatory &lt;standardized tests&gt;</t>
  </si>
  <si>
    <t>SC034Q03TA</t>
  </si>
  <si>
    <t>How often are students assessed? Teacher-developed tests</t>
  </si>
  <si>
    <t>SC034Q04TA</t>
  </si>
  <si>
    <t>How often are students assessed? Teachers judgmental ratings</t>
  </si>
  <si>
    <t>SC035Q01NA</t>
  </si>
  <si>
    <t>Are &lt;standardized tests&gt; used in school? Guide student learning</t>
  </si>
  <si>
    <t>SC035Q01NB</t>
  </si>
  <si>
    <t>Are teacher-developed tests used in school? Guide student learning</t>
  </si>
  <si>
    <t>SC035Q02TA</t>
  </si>
  <si>
    <t>Are &lt;standardized tests&gt; used in school? To inform parents about child's progress</t>
  </si>
  <si>
    <t>SC035Q02TB</t>
  </si>
  <si>
    <t>Are teacher-developed tests used in school? To inform parents about child's progress</t>
  </si>
  <si>
    <t>SC035Q03TA</t>
  </si>
  <si>
    <t>Are &lt;standardized tests&gt; used in school? To make decisions about students' retention or promotion</t>
  </si>
  <si>
    <t>SC035Q03TB</t>
  </si>
  <si>
    <t>Are teacher-developed tests used in school? To make decisions about students' retention or promotion</t>
  </si>
  <si>
    <t>SC035Q04TA</t>
  </si>
  <si>
    <t>Are &lt;standardized tests&gt; used in school? To group students for instructional purposes</t>
  </si>
  <si>
    <t>SC035Q04TB</t>
  </si>
  <si>
    <t>Are teacher-developed tests used in school? To group students for instructional purposes</t>
  </si>
  <si>
    <t>SC035Q05TA</t>
  </si>
  <si>
    <t>Are &lt;standardized tests&gt; used in school? To compare the school to &lt;district or national&gt; performance</t>
  </si>
  <si>
    <t>SC035Q05TB</t>
  </si>
  <si>
    <t>Are teacher-developed tests used in school? To compare the school to &lt;district or national&gt; performance</t>
  </si>
  <si>
    <t>SC035Q06TA</t>
  </si>
  <si>
    <t>Are &lt;standardized tests&gt; used in school? To monitor the school's progress from year to year</t>
  </si>
  <si>
    <t>SC035Q06TB</t>
  </si>
  <si>
    <t>Are teacher-developed tests used in school? To monitor the school's progress from year to year</t>
  </si>
  <si>
    <t>SC035Q07TA</t>
  </si>
  <si>
    <t>Are &lt;standardized tests&gt; used in school? To make judgements about teachers' effectiveness</t>
  </si>
  <si>
    <t>SC035Q07TB</t>
  </si>
  <si>
    <t>Are teacher-developed tests used in school? To make judgements about teachers' effectiveness</t>
  </si>
  <si>
    <t>SC035Q08TA</t>
  </si>
  <si>
    <t>Are &lt;standardized tests&gt; used in school? To identify aspects of instruction or curriculum that should be improved</t>
  </si>
  <si>
    <t>SC035Q08TB</t>
  </si>
  <si>
    <t>Are teacher-developed tests used in school? To identify aspects of instruction or curriculum that should be improved</t>
  </si>
  <si>
    <t>SC035Q09NA</t>
  </si>
  <si>
    <t>Are &lt;standardized tests&gt; used in school? To adapt teaching to the students' needs</t>
  </si>
  <si>
    <t>SC035Q09NB</t>
  </si>
  <si>
    <t>Are teacher-developed tests used in school? To adapt teaching to the students' needs</t>
  </si>
  <si>
    <t>SC035Q10TA</t>
  </si>
  <si>
    <t>Are &lt;standardized tests&gt; used in school? To compare the school with other schools</t>
  </si>
  <si>
    <t>SC035Q10TB</t>
  </si>
  <si>
    <t>Are teacher-developed tests used in school? To compare the school with other schools</t>
  </si>
  <si>
    <t>SC035Q11NA</t>
  </si>
  <si>
    <t>Are &lt;standardized tests&gt; used in school? To award certification to students</t>
  </si>
  <si>
    <t>SC035Q11NB</t>
  </si>
  <si>
    <t>Are teacher-developed tests used in school? To award certification to students</t>
  </si>
  <si>
    <t>SC036Q01TA</t>
  </si>
  <si>
    <t>Achievement data used in any of the following &lt;accountability procedures&gt;? Achievement data are posted publicly</t>
  </si>
  <si>
    <t>SC036Q02TA</t>
  </si>
  <si>
    <t>Achievement data used in any of the following &lt;accountability procedures&gt;? Achievement data\tracked over time\admin</t>
  </si>
  <si>
    <t>SC036Q03NA</t>
  </si>
  <si>
    <t>Achievement data used in any of the following &lt;accountability procedures&gt;? Achievement data\provided to parents</t>
  </si>
  <si>
    <t>SC037Q01TA</t>
  </si>
  <si>
    <t>Internal evaluation \ Self-evaluation</t>
  </si>
  <si>
    <t>SC037Q02TA</t>
  </si>
  <si>
    <t>Does improvement exist at school? External evaluation</t>
  </si>
  <si>
    <t>SC037Q03TA</t>
  </si>
  <si>
    <t>Does improvement exist at school? Written specification of the schools curricular profile and educational goals</t>
  </si>
  <si>
    <t>SC037Q04TA</t>
  </si>
  <si>
    <t>Does improvement exist at school? Written specification of student performance standards</t>
  </si>
  <si>
    <t>SC037Q05NA</t>
  </si>
  <si>
    <t>Does improvement exist at school? Systematic recording of data such as attendance and professional development</t>
  </si>
  <si>
    <t>SC037Q06NA</t>
  </si>
  <si>
    <t>Does improvement exist at school? Systematic recording of student test results and graduation rates</t>
  </si>
  <si>
    <t>SC037Q07TA</t>
  </si>
  <si>
    <t>Does improvement exist at school? Seeking written feedback from students (e.g. regarding lessons, teachers, resources</t>
  </si>
  <si>
    <t>SC037Q08TA</t>
  </si>
  <si>
    <t>Does improvement exist at school? Teacher mentoring</t>
  </si>
  <si>
    <t>SC037Q09TA</t>
  </si>
  <si>
    <t>Does improvement exist at school? Consultation aimed at school improvement\experts over a period of six months</t>
  </si>
  <si>
    <t>SC037Q10NA</t>
  </si>
  <si>
    <t>Does improvement exist at school? Implementation of a standardised policy for science subjects</t>
  </si>
  <si>
    <t>SC040Q02NA</t>
  </si>
  <si>
    <t>Did your school implement any measures in: Educational staff (e.g. workload, personal requirm.)</t>
  </si>
  <si>
    <t>SC040Q03NA</t>
  </si>
  <si>
    <t>Did your school implement any measures in: Implementation of the curriculum</t>
  </si>
  <si>
    <t>SC040Q05NA</t>
  </si>
  <si>
    <t>Did your school implement any measures in: Quality of teaching and learning</t>
  </si>
  <si>
    <t>SC040Q11NA</t>
  </si>
  <si>
    <t>Did your school implement any measures in: Parental engagement in school</t>
  </si>
  <si>
    <t>SC040Q12NA</t>
  </si>
  <si>
    <t>Did your school implement any measures in: Teacher professional development</t>
  </si>
  <si>
    <t>SC040Q15NA</t>
  </si>
  <si>
    <t>Did your school implement any measures in: Student achievement</t>
  </si>
  <si>
    <t>SC040Q16NA</t>
  </si>
  <si>
    <t>Did your school implement any measures in: Students' cross-curricular competencies</t>
  </si>
  <si>
    <t>SC040Q17NA</t>
  </si>
  <si>
    <t>Did your school implement any measures in: Equity in school</t>
  </si>
  <si>
    <t>SC041Q01NA</t>
  </si>
  <si>
    <t>The results of external evaluations led to changes in school policies.</t>
  </si>
  <si>
    <t>SC041Q03NA</t>
  </si>
  <si>
    <t>We used the data to plan specific action for school development.</t>
  </si>
  <si>
    <t>SC041Q04NA</t>
  </si>
  <si>
    <t>We used the data to plan specific action for the improvement of teaching.</t>
  </si>
  <si>
    <t>SC041Q05NA</t>
  </si>
  <si>
    <t>We put measures derived from the results of external evaluations into practice promptly.</t>
  </si>
  <si>
    <t>SC041Q06NA</t>
  </si>
  <si>
    <t>The impetus triggered by the external evaluation ''disappeared'' very quickly at our school.</t>
  </si>
  <si>
    <t>SC042Q01TA</t>
  </si>
  <si>
    <t>School's policy\for students in &lt;national modal grade for 15-year-olds&gt;? Students\group.ability into differ. classes.</t>
  </si>
  <si>
    <t>SC042Q02TA</t>
  </si>
  <si>
    <t>School's policy\for students in &lt;national modal grade for 15-year-olds&gt;? Students\group.ability within\classes.</t>
  </si>
  <si>
    <t>SC061Q01TA</t>
  </si>
  <si>
    <t>Extent to which student learning is hindered by: Student truancy</t>
  </si>
  <si>
    <t>SC061Q02TA</t>
  </si>
  <si>
    <t>Extent to which student learning is hindered by: Students skipping classes</t>
  </si>
  <si>
    <t>SC061Q03TA</t>
  </si>
  <si>
    <t>Extent to which student learning is hindered by: Students lacking respect for teachers</t>
  </si>
  <si>
    <t>SC061Q04TA</t>
  </si>
  <si>
    <t>Extent to which student learning is hindered by: Student use of alcohol or illegal drugs</t>
  </si>
  <si>
    <t>SC061Q05TA</t>
  </si>
  <si>
    <t>Extent to which student learning is hindered by: Students intimidating or bullying other students</t>
  </si>
  <si>
    <t>SC061Q06TA</t>
  </si>
  <si>
    <t>Extent to which student learning is hindered by: Teachers not meeting individual students' needs</t>
  </si>
  <si>
    <t>SC061Q07TA</t>
  </si>
  <si>
    <t>Extent to which student learning is hindered by: Teacher absenteeism</t>
  </si>
  <si>
    <t>SC061Q08TA</t>
  </si>
  <si>
    <t>Extent to which student learning is hindered by: Staff resisting change</t>
  </si>
  <si>
    <t>SC061Q09TA</t>
  </si>
  <si>
    <t>Extent to which student learning is hindered by: Teachers being too strict with students</t>
  </si>
  <si>
    <t>SC061Q10TA</t>
  </si>
  <si>
    <t>Extent to which student learning is hindered by: Teachers not being well prepared for classes</t>
  </si>
  <si>
    <t>SC063Q02NA</t>
  </si>
  <si>
    <t>School provides a welcoming and accepting atmosphere for parents to get involved.</t>
  </si>
  <si>
    <t>SC063Q03NA</t>
  </si>
  <si>
    <t>School designs effective forms of school-to-home\home-to-school communications\school progra\child's progress.</t>
  </si>
  <si>
    <t>SC063Q04NA</t>
  </si>
  <si>
    <t>School includes parents in school decisions.</t>
  </si>
  <si>
    <t>SC063Q06NA</t>
  </si>
  <si>
    <t>School provides information\ideas to families about help at home hmwk and other curriculum-related activities</t>
  </si>
  <si>
    <t>SC063Q07NA</t>
  </si>
  <si>
    <t>School identifies and integrates resources and services from the community to strengthen</t>
  </si>
  <si>
    <t>SC063Q09NA</t>
  </si>
  <si>
    <t>There is a &lt;national, state, or district legislation&gt; on including parents in school activities.</t>
  </si>
  <si>
    <t>SCHLTYPE</t>
  </si>
  <si>
    <t>School Ownership</t>
  </si>
  <si>
    <t>School questionnaire: Reading results</t>
  </si>
  <si>
    <t>SC001Q01TA: Which of the following definitions best describes the community in which your school is located?</t>
  </si>
  <si>
    <t>N</t>
  </si>
  <si>
    <t>System</t>
  </si>
  <si>
    <t>A village, hamlet or rural area (fewer than 3 000 people)</t>
  </si>
  <si>
    <t>A small town (3 000 to about 15 000 people)</t>
  </si>
  <si>
    <t>A town (15 000 to about 100 000 people)</t>
  </si>
  <si>
    <t>A city (100 000 to about 1 000 000 people)</t>
  </si>
  <si>
    <t>A large city (with over 1 000 000 people)</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</si>
  <si>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</si>
  <si>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</si>
  <si>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</si>
  <si>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</si>
  <si>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</si>
  <si>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</si>
  <si>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</si>
  <si>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</si>
  <si>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</si>
  <si>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</si>
  <si>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</si>
  <si>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</si>
  <si>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</si>
  <si>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</si>
  <si>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</si>
  <si>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</si>
  <si>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</si>
  <si>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</si>
  <si>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</si>
  <si>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</si>
  <si>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</si>
  <si>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</si>
  <si>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</si>
  <si>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</si>
  <si>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</si>
  <si>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</si>
  <si>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</si>
  <si>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</si>
  <si>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</si>
  <si>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</si>
  <si>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</si>
  <si>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</si>
  <si>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</si>
  <si>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</si>
  <si>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</si>
  <si>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</si>
  <si>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</si>
  <si>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</si>
  <si>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</si>
  <si>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</si>
  <si>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</si>
  <si>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</si>
  <si>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</si>
  <si>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</si>
  <si>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</si>
  <si>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</si>
  <si>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</si>
  <si>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</si>
  <si>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</si>
  <si>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</si>
  <si>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</si>
  <si>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</si>
  <si>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</si>
  <si>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</si>
  <si>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</si>
  <si>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</si>
  <si>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</si>
  <si>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</si>
  <si>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</si>
  <si>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</si>
  <si>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</si>
  <si>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</si>
  <si>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</si>
  <si>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</si>
  <si>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</si>
  <si>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</si>
  <si>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</si>
  <si>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</si>
  <si>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</si>
  <si>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</si>
  <si>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</si>
  <si>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</si>
  <si>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</si>
  <si>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</si>
  <si>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</si>
  <si>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</si>
  <si>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</si>
  <si>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</si>
  <si>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</si>
  <si>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</si>
  <si>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</si>
  <si>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</si>
  <si>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</si>
  <si>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</si>
  <si>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</si>
  <si>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</si>
  <si>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</si>
  <si>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</si>
  <si>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</si>
  <si>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</si>
  <si>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</si>
  <si>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</si>
  <si>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</si>
  <si>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</si>
  <si>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</si>
  <si>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</si>
  <si>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</si>
  <si>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</si>
  <si>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</si>
  <si>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</si>
  <si>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</si>
  <si>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</si>
  <si>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</si>
  <si>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</si>
  <si>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</si>
  <si>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</si>
  <si>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</si>
  <si>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</si>
  <si>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</si>
  <si>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</si>
  <si>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</si>
  <si>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SC053Q01TA: &lt;This academic year&gt;,follow. activities\school offers&lt;national modal grade for 15-year-olds&gt;? Band, orchestra\choir</t>
  </si>
  <si>
    <t>Yes</t>
  </si>
  <si>
    <t>No</t>
  </si>
  <si>
    <t>SC053Q02TA: &lt;This academic year&gt;,follow. activities\school offers&lt;national modal grade for 15-year-olds&gt;? School play\musical</t>
  </si>
  <si>
    <t>SC053Q03TA: &lt;This academic year&gt;,follow. activities\school offers&lt;national modal grade for 15-year-olds&gt;? School yrbk, newspaper</t>
  </si>
  <si>
    <t>SC053Q04TA: &lt;This academic year&gt;,follow. activities\school offers&lt;national modal grade for 15-year-olds&gt;?  Volunteering or servic</t>
  </si>
  <si>
    <t>SC053Q05NA: &lt;This academic year&gt;,follow. activities\school offers&lt;national modal grade for 15-year-olds&gt;? Science club</t>
  </si>
  <si>
    <t>SC053Q06NA: &lt;This academic year&gt;,follow. activities\school offers&lt;national modal grade for 15-year-olds&gt;?  Science competitions</t>
  </si>
  <si>
    <t>SC053Q07TA: &lt;This academic year&gt;,follow. activities\school offers&lt;national modal grade for 15-year-olds&gt;? Chess club</t>
  </si>
  <si>
    <t>SC053Q08TA: &lt;This academic year&gt;,follow. activities\school offers&lt;national modal grade for 15-year-olds&gt;? Inform\Commun. Tech.</t>
  </si>
  <si>
    <t>SC053Q09TA: &lt;This academic year&gt;,follow. activities\school offers&lt;national modal grade for 15-year-olds&gt;? Art club\activities.</t>
  </si>
  <si>
    <t>SC053Q10TA: &lt;This academic year&gt;,follow. activities\school offers&lt;national modal grade for 15-year-olds&gt;? Sport team\activities</t>
  </si>
  <si>
    <t>SC059Q01NA: Compared to other departments, our school's &lt;school science department&gt; is well equipped.</t>
  </si>
  <si>
    <t>SC059Q02NA: If we ever have some extra funding, a big share goes into improvement of our &lt;school science&gt; teaching.</t>
  </si>
  <si>
    <t>SC059Q03NA: &lt;School science&gt; teachers are among our best educated staff members.</t>
  </si>
  <si>
    <t>SC059Q04NA: Compared to similar schools, we have a well equipped laboratory.</t>
  </si>
  <si>
    <t>SC059Q05NA: The material for hands-on activities in &lt;school science&gt; is in good shape.</t>
  </si>
  <si>
    <t>SC059Q06NA: We have enough laboratory material that all courses can regularly use it.</t>
  </si>
  <si>
    <t>SC059Q07NA: We have extra laboratory staff that helps support &lt;school science&gt; teaching.</t>
  </si>
  <si>
    <t>SC059Q08NA: Our school spends extra money on up-to-date &lt;school science&gt; equipment.</t>
  </si>
  <si>
    <t>SC052Q01NA: Does your school provide study help? Room(s) where the students can do their homework</t>
  </si>
  <si>
    <t>SC052Q02NA: Does your school provide the following study help? Staff help with homework</t>
  </si>
  <si>
    <t>SC009Q01TA: Frequency of &lt;the last academic year&gt;. I use student performance results to develop the school's educational goal</t>
  </si>
  <si>
    <t>Did not occur</t>
  </si>
  <si>
    <t>1-2 times during the year</t>
  </si>
  <si>
    <t>3-4 times during the year</t>
  </si>
  <si>
    <t>Once a month</t>
  </si>
  <si>
    <t>Once a week</t>
  </si>
  <si>
    <t>More than once a week</t>
  </si>
  <si>
    <t>SC009Q02TA: Frequency of &lt;the last academic year&gt;. I make sure that the professional development activities of teachers are in</t>
  </si>
  <si>
    <t>SC009Q03TA: Frequency of &lt;the last academic year&gt;. I ensure that teachers work according to the school's educational goals.</t>
  </si>
  <si>
    <t>SC009Q04TA: Frequency of &lt;the last academic year&gt;. I promote teaching practices based on recent educational research.</t>
  </si>
  <si>
    <t>SC009Q05TA: Frequency of &lt;the last academic year&gt;. I praise teachers whose students are actively participating in learning.</t>
  </si>
  <si>
    <t>SC009Q06TA: Frequency of &lt;the last academic year&gt;. When a teacher has problems in his\her classroom, I take the initiative to</t>
  </si>
  <si>
    <t>SC009Q07TA: Frequency of &lt;the last academic year&gt;. I draw teachers' attention to the importance of pupils development of cri</t>
  </si>
  <si>
    <t>SC009Q08TA: Frequency of &lt;the last academic year&gt;. I pay attention to disruptive behaviour in classrooms.</t>
  </si>
  <si>
    <t>SC009Q09TA: Frequency of &lt;the last academic year&gt;. I provide staff with opportunities to participate in school decision-making</t>
  </si>
  <si>
    <t>SC009Q10TA: Frequency of &lt;the last academic year&gt;. I engage teachers to help build a school culture of continuous improvement.</t>
  </si>
  <si>
    <t>SC009Q11TA: Frequency of &lt;the last academic year&gt;. I ask teachers to participate in reviewing management practices.</t>
  </si>
  <si>
    <t>SC009Q12TA: Frequency of &lt;the last academic year&gt;. When a teacher brings up a classroom problem, we solve the problem together</t>
  </si>
  <si>
    <t>SC009Q13TA: Frequency of &lt;the last academic year&gt;. I discuss the school's academic goals with teachers at faculty meetings.</t>
  </si>
  <si>
    <t>SC010Q01TA: Selecting teachers for hire: Principal</t>
  </si>
  <si>
    <t>Not checked</t>
  </si>
  <si>
    <t>Checked</t>
  </si>
  <si>
    <t>SC010Q01TB: Selecting teachers for hire: Teachers</t>
  </si>
  <si>
    <t>SC010Q01TC: Selecting teachers for hire: &lt;School governing board&gt;</t>
  </si>
  <si>
    <t>SC010Q01TD: Selecting teachers for hire: &lt;Regional or local education authority&gt;</t>
  </si>
  <si>
    <t>SC010Q01TE: Selecting teachers for hire: National education authority</t>
  </si>
  <si>
    <t>SC010Q02TA: Firing teachers: Principal</t>
  </si>
  <si>
    <t>SC010Q02TB: Firing teachers: Teachers</t>
  </si>
  <si>
    <t>SC010Q02TC: Firing teachers: &lt;School governing board&gt;</t>
  </si>
  <si>
    <t>SC010Q02TD: Firing teachers: &lt;Regional or local education authority&gt;</t>
  </si>
  <si>
    <t>SC010Q02TE: Firing teachers: National education authority</t>
  </si>
  <si>
    <t>SC010Q03TA: Establishing teachers' starting salaries: Principal</t>
  </si>
  <si>
    <t>SC010Q03TB: Establishing teachers' starting salaries: Teachers</t>
  </si>
  <si>
    <t>SC010Q03TC: Establishing teachers' starting salaries: &lt;School governing board&gt;</t>
  </si>
  <si>
    <t>SC010Q03TD: Establishing teachers' starting salaries: &lt;Regional or local education authority&gt;</t>
  </si>
  <si>
    <t>SC010Q03TE: Establishing teachers' starting salaries: National education authority</t>
  </si>
  <si>
    <t>SC010Q04TA: Determining teachers' salary increases: Principal</t>
  </si>
  <si>
    <t>SC010Q04TB: Determining teachers' salary increases: Teachers</t>
  </si>
  <si>
    <t>SC010Q04TC: Determining teachers' salary increases: &lt;School governing board&gt;</t>
  </si>
  <si>
    <t>SC010Q04TD: Determining teachers' salary increases: &lt;Regional or local education authority&gt;</t>
  </si>
  <si>
    <t>SC010Q04TE: Determining teachers' salary increases: National education authority</t>
  </si>
  <si>
    <t>SC010Q05TA: Formulating the school budget: Principal</t>
  </si>
  <si>
    <t>SC010Q05TB: Formulating the school budget: Teachers</t>
  </si>
  <si>
    <t>SC010Q05TC: Formulating the school budget: &lt;School governing board&gt;</t>
  </si>
  <si>
    <t>SC010Q05TD: Formulating the school budget: &lt;Regional or local education authority&gt;</t>
  </si>
  <si>
    <t>SC010Q05TE: Formulating the school budget: National education authority</t>
  </si>
  <si>
    <t>SC010Q06TA: Deciding on budget allocations within the school: Principal</t>
  </si>
  <si>
    <t>SC010Q06TB: Deciding on budget allocations within the school: Teachers</t>
  </si>
  <si>
    <t>SC010Q06TC: Deciding on budget allocations within the school: &lt;School governing board&gt;</t>
  </si>
  <si>
    <t>SC010Q06TD: Deciding on budget allocations within the school: &lt;Regional or local education authority&gt;</t>
  </si>
  <si>
    <t>SC010Q06TE: Deciding on budget allocations within the school: National education authority</t>
  </si>
  <si>
    <t>SC010Q07TA: Establishing student disciplinary policies: Principal</t>
  </si>
  <si>
    <t>SC010Q07TB: Establishing student disciplinary policies: Teachers</t>
  </si>
  <si>
    <t>SC010Q07TC: Establishing student disciplinary policies: &lt;School governing board&gt;</t>
  </si>
  <si>
    <t>SC010Q07TD: Establishing student disciplinary policies: &lt;Regional or local education authority&gt;</t>
  </si>
  <si>
    <t>SC010Q07TE: Establishing student disciplinary policies: National education authority</t>
  </si>
  <si>
    <t>SC010Q08TA: Establishing student assessment policies: Principal</t>
  </si>
  <si>
    <t>SC010Q08TB: Establishing student assessment policies: Teachers</t>
  </si>
  <si>
    <t>SC010Q08TC: Establishing student assessment policies: &lt;School governing board&gt;</t>
  </si>
  <si>
    <t>SC010Q08TD: Establishing student assessment policies: &lt;Regional or local education authority&gt;</t>
  </si>
  <si>
    <t>SC010Q08TE: Establishing student assessment policies: National education authority</t>
  </si>
  <si>
    <t>SC010Q09TA: Approving students for admission to the school: Principal</t>
  </si>
  <si>
    <t>SC010Q09TB: Approving students for admission to the school: Teachers</t>
  </si>
  <si>
    <t>SC010Q09TC: Approving students for admission to the school: &lt;School governing board&gt;</t>
  </si>
  <si>
    <t>SC010Q09TD: Approving students for admission to the school: &lt;Regional or local education authority&gt;</t>
  </si>
  <si>
    <t>SC010Q09TE: Approving students for admission to the school: National education authority</t>
  </si>
  <si>
    <t>SC010Q10TA: Choosing which textbooks are used: Principal</t>
  </si>
  <si>
    <t>SC010Q10TB: Choosing which textbooks are used: Teachers</t>
  </si>
  <si>
    <t>SC010Q10TC: Choosing which textbooks are used: &lt;School governing board&gt;</t>
  </si>
  <si>
    <t>SC010Q10TD: Choosing which textbooks are used: &lt;Regional or local education authority&gt;</t>
  </si>
  <si>
    <t>SC010Q10TE: Choosing which textbooks are used: National education authority</t>
  </si>
  <si>
    <t>SC010Q11TA: Determining course content: Principal</t>
  </si>
  <si>
    <t>SC010Q11TB: Determining course content: Teachers</t>
  </si>
  <si>
    <t>SC010Q11TC: Determining course content: &lt;School governing board&gt;</t>
  </si>
  <si>
    <t>SC010Q11TD: Determining course content: &lt;Regional or local education authority&gt;</t>
  </si>
  <si>
    <t>SC010Q11TE: Determining course content: National education authority</t>
  </si>
  <si>
    <t>SC010Q12TA: Deciding which courses are offered: Principal</t>
  </si>
  <si>
    <t>SC010Q12TB: Deciding which courses are offered: Teachers</t>
  </si>
  <si>
    <t>SC010Q12TC: Deciding which courses are offered: &lt;School governing board&gt;</t>
  </si>
  <si>
    <t>SC010Q12TD: Deciding which courses are offered: &lt;Regional or local education authority&gt;</t>
  </si>
  <si>
    <t>SC010Q12TE: Deciding which courses are offered: National education authority</t>
  </si>
  <si>
    <t>SC012Q01TA: Student admission to school: Student's record of academic performance (including placement tests)</t>
  </si>
  <si>
    <t>Never</t>
  </si>
  <si>
    <t>Sometimes</t>
  </si>
  <si>
    <t>Always</t>
  </si>
  <si>
    <t>SC012Q02TA: Student admission to school: Recommendation of feeder schools</t>
  </si>
  <si>
    <t>SC012Q03TA: Student admission to school: Parents' endorsement of the instructional or religious philosophy of the school</t>
  </si>
  <si>
    <t>SC012Q04TA: Student admission to school: Whether the student requires or is interested in a special programme</t>
  </si>
  <si>
    <t>SC012Q05TA: Student admission to school: Preference given to family members of current or former students</t>
  </si>
  <si>
    <t>SC012Q06TA: Student admission to school: Residence in a particular area</t>
  </si>
  <si>
    <t>SC012Q07TA: Student admission to school: Other</t>
  </si>
  <si>
    <t>SC013Q01TA: Is your school a public or a private school?</t>
  </si>
  <si>
    <t>A public school</t>
  </si>
  <si>
    <t>A private school</t>
  </si>
  <si>
    <t>SC014Q01NA: What kind of organisation runs your school?</t>
  </si>
  <si>
    <t>A church or other religious organisation</t>
  </si>
  <si>
    <t>Another not-for-profit organisation</t>
  </si>
  <si>
    <t>A for-profit organisation</t>
  </si>
  <si>
    <t>SC017Q01NA: School instruction hindered by: A lack of teaching staff.</t>
  </si>
  <si>
    <t>Not at all</t>
  </si>
  <si>
    <t>Very little</t>
  </si>
  <si>
    <t>To some extent</t>
  </si>
  <si>
    <t>A lot</t>
  </si>
  <si>
    <t>SC017Q02NA: School instruction hindered by: Inadequate or poorly qualified teaching staff.</t>
  </si>
  <si>
    <t>SC017Q03NA: School instruction hindered by: A lack of assisting staff.</t>
  </si>
  <si>
    <t>SC017Q04NA: School instruction hindered by: Inadequate or poorly qualified assisting staff.</t>
  </si>
  <si>
    <t>SC017Q05NA: School instruction hindered by: Lack of educational material (e.g. textbooks, IT equipment, library or lab material).</t>
  </si>
  <si>
    <t>SC017Q06NA: School instruction hindered by: Inadequate or poor quality educational material (e.g. textbooks, IT equipment).</t>
  </si>
  <si>
    <t>SC017Q07NA: School instruction hindered by: Lack of physical infrastructure (building, grounds, heating\cooling, lighting).</t>
  </si>
  <si>
    <t>SC017Q08NA: School instruction hindered by: Inadequate\poor quality phys infrastructure (building, grounds, heating\cooling).</t>
  </si>
  <si>
    <t>SC027Q01NA: Teachers in our school cooperate by exchanging ideas or material when teaching specific units or series of lessons.</t>
  </si>
  <si>
    <t>SC027Q02NA: Our school invites specialists to conduct in-service training for teachers.</t>
  </si>
  <si>
    <t>SC027Q03NA: Our school organises in-service workshops which deal with specific issues that our school faces.</t>
  </si>
  <si>
    <t>SC027Q04NA: Our school organises in-service workshops for specific groups of teachers (e.g. newly appointed teachers).</t>
  </si>
  <si>
    <t>SC032Q01TA: During &lt;the last academic year&gt;, used to monitor the practice of teachers? Tests or assessments of student achieve.</t>
  </si>
  <si>
    <t>SC032Q02TA: During &lt;the last academic year&gt;, used to monitor the practice of teachers? Teacher peer review</t>
  </si>
  <si>
    <t>SC032Q03TA: During &lt;the last academic year&gt;, used to monitor the practice of teachers? Principal or senior staff observ lessons</t>
  </si>
  <si>
    <t>SC032Q04TA: During &lt;the last academic year&gt;, used to monitor the practice of teachers? Observation of classes by inspect.</t>
  </si>
  <si>
    <t>SC034Q01NA: How often are students assessed? Mandatory &lt;standardized tests&gt;</t>
  </si>
  <si>
    <t>1-2 times a year</t>
  </si>
  <si>
    <t>3-5 times a year</t>
  </si>
  <si>
    <t>Monthly</t>
  </si>
  <si>
    <t>More than once a month</t>
  </si>
  <si>
    <t>SC034Q02NA: How often are students assessed? Nonmandatory &lt;standardized tests&gt;</t>
  </si>
  <si>
    <t>SC034Q03TA: How often are students assessed? Teacher-developed tests</t>
  </si>
  <si>
    <t>SC034Q04TA: How often are students assessed? Teachers judgmental ratings</t>
  </si>
  <si>
    <t>SC035Q01NA: Are &lt;standardized tests&gt; used in school? Guide student learning</t>
  </si>
  <si>
    <t>SC035Q01NB: Are teacher-developed tests used in school? Guide student learning</t>
  </si>
  <si>
    <t>SC035Q02TA: Are &lt;standardized tests&gt; used in school? To inform parents about child's progress</t>
  </si>
  <si>
    <t>SC035Q02TB: Are teacher-developed tests used in school? To inform parents about child's progress</t>
  </si>
  <si>
    <t>SC035Q03TA: Are &lt;standardized tests&gt; used in school? To make decisions about students' retention or promotion</t>
  </si>
  <si>
    <t>SC035Q03TB: Are teacher-developed tests used in school? To make decisions about students' retention or promotion</t>
  </si>
  <si>
    <t>SC035Q04TA: Are &lt;standardized tests&gt; used in school? To group students for instructional purposes</t>
  </si>
  <si>
    <t>SC035Q04TB: Are teacher-developed tests used in school? To group students for instructional purposes</t>
  </si>
  <si>
    <t>SC035Q05TA: Are &lt;standardized tests&gt; used in school? To compare the school to &lt;district or national&gt; performance</t>
  </si>
  <si>
    <t>SC035Q05TB: Are teacher-developed tests used in school? To compare the school to &lt;district or national&gt; performance</t>
  </si>
  <si>
    <t>SC035Q06TA: Are &lt;standardized tests&gt; used in school? To monitor the school's progress from year to year</t>
  </si>
  <si>
    <t>SC035Q06TB: Are teacher-developed tests used in school? To monitor the school's progress from year to year</t>
  </si>
  <si>
    <t>SC035Q07TA: Are &lt;standardized tests&gt; used in school? To make judgements about teachers' effectiveness</t>
  </si>
  <si>
    <t>SC035Q07TB: Are teacher-developed tests used in school? To make judgements about teachers' effectiveness</t>
  </si>
  <si>
    <t>SC035Q08TA: Are &lt;standardized tests&gt; used in school? To identify aspects of instruction or curriculum that should be improved</t>
  </si>
  <si>
    <t>SC035Q08TB: Are teacher-developed tests used in school? To identify aspects of instruction or curriculum that should be improved</t>
  </si>
  <si>
    <t>SC035Q09NA: Are &lt;standardized tests&gt; used in school? To adapt teaching to the students' needs</t>
  </si>
  <si>
    <t>SC035Q09NB: Are teacher-developed tests used in school? To adapt teaching to the students' needs</t>
  </si>
  <si>
    <t>SC035Q10TA: Are &lt;standardized tests&gt; used in school? To compare the school with other schools</t>
  </si>
  <si>
    <t>SC035Q10TB: Are teacher-developed tests used in school? To compare the school with other schools</t>
  </si>
  <si>
    <t>SC035Q11NA: Are &lt;standardized tests&gt; used in school? To award certification to students</t>
  </si>
  <si>
    <t>SC035Q11NB: Are teacher-developed tests used in school? To award certification to students</t>
  </si>
  <si>
    <t>SC036Q01TA: Achievement data used in any of the following &lt;accountability procedures&gt;? Achievement data are posted publicly</t>
  </si>
  <si>
    <t>SC036Q02TA: Achievement data used in any of the following &lt;accountability procedures&gt;? Achievement data\tracked over time\admin</t>
  </si>
  <si>
    <t>SC036Q03NA: Achievement data used in any of the following &lt;accountability procedures&gt;? Achievement data\provided to parents</t>
  </si>
  <si>
    <t>SC037Q01TA: Internal evaluation \ Self-evaluation</t>
  </si>
  <si>
    <t>Yes, this is mandatory, e.g. based on district or ministry policies</t>
  </si>
  <si>
    <t>Yes, based on school initiative</t>
  </si>
  <si>
    <t>SC037Q02TA: Does improvement exist at school? External evaluation</t>
  </si>
  <si>
    <t>SC037Q03TA: Does improvement exist at school? Written specification of the schools curricular profile and educational goals</t>
  </si>
  <si>
    <t>SC037Q04TA: Does improvement exist at school? Written specification of student performance standards</t>
  </si>
  <si>
    <t>SC037Q05NA: Does improvement exist at school? Systematic recording of data such as attendance and professional development</t>
  </si>
  <si>
    <t>SC037Q06NA: Does improvement exist at school? Systematic recording of student test results and graduation rates</t>
  </si>
  <si>
    <t>SC037Q07TA: Does improvement exist at school? Seeking written feedback from students (e.g. regarding lessons, teachers, resources</t>
  </si>
  <si>
    <t>SC037Q08TA: Does improvement exist at school? Teacher mentoring</t>
  </si>
  <si>
    <t>SC037Q09TA: Does improvement exist at school? Consultation aimed at school improvement\experts over a period of six months</t>
  </si>
  <si>
    <t>SC037Q10NA: Does improvement exist at school? Implementation of a standardised policy for science subjects</t>
  </si>
  <si>
    <t>SC040Q02NA: Did your school implement any measures in: Educational staff (e.g. workload, personal requirm.)</t>
  </si>
  <si>
    <t>No, because results were satisfactory</t>
  </si>
  <si>
    <t>No for other reasons</t>
  </si>
  <si>
    <t>SC040Q03NA: Did your school implement any measures in: Implementation of the curriculum</t>
  </si>
  <si>
    <t>SC040Q05NA: Did your school implement any measures in: Quality of teaching and learning</t>
  </si>
  <si>
    <t>SC040Q11NA: Did your school implement any measures in: Parental engagement in school</t>
  </si>
  <si>
    <t>SC040Q12NA: Did your school implement any measures in: Teacher professional development</t>
  </si>
  <si>
    <t>SC040Q15NA: Did your school implement any measures in: Student achievement</t>
  </si>
  <si>
    <t>SC040Q16NA: Did your school implement any measures in: Students' cross-curricular competencies</t>
  </si>
  <si>
    <t>SC040Q17NA: Did your school implement any measures in: Equity in school</t>
  </si>
  <si>
    <t>SC041Q01NA: The results of external evaluations led to changes in school policies.</t>
  </si>
  <si>
    <t>SC041Q03NA: We used the data to plan specific action for school development.</t>
  </si>
  <si>
    <t>SC041Q04NA: We used the data to plan specific action for the improvement of teaching.</t>
  </si>
  <si>
    <t>SC041Q05NA: We put measures derived from the results of external evaluations into practice promptly.</t>
  </si>
  <si>
    <t>SC041Q06NA: The impetus triggered by the external evaluation ''disappeared'' very quickly at our school.</t>
  </si>
  <si>
    <t>SC042Q01TA: School's policy\for students in &lt;national modal grade for 15-year-olds&gt;? Students\group.ability into differ. classes.</t>
  </si>
  <si>
    <t>For all subjects</t>
  </si>
  <si>
    <t>For some subjects</t>
  </si>
  <si>
    <t>Not for any subjects</t>
  </si>
  <si>
    <t>SC042Q02TA: School's policy\for students in &lt;national modal grade for 15-year-olds&gt;? Students\group.ability within\classes.</t>
  </si>
  <si>
    <t>SC061Q01TA: Extent to which student learning is hindered by: Student truancy</t>
  </si>
  <si>
    <t>SC061Q02TA: Extent to which student learning is hindered by: Students skipping classes</t>
  </si>
  <si>
    <t>SC061Q03TA: Extent to which student learning is hindered by: Students lacking respect for teachers</t>
  </si>
  <si>
    <t>SC061Q04TA: Extent to which student learning is hindered by: Student use of alcohol or illegal drugs</t>
  </si>
  <si>
    <t>SC061Q05TA: Extent to which student learning is hindered by: Students intimidating or bullying other students</t>
  </si>
  <si>
    <t>SC061Q06TA: Extent to which student learning is hindered by: Teachers not meeting individual students' needs</t>
  </si>
  <si>
    <t>SC061Q07TA: Extent to which student learning is hindered by: Teacher absenteeism</t>
  </si>
  <si>
    <t>SC061Q08TA: Extent to which student learning is hindered by: Staff resisting change</t>
  </si>
  <si>
    <t>SC061Q09TA: Extent to which student learning is hindered by: Teachers being too strict with students</t>
  </si>
  <si>
    <t>SC061Q10TA: Extent to which student learning is hindered by: Teachers not being well prepared for classes</t>
  </si>
  <si>
    <t>SC063Q02NA: School provides a welcoming and accepting atmosphere for parents to get involved.</t>
  </si>
  <si>
    <t>SC063Q03NA: School designs effective forms of school-to-home\home-to-school communications\school progra\child's progress.</t>
  </si>
  <si>
    <t>SC063Q04NA: School includes parents in school decisions.</t>
  </si>
  <si>
    <t>SC063Q06NA: School provides information\ideas to families about help at home hmwk and other curriculum-related activities</t>
  </si>
  <si>
    <t>SC063Q07NA: School identifies and integrates resources and services from the community to strengthen</t>
  </si>
  <si>
    <t>SC063Q09NA: There is a &lt;national, state, or district legislation&gt; on including parents in school activities.</t>
  </si>
  <si>
    <t>SCHLTYPE: School Ownership</t>
  </si>
  <si>
    <t>Private Independent</t>
  </si>
  <si>
    <t>Private Government-dependent</t>
  </si>
  <si>
    <t>Public</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</si>
</sst>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sharedStrings.xml" Type="http://schemas.openxmlformats.org/officeDocument/2006/relationships/sharedStrings"/><Relationship Id="rId194" Target="styles.xml" Type="http://schemas.openxmlformats.org/officeDocument/2006/relationships/styles"/><Relationship Id="rId19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C001Q01TA'!A6" TargetMode="External" Type="http://schemas.openxmlformats.org/officeDocument/2006/relationships/hyperlink"/><Relationship Id="rId2" Target="#'SC003Q01TA'!A6" TargetMode="External" Type="http://schemas.openxmlformats.org/officeDocument/2006/relationships/hyperlink"/><Relationship Id="rId3" Target="#'SC053Q01TA'!A6" TargetMode="External" Type="http://schemas.openxmlformats.org/officeDocument/2006/relationships/hyperlink"/><Relationship Id="rId4" Target="#'SC053Q02TA'!A6" TargetMode="External" Type="http://schemas.openxmlformats.org/officeDocument/2006/relationships/hyperlink"/><Relationship Id="rId5" Target="#'SC053Q03TA'!A6" TargetMode="External" Type="http://schemas.openxmlformats.org/officeDocument/2006/relationships/hyperlink"/><Relationship Id="rId6" Target="#'SC053Q04TA'!A6" TargetMode="External" Type="http://schemas.openxmlformats.org/officeDocument/2006/relationships/hyperlink"/><Relationship Id="rId7" Target="#'SC053Q05NA'!A6" TargetMode="External" Type="http://schemas.openxmlformats.org/officeDocument/2006/relationships/hyperlink"/><Relationship Id="rId8" Target="#'SC053Q06NA'!A6" TargetMode="External" Type="http://schemas.openxmlformats.org/officeDocument/2006/relationships/hyperlink"/><Relationship Id="rId9" Target="#'SC053Q07TA'!A6" TargetMode="External" Type="http://schemas.openxmlformats.org/officeDocument/2006/relationships/hyperlink"/><Relationship Id="rId10" Target="#'SC053Q08TA'!A6" TargetMode="External" Type="http://schemas.openxmlformats.org/officeDocument/2006/relationships/hyperlink"/><Relationship Id="rId11" Target="#'SC053Q09TA'!A6" TargetMode="External" Type="http://schemas.openxmlformats.org/officeDocument/2006/relationships/hyperlink"/><Relationship Id="rId12" Target="#'SC053Q10TA'!A6" TargetMode="External" Type="http://schemas.openxmlformats.org/officeDocument/2006/relationships/hyperlink"/><Relationship Id="rId13" Target="#'SC059Q01NA'!A6" TargetMode="External" Type="http://schemas.openxmlformats.org/officeDocument/2006/relationships/hyperlink"/><Relationship Id="rId14" Target="#'SC059Q02NA'!A6" TargetMode="External" Type="http://schemas.openxmlformats.org/officeDocument/2006/relationships/hyperlink"/><Relationship Id="rId15" Target="#'SC059Q03NA'!A6" TargetMode="External" Type="http://schemas.openxmlformats.org/officeDocument/2006/relationships/hyperlink"/><Relationship Id="rId16" Target="#'SC059Q04NA'!A6" TargetMode="External" Type="http://schemas.openxmlformats.org/officeDocument/2006/relationships/hyperlink"/><Relationship Id="rId17" Target="#'SC059Q05NA'!A6" TargetMode="External" Type="http://schemas.openxmlformats.org/officeDocument/2006/relationships/hyperlink"/><Relationship Id="rId18" Target="#'SC059Q06NA'!A6" TargetMode="External" Type="http://schemas.openxmlformats.org/officeDocument/2006/relationships/hyperlink"/><Relationship Id="rId19" Target="#'SC059Q07NA'!A6" TargetMode="External" Type="http://schemas.openxmlformats.org/officeDocument/2006/relationships/hyperlink"/><Relationship Id="rId20" Target="#'SC059Q08NA'!A6" TargetMode="External" Type="http://schemas.openxmlformats.org/officeDocument/2006/relationships/hyperlink"/><Relationship Id="rId21" Target="#'SC052Q01NA'!A6" TargetMode="External" Type="http://schemas.openxmlformats.org/officeDocument/2006/relationships/hyperlink"/><Relationship Id="rId22" Target="#'SC052Q02NA'!A6" TargetMode="External" Type="http://schemas.openxmlformats.org/officeDocument/2006/relationships/hyperlink"/><Relationship Id="rId23" Target="#'SC009Q01TA'!A6" TargetMode="External" Type="http://schemas.openxmlformats.org/officeDocument/2006/relationships/hyperlink"/><Relationship Id="rId24" Target="#'SC009Q02TA'!A6" TargetMode="External" Type="http://schemas.openxmlformats.org/officeDocument/2006/relationships/hyperlink"/><Relationship Id="rId25" Target="#'SC009Q03TA'!A6" TargetMode="External" Type="http://schemas.openxmlformats.org/officeDocument/2006/relationships/hyperlink"/><Relationship Id="rId26" Target="#'SC009Q04TA'!A6" TargetMode="External" Type="http://schemas.openxmlformats.org/officeDocument/2006/relationships/hyperlink"/><Relationship Id="rId27" Target="#'SC009Q05TA'!A6" TargetMode="External" Type="http://schemas.openxmlformats.org/officeDocument/2006/relationships/hyperlink"/><Relationship Id="rId28" Target="#'SC009Q06TA'!A6" TargetMode="External" Type="http://schemas.openxmlformats.org/officeDocument/2006/relationships/hyperlink"/><Relationship Id="rId29" Target="#'SC009Q07TA'!A6" TargetMode="External" Type="http://schemas.openxmlformats.org/officeDocument/2006/relationships/hyperlink"/><Relationship Id="rId30" Target="#'SC009Q08TA'!A6" TargetMode="External" Type="http://schemas.openxmlformats.org/officeDocument/2006/relationships/hyperlink"/><Relationship Id="rId31" Target="#'SC009Q09TA'!A6" TargetMode="External" Type="http://schemas.openxmlformats.org/officeDocument/2006/relationships/hyperlink"/><Relationship Id="rId32" Target="#'SC009Q10TA'!A6" TargetMode="External" Type="http://schemas.openxmlformats.org/officeDocument/2006/relationships/hyperlink"/><Relationship Id="rId33" Target="#'SC009Q11TA'!A6" TargetMode="External" Type="http://schemas.openxmlformats.org/officeDocument/2006/relationships/hyperlink"/><Relationship Id="rId34" Target="#'SC009Q12TA'!A6" TargetMode="External" Type="http://schemas.openxmlformats.org/officeDocument/2006/relationships/hyperlink"/><Relationship Id="rId35" Target="#'SC009Q13TA'!A6" TargetMode="External" Type="http://schemas.openxmlformats.org/officeDocument/2006/relationships/hyperlink"/><Relationship Id="rId36" Target="#'SC010Q01TA'!A6" TargetMode="External" Type="http://schemas.openxmlformats.org/officeDocument/2006/relationships/hyperlink"/><Relationship Id="rId37" Target="#'SC010Q01TB'!A6" TargetMode="External" Type="http://schemas.openxmlformats.org/officeDocument/2006/relationships/hyperlink"/><Relationship Id="rId38" Target="#'SC010Q01TC'!A6" TargetMode="External" Type="http://schemas.openxmlformats.org/officeDocument/2006/relationships/hyperlink"/><Relationship Id="rId39" Target="#'SC010Q01TD'!A6" TargetMode="External" Type="http://schemas.openxmlformats.org/officeDocument/2006/relationships/hyperlink"/><Relationship Id="rId40" Target="#'SC010Q01TE'!A6" TargetMode="External" Type="http://schemas.openxmlformats.org/officeDocument/2006/relationships/hyperlink"/><Relationship Id="rId41" Target="#'SC010Q02TA'!A6" TargetMode="External" Type="http://schemas.openxmlformats.org/officeDocument/2006/relationships/hyperlink"/><Relationship Id="rId42" Target="#'SC010Q02TB'!A6" TargetMode="External" Type="http://schemas.openxmlformats.org/officeDocument/2006/relationships/hyperlink"/><Relationship Id="rId43" Target="#'SC010Q02TC'!A6" TargetMode="External" Type="http://schemas.openxmlformats.org/officeDocument/2006/relationships/hyperlink"/><Relationship Id="rId44" Target="#'SC010Q02TD'!A6" TargetMode="External" Type="http://schemas.openxmlformats.org/officeDocument/2006/relationships/hyperlink"/><Relationship Id="rId45" Target="#'SC010Q02TE'!A6" TargetMode="External" Type="http://schemas.openxmlformats.org/officeDocument/2006/relationships/hyperlink"/><Relationship Id="rId46" Target="#'SC010Q03TA'!A6" TargetMode="External" Type="http://schemas.openxmlformats.org/officeDocument/2006/relationships/hyperlink"/><Relationship Id="rId47" Target="#'SC010Q03TB'!A6" TargetMode="External" Type="http://schemas.openxmlformats.org/officeDocument/2006/relationships/hyperlink"/><Relationship Id="rId48" Target="#'SC010Q03TC'!A6" TargetMode="External" Type="http://schemas.openxmlformats.org/officeDocument/2006/relationships/hyperlink"/><Relationship Id="rId49" Target="#'SC010Q03TD'!A6" TargetMode="External" Type="http://schemas.openxmlformats.org/officeDocument/2006/relationships/hyperlink"/><Relationship Id="rId50" Target="#'SC010Q03TE'!A6" TargetMode="External" Type="http://schemas.openxmlformats.org/officeDocument/2006/relationships/hyperlink"/><Relationship Id="rId51" Target="#'SC010Q04TA'!A6" TargetMode="External" Type="http://schemas.openxmlformats.org/officeDocument/2006/relationships/hyperlink"/><Relationship Id="rId52" Target="#'SC010Q04TB'!A6" TargetMode="External" Type="http://schemas.openxmlformats.org/officeDocument/2006/relationships/hyperlink"/><Relationship Id="rId53" Target="#'SC010Q04TC'!A6" TargetMode="External" Type="http://schemas.openxmlformats.org/officeDocument/2006/relationships/hyperlink"/><Relationship Id="rId54" Target="#'SC010Q04TD'!A6" TargetMode="External" Type="http://schemas.openxmlformats.org/officeDocument/2006/relationships/hyperlink"/><Relationship Id="rId55" Target="#'SC010Q04TE'!A6" TargetMode="External" Type="http://schemas.openxmlformats.org/officeDocument/2006/relationships/hyperlink"/><Relationship Id="rId56" Target="#'SC010Q05TA'!A6" TargetMode="External" Type="http://schemas.openxmlformats.org/officeDocument/2006/relationships/hyperlink"/><Relationship Id="rId57" Target="#'SC010Q05TB'!A6" TargetMode="External" Type="http://schemas.openxmlformats.org/officeDocument/2006/relationships/hyperlink"/><Relationship Id="rId58" Target="#'SC010Q05TC'!A6" TargetMode="External" Type="http://schemas.openxmlformats.org/officeDocument/2006/relationships/hyperlink"/><Relationship Id="rId59" Target="#'SC010Q05TD'!A6" TargetMode="External" Type="http://schemas.openxmlformats.org/officeDocument/2006/relationships/hyperlink"/><Relationship Id="rId60" Target="#'SC010Q05TE'!A6" TargetMode="External" Type="http://schemas.openxmlformats.org/officeDocument/2006/relationships/hyperlink"/><Relationship Id="rId61" Target="#'SC010Q06TA'!A6" TargetMode="External" Type="http://schemas.openxmlformats.org/officeDocument/2006/relationships/hyperlink"/><Relationship Id="rId62" Target="#'SC010Q06TB'!A6" TargetMode="External" Type="http://schemas.openxmlformats.org/officeDocument/2006/relationships/hyperlink"/><Relationship Id="rId63" Target="#'SC010Q06TC'!A6" TargetMode="External" Type="http://schemas.openxmlformats.org/officeDocument/2006/relationships/hyperlink"/><Relationship Id="rId64" Target="#'SC010Q06TD'!A6" TargetMode="External" Type="http://schemas.openxmlformats.org/officeDocument/2006/relationships/hyperlink"/><Relationship Id="rId65" Target="#'SC010Q06TE'!A6" TargetMode="External" Type="http://schemas.openxmlformats.org/officeDocument/2006/relationships/hyperlink"/><Relationship Id="rId66" Target="#'SC010Q07TA'!A6" TargetMode="External" Type="http://schemas.openxmlformats.org/officeDocument/2006/relationships/hyperlink"/><Relationship Id="rId67" Target="#'SC010Q07TB'!A6" TargetMode="External" Type="http://schemas.openxmlformats.org/officeDocument/2006/relationships/hyperlink"/><Relationship Id="rId68" Target="#'SC010Q07TC'!A6" TargetMode="External" Type="http://schemas.openxmlformats.org/officeDocument/2006/relationships/hyperlink"/><Relationship Id="rId69" Target="#'SC010Q07TD'!A6" TargetMode="External" Type="http://schemas.openxmlformats.org/officeDocument/2006/relationships/hyperlink"/><Relationship Id="rId70" Target="#'SC010Q07TE'!A6" TargetMode="External" Type="http://schemas.openxmlformats.org/officeDocument/2006/relationships/hyperlink"/><Relationship Id="rId71" Target="#'SC010Q08TA'!A6" TargetMode="External" Type="http://schemas.openxmlformats.org/officeDocument/2006/relationships/hyperlink"/><Relationship Id="rId72" Target="#'SC010Q08TB'!A6" TargetMode="External" Type="http://schemas.openxmlformats.org/officeDocument/2006/relationships/hyperlink"/><Relationship Id="rId73" Target="#'SC010Q08TC'!A6" TargetMode="External" Type="http://schemas.openxmlformats.org/officeDocument/2006/relationships/hyperlink"/><Relationship Id="rId74" Target="#'SC010Q08TD'!A6" TargetMode="External" Type="http://schemas.openxmlformats.org/officeDocument/2006/relationships/hyperlink"/><Relationship Id="rId75" Target="#'SC010Q08TE'!A6" TargetMode="External" Type="http://schemas.openxmlformats.org/officeDocument/2006/relationships/hyperlink"/><Relationship Id="rId76" Target="#'SC010Q09TA'!A6" TargetMode="External" Type="http://schemas.openxmlformats.org/officeDocument/2006/relationships/hyperlink"/><Relationship Id="rId77" Target="#'SC010Q09TB'!A6" TargetMode="External" Type="http://schemas.openxmlformats.org/officeDocument/2006/relationships/hyperlink"/><Relationship Id="rId78" Target="#'SC010Q09TC'!A6" TargetMode="External" Type="http://schemas.openxmlformats.org/officeDocument/2006/relationships/hyperlink"/><Relationship Id="rId79" Target="#'SC010Q09TD'!A6" TargetMode="External" Type="http://schemas.openxmlformats.org/officeDocument/2006/relationships/hyperlink"/><Relationship Id="rId80" Target="#'SC010Q09TE'!A6" TargetMode="External" Type="http://schemas.openxmlformats.org/officeDocument/2006/relationships/hyperlink"/><Relationship Id="rId81" Target="#'SC010Q10TA'!A6" TargetMode="External" Type="http://schemas.openxmlformats.org/officeDocument/2006/relationships/hyperlink"/><Relationship Id="rId82" Target="#'SC010Q10TB'!A6" TargetMode="External" Type="http://schemas.openxmlformats.org/officeDocument/2006/relationships/hyperlink"/><Relationship Id="rId83" Target="#'SC010Q10TC'!A6" TargetMode="External" Type="http://schemas.openxmlformats.org/officeDocument/2006/relationships/hyperlink"/><Relationship Id="rId84" Target="#'SC010Q10TD'!A6" TargetMode="External" Type="http://schemas.openxmlformats.org/officeDocument/2006/relationships/hyperlink"/><Relationship Id="rId85" Target="#'SC010Q10TE'!A6" TargetMode="External" Type="http://schemas.openxmlformats.org/officeDocument/2006/relationships/hyperlink"/><Relationship Id="rId86" Target="#'SC010Q11TA'!A6" TargetMode="External" Type="http://schemas.openxmlformats.org/officeDocument/2006/relationships/hyperlink"/><Relationship Id="rId87" Target="#'SC010Q11TB'!A6" TargetMode="External" Type="http://schemas.openxmlformats.org/officeDocument/2006/relationships/hyperlink"/><Relationship Id="rId88" Target="#'SC010Q11TC'!A6" TargetMode="External" Type="http://schemas.openxmlformats.org/officeDocument/2006/relationships/hyperlink"/><Relationship Id="rId89" Target="#'SC010Q11TD'!A6" TargetMode="External" Type="http://schemas.openxmlformats.org/officeDocument/2006/relationships/hyperlink"/><Relationship Id="rId90" Target="#'SC010Q11TE'!A6" TargetMode="External" Type="http://schemas.openxmlformats.org/officeDocument/2006/relationships/hyperlink"/><Relationship Id="rId91" Target="#'SC010Q12TA'!A6" TargetMode="External" Type="http://schemas.openxmlformats.org/officeDocument/2006/relationships/hyperlink"/><Relationship Id="rId92" Target="#'SC010Q12TB'!A6" TargetMode="External" Type="http://schemas.openxmlformats.org/officeDocument/2006/relationships/hyperlink"/><Relationship Id="rId93" Target="#'SC010Q12TC'!A6" TargetMode="External" Type="http://schemas.openxmlformats.org/officeDocument/2006/relationships/hyperlink"/><Relationship Id="rId94" Target="#'SC010Q12TD'!A6" TargetMode="External" Type="http://schemas.openxmlformats.org/officeDocument/2006/relationships/hyperlink"/><Relationship Id="rId95" Target="#'SC010Q12TE'!A6" TargetMode="External" Type="http://schemas.openxmlformats.org/officeDocument/2006/relationships/hyperlink"/><Relationship Id="rId96" Target="#'SC012Q01TA'!A6" TargetMode="External" Type="http://schemas.openxmlformats.org/officeDocument/2006/relationships/hyperlink"/><Relationship Id="rId97" Target="#'SC012Q02TA'!A6" TargetMode="External" Type="http://schemas.openxmlformats.org/officeDocument/2006/relationships/hyperlink"/><Relationship Id="rId98" Target="#'SC012Q03TA'!A6" TargetMode="External" Type="http://schemas.openxmlformats.org/officeDocument/2006/relationships/hyperlink"/><Relationship Id="rId99" Target="#'SC012Q04TA'!A6" TargetMode="External" Type="http://schemas.openxmlformats.org/officeDocument/2006/relationships/hyperlink"/><Relationship Id="rId100" Target="#'SC012Q05TA'!A6" TargetMode="External" Type="http://schemas.openxmlformats.org/officeDocument/2006/relationships/hyperlink"/><Relationship Id="rId101" Target="#'SC012Q06TA'!A6" TargetMode="External" Type="http://schemas.openxmlformats.org/officeDocument/2006/relationships/hyperlink"/><Relationship Id="rId102" Target="#'SC012Q07TA'!A6" TargetMode="External" Type="http://schemas.openxmlformats.org/officeDocument/2006/relationships/hyperlink"/><Relationship Id="rId103" Target="#'SC013Q01TA'!A6" TargetMode="External" Type="http://schemas.openxmlformats.org/officeDocument/2006/relationships/hyperlink"/><Relationship Id="rId104" Target="#'SC014Q01NA'!A6" TargetMode="External" Type="http://schemas.openxmlformats.org/officeDocument/2006/relationships/hyperlink"/><Relationship Id="rId105" Target="#'SC017Q01NA'!A6" TargetMode="External" Type="http://schemas.openxmlformats.org/officeDocument/2006/relationships/hyperlink"/><Relationship Id="rId106" Target="#'SC017Q02NA'!A6" TargetMode="External" Type="http://schemas.openxmlformats.org/officeDocument/2006/relationships/hyperlink"/><Relationship Id="rId107" Target="#'SC017Q03NA'!A6" TargetMode="External" Type="http://schemas.openxmlformats.org/officeDocument/2006/relationships/hyperlink"/><Relationship Id="rId108" Target="#'SC017Q04NA'!A6" TargetMode="External" Type="http://schemas.openxmlformats.org/officeDocument/2006/relationships/hyperlink"/><Relationship Id="rId109" Target="#'SC017Q05NA'!A6" TargetMode="External" Type="http://schemas.openxmlformats.org/officeDocument/2006/relationships/hyperlink"/><Relationship Id="rId110" Target="#'SC017Q06NA'!A6" TargetMode="External" Type="http://schemas.openxmlformats.org/officeDocument/2006/relationships/hyperlink"/><Relationship Id="rId111" Target="#'SC017Q07NA'!A6" TargetMode="External" Type="http://schemas.openxmlformats.org/officeDocument/2006/relationships/hyperlink"/><Relationship Id="rId112" Target="#'SC017Q08NA'!A6" TargetMode="External" Type="http://schemas.openxmlformats.org/officeDocument/2006/relationships/hyperlink"/><Relationship Id="rId113" Target="#'SC027Q01NA'!A6" TargetMode="External" Type="http://schemas.openxmlformats.org/officeDocument/2006/relationships/hyperlink"/><Relationship Id="rId114" Target="#'SC027Q02NA'!A6" TargetMode="External" Type="http://schemas.openxmlformats.org/officeDocument/2006/relationships/hyperlink"/><Relationship Id="rId115" Target="#'SC027Q03NA'!A6" TargetMode="External" Type="http://schemas.openxmlformats.org/officeDocument/2006/relationships/hyperlink"/><Relationship Id="rId116" Target="#'SC027Q04NA'!A6" TargetMode="External" Type="http://schemas.openxmlformats.org/officeDocument/2006/relationships/hyperlink"/><Relationship Id="rId117" Target="#'SC032Q01TA'!A6" TargetMode="External" Type="http://schemas.openxmlformats.org/officeDocument/2006/relationships/hyperlink"/><Relationship Id="rId118" Target="#'SC032Q02TA'!A6" TargetMode="External" Type="http://schemas.openxmlformats.org/officeDocument/2006/relationships/hyperlink"/><Relationship Id="rId119" Target="#'SC032Q03TA'!A6" TargetMode="External" Type="http://schemas.openxmlformats.org/officeDocument/2006/relationships/hyperlink"/><Relationship Id="rId120" Target="#'SC032Q04TA'!A6" TargetMode="External" Type="http://schemas.openxmlformats.org/officeDocument/2006/relationships/hyperlink"/><Relationship Id="rId121" Target="#'SC034Q01NA'!A6" TargetMode="External" Type="http://schemas.openxmlformats.org/officeDocument/2006/relationships/hyperlink"/><Relationship Id="rId122" Target="#'SC034Q02NA'!A6" TargetMode="External" Type="http://schemas.openxmlformats.org/officeDocument/2006/relationships/hyperlink"/><Relationship Id="rId123" Target="#'SC034Q03TA'!A6" TargetMode="External" Type="http://schemas.openxmlformats.org/officeDocument/2006/relationships/hyperlink"/><Relationship Id="rId124" Target="#'SC034Q04TA'!A6" TargetMode="External" Type="http://schemas.openxmlformats.org/officeDocument/2006/relationships/hyperlink"/><Relationship Id="rId125" Target="#'SC035Q01NA'!A6" TargetMode="External" Type="http://schemas.openxmlformats.org/officeDocument/2006/relationships/hyperlink"/><Relationship Id="rId126" Target="#'SC035Q01NB'!A6" TargetMode="External" Type="http://schemas.openxmlformats.org/officeDocument/2006/relationships/hyperlink"/><Relationship Id="rId127" Target="#'SC035Q02TA'!A6" TargetMode="External" Type="http://schemas.openxmlformats.org/officeDocument/2006/relationships/hyperlink"/><Relationship Id="rId128" Target="#'SC035Q02TB'!A6" TargetMode="External" Type="http://schemas.openxmlformats.org/officeDocument/2006/relationships/hyperlink"/><Relationship Id="rId129" Target="#'SC035Q03TA'!A6" TargetMode="External" Type="http://schemas.openxmlformats.org/officeDocument/2006/relationships/hyperlink"/><Relationship Id="rId130" Target="#'SC035Q03TB'!A6" TargetMode="External" Type="http://schemas.openxmlformats.org/officeDocument/2006/relationships/hyperlink"/><Relationship Id="rId131" Target="#'SC035Q04TA'!A6" TargetMode="External" Type="http://schemas.openxmlformats.org/officeDocument/2006/relationships/hyperlink"/><Relationship Id="rId132" Target="#'SC035Q04TB'!A6" TargetMode="External" Type="http://schemas.openxmlformats.org/officeDocument/2006/relationships/hyperlink"/><Relationship Id="rId133" Target="#'SC035Q05TA'!A6" TargetMode="External" Type="http://schemas.openxmlformats.org/officeDocument/2006/relationships/hyperlink"/><Relationship Id="rId134" Target="#'SC035Q05TB'!A6" TargetMode="External" Type="http://schemas.openxmlformats.org/officeDocument/2006/relationships/hyperlink"/><Relationship Id="rId135" Target="#'SC035Q06TA'!A6" TargetMode="External" Type="http://schemas.openxmlformats.org/officeDocument/2006/relationships/hyperlink"/><Relationship Id="rId136" Target="#'SC035Q06TB'!A6" TargetMode="External" Type="http://schemas.openxmlformats.org/officeDocument/2006/relationships/hyperlink"/><Relationship Id="rId137" Target="#'SC035Q07TA'!A6" TargetMode="External" Type="http://schemas.openxmlformats.org/officeDocument/2006/relationships/hyperlink"/><Relationship Id="rId138" Target="#'SC035Q07TB'!A6" TargetMode="External" Type="http://schemas.openxmlformats.org/officeDocument/2006/relationships/hyperlink"/><Relationship Id="rId139" Target="#'SC035Q08TA'!A6" TargetMode="External" Type="http://schemas.openxmlformats.org/officeDocument/2006/relationships/hyperlink"/><Relationship Id="rId140" Target="#'SC035Q08TB'!A6" TargetMode="External" Type="http://schemas.openxmlformats.org/officeDocument/2006/relationships/hyperlink"/><Relationship Id="rId141" Target="#'SC035Q09NA'!A6" TargetMode="External" Type="http://schemas.openxmlformats.org/officeDocument/2006/relationships/hyperlink"/><Relationship Id="rId142" Target="#'SC035Q09NB'!A6" TargetMode="External" Type="http://schemas.openxmlformats.org/officeDocument/2006/relationships/hyperlink"/><Relationship Id="rId143" Target="#'SC035Q10TA'!A6" TargetMode="External" Type="http://schemas.openxmlformats.org/officeDocument/2006/relationships/hyperlink"/><Relationship Id="rId144" Target="#'SC035Q10TB'!A6" TargetMode="External" Type="http://schemas.openxmlformats.org/officeDocument/2006/relationships/hyperlink"/><Relationship Id="rId145" Target="#'SC035Q11NA'!A6" TargetMode="External" Type="http://schemas.openxmlformats.org/officeDocument/2006/relationships/hyperlink"/><Relationship Id="rId146" Target="#'SC035Q11NB'!A6" TargetMode="External" Type="http://schemas.openxmlformats.org/officeDocument/2006/relationships/hyperlink"/><Relationship Id="rId147" Target="#'SC036Q01TA'!A6" TargetMode="External" Type="http://schemas.openxmlformats.org/officeDocument/2006/relationships/hyperlink"/><Relationship Id="rId148" Target="#'SC036Q02TA'!A6" TargetMode="External" Type="http://schemas.openxmlformats.org/officeDocument/2006/relationships/hyperlink"/><Relationship Id="rId149" Target="#'SC036Q03NA'!A6" TargetMode="External" Type="http://schemas.openxmlformats.org/officeDocument/2006/relationships/hyperlink"/><Relationship Id="rId150" Target="#'SC037Q01TA'!A6" TargetMode="External" Type="http://schemas.openxmlformats.org/officeDocument/2006/relationships/hyperlink"/><Relationship Id="rId151" Target="#'SC037Q02TA'!A6" TargetMode="External" Type="http://schemas.openxmlformats.org/officeDocument/2006/relationships/hyperlink"/><Relationship Id="rId152" Target="#'SC037Q03TA'!A6" TargetMode="External" Type="http://schemas.openxmlformats.org/officeDocument/2006/relationships/hyperlink"/><Relationship Id="rId153" Target="#'SC037Q04TA'!A6" TargetMode="External" Type="http://schemas.openxmlformats.org/officeDocument/2006/relationships/hyperlink"/><Relationship Id="rId154" Target="#'SC037Q05NA'!A6" TargetMode="External" Type="http://schemas.openxmlformats.org/officeDocument/2006/relationships/hyperlink"/><Relationship Id="rId155" Target="#'SC037Q06NA'!A6" TargetMode="External" Type="http://schemas.openxmlformats.org/officeDocument/2006/relationships/hyperlink"/><Relationship Id="rId156" Target="#'SC037Q07TA'!A6" TargetMode="External" Type="http://schemas.openxmlformats.org/officeDocument/2006/relationships/hyperlink"/><Relationship Id="rId157" Target="#'SC037Q08TA'!A6" TargetMode="External" Type="http://schemas.openxmlformats.org/officeDocument/2006/relationships/hyperlink"/><Relationship Id="rId158" Target="#'SC037Q09TA'!A6" TargetMode="External" Type="http://schemas.openxmlformats.org/officeDocument/2006/relationships/hyperlink"/><Relationship Id="rId159" Target="#'SC037Q10NA'!A6" TargetMode="External" Type="http://schemas.openxmlformats.org/officeDocument/2006/relationships/hyperlink"/><Relationship Id="rId160" Target="#'SC040Q02NA'!A6" TargetMode="External" Type="http://schemas.openxmlformats.org/officeDocument/2006/relationships/hyperlink"/><Relationship Id="rId161" Target="#'SC040Q03NA'!A6" TargetMode="External" Type="http://schemas.openxmlformats.org/officeDocument/2006/relationships/hyperlink"/><Relationship Id="rId162" Target="#'SC040Q05NA'!A6" TargetMode="External" Type="http://schemas.openxmlformats.org/officeDocument/2006/relationships/hyperlink"/><Relationship Id="rId163" Target="#'SC040Q11NA'!A6" TargetMode="External" Type="http://schemas.openxmlformats.org/officeDocument/2006/relationships/hyperlink"/><Relationship Id="rId164" Target="#'SC040Q12NA'!A6" TargetMode="External" Type="http://schemas.openxmlformats.org/officeDocument/2006/relationships/hyperlink"/><Relationship Id="rId165" Target="#'SC040Q15NA'!A6" TargetMode="External" Type="http://schemas.openxmlformats.org/officeDocument/2006/relationships/hyperlink"/><Relationship Id="rId166" Target="#'SC040Q16NA'!A6" TargetMode="External" Type="http://schemas.openxmlformats.org/officeDocument/2006/relationships/hyperlink"/><Relationship Id="rId167" Target="#'SC040Q17NA'!A6" TargetMode="External" Type="http://schemas.openxmlformats.org/officeDocument/2006/relationships/hyperlink"/><Relationship Id="rId168" Target="#'SC041Q01NA'!A6" TargetMode="External" Type="http://schemas.openxmlformats.org/officeDocument/2006/relationships/hyperlink"/><Relationship Id="rId169" Target="#'SC041Q03NA'!A6" TargetMode="External" Type="http://schemas.openxmlformats.org/officeDocument/2006/relationships/hyperlink"/><Relationship Id="rId170" Target="#'SC041Q04NA'!A6" TargetMode="External" Type="http://schemas.openxmlformats.org/officeDocument/2006/relationships/hyperlink"/><Relationship Id="rId171" Target="#'SC041Q05NA'!A6" TargetMode="External" Type="http://schemas.openxmlformats.org/officeDocument/2006/relationships/hyperlink"/><Relationship Id="rId172" Target="#'SC041Q06NA'!A6" TargetMode="External" Type="http://schemas.openxmlformats.org/officeDocument/2006/relationships/hyperlink"/><Relationship Id="rId173" Target="#'SC042Q01TA'!A6" TargetMode="External" Type="http://schemas.openxmlformats.org/officeDocument/2006/relationships/hyperlink"/><Relationship Id="rId174" Target="#'SC042Q02TA'!A6" TargetMode="External" Type="http://schemas.openxmlformats.org/officeDocument/2006/relationships/hyperlink"/><Relationship Id="rId175" Target="#'SC061Q01TA'!A6" TargetMode="External" Type="http://schemas.openxmlformats.org/officeDocument/2006/relationships/hyperlink"/><Relationship Id="rId176" Target="#'SC061Q02TA'!A6" TargetMode="External" Type="http://schemas.openxmlformats.org/officeDocument/2006/relationships/hyperlink"/><Relationship Id="rId177" Target="#'SC061Q03TA'!A6" TargetMode="External" Type="http://schemas.openxmlformats.org/officeDocument/2006/relationships/hyperlink"/><Relationship Id="rId178" Target="#'SC061Q04TA'!A6" TargetMode="External" Type="http://schemas.openxmlformats.org/officeDocument/2006/relationships/hyperlink"/><Relationship Id="rId179" Target="#'SC061Q05TA'!A6" TargetMode="External" Type="http://schemas.openxmlformats.org/officeDocument/2006/relationships/hyperlink"/><Relationship Id="rId180" Target="#'SC061Q06TA'!A6" TargetMode="External" Type="http://schemas.openxmlformats.org/officeDocument/2006/relationships/hyperlink"/><Relationship Id="rId181" Target="#'SC061Q07TA'!A6" TargetMode="External" Type="http://schemas.openxmlformats.org/officeDocument/2006/relationships/hyperlink"/><Relationship Id="rId182" Target="#'SC061Q08TA'!A6" TargetMode="External" Type="http://schemas.openxmlformats.org/officeDocument/2006/relationships/hyperlink"/><Relationship Id="rId183" Target="#'SC061Q09TA'!A6" TargetMode="External" Type="http://schemas.openxmlformats.org/officeDocument/2006/relationships/hyperlink"/><Relationship Id="rId184" Target="#'SC061Q10TA'!A6" TargetMode="External" Type="http://schemas.openxmlformats.org/officeDocument/2006/relationships/hyperlink"/><Relationship Id="rId185" Target="#'SC063Q02NA'!A6" TargetMode="External" Type="http://schemas.openxmlformats.org/officeDocument/2006/relationships/hyperlink"/><Relationship Id="rId186" Target="#'SC063Q03NA'!A6" TargetMode="External" Type="http://schemas.openxmlformats.org/officeDocument/2006/relationships/hyperlink"/><Relationship Id="rId187" Target="#'SC063Q04NA'!A6" TargetMode="External" Type="http://schemas.openxmlformats.org/officeDocument/2006/relationships/hyperlink"/><Relationship Id="rId188" Target="#'SC063Q06NA'!A6" TargetMode="External" Type="http://schemas.openxmlformats.org/officeDocument/2006/relationships/hyperlink"/><Relationship Id="rId189" Target="#'SC063Q07NA'!A6" TargetMode="External" Type="http://schemas.openxmlformats.org/officeDocument/2006/relationships/hyperlink"/><Relationship Id="rId190" Target="#'SC063Q09NA'!A6" TargetMode="External" Type="http://schemas.openxmlformats.org/officeDocument/2006/relationships/hyperlink"/><Relationship Id="rId191" Target="#'SCHLTYP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9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384</v>
      </c>
    </row>
    <row customHeight="1" ht="30" r="4" spans="1:24">
      <c r="A4" s="6" t="n"/>
      <c r="B4" s="7" t="s">
        <v>385</v>
      </c>
      <c r="C4" s="7" t="s">
        <v>386</v>
      </c>
      <c r="D4" s="8" t="s">
        <v>385</v>
      </c>
      <c r="E4" s="9" t="s">
        <v>387</v>
      </c>
      <c r="F4" s="10" t="n"/>
      <c r="G4" s="9" t="s">
        <v>388</v>
      </c>
      <c r="H4" s="10" t="n"/>
      <c r="I4" s="9" t="s">
        <v>389</v>
      </c>
      <c r="J4" s="10" t="n"/>
      <c r="K4" s="9" t="s">
        <v>390</v>
      </c>
      <c r="L4" s="10" t="n"/>
      <c r="M4" s="9" t="s">
        <v>391</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(1087.0/B7*100)</f>
        <v/>
      </c>
      <c r="D7" s="19" t="n">
        <v>13443</v>
      </c>
      <c r="E7" s="18" t="n">
        <v>472.8979719</v>
      </c>
      <c r="F7" s="20" t="n">
        <v>9.11476332</v>
      </c>
      <c r="G7" s="18" t="n">
        <v>477.92282581</v>
      </c>
      <c r="H7" s="20" t="n">
        <v>5.04598646</v>
      </c>
      <c r="I7" s="18" t="n">
        <v>483.78784762</v>
      </c>
      <c r="J7" s="20" t="n">
        <v>4.95899308</v>
      </c>
      <c r="K7" s="18" t="n">
        <v>505.82016425</v>
      </c>
      <c r="L7" s="20" t="n">
        <v>4.05455723</v>
      </c>
      <c r="M7" s="18" t="n">
        <v>517.30303672</v>
      </c>
      <c r="N7" s="20" t="n">
        <v>3.1618792</v>
      </c>
      <c r="O7" s="18" t="s">
        <v>404</v>
      </c>
      <c r="P7" s="20" t="s">
        <v>404</v>
      </c>
      <c r="Q7" s="18" t="s">
        <v>404</v>
      </c>
      <c r="R7" s="20" t="s">
        <v>404</v>
      </c>
      <c r="S7" s="18" t="s">
        <v>404</v>
      </c>
      <c r="T7" s="20" t="s">
        <v>404</v>
      </c>
      <c r="U7" s="18" t="s">
        <v>404</v>
      </c>
      <c r="V7" s="20" t="s">
        <v>404</v>
      </c>
      <c r="W7" s="18" t="n">
        <v>504.09417272</v>
      </c>
      <c r="X7" s="20" t="n">
        <v>11.24799671</v>
      </c>
    </row>
    <row r="8" spans="1:24">
      <c r="A8" s="15" t="s">
        <v>405</v>
      </c>
      <c r="B8" s="17" t="n">
        <v>7007</v>
      </c>
      <c r="C8" s="18">
        <f>(0.0/B8*100)</f>
        <v/>
      </c>
      <c r="D8" s="19" t="n">
        <v>7007</v>
      </c>
      <c r="E8" s="18" t="n">
        <v>445.96908576</v>
      </c>
      <c r="F8" s="20" t="n">
        <v>14.46277466</v>
      </c>
      <c r="G8" s="18" t="n">
        <v>487.6665935</v>
      </c>
      <c r="H8" s="20" t="n">
        <v>6.49375814</v>
      </c>
      <c r="I8" s="18" t="n">
        <v>493.2511409</v>
      </c>
      <c r="J8" s="20" t="n">
        <v>7.14618674</v>
      </c>
      <c r="K8" s="18" t="n">
        <v>502.92699127</v>
      </c>
      <c r="L8" s="20" t="n">
        <v>12.14584658</v>
      </c>
      <c r="M8" s="18" t="n">
        <v>476.72179401</v>
      </c>
      <c r="N8" s="20" t="n">
        <v>9.84233296</v>
      </c>
      <c r="O8" s="18" t="s">
        <v>404</v>
      </c>
      <c r="P8" s="20" t="s">
        <v>404</v>
      </c>
      <c r="Q8" s="18" t="s">
        <v>404</v>
      </c>
      <c r="R8" s="20" t="s">
        <v>404</v>
      </c>
      <c r="S8" s="18" t="s">
        <v>404</v>
      </c>
      <c r="T8" s="20" t="s">
        <v>404</v>
      </c>
      <c r="U8" s="18" t="s">
        <v>404</v>
      </c>
      <c r="V8" s="20" t="s">
        <v>404</v>
      </c>
      <c r="W8" s="18" t="n">
        <v>475.74178805</v>
      </c>
      <c r="X8" s="20" t="n">
        <v>43.18063231</v>
      </c>
    </row>
    <row r="9" spans="1:24">
      <c r="A9" s="15" t="s">
        <v>406</v>
      </c>
      <c r="B9" s="17" t="n">
        <v>9651</v>
      </c>
      <c r="C9" s="18">
        <f>(200.0/B9*100)</f>
        <v/>
      </c>
      <c r="D9" s="19" t="n">
        <v>9451</v>
      </c>
      <c r="E9" s="18" t="n">
        <v>548.8659466300001</v>
      </c>
      <c r="F9" s="20" t="n">
        <v>15.26594526</v>
      </c>
      <c r="G9" s="18" t="n">
        <v>501.46207217</v>
      </c>
      <c r="H9" s="20" t="n">
        <v>5.90477826</v>
      </c>
      <c r="I9" s="18" t="n">
        <v>511.09360225</v>
      </c>
      <c r="J9" s="20" t="n">
        <v>5.60633129</v>
      </c>
      <c r="K9" s="18" t="n">
        <v>474.38939404</v>
      </c>
      <c r="L9" s="20" t="n">
        <v>9.81698209</v>
      </c>
      <c r="M9" s="18" t="n">
        <v>483.0132247</v>
      </c>
      <c r="N9" s="20" t="n">
        <v>14.39168019</v>
      </c>
      <c r="O9" s="18" t="s">
        <v>404</v>
      </c>
      <c r="P9" s="20" t="s">
        <v>404</v>
      </c>
      <c r="Q9" s="18" t="s">
        <v>404</v>
      </c>
      <c r="R9" s="20" t="s">
        <v>404</v>
      </c>
      <c r="S9" s="18" t="s">
        <v>404</v>
      </c>
      <c r="T9" s="20" t="s">
        <v>404</v>
      </c>
      <c r="U9" s="18" t="s">
        <v>404</v>
      </c>
      <c r="V9" s="20" t="s">
        <v>404</v>
      </c>
      <c r="W9" s="18" t="n">
        <v>466.23853841</v>
      </c>
      <c r="X9" s="20" t="n">
        <v>23.01577264</v>
      </c>
    </row>
    <row r="10" spans="1:24">
      <c r="A10" s="15" t="s">
        <v>407</v>
      </c>
      <c r="B10" s="17" t="n">
        <v>20058</v>
      </c>
      <c r="C10" s="18">
        <f>(2725.0/B10*100)</f>
        <v/>
      </c>
      <c r="D10" s="19" t="n">
        <v>17333</v>
      </c>
      <c r="E10" s="18" t="n">
        <v>507.58178502</v>
      </c>
      <c r="F10" s="20" t="n">
        <v>10.03406904</v>
      </c>
      <c r="G10" s="18" t="n">
        <v>512.49912973</v>
      </c>
      <c r="H10" s="20" t="n">
        <v>6.15723117</v>
      </c>
      <c r="I10" s="18" t="n">
        <v>521.36977059</v>
      </c>
      <c r="J10" s="20" t="n">
        <v>3.43619055</v>
      </c>
      <c r="K10" s="18" t="n">
        <v>538.60171121</v>
      </c>
      <c r="L10" s="20" t="n">
        <v>4.17084937</v>
      </c>
      <c r="M10" s="18" t="n">
        <v>535.38686087</v>
      </c>
      <c r="N10" s="20" t="n">
        <v>6.0653126</v>
      </c>
      <c r="O10" s="18" t="s">
        <v>404</v>
      </c>
      <c r="P10" s="20" t="s">
        <v>404</v>
      </c>
      <c r="Q10" s="18" t="s">
        <v>404</v>
      </c>
      <c r="R10" s="20" t="s">
        <v>404</v>
      </c>
      <c r="S10" s="18" t="s">
        <v>404</v>
      </c>
      <c r="T10" s="20" t="s">
        <v>404</v>
      </c>
      <c r="U10" s="18" t="s">
        <v>404</v>
      </c>
      <c r="V10" s="20" t="s">
        <v>404</v>
      </c>
      <c r="W10" s="18" t="n">
        <v>518.08778211</v>
      </c>
      <c r="X10" s="20" t="n">
        <v>11.12923437</v>
      </c>
    </row>
    <row r="11" spans="1:24">
      <c r="A11" s="15" t="s">
        <v>408</v>
      </c>
      <c r="B11" s="17" t="n">
        <v>7053</v>
      </c>
      <c r="C11" s="18">
        <f>(137.0/B11*100)</f>
        <v/>
      </c>
      <c r="D11" s="19" t="n">
        <v>6916</v>
      </c>
      <c r="E11" s="18" t="n">
        <v>417.2114773</v>
      </c>
      <c r="F11" s="20" t="n">
        <v>25.98593791</v>
      </c>
      <c r="G11" s="18" t="n">
        <v>417.47837051</v>
      </c>
      <c r="H11" s="20" t="n">
        <v>10.86539837</v>
      </c>
      <c r="I11" s="18" t="n">
        <v>449.36579069</v>
      </c>
      <c r="J11" s="20" t="n">
        <v>8.049180870000001</v>
      </c>
      <c r="K11" s="18" t="n">
        <v>468.15608116</v>
      </c>
      <c r="L11" s="20" t="n">
        <v>5.74387941</v>
      </c>
      <c r="M11" s="18" t="n">
        <v>474.48975719</v>
      </c>
      <c r="N11" s="20" t="n">
        <v>7.72212692</v>
      </c>
      <c r="O11" s="18" t="s">
        <v>404</v>
      </c>
      <c r="P11" s="20" t="s">
        <v>404</v>
      </c>
      <c r="Q11" s="18" t="s">
        <v>404</v>
      </c>
      <c r="R11" s="20" t="s">
        <v>404</v>
      </c>
      <c r="S11" s="18" t="s">
        <v>404</v>
      </c>
      <c r="T11" s="20" t="s">
        <v>404</v>
      </c>
      <c r="U11" s="18" t="s">
        <v>404</v>
      </c>
      <c r="V11" s="20" t="s">
        <v>404</v>
      </c>
      <c r="W11" s="18" t="n">
        <v>444.28735686</v>
      </c>
      <c r="X11" s="20" t="n">
        <v>12.11828552</v>
      </c>
    </row>
    <row r="12" spans="1:24">
      <c r="A12" s="15" t="s">
        <v>409</v>
      </c>
      <c r="B12" s="17" t="n">
        <v>6894</v>
      </c>
      <c r="C12" s="18">
        <f>(106.0/B12*100)</f>
        <v/>
      </c>
      <c r="D12" s="19" t="n">
        <v>6788</v>
      </c>
      <c r="E12" s="18" t="n">
        <v>457.80770763</v>
      </c>
      <c r="F12" s="20" t="n">
        <v>7.14839825</v>
      </c>
      <c r="G12" s="18" t="n">
        <v>474.3000231</v>
      </c>
      <c r="H12" s="20" t="n">
        <v>7.236478</v>
      </c>
      <c r="I12" s="18" t="n">
        <v>484.0701856</v>
      </c>
      <c r="J12" s="20" t="n">
        <v>5.23100637</v>
      </c>
      <c r="K12" s="18" t="n">
        <v>523.10732779</v>
      </c>
      <c r="L12" s="20" t="n">
        <v>8.047975279999999</v>
      </c>
      <c r="M12" s="18" t="n">
        <v>524.14892181</v>
      </c>
      <c r="N12" s="20" t="n">
        <v>5.42178833</v>
      </c>
      <c r="O12" s="18" t="s">
        <v>404</v>
      </c>
      <c r="P12" s="20" t="s">
        <v>404</v>
      </c>
      <c r="Q12" s="18" t="s">
        <v>404</v>
      </c>
      <c r="R12" s="20" t="s">
        <v>404</v>
      </c>
      <c r="S12" s="18" t="s">
        <v>404</v>
      </c>
      <c r="T12" s="20" t="s">
        <v>404</v>
      </c>
      <c r="U12" s="18" t="s">
        <v>404</v>
      </c>
      <c r="V12" s="20" t="s">
        <v>404</v>
      </c>
      <c r="W12" s="18" t="n">
        <v>417.41014259</v>
      </c>
      <c r="X12" s="20" t="n">
        <v>34.29839686</v>
      </c>
    </row>
    <row r="13" spans="1:24">
      <c r="A13" s="15" t="s">
        <v>410</v>
      </c>
      <c r="B13" s="17" t="n">
        <v>7161</v>
      </c>
      <c r="C13" s="18">
        <f>(1175.0/B13*100)</f>
        <v/>
      </c>
      <c r="D13" s="19" t="n">
        <v>5986</v>
      </c>
      <c r="E13" s="18" t="n">
        <v>489.33853124</v>
      </c>
      <c r="F13" s="20" t="n">
        <v>7.19226413</v>
      </c>
      <c r="G13" s="18" t="n">
        <v>498.41953992</v>
      </c>
      <c r="H13" s="20" t="n">
        <v>5.30116905</v>
      </c>
      <c r="I13" s="18" t="n">
        <v>502.58657353</v>
      </c>
      <c r="J13" s="20" t="n">
        <v>4.301291</v>
      </c>
      <c r="K13" s="18" t="n">
        <v>512.53654668</v>
      </c>
      <c r="L13" s="20" t="n">
        <v>6.89400124</v>
      </c>
      <c r="M13" s="18" t="n">
        <v>493.32669696</v>
      </c>
      <c r="N13" s="20" t="n">
        <v>8.90684808</v>
      </c>
      <c r="O13" s="18" t="s">
        <v>404</v>
      </c>
      <c r="P13" s="20" t="s">
        <v>404</v>
      </c>
      <c r="Q13" s="18" t="s">
        <v>404</v>
      </c>
      <c r="R13" s="20" t="s">
        <v>404</v>
      </c>
      <c r="S13" s="18" t="s">
        <v>404</v>
      </c>
      <c r="T13" s="20" t="s">
        <v>404</v>
      </c>
      <c r="U13" s="18" t="s">
        <v>404</v>
      </c>
      <c r="V13" s="20" t="s">
        <v>404</v>
      </c>
      <c r="W13" s="18" t="n">
        <v>478.2399374</v>
      </c>
      <c r="X13" s="20" t="n">
        <v>25.09547397</v>
      </c>
    </row>
    <row r="14" spans="1:24">
      <c r="A14" s="15" t="s">
        <v>411</v>
      </c>
      <c r="B14" s="17" t="n">
        <v>5587</v>
      </c>
      <c r="C14" s="18">
        <f>(0.0/B14*100)</f>
        <v/>
      </c>
      <c r="D14" s="19" t="n">
        <v>5587</v>
      </c>
      <c r="E14" s="18" t="n">
        <v>509.39478019</v>
      </c>
      <c r="F14" s="20" t="n">
        <v>5.55113237</v>
      </c>
      <c r="G14" s="18" t="n">
        <v>514.8179013</v>
      </c>
      <c r="H14" s="20" t="n">
        <v>4.50781161</v>
      </c>
      <c r="I14" s="18" t="n">
        <v>518.36226398</v>
      </c>
      <c r="J14" s="20" t="n">
        <v>3.84428981</v>
      </c>
      <c r="K14" s="18" t="n">
        <v>531.40453259</v>
      </c>
      <c r="L14" s="20" t="n">
        <v>4.70276889</v>
      </c>
      <c r="M14" s="18" t="s">
        <v>404</v>
      </c>
      <c r="N14" s="20" t="s">
        <v>404</v>
      </c>
      <c r="O14" s="18" t="s">
        <v>404</v>
      </c>
      <c r="P14" s="20" t="s">
        <v>404</v>
      </c>
      <c r="Q14" s="18" t="s">
        <v>404</v>
      </c>
      <c r="R14" s="20" t="s">
        <v>404</v>
      </c>
      <c r="S14" s="18" t="s">
        <v>404</v>
      </c>
      <c r="T14" s="20" t="s">
        <v>404</v>
      </c>
      <c r="U14" s="18" t="s">
        <v>404</v>
      </c>
      <c r="V14" s="20" t="s">
        <v>404</v>
      </c>
      <c r="W14" s="18" t="n">
        <v>514.68137052</v>
      </c>
      <c r="X14" s="20" t="n">
        <v>15.80653678</v>
      </c>
    </row>
    <row r="15" spans="1:24">
      <c r="A15" s="15" t="s">
        <v>412</v>
      </c>
      <c r="B15" s="17" t="n">
        <v>5882</v>
      </c>
      <c r="C15" s="18">
        <f>(0.0/B15*100)</f>
        <v/>
      </c>
      <c r="D15" s="19" t="n">
        <v>5882</v>
      </c>
      <c r="E15" s="18" t="n">
        <v>517.23826081</v>
      </c>
      <c r="F15" s="20" t="n">
        <v>5.9765844</v>
      </c>
      <c r="G15" s="18" t="n">
        <v>514.1680395</v>
      </c>
      <c r="H15" s="20" t="n">
        <v>4.08212621</v>
      </c>
      <c r="I15" s="18" t="n">
        <v>526.9359405599999</v>
      </c>
      <c r="J15" s="20" t="n">
        <v>3.61153122</v>
      </c>
      <c r="K15" s="18" t="n">
        <v>538.28401161</v>
      </c>
      <c r="L15" s="20" t="n">
        <v>6.71359906</v>
      </c>
      <c r="M15" s="18" t="s">
        <v>404</v>
      </c>
      <c r="N15" s="20" t="s">
        <v>404</v>
      </c>
      <c r="O15" s="18" t="s">
        <v>404</v>
      </c>
      <c r="P15" s="20" t="s">
        <v>404</v>
      </c>
      <c r="Q15" s="18" t="s">
        <v>404</v>
      </c>
      <c r="R15" s="20" t="s">
        <v>404</v>
      </c>
      <c r="S15" s="18" t="s">
        <v>404</v>
      </c>
      <c r="T15" s="20" t="s">
        <v>404</v>
      </c>
      <c r="U15" s="18" t="s">
        <v>404</v>
      </c>
      <c r="V15" s="20" t="s">
        <v>404</v>
      </c>
      <c r="W15" s="18" t="n">
        <v>601.37697846</v>
      </c>
      <c r="X15" s="20" t="n">
        <v>8.594917929999999</v>
      </c>
    </row>
    <row r="16" spans="1:24">
      <c r="A16" s="15" t="s">
        <v>413</v>
      </c>
      <c r="B16" s="17" t="n">
        <v>6108</v>
      </c>
      <c r="C16" s="18">
        <f>(315.0/B16*100)</f>
        <v/>
      </c>
      <c r="D16" s="19" t="n">
        <v>5793</v>
      </c>
      <c r="E16" s="18" t="n">
        <v>478.39322933</v>
      </c>
      <c r="F16" s="20" t="n">
        <v>22.39954299</v>
      </c>
      <c r="G16" s="18" t="n">
        <v>477.11514335</v>
      </c>
      <c r="H16" s="20" t="n">
        <v>10.56978786</v>
      </c>
      <c r="I16" s="18" t="n">
        <v>506.44417786</v>
      </c>
      <c r="J16" s="20" t="n">
        <v>6.18783385</v>
      </c>
      <c r="K16" s="18" t="n">
        <v>508.24022835</v>
      </c>
      <c r="L16" s="20" t="n">
        <v>11.21538318</v>
      </c>
      <c r="M16" s="18" t="n">
        <v>530.98125313</v>
      </c>
      <c r="N16" s="20" t="n">
        <v>20.06813331</v>
      </c>
      <c r="O16" s="18" t="s">
        <v>404</v>
      </c>
      <c r="P16" s="20" t="s">
        <v>404</v>
      </c>
      <c r="Q16" s="18" t="s">
        <v>404</v>
      </c>
      <c r="R16" s="20" t="s">
        <v>404</v>
      </c>
      <c r="S16" s="18" t="s">
        <v>404</v>
      </c>
      <c r="T16" s="20" t="s">
        <v>404</v>
      </c>
      <c r="U16" s="18" t="s">
        <v>404</v>
      </c>
      <c r="V16" s="20" t="s">
        <v>404</v>
      </c>
      <c r="W16" s="18" t="n">
        <v>513.49572458</v>
      </c>
      <c r="X16" s="20" t="n">
        <v>27.19035244</v>
      </c>
    </row>
    <row r="17" spans="1:24">
      <c r="A17" s="15" t="s">
        <v>414</v>
      </c>
      <c r="B17" s="17" t="n">
        <v>6504</v>
      </c>
      <c r="C17" s="18">
        <f>(1325.0/B17*100)</f>
        <v/>
      </c>
      <c r="D17" s="19" t="n">
        <v>5179</v>
      </c>
      <c r="E17" s="18" t="n">
        <v>520.77187463</v>
      </c>
      <c r="F17" s="20" t="n">
        <v>15.82122756</v>
      </c>
      <c r="G17" s="18" t="n">
        <v>502.65683088</v>
      </c>
      <c r="H17" s="20" t="n">
        <v>9.718750959999999</v>
      </c>
      <c r="I17" s="18" t="n">
        <v>512.88891131</v>
      </c>
      <c r="J17" s="20" t="n">
        <v>6.90946575</v>
      </c>
      <c r="K17" s="18" t="n">
        <v>510.0526479</v>
      </c>
      <c r="L17" s="20" t="n">
        <v>11.58215515</v>
      </c>
      <c r="M17" s="18" t="n">
        <v>505.43709075</v>
      </c>
      <c r="N17" s="20" t="n">
        <v>21.6362001</v>
      </c>
      <c r="O17" s="18" t="s">
        <v>404</v>
      </c>
      <c r="P17" s="20" t="s">
        <v>404</v>
      </c>
      <c r="Q17" s="18" t="s">
        <v>404</v>
      </c>
      <c r="R17" s="20" t="s">
        <v>404</v>
      </c>
      <c r="S17" s="18" t="s">
        <v>404</v>
      </c>
      <c r="T17" s="20" t="s">
        <v>404</v>
      </c>
      <c r="U17" s="18" t="s">
        <v>404</v>
      </c>
      <c r="V17" s="20" t="s">
        <v>404</v>
      </c>
      <c r="W17" s="18" t="n">
        <v>493.94460121</v>
      </c>
      <c r="X17" s="20" t="n">
        <v>66.68710249999999</v>
      </c>
    </row>
    <row r="18" spans="1:24">
      <c r="A18" s="15" t="s">
        <v>415</v>
      </c>
      <c r="B18" s="17" t="n">
        <v>5532</v>
      </c>
      <c r="C18" s="18">
        <f>(0.0/B18*100)</f>
        <v/>
      </c>
      <c r="D18" s="19" t="n">
        <v>5532</v>
      </c>
      <c r="E18" s="18" t="n">
        <v>433.91400237</v>
      </c>
      <c r="F18" s="20" t="n">
        <v>8.56251717</v>
      </c>
      <c r="G18" s="18" t="n">
        <v>458.3737397</v>
      </c>
      <c r="H18" s="20" t="n">
        <v>11.24581874</v>
      </c>
      <c r="I18" s="18" t="n">
        <v>456.90008121</v>
      </c>
      <c r="J18" s="20" t="n">
        <v>8.99560921</v>
      </c>
      <c r="K18" s="18" t="n">
        <v>492.82968429</v>
      </c>
      <c r="L18" s="20" t="n">
        <v>5.67583202</v>
      </c>
      <c r="M18" s="18" t="n">
        <v>495.95936679</v>
      </c>
      <c r="N18" s="20" t="n">
        <v>14.70390958</v>
      </c>
      <c r="O18" s="18" t="s">
        <v>404</v>
      </c>
      <c r="P18" s="20" t="s">
        <v>404</v>
      </c>
      <c r="Q18" s="18" t="s">
        <v>404</v>
      </c>
      <c r="R18" s="20" t="s">
        <v>404</v>
      </c>
      <c r="S18" s="18" t="s">
        <v>404</v>
      </c>
      <c r="T18" s="20" t="s">
        <v>404</v>
      </c>
      <c r="U18" s="18" t="s">
        <v>404</v>
      </c>
      <c r="V18" s="20" t="s">
        <v>404</v>
      </c>
      <c r="W18" s="18" t="n">
        <v>467.99671729</v>
      </c>
      <c r="X18" s="20" t="n">
        <v>25.81155215</v>
      </c>
    </row>
    <row r="19" spans="1:24">
      <c r="A19" s="15" t="s">
        <v>416</v>
      </c>
      <c r="B19" s="17" t="n">
        <v>5658</v>
      </c>
      <c r="C19" s="18">
        <f>(327.0/B19*100)</f>
        <v/>
      </c>
      <c r="D19" s="19" t="n">
        <v>5331</v>
      </c>
      <c r="E19" s="18" t="n">
        <v>357.95477188</v>
      </c>
      <c r="F19" s="20" t="n">
        <v>9.56738811</v>
      </c>
      <c r="G19" s="18" t="n">
        <v>440.67624234</v>
      </c>
      <c r="H19" s="20" t="n">
        <v>12.63805047</v>
      </c>
      <c r="I19" s="18" t="n">
        <v>468.06704935</v>
      </c>
      <c r="J19" s="20" t="n">
        <v>8.06313257</v>
      </c>
      <c r="K19" s="18" t="n">
        <v>476.93289603</v>
      </c>
      <c r="L19" s="20" t="n">
        <v>8.326192900000001</v>
      </c>
      <c r="M19" s="18" t="n">
        <v>505.25462491</v>
      </c>
      <c r="N19" s="20" t="n">
        <v>6.38519247</v>
      </c>
      <c r="O19" s="18" t="s">
        <v>404</v>
      </c>
      <c r="P19" s="20" t="s">
        <v>404</v>
      </c>
      <c r="Q19" s="18" t="s">
        <v>404</v>
      </c>
      <c r="R19" s="20" t="s">
        <v>404</v>
      </c>
      <c r="S19" s="18" t="s">
        <v>404</v>
      </c>
      <c r="T19" s="20" t="s">
        <v>404</v>
      </c>
      <c r="U19" s="18" t="s">
        <v>404</v>
      </c>
      <c r="V19" s="20" t="s">
        <v>404</v>
      </c>
      <c r="W19" s="18" t="s">
        <v>404</v>
      </c>
      <c r="X19" s="20" t="s">
        <v>404</v>
      </c>
    </row>
    <row r="20" spans="1:24">
      <c r="A20" s="15" t="s">
        <v>417</v>
      </c>
      <c r="B20" s="17" t="n">
        <v>3371</v>
      </c>
      <c r="C20" s="18">
        <f>(24.0/B20*100)</f>
        <v/>
      </c>
      <c r="D20" s="19" t="n">
        <v>3347</v>
      </c>
      <c r="E20" s="18" t="n">
        <v>465.05661192</v>
      </c>
      <c r="F20" s="20" t="n">
        <v>3.47813542</v>
      </c>
      <c r="G20" s="18" t="n">
        <v>484.35575088</v>
      </c>
      <c r="H20" s="20" t="n">
        <v>3.92122947</v>
      </c>
      <c r="I20" s="18" t="n">
        <v>484.49020904</v>
      </c>
      <c r="J20" s="20" t="n">
        <v>2.97436266</v>
      </c>
      <c r="K20" s="18" t="n">
        <v>486.73749392</v>
      </c>
      <c r="L20" s="20" t="n">
        <v>3.80037721</v>
      </c>
      <c r="M20" s="18" t="s">
        <v>404</v>
      </c>
      <c r="N20" s="20" t="s">
        <v>404</v>
      </c>
      <c r="O20" s="18" t="s">
        <v>404</v>
      </c>
      <c r="P20" s="20" t="s">
        <v>404</v>
      </c>
      <c r="Q20" s="18" t="s">
        <v>404</v>
      </c>
      <c r="R20" s="20" t="s">
        <v>404</v>
      </c>
      <c r="S20" s="18" t="s">
        <v>404</v>
      </c>
      <c r="T20" s="20" t="s">
        <v>404</v>
      </c>
      <c r="U20" s="18" t="s">
        <v>404</v>
      </c>
      <c r="V20" s="20" t="s">
        <v>404</v>
      </c>
      <c r="W20" s="18" t="s">
        <v>404</v>
      </c>
      <c r="X20" s="20" t="s">
        <v>404</v>
      </c>
    </row>
    <row r="21" spans="1:24">
      <c r="A21" s="15" t="s">
        <v>418</v>
      </c>
      <c r="B21" s="17" t="n">
        <v>5741</v>
      </c>
      <c r="C21" s="18">
        <f>(0.0/B21*100)</f>
        <v/>
      </c>
      <c r="D21" s="19" t="n">
        <v>5741</v>
      </c>
      <c r="E21" s="18" t="n">
        <v>512.98916404</v>
      </c>
      <c r="F21" s="20" t="n">
        <v>4.70791823</v>
      </c>
      <c r="G21" s="18" t="n">
        <v>517.5667552899999</v>
      </c>
      <c r="H21" s="20" t="n">
        <v>4.97008075</v>
      </c>
      <c r="I21" s="18" t="n">
        <v>518.92937363</v>
      </c>
      <c r="J21" s="20" t="n">
        <v>5.29808603</v>
      </c>
      <c r="K21" s="18" t="n">
        <v>521.52450107</v>
      </c>
      <c r="L21" s="20" t="n">
        <v>14.5945461</v>
      </c>
      <c r="M21" s="18" t="n">
        <v>536.8482606699999</v>
      </c>
      <c r="N21" s="20" t="n">
        <v>5.53156849</v>
      </c>
      <c r="O21" s="18" t="s">
        <v>404</v>
      </c>
      <c r="P21" s="20" t="s">
        <v>404</v>
      </c>
      <c r="Q21" s="18" t="s">
        <v>404</v>
      </c>
      <c r="R21" s="20" t="s">
        <v>404</v>
      </c>
      <c r="S21" s="18" t="s">
        <v>404</v>
      </c>
      <c r="T21" s="20" t="s">
        <v>404</v>
      </c>
      <c r="U21" s="18" t="s">
        <v>404</v>
      </c>
      <c r="V21" s="20" t="s">
        <v>404</v>
      </c>
      <c r="W21" s="18" t="n">
        <v>510.01999627</v>
      </c>
      <c r="X21" s="20" t="n">
        <v>9.181041219999999</v>
      </c>
    </row>
    <row r="22" spans="1:24">
      <c r="A22" s="15" t="s">
        <v>419</v>
      </c>
      <c r="B22" s="17" t="n">
        <v>6598</v>
      </c>
      <c r="C22" s="18">
        <f>(0.0/B22*100)</f>
        <v/>
      </c>
      <c r="D22" s="19" t="n">
        <v>6598</v>
      </c>
      <c r="E22" s="18" t="n">
        <v>479.47252112</v>
      </c>
      <c r="F22" s="20" t="n">
        <v>13.76168732</v>
      </c>
      <c r="G22" s="18" t="n">
        <v>442.63886031</v>
      </c>
      <c r="H22" s="20" t="n">
        <v>14.98634512</v>
      </c>
      <c r="I22" s="18" t="n">
        <v>480.28391073</v>
      </c>
      <c r="J22" s="20" t="n">
        <v>8.400043670000001</v>
      </c>
      <c r="K22" s="18" t="n">
        <v>490.91916178</v>
      </c>
      <c r="L22" s="20" t="n">
        <v>8.039005380000001</v>
      </c>
      <c r="M22" s="18" t="s">
        <v>404</v>
      </c>
      <c r="N22" s="20" t="s">
        <v>404</v>
      </c>
      <c r="O22" s="18" t="s">
        <v>404</v>
      </c>
      <c r="P22" s="20" t="s">
        <v>404</v>
      </c>
      <c r="Q22" s="18" t="s">
        <v>404</v>
      </c>
      <c r="R22" s="20" t="s">
        <v>404</v>
      </c>
      <c r="S22" s="18" t="s">
        <v>404</v>
      </c>
      <c r="T22" s="20" t="s">
        <v>404</v>
      </c>
      <c r="U22" s="18" t="s">
        <v>404</v>
      </c>
      <c r="V22" s="20" t="s">
        <v>404</v>
      </c>
      <c r="W22" s="18" t="n">
        <v>505.78867426</v>
      </c>
      <c r="X22" s="20" t="n">
        <v>7.81239706</v>
      </c>
    </row>
    <row r="23" spans="1:24">
      <c r="A23" s="15" t="s">
        <v>420</v>
      </c>
      <c r="B23" s="17" t="n">
        <v>11583</v>
      </c>
      <c r="C23" s="18">
        <f>(3015.0/B23*100)</f>
        <v/>
      </c>
      <c r="D23" s="19" t="n">
        <v>8568</v>
      </c>
      <c r="E23" s="18" t="n">
        <v>448.85479775</v>
      </c>
      <c r="F23" s="20" t="n">
        <v>20.2048474</v>
      </c>
      <c r="G23" s="18" t="n">
        <v>467.12559847</v>
      </c>
      <c r="H23" s="20" t="n">
        <v>9.547308409999999</v>
      </c>
      <c r="I23" s="18" t="n">
        <v>489.35747253</v>
      </c>
      <c r="J23" s="20" t="n">
        <v>5.34052938</v>
      </c>
      <c r="K23" s="18" t="n">
        <v>506.02491085</v>
      </c>
      <c r="L23" s="20" t="n">
        <v>7.79442797</v>
      </c>
      <c r="M23" s="18" t="n">
        <v>501.84388878</v>
      </c>
      <c r="N23" s="20" t="n">
        <v>11.09053534</v>
      </c>
      <c r="O23" s="18" t="s">
        <v>404</v>
      </c>
      <c r="P23" s="20" t="s">
        <v>404</v>
      </c>
      <c r="Q23" s="18" t="s">
        <v>404</v>
      </c>
      <c r="R23" s="20" t="s">
        <v>404</v>
      </c>
      <c r="S23" s="18" t="s">
        <v>404</v>
      </c>
      <c r="T23" s="20" t="s">
        <v>404</v>
      </c>
      <c r="U23" s="18" t="s">
        <v>404</v>
      </c>
      <c r="V23" s="20" t="s">
        <v>404</v>
      </c>
      <c r="W23" s="18" t="n">
        <v>447.76664736</v>
      </c>
      <c r="X23" s="20" t="n">
        <v>24.60126459</v>
      </c>
    </row>
    <row r="24" spans="1:24">
      <c r="A24" s="15" t="s">
        <v>421</v>
      </c>
      <c r="B24" s="17" t="n">
        <v>6647</v>
      </c>
      <c r="C24" s="18">
        <f>(0.0/B24*100)</f>
        <v/>
      </c>
      <c r="D24" s="19" t="n">
        <v>6647</v>
      </c>
      <c r="E24" s="18" t="n">
        <v>429.1437973</v>
      </c>
      <c r="F24" s="20" t="n">
        <v>15.85351821</v>
      </c>
      <c r="G24" s="18" t="n">
        <v>456.87017079</v>
      </c>
      <c r="H24" s="20" t="n">
        <v>9.6455766</v>
      </c>
      <c r="I24" s="18" t="n">
        <v>504.03550021</v>
      </c>
      <c r="J24" s="20" t="n">
        <v>7.28960859</v>
      </c>
      <c r="K24" s="18" t="n">
        <v>516.9167318900001</v>
      </c>
      <c r="L24" s="20" t="n">
        <v>5.07258331</v>
      </c>
      <c r="M24" s="18" t="n">
        <v>532.31157535</v>
      </c>
      <c r="N24" s="20" t="n">
        <v>11.0307968</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476.52115204</v>
      </c>
      <c r="F25" s="20" t="n">
        <v>27.17762626</v>
      </c>
      <c r="G25" s="18" t="n">
        <v>562.97974541</v>
      </c>
      <c r="H25" s="20" t="n">
        <v>26.16312265</v>
      </c>
      <c r="I25" s="18" t="n">
        <v>507.20003914</v>
      </c>
      <c r="J25" s="20" t="n">
        <v>12.91349903</v>
      </c>
      <c r="K25" s="18" t="n">
        <v>516.64655607</v>
      </c>
      <c r="L25" s="20" t="n">
        <v>6.38262619</v>
      </c>
      <c r="M25" s="18" t="n">
        <v>519.0824314400001</v>
      </c>
      <c r="N25" s="20" t="n">
        <v>5.14371803</v>
      </c>
      <c r="O25" s="18" t="s">
        <v>404</v>
      </c>
      <c r="P25" s="20" t="s">
        <v>404</v>
      </c>
      <c r="Q25" s="18" t="s">
        <v>404</v>
      </c>
      <c r="R25" s="20" t="s">
        <v>404</v>
      </c>
      <c r="S25" s="18" t="s">
        <v>404</v>
      </c>
      <c r="T25" s="20" t="s">
        <v>404</v>
      </c>
      <c r="U25" s="18" t="s">
        <v>404</v>
      </c>
      <c r="V25" s="20" t="s">
        <v>404</v>
      </c>
      <c r="W25" s="18" t="s">
        <v>404</v>
      </c>
      <c r="X25" s="20" t="s">
        <v>404</v>
      </c>
    </row>
    <row r="26" spans="1:24">
      <c r="A26" s="15" t="s">
        <v>423</v>
      </c>
      <c r="B26" s="17" t="n">
        <v>4869</v>
      </c>
      <c r="C26" s="18">
        <f>(11.0/B26*100)</f>
        <v/>
      </c>
      <c r="D26" s="19" t="n">
        <v>4858</v>
      </c>
      <c r="E26" s="18" t="n">
        <v>455.48891423</v>
      </c>
      <c r="F26" s="20" t="n">
        <v>4.79151821</v>
      </c>
      <c r="G26" s="18" t="n">
        <v>484.19056258</v>
      </c>
      <c r="H26" s="20" t="n">
        <v>3.98405479</v>
      </c>
      <c r="I26" s="18" t="n">
        <v>494.44364649</v>
      </c>
      <c r="J26" s="20" t="n">
        <v>4.09249607</v>
      </c>
      <c r="K26" s="18" t="n">
        <v>509.69529161</v>
      </c>
      <c r="L26" s="20" t="n">
        <v>3.67214239</v>
      </c>
      <c r="M26" s="18" t="s">
        <v>404</v>
      </c>
      <c r="N26" s="20" t="s">
        <v>404</v>
      </c>
      <c r="O26" s="18" t="s">
        <v>404</v>
      </c>
      <c r="P26" s="20" t="s">
        <v>404</v>
      </c>
      <c r="Q26" s="18" t="s">
        <v>404</v>
      </c>
      <c r="R26" s="20" t="s">
        <v>404</v>
      </c>
      <c r="S26" s="18" t="s">
        <v>404</v>
      </c>
      <c r="T26" s="20" t="s">
        <v>404</v>
      </c>
      <c r="U26" s="18" t="s">
        <v>404</v>
      </c>
      <c r="V26" s="20" t="s">
        <v>404</v>
      </c>
      <c r="W26" s="18" t="n">
        <v>462.45087038</v>
      </c>
      <c r="X26" s="20" t="n">
        <v>16.08645557</v>
      </c>
    </row>
    <row r="27" spans="1:24">
      <c r="A27" s="15" t="s">
        <v>424</v>
      </c>
      <c r="B27" s="17" t="n">
        <v>5299</v>
      </c>
      <c r="C27" s="18">
        <f>(0.0/B27*100)</f>
        <v/>
      </c>
      <c r="D27" s="19" t="n">
        <v>5299</v>
      </c>
      <c r="E27" s="18" t="s">
        <v>404</v>
      </c>
      <c r="F27" s="20" t="s">
        <v>404</v>
      </c>
      <c r="G27" s="18" t="n">
        <v>474.71920378</v>
      </c>
      <c r="H27" s="20" t="n">
        <v>1.96783513</v>
      </c>
      <c r="I27" s="18" t="n">
        <v>440.28059258</v>
      </c>
      <c r="J27" s="20" t="n">
        <v>2.68773415</v>
      </c>
      <c r="K27" s="18" t="n">
        <v>509.13001905</v>
      </c>
      <c r="L27" s="20" t="n">
        <v>2.09430867</v>
      </c>
      <c r="M27" s="18" t="s">
        <v>404</v>
      </c>
      <c r="N27" s="20" t="s">
        <v>404</v>
      </c>
      <c r="O27" s="18" t="s">
        <v>404</v>
      </c>
      <c r="P27" s="20" t="s">
        <v>404</v>
      </c>
      <c r="Q27" s="18" t="s">
        <v>404</v>
      </c>
      <c r="R27" s="20" t="s">
        <v>404</v>
      </c>
      <c r="S27" s="18" t="s">
        <v>404</v>
      </c>
      <c r="T27" s="20" t="s">
        <v>404</v>
      </c>
      <c r="U27" s="18" t="s">
        <v>404</v>
      </c>
      <c r="V27" s="20" t="s">
        <v>404</v>
      </c>
      <c r="W27" s="18" t="n">
        <v>422.73969259</v>
      </c>
      <c r="X27" s="20" t="n">
        <v>21.03812955</v>
      </c>
    </row>
    <row r="28" spans="1:24">
      <c r="A28" s="15" t="s">
        <v>425</v>
      </c>
      <c r="B28" s="17" t="n">
        <v>7568</v>
      </c>
      <c r="C28" s="18">
        <f>(0.0/B28*100)</f>
        <v/>
      </c>
      <c r="D28" s="19" t="n">
        <v>7568</v>
      </c>
      <c r="E28" s="18" t="n">
        <v>373.37091509</v>
      </c>
      <c r="F28" s="20" t="n">
        <v>4.66840781</v>
      </c>
      <c r="G28" s="18" t="n">
        <v>409.21903038</v>
      </c>
      <c r="H28" s="20" t="n">
        <v>7.26368623</v>
      </c>
      <c r="I28" s="18" t="n">
        <v>430.28106655</v>
      </c>
      <c r="J28" s="20" t="n">
        <v>6.7376807</v>
      </c>
      <c r="K28" s="18" t="n">
        <v>439.22945917</v>
      </c>
      <c r="L28" s="20" t="n">
        <v>4.60785493</v>
      </c>
      <c r="M28" s="18" t="n">
        <v>448.84082148</v>
      </c>
      <c r="N28" s="20" t="n">
        <v>6.42207179</v>
      </c>
      <c r="O28" s="18" t="s">
        <v>404</v>
      </c>
      <c r="P28" s="20" t="s">
        <v>404</v>
      </c>
      <c r="Q28" s="18" t="s">
        <v>404</v>
      </c>
      <c r="R28" s="20" t="s">
        <v>404</v>
      </c>
      <c r="S28" s="18" t="s">
        <v>404</v>
      </c>
      <c r="T28" s="20" t="s">
        <v>404</v>
      </c>
      <c r="U28" s="18" t="s">
        <v>404</v>
      </c>
      <c r="V28" s="20" t="s">
        <v>404</v>
      </c>
      <c r="W28" s="18" t="n">
        <v>407.69632857</v>
      </c>
      <c r="X28" s="20" t="n">
        <v>7.00165317</v>
      </c>
    </row>
    <row r="29" spans="1:24">
      <c r="A29" s="15" t="s">
        <v>426</v>
      </c>
      <c r="B29" s="17" t="n">
        <v>5385</v>
      </c>
      <c r="C29" s="18">
        <f>(1123.0/B29*100)</f>
        <v/>
      </c>
      <c r="D29" s="19" t="n">
        <v>4262</v>
      </c>
      <c r="E29" s="18" t="n">
        <v>520.9046888399999</v>
      </c>
      <c r="F29" s="20" t="n">
        <v>13.53256436</v>
      </c>
      <c r="G29" s="18" t="n">
        <v>472.24823761</v>
      </c>
      <c r="H29" s="20" t="n">
        <v>10.6407116</v>
      </c>
      <c r="I29" s="18" t="n">
        <v>502.84037209</v>
      </c>
      <c r="J29" s="20" t="n">
        <v>7.54449729</v>
      </c>
      <c r="K29" s="18" t="n">
        <v>511.45708924</v>
      </c>
      <c r="L29" s="20" t="n">
        <v>14.05834633</v>
      </c>
      <c r="M29" s="18" t="s">
        <v>404</v>
      </c>
      <c r="N29" s="20" t="s">
        <v>404</v>
      </c>
      <c r="O29" s="18" t="s">
        <v>404</v>
      </c>
      <c r="P29" s="20" t="s">
        <v>404</v>
      </c>
      <c r="Q29" s="18" t="s">
        <v>404</v>
      </c>
      <c r="R29" s="20" t="s">
        <v>404</v>
      </c>
      <c r="S29" s="18" t="s">
        <v>404</v>
      </c>
      <c r="T29" s="20" t="s">
        <v>404</v>
      </c>
      <c r="U29" s="18" t="s">
        <v>404</v>
      </c>
      <c r="V29" s="20" t="s">
        <v>404</v>
      </c>
      <c r="W29" s="18" t="n">
        <v>500.26050879</v>
      </c>
      <c r="X29" s="20" t="n">
        <v>21.42904472</v>
      </c>
    </row>
    <row r="30" spans="1:24">
      <c r="A30" s="15" t="s">
        <v>427</v>
      </c>
      <c r="B30" s="17" t="n">
        <v>4520</v>
      </c>
      <c r="C30" s="18">
        <f>(722.0/B30*100)</f>
        <v/>
      </c>
      <c r="D30" s="19" t="n">
        <v>3798</v>
      </c>
      <c r="E30" s="18" t="n">
        <v>478.71569551</v>
      </c>
      <c r="F30" s="20" t="n">
        <v>15.87504492</v>
      </c>
      <c r="G30" s="18" t="n">
        <v>492.2718464</v>
      </c>
      <c r="H30" s="20" t="n">
        <v>8.20856953</v>
      </c>
      <c r="I30" s="18" t="n">
        <v>505.65444391</v>
      </c>
      <c r="J30" s="20" t="n">
        <v>5.14868827</v>
      </c>
      <c r="K30" s="18" t="n">
        <v>532.40921764</v>
      </c>
      <c r="L30" s="20" t="n">
        <v>6.42192338</v>
      </c>
      <c r="M30" s="18" t="n">
        <v>512.74128999</v>
      </c>
      <c r="N30" s="20" t="n">
        <v>6.74487784</v>
      </c>
      <c r="O30" s="18" t="s">
        <v>404</v>
      </c>
      <c r="P30" s="20" t="s">
        <v>404</v>
      </c>
      <c r="Q30" s="18" t="s">
        <v>404</v>
      </c>
      <c r="R30" s="20" t="s">
        <v>404</v>
      </c>
      <c r="S30" s="18" t="s">
        <v>404</v>
      </c>
      <c r="T30" s="20" t="s">
        <v>404</v>
      </c>
      <c r="U30" s="18" t="s">
        <v>404</v>
      </c>
      <c r="V30" s="20" t="s">
        <v>404</v>
      </c>
      <c r="W30" s="18" t="n">
        <v>487.81831688</v>
      </c>
      <c r="X30" s="20" t="n">
        <v>18.15323342</v>
      </c>
    </row>
    <row r="31" spans="1:24">
      <c r="A31" s="15" t="s">
        <v>428</v>
      </c>
      <c r="B31" s="17" t="n">
        <v>5456</v>
      </c>
      <c r="C31" s="18">
        <f>(502.0/B31*100)</f>
        <v/>
      </c>
      <c r="D31" s="19" t="n">
        <v>4954</v>
      </c>
      <c r="E31" s="18" t="n">
        <v>493.36621684</v>
      </c>
      <c r="F31" s="20" t="n">
        <v>7.12348994</v>
      </c>
      <c r="G31" s="18" t="n">
        <v>512.27408756</v>
      </c>
      <c r="H31" s="20" t="n">
        <v>4.5587161</v>
      </c>
      <c r="I31" s="18" t="n">
        <v>519.41134937</v>
      </c>
      <c r="J31" s="20" t="n">
        <v>4.4628084</v>
      </c>
      <c r="K31" s="18" t="n">
        <v>528.29210031</v>
      </c>
      <c r="L31" s="20" t="n">
        <v>5.51902813</v>
      </c>
      <c r="M31" s="18" t="s">
        <v>404</v>
      </c>
      <c r="N31" s="20" t="s">
        <v>404</v>
      </c>
      <c r="O31" s="18" t="s">
        <v>404</v>
      </c>
      <c r="P31" s="20" t="s">
        <v>404</v>
      </c>
      <c r="Q31" s="18" t="s">
        <v>404</v>
      </c>
      <c r="R31" s="20" t="s">
        <v>404</v>
      </c>
      <c r="S31" s="18" t="s">
        <v>404</v>
      </c>
      <c r="T31" s="20" t="s">
        <v>404</v>
      </c>
      <c r="U31" s="18" t="s">
        <v>404</v>
      </c>
      <c r="V31" s="20" t="s">
        <v>404</v>
      </c>
      <c r="W31" s="18" t="n">
        <v>497.26115755</v>
      </c>
      <c r="X31" s="20" t="n">
        <v>16.28091425</v>
      </c>
    </row>
    <row r="32" spans="1:24">
      <c r="A32" s="15" t="s">
        <v>429</v>
      </c>
      <c r="B32" s="17" t="n">
        <v>4478</v>
      </c>
      <c r="C32" s="18">
        <f>(0.0/B32*100)</f>
        <v/>
      </c>
      <c r="D32" s="19" t="n">
        <v>4478</v>
      </c>
      <c r="E32" s="18" t="n">
        <v>486.1320228</v>
      </c>
      <c r="F32" s="20" t="n">
        <v>3.28130814</v>
      </c>
      <c r="G32" s="18" t="n">
        <v>490.1887103</v>
      </c>
      <c r="H32" s="20" t="n">
        <v>6.70665123</v>
      </c>
      <c r="I32" s="18" t="n">
        <v>518.43574325</v>
      </c>
      <c r="J32" s="20" t="n">
        <v>5.98955261</v>
      </c>
      <c r="K32" s="18" t="n">
        <v>532.09937614</v>
      </c>
      <c r="L32" s="20" t="n">
        <v>5.58301722</v>
      </c>
      <c r="M32" s="18" t="n">
        <v>532.1595232</v>
      </c>
      <c r="N32" s="20" t="n">
        <v>20.16613276</v>
      </c>
      <c r="O32" s="18" t="s">
        <v>404</v>
      </c>
      <c r="P32" s="20" t="s">
        <v>404</v>
      </c>
      <c r="Q32" s="18" t="s">
        <v>404</v>
      </c>
      <c r="R32" s="20" t="s">
        <v>404</v>
      </c>
      <c r="S32" s="18" t="s">
        <v>404</v>
      </c>
      <c r="T32" s="20" t="s">
        <v>404</v>
      </c>
      <c r="U32" s="18" t="s">
        <v>404</v>
      </c>
      <c r="V32" s="20" t="s">
        <v>404</v>
      </c>
      <c r="W32" s="18" t="n">
        <v>525.76593136</v>
      </c>
      <c r="X32" s="20" t="n">
        <v>19.45416081</v>
      </c>
    </row>
    <row r="33" spans="1:24">
      <c r="A33" s="15" t="s">
        <v>430</v>
      </c>
      <c r="B33" s="17" t="n">
        <v>7325</v>
      </c>
      <c r="C33" s="18">
        <f>(29.0/B33*100)</f>
        <v/>
      </c>
      <c r="D33" s="19" t="n">
        <v>7296</v>
      </c>
      <c r="E33" s="18" t="n">
        <v>430.28606234</v>
      </c>
      <c r="F33" s="20" t="n">
        <v>13.75248793</v>
      </c>
      <c r="G33" s="18" t="n">
        <v>478.08107549</v>
      </c>
      <c r="H33" s="20" t="n">
        <v>6.6462716</v>
      </c>
      <c r="I33" s="18" t="n">
        <v>501.77907645</v>
      </c>
      <c r="J33" s="20" t="n">
        <v>4.04162487</v>
      </c>
      <c r="K33" s="18" t="n">
        <v>526.97682664</v>
      </c>
      <c r="L33" s="20" t="n">
        <v>9.55232363</v>
      </c>
      <c r="M33" s="18" t="n">
        <v>520.07022619</v>
      </c>
      <c r="N33" s="20" t="n">
        <v>15.58557045</v>
      </c>
      <c r="O33" s="18" t="s">
        <v>404</v>
      </c>
      <c r="P33" s="20" t="s">
        <v>404</v>
      </c>
      <c r="Q33" s="18" t="s">
        <v>404</v>
      </c>
      <c r="R33" s="20" t="s">
        <v>404</v>
      </c>
      <c r="S33" s="18" t="s">
        <v>404</v>
      </c>
      <c r="T33" s="20" t="s">
        <v>404</v>
      </c>
      <c r="U33" s="18" t="s">
        <v>404</v>
      </c>
      <c r="V33" s="20" t="s">
        <v>404</v>
      </c>
      <c r="W33" s="18" t="n">
        <v>548.4830672000001</v>
      </c>
      <c r="X33" s="20" t="n">
        <v>34.9213067</v>
      </c>
    </row>
    <row r="34" spans="1:24">
      <c r="A34" s="15" t="s">
        <v>431</v>
      </c>
      <c r="B34" s="17" t="n">
        <v>6350</v>
      </c>
      <c r="C34" s="18">
        <f>(0.0/B34*100)</f>
        <v/>
      </c>
      <c r="D34" s="19" t="n">
        <v>6350</v>
      </c>
      <c r="E34" s="18" t="n">
        <v>388.2378488</v>
      </c>
      <c r="F34" s="20" t="n">
        <v>6.91029624</v>
      </c>
      <c r="G34" s="18" t="n">
        <v>446.06854276</v>
      </c>
      <c r="H34" s="20" t="n">
        <v>9.24220745</v>
      </c>
      <c r="I34" s="18" t="n">
        <v>465.66596945</v>
      </c>
      <c r="J34" s="20" t="n">
        <v>4.36618974</v>
      </c>
      <c r="K34" s="18" t="n">
        <v>500.52581105</v>
      </c>
      <c r="L34" s="20" t="n">
        <v>9.108339259999999</v>
      </c>
      <c r="M34" s="18" t="s">
        <v>404</v>
      </c>
      <c r="N34" s="20" t="s">
        <v>404</v>
      </c>
      <c r="O34" s="18" t="s">
        <v>404</v>
      </c>
      <c r="P34" s="20" t="s">
        <v>404</v>
      </c>
      <c r="Q34" s="18" t="s">
        <v>404</v>
      </c>
      <c r="R34" s="20" t="s">
        <v>404</v>
      </c>
      <c r="S34" s="18" t="s">
        <v>404</v>
      </c>
      <c r="T34" s="20" t="s">
        <v>404</v>
      </c>
      <c r="U34" s="18" t="s">
        <v>404</v>
      </c>
      <c r="V34" s="20" t="s">
        <v>404</v>
      </c>
      <c r="W34" s="18" t="s">
        <v>404</v>
      </c>
      <c r="X34" s="20" t="s">
        <v>404</v>
      </c>
    </row>
    <row r="35" spans="1:24">
      <c r="A35" s="15" t="s">
        <v>432</v>
      </c>
      <c r="B35" s="17" t="n">
        <v>6406</v>
      </c>
      <c r="C35" s="18">
        <f>(443.0/B35*100)</f>
        <v/>
      </c>
      <c r="D35" s="19" t="n">
        <v>5963</v>
      </c>
      <c r="E35" s="18" t="n">
        <v>474.49903803</v>
      </c>
      <c r="F35" s="20" t="n">
        <v>6.65415496</v>
      </c>
      <c r="G35" s="18" t="n">
        <v>503.80298901</v>
      </c>
      <c r="H35" s="20" t="n">
        <v>2.44031368</v>
      </c>
      <c r="I35" s="18" t="n">
        <v>502.11146808</v>
      </c>
      <c r="J35" s="20" t="n">
        <v>1.94485539</v>
      </c>
      <c r="K35" s="18" t="n">
        <v>519.73555258</v>
      </c>
      <c r="L35" s="20" t="n">
        <v>3.12165063</v>
      </c>
      <c r="M35" s="18" t="s">
        <v>404</v>
      </c>
      <c r="N35" s="20" t="s">
        <v>404</v>
      </c>
      <c r="O35" s="18" t="s">
        <v>404</v>
      </c>
      <c r="P35" s="20" t="s">
        <v>404</v>
      </c>
      <c r="Q35" s="18" t="s">
        <v>404</v>
      </c>
      <c r="R35" s="20" t="s">
        <v>404</v>
      </c>
      <c r="S35" s="18" t="s">
        <v>404</v>
      </c>
      <c r="T35" s="20" t="s">
        <v>404</v>
      </c>
      <c r="U35" s="18" t="s">
        <v>404</v>
      </c>
      <c r="V35" s="20" t="s">
        <v>404</v>
      </c>
      <c r="W35" s="18" t="n">
        <v>548.33636126</v>
      </c>
      <c r="X35" s="20" t="n">
        <v>6.98511998</v>
      </c>
    </row>
    <row r="36" spans="1:24">
      <c r="A36" s="15" t="s">
        <v>433</v>
      </c>
      <c r="B36" s="17" t="n">
        <v>6736</v>
      </c>
      <c r="C36" s="18">
        <f>(10.0/B36*100)</f>
        <v/>
      </c>
      <c r="D36" s="19" t="n">
        <v>6726</v>
      </c>
      <c r="E36" s="18" t="n">
        <v>500.01840084</v>
      </c>
      <c r="F36" s="20" t="n">
        <v>8.588367059999999</v>
      </c>
      <c r="G36" s="18" t="n">
        <v>486.47073682</v>
      </c>
      <c r="H36" s="20" t="n">
        <v>4.74458299</v>
      </c>
      <c r="I36" s="18" t="n">
        <v>493.67141418</v>
      </c>
      <c r="J36" s="20" t="n">
        <v>3.73602532</v>
      </c>
      <c r="K36" s="18" t="n">
        <v>501.32672538</v>
      </c>
      <c r="L36" s="20" t="n">
        <v>5.51852737</v>
      </c>
      <c r="M36" s="18" t="n">
        <v>511.29956369</v>
      </c>
      <c r="N36" s="20" t="n">
        <v>11.60570589</v>
      </c>
      <c r="O36" s="18" t="s">
        <v>404</v>
      </c>
      <c r="P36" s="20" t="s">
        <v>404</v>
      </c>
      <c r="Q36" s="18" t="s">
        <v>404</v>
      </c>
      <c r="R36" s="20" t="s">
        <v>404</v>
      </c>
      <c r="S36" s="18" t="s">
        <v>404</v>
      </c>
      <c r="T36" s="20" t="s">
        <v>404</v>
      </c>
      <c r="U36" s="18" t="s">
        <v>404</v>
      </c>
      <c r="V36" s="20" t="s">
        <v>404</v>
      </c>
      <c r="W36" s="18" t="s">
        <v>404</v>
      </c>
      <c r="X36" s="20" t="s">
        <v>404</v>
      </c>
    </row>
    <row r="37" spans="1:24">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s">
        <v>404</v>
      </c>
      <c r="R37" s="20" t="s">
        <v>404</v>
      </c>
      <c r="S37" s="18" t="s">
        <v>404</v>
      </c>
      <c r="T37" s="20" t="s">
        <v>404</v>
      </c>
      <c r="U37" s="18" t="n">
        <v>500.15560677</v>
      </c>
      <c r="V37" s="20" t="n">
        <v>3.48340033</v>
      </c>
      <c r="W37" s="18" t="s">
        <v>404</v>
      </c>
      <c r="X37" s="20" t="s">
        <v>404</v>
      </c>
    </row>
    <row r="38" spans="1:24">
      <c r="A38" s="15" t="s">
        <v>435</v>
      </c>
      <c r="B38" s="17" t="n">
        <v>5860</v>
      </c>
      <c r="C38" s="18">
        <f>(268.0/B38*100)</f>
        <v/>
      </c>
      <c r="D38" s="19" t="n">
        <v>5592</v>
      </c>
      <c r="E38" s="18" t="n">
        <v>492.04731601</v>
      </c>
      <c r="F38" s="20" t="n">
        <v>8.84369508</v>
      </c>
      <c r="G38" s="18" t="n">
        <v>481.13799052</v>
      </c>
      <c r="H38" s="20" t="n">
        <v>5.40398083</v>
      </c>
      <c r="I38" s="18" t="n">
        <v>497.64958915</v>
      </c>
      <c r="J38" s="20" t="n">
        <v>9.7458238</v>
      </c>
      <c r="K38" s="18" t="n">
        <v>509.09670624</v>
      </c>
      <c r="L38" s="20" t="n">
        <v>8.214438850000001</v>
      </c>
      <c r="M38" s="18" t="s">
        <v>404</v>
      </c>
      <c r="N38" s="20" t="s">
        <v>404</v>
      </c>
      <c r="O38" s="18" t="s">
        <v>404</v>
      </c>
      <c r="P38" s="20" t="s">
        <v>404</v>
      </c>
      <c r="Q38" s="18" t="s">
        <v>404</v>
      </c>
      <c r="R38" s="20" t="s">
        <v>404</v>
      </c>
      <c r="S38" s="18" t="s">
        <v>404</v>
      </c>
      <c r="T38" s="20" t="s">
        <v>404</v>
      </c>
      <c r="U38" s="18" t="s">
        <v>404</v>
      </c>
      <c r="V38" s="20" t="s">
        <v>404</v>
      </c>
      <c r="W38" s="18" t="n">
        <v>591.03367909</v>
      </c>
      <c r="X38" s="20" t="n">
        <v>10.74947755</v>
      </c>
    </row>
    <row r="39" spans="1:24">
      <c r="A39" s="15" t="s">
        <v>436</v>
      </c>
      <c r="B39" s="17" t="n">
        <v>5895</v>
      </c>
      <c r="C39" s="18">
        <f>(0.0/B39*100)</f>
        <v/>
      </c>
      <c r="D39" s="19" t="n">
        <v>5895</v>
      </c>
      <c r="E39" s="18" t="n">
        <v>328.52167618</v>
      </c>
      <c r="F39" s="20" t="n">
        <v>13.91727227</v>
      </c>
      <c r="G39" s="18" t="n">
        <v>393.60321032</v>
      </c>
      <c r="H39" s="20" t="n">
        <v>21.33342217</v>
      </c>
      <c r="I39" s="18" t="n">
        <v>428.78316054</v>
      </c>
      <c r="J39" s="20" t="n">
        <v>9.181762969999999</v>
      </c>
      <c r="K39" s="18" t="n">
        <v>424.96313906</v>
      </c>
      <c r="L39" s="20" t="n">
        <v>10.20578342</v>
      </c>
      <c r="M39" s="18" t="n">
        <v>439.6609855</v>
      </c>
      <c r="N39" s="20" t="n">
        <v>5.88619433</v>
      </c>
      <c r="O39" s="18" t="s">
        <v>404</v>
      </c>
      <c r="P39" s="20" t="s">
        <v>404</v>
      </c>
      <c r="Q39" s="18" t="s">
        <v>404</v>
      </c>
      <c r="R39" s="20" t="s">
        <v>404</v>
      </c>
      <c r="S39" s="18" t="s">
        <v>404</v>
      </c>
      <c r="T39" s="20" t="s">
        <v>404</v>
      </c>
      <c r="U39" s="18" t="s">
        <v>404</v>
      </c>
      <c r="V39" s="20" t="s">
        <v>404</v>
      </c>
      <c r="W39" s="18" t="n">
        <v>381.90649078</v>
      </c>
      <c r="X39" s="20" t="n">
        <v>6.70260605</v>
      </c>
    </row>
    <row r="40" spans="1:24">
      <c r="A40" s="15" t="s">
        <v>437</v>
      </c>
      <c r="B40" s="17" t="n">
        <v>14157</v>
      </c>
      <c r="C40" s="18">
        <f>(2463.0/B40*100)</f>
        <v/>
      </c>
      <c r="D40" s="19" t="n">
        <v>11694</v>
      </c>
      <c r="E40" s="18" t="n">
        <v>520.55647347</v>
      </c>
      <c r="F40" s="20" t="n">
        <v>10.99766438</v>
      </c>
      <c r="G40" s="18" t="n">
        <v>511.64104448</v>
      </c>
      <c r="H40" s="20" t="n">
        <v>7.05028007</v>
      </c>
      <c r="I40" s="18" t="n">
        <v>499.21435971</v>
      </c>
      <c r="J40" s="20" t="n">
        <v>4.58342107</v>
      </c>
      <c r="K40" s="18" t="n">
        <v>481.5921055</v>
      </c>
      <c r="L40" s="20" t="n">
        <v>7.03635318</v>
      </c>
      <c r="M40" s="18" t="n">
        <v>499.90590623</v>
      </c>
      <c r="N40" s="20" t="n">
        <v>13.35389883</v>
      </c>
      <c r="O40" s="18" t="s">
        <v>404</v>
      </c>
      <c r="P40" s="20" t="s">
        <v>404</v>
      </c>
      <c r="Q40" s="18" t="s">
        <v>404</v>
      </c>
      <c r="R40" s="20" t="s">
        <v>404</v>
      </c>
      <c r="S40" s="18" t="s">
        <v>404</v>
      </c>
      <c r="T40" s="20" t="s">
        <v>404</v>
      </c>
      <c r="U40" s="18" t="s">
        <v>404</v>
      </c>
      <c r="V40" s="20" t="s">
        <v>404</v>
      </c>
      <c r="W40" s="18" t="n">
        <v>501.92901259</v>
      </c>
      <c r="X40" s="20" t="n">
        <v>11.07468743</v>
      </c>
    </row>
    <row r="41" spans="1:24">
      <c r="A41" s="15" t="s">
        <v>438</v>
      </c>
      <c r="B41" s="17" t="n">
        <v>5712</v>
      </c>
      <c r="C41" s="18">
        <f>(64.0/B41*100)</f>
        <v/>
      </c>
      <c r="D41" s="19" t="n">
        <v>5648</v>
      </c>
      <c r="E41" s="18" t="n">
        <v>508.19461183</v>
      </c>
      <c r="F41" s="20" t="n">
        <v>6.80922394</v>
      </c>
      <c r="G41" s="18" t="n">
        <v>494.99385609</v>
      </c>
      <c r="H41" s="20" t="n">
        <v>8.76850896</v>
      </c>
      <c r="I41" s="18" t="n">
        <v>506.5198918</v>
      </c>
      <c r="J41" s="20" t="n">
        <v>5.40493736</v>
      </c>
      <c r="K41" s="18" t="n">
        <v>495.4651897</v>
      </c>
      <c r="L41" s="20" t="n">
        <v>8.68628397</v>
      </c>
      <c r="M41" s="18" t="n">
        <v>465.71624781</v>
      </c>
      <c r="N41" s="20" t="n">
        <v>13.15465723</v>
      </c>
      <c r="O41" s="18" t="s">
        <v>404</v>
      </c>
      <c r="P41" s="20" t="s">
        <v>404</v>
      </c>
      <c r="Q41" s="18" t="s">
        <v>404</v>
      </c>
      <c r="R41" s="20" t="s">
        <v>404</v>
      </c>
      <c r="S41" s="18" t="s">
        <v>404</v>
      </c>
      <c r="T41" s="20" t="s">
        <v>404</v>
      </c>
      <c r="U41" s="18" t="s">
        <v>404</v>
      </c>
      <c r="V41" s="20" t="s">
        <v>404</v>
      </c>
      <c r="W41" s="18" t="s">
        <v>404</v>
      </c>
      <c r="X41" s="20" t="s">
        <v>404</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378.3587725</v>
      </c>
      <c r="F44" s="20" t="n">
        <v>5.51632817</v>
      </c>
      <c r="G44" s="18" t="n">
        <v>380.97556302</v>
      </c>
      <c r="H44" s="20" t="n">
        <v>6.89081759</v>
      </c>
      <c r="I44" s="18" t="n">
        <v>411.1750113</v>
      </c>
      <c r="J44" s="20" t="n">
        <v>7.04344982</v>
      </c>
      <c r="K44" s="18" t="n">
        <v>435.12460282</v>
      </c>
      <c r="L44" s="20" t="n">
        <v>7.50029523</v>
      </c>
      <c r="M44" s="18" t="s">
        <v>404</v>
      </c>
      <c r="N44" s="20" t="s">
        <v>404</v>
      </c>
      <c r="O44" s="18" t="s">
        <v>404</v>
      </c>
      <c r="P44" s="20" t="s">
        <v>404</v>
      </c>
      <c r="Q44" s="18" t="s">
        <v>404</v>
      </c>
      <c r="R44" s="20" t="s">
        <v>404</v>
      </c>
      <c r="S44" s="18" t="s">
        <v>404</v>
      </c>
      <c r="T44" s="20" t="s">
        <v>404</v>
      </c>
      <c r="U44" s="18" t="s">
        <v>404</v>
      </c>
      <c r="V44" s="20" t="s">
        <v>404</v>
      </c>
      <c r="W44" s="18" t="n">
        <v>395.58568103</v>
      </c>
      <c r="X44" s="20" t="n">
        <v>48.60988825</v>
      </c>
    </row>
    <row r="45" spans="1:24">
      <c r="A45" s="15" t="s">
        <v>442</v>
      </c>
      <c r="B45" s="17" t="n">
        <v>5519</v>
      </c>
      <c r="C45" s="18">
        <f>(0.0/B45*100)</f>
        <v/>
      </c>
      <c r="D45" s="19" t="n">
        <v>5519</v>
      </c>
      <c r="E45" s="18" t="n">
        <v>351.3304761</v>
      </c>
      <c r="F45" s="20" t="n">
        <v>6.39236306</v>
      </c>
      <c r="G45" s="18" t="n">
        <v>341.47158782</v>
      </c>
      <c r="H45" s="20" t="n">
        <v>5.29346893</v>
      </c>
      <c r="I45" s="18" t="n">
        <v>345.15676159</v>
      </c>
      <c r="J45" s="20" t="n">
        <v>5.97939738</v>
      </c>
      <c r="K45" s="18" t="n">
        <v>363.34312147</v>
      </c>
      <c r="L45" s="20" t="n">
        <v>12.18318562</v>
      </c>
      <c r="M45" s="18" t="n">
        <v>395.35542187</v>
      </c>
      <c r="N45" s="20" t="n">
        <v>15.27611971</v>
      </c>
      <c r="O45" s="18" t="s">
        <v>404</v>
      </c>
      <c r="P45" s="20" t="s">
        <v>404</v>
      </c>
      <c r="Q45" s="18" t="s">
        <v>404</v>
      </c>
      <c r="R45" s="20" t="s">
        <v>404</v>
      </c>
      <c r="S45" s="18" t="s">
        <v>404</v>
      </c>
      <c r="T45" s="20" t="s">
        <v>404</v>
      </c>
      <c r="U45" s="18" t="n">
        <v>416.71249014</v>
      </c>
      <c r="V45" s="20" t="n">
        <v>16.00505562</v>
      </c>
      <c r="W45" s="18" t="n">
        <v>321.1888155</v>
      </c>
      <c r="X45" s="20" t="n">
        <v>15.2052854</v>
      </c>
    </row>
    <row r="46" spans="1:24">
      <c r="A46" s="15" t="s">
        <v>443</v>
      </c>
      <c r="B46" s="17" t="n">
        <v>23141</v>
      </c>
      <c r="C46" s="18">
        <f>(4196.0/B46*100)</f>
        <v/>
      </c>
      <c r="D46" s="19" t="n">
        <v>18945</v>
      </c>
      <c r="E46" s="18" t="n">
        <v>361.67064588</v>
      </c>
      <c r="F46" s="20" t="n">
        <v>11.47868459</v>
      </c>
      <c r="G46" s="18" t="n">
        <v>376.46426749</v>
      </c>
      <c r="H46" s="20" t="n">
        <v>7.34324811</v>
      </c>
      <c r="I46" s="18" t="n">
        <v>402.33431416</v>
      </c>
      <c r="J46" s="20" t="n">
        <v>4.88979026</v>
      </c>
      <c r="K46" s="18" t="n">
        <v>427.43027819</v>
      </c>
      <c r="L46" s="20" t="n">
        <v>6.11380853</v>
      </c>
      <c r="M46" s="18" t="n">
        <v>430.80687353</v>
      </c>
      <c r="N46" s="20" t="n">
        <v>8.38029433</v>
      </c>
      <c r="O46" s="18" t="s">
        <v>404</v>
      </c>
      <c r="P46" s="20" t="s">
        <v>404</v>
      </c>
      <c r="Q46" s="18" t="s">
        <v>404</v>
      </c>
      <c r="R46" s="20" t="s">
        <v>404</v>
      </c>
      <c r="S46" s="18" t="s">
        <v>404</v>
      </c>
      <c r="T46" s="20" t="s">
        <v>404</v>
      </c>
      <c r="U46" s="18" t="s">
        <v>404</v>
      </c>
      <c r="V46" s="20" t="s">
        <v>404</v>
      </c>
      <c r="W46" s="18" t="n">
        <v>397.42097941</v>
      </c>
      <c r="X46" s="20" t="n">
        <v>20.49788267</v>
      </c>
    </row>
    <row r="47" spans="1:24">
      <c r="A47" s="15" t="s">
        <v>444</v>
      </c>
      <c r="B47" s="17" t="n">
        <v>5928</v>
      </c>
      <c r="C47" s="18">
        <f>(0.0/B47*100)</f>
        <v/>
      </c>
      <c r="D47" s="19" t="n">
        <v>5928</v>
      </c>
      <c r="E47" s="18" t="n">
        <v>315.17485428</v>
      </c>
      <c r="F47" s="20" t="n">
        <v>13.04746392</v>
      </c>
      <c r="G47" s="18" t="n">
        <v>391.11993888</v>
      </c>
      <c r="H47" s="20" t="n">
        <v>10.84111851</v>
      </c>
      <c r="I47" s="18" t="n">
        <v>429.49642722</v>
      </c>
      <c r="J47" s="20" t="n">
        <v>8.17624726</v>
      </c>
      <c r="K47" s="18" t="n">
        <v>447.42063926</v>
      </c>
      <c r="L47" s="20" t="n">
        <v>12.30359967</v>
      </c>
      <c r="M47" s="18" t="n">
        <v>487.12773311</v>
      </c>
      <c r="N47" s="20" t="n">
        <v>14.86305652</v>
      </c>
      <c r="O47" s="18" t="s">
        <v>404</v>
      </c>
      <c r="P47" s="20" t="s">
        <v>404</v>
      </c>
      <c r="Q47" s="18" t="s">
        <v>404</v>
      </c>
      <c r="R47" s="20" t="s">
        <v>404</v>
      </c>
      <c r="S47" s="18" t="s">
        <v>404</v>
      </c>
      <c r="T47" s="20" t="s">
        <v>404</v>
      </c>
      <c r="U47" s="18" t="s">
        <v>404</v>
      </c>
      <c r="V47" s="20" t="s">
        <v>404</v>
      </c>
      <c r="W47" s="18" t="s">
        <v>404</v>
      </c>
      <c r="X47" s="20" t="s">
        <v>404</v>
      </c>
    </row>
    <row r="48" spans="1:24">
      <c r="A48" s="15" t="s">
        <v>445</v>
      </c>
      <c r="B48" s="17" t="n">
        <v>9841</v>
      </c>
      <c r="C48" s="18">
        <f>(0.0/B48*100)</f>
        <v/>
      </c>
      <c r="D48" s="19" t="n">
        <v>9841</v>
      </c>
      <c r="E48" s="18" t="n">
        <v>435.09298786</v>
      </c>
      <c r="F48" s="20" t="n">
        <v>16.93256657</v>
      </c>
      <c r="G48" s="18" t="n">
        <v>448.71367579</v>
      </c>
      <c r="H48" s="20" t="n">
        <v>8.62776421</v>
      </c>
      <c r="I48" s="18" t="n">
        <v>495.52925618</v>
      </c>
      <c r="J48" s="20" t="n">
        <v>13.88382339</v>
      </c>
      <c r="K48" s="18" t="n">
        <v>522.55740199</v>
      </c>
      <c r="L48" s="20" t="n">
        <v>11.88237599</v>
      </c>
      <c r="M48" s="18" t="n">
        <v>569.57556702</v>
      </c>
      <c r="N48" s="20" t="n">
        <v>10.17153439</v>
      </c>
      <c r="O48" s="18" t="s">
        <v>404</v>
      </c>
      <c r="P48" s="20" t="s">
        <v>404</v>
      </c>
      <c r="Q48" s="18" t="s">
        <v>404</v>
      </c>
      <c r="R48" s="20" t="s">
        <v>404</v>
      </c>
      <c r="S48" s="18" t="s">
        <v>404</v>
      </c>
      <c r="T48" s="20" t="s">
        <v>404</v>
      </c>
      <c r="U48" s="18" t="s">
        <v>404</v>
      </c>
      <c r="V48" s="20" t="s">
        <v>404</v>
      </c>
      <c r="W48" s="18" t="n">
        <v>417.86273425</v>
      </c>
      <c r="X48" s="20" t="n">
        <v>17.88151918</v>
      </c>
    </row>
    <row r="49" spans="1:24">
      <c r="A49" s="15" t="s">
        <v>446</v>
      </c>
      <c r="B49" s="17" t="n">
        <v>6349</v>
      </c>
      <c r="C49" s="18">
        <f>(52.0/B49*100)</f>
        <v/>
      </c>
      <c r="D49" s="19" t="n">
        <v>6297</v>
      </c>
      <c r="E49" s="18" t="n">
        <v>383.5335033</v>
      </c>
      <c r="F49" s="20" t="n">
        <v>10.16439263</v>
      </c>
      <c r="G49" s="18" t="n">
        <v>410.86023365</v>
      </c>
      <c r="H49" s="20" t="n">
        <v>6.51411434</v>
      </c>
      <c r="I49" s="18" t="n">
        <v>419.9843586</v>
      </c>
      <c r="J49" s="20" t="n">
        <v>6.24105182</v>
      </c>
      <c r="K49" s="18" t="n">
        <v>433.24497813</v>
      </c>
      <c r="L49" s="20" t="n">
        <v>8.226762320000001</v>
      </c>
      <c r="M49" s="18" t="n">
        <v>464.11633084</v>
      </c>
      <c r="N49" s="20" t="n">
        <v>10.01336792</v>
      </c>
      <c r="O49" s="18" t="s">
        <v>404</v>
      </c>
      <c r="P49" s="20" t="s">
        <v>404</v>
      </c>
      <c r="Q49" s="18" t="s">
        <v>404</v>
      </c>
      <c r="R49" s="20" t="s">
        <v>404</v>
      </c>
      <c r="S49" s="18" t="s">
        <v>404</v>
      </c>
      <c r="T49" s="20" t="s">
        <v>404</v>
      </c>
      <c r="U49" s="18" t="s">
        <v>404</v>
      </c>
      <c r="V49" s="20" t="s">
        <v>404</v>
      </c>
      <c r="W49" s="18" t="n">
        <v>391.57693735</v>
      </c>
      <c r="X49" s="20" t="n">
        <v>31.2755139</v>
      </c>
    </row>
    <row r="50" spans="1:24">
      <c r="A50" s="15" t="s">
        <v>447</v>
      </c>
      <c r="B50" s="17" t="n">
        <v>11795</v>
      </c>
      <c r="C50" s="18">
        <f>(1031.0/B50*100)</f>
        <v/>
      </c>
      <c r="D50" s="19" t="n">
        <v>10764</v>
      </c>
      <c r="E50" s="18" t="n">
        <v>397.1303405</v>
      </c>
      <c r="F50" s="20" t="n">
        <v>11.72707407</v>
      </c>
      <c r="G50" s="18" t="n">
        <v>401.76846377</v>
      </c>
      <c r="H50" s="20" t="n">
        <v>11.0979414</v>
      </c>
      <c r="I50" s="18" t="n">
        <v>423.26606563</v>
      </c>
      <c r="J50" s="20" t="n">
        <v>6.68310078</v>
      </c>
      <c r="K50" s="18" t="n">
        <v>435.4142122</v>
      </c>
      <c r="L50" s="20" t="n">
        <v>7.16172356</v>
      </c>
      <c r="M50" s="18" t="n">
        <v>454.514903</v>
      </c>
      <c r="N50" s="20" t="n">
        <v>4.47416048</v>
      </c>
      <c r="O50" s="18" t="s">
        <v>404</v>
      </c>
      <c r="P50" s="20" t="s">
        <v>404</v>
      </c>
      <c r="Q50" s="18" t="s">
        <v>404</v>
      </c>
      <c r="R50" s="20" t="s">
        <v>404</v>
      </c>
      <c r="S50" s="18" t="s">
        <v>404</v>
      </c>
      <c r="T50" s="20" t="s">
        <v>404</v>
      </c>
      <c r="U50" s="18" t="s">
        <v>404</v>
      </c>
      <c r="V50" s="20" t="s">
        <v>404</v>
      </c>
      <c r="W50" s="18" t="n">
        <v>427.74060627</v>
      </c>
      <c r="X50" s="20" t="n">
        <v>17.13200428</v>
      </c>
    </row>
    <row r="51" spans="1:24">
      <c r="A51" s="15" t="s">
        <v>448</v>
      </c>
      <c r="B51" s="17" t="n">
        <v>6866</v>
      </c>
      <c r="C51" s="18">
        <f>(0.0/B51*100)</f>
        <v/>
      </c>
      <c r="D51" s="19" t="n">
        <v>6866</v>
      </c>
      <c r="E51" s="18" t="n">
        <v>418.70583959</v>
      </c>
      <c r="F51" s="20" t="n">
        <v>5.65275882</v>
      </c>
      <c r="G51" s="18" t="n">
        <v>428.46544313</v>
      </c>
      <c r="H51" s="20" t="n">
        <v>5.64860266</v>
      </c>
      <c r="I51" s="18" t="n">
        <v>434.27563669</v>
      </c>
      <c r="J51" s="20" t="n">
        <v>5.20808951</v>
      </c>
      <c r="K51" s="18" t="n">
        <v>416.05050231</v>
      </c>
      <c r="L51" s="20" t="n">
        <v>9.71876438</v>
      </c>
      <c r="M51" s="18" t="n">
        <v>476.2457834</v>
      </c>
      <c r="N51" s="20" t="n">
        <v>11.66128868</v>
      </c>
      <c r="O51" s="18" t="s">
        <v>404</v>
      </c>
      <c r="P51" s="20" t="s">
        <v>404</v>
      </c>
      <c r="Q51" s="18" t="s">
        <v>404</v>
      </c>
      <c r="R51" s="20" t="s">
        <v>404</v>
      </c>
      <c r="S51" s="18" t="s">
        <v>404</v>
      </c>
      <c r="T51" s="20" t="s">
        <v>404</v>
      </c>
      <c r="U51" s="18" t="s">
        <v>404</v>
      </c>
      <c r="V51" s="20" t="s">
        <v>404</v>
      </c>
      <c r="W51" s="18" t="n">
        <v>450.0547908</v>
      </c>
      <c r="X51" s="20" t="n">
        <v>28.177079</v>
      </c>
    </row>
    <row r="52" spans="1:24">
      <c r="A52" s="15" t="s">
        <v>449</v>
      </c>
      <c r="B52" s="17" t="n">
        <v>5809</v>
      </c>
      <c r="C52" s="18">
        <f>(0.0/B52*100)</f>
        <v/>
      </c>
      <c r="D52" s="19" t="n">
        <v>5809</v>
      </c>
      <c r="E52" s="18" t="n">
        <v>442.32876316</v>
      </c>
      <c r="F52" s="20" t="n">
        <v>22.90077525</v>
      </c>
      <c r="G52" s="18" t="n">
        <v>480.03199161</v>
      </c>
      <c r="H52" s="20" t="n">
        <v>8.90253433</v>
      </c>
      <c r="I52" s="18" t="n">
        <v>474.00861111</v>
      </c>
      <c r="J52" s="20" t="n">
        <v>4.71753608</v>
      </c>
      <c r="K52" s="18" t="n">
        <v>501.47579645</v>
      </c>
      <c r="L52" s="20" t="n">
        <v>5.75083081</v>
      </c>
      <c r="M52" s="18" t="n">
        <v>532.39678249</v>
      </c>
      <c r="N52" s="20" t="n">
        <v>17.0562642</v>
      </c>
      <c r="O52" s="18" t="s">
        <v>404</v>
      </c>
      <c r="P52" s="20" t="s">
        <v>404</v>
      </c>
      <c r="Q52" s="18" t="s">
        <v>404</v>
      </c>
      <c r="R52" s="20" t="s">
        <v>404</v>
      </c>
      <c r="S52" s="18" t="s">
        <v>404</v>
      </c>
      <c r="T52" s="20" t="s">
        <v>404</v>
      </c>
      <c r="U52" s="18" t="s">
        <v>404</v>
      </c>
      <c r="V52" s="20" t="s">
        <v>404</v>
      </c>
      <c r="W52" s="18" t="s">
        <v>404</v>
      </c>
      <c r="X52" s="20" t="s">
        <v>404</v>
      </c>
    </row>
    <row r="53" spans="1:24">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s">
        <v>404</v>
      </c>
      <c r="N53" s="20" t="s">
        <v>404</v>
      </c>
      <c r="O53" s="18" t="s">
        <v>404</v>
      </c>
      <c r="P53" s="20" t="s">
        <v>404</v>
      </c>
      <c r="Q53" s="18" t="s">
        <v>404</v>
      </c>
      <c r="R53" s="20" t="s">
        <v>404</v>
      </c>
      <c r="S53" s="18" t="s">
        <v>404</v>
      </c>
      <c r="T53" s="20" t="s">
        <v>404</v>
      </c>
      <c r="U53" s="18" t="n">
        <v>442.83143358</v>
      </c>
      <c r="V53" s="20" t="n">
        <v>1.65870975</v>
      </c>
      <c r="W53" s="18" t="s">
        <v>404</v>
      </c>
      <c r="X53" s="20" t="s">
        <v>404</v>
      </c>
    </row>
    <row r="54" spans="1:24">
      <c r="A54" s="15" t="s">
        <v>451</v>
      </c>
      <c r="B54" s="17" t="n">
        <v>4740</v>
      </c>
      <c r="C54" s="18">
        <f>(199.0/B54*100)</f>
        <v/>
      </c>
      <c r="D54" s="19" t="n">
        <v>4541</v>
      </c>
      <c r="E54" s="18" t="n">
        <v>312.54596093</v>
      </c>
      <c r="F54" s="20" t="n">
        <v>7.32925904</v>
      </c>
      <c r="G54" s="18" t="n">
        <v>336.29930619</v>
      </c>
      <c r="H54" s="20" t="n">
        <v>5.74719365</v>
      </c>
      <c r="I54" s="18" t="n">
        <v>374.61220453</v>
      </c>
      <c r="J54" s="20" t="n">
        <v>8.05166558</v>
      </c>
      <c r="K54" s="18" t="n">
        <v>374.62391819</v>
      </c>
      <c r="L54" s="20" t="n">
        <v>9.595894660000001</v>
      </c>
      <c r="M54" s="18" t="n">
        <v>427.34034821</v>
      </c>
      <c r="N54" s="20" t="n">
        <v>15.36325516</v>
      </c>
      <c r="O54" s="18" t="s">
        <v>404</v>
      </c>
      <c r="P54" s="20" t="s">
        <v>404</v>
      </c>
      <c r="Q54" s="18" t="s">
        <v>404</v>
      </c>
      <c r="R54" s="20" t="s">
        <v>404</v>
      </c>
      <c r="S54" s="18" t="s">
        <v>404</v>
      </c>
      <c r="T54" s="20" t="s">
        <v>404</v>
      </c>
      <c r="U54" s="18" t="s">
        <v>404</v>
      </c>
      <c r="V54" s="20" t="s">
        <v>404</v>
      </c>
      <c r="W54" s="18" t="n">
        <v>326.71807108</v>
      </c>
      <c r="X54" s="20" t="n">
        <v>12.14947524</v>
      </c>
    </row>
    <row r="55" spans="1:24">
      <c r="A55" s="15" t="s">
        <v>452</v>
      </c>
      <c r="B55" s="17" t="n">
        <v>5316</v>
      </c>
      <c r="C55" s="18">
        <f>(43.0/B55*100)</f>
        <v/>
      </c>
      <c r="D55" s="19" t="n">
        <v>5273</v>
      </c>
      <c r="E55" s="18" t="n">
        <v>366.84508759</v>
      </c>
      <c r="F55" s="20" t="n">
        <v>5.09416155</v>
      </c>
      <c r="G55" s="18" t="n">
        <v>383.06580031</v>
      </c>
      <c r="H55" s="20" t="n">
        <v>11.47540378</v>
      </c>
      <c r="I55" s="18" t="n">
        <v>394.66233066</v>
      </c>
      <c r="J55" s="20" t="n">
        <v>8.28068036</v>
      </c>
      <c r="K55" s="18" t="n">
        <v>413.23229627</v>
      </c>
      <c r="L55" s="20" t="n">
        <v>9.77944226</v>
      </c>
      <c r="M55" s="18" t="n">
        <v>449.41785761</v>
      </c>
      <c r="N55" s="20" t="n">
        <v>5.78836966</v>
      </c>
      <c r="O55" s="18" t="s">
        <v>404</v>
      </c>
      <c r="P55" s="20" t="s">
        <v>404</v>
      </c>
      <c r="Q55" s="18" t="s">
        <v>404</v>
      </c>
      <c r="R55" s="20" t="s">
        <v>404</v>
      </c>
      <c r="S55" s="18" t="s">
        <v>404</v>
      </c>
      <c r="T55" s="20" t="s">
        <v>404</v>
      </c>
      <c r="U55" s="18" t="s">
        <v>404</v>
      </c>
      <c r="V55" s="20" t="s">
        <v>404</v>
      </c>
      <c r="W55" s="18" t="n">
        <v>422.67157419</v>
      </c>
      <c r="X55" s="20" t="n">
        <v>18.86014283</v>
      </c>
    </row>
    <row r="56" spans="1:24">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c r="S56" s="18" t="s">
        <v>404</v>
      </c>
      <c r="T56" s="20" t="s">
        <v>404</v>
      </c>
      <c r="U56" s="18" t="s">
        <v>404</v>
      </c>
      <c r="V56" s="20" t="s">
        <v>404</v>
      </c>
      <c r="W56" s="18" t="s">
        <v>404</v>
      </c>
      <c r="X56" s="20" t="s">
        <v>404</v>
      </c>
    </row>
    <row r="57" spans="1:24">
      <c r="A57" s="15" t="s">
        <v>454</v>
      </c>
      <c r="B57" s="17" t="n">
        <v>6513</v>
      </c>
      <c r="C57" s="18">
        <f>(0.0/B57*100)</f>
        <v/>
      </c>
      <c r="D57" s="19" t="n">
        <v>6513</v>
      </c>
      <c r="E57" s="18" t="n">
        <v>368.58107054</v>
      </c>
      <c r="F57" s="20" t="n">
        <v>5.20043222</v>
      </c>
      <c r="G57" s="18" t="n">
        <v>401.2474542</v>
      </c>
      <c r="H57" s="20" t="n">
        <v>4.14165576</v>
      </c>
      <c r="I57" s="18" t="n">
        <v>406.64600301</v>
      </c>
      <c r="J57" s="20" t="n">
        <v>12.17993817</v>
      </c>
      <c r="K57" s="18" t="n">
        <v>426.62371033</v>
      </c>
      <c r="L57" s="20" t="n">
        <v>18.48886528</v>
      </c>
      <c r="M57" s="18" t="n">
        <v>448.53578233</v>
      </c>
      <c r="N57" s="20" t="n">
        <v>11.85555812</v>
      </c>
      <c r="O57" s="18" t="s">
        <v>404</v>
      </c>
      <c r="P57" s="20" t="s">
        <v>404</v>
      </c>
      <c r="Q57" s="18" t="s">
        <v>404</v>
      </c>
      <c r="R57" s="20" t="s">
        <v>404</v>
      </c>
      <c r="S57" s="18" t="s">
        <v>404</v>
      </c>
      <c r="T57" s="20" t="s">
        <v>404</v>
      </c>
      <c r="U57" s="18" t="s">
        <v>404</v>
      </c>
      <c r="V57" s="20" t="s">
        <v>404</v>
      </c>
      <c r="W57" s="18" t="n">
        <v>369.43362462</v>
      </c>
      <c r="X57" s="20" t="n">
        <v>15.3686813</v>
      </c>
    </row>
    <row r="58" spans="1:24">
      <c r="A58" s="15" t="s">
        <v>455</v>
      </c>
      <c r="B58" s="17" t="n">
        <v>7267</v>
      </c>
      <c r="C58" s="18">
        <f>(0.0/B58*100)</f>
        <v/>
      </c>
      <c r="D58" s="19" t="n">
        <v>7267</v>
      </c>
      <c r="E58" s="18" t="n">
        <v>387.65401724</v>
      </c>
      <c r="F58" s="20" t="n">
        <v>8.748057449999999</v>
      </c>
      <c r="G58" s="18" t="n">
        <v>395.02242114</v>
      </c>
      <c r="H58" s="20" t="n">
        <v>8.692397059999999</v>
      </c>
      <c r="I58" s="18" t="n">
        <v>414.83228306</v>
      </c>
      <c r="J58" s="20" t="n">
        <v>7.90566861</v>
      </c>
      <c r="K58" s="18" t="n">
        <v>415.70511443</v>
      </c>
      <c r="L58" s="20" t="n">
        <v>7.20375213</v>
      </c>
      <c r="M58" s="18" t="n">
        <v>431.36443597</v>
      </c>
      <c r="N58" s="20" t="n">
        <v>7.5648056</v>
      </c>
      <c r="O58" s="18" t="s">
        <v>404</v>
      </c>
      <c r="P58" s="20" t="s">
        <v>404</v>
      </c>
      <c r="Q58" s="18" t="s">
        <v>404</v>
      </c>
      <c r="R58" s="20" t="s">
        <v>404</v>
      </c>
      <c r="S58" s="18" t="s">
        <v>404</v>
      </c>
      <c r="T58" s="20" t="s">
        <v>404</v>
      </c>
      <c r="U58" s="18" t="s">
        <v>404</v>
      </c>
      <c r="V58" s="20" t="s">
        <v>404</v>
      </c>
      <c r="W58" s="18" t="n">
        <v>416.30390599</v>
      </c>
      <c r="X58" s="20" t="n">
        <v>12.73134901</v>
      </c>
    </row>
    <row r="59" spans="1:24">
      <c r="A59" s="15" t="s">
        <v>456</v>
      </c>
      <c r="B59" s="17" t="n">
        <v>4826</v>
      </c>
      <c r="C59" s="18">
        <f>(0.0/B59*100)</f>
        <v/>
      </c>
      <c r="D59" s="19" t="n">
        <v>4826</v>
      </c>
      <c r="E59" s="18" t="n">
        <v>320.43149046</v>
      </c>
      <c r="F59" s="20" t="n">
        <v>5.13099428</v>
      </c>
      <c r="G59" s="18" t="n">
        <v>332.78531713</v>
      </c>
      <c r="H59" s="20" t="n">
        <v>3.70532477</v>
      </c>
      <c r="I59" s="18" t="n">
        <v>347.64576676</v>
      </c>
      <c r="J59" s="20" t="n">
        <v>2.21832979</v>
      </c>
      <c r="K59" s="18" t="n">
        <v>369.68772725</v>
      </c>
      <c r="L59" s="20" t="n">
        <v>3.34921801</v>
      </c>
      <c r="M59" s="18" t="s">
        <v>404</v>
      </c>
      <c r="N59" s="20" t="s">
        <v>404</v>
      </c>
      <c r="O59" s="18" t="s">
        <v>404</v>
      </c>
      <c r="P59" s="20" t="s">
        <v>404</v>
      </c>
      <c r="Q59" s="18" t="s">
        <v>404</v>
      </c>
      <c r="R59" s="20" t="s">
        <v>404</v>
      </c>
      <c r="S59" s="18" t="s">
        <v>404</v>
      </c>
      <c r="T59" s="20" t="s">
        <v>404</v>
      </c>
      <c r="U59" s="18" t="s">
        <v>404</v>
      </c>
      <c r="V59" s="20" t="s">
        <v>404</v>
      </c>
      <c r="W59" s="18" t="n">
        <v>342.05945623</v>
      </c>
      <c r="X59" s="20" t="n">
        <v>8.68827471</v>
      </c>
    </row>
    <row r="60" spans="1:24">
      <c r="A60" s="15" t="s">
        <v>457</v>
      </c>
      <c r="B60" s="17" t="n">
        <v>4546</v>
      </c>
      <c r="C60" s="18">
        <f>(0.0/B60*100)</f>
        <v/>
      </c>
      <c r="D60" s="19" t="n">
        <v>4546</v>
      </c>
      <c r="E60" s="18" t="n">
        <v>329.18584172</v>
      </c>
      <c r="F60" s="20" t="n">
        <v>13.30378255</v>
      </c>
      <c r="G60" s="18" t="n">
        <v>325.8796445</v>
      </c>
      <c r="H60" s="20" t="n">
        <v>7.8188393</v>
      </c>
      <c r="I60" s="18" t="n">
        <v>352.27309976</v>
      </c>
      <c r="J60" s="20" t="n">
        <v>9.51833252</v>
      </c>
      <c r="K60" s="18" t="n">
        <v>376.31573597</v>
      </c>
      <c r="L60" s="20" t="n">
        <v>13.70903351</v>
      </c>
      <c r="M60" s="18" t="n">
        <v>425.0340847</v>
      </c>
      <c r="N60" s="20" t="n">
        <v>40.529779</v>
      </c>
      <c r="O60" s="18" t="s">
        <v>404</v>
      </c>
      <c r="P60" s="20" t="s">
        <v>404</v>
      </c>
      <c r="Q60" s="18" t="s">
        <v>404</v>
      </c>
      <c r="R60" s="20" t="s">
        <v>404</v>
      </c>
      <c r="S60" s="18" t="s">
        <v>404</v>
      </c>
      <c r="T60" s="20" t="s">
        <v>404</v>
      </c>
      <c r="U60" s="18" t="s">
        <v>404</v>
      </c>
      <c r="V60" s="20" t="s">
        <v>404</v>
      </c>
      <c r="W60" s="18" t="n">
        <v>327.33086885</v>
      </c>
      <c r="X60" s="20" t="n">
        <v>28.52959627</v>
      </c>
    </row>
    <row r="61" spans="1:24">
      <c r="A61" s="15" t="s">
        <v>458</v>
      </c>
      <c r="B61" s="17" t="n">
        <v>6525</v>
      </c>
      <c r="C61" s="18">
        <f>(0.0/B61*100)</f>
        <v/>
      </c>
      <c r="D61" s="19" t="n">
        <v>6525</v>
      </c>
      <c r="E61" s="18" t="n">
        <v>435.23472254</v>
      </c>
      <c r="F61" s="20" t="n">
        <v>4.54344935</v>
      </c>
      <c r="G61" s="18" t="n">
        <v>458.72856499</v>
      </c>
      <c r="H61" s="20" t="n">
        <v>6.41813002</v>
      </c>
      <c r="I61" s="18" t="n">
        <v>476.43879034</v>
      </c>
      <c r="J61" s="20" t="n">
        <v>7.7191801</v>
      </c>
      <c r="K61" s="18" t="n">
        <v>498.62330324</v>
      </c>
      <c r="L61" s="20" t="n">
        <v>6.02753443</v>
      </c>
      <c r="M61" s="18" t="s">
        <v>404</v>
      </c>
      <c r="N61" s="20" t="s">
        <v>404</v>
      </c>
      <c r="O61" s="18" t="s">
        <v>404</v>
      </c>
      <c r="P61" s="20" t="s">
        <v>404</v>
      </c>
      <c r="Q61" s="18" t="s">
        <v>404</v>
      </c>
      <c r="R61" s="20" t="s">
        <v>404</v>
      </c>
      <c r="S61" s="18" t="s">
        <v>404</v>
      </c>
      <c r="T61" s="20" t="s">
        <v>404</v>
      </c>
      <c r="U61" s="18" t="s">
        <v>404</v>
      </c>
      <c r="V61" s="20" t="s">
        <v>404</v>
      </c>
      <c r="W61" s="18" t="s">
        <v>404</v>
      </c>
      <c r="X61" s="20" t="s">
        <v>404</v>
      </c>
    </row>
    <row r="62" spans="1:24">
      <c r="A62" s="15" t="s">
        <v>459</v>
      </c>
      <c r="B62" s="17" t="n">
        <v>4476</v>
      </c>
      <c r="C62" s="18">
        <f>(0.0/B62*100)</f>
        <v/>
      </c>
      <c r="D62" s="19" t="n">
        <v>4476</v>
      </c>
      <c r="E62" s="18" t="n">
        <v>409.7795375</v>
      </c>
      <c r="F62" s="20" t="n">
        <v>28.48844836</v>
      </c>
      <c r="G62" s="18" t="s">
        <v>404</v>
      </c>
      <c r="H62" s="20" t="s">
        <v>404</v>
      </c>
      <c r="I62" s="18" t="n">
        <v>454.53240833</v>
      </c>
      <c r="J62" s="20" t="n">
        <v>22.29429596</v>
      </c>
      <c r="K62" s="18" t="n">
        <v>509.01170979</v>
      </c>
      <c r="L62" s="20" t="n">
        <v>1.26565156</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268.89821383</v>
      </c>
      <c r="F63" s="20" t="n">
        <v>11.4299735</v>
      </c>
      <c r="G63" s="18" t="n">
        <v>347.89280943</v>
      </c>
      <c r="H63" s="20" t="n">
        <v>3.97093226</v>
      </c>
      <c r="I63" s="18" t="n">
        <v>350.88359934</v>
      </c>
      <c r="J63" s="20" t="n">
        <v>2.27515395</v>
      </c>
      <c r="K63" s="18" t="n">
        <v>353.11296681</v>
      </c>
      <c r="L63" s="20" t="n">
        <v>2.3780157</v>
      </c>
      <c r="M63" s="18" t="n">
        <v>311.91277718</v>
      </c>
      <c r="N63" s="20" t="n">
        <v>73.76624074</v>
      </c>
      <c r="O63" s="18" t="s">
        <v>404</v>
      </c>
      <c r="P63" s="20" t="s">
        <v>404</v>
      </c>
      <c r="Q63" s="18" t="s">
        <v>404</v>
      </c>
      <c r="R63" s="20" t="s">
        <v>404</v>
      </c>
      <c r="S63" s="18" t="s">
        <v>404</v>
      </c>
      <c r="T63" s="20" t="s">
        <v>404</v>
      </c>
      <c r="U63" s="18" t="s">
        <v>404</v>
      </c>
      <c r="V63" s="20" t="s">
        <v>404</v>
      </c>
      <c r="W63" s="18" t="n">
        <v>382.66834535</v>
      </c>
      <c r="X63" s="20" t="n">
        <v>6.59730647</v>
      </c>
    </row>
    <row r="64" spans="1:24">
      <c r="A64" s="15" t="s">
        <v>461</v>
      </c>
      <c r="B64" s="17" t="n">
        <v>3634</v>
      </c>
      <c r="C64" s="18">
        <f>(27.0/B64*100)</f>
        <v/>
      </c>
      <c r="D64" s="19" t="n">
        <v>3607</v>
      </c>
      <c r="E64" s="18" t="n">
        <v>433.86111055</v>
      </c>
      <c r="F64" s="20" t="n">
        <v>5.07063733</v>
      </c>
      <c r="G64" s="18" t="n">
        <v>454.31244676</v>
      </c>
      <c r="H64" s="20" t="n">
        <v>2.51010804</v>
      </c>
      <c r="I64" s="18" t="n">
        <v>439.24687675</v>
      </c>
      <c r="J64" s="20" t="n">
        <v>3.1840757</v>
      </c>
      <c r="K64" s="18" t="s">
        <v>404</v>
      </c>
      <c r="L64" s="20" t="s">
        <v>404</v>
      </c>
      <c r="M64" s="18" t="s">
        <v>404</v>
      </c>
      <c r="N64" s="20" t="s">
        <v>404</v>
      </c>
      <c r="O64" s="18" t="s">
        <v>404</v>
      </c>
      <c r="P64" s="20" t="s">
        <v>404</v>
      </c>
      <c r="Q64" s="18" t="s">
        <v>404</v>
      </c>
      <c r="R64" s="20" t="s">
        <v>404</v>
      </c>
      <c r="S64" s="18" t="s">
        <v>404</v>
      </c>
      <c r="T64" s="20" t="s">
        <v>404</v>
      </c>
      <c r="U64" s="18" t="s">
        <v>404</v>
      </c>
      <c r="V64" s="20" t="s">
        <v>404</v>
      </c>
      <c r="W64" s="18" t="n">
        <v>360.99033333</v>
      </c>
      <c r="X64" s="20" t="n">
        <v>23.48575299</v>
      </c>
    </row>
    <row r="65" spans="1:24">
      <c r="A65" s="15" t="s">
        <v>462</v>
      </c>
      <c r="B65" s="17" t="n">
        <v>5325</v>
      </c>
      <c r="C65" s="18">
        <f>(0.0/B65*100)</f>
        <v/>
      </c>
      <c r="D65" s="19" t="n">
        <v>5325</v>
      </c>
      <c r="E65" s="18" t="n">
        <v>391.48463587</v>
      </c>
      <c r="F65" s="20" t="n">
        <v>2.88167415</v>
      </c>
      <c r="G65" s="18" t="n">
        <v>419.54975704</v>
      </c>
      <c r="H65" s="20" t="n">
        <v>7.87446361</v>
      </c>
      <c r="I65" s="18" t="n">
        <v>442.1629936</v>
      </c>
      <c r="J65" s="20" t="n">
        <v>10.43884934</v>
      </c>
      <c r="K65" s="18" t="n">
        <v>467.72231588</v>
      </c>
      <c r="L65" s="20" t="n">
        <v>8.26108999</v>
      </c>
      <c r="M65" s="18" t="s">
        <v>404</v>
      </c>
      <c r="N65" s="20" t="s">
        <v>404</v>
      </c>
      <c r="O65" s="18" t="s">
        <v>404</v>
      </c>
      <c r="P65" s="20" t="s">
        <v>404</v>
      </c>
      <c r="Q65" s="18" t="s">
        <v>404</v>
      </c>
      <c r="R65" s="20" t="s">
        <v>404</v>
      </c>
      <c r="S65" s="18" t="s">
        <v>404</v>
      </c>
      <c r="T65" s="20" t="s">
        <v>404</v>
      </c>
      <c r="U65" s="18" t="s">
        <v>404</v>
      </c>
      <c r="V65" s="20" t="s">
        <v>404</v>
      </c>
      <c r="W65" s="18" t="n">
        <v>381.70352029</v>
      </c>
      <c r="X65" s="20" t="n">
        <v>17.63102556</v>
      </c>
    </row>
    <row r="66" spans="1:24">
      <c r="A66" s="15" t="s">
        <v>463</v>
      </c>
      <c r="B66" s="17" t="n">
        <v>5665</v>
      </c>
      <c r="C66" s="18">
        <f>(0.0/B66*100)</f>
        <v/>
      </c>
      <c r="D66" s="19" t="n">
        <v>5665</v>
      </c>
      <c r="E66" s="18" t="n">
        <v>414.36386513</v>
      </c>
      <c r="F66" s="20" t="n">
        <v>20.07515518</v>
      </c>
      <c r="G66" s="18" t="n">
        <v>418.12627686</v>
      </c>
      <c r="H66" s="20" t="n">
        <v>4.25844504</v>
      </c>
      <c r="I66" s="18" t="n">
        <v>422.23252457</v>
      </c>
      <c r="J66" s="20" t="n">
        <v>2.09239867</v>
      </c>
      <c r="K66" s="18" t="n">
        <v>438.53308663</v>
      </c>
      <c r="L66" s="20" t="n">
        <v>2.41520095</v>
      </c>
      <c r="M66" s="18" t="s">
        <v>404</v>
      </c>
      <c r="N66" s="20" t="s">
        <v>404</v>
      </c>
      <c r="O66" s="18" t="s">
        <v>404</v>
      </c>
      <c r="P66" s="20" t="s">
        <v>404</v>
      </c>
      <c r="Q66" s="18" t="s">
        <v>404</v>
      </c>
      <c r="R66" s="20" t="s">
        <v>404</v>
      </c>
      <c r="S66" s="18" t="s">
        <v>404</v>
      </c>
      <c r="T66" s="20" t="s">
        <v>404</v>
      </c>
      <c r="U66" s="18" t="s">
        <v>404</v>
      </c>
      <c r="V66" s="20" t="s">
        <v>404</v>
      </c>
      <c r="W66" s="18" t="s">
        <v>404</v>
      </c>
      <c r="X66" s="20" t="s">
        <v>404</v>
      </c>
    </row>
    <row r="67" spans="1:24">
      <c r="A67" s="15" t="s">
        <v>464</v>
      </c>
      <c r="B67" s="17" t="n">
        <v>6971</v>
      </c>
      <c r="C67" s="18">
        <f>(0.0/B67*100)</f>
        <v/>
      </c>
      <c r="D67" s="19" t="n">
        <v>6971</v>
      </c>
      <c r="E67" s="18" t="n">
        <v>348.89988105</v>
      </c>
      <c r="F67" s="20" t="n">
        <v>6.69781779</v>
      </c>
      <c r="G67" s="18" t="n">
        <v>397.84762775</v>
      </c>
      <c r="H67" s="20" t="n">
        <v>7.14464846</v>
      </c>
      <c r="I67" s="18" t="n">
        <v>420.12971597</v>
      </c>
      <c r="J67" s="20" t="n">
        <v>5.45090563</v>
      </c>
      <c r="K67" s="18" t="n">
        <v>438.37499294</v>
      </c>
      <c r="L67" s="20" t="n">
        <v>9.57135293</v>
      </c>
      <c r="M67" s="18" t="n">
        <v>420.69636882</v>
      </c>
      <c r="N67" s="20" t="n">
        <v>17.43743534</v>
      </c>
      <c r="O67" s="18" t="s">
        <v>404</v>
      </c>
      <c r="P67" s="20" t="s">
        <v>404</v>
      </c>
      <c r="Q67" s="18" t="s">
        <v>404</v>
      </c>
      <c r="R67" s="20" t="s">
        <v>404</v>
      </c>
      <c r="S67" s="18" t="s">
        <v>404</v>
      </c>
      <c r="T67" s="20" t="s">
        <v>404</v>
      </c>
      <c r="U67" s="18" t="s">
        <v>404</v>
      </c>
      <c r="V67" s="20" t="s">
        <v>404</v>
      </c>
      <c r="W67" s="18" t="n">
        <v>407.03038241</v>
      </c>
      <c r="X67" s="20" t="n">
        <v>21.56988683</v>
      </c>
    </row>
    <row r="68" spans="1:24">
      <c r="A68" s="15" t="s">
        <v>465</v>
      </c>
      <c r="B68" s="17" t="n">
        <v>12083</v>
      </c>
      <c r="C68" s="18">
        <f>(0.0/B68*100)</f>
        <v/>
      </c>
      <c r="D68" s="19" t="n">
        <v>12083</v>
      </c>
      <c r="E68" s="18" t="n">
        <v>382.04951776</v>
      </c>
      <c r="F68" s="20" t="n">
        <v>5.00972697</v>
      </c>
      <c r="G68" s="18" t="n">
        <v>370.68438315</v>
      </c>
      <c r="H68" s="20" t="n">
        <v>1.9584571</v>
      </c>
      <c r="I68" s="18" t="n">
        <v>390.07806298</v>
      </c>
      <c r="J68" s="20" t="n">
        <v>2.38051738</v>
      </c>
      <c r="K68" s="18" t="n">
        <v>425.69262337</v>
      </c>
      <c r="L68" s="20" t="n">
        <v>1.70807584</v>
      </c>
      <c r="M68" s="18" t="n">
        <v>418.51253426</v>
      </c>
      <c r="N68" s="20" t="n">
        <v>2.50939239</v>
      </c>
      <c r="O68" s="18" t="s">
        <v>404</v>
      </c>
      <c r="P68" s="20" t="s">
        <v>404</v>
      </c>
      <c r="Q68" s="18" t="s">
        <v>404</v>
      </c>
      <c r="R68" s="20" t="s">
        <v>404</v>
      </c>
      <c r="S68" s="18" t="s">
        <v>404</v>
      </c>
      <c r="T68" s="20" t="s">
        <v>404</v>
      </c>
      <c r="U68" s="18" t="s">
        <v>404</v>
      </c>
      <c r="V68" s="20" t="s">
        <v>404</v>
      </c>
      <c r="W68" s="18" t="s">
        <v>404</v>
      </c>
      <c r="X68" s="20" t="s">
        <v>404</v>
      </c>
    </row>
    <row r="69" spans="1:24">
      <c r="A69" s="15" t="s">
        <v>466</v>
      </c>
      <c r="B69" s="17" t="n">
        <v>4876</v>
      </c>
      <c r="C69" s="18">
        <f>(0.0/B69*100)</f>
        <v/>
      </c>
      <c r="D69" s="19" t="n">
        <v>4876</v>
      </c>
      <c r="E69" s="18" t="n">
        <v>381.96880774</v>
      </c>
      <c r="F69" s="20" t="n">
        <v>7.94504662</v>
      </c>
      <c r="G69" s="18" t="n">
        <v>405.172419</v>
      </c>
      <c r="H69" s="20" t="n">
        <v>8.61254963</v>
      </c>
      <c r="I69" s="18" t="n">
        <v>438.68585455</v>
      </c>
      <c r="J69" s="20" t="n">
        <v>6.44397854</v>
      </c>
      <c r="K69" s="18" t="n">
        <v>465.35371667</v>
      </c>
      <c r="L69" s="20" t="n">
        <v>8.855805200000001</v>
      </c>
      <c r="M69" s="18" t="n">
        <v>466.04999926</v>
      </c>
      <c r="N69" s="20" t="n">
        <v>20.60587956</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461.79248846</v>
      </c>
      <c r="F70" s="20" t="n">
        <v>7.29009013</v>
      </c>
      <c r="G70" s="18" t="n">
        <v>481.44852576</v>
      </c>
      <c r="H70" s="20" t="n">
        <v>8.134362810000001</v>
      </c>
      <c r="I70" s="18" t="n">
        <v>481.18933702</v>
      </c>
      <c r="J70" s="20" t="n">
        <v>6.95825212</v>
      </c>
      <c r="K70" s="18" t="n">
        <v>510.9139901</v>
      </c>
      <c r="L70" s="20" t="n">
        <v>6.24723602</v>
      </c>
      <c r="M70" s="18" t="n">
        <v>515.97338604</v>
      </c>
      <c r="N70" s="20" t="n">
        <v>4.54413085</v>
      </c>
      <c r="O70" s="18" t="s">
        <v>404</v>
      </c>
      <c r="P70" s="20" t="s">
        <v>404</v>
      </c>
      <c r="Q70" s="18" t="s">
        <v>404</v>
      </c>
      <c r="R70" s="20" t="s">
        <v>404</v>
      </c>
      <c r="S70" s="18" t="s">
        <v>404</v>
      </c>
      <c r="T70" s="20" t="s">
        <v>404</v>
      </c>
      <c r="U70" s="18" t="s">
        <v>404</v>
      </c>
      <c r="V70" s="20" t="s">
        <v>404</v>
      </c>
      <c r="W70" s="18" t="n">
        <v>478.55504286</v>
      </c>
      <c r="X70" s="20" t="n">
        <v>20.02663344</v>
      </c>
    </row>
    <row r="71" spans="1:24">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535.16451334</v>
      </c>
      <c r="N71" s="20" t="n">
        <v>1.8278457</v>
      </c>
      <c r="O71" s="18" t="s">
        <v>404</v>
      </c>
      <c r="P71" s="20" t="s">
        <v>404</v>
      </c>
      <c r="Q71" s="18" t="s">
        <v>404</v>
      </c>
      <c r="R71" s="20" t="s">
        <v>404</v>
      </c>
      <c r="S71" s="18" t="s">
        <v>404</v>
      </c>
      <c r="T71" s="20" t="s">
        <v>404</v>
      </c>
      <c r="U71" s="18" t="s">
        <v>404</v>
      </c>
      <c r="V71" s="20" t="s">
        <v>404</v>
      </c>
      <c r="W71" s="18" t="n">
        <v>534.68883466</v>
      </c>
      <c r="X71" s="20" t="n">
        <v>3.7328507</v>
      </c>
    </row>
    <row r="72" spans="1:24">
      <c r="A72" s="15" t="s">
        <v>469</v>
      </c>
      <c r="B72" s="17" t="n">
        <v>7708</v>
      </c>
      <c r="C72" s="18">
        <f>(0.0/B72*100)</f>
        <v/>
      </c>
      <c r="D72" s="19" t="n">
        <v>7708</v>
      </c>
      <c r="E72" s="18" t="n">
        <v>454.93953493</v>
      </c>
      <c r="F72" s="20" t="n">
        <v>15.03967201</v>
      </c>
      <c r="G72" s="18" t="n">
        <v>449.01969594</v>
      </c>
      <c r="H72" s="20" t="n">
        <v>8.76684876</v>
      </c>
      <c r="I72" s="18" t="n">
        <v>470.4066425</v>
      </c>
      <c r="J72" s="20" t="n">
        <v>5.10521578</v>
      </c>
      <c r="K72" s="18" t="n">
        <v>507.01761119</v>
      </c>
      <c r="L72" s="20" t="n">
        <v>7.4869249</v>
      </c>
      <c r="M72" s="18" t="n">
        <v>526.07738448</v>
      </c>
      <c r="N72" s="20" t="n">
        <v>5.68177288</v>
      </c>
      <c r="O72" s="18" t="s">
        <v>404</v>
      </c>
      <c r="P72" s="20" t="s">
        <v>404</v>
      </c>
      <c r="Q72" s="18" t="s">
        <v>404</v>
      </c>
      <c r="R72" s="20" t="s">
        <v>404</v>
      </c>
      <c r="S72" s="18" t="s">
        <v>404</v>
      </c>
      <c r="T72" s="20" t="s">
        <v>404</v>
      </c>
      <c r="U72" s="18" t="s">
        <v>404</v>
      </c>
      <c r="V72" s="20" t="s">
        <v>404</v>
      </c>
      <c r="W72" s="18" t="s">
        <v>404</v>
      </c>
      <c r="X72" s="20" t="s">
        <v>404</v>
      </c>
    </row>
    <row r="73" spans="1:24">
      <c r="A73" s="15" t="s">
        <v>470</v>
      </c>
      <c r="B73" s="17" t="n">
        <v>8249</v>
      </c>
      <c r="C73" s="18">
        <f>(0.0/B73*100)</f>
        <v/>
      </c>
      <c r="D73" s="19" t="n">
        <v>8249</v>
      </c>
      <c r="E73" s="18" t="n">
        <v>368.98115626</v>
      </c>
      <c r="F73" s="20" t="n">
        <v>5.23706299</v>
      </c>
      <c r="G73" s="18" t="n">
        <v>400.25333861</v>
      </c>
      <c r="H73" s="20" t="n">
        <v>6.42673532</v>
      </c>
      <c r="I73" s="18" t="n">
        <v>416.92740931</v>
      </c>
      <c r="J73" s="20" t="n">
        <v>5.61709906</v>
      </c>
      <c r="K73" s="18" t="n">
        <v>434.47056961</v>
      </c>
      <c r="L73" s="20" t="n">
        <v>11.34766354</v>
      </c>
      <c r="M73" s="18" t="n">
        <v>456.18325126</v>
      </c>
      <c r="N73" s="20" t="n">
        <v>15.54004718</v>
      </c>
      <c r="O73" s="18" t="s">
        <v>404</v>
      </c>
      <c r="P73" s="20" t="s">
        <v>404</v>
      </c>
      <c r="Q73" s="18" t="s">
        <v>404</v>
      </c>
      <c r="R73" s="20" t="s">
        <v>404</v>
      </c>
      <c r="S73" s="18" t="s">
        <v>404</v>
      </c>
      <c r="T73" s="20" t="s">
        <v>404</v>
      </c>
      <c r="U73" s="18" t="s">
        <v>404</v>
      </c>
      <c r="V73" s="20" t="s">
        <v>404</v>
      </c>
      <c r="W73" s="18" t="n">
        <v>412.00448556</v>
      </c>
      <c r="X73" s="20" t="n">
        <v>19.04289885</v>
      </c>
    </row>
    <row r="74" spans="1:24">
      <c r="A74" s="15" t="s">
        <v>471</v>
      </c>
      <c r="B74" s="17" t="n">
        <v>4692</v>
      </c>
      <c r="C74" s="18">
        <f>(484.0/B74*100)</f>
        <v/>
      </c>
      <c r="D74" s="19" t="n">
        <v>4208</v>
      </c>
      <c r="E74" s="18" t="n">
        <v>382.51147187</v>
      </c>
      <c r="F74" s="20" t="n">
        <v>3.88833585</v>
      </c>
      <c r="G74" s="18" t="n">
        <v>421.30730676</v>
      </c>
      <c r="H74" s="20" t="n">
        <v>2.08307805</v>
      </c>
      <c r="I74" s="18" t="n">
        <v>453.56088791</v>
      </c>
      <c r="J74" s="20" t="n">
        <v>2.80740591</v>
      </c>
      <c r="K74" s="18" t="s">
        <v>404</v>
      </c>
      <c r="L74" s="20" t="s">
        <v>404</v>
      </c>
      <c r="M74" s="18" t="s">
        <v>404</v>
      </c>
      <c r="N74" s="20" t="s">
        <v>404</v>
      </c>
      <c r="O74" s="18" t="s">
        <v>404</v>
      </c>
      <c r="P74" s="20" t="s">
        <v>404</v>
      </c>
      <c r="Q74" s="18" t="s">
        <v>404</v>
      </c>
      <c r="R74" s="20" t="s">
        <v>404</v>
      </c>
      <c r="S74" s="18" t="s">
        <v>404</v>
      </c>
      <c r="T74" s="20" t="s">
        <v>404</v>
      </c>
      <c r="U74" s="18" t="s">
        <v>404</v>
      </c>
      <c r="V74" s="20" t="s">
        <v>404</v>
      </c>
      <c r="W74" s="18" t="n">
        <v>357.95352362</v>
      </c>
      <c r="X74" s="20" t="n">
        <v>13.58800077</v>
      </c>
    </row>
    <row r="75" spans="1:24">
      <c r="A75" s="15" t="s">
        <v>472</v>
      </c>
      <c r="B75" s="17" t="n">
        <v>5375</v>
      </c>
      <c r="C75" s="18">
        <f>(483.0/B75*100)</f>
        <v/>
      </c>
      <c r="D75" s="19" t="n">
        <v>4892</v>
      </c>
      <c r="E75" s="18" t="n">
        <v>304.31301101</v>
      </c>
      <c r="F75" s="20" t="n">
        <v>14.01942443</v>
      </c>
      <c r="G75" s="18" t="n">
        <v>345.07191547</v>
      </c>
      <c r="H75" s="20" t="n">
        <v>7.65302631</v>
      </c>
      <c r="I75" s="18" t="n">
        <v>360.29563078</v>
      </c>
      <c r="J75" s="20" t="n">
        <v>5.80432203</v>
      </c>
      <c r="K75" s="18" t="n">
        <v>388.10619448</v>
      </c>
      <c r="L75" s="20" t="n">
        <v>8.774304389999999</v>
      </c>
      <c r="M75" s="18" t="n">
        <v>358.56028494</v>
      </c>
      <c r="N75" s="20" t="n">
        <v>26.76232686</v>
      </c>
      <c r="O75" s="18" t="s">
        <v>404</v>
      </c>
      <c r="P75" s="20" t="s">
        <v>404</v>
      </c>
      <c r="Q75" s="18" t="s">
        <v>404</v>
      </c>
      <c r="R75" s="20" t="s">
        <v>404</v>
      </c>
      <c r="S75" s="18" t="s">
        <v>404</v>
      </c>
      <c r="T75" s="20" t="s">
        <v>404</v>
      </c>
      <c r="U75" s="18" t="s">
        <v>404</v>
      </c>
      <c r="V75" s="20" t="s">
        <v>404</v>
      </c>
      <c r="W75" s="18" t="n">
        <v>380.93981335</v>
      </c>
      <c r="X75" s="20" t="n">
        <v>19.75194721</v>
      </c>
    </row>
    <row r="76" spans="1:24">
      <c r="A76" s="15" t="s">
        <v>473</v>
      </c>
      <c r="B76" s="17" t="n">
        <v>14167</v>
      </c>
      <c r="C76" s="18">
        <f>(1400.0/B76*100)</f>
        <v/>
      </c>
      <c r="D76" s="19" t="n">
        <v>12767</v>
      </c>
      <c r="E76" s="18" t="n">
        <v>390.89002055</v>
      </c>
      <c r="F76" s="20" t="n">
        <v>12.4938374</v>
      </c>
      <c r="G76" s="18" t="n">
        <v>402.71413666</v>
      </c>
      <c r="H76" s="20" t="n">
        <v>9.29487954</v>
      </c>
      <c r="I76" s="18" t="n">
        <v>414.73990924</v>
      </c>
      <c r="J76" s="20" t="n">
        <v>11.83412992</v>
      </c>
      <c r="K76" s="18" t="n">
        <v>427.06567237</v>
      </c>
      <c r="L76" s="20" t="n">
        <v>6.69818772</v>
      </c>
      <c r="M76" s="18" t="n">
        <v>477.95480633</v>
      </c>
      <c r="N76" s="20" t="n">
        <v>4.85812404</v>
      </c>
      <c r="O76" s="18" t="s">
        <v>404</v>
      </c>
      <c r="P76" s="20" t="s">
        <v>404</v>
      </c>
      <c r="Q76" s="18" t="s">
        <v>404</v>
      </c>
      <c r="R76" s="20" t="s">
        <v>404</v>
      </c>
      <c r="S76" s="18" t="s">
        <v>404</v>
      </c>
      <c r="T76" s="20" t="s">
        <v>404</v>
      </c>
      <c r="U76" s="18" t="s">
        <v>404</v>
      </c>
      <c r="V76" s="20" t="s">
        <v>404</v>
      </c>
      <c r="W76" s="18" t="n">
        <v>458.53961628</v>
      </c>
      <c r="X76" s="20" t="n">
        <v>10.97411396</v>
      </c>
    </row>
    <row r="77" spans="1:24">
      <c r="A77" s="15" t="s">
        <v>474</v>
      </c>
      <c r="B77" s="17" t="n">
        <v>6062</v>
      </c>
      <c r="C77" s="18">
        <f>(0.0/B77*100)</f>
        <v/>
      </c>
      <c r="D77" s="19" t="n">
        <v>6062</v>
      </c>
      <c r="E77" s="18" t="n">
        <v>411.29653708</v>
      </c>
      <c r="F77" s="20" t="n">
        <v>11.51987572</v>
      </c>
      <c r="G77" s="18" t="n">
        <v>429.16537718</v>
      </c>
      <c r="H77" s="20" t="n">
        <v>6.53663101</v>
      </c>
      <c r="I77" s="18" t="n">
        <v>422.36225423</v>
      </c>
      <c r="J77" s="20" t="n">
        <v>4.9354156</v>
      </c>
      <c r="K77" s="18" t="n">
        <v>434.21701364</v>
      </c>
      <c r="L77" s="20" t="n">
        <v>9.21056615</v>
      </c>
      <c r="M77" s="18" t="n">
        <v>464.8322159</v>
      </c>
      <c r="N77" s="20" t="n">
        <v>7.0596798</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475.99586534</v>
      </c>
      <c r="F78" s="20" t="n">
        <v>5.56275922</v>
      </c>
      <c r="G78" s="18" t="n">
        <v>465.99460052</v>
      </c>
      <c r="H78" s="20" t="n">
        <v>6.82929129</v>
      </c>
      <c r="I78" s="18" t="n">
        <v>503.19187776</v>
      </c>
      <c r="J78" s="20" t="n">
        <v>11.22249687</v>
      </c>
      <c r="K78" s="18" t="n">
        <v>518.63403299</v>
      </c>
      <c r="L78" s="20" t="n">
        <v>11.51239073</v>
      </c>
      <c r="M78" s="18" t="n">
        <v>520.36032128</v>
      </c>
      <c r="N78" s="20" t="n">
        <v>12.64901087</v>
      </c>
      <c r="O78" s="18" t="s">
        <v>404</v>
      </c>
      <c r="P78" s="20" t="s">
        <v>404</v>
      </c>
      <c r="Q78" s="18" t="s">
        <v>404</v>
      </c>
      <c r="R78" s="20" t="s">
        <v>404</v>
      </c>
      <c r="S78" s="18" t="s">
        <v>404</v>
      </c>
      <c r="T78" s="20" t="s">
        <v>404</v>
      </c>
      <c r="U78" s="18" t="n">
        <v>514.98936825</v>
      </c>
      <c r="V78" s="20" t="n">
        <v>5.71909251</v>
      </c>
      <c r="W78" s="18" t="s">
        <v>404</v>
      </c>
      <c r="X78" s="20" t="s">
        <v>404</v>
      </c>
    </row>
    <row customHeight="1" ht="25" r="79" spans="1:24">
      <c r="A79" s="15" t="s">
        <v>476</v>
      </c>
      <c r="B79" s="17" t="n">
        <v>1657</v>
      </c>
      <c r="C79" s="18">
        <f>(21.0/B79*100)</f>
        <v/>
      </c>
      <c r="D79" s="19" t="n">
        <v>1636</v>
      </c>
      <c r="E79" s="18" t="s">
        <v>404</v>
      </c>
      <c r="F79" s="20" t="s">
        <v>404</v>
      </c>
      <c r="G79" s="18" t="s">
        <v>404</v>
      </c>
      <c r="H79" s="20" t="s">
        <v>404</v>
      </c>
      <c r="I79" s="18" t="n">
        <v>417.40058258</v>
      </c>
      <c r="J79" s="20" t="n">
        <v>21.06178815</v>
      </c>
      <c r="K79" s="18" t="n">
        <v>499.37424951</v>
      </c>
      <c r="L79" s="20" t="n">
        <v>23.51600318</v>
      </c>
      <c r="M79" s="18" t="n">
        <v>476.13837453</v>
      </c>
      <c r="N79" s="20" t="n">
        <v>8.008650599999999</v>
      </c>
      <c r="O79" s="18" t="s">
        <v>404</v>
      </c>
      <c r="P79" s="20" t="s">
        <v>404</v>
      </c>
      <c r="Q79" s="18" t="s">
        <v>404</v>
      </c>
      <c r="R79" s="20" t="s">
        <v>404</v>
      </c>
      <c r="S79" s="18" t="s">
        <v>404</v>
      </c>
      <c r="T79" s="20" t="s">
        <v>404</v>
      </c>
      <c r="U79" s="18" t="s">
        <v>404</v>
      </c>
      <c r="V79" s="20" t="s">
        <v>404</v>
      </c>
      <c r="W79" s="18" t="n">
        <v>499.70544191</v>
      </c>
      <c r="X79" s="20" t="n">
        <v>14.14902893</v>
      </c>
    </row>
    <row r="80" spans="1:24">
      <c r="A80" s="15" t="s">
        <v>477</v>
      </c>
      <c r="B80" s="17" t="n">
        <v>7841</v>
      </c>
      <c r="C80" s="18">
        <f>(0.0/B80*100)</f>
        <v/>
      </c>
      <c r="D80" s="19" t="n">
        <v>7841</v>
      </c>
      <c r="E80" s="18" t="n">
        <v>410.47840826</v>
      </c>
      <c r="F80" s="20" t="n">
        <v>6.29637293</v>
      </c>
      <c r="G80" s="18" t="n">
        <v>410.3939366</v>
      </c>
      <c r="H80" s="20" t="n">
        <v>9.314188379999999</v>
      </c>
      <c r="I80" s="18" t="n">
        <v>429.30503722</v>
      </c>
      <c r="J80" s="20" t="n">
        <v>7.69767656</v>
      </c>
      <c r="K80" s="18" t="n">
        <v>444.84288426</v>
      </c>
      <c r="L80" s="20" t="n">
        <v>6.21514908</v>
      </c>
      <c r="M80" s="18" t="n">
        <v>441.96134725</v>
      </c>
      <c r="N80" s="20" t="n">
        <v>13.41703694</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407.81360114</v>
      </c>
      <c r="F81" s="20" t="n">
        <v>8.686440129999999</v>
      </c>
      <c r="G81" s="18" t="n">
        <v>418.21468971</v>
      </c>
      <c r="H81" s="20" t="n">
        <v>6.20160683</v>
      </c>
      <c r="I81" s="18" t="n">
        <v>435.97294159</v>
      </c>
      <c r="J81" s="20" t="n">
        <v>6.81737014</v>
      </c>
      <c r="K81" s="18" t="n">
        <v>443.82023859</v>
      </c>
      <c r="L81" s="20" t="n">
        <v>6.43881259</v>
      </c>
      <c r="M81" s="18" t="n">
        <v>445.15820768</v>
      </c>
      <c r="N81" s="20" t="n">
        <v>15.80153321</v>
      </c>
      <c r="O81" s="18" t="s">
        <v>404</v>
      </c>
      <c r="P81" s="20" t="s">
        <v>404</v>
      </c>
      <c r="Q81" s="18" t="s">
        <v>404</v>
      </c>
      <c r="R81" s="20" t="s">
        <v>404</v>
      </c>
      <c r="S81" s="18" t="s">
        <v>404</v>
      </c>
      <c r="T81" s="20" t="s">
        <v>404</v>
      </c>
      <c r="U81" s="18" t="s">
        <v>404</v>
      </c>
      <c r="V81" s="20" t="s">
        <v>404</v>
      </c>
      <c r="W81" s="18" t="n">
        <v>430.55545566</v>
      </c>
      <c r="X81" s="20" t="n">
        <v>8.87664616</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383</v>
      </c>
    </row>
    <row r="2" spans="1:32">
      <c r="A2" s="5" t="s">
        <v>493</v>
      </c>
    </row>
    <row customHeight="1" ht="30" r="4" spans="1:32">
      <c r="A4" s="6" t="n"/>
      <c r="B4" s="7" t="s">
        <v>385</v>
      </c>
      <c r="C4" s="7" t="s">
        <v>386</v>
      </c>
      <c r="D4" s="8" t="s">
        <v>385</v>
      </c>
      <c r="E4" s="9" t="s">
        <v>494</v>
      </c>
      <c r="F4" s="10" t="n"/>
      <c r="G4" s="9" t="s">
        <v>495</v>
      </c>
      <c r="H4" s="10" t="n"/>
      <c r="I4" s="9" t="s">
        <v>496</v>
      </c>
      <c r="J4" s="10" t="n"/>
      <c r="K4" s="9" t="s">
        <v>497</v>
      </c>
      <c r="L4" s="10" t="n"/>
      <c r="M4" s="9" t="s">
        <v>498</v>
      </c>
      <c r="N4" s="10" t="n"/>
      <c r="O4" s="9" t="s">
        <v>499</v>
      </c>
      <c r="P4" s="10" t="n"/>
      <c r="Q4" s="9" t="s">
        <v>500</v>
      </c>
      <c r="R4" s="10" t="n"/>
      <c r="S4" s="9" t="s">
        <v>501</v>
      </c>
      <c r="T4" s="10" t="n"/>
      <c r="U4" s="9" t="s">
        <v>502</v>
      </c>
      <c r="V4" s="10" t="n"/>
      <c r="W4" s="9" t="s">
        <v>392</v>
      </c>
      <c r="X4" s="10" t="n"/>
      <c r="Y4" s="9" t="s">
        <v>393</v>
      </c>
      <c r="Z4" s="10" t="n"/>
      <c r="AA4" s="9" t="s">
        <v>394</v>
      </c>
      <c r="AB4" s="10" t="n"/>
      <c r="AC4" s="9" t="s">
        <v>395</v>
      </c>
      <c r="AD4" s="10" t="n"/>
      <c r="AE4" s="9" t="s">
        <v>396</v>
      </c>
      <c r="AF4" s="10" t="n"/>
    </row>
    <row r="5" spans="1:3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c r="AA5" s="12" t="s">
        <v>400</v>
      </c>
      <c r="AB5" s="11" t="s">
        <v>401</v>
      </c>
      <c r="AC5" s="12" t="s">
        <v>400</v>
      </c>
      <c r="AD5" s="11" t="s">
        <v>401</v>
      </c>
      <c r="AE5" s="12" t="s">
        <v>400</v>
      </c>
      <c r="AF5" s="11" t="s">
        <v>401</v>
      </c>
    </row>
    <row r="6" spans="1:3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403</v>
      </c>
      <c r="B7" s="17" t="n">
        <v>14530</v>
      </c>
      <c r="C7" s="18">
        <f>(1135.0/B7*100)</f>
        <v/>
      </c>
      <c r="D7" s="19" t="n">
        <v>13395</v>
      </c>
      <c r="E7" s="18" t="n">
        <v>475.79723004</v>
      </c>
      <c r="F7" s="20" t="n">
        <v>16.91180027</v>
      </c>
      <c r="G7" s="18" t="n">
        <v>503.55126999</v>
      </c>
      <c r="H7" s="20" t="n">
        <v>12.39397416</v>
      </c>
      <c r="I7" s="18" t="n">
        <v>500.32420175</v>
      </c>
      <c r="J7" s="20" t="n">
        <v>3.26522551</v>
      </c>
      <c r="K7" s="18" t="n">
        <v>506.5125597</v>
      </c>
      <c r="L7" s="20" t="n">
        <v>2.90961309</v>
      </c>
      <c r="M7" s="18" t="n">
        <v>520.07855549</v>
      </c>
      <c r="N7" s="20" t="n">
        <v>9.98203453</v>
      </c>
      <c r="O7" s="18" t="n">
        <v>452.24693373</v>
      </c>
      <c r="P7" s="20" t="n">
        <v>17.94672558</v>
      </c>
      <c r="Q7" s="18" t="s">
        <v>404</v>
      </c>
      <c r="R7" s="20" t="s">
        <v>404</v>
      </c>
      <c r="S7" s="18" t="s">
        <v>404</v>
      </c>
      <c r="T7" s="20" t="s">
        <v>404</v>
      </c>
      <c r="U7" s="18" t="s">
        <v>404</v>
      </c>
      <c r="V7" s="20" t="s">
        <v>404</v>
      </c>
      <c r="W7" s="18" t="s">
        <v>404</v>
      </c>
      <c r="X7" s="20" t="s">
        <v>404</v>
      </c>
      <c r="Y7" s="18" t="s">
        <v>404</v>
      </c>
      <c r="Z7" s="20" t="s">
        <v>404</v>
      </c>
      <c r="AA7" s="18" t="s">
        <v>404</v>
      </c>
      <c r="AB7" s="20" t="s">
        <v>404</v>
      </c>
      <c r="AC7" s="18" t="s">
        <v>404</v>
      </c>
      <c r="AD7" s="20" t="s">
        <v>404</v>
      </c>
      <c r="AE7" s="18" t="n">
        <v>466.86455661</v>
      </c>
      <c r="AF7" s="20" t="n">
        <v>9.567583040000001</v>
      </c>
    </row>
    <row r="8" spans="1:32">
      <c r="A8" s="15" t="s">
        <v>405</v>
      </c>
      <c r="B8" s="17" t="n">
        <v>7007</v>
      </c>
      <c r="C8" s="18">
        <f>(0.0/B8*100)</f>
        <v/>
      </c>
      <c r="D8" s="19" t="n">
        <v>7007</v>
      </c>
      <c r="E8" s="18" t="n">
        <v>414.59013525</v>
      </c>
      <c r="F8" s="20" t="n">
        <v>12.32930442</v>
      </c>
      <c r="G8" s="18" t="n">
        <v>450.44616864</v>
      </c>
      <c r="H8" s="20" t="n">
        <v>12.83428682</v>
      </c>
      <c r="I8" s="18" t="n">
        <v>495.78088567</v>
      </c>
      <c r="J8" s="20" t="n">
        <v>6.02988949</v>
      </c>
      <c r="K8" s="18" t="n">
        <v>504.48108295</v>
      </c>
      <c r="L8" s="20" t="n">
        <v>7.63131953</v>
      </c>
      <c r="M8" s="18" t="n">
        <v>524.58315659</v>
      </c>
      <c r="N8" s="20" t="n">
        <v>15.99943177</v>
      </c>
      <c r="O8" s="18" t="s">
        <v>404</v>
      </c>
      <c r="P8" s="20" t="s">
        <v>404</v>
      </c>
      <c r="Q8" s="18" t="n">
        <v>388.97448047</v>
      </c>
      <c r="R8" s="20" t="n">
        <v>11.84578128</v>
      </c>
      <c r="S8" s="18" t="n">
        <v>529.7797412800001</v>
      </c>
      <c r="T8" s="20" t="n">
        <v>10.2590987</v>
      </c>
      <c r="U8" s="18" t="n">
        <v>433.74110371</v>
      </c>
      <c r="V8" s="20" t="n">
        <v>43.46196804</v>
      </c>
      <c r="W8" s="18" t="s">
        <v>404</v>
      </c>
      <c r="X8" s="20" t="s">
        <v>404</v>
      </c>
      <c r="Y8" s="18" t="s">
        <v>404</v>
      </c>
      <c r="Z8" s="20" t="s">
        <v>404</v>
      </c>
      <c r="AA8" s="18" t="s">
        <v>404</v>
      </c>
      <c r="AB8" s="20" t="s">
        <v>404</v>
      </c>
      <c r="AC8" s="18" t="s">
        <v>404</v>
      </c>
      <c r="AD8" s="20" t="s">
        <v>404</v>
      </c>
      <c r="AE8" s="18" t="n">
        <v>576.7155316</v>
      </c>
      <c r="AF8" s="20" t="n">
        <v>20.32725158</v>
      </c>
    </row>
    <row r="9" spans="1:32">
      <c r="A9" s="15" t="s">
        <v>406</v>
      </c>
      <c r="B9" s="17" t="n">
        <v>9651</v>
      </c>
      <c r="C9" s="18">
        <f>(200.0/B9*100)</f>
        <v/>
      </c>
      <c r="D9" s="19" t="n">
        <v>9451</v>
      </c>
      <c r="E9" s="18" t="n">
        <v>422.9818715</v>
      </c>
      <c r="F9" s="20" t="n">
        <v>9.606894710000001</v>
      </c>
      <c r="G9" s="18" t="n">
        <v>497.19142805</v>
      </c>
      <c r="H9" s="20" t="n">
        <v>5.12218892</v>
      </c>
      <c r="I9" s="18" t="n">
        <v>533.98407933</v>
      </c>
      <c r="J9" s="20" t="n">
        <v>5.1527619</v>
      </c>
      <c r="K9" s="18" t="n">
        <v>549.86693861</v>
      </c>
      <c r="L9" s="20" t="n">
        <v>11.64808262</v>
      </c>
      <c r="M9" s="18" t="s">
        <v>404</v>
      </c>
      <c r="N9" s="20" t="s">
        <v>404</v>
      </c>
      <c r="O9" s="18" t="s">
        <v>404</v>
      </c>
      <c r="P9" s="20" t="s">
        <v>404</v>
      </c>
      <c r="Q9" s="18" t="s">
        <v>404</v>
      </c>
      <c r="R9" s="20" t="s">
        <v>404</v>
      </c>
      <c r="S9" s="18" t="s">
        <v>404</v>
      </c>
      <c r="T9" s="20" t="s">
        <v>404</v>
      </c>
      <c r="U9" s="18" t="n">
        <v>480.01420667</v>
      </c>
      <c r="V9" s="20" t="n">
        <v>55.4771469</v>
      </c>
      <c r="W9" s="18" t="s">
        <v>404</v>
      </c>
      <c r="X9" s="20" t="s">
        <v>404</v>
      </c>
      <c r="Y9" s="18" t="s">
        <v>404</v>
      </c>
      <c r="Z9" s="20" t="s">
        <v>404</v>
      </c>
      <c r="AA9" s="18" t="s">
        <v>404</v>
      </c>
      <c r="AB9" s="20" t="s">
        <v>404</v>
      </c>
      <c r="AC9" s="18" t="s">
        <v>404</v>
      </c>
      <c r="AD9" s="20" t="s">
        <v>404</v>
      </c>
      <c r="AE9" s="18" t="n">
        <v>421.06358335</v>
      </c>
      <c r="AF9" s="20" t="n">
        <v>12.19734544</v>
      </c>
    </row>
    <row r="10" spans="1:32">
      <c r="A10" s="15" t="s">
        <v>407</v>
      </c>
      <c r="B10" s="17" t="n">
        <v>20058</v>
      </c>
      <c r="C10" s="18">
        <f>(2769.0/B10*100)</f>
        <v/>
      </c>
      <c r="D10" s="19" t="n">
        <v>17289</v>
      </c>
      <c r="E10" s="18" t="n">
        <v>508.16710704</v>
      </c>
      <c r="F10" s="20" t="n">
        <v>13.10461908</v>
      </c>
      <c r="G10" s="18" t="n">
        <v>513.05502385</v>
      </c>
      <c r="H10" s="20" t="n">
        <v>6.51411741</v>
      </c>
      <c r="I10" s="18" t="n">
        <v>517.62213102</v>
      </c>
      <c r="J10" s="20" t="n">
        <v>4.8911605</v>
      </c>
      <c r="K10" s="18" t="n">
        <v>533.4287041699999</v>
      </c>
      <c r="L10" s="20" t="n">
        <v>3.85267523</v>
      </c>
      <c r="M10" s="18" t="n">
        <v>538.64387974</v>
      </c>
      <c r="N10" s="20" t="n">
        <v>5.77752215</v>
      </c>
      <c r="O10" s="18" t="n">
        <v>564.94167396</v>
      </c>
      <c r="P10" s="20" t="n">
        <v>14.4436024</v>
      </c>
      <c r="Q10" s="18" t="s">
        <v>404</v>
      </c>
      <c r="R10" s="20" t="s">
        <v>404</v>
      </c>
      <c r="S10" s="18" t="s">
        <v>404</v>
      </c>
      <c r="T10" s="20" t="s">
        <v>404</v>
      </c>
      <c r="U10" s="18" t="n">
        <v>505.62382</v>
      </c>
      <c r="V10" s="20" t="n">
        <v>15.83778608</v>
      </c>
      <c r="W10" s="18" t="s">
        <v>404</v>
      </c>
      <c r="X10" s="20" t="s">
        <v>404</v>
      </c>
      <c r="Y10" s="18" t="s">
        <v>404</v>
      </c>
      <c r="Z10" s="20" t="s">
        <v>404</v>
      </c>
      <c r="AA10" s="18" t="s">
        <v>404</v>
      </c>
      <c r="AB10" s="20" t="s">
        <v>404</v>
      </c>
      <c r="AC10" s="18" t="s">
        <v>404</v>
      </c>
      <c r="AD10" s="20" t="s">
        <v>404</v>
      </c>
      <c r="AE10" s="18" t="n">
        <v>513.73570093</v>
      </c>
      <c r="AF10" s="20" t="n">
        <v>11.3589719</v>
      </c>
    </row>
    <row r="11" spans="1:32">
      <c r="A11" s="15" t="s">
        <v>408</v>
      </c>
      <c r="B11" s="17" t="n">
        <v>7053</v>
      </c>
      <c r="C11" s="18">
        <f>(137.0/B11*100)</f>
        <v/>
      </c>
      <c r="D11" s="19" t="n">
        <v>6916</v>
      </c>
      <c r="E11" s="18" t="n">
        <v>423.17677523</v>
      </c>
      <c r="F11" s="20" t="n">
        <v>47.92587899</v>
      </c>
      <c r="G11" s="18" t="n">
        <v>440.95204129</v>
      </c>
      <c r="H11" s="20" t="n">
        <v>19.97709096</v>
      </c>
      <c r="I11" s="18" t="n">
        <v>450.71413726</v>
      </c>
      <c r="J11" s="20" t="n">
        <v>16.08912185</v>
      </c>
      <c r="K11" s="18" t="n">
        <v>453.87106822</v>
      </c>
      <c r="L11" s="20" t="n">
        <v>8.6389067</v>
      </c>
      <c r="M11" s="18" t="n">
        <v>451.03890556</v>
      </c>
      <c r="N11" s="20" t="n">
        <v>6.99877371</v>
      </c>
      <c r="O11" s="18" t="n">
        <v>454.21760465</v>
      </c>
      <c r="P11" s="20" t="n">
        <v>5.86322776</v>
      </c>
      <c r="Q11" s="18" t="n">
        <v>492.75402043</v>
      </c>
      <c r="R11" s="20" t="n">
        <v>9.47486338</v>
      </c>
      <c r="S11" s="18" t="s">
        <v>404</v>
      </c>
      <c r="T11" s="20" t="s">
        <v>404</v>
      </c>
      <c r="U11" s="18" t="n">
        <v>521.35279503</v>
      </c>
      <c r="V11" s="20" t="n">
        <v>21.95703376</v>
      </c>
      <c r="W11" s="18" t="s">
        <v>404</v>
      </c>
      <c r="X11" s="20" t="s">
        <v>404</v>
      </c>
      <c r="Y11" s="18" t="s">
        <v>404</v>
      </c>
      <c r="Z11" s="20" t="s">
        <v>404</v>
      </c>
      <c r="AA11" s="18" t="s">
        <v>404</v>
      </c>
      <c r="AB11" s="20" t="s">
        <v>404</v>
      </c>
      <c r="AC11" s="18" t="s">
        <v>404</v>
      </c>
      <c r="AD11" s="20" t="s">
        <v>404</v>
      </c>
      <c r="AE11" s="18" t="n">
        <v>439.46390313</v>
      </c>
      <c r="AF11" s="20" t="n">
        <v>10.37637507</v>
      </c>
    </row>
    <row r="12" spans="1:32">
      <c r="A12" s="15" t="s">
        <v>409</v>
      </c>
      <c r="B12" s="17" t="n">
        <v>6894</v>
      </c>
      <c r="C12" s="18">
        <f>(106.0/B12*100)</f>
        <v/>
      </c>
      <c r="D12" s="19" t="n">
        <v>6788</v>
      </c>
      <c r="E12" s="18" t="n">
        <v>419.7028579</v>
      </c>
      <c r="F12" s="20" t="n">
        <v>15.88178279</v>
      </c>
      <c r="G12" s="18" t="n">
        <v>460.65114205</v>
      </c>
      <c r="H12" s="20" t="n">
        <v>6.60381939</v>
      </c>
      <c r="I12" s="18" t="n">
        <v>468.17700832</v>
      </c>
      <c r="J12" s="20" t="n">
        <v>4.72818477</v>
      </c>
      <c r="K12" s="18" t="n">
        <v>520.56841733</v>
      </c>
      <c r="L12" s="20" t="n">
        <v>6.13793347</v>
      </c>
      <c r="M12" s="18" t="n">
        <v>578.54328718</v>
      </c>
      <c r="N12" s="20" t="n">
        <v>10.2764201</v>
      </c>
      <c r="O12" s="18" t="s">
        <v>404</v>
      </c>
      <c r="P12" s="20" t="s">
        <v>404</v>
      </c>
      <c r="Q12" s="18" t="s">
        <v>404</v>
      </c>
      <c r="R12" s="20" t="s">
        <v>404</v>
      </c>
      <c r="S12" s="18" t="s">
        <v>404</v>
      </c>
      <c r="T12" s="20" t="s">
        <v>404</v>
      </c>
      <c r="U12" s="18" t="s">
        <v>404</v>
      </c>
      <c r="V12" s="20" t="s">
        <v>404</v>
      </c>
      <c r="W12" s="18" t="s">
        <v>404</v>
      </c>
      <c r="X12" s="20" t="s">
        <v>404</v>
      </c>
      <c r="Y12" s="18" t="s">
        <v>404</v>
      </c>
      <c r="Z12" s="20" t="s">
        <v>404</v>
      </c>
      <c r="AA12" s="18" t="s">
        <v>404</v>
      </c>
      <c r="AB12" s="20" t="s">
        <v>404</v>
      </c>
      <c r="AC12" s="18" t="s">
        <v>404</v>
      </c>
      <c r="AD12" s="20" t="s">
        <v>404</v>
      </c>
      <c r="AE12" s="18" t="n">
        <v>422.88528332</v>
      </c>
      <c r="AF12" s="20" t="n">
        <v>26.69763113</v>
      </c>
    </row>
    <row r="13" spans="1:32">
      <c r="A13" s="15" t="s">
        <v>410</v>
      </c>
      <c r="B13" s="17" t="n">
        <v>7161</v>
      </c>
      <c r="C13" s="18">
        <f>(1175.0/B13*100)</f>
        <v/>
      </c>
      <c r="D13" s="19" t="n">
        <v>5986</v>
      </c>
      <c r="E13" s="18" t="n">
        <v>478.68680586</v>
      </c>
      <c r="F13" s="20" t="n">
        <v>18.54356223</v>
      </c>
      <c r="G13" s="18" t="n">
        <v>495.36988581</v>
      </c>
      <c r="H13" s="20" t="n">
        <v>4.0940381</v>
      </c>
      <c r="I13" s="18" t="n">
        <v>501.35245027</v>
      </c>
      <c r="J13" s="20" t="n">
        <v>3.56043081</v>
      </c>
      <c r="K13" s="18" t="n">
        <v>514.47142159</v>
      </c>
      <c r="L13" s="20" t="n">
        <v>15.01154378</v>
      </c>
      <c r="M13" s="18" t="n">
        <v>445.70203317</v>
      </c>
      <c r="N13" s="20" t="n">
        <v>10.09419982</v>
      </c>
      <c r="O13" s="18" t="s">
        <v>404</v>
      </c>
      <c r="P13" s="20" t="s">
        <v>404</v>
      </c>
      <c r="Q13" s="18" t="s">
        <v>404</v>
      </c>
      <c r="R13" s="20" t="s">
        <v>404</v>
      </c>
      <c r="S13" s="18" t="n">
        <v>483.96564697</v>
      </c>
      <c r="T13" s="20" t="n">
        <v>17.1935533</v>
      </c>
      <c r="U13" s="18" t="s">
        <v>404</v>
      </c>
      <c r="V13" s="20" t="s">
        <v>404</v>
      </c>
      <c r="W13" s="18" t="s">
        <v>404</v>
      </c>
      <c r="X13" s="20" t="s">
        <v>404</v>
      </c>
      <c r="Y13" s="18" t="s">
        <v>404</v>
      </c>
      <c r="Z13" s="20" t="s">
        <v>404</v>
      </c>
      <c r="AA13" s="18" t="s">
        <v>404</v>
      </c>
      <c r="AB13" s="20" t="s">
        <v>404</v>
      </c>
      <c r="AC13" s="18" t="s">
        <v>404</v>
      </c>
      <c r="AD13" s="20" t="s">
        <v>404</v>
      </c>
      <c r="AE13" s="18" t="n">
        <v>503.66714774</v>
      </c>
      <c r="AF13" s="20" t="n">
        <v>14.44691894</v>
      </c>
    </row>
    <row r="14" spans="1:32">
      <c r="A14" s="15" t="s">
        <v>411</v>
      </c>
      <c r="B14" s="17" t="n">
        <v>5587</v>
      </c>
      <c r="C14" s="18">
        <f>(0.0/B14*100)</f>
        <v/>
      </c>
      <c r="D14" s="19" t="n">
        <v>5587</v>
      </c>
      <c r="E14" s="18" t="n">
        <v>501.80736814</v>
      </c>
      <c r="F14" s="20" t="n">
        <v>6.1167174</v>
      </c>
      <c r="G14" s="18" t="n">
        <v>513.7627813399999</v>
      </c>
      <c r="H14" s="20" t="n">
        <v>5.25790772</v>
      </c>
      <c r="I14" s="18" t="n">
        <v>521.13405951</v>
      </c>
      <c r="J14" s="20" t="n">
        <v>3.53896372</v>
      </c>
      <c r="K14" s="18" t="n">
        <v>545.09581621</v>
      </c>
      <c r="L14" s="20" t="n">
        <v>8.59776847</v>
      </c>
      <c r="M14" s="18" t="n">
        <v>518.70114647</v>
      </c>
      <c r="N14" s="20" t="n">
        <v>12.07735798</v>
      </c>
      <c r="O14" s="18" t="n">
        <v>473.22442095</v>
      </c>
      <c r="P14" s="20" t="n">
        <v>22.56527469</v>
      </c>
      <c r="Q14" s="18" t="s">
        <v>404</v>
      </c>
      <c r="R14" s="20" t="s">
        <v>404</v>
      </c>
      <c r="S14" s="18" t="n">
        <v>489.12113743</v>
      </c>
      <c r="T14" s="20" t="n">
        <v>13.66394064</v>
      </c>
      <c r="U14" s="18" t="n">
        <v>537.42700886</v>
      </c>
      <c r="V14" s="20" t="n">
        <v>6.80870834</v>
      </c>
      <c r="W14" s="18" t="s">
        <v>404</v>
      </c>
      <c r="X14" s="20" t="s">
        <v>404</v>
      </c>
      <c r="Y14" s="18" t="s">
        <v>404</v>
      </c>
      <c r="Z14" s="20" t="s">
        <v>404</v>
      </c>
      <c r="AA14" s="18" t="s">
        <v>404</v>
      </c>
      <c r="AB14" s="20" t="s">
        <v>404</v>
      </c>
      <c r="AC14" s="18" t="s">
        <v>404</v>
      </c>
      <c r="AD14" s="20" t="s">
        <v>404</v>
      </c>
      <c r="AE14" s="18" t="n">
        <v>521.5687941800001</v>
      </c>
      <c r="AF14" s="20" t="n">
        <v>9.71821688</v>
      </c>
    </row>
    <row r="15" spans="1:32">
      <c r="A15" s="15" t="s">
        <v>412</v>
      </c>
      <c r="B15" s="17" t="n">
        <v>5882</v>
      </c>
      <c r="C15" s="18">
        <f>(0.0/B15*100)</f>
        <v/>
      </c>
      <c r="D15" s="19" t="n">
        <v>5882</v>
      </c>
      <c r="E15" s="18" t="n">
        <v>497.98435713</v>
      </c>
      <c r="F15" s="20" t="n">
        <v>12.22193309</v>
      </c>
      <c r="G15" s="18" t="n">
        <v>524.4144231</v>
      </c>
      <c r="H15" s="20" t="n">
        <v>3.1685768</v>
      </c>
      <c r="I15" s="18" t="n">
        <v>534.63312496</v>
      </c>
      <c r="J15" s="20" t="n">
        <v>4.14670699</v>
      </c>
      <c r="K15" s="18" t="n">
        <v>630.00563615</v>
      </c>
      <c r="L15" s="20" t="n">
        <v>8.73748045</v>
      </c>
      <c r="M15" s="18" t="s">
        <v>404</v>
      </c>
      <c r="N15" s="20" t="s">
        <v>404</v>
      </c>
      <c r="O15" s="18" t="s">
        <v>404</v>
      </c>
      <c r="P15" s="20" t="s">
        <v>404</v>
      </c>
      <c r="Q15" s="18" t="s">
        <v>404</v>
      </c>
      <c r="R15" s="20" t="s">
        <v>404</v>
      </c>
      <c r="S15" s="18" t="s">
        <v>404</v>
      </c>
      <c r="T15" s="20" t="s">
        <v>404</v>
      </c>
      <c r="U15" s="18" t="s">
        <v>404</v>
      </c>
      <c r="V15" s="20" t="s">
        <v>404</v>
      </c>
      <c r="W15" s="18" t="s">
        <v>404</v>
      </c>
      <c r="X15" s="20" t="s">
        <v>404</v>
      </c>
      <c r="Y15" s="18" t="s">
        <v>404</v>
      </c>
      <c r="Z15" s="20" t="s">
        <v>404</v>
      </c>
      <c r="AA15" s="18" t="s">
        <v>404</v>
      </c>
      <c r="AB15" s="20" t="s">
        <v>404</v>
      </c>
      <c r="AC15" s="18" t="s">
        <v>404</v>
      </c>
      <c r="AD15" s="20" t="s">
        <v>404</v>
      </c>
      <c r="AE15" s="18" t="n">
        <v>601.60448679</v>
      </c>
      <c r="AF15" s="20" t="n">
        <v>9.64209997</v>
      </c>
    </row>
    <row r="16" spans="1:32">
      <c r="A16" s="15" t="s">
        <v>413</v>
      </c>
      <c r="B16" s="17" t="n">
        <v>6108</v>
      </c>
      <c r="C16" s="18">
        <f>(339.0/B16*100)</f>
        <v/>
      </c>
      <c r="D16" s="19" t="n">
        <v>5769</v>
      </c>
      <c r="E16" s="18" t="n">
        <v>391.23250582</v>
      </c>
      <c r="F16" s="20" t="n">
        <v>20.77443079</v>
      </c>
      <c r="G16" s="18" t="n">
        <v>415.9417724</v>
      </c>
      <c r="H16" s="20" t="n">
        <v>14.84987757</v>
      </c>
      <c r="I16" s="18" t="n">
        <v>413.60802959</v>
      </c>
      <c r="J16" s="20" t="n">
        <v>12.71108844</v>
      </c>
      <c r="K16" s="18" t="n">
        <v>467.32879439</v>
      </c>
      <c r="L16" s="20" t="n">
        <v>8.88282908</v>
      </c>
      <c r="M16" s="18" t="n">
        <v>553.62532316</v>
      </c>
      <c r="N16" s="20" t="n">
        <v>4.0544395</v>
      </c>
      <c r="O16" s="18" t="n">
        <v>578.30064713</v>
      </c>
      <c r="P16" s="20" t="n">
        <v>12.68987789</v>
      </c>
      <c r="Q16" s="18" t="s">
        <v>404</v>
      </c>
      <c r="R16" s="20" t="s">
        <v>404</v>
      </c>
      <c r="S16" s="18" t="s">
        <v>404</v>
      </c>
      <c r="T16" s="20" t="s">
        <v>404</v>
      </c>
      <c r="U16" s="18" t="n">
        <v>350.43929286</v>
      </c>
      <c r="V16" s="20" t="n">
        <v>9.542520400000001</v>
      </c>
      <c r="W16" s="18" t="s">
        <v>404</v>
      </c>
      <c r="X16" s="20" t="s">
        <v>404</v>
      </c>
      <c r="Y16" s="18" t="s">
        <v>404</v>
      </c>
      <c r="Z16" s="20" t="s">
        <v>404</v>
      </c>
      <c r="AA16" s="18" t="s">
        <v>404</v>
      </c>
      <c r="AB16" s="20" t="s">
        <v>404</v>
      </c>
      <c r="AC16" s="18" t="s">
        <v>404</v>
      </c>
      <c r="AD16" s="20" t="s">
        <v>404</v>
      </c>
      <c r="AE16" s="18" t="n">
        <v>489.52493719</v>
      </c>
      <c r="AF16" s="20" t="n">
        <v>20.30938305</v>
      </c>
    </row>
    <row r="17" spans="1:32">
      <c r="A17" s="15" t="s">
        <v>414</v>
      </c>
      <c r="B17" s="17" t="n">
        <v>6504</v>
      </c>
      <c r="C17" s="18">
        <f>(1325.0/B17*100)</f>
        <v/>
      </c>
      <c r="D17" s="19" t="n">
        <v>5179</v>
      </c>
      <c r="E17" s="18" t="n">
        <v>350.41025811</v>
      </c>
      <c r="F17" s="20" t="n">
        <v>16.26443467</v>
      </c>
      <c r="G17" s="18" t="n">
        <v>455.84835695</v>
      </c>
      <c r="H17" s="20" t="n">
        <v>12.82726545</v>
      </c>
      <c r="I17" s="18" t="n">
        <v>503.23649092</v>
      </c>
      <c r="J17" s="20" t="n">
        <v>8.159880019999999</v>
      </c>
      <c r="K17" s="18" t="n">
        <v>536.6059911</v>
      </c>
      <c r="L17" s="20" t="n">
        <v>4.90723083</v>
      </c>
      <c r="M17" s="18" t="n">
        <v>564.62447427</v>
      </c>
      <c r="N17" s="20" t="n">
        <v>10.50101443</v>
      </c>
      <c r="O17" s="18" t="n">
        <v>501.01304327</v>
      </c>
      <c r="P17" s="20" t="n">
        <v>8.489864860000001</v>
      </c>
      <c r="Q17" s="18" t="s">
        <v>404</v>
      </c>
      <c r="R17" s="20" t="s">
        <v>404</v>
      </c>
      <c r="S17" s="18" t="s">
        <v>404</v>
      </c>
      <c r="T17" s="20" t="s">
        <v>404</v>
      </c>
      <c r="U17" s="18" t="n">
        <v>411.8515859</v>
      </c>
      <c r="V17" s="20" t="n">
        <v>17.1164089</v>
      </c>
      <c r="W17" s="18" t="s">
        <v>404</v>
      </c>
      <c r="X17" s="20" t="s">
        <v>404</v>
      </c>
      <c r="Y17" s="18" t="s">
        <v>404</v>
      </c>
      <c r="Z17" s="20" t="s">
        <v>404</v>
      </c>
      <c r="AA17" s="18" t="s">
        <v>404</v>
      </c>
      <c r="AB17" s="20" t="s">
        <v>404</v>
      </c>
      <c r="AC17" s="18" t="s">
        <v>404</v>
      </c>
      <c r="AD17" s="20" t="s">
        <v>404</v>
      </c>
      <c r="AE17" s="18" t="n">
        <v>531.4655917699999</v>
      </c>
      <c r="AF17" s="20" t="n">
        <v>40.51002548</v>
      </c>
    </row>
    <row r="18" spans="1:32">
      <c r="A18" s="15" t="s">
        <v>415</v>
      </c>
      <c r="B18" s="17" t="n">
        <v>5532</v>
      </c>
      <c r="C18" s="18">
        <f>(0.0/B18*100)</f>
        <v/>
      </c>
      <c r="D18" s="19" t="n">
        <v>5532</v>
      </c>
      <c r="E18" s="18" t="n">
        <v>420.50387724</v>
      </c>
      <c r="F18" s="20" t="n">
        <v>21.9966718</v>
      </c>
      <c r="G18" s="18" t="n">
        <v>442.52038369</v>
      </c>
      <c r="H18" s="20" t="n">
        <v>14.46061406</v>
      </c>
      <c r="I18" s="18" t="n">
        <v>466.92763688</v>
      </c>
      <c r="J18" s="20" t="n">
        <v>5.57789857</v>
      </c>
      <c r="K18" s="18" t="n">
        <v>520.94404558</v>
      </c>
      <c r="L18" s="20" t="n">
        <v>9.17314451</v>
      </c>
      <c r="M18" s="18" t="n">
        <v>439.78528696</v>
      </c>
      <c r="N18" s="20" t="n">
        <v>9.73683424</v>
      </c>
      <c r="O18" s="18" t="s">
        <v>404</v>
      </c>
      <c r="P18" s="20" t="s">
        <v>404</v>
      </c>
      <c r="Q18" s="18" t="n">
        <v>541.87799339</v>
      </c>
      <c r="R18" s="20" t="n">
        <v>7.04760902</v>
      </c>
      <c r="S18" s="18" t="s">
        <v>404</v>
      </c>
      <c r="T18" s="20" t="s">
        <v>404</v>
      </c>
      <c r="U18" s="18" t="n">
        <v>422.26706799</v>
      </c>
      <c r="V18" s="20" t="n">
        <v>28.55006478</v>
      </c>
      <c r="W18" s="18" t="s">
        <v>404</v>
      </c>
      <c r="X18" s="20" t="s">
        <v>404</v>
      </c>
      <c r="Y18" s="18" t="s">
        <v>404</v>
      </c>
      <c r="Z18" s="20" t="s">
        <v>404</v>
      </c>
      <c r="AA18" s="18" t="s">
        <v>404</v>
      </c>
      <c r="AB18" s="20" t="s">
        <v>404</v>
      </c>
      <c r="AC18" s="18" t="s">
        <v>404</v>
      </c>
      <c r="AD18" s="20" t="s">
        <v>404</v>
      </c>
      <c r="AE18" s="18" t="n">
        <v>471.42406159</v>
      </c>
      <c r="AF18" s="20" t="n">
        <v>21.84057578</v>
      </c>
    </row>
    <row r="19" spans="1:32">
      <c r="A19" s="15" t="s">
        <v>416</v>
      </c>
      <c r="B19" s="17" t="n">
        <v>5658</v>
      </c>
      <c r="C19" s="18">
        <f>(327.0/B19*100)</f>
        <v/>
      </c>
      <c r="D19" s="19" t="n">
        <v>5331</v>
      </c>
      <c r="E19" s="18" t="n">
        <v>404.03064525</v>
      </c>
      <c r="F19" s="20" t="n">
        <v>27.97935232</v>
      </c>
      <c r="G19" s="18" t="n">
        <v>387.58396147</v>
      </c>
      <c r="H19" s="20" t="n">
        <v>10.27204678</v>
      </c>
      <c r="I19" s="18" t="n">
        <v>453.2314798</v>
      </c>
      <c r="J19" s="20" t="n">
        <v>10.3067662</v>
      </c>
      <c r="K19" s="18" t="n">
        <v>479.85469227</v>
      </c>
      <c r="L19" s="20" t="n">
        <v>6.68097486</v>
      </c>
      <c r="M19" s="18" t="n">
        <v>520.66638368</v>
      </c>
      <c r="N19" s="20" t="n">
        <v>6.73870826</v>
      </c>
      <c r="O19" s="18" t="n">
        <v>531.3429737</v>
      </c>
      <c r="P19" s="20" t="n">
        <v>28.05799181</v>
      </c>
      <c r="Q19" s="18" t="s">
        <v>404</v>
      </c>
      <c r="R19" s="20" t="s">
        <v>404</v>
      </c>
      <c r="S19" s="18" t="n">
        <v>433.32916155</v>
      </c>
      <c r="T19" s="20" t="n">
        <v>20.14314666</v>
      </c>
      <c r="U19" s="18" t="n">
        <v>486.91333994</v>
      </c>
      <c r="V19" s="20" t="n">
        <v>21.61276055</v>
      </c>
      <c r="W19" s="18" t="s">
        <v>404</v>
      </c>
      <c r="X19" s="20" t="s">
        <v>404</v>
      </c>
      <c r="Y19" s="18" t="s">
        <v>404</v>
      </c>
      <c r="Z19" s="20" t="s">
        <v>404</v>
      </c>
      <c r="AA19" s="18" t="s">
        <v>404</v>
      </c>
      <c r="AB19" s="20" t="s">
        <v>404</v>
      </c>
      <c r="AC19" s="18" t="s">
        <v>404</v>
      </c>
      <c r="AD19" s="20" t="s">
        <v>404</v>
      </c>
      <c r="AE19" s="18" t="n">
        <v>380.67559805</v>
      </c>
      <c r="AF19" s="20" t="n">
        <v>31.28563272</v>
      </c>
    </row>
    <row r="20" spans="1:32">
      <c r="A20" s="15" t="s">
        <v>417</v>
      </c>
      <c r="B20" s="17" t="n">
        <v>3371</v>
      </c>
      <c r="C20" s="18">
        <f>(24.0/B20*100)</f>
        <v/>
      </c>
      <c r="D20" s="19" t="n">
        <v>3347</v>
      </c>
      <c r="E20" s="18" t="n">
        <v>470.45658081</v>
      </c>
      <c r="F20" s="20" t="n">
        <v>3.89821635</v>
      </c>
      <c r="G20" s="18" t="n">
        <v>478.87266148</v>
      </c>
      <c r="H20" s="20" t="n">
        <v>3.42756406</v>
      </c>
      <c r="I20" s="18" t="n">
        <v>486.38878895</v>
      </c>
      <c r="J20" s="20" t="n">
        <v>2.92485831</v>
      </c>
      <c r="K20" s="18" t="n">
        <v>488.25059331</v>
      </c>
      <c r="L20" s="20" t="n">
        <v>6.98842592</v>
      </c>
      <c r="M20" s="18" t="s">
        <v>404</v>
      </c>
      <c r="N20" s="20" t="s">
        <v>404</v>
      </c>
      <c r="O20" s="18" t="n">
        <v>506.80108462</v>
      </c>
      <c r="P20" s="20" t="n">
        <v>15.44870667</v>
      </c>
      <c r="Q20" s="18" t="n">
        <v>470.53019915</v>
      </c>
      <c r="R20" s="20" t="n">
        <v>16.71100265</v>
      </c>
      <c r="S20" s="18" t="s">
        <v>404</v>
      </c>
      <c r="T20" s="20" t="s">
        <v>404</v>
      </c>
      <c r="U20" s="18" t="s">
        <v>404</v>
      </c>
      <c r="V20" s="20" t="s">
        <v>404</v>
      </c>
      <c r="W20" s="18" t="s">
        <v>404</v>
      </c>
      <c r="X20" s="20" t="s">
        <v>404</v>
      </c>
      <c r="Y20" s="18" t="s">
        <v>404</v>
      </c>
      <c r="Z20" s="20" t="s">
        <v>404</v>
      </c>
      <c r="AA20" s="18" t="s">
        <v>404</v>
      </c>
      <c r="AB20" s="20" t="s">
        <v>404</v>
      </c>
      <c r="AC20" s="18" t="s">
        <v>404</v>
      </c>
      <c r="AD20" s="20" t="s">
        <v>404</v>
      </c>
      <c r="AE20" s="18" t="s">
        <v>404</v>
      </c>
      <c r="AF20" s="20" t="s">
        <v>404</v>
      </c>
    </row>
    <row r="21" spans="1:32">
      <c r="A21" s="15" t="s">
        <v>418</v>
      </c>
      <c r="B21" s="17" t="n">
        <v>5741</v>
      </c>
      <c r="C21" s="18">
        <f>(0.0/B21*100)</f>
        <v/>
      </c>
      <c r="D21" s="19" t="n">
        <v>5741</v>
      </c>
      <c r="E21" s="18" t="n">
        <v>511.62863283</v>
      </c>
      <c r="F21" s="20" t="n">
        <v>16.27457205</v>
      </c>
      <c r="G21" s="18" t="n">
        <v>501.2036876</v>
      </c>
      <c r="H21" s="20" t="n">
        <v>11.78815634</v>
      </c>
      <c r="I21" s="18" t="n">
        <v>521.31558411</v>
      </c>
      <c r="J21" s="20" t="n">
        <v>4.49912988</v>
      </c>
      <c r="K21" s="18" t="n">
        <v>525.80411602</v>
      </c>
      <c r="L21" s="20" t="n">
        <v>3.72972902</v>
      </c>
      <c r="M21" s="18" t="s">
        <v>404</v>
      </c>
      <c r="N21" s="20" t="s">
        <v>404</v>
      </c>
      <c r="O21" s="18" t="s">
        <v>404</v>
      </c>
      <c r="P21" s="20" t="s">
        <v>404</v>
      </c>
      <c r="Q21" s="18" t="s">
        <v>404</v>
      </c>
      <c r="R21" s="20" t="s">
        <v>404</v>
      </c>
      <c r="S21" s="18" t="s">
        <v>404</v>
      </c>
      <c r="T21" s="20" t="s">
        <v>404</v>
      </c>
      <c r="U21" s="18" t="s">
        <v>404</v>
      </c>
      <c r="V21" s="20" t="s">
        <v>404</v>
      </c>
      <c r="W21" s="18" t="s">
        <v>404</v>
      </c>
      <c r="X21" s="20" t="s">
        <v>404</v>
      </c>
      <c r="Y21" s="18" t="s">
        <v>404</v>
      </c>
      <c r="Z21" s="20" t="s">
        <v>404</v>
      </c>
      <c r="AA21" s="18" t="s">
        <v>404</v>
      </c>
      <c r="AB21" s="20" t="s">
        <v>404</v>
      </c>
      <c r="AC21" s="18" t="s">
        <v>404</v>
      </c>
      <c r="AD21" s="20" t="s">
        <v>404</v>
      </c>
      <c r="AE21" s="18" t="n">
        <v>512.83219779</v>
      </c>
      <c r="AF21" s="20" t="n">
        <v>10.30378407</v>
      </c>
    </row>
    <row r="22" spans="1:32">
      <c r="A22" s="15" t="s">
        <v>419</v>
      </c>
      <c r="B22" s="17" t="n">
        <v>6598</v>
      </c>
      <c r="C22" s="18">
        <f>(0.0/B22*100)</f>
        <v/>
      </c>
      <c r="D22" s="19" t="n">
        <v>6598</v>
      </c>
      <c r="E22" s="18" t="n">
        <v>445.8303506</v>
      </c>
      <c r="F22" s="20" t="n">
        <v>11.76040535</v>
      </c>
      <c r="G22" s="18" t="n">
        <v>425.31616017</v>
      </c>
      <c r="H22" s="20" t="n">
        <v>18.47618598</v>
      </c>
      <c r="I22" s="18" t="n">
        <v>460.92942949</v>
      </c>
      <c r="J22" s="20" t="n">
        <v>12.95855274</v>
      </c>
      <c r="K22" s="18" t="n">
        <v>459.38401641</v>
      </c>
      <c r="L22" s="20" t="n">
        <v>9.710208659999999</v>
      </c>
      <c r="M22" s="18" t="n">
        <v>496.42563996</v>
      </c>
      <c r="N22" s="20" t="n">
        <v>10.13626088</v>
      </c>
      <c r="O22" s="18" t="n">
        <v>526.29631073</v>
      </c>
      <c r="P22" s="20" t="n">
        <v>9.92261098</v>
      </c>
      <c r="Q22" s="18" t="n">
        <v>523.5722625</v>
      </c>
      <c r="R22" s="20" t="n">
        <v>20.84397171</v>
      </c>
      <c r="S22" s="18" t="n">
        <v>532.57004727</v>
      </c>
      <c r="T22" s="20" t="n">
        <v>10.71951245</v>
      </c>
      <c r="U22" s="18" t="s">
        <v>404</v>
      </c>
      <c r="V22" s="20" t="s">
        <v>404</v>
      </c>
      <c r="W22" s="18" t="s">
        <v>404</v>
      </c>
      <c r="X22" s="20" t="s">
        <v>404</v>
      </c>
      <c r="Y22" s="18" t="s">
        <v>404</v>
      </c>
      <c r="Z22" s="20" t="s">
        <v>404</v>
      </c>
      <c r="AA22" s="18" t="s">
        <v>404</v>
      </c>
      <c r="AB22" s="20" t="s">
        <v>404</v>
      </c>
      <c r="AC22" s="18" t="s">
        <v>404</v>
      </c>
      <c r="AD22" s="20" t="s">
        <v>404</v>
      </c>
      <c r="AE22" s="18" t="n">
        <v>456.81871203</v>
      </c>
      <c r="AF22" s="20" t="n">
        <v>19.59003063</v>
      </c>
    </row>
    <row r="23" spans="1:32">
      <c r="A23" s="15" t="s">
        <v>420</v>
      </c>
      <c r="B23" s="17" t="n">
        <v>11583</v>
      </c>
      <c r="C23" s="18">
        <f>(3069.0/B23*100)</f>
        <v/>
      </c>
      <c r="D23" s="19" t="n">
        <v>8514</v>
      </c>
      <c r="E23" s="18" t="n">
        <v>449.71278728</v>
      </c>
      <c r="F23" s="20" t="n">
        <v>19.2220408</v>
      </c>
      <c r="G23" s="18" t="n">
        <v>452.74627806</v>
      </c>
      <c r="H23" s="20" t="n">
        <v>7.65119505</v>
      </c>
      <c r="I23" s="18" t="n">
        <v>498.04464569</v>
      </c>
      <c r="J23" s="20" t="n">
        <v>4.60372307</v>
      </c>
      <c r="K23" s="18" t="n">
        <v>513.5320967</v>
      </c>
      <c r="L23" s="20" t="n">
        <v>7.95602368</v>
      </c>
      <c r="M23" s="18" t="s">
        <v>404</v>
      </c>
      <c r="N23" s="20" t="s">
        <v>404</v>
      </c>
      <c r="O23" s="18" t="s">
        <v>404</v>
      </c>
      <c r="P23" s="20" t="s">
        <v>404</v>
      </c>
      <c r="Q23" s="18" t="s">
        <v>404</v>
      </c>
      <c r="R23" s="20" t="s">
        <v>404</v>
      </c>
      <c r="S23" s="18" t="s">
        <v>404</v>
      </c>
      <c r="T23" s="20" t="s">
        <v>404</v>
      </c>
      <c r="U23" s="18" t="n">
        <v>471.49415328</v>
      </c>
      <c r="V23" s="20" t="n">
        <v>26.18367911</v>
      </c>
      <c r="W23" s="18" t="s">
        <v>404</v>
      </c>
      <c r="X23" s="20" t="s">
        <v>404</v>
      </c>
      <c r="Y23" s="18" t="s">
        <v>404</v>
      </c>
      <c r="Z23" s="20" t="s">
        <v>404</v>
      </c>
      <c r="AA23" s="18" t="s">
        <v>404</v>
      </c>
      <c r="AB23" s="20" t="s">
        <v>404</v>
      </c>
      <c r="AC23" s="18" t="s">
        <v>404</v>
      </c>
      <c r="AD23" s="20" t="s">
        <v>404</v>
      </c>
      <c r="AE23" s="18" t="n">
        <v>454.73894435</v>
      </c>
      <c r="AF23" s="20" t="n">
        <v>16.40961181</v>
      </c>
    </row>
    <row r="24" spans="1:32">
      <c r="A24" s="15" t="s">
        <v>421</v>
      </c>
      <c r="B24" s="17" t="n">
        <v>6647</v>
      </c>
      <c r="C24" s="18">
        <f>(0.0/B24*100)</f>
        <v/>
      </c>
      <c r="D24" s="19" t="n">
        <v>6647</v>
      </c>
      <c r="E24" s="18" t="n">
        <v>410.85902432</v>
      </c>
      <c r="F24" s="20" t="n">
        <v>20.1600987</v>
      </c>
      <c r="G24" s="18" t="n">
        <v>436.75081839</v>
      </c>
      <c r="H24" s="20" t="n">
        <v>15.9797595</v>
      </c>
      <c r="I24" s="18" t="n">
        <v>473.4962273</v>
      </c>
      <c r="J24" s="20" t="n">
        <v>22.07466029</v>
      </c>
      <c r="K24" s="18" t="n">
        <v>465.38499893</v>
      </c>
      <c r="L24" s="20" t="n">
        <v>15.13395757</v>
      </c>
      <c r="M24" s="18" t="n">
        <v>480.70842037</v>
      </c>
      <c r="N24" s="20" t="n">
        <v>9.174522120000001</v>
      </c>
      <c r="O24" s="18" t="n">
        <v>529.64074598</v>
      </c>
      <c r="P24" s="20" t="n">
        <v>4.3497535</v>
      </c>
      <c r="Q24" s="18" t="n">
        <v>553.91073308</v>
      </c>
      <c r="R24" s="20" t="n">
        <v>10.68479355</v>
      </c>
      <c r="S24" s="18" t="s">
        <v>404</v>
      </c>
      <c r="T24" s="20" t="s">
        <v>404</v>
      </c>
      <c r="U24" s="18" t="n">
        <v>564.3879335</v>
      </c>
      <c r="V24" s="20" t="n">
        <v>49.54281343</v>
      </c>
      <c r="W24" s="18" t="s">
        <v>404</v>
      </c>
      <c r="X24" s="20" t="s">
        <v>404</v>
      </c>
      <c r="Y24" s="18" t="s">
        <v>404</v>
      </c>
      <c r="Z24" s="20" t="s">
        <v>404</v>
      </c>
      <c r="AA24" s="18" t="s">
        <v>404</v>
      </c>
      <c r="AB24" s="20" t="s">
        <v>404</v>
      </c>
      <c r="AC24" s="18" t="s">
        <v>404</v>
      </c>
      <c r="AD24" s="20" t="s">
        <v>404</v>
      </c>
      <c r="AE24" s="18" t="s">
        <v>404</v>
      </c>
      <c r="AF24" s="20" t="s">
        <v>404</v>
      </c>
    </row>
    <row r="25" spans="1:32">
      <c r="A25" s="15" t="s">
        <v>422</v>
      </c>
      <c r="B25" s="17" t="n">
        <v>5581</v>
      </c>
      <c r="C25" s="18">
        <f>(0.0/B25*100)</f>
        <v/>
      </c>
      <c r="D25" s="19" t="n">
        <v>5581</v>
      </c>
      <c r="E25" s="18" t="s">
        <v>404</v>
      </c>
      <c r="F25" s="20" t="s">
        <v>404</v>
      </c>
      <c r="G25" s="18" t="n">
        <v>551.90712999</v>
      </c>
      <c r="H25" s="20" t="n">
        <v>21.79722446</v>
      </c>
      <c r="I25" s="18" t="n">
        <v>474.99742497</v>
      </c>
      <c r="J25" s="20" t="n">
        <v>17.52622367</v>
      </c>
      <c r="K25" s="18" t="n">
        <v>498.75218618</v>
      </c>
      <c r="L25" s="20" t="n">
        <v>6.6952441</v>
      </c>
      <c r="M25" s="18" t="n">
        <v>527.95422233</v>
      </c>
      <c r="N25" s="20" t="n">
        <v>5.77474187</v>
      </c>
      <c r="O25" s="18" t="n">
        <v>539.34616536</v>
      </c>
      <c r="P25" s="20" t="n">
        <v>9.475146840000001</v>
      </c>
      <c r="Q25" s="18" t="s">
        <v>404</v>
      </c>
      <c r="R25" s="20" t="s">
        <v>404</v>
      </c>
      <c r="S25" s="18" t="s">
        <v>404</v>
      </c>
      <c r="T25" s="20" t="s">
        <v>404</v>
      </c>
      <c r="U25" s="18" t="s">
        <v>404</v>
      </c>
      <c r="V25" s="20" t="s">
        <v>404</v>
      </c>
      <c r="W25" s="18" t="s">
        <v>404</v>
      </c>
      <c r="X25" s="20" t="s">
        <v>404</v>
      </c>
      <c r="Y25" s="18" t="s">
        <v>404</v>
      </c>
      <c r="Z25" s="20" t="s">
        <v>404</v>
      </c>
      <c r="AA25" s="18" t="s">
        <v>404</v>
      </c>
      <c r="AB25" s="20" t="s">
        <v>404</v>
      </c>
      <c r="AC25" s="18" t="s">
        <v>404</v>
      </c>
      <c r="AD25" s="20" t="s">
        <v>404</v>
      </c>
      <c r="AE25" s="18" t="s">
        <v>404</v>
      </c>
      <c r="AF25" s="20" t="s">
        <v>404</v>
      </c>
    </row>
    <row r="26" spans="1:32">
      <c r="A26" s="15" t="s">
        <v>423</v>
      </c>
      <c r="B26" s="17" t="n">
        <v>4869</v>
      </c>
      <c r="C26" s="18">
        <f>(11.0/B26*100)</f>
        <v/>
      </c>
      <c r="D26" s="19" t="n">
        <v>4858</v>
      </c>
      <c r="E26" s="18" t="n">
        <v>468.30852107</v>
      </c>
      <c r="F26" s="20" t="n">
        <v>4.81236111</v>
      </c>
      <c r="G26" s="18" t="n">
        <v>477.99038595</v>
      </c>
      <c r="H26" s="20" t="n">
        <v>3.6529427</v>
      </c>
      <c r="I26" s="18" t="n">
        <v>493.37147239</v>
      </c>
      <c r="J26" s="20" t="n">
        <v>4.13385903</v>
      </c>
      <c r="K26" s="18" t="n">
        <v>513.68687986</v>
      </c>
      <c r="L26" s="20" t="n">
        <v>4.49869439</v>
      </c>
      <c r="M26" s="18" t="n">
        <v>524.16196398</v>
      </c>
      <c r="N26" s="20" t="n">
        <v>12.88633917</v>
      </c>
      <c r="O26" s="18" t="n">
        <v>467.97651325</v>
      </c>
      <c r="P26" s="20" t="n">
        <v>36.62079833</v>
      </c>
      <c r="Q26" s="18" t="n">
        <v>500.66678029</v>
      </c>
      <c r="R26" s="20" t="n">
        <v>8.66017886</v>
      </c>
      <c r="S26" s="18" t="n">
        <v>475.7565235</v>
      </c>
      <c r="T26" s="20" t="n">
        <v>8.080358690000001</v>
      </c>
      <c r="U26" s="18" t="n">
        <v>538.64023115</v>
      </c>
      <c r="V26" s="20" t="n">
        <v>17.87959525</v>
      </c>
      <c r="W26" s="18" t="s">
        <v>404</v>
      </c>
      <c r="X26" s="20" t="s">
        <v>404</v>
      </c>
      <c r="Y26" s="18" t="s">
        <v>404</v>
      </c>
      <c r="Z26" s="20" t="s">
        <v>404</v>
      </c>
      <c r="AA26" s="18" t="s">
        <v>404</v>
      </c>
      <c r="AB26" s="20" t="s">
        <v>404</v>
      </c>
      <c r="AC26" s="18" t="s">
        <v>404</v>
      </c>
      <c r="AD26" s="20" t="s">
        <v>404</v>
      </c>
      <c r="AE26" s="18" t="n">
        <v>439.1119411</v>
      </c>
      <c r="AF26" s="20" t="n">
        <v>21.58280397</v>
      </c>
    </row>
    <row r="27" spans="1:32">
      <c r="A27" s="15" t="s">
        <v>424</v>
      </c>
      <c r="B27" s="17" t="n">
        <v>5299</v>
      </c>
      <c r="C27" s="18">
        <f>(0.0/B27*100)</f>
        <v/>
      </c>
      <c r="D27" s="19" t="n">
        <v>5299</v>
      </c>
      <c r="E27" s="18" t="s">
        <v>404</v>
      </c>
      <c r="F27" s="20" t="s">
        <v>404</v>
      </c>
      <c r="G27" s="18" t="n">
        <v>447.47720354</v>
      </c>
      <c r="H27" s="20" t="n">
        <v>2.30740231</v>
      </c>
      <c r="I27" s="18" t="n">
        <v>496.53023888</v>
      </c>
      <c r="J27" s="20" t="n">
        <v>1.54150932</v>
      </c>
      <c r="K27" s="18" t="n">
        <v>584.2459939</v>
      </c>
      <c r="L27" s="20" t="n">
        <v>10.04532582</v>
      </c>
      <c r="M27" s="18" t="s">
        <v>404</v>
      </c>
      <c r="N27" s="20" t="s">
        <v>404</v>
      </c>
      <c r="O27" s="18" t="s">
        <v>404</v>
      </c>
      <c r="P27" s="20" t="s">
        <v>404</v>
      </c>
      <c r="Q27" s="18" t="s">
        <v>404</v>
      </c>
      <c r="R27" s="20" t="s">
        <v>404</v>
      </c>
      <c r="S27" s="18" t="s">
        <v>404</v>
      </c>
      <c r="T27" s="20" t="s">
        <v>404</v>
      </c>
      <c r="U27" s="18" t="s">
        <v>404</v>
      </c>
      <c r="V27" s="20" t="s">
        <v>404</v>
      </c>
      <c r="W27" s="18" t="s">
        <v>404</v>
      </c>
      <c r="X27" s="20" t="s">
        <v>404</v>
      </c>
      <c r="Y27" s="18" t="s">
        <v>404</v>
      </c>
      <c r="Z27" s="20" t="s">
        <v>404</v>
      </c>
      <c r="AA27" s="18" t="s">
        <v>404</v>
      </c>
      <c r="AB27" s="20" t="s">
        <v>404</v>
      </c>
      <c r="AC27" s="18" t="s">
        <v>404</v>
      </c>
      <c r="AD27" s="20" t="s">
        <v>404</v>
      </c>
      <c r="AE27" s="18" t="n">
        <v>436.54680689</v>
      </c>
      <c r="AF27" s="20" t="n">
        <v>17.3454736</v>
      </c>
    </row>
    <row r="28" spans="1:32">
      <c r="A28" s="15" t="s">
        <v>425</v>
      </c>
      <c r="B28" s="17" t="n">
        <v>7568</v>
      </c>
      <c r="C28" s="18">
        <f>(0.0/B28*100)</f>
        <v/>
      </c>
      <c r="D28" s="19" t="n">
        <v>7568</v>
      </c>
      <c r="E28" s="18" t="n">
        <v>393.58124771</v>
      </c>
      <c r="F28" s="20" t="n">
        <v>9.438151039999999</v>
      </c>
      <c r="G28" s="18" t="n">
        <v>395.22332962</v>
      </c>
      <c r="H28" s="20" t="n">
        <v>13.06786493</v>
      </c>
      <c r="I28" s="18" t="n">
        <v>426.84289655</v>
      </c>
      <c r="J28" s="20" t="n">
        <v>21.12656203</v>
      </c>
      <c r="K28" s="18" t="n">
        <v>409.67423904</v>
      </c>
      <c r="L28" s="20" t="n">
        <v>9.10491977</v>
      </c>
      <c r="M28" s="18" t="n">
        <v>415.07966676</v>
      </c>
      <c r="N28" s="20" t="n">
        <v>9.443588220000001</v>
      </c>
      <c r="O28" s="18" t="n">
        <v>418.43721366</v>
      </c>
      <c r="P28" s="20" t="n">
        <v>6.54827628</v>
      </c>
      <c r="Q28" s="18" t="n">
        <v>439.67157644</v>
      </c>
      <c r="R28" s="20" t="n">
        <v>6.94702767</v>
      </c>
      <c r="S28" s="18" t="n">
        <v>446.81519222</v>
      </c>
      <c r="T28" s="20" t="n">
        <v>6.55701347</v>
      </c>
      <c r="U28" s="18" t="n">
        <v>424.12000402</v>
      </c>
      <c r="V28" s="20" t="n">
        <v>8.143617109999999</v>
      </c>
      <c r="W28" s="18" t="s">
        <v>404</v>
      </c>
      <c r="X28" s="20" t="s">
        <v>404</v>
      </c>
      <c r="Y28" s="18" t="s">
        <v>404</v>
      </c>
      <c r="Z28" s="20" t="s">
        <v>404</v>
      </c>
      <c r="AA28" s="18" t="s">
        <v>404</v>
      </c>
      <c r="AB28" s="20" t="s">
        <v>404</v>
      </c>
      <c r="AC28" s="18" t="s">
        <v>404</v>
      </c>
      <c r="AD28" s="20" t="s">
        <v>404</v>
      </c>
      <c r="AE28" s="18" t="n">
        <v>335.58501451</v>
      </c>
      <c r="AF28" s="20" t="n">
        <v>14.19104224</v>
      </c>
    </row>
    <row r="29" spans="1:32">
      <c r="A29" s="15" t="s">
        <v>426</v>
      </c>
      <c r="B29" s="17" t="n">
        <v>5385</v>
      </c>
      <c r="C29" s="18">
        <f>(1123.0/B29*100)</f>
        <v/>
      </c>
      <c r="D29" s="19" t="n">
        <v>4262</v>
      </c>
      <c r="E29" s="18" t="n">
        <v>315.03652816</v>
      </c>
      <c r="F29" s="20" t="n">
        <v>14.57879649</v>
      </c>
      <c r="G29" s="18" t="n">
        <v>414.67055653</v>
      </c>
      <c r="H29" s="20" t="n">
        <v>13.13576125</v>
      </c>
      <c r="I29" s="18" t="n">
        <v>473.58105378</v>
      </c>
      <c r="J29" s="20" t="n">
        <v>10.54098798</v>
      </c>
      <c r="K29" s="18" t="n">
        <v>538.0902806300001</v>
      </c>
      <c r="L29" s="20" t="n">
        <v>6.38816848</v>
      </c>
      <c r="M29" s="18" t="n">
        <v>568.8083291</v>
      </c>
      <c r="N29" s="20" t="n">
        <v>11.8508167</v>
      </c>
      <c r="O29" s="18" t="n">
        <v>474.6947683</v>
      </c>
      <c r="P29" s="20" t="n">
        <v>9.01114555</v>
      </c>
      <c r="Q29" s="18" t="s">
        <v>404</v>
      </c>
      <c r="R29" s="20" t="s">
        <v>404</v>
      </c>
      <c r="S29" s="18" t="n">
        <v>388.34295213</v>
      </c>
      <c r="T29" s="20" t="n">
        <v>11.21505781</v>
      </c>
      <c r="U29" s="18" t="n">
        <v>562.82258849</v>
      </c>
      <c r="V29" s="20" t="n">
        <v>9.90242435</v>
      </c>
      <c r="W29" s="18" t="s">
        <v>404</v>
      </c>
      <c r="X29" s="20" t="s">
        <v>404</v>
      </c>
      <c r="Y29" s="18" t="s">
        <v>404</v>
      </c>
      <c r="Z29" s="20" t="s">
        <v>404</v>
      </c>
      <c r="AA29" s="18" t="s">
        <v>404</v>
      </c>
      <c r="AB29" s="20" t="s">
        <v>404</v>
      </c>
      <c r="AC29" s="18" t="s">
        <v>404</v>
      </c>
      <c r="AD29" s="20" t="s">
        <v>404</v>
      </c>
      <c r="AE29" s="18" t="n">
        <v>495.90624654</v>
      </c>
      <c r="AF29" s="20" t="n">
        <v>19.28653914</v>
      </c>
    </row>
    <row r="30" spans="1:32">
      <c r="A30" s="15" t="s">
        <v>427</v>
      </c>
      <c r="B30" s="17" t="n">
        <v>4520</v>
      </c>
      <c r="C30" s="18">
        <f>(816.0/B30*100)</f>
        <v/>
      </c>
      <c r="D30" s="19" t="n">
        <v>3704</v>
      </c>
      <c r="E30" s="18" t="n">
        <v>489.3024763</v>
      </c>
      <c r="F30" s="20" t="n">
        <v>20.43196895</v>
      </c>
      <c r="G30" s="18" t="n">
        <v>530.5705129200001</v>
      </c>
      <c r="H30" s="20" t="n">
        <v>15.23124584</v>
      </c>
      <c r="I30" s="18" t="n">
        <v>496.79309364</v>
      </c>
      <c r="J30" s="20" t="n">
        <v>6.06433955</v>
      </c>
      <c r="K30" s="18" t="n">
        <v>517.38235588</v>
      </c>
      <c r="L30" s="20" t="n">
        <v>4.81645063</v>
      </c>
      <c r="M30" s="18" t="n">
        <v>567.66248186</v>
      </c>
      <c r="N30" s="20" t="n">
        <v>20.5416439</v>
      </c>
      <c r="O30" s="18" t="s">
        <v>404</v>
      </c>
      <c r="P30" s="20" t="s">
        <v>404</v>
      </c>
      <c r="Q30" s="18" t="s">
        <v>404</v>
      </c>
      <c r="R30" s="20" t="s">
        <v>404</v>
      </c>
      <c r="S30" s="18" t="s">
        <v>404</v>
      </c>
      <c r="T30" s="20" t="s">
        <v>404</v>
      </c>
      <c r="U30" s="18" t="s">
        <v>404</v>
      </c>
      <c r="V30" s="20" t="s">
        <v>404</v>
      </c>
      <c r="W30" s="18" t="s">
        <v>404</v>
      </c>
      <c r="X30" s="20" t="s">
        <v>404</v>
      </c>
      <c r="Y30" s="18" t="s">
        <v>404</v>
      </c>
      <c r="Z30" s="20" t="s">
        <v>404</v>
      </c>
      <c r="AA30" s="18" t="s">
        <v>404</v>
      </c>
      <c r="AB30" s="20" t="s">
        <v>404</v>
      </c>
      <c r="AC30" s="18" t="s">
        <v>404</v>
      </c>
      <c r="AD30" s="20" t="s">
        <v>404</v>
      </c>
      <c r="AE30" s="18" t="n">
        <v>490.41033935</v>
      </c>
      <c r="AF30" s="20" t="n">
        <v>12.96659206</v>
      </c>
    </row>
    <row r="31" spans="1:32">
      <c r="A31" s="15" t="s">
        <v>428</v>
      </c>
      <c r="B31" s="17" t="n">
        <v>5456</v>
      </c>
      <c r="C31" s="18">
        <f>(502.0/B31*100)</f>
        <v/>
      </c>
      <c r="D31" s="19" t="n">
        <v>4954</v>
      </c>
      <c r="E31" s="18" t="n">
        <v>495.44079786</v>
      </c>
      <c r="F31" s="20" t="n">
        <v>7.70718801</v>
      </c>
      <c r="G31" s="18" t="n">
        <v>507.04439074</v>
      </c>
      <c r="H31" s="20" t="n">
        <v>8.39987715</v>
      </c>
      <c r="I31" s="18" t="n">
        <v>510.83126362</v>
      </c>
      <c r="J31" s="20" t="n">
        <v>4.84519508</v>
      </c>
      <c r="K31" s="18" t="n">
        <v>519.95568114</v>
      </c>
      <c r="L31" s="20" t="n">
        <v>3.86055394</v>
      </c>
      <c r="M31" s="18" t="n">
        <v>579.50073748</v>
      </c>
      <c r="N31" s="20" t="n">
        <v>10.60148602</v>
      </c>
      <c r="O31" s="18" t="s">
        <v>404</v>
      </c>
      <c r="P31" s="20" t="s">
        <v>404</v>
      </c>
      <c r="Q31" s="18" t="s">
        <v>404</v>
      </c>
      <c r="R31" s="20" t="s">
        <v>404</v>
      </c>
      <c r="S31" s="18" t="s">
        <v>404</v>
      </c>
      <c r="T31" s="20" t="s">
        <v>404</v>
      </c>
      <c r="U31" s="18" t="s">
        <v>404</v>
      </c>
      <c r="V31" s="20" t="s">
        <v>404</v>
      </c>
      <c r="W31" s="18" t="s">
        <v>404</v>
      </c>
      <c r="X31" s="20" t="s">
        <v>404</v>
      </c>
      <c r="Y31" s="18" t="s">
        <v>404</v>
      </c>
      <c r="Z31" s="20" t="s">
        <v>404</v>
      </c>
      <c r="AA31" s="18" t="s">
        <v>404</v>
      </c>
      <c r="AB31" s="20" t="s">
        <v>404</v>
      </c>
      <c r="AC31" s="18" t="s">
        <v>404</v>
      </c>
      <c r="AD31" s="20" t="s">
        <v>404</v>
      </c>
      <c r="AE31" s="18" t="n">
        <v>504.50380461</v>
      </c>
      <c r="AF31" s="20" t="n">
        <v>20.02010793</v>
      </c>
    </row>
    <row r="32" spans="1:32">
      <c r="A32" s="15" t="s">
        <v>429</v>
      </c>
      <c r="B32" s="17" t="n">
        <v>4478</v>
      </c>
      <c r="C32" s="18">
        <f>(0.0/B32*100)</f>
        <v/>
      </c>
      <c r="D32" s="19" t="n">
        <v>4478</v>
      </c>
      <c r="E32" s="18" t="n">
        <v>507.02136335</v>
      </c>
      <c r="F32" s="20" t="n">
        <v>16.06156333</v>
      </c>
      <c r="G32" s="18" t="n">
        <v>488.56377284</v>
      </c>
      <c r="H32" s="20" t="n">
        <v>5.71957144</v>
      </c>
      <c r="I32" s="18" t="n">
        <v>501.33889289</v>
      </c>
      <c r="J32" s="20" t="n">
        <v>4.01846721</v>
      </c>
      <c r="K32" s="18" t="n">
        <v>521.15295377</v>
      </c>
      <c r="L32" s="20" t="n">
        <v>5.26962674</v>
      </c>
      <c r="M32" s="18" t="n">
        <v>537.69171638</v>
      </c>
      <c r="N32" s="20" t="n">
        <v>19.5562567</v>
      </c>
      <c r="O32" s="18" t="n">
        <v>457.26032528</v>
      </c>
      <c r="P32" s="20" t="n">
        <v>9.772659340000001</v>
      </c>
      <c r="Q32" s="18" t="n">
        <v>500.40037542</v>
      </c>
      <c r="R32" s="20" t="n">
        <v>6.27582767</v>
      </c>
      <c r="S32" s="18" t="n">
        <v>474.67818543</v>
      </c>
      <c r="T32" s="20" t="n">
        <v>7.68806963</v>
      </c>
      <c r="U32" s="18" t="n">
        <v>507.23801584</v>
      </c>
      <c r="V32" s="20" t="n">
        <v>9.944192770000001</v>
      </c>
      <c r="W32" s="18" t="s">
        <v>404</v>
      </c>
      <c r="X32" s="20" t="s">
        <v>404</v>
      </c>
      <c r="Y32" s="18" t="s">
        <v>404</v>
      </c>
      <c r="Z32" s="20" t="s">
        <v>404</v>
      </c>
      <c r="AA32" s="18" t="s">
        <v>404</v>
      </c>
      <c r="AB32" s="20" t="s">
        <v>404</v>
      </c>
      <c r="AC32" s="18" t="s">
        <v>404</v>
      </c>
      <c r="AD32" s="20" t="s">
        <v>404</v>
      </c>
      <c r="AE32" s="18" t="n">
        <v>534.17888663</v>
      </c>
      <c r="AF32" s="20" t="n">
        <v>15.21539616</v>
      </c>
    </row>
    <row r="33" spans="1:32">
      <c r="A33" s="15" t="s">
        <v>430</v>
      </c>
      <c r="B33" s="17" t="n">
        <v>7325</v>
      </c>
      <c r="C33" s="18">
        <f>(29.0/B33*100)</f>
        <v/>
      </c>
      <c r="D33" s="19" t="n">
        <v>7296</v>
      </c>
      <c r="E33" s="18" t="n">
        <v>428.49993884</v>
      </c>
      <c r="F33" s="20" t="n">
        <v>17.97049257</v>
      </c>
      <c r="G33" s="18" t="n">
        <v>488.34548406</v>
      </c>
      <c r="H33" s="20" t="n">
        <v>19.3730962</v>
      </c>
      <c r="I33" s="18" t="n">
        <v>495.84394006</v>
      </c>
      <c r="J33" s="20" t="n">
        <v>6.50869242</v>
      </c>
      <c r="K33" s="18" t="n">
        <v>517.07210866</v>
      </c>
      <c r="L33" s="20" t="n">
        <v>3.34773326</v>
      </c>
      <c r="M33" s="18" t="n">
        <v>470.66308597</v>
      </c>
      <c r="N33" s="20" t="n">
        <v>41.06056943</v>
      </c>
      <c r="O33" s="18" t="s">
        <v>404</v>
      </c>
      <c r="P33" s="20" t="s">
        <v>404</v>
      </c>
      <c r="Q33" s="18" t="s">
        <v>404</v>
      </c>
      <c r="R33" s="20" t="s">
        <v>404</v>
      </c>
      <c r="S33" s="18" t="s">
        <v>404</v>
      </c>
      <c r="T33" s="20" t="s">
        <v>404</v>
      </c>
      <c r="U33" s="18" t="s">
        <v>404</v>
      </c>
      <c r="V33" s="20" t="s">
        <v>404</v>
      </c>
      <c r="W33" s="18" t="s">
        <v>404</v>
      </c>
      <c r="X33" s="20" t="s">
        <v>404</v>
      </c>
      <c r="Y33" s="18" t="s">
        <v>404</v>
      </c>
      <c r="Z33" s="20" t="s">
        <v>404</v>
      </c>
      <c r="AA33" s="18" t="s">
        <v>404</v>
      </c>
      <c r="AB33" s="20" t="s">
        <v>404</v>
      </c>
      <c r="AC33" s="18" t="s">
        <v>404</v>
      </c>
      <c r="AD33" s="20" t="s">
        <v>404</v>
      </c>
      <c r="AE33" s="18" t="n">
        <v>435.70045453</v>
      </c>
      <c r="AF33" s="20" t="n">
        <v>10.17628335</v>
      </c>
    </row>
    <row r="34" spans="1:32">
      <c r="A34" s="15" t="s">
        <v>431</v>
      </c>
      <c r="B34" s="17" t="n">
        <v>6350</v>
      </c>
      <c r="C34" s="18">
        <f>(0.0/B34*100)</f>
        <v/>
      </c>
      <c r="D34" s="19" t="n">
        <v>6350</v>
      </c>
      <c r="E34" s="18" t="n">
        <v>374.54126522</v>
      </c>
      <c r="F34" s="20" t="n">
        <v>12.6045207</v>
      </c>
      <c r="G34" s="18" t="n">
        <v>427.03959828</v>
      </c>
      <c r="H34" s="20" t="n">
        <v>8.17015383</v>
      </c>
      <c r="I34" s="18" t="n">
        <v>458.79466609</v>
      </c>
      <c r="J34" s="20" t="n">
        <v>4.91507222</v>
      </c>
      <c r="K34" s="18" t="n">
        <v>496.25137463</v>
      </c>
      <c r="L34" s="20" t="n">
        <v>8.9655451</v>
      </c>
      <c r="M34" s="18" t="n">
        <v>540.23977166</v>
      </c>
      <c r="N34" s="20" t="n">
        <v>31.78734074</v>
      </c>
      <c r="O34" s="18" t="s">
        <v>404</v>
      </c>
      <c r="P34" s="20" t="s">
        <v>404</v>
      </c>
      <c r="Q34" s="18" t="s">
        <v>404</v>
      </c>
      <c r="R34" s="20" t="s">
        <v>404</v>
      </c>
      <c r="S34" s="18" t="s">
        <v>404</v>
      </c>
      <c r="T34" s="20" t="s">
        <v>404</v>
      </c>
      <c r="U34" s="18" t="s">
        <v>404</v>
      </c>
      <c r="V34" s="20" t="s">
        <v>404</v>
      </c>
      <c r="W34" s="18" t="s">
        <v>404</v>
      </c>
      <c r="X34" s="20" t="s">
        <v>404</v>
      </c>
      <c r="Y34" s="18" t="s">
        <v>404</v>
      </c>
      <c r="Z34" s="20" t="s">
        <v>404</v>
      </c>
      <c r="AA34" s="18" t="s">
        <v>404</v>
      </c>
      <c r="AB34" s="20" t="s">
        <v>404</v>
      </c>
      <c r="AC34" s="18" t="s">
        <v>404</v>
      </c>
      <c r="AD34" s="20" t="s">
        <v>404</v>
      </c>
      <c r="AE34" s="18" t="s">
        <v>404</v>
      </c>
      <c r="AF34" s="20" t="s">
        <v>404</v>
      </c>
    </row>
    <row r="35" spans="1:32">
      <c r="A35" s="15" t="s">
        <v>432</v>
      </c>
      <c r="B35" s="17" t="n">
        <v>6406</v>
      </c>
      <c r="C35" s="18">
        <f>(443.0/B35*100)</f>
        <v/>
      </c>
      <c r="D35" s="19" t="n">
        <v>5963</v>
      </c>
      <c r="E35" s="18" t="n">
        <v>400.24489566</v>
      </c>
      <c r="F35" s="20" t="n">
        <v>6.56803917</v>
      </c>
      <c r="G35" s="18" t="n">
        <v>470.27218702</v>
      </c>
      <c r="H35" s="20" t="n">
        <v>4.59256563</v>
      </c>
      <c r="I35" s="18" t="n">
        <v>482.4003401</v>
      </c>
      <c r="J35" s="20" t="n">
        <v>2.31884548</v>
      </c>
      <c r="K35" s="18" t="n">
        <v>521.35333546</v>
      </c>
      <c r="L35" s="20" t="n">
        <v>1.76407591</v>
      </c>
      <c r="M35" s="18" t="n">
        <v>590.98151922</v>
      </c>
      <c r="N35" s="20" t="n">
        <v>8.063213259999999</v>
      </c>
      <c r="O35" s="18" t="s">
        <v>404</v>
      </c>
      <c r="P35" s="20" t="s">
        <v>404</v>
      </c>
      <c r="Q35" s="18" t="s">
        <v>404</v>
      </c>
      <c r="R35" s="20" t="s">
        <v>404</v>
      </c>
      <c r="S35" s="18" t="s">
        <v>404</v>
      </c>
      <c r="T35" s="20" t="s">
        <v>404</v>
      </c>
      <c r="U35" s="18" t="s">
        <v>404</v>
      </c>
      <c r="V35" s="20" t="s">
        <v>404</v>
      </c>
      <c r="W35" s="18" t="s">
        <v>404</v>
      </c>
      <c r="X35" s="20" t="s">
        <v>404</v>
      </c>
      <c r="Y35" s="18" t="s">
        <v>404</v>
      </c>
      <c r="Z35" s="20" t="s">
        <v>404</v>
      </c>
      <c r="AA35" s="18" t="s">
        <v>404</v>
      </c>
      <c r="AB35" s="20" t="s">
        <v>404</v>
      </c>
      <c r="AC35" s="18" t="s">
        <v>404</v>
      </c>
      <c r="AD35" s="20" t="s">
        <v>404</v>
      </c>
      <c r="AE35" s="18" t="n">
        <v>457.6081679</v>
      </c>
      <c r="AF35" s="20" t="n">
        <v>10.53724152</v>
      </c>
    </row>
    <row r="36" spans="1:32">
      <c r="A36" s="15" t="s">
        <v>433</v>
      </c>
      <c r="B36" s="17" t="n">
        <v>6736</v>
      </c>
      <c r="C36" s="18">
        <f>(10.0/B36*100)</f>
        <v/>
      </c>
      <c r="D36" s="19" t="n">
        <v>6726</v>
      </c>
      <c r="E36" s="18" t="n">
        <v>495.07385765</v>
      </c>
      <c r="F36" s="20" t="n">
        <v>16.02296917</v>
      </c>
      <c r="G36" s="18" t="n">
        <v>497.3638542</v>
      </c>
      <c r="H36" s="20" t="n">
        <v>8.04365451</v>
      </c>
      <c r="I36" s="18" t="n">
        <v>489.78751326</v>
      </c>
      <c r="J36" s="20" t="n">
        <v>4.60585632</v>
      </c>
      <c r="K36" s="18" t="n">
        <v>495.50876298</v>
      </c>
      <c r="L36" s="20" t="n">
        <v>3.34362892</v>
      </c>
      <c r="M36" s="18" t="n">
        <v>513.50714821</v>
      </c>
      <c r="N36" s="20" t="n">
        <v>9.440767920000001</v>
      </c>
      <c r="O36" s="18" t="n">
        <v>536.66291345</v>
      </c>
      <c r="P36" s="20" t="n">
        <v>22.41061363</v>
      </c>
      <c r="Q36" s="18" t="n">
        <v>476.62492059</v>
      </c>
      <c r="R36" s="20" t="n">
        <v>25.13832035</v>
      </c>
      <c r="S36" s="18" t="n">
        <v>515.47171246</v>
      </c>
      <c r="T36" s="20" t="n">
        <v>22.86949562</v>
      </c>
      <c r="U36" s="18" t="n">
        <v>495.90230888</v>
      </c>
      <c r="V36" s="20" t="n">
        <v>16.55014644</v>
      </c>
      <c r="W36" s="18" t="s">
        <v>404</v>
      </c>
      <c r="X36" s="20" t="s">
        <v>404</v>
      </c>
      <c r="Y36" s="18" t="s">
        <v>404</v>
      </c>
      <c r="Z36" s="20" t="s">
        <v>404</v>
      </c>
      <c r="AA36" s="18" t="s">
        <v>404</v>
      </c>
      <c r="AB36" s="20" t="s">
        <v>404</v>
      </c>
      <c r="AC36" s="18" t="s">
        <v>404</v>
      </c>
      <c r="AD36" s="20" t="s">
        <v>404</v>
      </c>
      <c r="AE36" s="18" t="n">
        <v>524.3699949099999</v>
      </c>
      <c r="AF36" s="20" t="n">
        <v>6.52735095</v>
      </c>
    </row>
    <row r="37" spans="1:32">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s">
        <v>404</v>
      </c>
      <c r="R37" s="20" t="s">
        <v>404</v>
      </c>
      <c r="S37" s="18" t="s">
        <v>404</v>
      </c>
      <c r="T37" s="20" t="s">
        <v>404</v>
      </c>
      <c r="U37" s="18" t="s">
        <v>404</v>
      </c>
      <c r="V37" s="20" t="s">
        <v>404</v>
      </c>
      <c r="W37" s="18" t="s">
        <v>404</v>
      </c>
      <c r="X37" s="20" t="s">
        <v>404</v>
      </c>
      <c r="Y37" s="18" t="s">
        <v>404</v>
      </c>
      <c r="Z37" s="20" t="s">
        <v>404</v>
      </c>
      <c r="AA37" s="18" t="s">
        <v>404</v>
      </c>
      <c r="AB37" s="20" t="s">
        <v>404</v>
      </c>
      <c r="AC37" s="18" t="n">
        <v>500.15560677</v>
      </c>
      <c r="AD37" s="20" t="n">
        <v>3.48340033</v>
      </c>
      <c r="AE37" s="18" t="s">
        <v>404</v>
      </c>
      <c r="AF37" s="20" t="s">
        <v>404</v>
      </c>
    </row>
    <row r="38" spans="1:32">
      <c r="A38" s="15" t="s">
        <v>435</v>
      </c>
      <c r="B38" s="17" t="n">
        <v>5860</v>
      </c>
      <c r="C38" s="18">
        <f>(268.0/B38*100)</f>
        <v/>
      </c>
      <c r="D38" s="19" t="n">
        <v>5592</v>
      </c>
      <c r="E38" s="18" t="n">
        <v>474.23747868</v>
      </c>
      <c r="F38" s="20" t="n">
        <v>12.97189593</v>
      </c>
      <c r="G38" s="18" t="n">
        <v>473.77705329</v>
      </c>
      <c r="H38" s="20" t="n">
        <v>4.87042859</v>
      </c>
      <c r="I38" s="18" t="n">
        <v>533.17623331</v>
      </c>
      <c r="J38" s="20" t="n">
        <v>7.65193769</v>
      </c>
      <c r="K38" s="18" t="n">
        <v>449.63380133</v>
      </c>
      <c r="L38" s="20" t="n">
        <v>29.62802263</v>
      </c>
      <c r="M38" s="18" t="s">
        <v>404</v>
      </c>
      <c r="N38" s="20" t="s">
        <v>404</v>
      </c>
      <c r="O38" s="18" t="s">
        <v>404</v>
      </c>
      <c r="P38" s="20" t="s">
        <v>404</v>
      </c>
      <c r="Q38" s="18" t="n">
        <v>464.75172784</v>
      </c>
      <c r="R38" s="20" t="n">
        <v>7.53980906</v>
      </c>
      <c r="S38" s="18" t="n">
        <v>523.6382565</v>
      </c>
      <c r="T38" s="20" t="n">
        <v>10.35965137</v>
      </c>
      <c r="U38" s="18" t="n">
        <v>466.49739794</v>
      </c>
      <c r="V38" s="20" t="n">
        <v>27.79914031</v>
      </c>
      <c r="W38" s="18" t="s">
        <v>404</v>
      </c>
      <c r="X38" s="20" t="s">
        <v>404</v>
      </c>
      <c r="Y38" s="18" t="s">
        <v>404</v>
      </c>
      <c r="Z38" s="20" t="s">
        <v>404</v>
      </c>
      <c r="AA38" s="18" t="s">
        <v>404</v>
      </c>
      <c r="AB38" s="20" t="s">
        <v>404</v>
      </c>
      <c r="AC38" s="18" t="s">
        <v>404</v>
      </c>
      <c r="AD38" s="20" t="s">
        <v>404</v>
      </c>
      <c r="AE38" s="18" t="n">
        <v>527.81031383</v>
      </c>
      <c r="AF38" s="20" t="n">
        <v>46.13251149</v>
      </c>
    </row>
    <row r="39" spans="1:32">
      <c r="A39" s="15" t="s">
        <v>436</v>
      </c>
      <c r="B39" s="17" t="n">
        <v>5895</v>
      </c>
      <c r="C39" s="18">
        <f>(0.0/B39*100)</f>
        <v/>
      </c>
      <c r="D39" s="19" t="n">
        <v>5895</v>
      </c>
      <c r="E39" s="18" t="n">
        <v>441.58367759</v>
      </c>
      <c r="F39" s="20" t="n">
        <v>33.38061909</v>
      </c>
      <c r="G39" s="18" t="n">
        <v>332.55177129</v>
      </c>
      <c r="H39" s="20" t="n">
        <v>12.69890282</v>
      </c>
      <c r="I39" s="18" t="n">
        <v>370.87076376</v>
      </c>
      <c r="J39" s="20" t="n">
        <v>36.53908175</v>
      </c>
      <c r="K39" s="18" t="n">
        <v>390.77141435</v>
      </c>
      <c r="L39" s="20" t="n">
        <v>11.06992838</v>
      </c>
      <c r="M39" s="18" t="n">
        <v>447.67612979</v>
      </c>
      <c r="N39" s="20" t="n">
        <v>11.054291</v>
      </c>
      <c r="O39" s="18" t="n">
        <v>390.87685993</v>
      </c>
      <c r="P39" s="20" t="n">
        <v>12.48752781</v>
      </c>
      <c r="Q39" s="18" t="s">
        <v>404</v>
      </c>
      <c r="R39" s="20" t="s">
        <v>404</v>
      </c>
      <c r="S39" s="18" t="n">
        <v>397.66742074</v>
      </c>
      <c r="T39" s="20" t="n">
        <v>39.34383011</v>
      </c>
      <c r="U39" s="18" t="n">
        <v>431.44280924</v>
      </c>
      <c r="V39" s="20" t="n">
        <v>5.04582871</v>
      </c>
      <c r="W39" s="18" t="s">
        <v>404</v>
      </c>
      <c r="X39" s="20" t="s">
        <v>404</v>
      </c>
      <c r="Y39" s="18" t="s">
        <v>404</v>
      </c>
      <c r="Z39" s="20" t="s">
        <v>404</v>
      </c>
      <c r="AA39" s="18" t="s">
        <v>404</v>
      </c>
      <c r="AB39" s="20" t="s">
        <v>404</v>
      </c>
      <c r="AC39" s="18" t="s">
        <v>404</v>
      </c>
      <c r="AD39" s="20" t="s">
        <v>404</v>
      </c>
      <c r="AE39" s="18" t="n">
        <v>366.35774625</v>
      </c>
      <c r="AF39" s="20" t="n">
        <v>13.18239948</v>
      </c>
    </row>
    <row r="40" spans="1:32">
      <c r="A40" s="15" t="s">
        <v>437</v>
      </c>
      <c r="B40" s="17" t="n">
        <v>14157</v>
      </c>
      <c r="C40" s="18">
        <f>(2551.0/B40*100)</f>
        <v/>
      </c>
      <c r="D40" s="19" t="n">
        <v>11606</v>
      </c>
      <c r="E40" s="18" t="n">
        <v>512.45031924</v>
      </c>
      <c r="F40" s="20" t="n">
        <v>20.01458841</v>
      </c>
      <c r="G40" s="18" t="n">
        <v>496.22360601</v>
      </c>
      <c r="H40" s="20" t="n">
        <v>8.75115776</v>
      </c>
      <c r="I40" s="18" t="n">
        <v>494.60933672</v>
      </c>
      <c r="J40" s="20" t="n">
        <v>5.46883297</v>
      </c>
      <c r="K40" s="18" t="n">
        <v>505.39149858</v>
      </c>
      <c r="L40" s="20" t="n">
        <v>5.22288529</v>
      </c>
      <c r="M40" s="18" t="n">
        <v>465.02319523</v>
      </c>
      <c r="N40" s="20" t="n">
        <v>5.88708388</v>
      </c>
      <c r="O40" s="18" t="s">
        <v>404</v>
      </c>
      <c r="P40" s="20" t="s">
        <v>404</v>
      </c>
      <c r="Q40" s="18" t="s">
        <v>404</v>
      </c>
      <c r="R40" s="20" t="s">
        <v>404</v>
      </c>
      <c r="S40" s="18" t="s">
        <v>404</v>
      </c>
      <c r="T40" s="20" t="s">
        <v>404</v>
      </c>
      <c r="U40" s="18" t="n">
        <v>460.76955213</v>
      </c>
      <c r="V40" s="20" t="n">
        <v>10.40434664</v>
      </c>
      <c r="W40" s="18" t="s">
        <v>404</v>
      </c>
      <c r="X40" s="20" t="s">
        <v>404</v>
      </c>
      <c r="Y40" s="18" t="s">
        <v>404</v>
      </c>
      <c r="Z40" s="20" t="s">
        <v>404</v>
      </c>
      <c r="AA40" s="18" t="s">
        <v>404</v>
      </c>
      <c r="AB40" s="20" t="s">
        <v>404</v>
      </c>
      <c r="AC40" s="18" t="s">
        <v>404</v>
      </c>
      <c r="AD40" s="20" t="s">
        <v>404</v>
      </c>
      <c r="AE40" s="18" t="n">
        <v>496.13131228</v>
      </c>
      <c r="AF40" s="20" t="n">
        <v>11.0595396</v>
      </c>
    </row>
    <row r="41" spans="1:32">
      <c r="A41" s="15" t="s">
        <v>438</v>
      </c>
      <c r="B41" s="17" t="n">
        <v>5712</v>
      </c>
      <c r="C41" s="18">
        <f>(64.0/B41*100)</f>
        <v/>
      </c>
      <c r="D41" s="19" t="n">
        <v>5648</v>
      </c>
      <c r="E41" s="18" t="n">
        <v>488.91999296</v>
      </c>
      <c r="F41" s="20" t="n">
        <v>18.15419465</v>
      </c>
      <c r="G41" s="18" t="n">
        <v>505.19399893</v>
      </c>
      <c r="H41" s="20" t="n">
        <v>10.06241113</v>
      </c>
      <c r="I41" s="18" t="n">
        <v>498.54116253</v>
      </c>
      <c r="J41" s="20" t="n">
        <v>7.16605665</v>
      </c>
      <c r="K41" s="18" t="n">
        <v>493.88846573</v>
      </c>
      <c r="L41" s="20" t="n">
        <v>6.52154643</v>
      </c>
      <c r="M41" s="18" t="n">
        <v>495.57319049</v>
      </c>
      <c r="N41" s="20" t="n">
        <v>7.28165713</v>
      </c>
      <c r="O41" s="18" t="n">
        <v>508.67560591</v>
      </c>
      <c r="P41" s="20" t="n">
        <v>14.93330185</v>
      </c>
      <c r="Q41" s="18" t="s">
        <v>404</v>
      </c>
      <c r="R41" s="20" t="s">
        <v>404</v>
      </c>
      <c r="S41" s="18" t="s">
        <v>404</v>
      </c>
      <c r="T41" s="20" t="s">
        <v>404</v>
      </c>
      <c r="U41" s="18" t="s">
        <v>404</v>
      </c>
      <c r="V41" s="20" t="s">
        <v>404</v>
      </c>
      <c r="W41" s="18" t="s">
        <v>404</v>
      </c>
      <c r="X41" s="20" t="s">
        <v>404</v>
      </c>
      <c r="Y41" s="18" t="s">
        <v>404</v>
      </c>
      <c r="Z41" s="20" t="s">
        <v>404</v>
      </c>
      <c r="AA41" s="18" t="s">
        <v>404</v>
      </c>
      <c r="AB41" s="20" t="s">
        <v>404</v>
      </c>
      <c r="AC41" s="18" t="s">
        <v>404</v>
      </c>
      <c r="AD41" s="20" t="s">
        <v>404</v>
      </c>
      <c r="AE41" s="18" t="s">
        <v>404</v>
      </c>
      <c r="AF41" s="20" t="s">
        <v>404</v>
      </c>
    </row>
    <row r="42" spans="1:3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441</v>
      </c>
      <c r="B44" s="17" t="n">
        <v>5215</v>
      </c>
      <c r="C44" s="18">
        <f>(0.0/B44*100)</f>
        <v/>
      </c>
      <c r="D44" s="19" t="n">
        <v>5215</v>
      </c>
      <c r="E44" s="18" t="n">
        <v>398.41345815</v>
      </c>
      <c r="F44" s="20" t="n">
        <v>28.79175121</v>
      </c>
      <c r="G44" s="18" t="n">
        <v>396.58807358</v>
      </c>
      <c r="H44" s="20" t="n">
        <v>18.46800234</v>
      </c>
      <c r="I44" s="18" t="n">
        <v>393.50071119</v>
      </c>
      <c r="J44" s="20" t="n">
        <v>7.97986295</v>
      </c>
      <c r="K44" s="18" t="n">
        <v>392.78090364</v>
      </c>
      <c r="L44" s="20" t="n">
        <v>5.4034419</v>
      </c>
      <c r="M44" s="18" t="n">
        <v>420.64520595</v>
      </c>
      <c r="N44" s="20" t="n">
        <v>7.14932058</v>
      </c>
      <c r="O44" s="18" t="n">
        <v>440.72543249</v>
      </c>
      <c r="P44" s="20" t="n">
        <v>10.54254758</v>
      </c>
      <c r="Q44" s="18" t="n">
        <v>421.70396848</v>
      </c>
      <c r="R44" s="20" t="n">
        <v>11.91996368</v>
      </c>
      <c r="S44" s="18" t="s">
        <v>404</v>
      </c>
      <c r="T44" s="20" t="s">
        <v>404</v>
      </c>
      <c r="U44" s="18" t="s">
        <v>404</v>
      </c>
      <c r="V44" s="20" t="s">
        <v>404</v>
      </c>
      <c r="W44" s="18" t="s">
        <v>404</v>
      </c>
      <c r="X44" s="20" t="s">
        <v>404</v>
      </c>
      <c r="Y44" s="18" t="s">
        <v>404</v>
      </c>
      <c r="Z44" s="20" t="s">
        <v>404</v>
      </c>
      <c r="AA44" s="18" t="s">
        <v>404</v>
      </c>
      <c r="AB44" s="20" t="s">
        <v>404</v>
      </c>
      <c r="AC44" s="18" t="n">
        <v>402.77531382</v>
      </c>
      <c r="AD44" s="20" t="n">
        <v>12.17845719</v>
      </c>
      <c r="AE44" s="18" t="n">
        <v>503.096413</v>
      </c>
      <c r="AF44" s="20" t="n">
        <v>28.73731351</v>
      </c>
    </row>
    <row r="45" spans="1:32">
      <c r="A45" s="15" t="s">
        <v>442</v>
      </c>
      <c r="B45" s="17" t="n">
        <v>5519</v>
      </c>
      <c r="C45" s="18">
        <f>(0.0/B45*100)</f>
        <v/>
      </c>
      <c r="D45" s="19" t="n">
        <v>5519</v>
      </c>
      <c r="E45" s="18" t="n">
        <v>353.71793683</v>
      </c>
      <c r="F45" s="20" t="n">
        <v>21.96512483</v>
      </c>
      <c r="G45" s="18" t="n">
        <v>362.2784058</v>
      </c>
      <c r="H45" s="20" t="n">
        <v>9.86981302</v>
      </c>
      <c r="I45" s="18" t="n">
        <v>360.71814302</v>
      </c>
      <c r="J45" s="20" t="n">
        <v>12.81668144</v>
      </c>
      <c r="K45" s="18" t="n">
        <v>333.71009288</v>
      </c>
      <c r="L45" s="20" t="n">
        <v>5.02235815</v>
      </c>
      <c r="M45" s="18" t="n">
        <v>336.35505316</v>
      </c>
      <c r="N45" s="20" t="n">
        <v>5.58736736</v>
      </c>
      <c r="O45" s="18" t="n">
        <v>362.14535092</v>
      </c>
      <c r="P45" s="20" t="n">
        <v>8.693273769999999</v>
      </c>
      <c r="Q45" s="18" t="n">
        <v>365.6963705</v>
      </c>
      <c r="R45" s="20" t="n">
        <v>14.12763574</v>
      </c>
      <c r="S45" s="18" t="s">
        <v>404</v>
      </c>
      <c r="T45" s="20" t="s">
        <v>404</v>
      </c>
      <c r="U45" s="18" t="s">
        <v>404</v>
      </c>
      <c r="V45" s="20" t="s">
        <v>404</v>
      </c>
      <c r="W45" s="18" t="s">
        <v>404</v>
      </c>
      <c r="X45" s="20" t="s">
        <v>404</v>
      </c>
      <c r="Y45" s="18" t="s">
        <v>404</v>
      </c>
      <c r="Z45" s="20" t="s">
        <v>404</v>
      </c>
      <c r="AA45" s="18" t="s">
        <v>404</v>
      </c>
      <c r="AB45" s="20" t="s">
        <v>404</v>
      </c>
      <c r="AC45" s="18" t="s">
        <v>404</v>
      </c>
      <c r="AD45" s="20" t="s">
        <v>404</v>
      </c>
      <c r="AE45" s="18" t="n">
        <v>300.72458668</v>
      </c>
      <c r="AF45" s="20" t="n">
        <v>15.16019645</v>
      </c>
    </row>
    <row r="46" spans="1:32">
      <c r="A46" s="15" t="s">
        <v>443</v>
      </c>
      <c r="B46" s="17" t="n">
        <v>23141</v>
      </c>
      <c r="C46" s="18">
        <f>(4196.0/B46*100)</f>
        <v/>
      </c>
      <c r="D46" s="19" t="n">
        <v>18945</v>
      </c>
      <c r="E46" s="18" t="n">
        <v>400.31313921</v>
      </c>
      <c r="F46" s="20" t="n">
        <v>16.29156922</v>
      </c>
      <c r="G46" s="18" t="n">
        <v>409.69801705</v>
      </c>
      <c r="H46" s="20" t="n">
        <v>15.56905515</v>
      </c>
      <c r="I46" s="18" t="n">
        <v>416.16413872</v>
      </c>
      <c r="J46" s="20" t="n">
        <v>14.14766823</v>
      </c>
      <c r="K46" s="18" t="n">
        <v>446.45431914</v>
      </c>
      <c r="L46" s="20" t="n">
        <v>11.60788458</v>
      </c>
      <c r="M46" s="18" t="n">
        <v>420.83255722</v>
      </c>
      <c r="N46" s="20" t="n">
        <v>8.233894960000001</v>
      </c>
      <c r="O46" s="18" t="n">
        <v>418.62062311</v>
      </c>
      <c r="P46" s="20" t="n">
        <v>5.10165085</v>
      </c>
      <c r="Q46" s="18" t="n">
        <v>413.42544212</v>
      </c>
      <c r="R46" s="20" t="n">
        <v>8.547431059999999</v>
      </c>
      <c r="S46" s="18" t="n">
        <v>410.9480941</v>
      </c>
      <c r="T46" s="20" t="n">
        <v>11.48283217</v>
      </c>
      <c r="U46" s="18" t="n">
        <v>422.74861708</v>
      </c>
      <c r="V46" s="20" t="n">
        <v>25.22837277</v>
      </c>
      <c r="W46" s="18" t="s">
        <v>404</v>
      </c>
      <c r="X46" s="20" t="s">
        <v>404</v>
      </c>
      <c r="Y46" s="18" t="s">
        <v>404</v>
      </c>
      <c r="Z46" s="20" t="s">
        <v>404</v>
      </c>
      <c r="AA46" s="18" t="s">
        <v>404</v>
      </c>
      <c r="AB46" s="20" t="s">
        <v>404</v>
      </c>
      <c r="AC46" s="18" t="s">
        <v>404</v>
      </c>
      <c r="AD46" s="20" t="s">
        <v>404</v>
      </c>
      <c r="AE46" s="18" t="n">
        <v>350.87666195</v>
      </c>
      <c r="AF46" s="20" t="n">
        <v>6.27321847</v>
      </c>
    </row>
    <row r="47" spans="1:32">
      <c r="A47" s="15" t="s">
        <v>444</v>
      </c>
      <c r="B47" s="17" t="n">
        <v>5928</v>
      </c>
      <c r="C47" s="18">
        <f>(0.0/B47*100)</f>
        <v/>
      </c>
      <c r="D47" s="19" t="n">
        <v>5928</v>
      </c>
      <c r="E47" s="18" t="n">
        <v>369.2404057</v>
      </c>
      <c r="F47" s="20" t="n">
        <v>39.33405912</v>
      </c>
      <c r="G47" s="18" t="n">
        <v>394.13173328</v>
      </c>
      <c r="H47" s="20" t="n">
        <v>15.41806141</v>
      </c>
      <c r="I47" s="18" t="n">
        <v>414.4612016</v>
      </c>
      <c r="J47" s="20" t="n">
        <v>7.32368105</v>
      </c>
      <c r="K47" s="18" t="n">
        <v>474.68799623</v>
      </c>
      <c r="L47" s="20" t="n">
        <v>9.037918149999999</v>
      </c>
      <c r="M47" s="18" t="n">
        <v>431.91988829</v>
      </c>
      <c r="N47" s="20" t="n">
        <v>79.68286092</v>
      </c>
      <c r="O47" s="18" t="n">
        <v>360.91643382</v>
      </c>
      <c r="P47" s="20" t="n">
        <v>11.01489548</v>
      </c>
      <c r="Q47" s="18" t="s">
        <v>404</v>
      </c>
      <c r="R47" s="20" t="s">
        <v>404</v>
      </c>
      <c r="S47" s="18" t="n">
        <v>385.31902918</v>
      </c>
      <c r="T47" s="20" t="n">
        <v>13.12892564</v>
      </c>
      <c r="U47" s="18" t="n">
        <v>522.97002243</v>
      </c>
      <c r="V47" s="20" t="n">
        <v>7.92992156</v>
      </c>
      <c r="W47" s="18" t="s">
        <v>404</v>
      </c>
      <c r="X47" s="20" t="s">
        <v>404</v>
      </c>
      <c r="Y47" s="18" t="s">
        <v>404</v>
      </c>
      <c r="Z47" s="20" t="s">
        <v>404</v>
      </c>
      <c r="AA47" s="18" t="s">
        <v>404</v>
      </c>
      <c r="AB47" s="20" t="s">
        <v>404</v>
      </c>
      <c r="AC47" s="18" t="s">
        <v>404</v>
      </c>
      <c r="AD47" s="20" t="s">
        <v>404</v>
      </c>
      <c r="AE47" s="18" t="n">
        <v>312.53201725</v>
      </c>
      <c r="AF47" s="20" t="n">
        <v>18.182378</v>
      </c>
    </row>
    <row r="48" spans="1:32">
      <c r="A48" s="15" t="s">
        <v>445</v>
      </c>
      <c r="B48" s="17" t="n">
        <v>9841</v>
      </c>
      <c r="C48" s="18">
        <f>(0.0/B48*100)</f>
        <v/>
      </c>
      <c r="D48" s="19" t="n">
        <v>9841</v>
      </c>
      <c r="E48" s="18" t="n">
        <v>476.8056</v>
      </c>
      <c r="F48" s="20" t="n">
        <v>51.92419475</v>
      </c>
      <c r="G48" s="18" t="n">
        <v>450.5480436</v>
      </c>
      <c r="H48" s="20" t="n">
        <v>32.55725724</v>
      </c>
      <c r="I48" s="18" t="n">
        <v>551.4258155</v>
      </c>
      <c r="J48" s="20" t="n">
        <v>42.87089432</v>
      </c>
      <c r="K48" s="18" t="n">
        <v>473.02211965</v>
      </c>
      <c r="L48" s="20" t="n">
        <v>26.18821018</v>
      </c>
      <c r="M48" s="18" t="n">
        <v>525.08347438</v>
      </c>
      <c r="N48" s="20" t="n">
        <v>22.88967722</v>
      </c>
      <c r="O48" s="18" t="n">
        <v>521.37163379</v>
      </c>
      <c r="P48" s="20" t="n">
        <v>9.675995220000001</v>
      </c>
      <c r="Q48" s="18" t="n">
        <v>493.94647892</v>
      </c>
      <c r="R48" s="20" t="n">
        <v>11.49881433</v>
      </c>
      <c r="S48" s="18" t="n">
        <v>483.43990856</v>
      </c>
      <c r="T48" s="20" t="n">
        <v>16.65502606</v>
      </c>
      <c r="U48" s="18" t="n">
        <v>496.30775747</v>
      </c>
      <c r="V48" s="20" t="n">
        <v>13.75537102</v>
      </c>
      <c r="W48" s="18" t="s">
        <v>404</v>
      </c>
      <c r="X48" s="20" t="s">
        <v>404</v>
      </c>
      <c r="Y48" s="18" t="s">
        <v>404</v>
      </c>
      <c r="Z48" s="20" t="s">
        <v>404</v>
      </c>
      <c r="AA48" s="18" t="s">
        <v>404</v>
      </c>
      <c r="AB48" s="20" t="s">
        <v>404</v>
      </c>
      <c r="AC48" s="18" t="s">
        <v>404</v>
      </c>
      <c r="AD48" s="20" t="s">
        <v>404</v>
      </c>
      <c r="AE48" s="18" t="n">
        <v>408.98421585</v>
      </c>
      <c r="AF48" s="20" t="n">
        <v>21.37814318</v>
      </c>
    </row>
    <row r="49" spans="1:32">
      <c r="A49" s="15" t="s">
        <v>446</v>
      </c>
      <c r="B49" s="17" t="n">
        <v>6349</v>
      </c>
      <c r="C49" s="18">
        <f>(52.0/B49*100)</f>
        <v/>
      </c>
      <c r="D49" s="19" t="n">
        <v>6297</v>
      </c>
      <c r="E49" s="18" t="n">
        <v>390.18967845</v>
      </c>
      <c r="F49" s="20" t="n">
        <v>11.03090358</v>
      </c>
      <c r="G49" s="18" t="n">
        <v>430.51399968</v>
      </c>
      <c r="H49" s="20" t="n">
        <v>13.78752025</v>
      </c>
      <c r="I49" s="18" t="n">
        <v>401.79316833</v>
      </c>
      <c r="J49" s="20" t="n">
        <v>9.61425129</v>
      </c>
      <c r="K49" s="18" t="n">
        <v>420.11089194</v>
      </c>
      <c r="L49" s="20" t="n">
        <v>11.44945557</v>
      </c>
      <c r="M49" s="18" t="n">
        <v>444.30808951</v>
      </c>
      <c r="N49" s="20" t="n">
        <v>10.61385718</v>
      </c>
      <c r="O49" s="18" t="n">
        <v>438.38762977</v>
      </c>
      <c r="P49" s="20" t="n">
        <v>17.31508445</v>
      </c>
      <c r="Q49" s="18" t="n">
        <v>441.77794956</v>
      </c>
      <c r="R49" s="20" t="n">
        <v>29.18376454</v>
      </c>
      <c r="S49" s="18" t="n">
        <v>408.16853766</v>
      </c>
      <c r="T49" s="20" t="n">
        <v>13.69246771</v>
      </c>
      <c r="U49" s="18" t="n">
        <v>435.81615234</v>
      </c>
      <c r="V49" s="20" t="n">
        <v>5.48354949</v>
      </c>
      <c r="W49" s="18" t="s">
        <v>404</v>
      </c>
      <c r="X49" s="20" t="s">
        <v>404</v>
      </c>
      <c r="Y49" s="18" t="s">
        <v>404</v>
      </c>
      <c r="Z49" s="20" t="s">
        <v>404</v>
      </c>
      <c r="AA49" s="18" t="s">
        <v>404</v>
      </c>
      <c r="AB49" s="20" t="s">
        <v>404</v>
      </c>
      <c r="AC49" s="18" t="s">
        <v>404</v>
      </c>
      <c r="AD49" s="20" t="s">
        <v>404</v>
      </c>
      <c r="AE49" s="18" t="n">
        <v>429.36458079</v>
      </c>
      <c r="AF49" s="20" t="n">
        <v>28.73070599</v>
      </c>
    </row>
    <row r="50" spans="1:32">
      <c r="A50" s="15" t="s">
        <v>447</v>
      </c>
      <c r="B50" s="17" t="n">
        <v>11795</v>
      </c>
      <c r="C50" s="18">
        <f>(1031.0/B50*100)</f>
        <v/>
      </c>
      <c r="D50" s="19" t="n">
        <v>10764</v>
      </c>
      <c r="E50" s="18" t="n">
        <v>380.54234473</v>
      </c>
      <c r="F50" s="20" t="n">
        <v>17.73387874</v>
      </c>
      <c r="G50" s="18" t="n">
        <v>450.37587379</v>
      </c>
      <c r="H50" s="20" t="n">
        <v>30.24283515</v>
      </c>
      <c r="I50" s="18" t="n">
        <v>433.59034582</v>
      </c>
      <c r="J50" s="20" t="n">
        <v>22.30946419</v>
      </c>
      <c r="K50" s="18" t="n">
        <v>419.3979047</v>
      </c>
      <c r="L50" s="20" t="n">
        <v>9.046472290000001</v>
      </c>
      <c r="M50" s="18" t="n">
        <v>444.04724336</v>
      </c>
      <c r="N50" s="20" t="n">
        <v>11.73894576</v>
      </c>
      <c r="O50" s="18" t="n">
        <v>422.3951924</v>
      </c>
      <c r="P50" s="20" t="n">
        <v>5.43526686</v>
      </c>
      <c r="Q50" s="18" t="n">
        <v>436.4155499</v>
      </c>
      <c r="R50" s="20" t="n">
        <v>7.50616883</v>
      </c>
      <c r="S50" s="18" t="n">
        <v>420.83988277</v>
      </c>
      <c r="T50" s="20" t="n">
        <v>15.41797695</v>
      </c>
      <c r="U50" s="18" t="n">
        <v>439.19663665</v>
      </c>
      <c r="V50" s="20" t="n">
        <v>8.121007519999999</v>
      </c>
      <c r="W50" s="18" t="s">
        <v>404</v>
      </c>
      <c r="X50" s="20" t="s">
        <v>404</v>
      </c>
      <c r="Y50" s="18" t="s">
        <v>404</v>
      </c>
      <c r="Z50" s="20" t="s">
        <v>404</v>
      </c>
      <c r="AA50" s="18" t="s">
        <v>404</v>
      </c>
      <c r="AB50" s="20" t="s">
        <v>404</v>
      </c>
      <c r="AC50" s="18" t="s">
        <v>404</v>
      </c>
      <c r="AD50" s="20" t="s">
        <v>404</v>
      </c>
      <c r="AE50" s="18" t="n">
        <v>409.41967255</v>
      </c>
      <c r="AF50" s="20" t="n">
        <v>16.27594686</v>
      </c>
    </row>
    <row r="51" spans="1:32">
      <c r="A51" s="15" t="s">
        <v>448</v>
      </c>
      <c r="B51" s="17" t="n">
        <v>6866</v>
      </c>
      <c r="C51" s="18">
        <f>(0.0/B51*100)</f>
        <v/>
      </c>
      <c r="D51" s="19" t="n">
        <v>6866</v>
      </c>
      <c r="E51" s="18" t="n">
        <v>418.72199911</v>
      </c>
      <c r="F51" s="20" t="n">
        <v>16.75165403</v>
      </c>
      <c r="G51" s="18" t="n">
        <v>440.03377723</v>
      </c>
      <c r="H51" s="20" t="n">
        <v>10.62430428</v>
      </c>
      <c r="I51" s="18" t="n">
        <v>422.03233186</v>
      </c>
      <c r="J51" s="20" t="n">
        <v>4.71392035</v>
      </c>
      <c r="K51" s="18" t="n">
        <v>429.80795441</v>
      </c>
      <c r="L51" s="20" t="n">
        <v>5.94974911</v>
      </c>
      <c r="M51" s="18" t="n">
        <v>431.75754427</v>
      </c>
      <c r="N51" s="20" t="n">
        <v>8.85787927</v>
      </c>
      <c r="O51" s="18" t="n">
        <v>446.15599999</v>
      </c>
      <c r="P51" s="20" t="n">
        <v>15.41990436</v>
      </c>
      <c r="Q51" s="18" t="n">
        <v>389.07051256</v>
      </c>
      <c r="R51" s="20" t="n">
        <v>12.48233489</v>
      </c>
      <c r="S51" s="18" t="n">
        <v>386.99485588</v>
      </c>
      <c r="T51" s="20" t="n">
        <v>7.05012523</v>
      </c>
      <c r="U51" s="18" t="n">
        <v>395.8529761</v>
      </c>
      <c r="V51" s="20" t="n">
        <v>8.52318797</v>
      </c>
      <c r="W51" s="18" t="s">
        <v>404</v>
      </c>
      <c r="X51" s="20" t="s">
        <v>404</v>
      </c>
      <c r="Y51" s="18" t="s">
        <v>404</v>
      </c>
      <c r="Z51" s="20" t="s">
        <v>404</v>
      </c>
      <c r="AA51" s="18" t="s">
        <v>404</v>
      </c>
      <c r="AB51" s="20" t="s">
        <v>404</v>
      </c>
      <c r="AC51" s="18" t="s">
        <v>404</v>
      </c>
      <c r="AD51" s="20" t="s">
        <v>404</v>
      </c>
      <c r="AE51" s="18" t="n">
        <v>403.61879106</v>
      </c>
      <c r="AF51" s="20" t="n">
        <v>12.03953101</v>
      </c>
    </row>
    <row r="52" spans="1:32">
      <c r="A52" s="15" t="s">
        <v>449</v>
      </c>
      <c r="B52" s="17" t="n">
        <v>5809</v>
      </c>
      <c r="C52" s="18">
        <f>(0.0/B52*100)</f>
        <v/>
      </c>
      <c r="D52" s="19" t="n">
        <v>5809</v>
      </c>
      <c r="E52" s="18" t="n">
        <v>450.35736414</v>
      </c>
      <c r="F52" s="20" t="n">
        <v>15.675859</v>
      </c>
      <c r="G52" s="18" t="n">
        <v>427.38112004</v>
      </c>
      <c r="H52" s="20" t="n">
        <v>12.06732529</v>
      </c>
      <c r="I52" s="18" t="n">
        <v>468.56991883</v>
      </c>
      <c r="J52" s="20" t="n">
        <v>4.72906221</v>
      </c>
      <c r="K52" s="18" t="n">
        <v>515.30605507</v>
      </c>
      <c r="L52" s="20" t="n">
        <v>5.21295441</v>
      </c>
      <c r="M52" s="18" t="n">
        <v>575.19069142</v>
      </c>
      <c r="N52" s="20" t="n">
        <v>22.94915382</v>
      </c>
      <c r="O52" s="18" t="s">
        <v>404</v>
      </c>
      <c r="P52" s="20" t="s">
        <v>404</v>
      </c>
      <c r="Q52" s="18" t="s">
        <v>404</v>
      </c>
      <c r="R52" s="20" t="s">
        <v>404</v>
      </c>
      <c r="S52" s="18" t="s">
        <v>404</v>
      </c>
      <c r="T52" s="20" t="s">
        <v>404</v>
      </c>
      <c r="U52" s="18" t="s">
        <v>404</v>
      </c>
      <c r="V52" s="20" t="s">
        <v>404</v>
      </c>
      <c r="W52" s="18" t="s">
        <v>404</v>
      </c>
      <c r="X52" s="20" t="s">
        <v>404</v>
      </c>
      <c r="Y52" s="18" t="s">
        <v>404</v>
      </c>
      <c r="Z52" s="20" t="s">
        <v>404</v>
      </c>
      <c r="AA52" s="18" t="s">
        <v>404</v>
      </c>
      <c r="AB52" s="20" t="s">
        <v>404</v>
      </c>
      <c r="AC52" s="18" t="s">
        <v>404</v>
      </c>
      <c r="AD52" s="20" t="s">
        <v>404</v>
      </c>
      <c r="AE52" s="18" t="s">
        <v>404</v>
      </c>
      <c r="AF52" s="20" t="s">
        <v>404</v>
      </c>
    </row>
    <row r="53" spans="1:32">
      <c r="A53" s="15" t="s">
        <v>450</v>
      </c>
      <c r="B53" s="17" t="n">
        <v>5571</v>
      </c>
      <c r="C53" s="18">
        <f>(0.0/B53*100)</f>
        <v/>
      </c>
      <c r="D53" s="19" t="n">
        <v>5571</v>
      </c>
      <c r="E53" s="18" t="n">
        <v>440.93814294</v>
      </c>
      <c r="F53" s="20" t="n">
        <v>7.17384081</v>
      </c>
      <c r="G53" s="18" t="n">
        <v>414.52323975</v>
      </c>
      <c r="H53" s="20" t="n">
        <v>4.28068926</v>
      </c>
      <c r="I53" s="18" t="n">
        <v>449.55382427</v>
      </c>
      <c r="J53" s="20" t="n">
        <v>1.96452324</v>
      </c>
      <c r="K53" s="18" t="n">
        <v>433.866323</v>
      </c>
      <c r="L53" s="20" t="n">
        <v>10.11345564</v>
      </c>
      <c r="M53" s="18" t="s">
        <v>404</v>
      </c>
      <c r="N53" s="20" t="s">
        <v>404</v>
      </c>
      <c r="O53" s="18" t="s">
        <v>404</v>
      </c>
      <c r="P53" s="20" t="s">
        <v>404</v>
      </c>
      <c r="Q53" s="18" t="s">
        <v>404</v>
      </c>
      <c r="R53" s="20" t="s">
        <v>404</v>
      </c>
      <c r="S53" s="18" t="n">
        <v>448.37618363</v>
      </c>
      <c r="T53" s="20" t="n">
        <v>10.37721547</v>
      </c>
      <c r="U53" s="18" t="n">
        <v>445.71473347</v>
      </c>
      <c r="V53" s="20" t="n">
        <v>9.18274001</v>
      </c>
      <c r="W53" s="18" t="s">
        <v>404</v>
      </c>
      <c r="X53" s="20" t="s">
        <v>404</v>
      </c>
      <c r="Y53" s="18" t="s">
        <v>404</v>
      </c>
      <c r="Z53" s="20" t="s">
        <v>404</v>
      </c>
      <c r="AA53" s="18" t="s">
        <v>404</v>
      </c>
      <c r="AB53" s="20" t="s">
        <v>404</v>
      </c>
      <c r="AC53" s="18" t="s">
        <v>404</v>
      </c>
      <c r="AD53" s="20" t="s">
        <v>404</v>
      </c>
      <c r="AE53" s="18" t="n">
        <v>357.72234252</v>
      </c>
      <c r="AF53" s="20" t="n">
        <v>8.492621740000001</v>
      </c>
    </row>
    <row r="54" spans="1:32">
      <c r="A54" s="15" t="s">
        <v>451</v>
      </c>
      <c r="B54" s="17" t="n">
        <v>4740</v>
      </c>
      <c r="C54" s="18">
        <f>(199.0/B54*100)</f>
        <v/>
      </c>
      <c r="D54" s="19" t="n">
        <v>4541</v>
      </c>
      <c r="E54" s="18" t="n">
        <v>358.45240856</v>
      </c>
      <c r="F54" s="20" t="n">
        <v>24.74694765</v>
      </c>
      <c r="G54" s="18" t="n">
        <v>342.23526783</v>
      </c>
      <c r="H54" s="20" t="n">
        <v>19.64932784</v>
      </c>
      <c r="I54" s="18" t="n">
        <v>364.61096109</v>
      </c>
      <c r="J54" s="20" t="n">
        <v>10.52379808</v>
      </c>
      <c r="K54" s="18" t="n">
        <v>362.39073567</v>
      </c>
      <c r="L54" s="20" t="n">
        <v>15.29058761</v>
      </c>
      <c r="M54" s="18" t="n">
        <v>372.58743682</v>
      </c>
      <c r="N54" s="20" t="n">
        <v>13.47175641</v>
      </c>
      <c r="O54" s="18" t="n">
        <v>375.38824305</v>
      </c>
      <c r="P54" s="20" t="n">
        <v>10.09461276</v>
      </c>
      <c r="Q54" s="18" t="n">
        <v>375.44966236</v>
      </c>
      <c r="R54" s="20" t="n">
        <v>14.37905212</v>
      </c>
      <c r="S54" s="18" t="n">
        <v>383.31798405</v>
      </c>
      <c r="T54" s="20" t="n">
        <v>13.68366894</v>
      </c>
      <c r="U54" s="18" t="n">
        <v>346.88148606</v>
      </c>
      <c r="V54" s="20" t="n">
        <v>10.19111911</v>
      </c>
      <c r="W54" s="18" t="s">
        <v>404</v>
      </c>
      <c r="X54" s="20" t="s">
        <v>404</v>
      </c>
      <c r="Y54" s="18" t="s">
        <v>404</v>
      </c>
      <c r="Z54" s="20" t="s">
        <v>404</v>
      </c>
      <c r="AA54" s="18" t="s">
        <v>404</v>
      </c>
      <c r="AB54" s="20" t="s">
        <v>404</v>
      </c>
      <c r="AC54" s="18" t="s">
        <v>404</v>
      </c>
      <c r="AD54" s="20" t="s">
        <v>404</v>
      </c>
      <c r="AE54" s="18" t="n">
        <v>300.91453374</v>
      </c>
      <c r="AF54" s="20" t="n">
        <v>7.55055381</v>
      </c>
    </row>
    <row r="55" spans="1:32">
      <c r="A55" s="15" t="s">
        <v>452</v>
      </c>
      <c r="B55" s="17" t="n">
        <v>5316</v>
      </c>
      <c r="C55" s="18">
        <f>(43.0/B55*100)</f>
        <v/>
      </c>
      <c r="D55" s="19" t="n">
        <v>5273</v>
      </c>
      <c r="E55" s="18" t="n">
        <v>381.39992631</v>
      </c>
      <c r="F55" s="20" t="n">
        <v>10.05386192</v>
      </c>
      <c r="G55" s="18" t="n">
        <v>379.48883169</v>
      </c>
      <c r="H55" s="20" t="n">
        <v>9.261391039999999</v>
      </c>
      <c r="I55" s="18" t="n">
        <v>400.15181803</v>
      </c>
      <c r="J55" s="20" t="n">
        <v>11.59101666</v>
      </c>
      <c r="K55" s="18" t="n">
        <v>402.20815739</v>
      </c>
      <c r="L55" s="20" t="n">
        <v>15.32070281</v>
      </c>
      <c r="M55" s="18" t="n">
        <v>397.35036946</v>
      </c>
      <c r="N55" s="20" t="n">
        <v>19.51809953</v>
      </c>
      <c r="O55" s="18" t="n">
        <v>397.22153578</v>
      </c>
      <c r="P55" s="20" t="n">
        <v>10.43581555</v>
      </c>
      <c r="Q55" s="18" t="n">
        <v>385.18543047</v>
      </c>
      <c r="R55" s="20" t="n">
        <v>23.09583264</v>
      </c>
      <c r="S55" s="18" t="n">
        <v>376.31254628</v>
      </c>
      <c r="T55" s="20" t="n">
        <v>10.66949741</v>
      </c>
      <c r="U55" s="18" t="n">
        <v>414.40938035</v>
      </c>
      <c r="V55" s="20" t="n">
        <v>5.07389757</v>
      </c>
      <c r="W55" s="18" t="s">
        <v>404</v>
      </c>
      <c r="X55" s="20" t="s">
        <v>404</v>
      </c>
      <c r="Y55" s="18" t="s">
        <v>404</v>
      </c>
      <c r="Z55" s="20" t="s">
        <v>404</v>
      </c>
      <c r="AA55" s="18" t="s">
        <v>404</v>
      </c>
      <c r="AB55" s="20" t="s">
        <v>404</v>
      </c>
      <c r="AC55" s="18" t="n">
        <v>418.49144497</v>
      </c>
      <c r="AD55" s="20" t="n">
        <v>11.76113829</v>
      </c>
      <c r="AE55" s="18" t="n">
        <v>284.15466771</v>
      </c>
      <c r="AF55" s="20" t="n">
        <v>11.98588131</v>
      </c>
    </row>
    <row r="56" spans="1:32">
      <c r="A56" s="15" t="s">
        <v>453</v>
      </c>
      <c r="B56" s="17" t="n">
        <v>5359</v>
      </c>
      <c r="C56" s="18">
        <f>(0.0/B56*100)</f>
        <v/>
      </c>
      <c r="D56" s="19" t="n">
        <v>5359</v>
      </c>
      <c r="E56" s="18" t="n">
        <v>505.15730305</v>
      </c>
      <c r="F56" s="20" t="n">
        <v>44.43688744</v>
      </c>
      <c r="G56" s="18" t="s">
        <v>404</v>
      </c>
      <c r="H56" s="20" t="s">
        <v>404</v>
      </c>
      <c r="I56" s="18" t="n">
        <v>483.14261285</v>
      </c>
      <c r="J56" s="20" t="n">
        <v>14.64971561</v>
      </c>
      <c r="K56" s="18" t="n">
        <v>517.51986676</v>
      </c>
      <c r="L56" s="20" t="n">
        <v>5.59866385</v>
      </c>
      <c r="M56" s="18" t="n">
        <v>537.91661124</v>
      </c>
      <c r="N56" s="20" t="n">
        <v>6.45381516</v>
      </c>
      <c r="O56" s="18" t="n">
        <v>548.00913057</v>
      </c>
      <c r="P56" s="20" t="n">
        <v>8.20825849</v>
      </c>
      <c r="Q56" s="18" t="n">
        <v>540.87165309</v>
      </c>
      <c r="R56" s="20" t="n">
        <v>6.6059583</v>
      </c>
      <c r="S56" s="18" t="s">
        <v>404</v>
      </c>
      <c r="T56" s="20" t="s">
        <v>404</v>
      </c>
      <c r="U56" s="18" t="s">
        <v>404</v>
      </c>
      <c r="V56" s="20" t="s">
        <v>404</v>
      </c>
      <c r="W56" s="18" t="s">
        <v>404</v>
      </c>
      <c r="X56" s="20" t="s">
        <v>404</v>
      </c>
      <c r="Y56" s="18" t="s">
        <v>404</v>
      </c>
      <c r="Z56" s="20" t="s">
        <v>404</v>
      </c>
      <c r="AA56" s="18" t="s">
        <v>404</v>
      </c>
      <c r="AB56" s="20" t="s">
        <v>404</v>
      </c>
      <c r="AC56" s="18" t="s">
        <v>404</v>
      </c>
      <c r="AD56" s="20" t="s">
        <v>404</v>
      </c>
      <c r="AE56" s="18" t="s">
        <v>404</v>
      </c>
      <c r="AF56" s="20" t="s">
        <v>404</v>
      </c>
    </row>
    <row r="57" spans="1:32">
      <c r="A57" s="15" t="s">
        <v>454</v>
      </c>
      <c r="B57" s="17" t="n">
        <v>6513</v>
      </c>
      <c r="C57" s="18">
        <f>(0.0/B57*100)</f>
        <v/>
      </c>
      <c r="D57" s="19" t="n">
        <v>6513</v>
      </c>
      <c r="E57" s="18" t="n">
        <v>377.91429861</v>
      </c>
      <c r="F57" s="20" t="n">
        <v>10.96041071</v>
      </c>
      <c r="G57" s="18" t="n">
        <v>360.59276333</v>
      </c>
      <c r="H57" s="20" t="n">
        <v>16.69750759</v>
      </c>
      <c r="I57" s="18" t="n">
        <v>388.11815295</v>
      </c>
      <c r="J57" s="20" t="n">
        <v>8.93389992</v>
      </c>
      <c r="K57" s="18" t="n">
        <v>398.23523836</v>
      </c>
      <c r="L57" s="20" t="n">
        <v>5.68864843</v>
      </c>
      <c r="M57" s="18" t="n">
        <v>402.85283163</v>
      </c>
      <c r="N57" s="20" t="n">
        <v>7.26456296</v>
      </c>
      <c r="O57" s="18" t="n">
        <v>408.27095959</v>
      </c>
      <c r="P57" s="20" t="n">
        <v>5.66660514</v>
      </c>
      <c r="Q57" s="18" t="n">
        <v>398.6268439</v>
      </c>
      <c r="R57" s="20" t="n">
        <v>21.80432331</v>
      </c>
      <c r="S57" s="18" t="n">
        <v>379.13921176</v>
      </c>
      <c r="T57" s="20" t="n">
        <v>14.24052476</v>
      </c>
      <c r="U57" s="18" t="n">
        <v>412.5351529</v>
      </c>
      <c r="V57" s="20" t="n">
        <v>19.27810011</v>
      </c>
      <c r="W57" s="18" t="s">
        <v>404</v>
      </c>
      <c r="X57" s="20" t="s">
        <v>404</v>
      </c>
      <c r="Y57" s="18" t="s">
        <v>404</v>
      </c>
      <c r="Z57" s="20" t="s">
        <v>404</v>
      </c>
      <c r="AA57" s="18" t="s">
        <v>404</v>
      </c>
      <c r="AB57" s="20" t="s">
        <v>404</v>
      </c>
      <c r="AC57" s="18" t="n">
        <v>422.18086296</v>
      </c>
      <c r="AD57" s="20" t="n">
        <v>9.133025699999999</v>
      </c>
      <c r="AE57" s="18" t="n">
        <v>348.03807273</v>
      </c>
      <c r="AF57" s="20" t="n">
        <v>13.07021413</v>
      </c>
    </row>
    <row r="58" spans="1:32">
      <c r="A58" s="15" t="s">
        <v>455</v>
      </c>
      <c r="B58" s="17" t="n">
        <v>7267</v>
      </c>
      <c r="C58" s="18">
        <f>(0.0/B58*100)</f>
        <v/>
      </c>
      <c r="D58" s="19" t="n">
        <v>7267</v>
      </c>
      <c r="E58" s="18" t="n">
        <v>370.04157374</v>
      </c>
      <c r="F58" s="20" t="n">
        <v>11.61745212</v>
      </c>
      <c r="G58" s="18" t="n">
        <v>433.41028941</v>
      </c>
      <c r="H58" s="20" t="n">
        <v>13.89427688</v>
      </c>
      <c r="I58" s="18" t="n">
        <v>399.43330423</v>
      </c>
      <c r="J58" s="20" t="n">
        <v>12.99219638</v>
      </c>
      <c r="K58" s="18" t="n">
        <v>376.4486099</v>
      </c>
      <c r="L58" s="20" t="n">
        <v>9.65679308</v>
      </c>
      <c r="M58" s="18" t="n">
        <v>409.41458065</v>
      </c>
      <c r="N58" s="20" t="n">
        <v>7.93434138</v>
      </c>
      <c r="O58" s="18" t="n">
        <v>419.59315898</v>
      </c>
      <c r="P58" s="20" t="n">
        <v>9.116843340000001</v>
      </c>
      <c r="Q58" s="18" t="n">
        <v>421.50340592</v>
      </c>
      <c r="R58" s="20" t="n">
        <v>9.836827039999999</v>
      </c>
      <c r="S58" s="18" t="n">
        <v>407.35196051</v>
      </c>
      <c r="T58" s="20" t="n">
        <v>13.46613402</v>
      </c>
      <c r="U58" s="18" t="n">
        <v>460.95184937</v>
      </c>
      <c r="V58" s="20" t="n">
        <v>17.2504654</v>
      </c>
      <c r="W58" s="18" t="s">
        <v>404</v>
      </c>
      <c r="X58" s="20" t="s">
        <v>404</v>
      </c>
      <c r="Y58" s="18" t="s">
        <v>404</v>
      </c>
      <c r="Z58" s="20" t="s">
        <v>404</v>
      </c>
      <c r="AA58" s="18" t="s">
        <v>404</v>
      </c>
      <c r="AB58" s="20" t="s">
        <v>404</v>
      </c>
      <c r="AC58" s="18" t="n">
        <v>433.23169062</v>
      </c>
      <c r="AD58" s="20" t="n">
        <v>6.60750586</v>
      </c>
      <c r="AE58" s="18" t="n">
        <v>430.92457331</v>
      </c>
      <c r="AF58" s="20" t="n">
        <v>15.08065091</v>
      </c>
    </row>
    <row r="59" spans="1:32">
      <c r="A59" s="15" t="s">
        <v>456</v>
      </c>
      <c r="B59" s="17" t="n">
        <v>4826</v>
      </c>
      <c r="C59" s="18">
        <f>(0.0/B59*100)</f>
        <v/>
      </c>
      <c r="D59" s="19" t="n">
        <v>4826</v>
      </c>
      <c r="E59" s="18" t="n">
        <v>307.28570161</v>
      </c>
      <c r="F59" s="20" t="n">
        <v>8.431089529999999</v>
      </c>
      <c r="G59" s="18" t="n">
        <v>305.28175297</v>
      </c>
      <c r="H59" s="20" t="n">
        <v>4.55226631</v>
      </c>
      <c r="I59" s="18" t="n">
        <v>322.10729626</v>
      </c>
      <c r="J59" s="20" t="n">
        <v>3.62629402</v>
      </c>
      <c r="K59" s="18" t="n">
        <v>332.40636145</v>
      </c>
      <c r="L59" s="20" t="n">
        <v>3.99545376</v>
      </c>
      <c r="M59" s="18" t="n">
        <v>380.39700481</v>
      </c>
      <c r="N59" s="20" t="n">
        <v>2.32362545</v>
      </c>
      <c r="O59" s="18" t="n">
        <v>359.70536038</v>
      </c>
      <c r="P59" s="20" t="n">
        <v>6.4294074</v>
      </c>
      <c r="Q59" s="18" t="s">
        <v>404</v>
      </c>
      <c r="R59" s="20" t="s">
        <v>404</v>
      </c>
      <c r="S59" s="18" t="s">
        <v>404</v>
      </c>
      <c r="T59" s="20" t="s">
        <v>404</v>
      </c>
      <c r="U59" s="18" t="s">
        <v>404</v>
      </c>
      <c r="V59" s="20" t="s">
        <v>404</v>
      </c>
      <c r="W59" s="18" t="s">
        <v>404</v>
      </c>
      <c r="X59" s="20" t="s">
        <v>404</v>
      </c>
      <c r="Y59" s="18" t="s">
        <v>404</v>
      </c>
      <c r="Z59" s="20" t="s">
        <v>404</v>
      </c>
      <c r="AA59" s="18" t="s">
        <v>404</v>
      </c>
      <c r="AB59" s="20" t="s">
        <v>404</v>
      </c>
      <c r="AC59" s="18" t="s">
        <v>404</v>
      </c>
      <c r="AD59" s="20" t="s">
        <v>404</v>
      </c>
      <c r="AE59" s="18" t="s">
        <v>404</v>
      </c>
      <c r="AF59" s="20" t="s">
        <v>404</v>
      </c>
    </row>
    <row r="60" spans="1:32">
      <c r="A60" s="15" t="s">
        <v>457</v>
      </c>
      <c r="B60" s="17" t="n">
        <v>4546</v>
      </c>
      <c r="C60" s="18">
        <f>(0.0/B60*100)</f>
        <v/>
      </c>
      <c r="D60" s="19" t="n">
        <v>4546</v>
      </c>
      <c r="E60" s="18" t="n">
        <v>306.40478757</v>
      </c>
      <c r="F60" s="20" t="n">
        <v>16.40469731</v>
      </c>
      <c r="G60" s="18" t="n">
        <v>300.82671987</v>
      </c>
      <c r="H60" s="20" t="n">
        <v>16.53308145</v>
      </c>
      <c r="I60" s="18" t="n">
        <v>367.1413785</v>
      </c>
      <c r="J60" s="20" t="n">
        <v>11.46891091</v>
      </c>
      <c r="K60" s="18" t="n">
        <v>380.39313547</v>
      </c>
      <c r="L60" s="20" t="n">
        <v>7.34583269</v>
      </c>
      <c r="M60" s="18" t="n">
        <v>373.61533491</v>
      </c>
      <c r="N60" s="20" t="n">
        <v>20.52149301</v>
      </c>
      <c r="O60" s="18" t="n">
        <v>480.9403812</v>
      </c>
      <c r="P60" s="20" t="n">
        <v>12.55873868</v>
      </c>
      <c r="Q60" s="18" t="n">
        <v>405.9325229</v>
      </c>
      <c r="R60" s="20" t="n">
        <v>32.16248338</v>
      </c>
      <c r="S60" s="18" t="s">
        <v>404</v>
      </c>
      <c r="T60" s="20" t="s">
        <v>404</v>
      </c>
      <c r="U60" s="18" t="n">
        <v>303.09770316</v>
      </c>
      <c r="V60" s="20" t="n">
        <v>12.03057327</v>
      </c>
      <c r="W60" s="18" t="s">
        <v>404</v>
      </c>
      <c r="X60" s="20" t="s">
        <v>404</v>
      </c>
      <c r="Y60" s="18" t="s">
        <v>404</v>
      </c>
      <c r="Z60" s="20" t="s">
        <v>404</v>
      </c>
      <c r="AA60" s="18" t="s">
        <v>404</v>
      </c>
      <c r="AB60" s="20" t="s">
        <v>404</v>
      </c>
      <c r="AC60" s="18" t="s">
        <v>404</v>
      </c>
      <c r="AD60" s="20" t="s">
        <v>404</v>
      </c>
      <c r="AE60" s="18" t="n">
        <v>268.85081908</v>
      </c>
      <c r="AF60" s="20" t="n">
        <v>11.0629264</v>
      </c>
    </row>
    <row r="61" spans="1:32">
      <c r="A61" s="15" t="s">
        <v>458</v>
      </c>
      <c r="B61" s="17" t="n">
        <v>6525</v>
      </c>
      <c r="C61" s="18">
        <f>(0.0/B61*100)</f>
        <v/>
      </c>
      <c r="D61" s="19" t="n">
        <v>6525</v>
      </c>
      <c r="E61" s="18" t="n">
        <v>419.74377951</v>
      </c>
      <c r="F61" s="20" t="n">
        <v>7.11049626</v>
      </c>
      <c r="G61" s="18" t="n">
        <v>425.70455985</v>
      </c>
      <c r="H61" s="20" t="n">
        <v>5.92854087</v>
      </c>
      <c r="I61" s="18" t="n">
        <v>463.94269169</v>
      </c>
      <c r="J61" s="20" t="n">
        <v>4.96326758</v>
      </c>
      <c r="K61" s="18" t="n">
        <v>499.03846535</v>
      </c>
      <c r="L61" s="20" t="n">
        <v>4.75235182</v>
      </c>
      <c r="M61" s="18" t="n">
        <v>494.12516529</v>
      </c>
      <c r="N61" s="20" t="n">
        <v>29.93728337</v>
      </c>
      <c r="O61" s="18" t="s">
        <v>404</v>
      </c>
      <c r="P61" s="20" t="s">
        <v>404</v>
      </c>
      <c r="Q61" s="18" t="s">
        <v>404</v>
      </c>
      <c r="R61" s="20" t="s">
        <v>404</v>
      </c>
      <c r="S61" s="18" t="s">
        <v>404</v>
      </c>
      <c r="T61" s="20" t="s">
        <v>404</v>
      </c>
      <c r="U61" s="18" t="s">
        <v>404</v>
      </c>
      <c r="V61" s="20" t="s">
        <v>404</v>
      </c>
      <c r="W61" s="18" t="s">
        <v>404</v>
      </c>
      <c r="X61" s="20" t="s">
        <v>404</v>
      </c>
      <c r="Y61" s="18" t="s">
        <v>404</v>
      </c>
      <c r="Z61" s="20" t="s">
        <v>404</v>
      </c>
      <c r="AA61" s="18" t="s">
        <v>404</v>
      </c>
      <c r="AB61" s="20" t="s">
        <v>404</v>
      </c>
      <c r="AC61" s="18" t="s">
        <v>404</v>
      </c>
      <c r="AD61" s="20" t="s">
        <v>404</v>
      </c>
      <c r="AE61" s="18" t="s">
        <v>404</v>
      </c>
      <c r="AF61" s="20" t="s">
        <v>404</v>
      </c>
    </row>
    <row r="62" spans="1:32">
      <c r="A62" s="15" t="s">
        <v>459</v>
      </c>
      <c r="B62" s="17" t="n">
        <v>4476</v>
      </c>
      <c r="C62" s="18">
        <f>(0.0/B62*100)</f>
        <v/>
      </c>
      <c r="D62" s="19" t="n">
        <v>4476</v>
      </c>
      <c r="E62" s="18" t="n">
        <v>472.63598974</v>
      </c>
      <c r="F62" s="20" t="n">
        <v>14.29980009</v>
      </c>
      <c r="G62" s="18" t="n">
        <v>430.55443455</v>
      </c>
      <c r="H62" s="20" t="n">
        <v>9.02323634</v>
      </c>
      <c r="I62" s="18" t="n">
        <v>493.55175306</v>
      </c>
      <c r="J62" s="20" t="n">
        <v>4.98441325</v>
      </c>
      <c r="K62" s="18" t="n">
        <v>518.48598973</v>
      </c>
      <c r="L62" s="20" t="n">
        <v>2.80767198</v>
      </c>
      <c r="M62" s="18" t="n">
        <v>498.16292035</v>
      </c>
      <c r="N62" s="20" t="n">
        <v>1.75162912</v>
      </c>
      <c r="O62" s="18" t="n">
        <v>526.7066814999999</v>
      </c>
      <c r="P62" s="20" t="n">
        <v>2.36550961</v>
      </c>
      <c r="Q62" s="18" t="n">
        <v>514.23024585</v>
      </c>
      <c r="R62" s="20" t="n">
        <v>2.85724984</v>
      </c>
      <c r="S62" s="18" t="n">
        <v>400.86023708</v>
      </c>
      <c r="T62" s="20" t="n">
        <v>5.55699912</v>
      </c>
      <c r="U62" s="18" t="n">
        <v>570.13425127</v>
      </c>
      <c r="V62" s="20" t="n">
        <v>4.40186609</v>
      </c>
      <c r="W62" s="18" t="s">
        <v>404</v>
      </c>
      <c r="X62" s="20" t="s">
        <v>404</v>
      </c>
      <c r="Y62" s="18" t="s">
        <v>404</v>
      </c>
      <c r="Z62" s="20" t="s">
        <v>404</v>
      </c>
      <c r="AA62" s="18" t="s">
        <v>404</v>
      </c>
      <c r="AB62" s="20" t="s">
        <v>404</v>
      </c>
      <c r="AC62" s="18" t="s">
        <v>404</v>
      </c>
      <c r="AD62" s="20" t="s">
        <v>404</v>
      </c>
      <c r="AE62" s="18" t="s">
        <v>404</v>
      </c>
      <c r="AF62" s="20" t="s">
        <v>404</v>
      </c>
    </row>
    <row r="63" spans="1:32">
      <c r="A63" s="15" t="s">
        <v>460</v>
      </c>
      <c r="B63" s="17" t="n">
        <v>5324</v>
      </c>
      <c r="C63" s="18">
        <f>(0.0/B63*100)</f>
        <v/>
      </c>
      <c r="D63" s="19" t="n">
        <v>5324</v>
      </c>
      <c r="E63" s="18" t="n">
        <v>316.24708438</v>
      </c>
      <c r="F63" s="20" t="n">
        <v>6.51912251</v>
      </c>
      <c r="G63" s="18" t="n">
        <v>329.68614313</v>
      </c>
      <c r="H63" s="20" t="n">
        <v>4.21071591</v>
      </c>
      <c r="I63" s="18" t="n">
        <v>355.74510425</v>
      </c>
      <c r="J63" s="20" t="n">
        <v>2.72891423</v>
      </c>
      <c r="K63" s="18" t="n">
        <v>339.73503488</v>
      </c>
      <c r="L63" s="20" t="n">
        <v>3.22722406</v>
      </c>
      <c r="M63" s="18" t="n">
        <v>399.94093314</v>
      </c>
      <c r="N63" s="20" t="n">
        <v>3.33643462</v>
      </c>
      <c r="O63" s="18" t="s">
        <v>404</v>
      </c>
      <c r="P63" s="20" t="s">
        <v>404</v>
      </c>
      <c r="Q63" s="18" t="s">
        <v>404</v>
      </c>
      <c r="R63" s="20" t="s">
        <v>404</v>
      </c>
      <c r="S63" s="18" t="s">
        <v>404</v>
      </c>
      <c r="T63" s="20" t="s">
        <v>404</v>
      </c>
      <c r="U63" s="18" t="n">
        <v>271.22297031</v>
      </c>
      <c r="V63" s="20" t="n">
        <v>7.93778686</v>
      </c>
      <c r="W63" s="18" t="s">
        <v>404</v>
      </c>
      <c r="X63" s="20" t="s">
        <v>404</v>
      </c>
      <c r="Y63" s="18" t="s">
        <v>404</v>
      </c>
      <c r="Z63" s="20" t="s">
        <v>404</v>
      </c>
      <c r="AA63" s="18" t="s">
        <v>404</v>
      </c>
      <c r="AB63" s="20" t="s">
        <v>404</v>
      </c>
      <c r="AC63" s="18" t="s">
        <v>404</v>
      </c>
      <c r="AD63" s="20" t="s">
        <v>404</v>
      </c>
      <c r="AE63" s="18" t="n">
        <v>381.42314681</v>
      </c>
      <c r="AF63" s="20" t="n">
        <v>7.03587942</v>
      </c>
    </row>
    <row r="64" spans="1:32">
      <c r="A64" s="15" t="s">
        <v>461</v>
      </c>
      <c r="B64" s="17" t="n">
        <v>3634</v>
      </c>
      <c r="C64" s="18">
        <f>(27.0/B64*100)</f>
        <v/>
      </c>
      <c r="D64" s="19" t="n">
        <v>3607</v>
      </c>
      <c r="E64" s="18" t="n">
        <v>322.22153378</v>
      </c>
      <c r="F64" s="20" t="n">
        <v>8.02024349</v>
      </c>
      <c r="G64" s="18" t="n">
        <v>433.27578704</v>
      </c>
      <c r="H64" s="20" t="n">
        <v>2.9799937</v>
      </c>
      <c r="I64" s="18" t="n">
        <v>478.45758745</v>
      </c>
      <c r="J64" s="20" t="n">
        <v>2.54780312</v>
      </c>
      <c r="K64" s="18" t="s">
        <v>404</v>
      </c>
      <c r="L64" s="20" t="s">
        <v>404</v>
      </c>
      <c r="M64" s="18" t="s">
        <v>404</v>
      </c>
      <c r="N64" s="20" t="s">
        <v>404</v>
      </c>
      <c r="O64" s="18" t="s">
        <v>404</v>
      </c>
      <c r="P64" s="20" t="s">
        <v>404</v>
      </c>
      <c r="Q64" s="18" t="s">
        <v>404</v>
      </c>
      <c r="R64" s="20" t="s">
        <v>404</v>
      </c>
      <c r="S64" s="18" t="s">
        <v>404</v>
      </c>
      <c r="T64" s="20" t="s">
        <v>404</v>
      </c>
      <c r="U64" s="18" t="s">
        <v>404</v>
      </c>
      <c r="V64" s="20" t="s">
        <v>404</v>
      </c>
      <c r="W64" s="18" t="s">
        <v>404</v>
      </c>
      <c r="X64" s="20" t="s">
        <v>404</v>
      </c>
      <c r="Y64" s="18" t="s">
        <v>404</v>
      </c>
      <c r="Z64" s="20" t="s">
        <v>404</v>
      </c>
      <c r="AA64" s="18" t="s">
        <v>404</v>
      </c>
      <c r="AB64" s="20" t="s">
        <v>404</v>
      </c>
      <c r="AC64" s="18" t="n">
        <v>369.2527969</v>
      </c>
      <c r="AD64" s="20" t="n">
        <v>16.4636669</v>
      </c>
      <c r="AE64" s="18" t="n">
        <v>430.35372998</v>
      </c>
      <c r="AF64" s="20" t="n">
        <v>7.21729048</v>
      </c>
    </row>
    <row r="65" spans="1:32">
      <c r="A65" s="15" t="s">
        <v>462</v>
      </c>
      <c r="B65" s="17" t="n">
        <v>5325</v>
      </c>
      <c r="C65" s="18">
        <f>(0.0/B65*100)</f>
        <v/>
      </c>
      <c r="D65" s="19" t="n">
        <v>5325</v>
      </c>
      <c r="E65" s="18" t="n">
        <v>396.24430359</v>
      </c>
      <c r="F65" s="20" t="n">
        <v>5.80002053</v>
      </c>
      <c r="G65" s="18" t="n">
        <v>409.3956013</v>
      </c>
      <c r="H65" s="20" t="n">
        <v>4.88175553</v>
      </c>
      <c r="I65" s="18" t="n">
        <v>417.71593689</v>
      </c>
      <c r="J65" s="20" t="n">
        <v>6.7430051</v>
      </c>
      <c r="K65" s="18" t="n">
        <v>429.10865467</v>
      </c>
      <c r="L65" s="20" t="n">
        <v>8.58981522</v>
      </c>
      <c r="M65" s="18" t="n">
        <v>415.43204032</v>
      </c>
      <c r="N65" s="20" t="n">
        <v>12.8127869</v>
      </c>
      <c r="O65" s="18" t="n">
        <v>424.78584852</v>
      </c>
      <c r="P65" s="20" t="n">
        <v>10.92832955</v>
      </c>
      <c r="Q65" s="18" t="n">
        <v>383.87306006</v>
      </c>
      <c r="R65" s="20" t="n">
        <v>22.23131296</v>
      </c>
      <c r="S65" s="18" t="n">
        <v>375.29886309</v>
      </c>
      <c r="T65" s="20" t="n">
        <v>10.54942396</v>
      </c>
      <c r="U65" s="18" t="n">
        <v>468.68769372</v>
      </c>
      <c r="V65" s="20" t="n">
        <v>20.46521278</v>
      </c>
      <c r="W65" s="18" t="s">
        <v>404</v>
      </c>
      <c r="X65" s="20" t="s">
        <v>404</v>
      </c>
      <c r="Y65" s="18" t="s">
        <v>404</v>
      </c>
      <c r="Z65" s="20" t="s">
        <v>404</v>
      </c>
      <c r="AA65" s="18" t="n">
        <v>457.66986124</v>
      </c>
      <c r="AB65" s="20" t="n">
        <v>16.85169798</v>
      </c>
      <c r="AC65" s="18" t="s">
        <v>404</v>
      </c>
      <c r="AD65" s="20" t="s">
        <v>404</v>
      </c>
      <c r="AE65" s="18" t="n">
        <v>423.25535159</v>
      </c>
      <c r="AF65" s="20" t="n">
        <v>48.45151075</v>
      </c>
    </row>
    <row r="66" spans="1:32">
      <c r="A66" s="15" t="s">
        <v>463</v>
      </c>
      <c r="B66" s="17" t="n">
        <v>5665</v>
      </c>
      <c r="C66" s="18">
        <f>(0.0/B66*100)</f>
        <v/>
      </c>
      <c r="D66" s="19" t="n">
        <v>5665</v>
      </c>
      <c r="E66" s="18" t="n">
        <v>394.82888121</v>
      </c>
      <c r="F66" s="20" t="n">
        <v>6.40149306</v>
      </c>
      <c r="G66" s="18" t="n">
        <v>411.17794081</v>
      </c>
      <c r="H66" s="20" t="n">
        <v>12.48863973</v>
      </c>
      <c r="I66" s="18" t="n">
        <v>400.35125371</v>
      </c>
      <c r="J66" s="20" t="n">
        <v>4.30643424</v>
      </c>
      <c r="K66" s="18" t="n">
        <v>431.80865371</v>
      </c>
      <c r="L66" s="20" t="n">
        <v>1.89974696</v>
      </c>
      <c r="M66" s="18" t="n">
        <v>435.54053411</v>
      </c>
      <c r="N66" s="20" t="n">
        <v>2.62416353</v>
      </c>
      <c r="O66" s="18" t="n">
        <v>447.83556098</v>
      </c>
      <c r="P66" s="20" t="n">
        <v>6.29003474</v>
      </c>
      <c r="Q66" s="18" t="s">
        <v>404</v>
      </c>
      <c r="R66" s="20" t="s">
        <v>404</v>
      </c>
      <c r="S66" s="18" t="n">
        <v>380.66345892</v>
      </c>
      <c r="T66" s="20" t="n">
        <v>19.95093324</v>
      </c>
      <c r="U66" s="18" t="s">
        <v>404</v>
      </c>
      <c r="V66" s="20" t="s">
        <v>404</v>
      </c>
      <c r="W66" s="18" t="s">
        <v>404</v>
      </c>
      <c r="X66" s="20" t="s">
        <v>404</v>
      </c>
      <c r="Y66" s="18" t="s">
        <v>404</v>
      </c>
      <c r="Z66" s="20" t="s">
        <v>404</v>
      </c>
      <c r="AA66" s="18" t="s">
        <v>404</v>
      </c>
      <c r="AB66" s="20" t="s">
        <v>404</v>
      </c>
      <c r="AC66" s="18" t="s">
        <v>404</v>
      </c>
      <c r="AD66" s="20" t="s">
        <v>404</v>
      </c>
      <c r="AE66" s="18" t="s">
        <v>404</v>
      </c>
      <c r="AF66" s="20" t="s">
        <v>404</v>
      </c>
    </row>
    <row r="67" spans="1:32">
      <c r="A67" s="15" t="s">
        <v>464</v>
      </c>
      <c r="B67" s="17" t="n">
        <v>6971</v>
      </c>
      <c r="C67" s="18">
        <f>(0.0/B67*100)</f>
        <v/>
      </c>
      <c r="D67" s="19" t="n">
        <v>6971</v>
      </c>
      <c r="E67" s="18" t="n">
        <v>363.85559031</v>
      </c>
      <c r="F67" s="20" t="n">
        <v>8.043138430000001</v>
      </c>
      <c r="G67" s="18" t="n">
        <v>362.32252996</v>
      </c>
      <c r="H67" s="20" t="n">
        <v>9.62364382</v>
      </c>
      <c r="I67" s="18" t="n">
        <v>390.20526911</v>
      </c>
      <c r="J67" s="20" t="n">
        <v>9.46606092</v>
      </c>
      <c r="K67" s="18" t="n">
        <v>411.57548466</v>
      </c>
      <c r="L67" s="20" t="n">
        <v>7.10021295</v>
      </c>
      <c r="M67" s="18" t="n">
        <v>412.58334657</v>
      </c>
      <c r="N67" s="20" t="n">
        <v>8.51489441</v>
      </c>
      <c r="O67" s="18" t="n">
        <v>419.74974628</v>
      </c>
      <c r="P67" s="20" t="n">
        <v>13.03406791</v>
      </c>
      <c r="Q67" s="18" t="n">
        <v>403.72437607</v>
      </c>
      <c r="R67" s="20" t="n">
        <v>15.40621135</v>
      </c>
      <c r="S67" s="18" t="n">
        <v>456.34869549</v>
      </c>
      <c r="T67" s="20" t="n">
        <v>8.200294700000001</v>
      </c>
      <c r="U67" s="18" t="n">
        <v>350.85414317</v>
      </c>
      <c r="V67" s="20" t="n">
        <v>37.25869224</v>
      </c>
      <c r="W67" s="18" t="s">
        <v>404</v>
      </c>
      <c r="X67" s="20" t="s">
        <v>404</v>
      </c>
      <c r="Y67" s="18" t="s">
        <v>404</v>
      </c>
      <c r="Z67" s="20" t="s">
        <v>404</v>
      </c>
      <c r="AA67" s="18" t="s">
        <v>404</v>
      </c>
      <c r="AB67" s="20" t="s">
        <v>404</v>
      </c>
      <c r="AC67" s="18" t="s">
        <v>404</v>
      </c>
      <c r="AD67" s="20" t="s">
        <v>404</v>
      </c>
      <c r="AE67" s="18" t="n">
        <v>343.18748067</v>
      </c>
      <c r="AF67" s="20" t="n">
        <v>18.59479496</v>
      </c>
    </row>
    <row r="68" spans="1:32">
      <c r="A68" s="15" t="s">
        <v>465</v>
      </c>
      <c r="B68" s="17" t="n">
        <v>12083</v>
      </c>
      <c r="C68" s="18">
        <f>(0.0/B68*100)</f>
        <v/>
      </c>
      <c r="D68" s="19" t="n">
        <v>12083</v>
      </c>
      <c r="E68" s="18" t="n">
        <v>402.50328974</v>
      </c>
      <c r="F68" s="20" t="n">
        <v>7.13600575</v>
      </c>
      <c r="G68" s="18" t="n">
        <v>455.87631008</v>
      </c>
      <c r="H68" s="20" t="n">
        <v>3.79310547</v>
      </c>
      <c r="I68" s="18" t="n">
        <v>391.57502315</v>
      </c>
      <c r="J68" s="20" t="n">
        <v>1.8421305</v>
      </c>
      <c r="K68" s="18" t="n">
        <v>396.25687099</v>
      </c>
      <c r="L68" s="20" t="n">
        <v>1.72636959</v>
      </c>
      <c r="M68" s="18" t="n">
        <v>392.02223631</v>
      </c>
      <c r="N68" s="20" t="n">
        <v>2.57161799</v>
      </c>
      <c r="O68" s="18" t="n">
        <v>461.22338332</v>
      </c>
      <c r="P68" s="20" t="n">
        <v>4.63503861</v>
      </c>
      <c r="Q68" s="18" t="n">
        <v>346.26767831</v>
      </c>
      <c r="R68" s="20" t="n">
        <v>26.44572778</v>
      </c>
      <c r="S68" s="18" t="s">
        <v>404</v>
      </c>
      <c r="T68" s="20" t="s">
        <v>404</v>
      </c>
      <c r="U68" s="18" t="n">
        <v>389.15361299</v>
      </c>
      <c r="V68" s="20" t="n">
        <v>3.50121237</v>
      </c>
      <c r="W68" s="18" t="s">
        <v>404</v>
      </c>
      <c r="X68" s="20" t="s">
        <v>404</v>
      </c>
      <c r="Y68" s="18" t="s">
        <v>404</v>
      </c>
      <c r="Z68" s="20" t="s">
        <v>404</v>
      </c>
      <c r="AA68" s="18" t="s">
        <v>404</v>
      </c>
      <c r="AB68" s="20" t="s">
        <v>404</v>
      </c>
      <c r="AC68" s="18" t="s">
        <v>404</v>
      </c>
      <c r="AD68" s="20" t="s">
        <v>404</v>
      </c>
      <c r="AE68" s="18" t="n">
        <v>419.08063999</v>
      </c>
      <c r="AF68" s="20" t="n">
        <v>12.98040002</v>
      </c>
    </row>
    <row r="69" spans="1:32">
      <c r="A69" s="15" t="s">
        <v>466</v>
      </c>
      <c r="B69" s="17" t="n">
        <v>4876</v>
      </c>
      <c r="C69" s="18">
        <f>(0.0/B69*100)</f>
        <v/>
      </c>
      <c r="D69" s="19" t="n">
        <v>4876</v>
      </c>
      <c r="E69" s="18" t="n">
        <v>411.26725543</v>
      </c>
      <c r="F69" s="20" t="n">
        <v>17.90401165</v>
      </c>
      <c r="G69" s="18" t="n">
        <v>392.66457146</v>
      </c>
      <c r="H69" s="20" t="n">
        <v>12.16910271</v>
      </c>
      <c r="I69" s="18" t="n">
        <v>391.33708848</v>
      </c>
      <c r="J69" s="20" t="n">
        <v>8.6501503</v>
      </c>
      <c r="K69" s="18" t="n">
        <v>453.96485936</v>
      </c>
      <c r="L69" s="20" t="n">
        <v>5.22340971</v>
      </c>
      <c r="M69" s="18" t="n">
        <v>437.94206547</v>
      </c>
      <c r="N69" s="20" t="n">
        <v>18.20058441</v>
      </c>
      <c r="O69" s="18" t="s">
        <v>404</v>
      </c>
      <c r="P69" s="20" t="s">
        <v>404</v>
      </c>
      <c r="Q69" s="18" t="s">
        <v>404</v>
      </c>
      <c r="R69" s="20" t="s">
        <v>404</v>
      </c>
      <c r="S69" s="18" t="n">
        <v>421.46344603</v>
      </c>
      <c r="T69" s="20" t="n">
        <v>19.48699681</v>
      </c>
      <c r="U69" s="18" t="n">
        <v>454.68902893</v>
      </c>
      <c r="V69" s="20" t="n">
        <v>41.02324772</v>
      </c>
      <c r="W69" s="18" t="s">
        <v>404</v>
      </c>
      <c r="X69" s="20" t="s">
        <v>404</v>
      </c>
      <c r="Y69" s="18" t="s">
        <v>404</v>
      </c>
      <c r="Z69" s="20" t="s">
        <v>404</v>
      </c>
      <c r="AA69" s="18" t="s">
        <v>404</v>
      </c>
      <c r="AB69" s="20" t="s">
        <v>404</v>
      </c>
      <c r="AC69" s="18" t="s">
        <v>404</v>
      </c>
      <c r="AD69" s="20" t="s">
        <v>404</v>
      </c>
      <c r="AE69" s="18" t="s">
        <v>404</v>
      </c>
      <c r="AF69" s="20" t="s">
        <v>404</v>
      </c>
    </row>
    <row r="70" spans="1:32">
      <c r="A70" s="15" t="s">
        <v>467</v>
      </c>
      <c r="B70" s="17" t="n">
        <v>6036</v>
      </c>
      <c r="C70" s="18">
        <f>(0.0/B70*100)</f>
        <v/>
      </c>
      <c r="D70" s="19" t="n">
        <v>6036</v>
      </c>
      <c r="E70" s="18" t="n">
        <v>460.57651781</v>
      </c>
      <c r="F70" s="20" t="n">
        <v>8.202550199999999</v>
      </c>
      <c r="G70" s="18" t="n">
        <v>468.76081579</v>
      </c>
      <c r="H70" s="20" t="n">
        <v>7.10248205</v>
      </c>
      <c r="I70" s="18" t="n">
        <v>498.69828705</v>
      </c>
      <c r="J70" s="20" t="n">
        <v>5.02007428</v>
      </c>
      <c r="K70" s="18" t="n">
        <v>514.93479531</v>
      </c>
      <c r="L70" s="20" t="n">
        <v>5.45222821</v>
      </c>
      <c r="M70" s="18" t="n">
        <v>497.68773067</v>
      </c>
      <c r="N70" s="20" t="n">
        <v>27.97324351</v>
      </c>
      <c r="O70" s="18" t="s">
        <v>404</v>
      </c>
      <c r="P70" s="20" t="s">
        <v>404</v>
      </c>
      <c r="Q70" s="18" t="s">
        <v>404</v>
      </c>
      <c r="R70" s="20" t="s">
        <v>404</v>
      </c>
      <c r="S70" s="18" t="s">
        <v>404</v>
      </c>
      <c r="T70" s="20" t="s">
        <v>404</v>
      </c>
      <c r="U70" s="18" t="s">
        <v>404</v>
      </c>
      <c r="V70" s="20" t="s">
        <v>404</v>
      </c>
      <c r="W70" s="18" t="s">
        <v>404</v>
      </c>
      <c r="X70" s="20" t="s">
        <v>404</v>
      </c>
      <c r="Y70" s="18" t="s">
        <v>404</v>
      </c>
      <c r="Z70" s="20" t="s">
        <v>404</v>
      </c>
      <c r="AA70" s="18" t="s">
        <v>404</v>
      </c>
      <c r="AB70" s="20" t="s">
        <v>404</v>
      </c>
      <c r="AC70" s="18" t="s">
        <v>404</v>
      </c>
      <c r="AD70" s="20" t="s">
        <v>404</v>
      </c>
      <c r="AE70" s="18" t="n">
        <v>478.55504286</v>
      </c>
      <c r="AF70" s="20" t="n">
        <v>20.02663344</v>
      </c>
    </row>
    <row r="71" spans="1:32">
      <c r="A71" s="15" t="s">
        <v>468</v>
      </c>
      <c r="B71" s="17" t="n">
        <v>6115</v>
      </c>
      <c r="C71" s="18">
        <f>(0.0/B71*100)</f>
        <v/>
      </c>
      <c r="D71" s="19" t="n">
        <v>6115</v>
      </c>
      <c r="E71" s="18" t="n">
        <v>509.49157362</v>
      </c>
      <c r="F71" s="20" t="n">
        <v>25.92399953</v>
      </c>
      <c r="G71" s="18" t="n">
        <v>466.49407135</v>
      </c>
      <c r="H71" s="20" t="n">
        <v>13.90909435</v>
      </c>
      <c r="I71" s="18" t="n">
        <v>564.78937938</v>
      </c>
      <c r="J71" s="20" t="n">
        <v>8.79575335</v>
      </c>
      <c r="K71" s="18" t="n">
        <v>513.79619102</v>
      </c>
      <c r="L71" s="20" t="n">
        <v>6.19689514</v>
      </c>
      <c r="M71" s="18" t="n">
        <v>554.57130706</v>
      </c>
      <c r="N71" s="20" t="n">
        <v>2.70932536</v>
      </c>
      <c r="O71" s="18" t="n">
        <v>529.10422408</v>
      </c>
      <c r="P71" s="20" t="n">
        <v>1.90829704</v>
      </c>
      <c r="Q71" s="18" t="n">
        <v>516.89116656</v>
      </c>
      <c r="R71" s="20" t="n">
        <v>8.73938714</v>
      </c>
      <c r="S71" s="18" t="s">
        <v>404</v>
      </c>
      <c r="T71" s="20" t="s">
        <v>404</v>
      </c>
      <c r="U71" s="18" t="n">
        <v>491.85327932</v>
      </c>
      <c r="V71" s="20" t="n">
        <v>12.29296796</v>
      </c>
      <c r="W71" s="18" t="s">
        <v>404</v>
      </c>
      <c r="X71" s="20" t="s">
        <v>404</v>
      </c>
      <c r="Y71" s="18" t="s">
        <v>404</v>
      </c>
      <c r="Z71" s="20" t="s">
        <v>404</v>
      </c>
      <c r="AA71" s="18" t="s">
        <v>404</v>
      </c>
      <c r="AB71" s="20" t="s">
        <v>404</v>
      </c>
      <c r="AC71" s="18" t="s">
        <v>404</v>
      </c>
      <c r="AD71" s="20" t="s">
        <v>404</v>
      </c>
      <c r="AE71" s="18" t="n">
        <v>496.40982492</v>
      </c>
      <c r="AF71" s="20" t="n">
        <v>12.68232731</v>
      </c>
    </row>
    <row r="72" spans="1:32">
      <c r="A72" s="15" t="s">
        <v>469</v>
      </c>
      <c r="B72" s="17" t="n">
        <v>7708</v>
      </c>
      <c r="C72" s="18">
        <f>(0.0/B72*100)</f>
        <v/>
      </c>
      <c r="D72" s="19" t="n">
        <v>7708</v>
      </c>
      <c r="E72" s="18" t="s">
        <v>404</v>
      </c>
      <c r="F72" s="20" t="s">
        <v>404</v>
      </c>
      <c r="G72" s="18" t="n">
        <v>424.76013531</v>
      </c>
      <c r="H72" s="20" t="n">
        <v>14.95028665</v>
      </c>
      <c r="I72" s="18" t="n">
        <v>447.54490032</v>
      </c>
      <c r="J72" s="20" t="n">
        <v>21.63725409</v>
      </c>
      <c r="K72" s="18" t="n">
        <v>484.18784223</v>
      </c>
      <c r="L72" s="20" t="n">
        <v>5.53559691</v>
      </c>
      <c r="M72" s="18" t="n">
        <v>508.23488715</v>
      </c>
      <c r="N72" s="20" t="n">
        <v>6.16121449</v>
      </c>
      <c r="O72" s="18" t="n">
        <v>502.21170981</v>
      </c>
      <c r="P72" s="20" t="n">
        <v>7.66921602</v>
      </c>
      <c r="Q72" s="18" t="n">
        <v>505.28962106</v>
      </c>
      <c r="R72" s="20" t="n">
        <v>10.05003421</v>
      </c>
      <c r="S72" s="18" t="n">
        <v>479.81014806</v>
      </c>
      <c r="T72" s="20" t="n">
        <v>9.316145990000001</v>
      </c>
      <c r="U72" s="18" t="n">
        <v>542.36854131</v>
      </c>
      <c r="V72" s="20" t="n">
        <v>67.376892</v>
      </c>
      <c r="W72" s="18" t="s">
        <v>404</v>
      </c>
      <c r="X72" s="20" t="s">
        <v>404</v>
      </c>
      <c r="Y72" s="18" t="s">
        <v>404</v>
      </c>
      <c r="Z72" s="20" t="s">
        <v>404</v>
      </c>
      <c r="AA72" s="18" t="s">
        <v>404</v>
      </c>
      <c r="AB72" s="20" t="s">
        <v>404</v>
      </c>
      <c r="AC72" s="18" t="s">
        <v>404</v>
      </c>
      <c r="AD72" s="20" t="s">
        <v>404</v>
      </c>
      <c r="AE72" s="18" t="n">
        <v>375.92204243</v>
      </c>
      <c r="AF72" s="20" t="n">
        <v>12.50918505</v>
      </c>
    </row>
    <row r="73" spans="1:32">
      <c r="A73" s="15" t="s">
        <v>470</v>
      </c>
      <c r="B73" s="17" t="n">
        <v>8249</v>
      </c>
      <c r="C73" s="18">
        <f>(0.0/B73*100)</f>
        <v/>
      </c>
      <c r="D73" s="19" t="n">
        <v>8249</v>
      </c>
      <c r="E73" s="18" t="n">
        <v>388.63017496</v>
      </c>
      <c r="F73" s="20" t="n">
        <v>16.14616561</v>
      </c>
      <c r="G73" s="18" t="n">
        <v>364.59783512</v>
      </c>
      <c r="H73" s="20" t="n">
        <v>9.37579642</v>
      </c>
      <c r="I73" s="18" t="n">
        <v>384.00902901</v>
      </c>
      <c r="J73" s="20" t="n">
        <v>8.18591764</v>
      </c>
      <c r="K73" s="18" t="n">
        <v>379.02910783</v>
      </c>
      <c r="L73" s="20" t="n">
        <v>9.80791133</v>
      </c>
      <c r="M73" s="18" t="n">
        <v>385.81228669</v>
      </c>
      <c r="N73" s="20" t="n">
        <v>6.28808683</v>
      </c>
      <c r="O73" s="18" t="n">
        <v>416.83489786</v>
      </c>
      <c r="P73" s="20" t="n">
        <v>5.43238288</v>
      </c>
      <c r="Q73" s="18" t="n">
        <v>422.51259006</v>
      </c>
      <c r="R73" s="20" t="n">
        <v>8.080860510000001</v>
      </c>
      <c r="S73" s="18" t="n">
        <v>452.5986767</v>
      </c>
      <c r="T73" s="20" t="n">
        <v>12.64418667</v>
      </c>
      <c r="U73" s="18" t="n">
        <v>368.29668319</v>
      </c>
      <c r="V73" s="20" t="n">
        <v>35.5197211</v>
      </c>
      <c r="W73" s="18" t="s">
        <v>404</v>
      </c>
      <c r="X73" s="20" t="s">
        <v>404</v>
      </c>
      <c r="Y73" s="18" t="s">
        <v>404</v>
      </c>
      <c r="Z73" s="20" t="s">
        <v>404</v>
      </c>
      <c r="AA73" s="18" t="s">
        <v>404</v>
      </c>
      <c r="AB73" s="20" t="s">
        <v>404</v>
      </c>
      <c r="AC73" s="18" t="s">
        <v>404</v>
      </c>
      <c r="AD73" s="20" t="s">
        <v>404</v>
      </c>
      <c r="AE73" s="18" t="n">
        <v>380.12127047</v>
      </c>
      <c r="AF73" s="20" t="n">
        <v>37.89386712</v>
      </c>
    </row>
    <row r="74" spans="1:32">
      <c r="A74" s="15" t="s">
        <v>471</v>
      </c>
      <c r="B74" s="17" t="n">
        <v>4692</v>
      </c>
      <c r="C74" s="18">
        <f>(484.0/B74*100)</f>
        <v/>
      </c>
      <c r="D74" s="19" t="n">
        <v>4208</v>
      </c>
      <c r="E74" s="18" t="n">
        <v>318.18673787</v>
      </c>
      <c r="F74" s="20" t="n">
        <v>8.74442762</v>
      </c>
      <c r="G74" s="18" t="n">
        <v>361.33638274</v>
      </c>
      <c r="H74" s="20" t="n">
        <v>5.26294876</v>
      </c>
      <c r="I74" s="18" t="n">
        <v>366.52257961</v>
      </c>
      <c r="J74" s="20" t="n">
        <v>2.99085165</v>
      </c>
      <c r="K74" s="18" t="n">
        <v>435.73389669</v>
      </c>
      <c r="L74" s="20" t="n">
        <v>3.40091724</v>
      </c>
      <c r="M74" s="18" t="n">
        <v>460.83581323</v>
      </c>
      <c r="N74" s="20" t="n">
        <v>2.74925918</v>
      </c>
      <c r="O74" s="18" t="n">
        <v>471.62306219</v>
      </c>
      <c r="P74" s="20" t="n">
        <v>4.97524366</v>
      </c>
      <c r="Q74" s="18" t="n">
        <v>499.53856988</v>
      </c>
      <c r="R74" s="20" t="n">
        <v>11.79936553</v>
      </c>
      <c r="S74" s="18" t="s">
        <v>404</v>
      </c>
      <c r="T74" s="20" t="s">
        <v>404</v>
      </c>
      <c r="U74" s="18" t="n">
        <v>470.41414191</v>
      </c>
      <c r="V74" s="20" t="n">
        <v>11.36640251</v>
      </c>
      <c r="W74" s="18" t="s">
        <v>404</v>
      </c>
      <c r="X74" s="20" t="s">
        <v>404</v>
      </c>
      <c r="Y74" s="18" t="s">
        <v>404</v>
      </c>
      <c r="Z74" s="20" t="s">
        <v>404</v>
      </c>
      <c r="AA74" s="18" t="s">
        <v>404</v>
      </c>
      <c r="AB74" s="20" t="s">
        <v>404</v>
      </c>
      <c r="AC74" s="18" t="s">
        <v>404</v>
      </c>
      <c r="AD74" s="20" t="s">
        <v>404</v>
      </c>
      <c r="AE74" s="18" t="n">
        <v>316.45222469</v>
      </c>
      <c r="AF74" s="20" t="n">
        <v>11.06023472</v>
      </c>
    </row>
    <row r="75" spans="1:32">
      <c r="A75" s="15" t="s">
        <v>472</v>
      </c>
      <c r="B75" s="17" t="n">
        <v>5375</v>
      </c>
      <c r="C75" s="18">
        <f>(483.0/B75*100)</f>
        <v/>
      </c>
      <c r="D75" s="19" t="n">
        <v>4892</v>
      </c>
      <c r="E75" s="18" t="n">
        <v>352.01807083</v>
      </c>
      <c r="F75" s="20" t="n">
        <v>44.28406966</v>
      </c>
      <c r="G75" s="18" t="n">
        <v>357.13839617</v>
      </c>
      <c r="H75" s="20" t="n">
        <v>14.24583327</v>
      </c>
      <c r="I75" s="18" t="n">
        <v>351.69391411</v>
      </c>
      <c r="J75" s="20" t="n">
        <v>8.074746019999999</v>
      </c>
      <c r="K75" s="18" t="n">
        <v>367.98696274</v>
      </c>
      <c r="L75" s="20" t="n">
        <v>6.46778404</v>
      </c>
      <c r="M75" s="18" t="n">
        <v>376.42399103</v>
      </c>
      <c r="N75" s="20" t="n">
        <v>13.11814717</v>
      </c>
      <c r="O75" s="18" t="n">
        <v>405.0997407</v>
      </c>
      <c r="P75" s="20" t="n">
        <v>6.89521468</v>
      </c>
      <c r="Q75" s="18" t="s">
        <v>404</v>
      </c>
      <c r="R75" s="20" t="s">
        <v>404</v>
      </c>
      <c r="S75" s="18" t="s">
        <v>404</v>
      </c>
      <c r="T75" s="20" t="s">
        <v>404</v>
      </c>
      <c r="U75" s="18" t="n">
        <v>330.32546602</v>
      </c>
      <c r="V75" s="20" t="n">
        <v>25.93618624</v>
      </c>
      <c r="W75" s="18" t="s">
        <v>404</v>
      </c>
      <c r="X75" s="20" t="s">
        <v>404</v>
      </c>
      <c r="Y75" s="18" t="s">
        <v>404</v>
      </c>
      <c r="Z75" s="20" t="s">
        <v>404</v>
      </c>
      <c r="AA75" s="18" t="s">
        <v>404</v>
      </c>
      <c r="AB75" s="20" t="s">
        <v>404</v>
      </c>
      <c r="AC75" s="18" t="s">
        <v>404</v>
      </c>
      <c r="AD75" s="20" t="s">
        <v>404</v>
      </c>
      <c r="AE75" s="18" t="n">
        <v>344.70510445</v>
      </c>
      <c r="AF75" s="20" t="n">
        <v>17.12837264</v>
      </c>
    </row>
    <row r="76" spans="1:32">
      <c r="A76" s="15" t="s">
        <v>473</v>
      </c>
      <c r="B76" s="17" t="n">
        <v>14167</v>
      </c>
      <c r="C76" s="18">
        <f>(1400.0/B76*100)</f>
        <v/>
      </c>
      <c r="D76" s="19" t="n">
        <v>12767</v>
      </c>
      <c r="E76" s="18" t="n">
        <v>389.3383083</v>
      </c>
      <c r="F76" s="20" t="n">
        <v>18.34206012</v>
      </c>
      <c r="G76" s="18" t="n">
        <v>468.26995869</v>
      </c>
      <c r="H76" s="20" t="n">
        <v>15.57945919</v>
      </c>
      <c r="I76" s="18" t="n">
        <v>437.33925876</v>
      </c>
      <c r="J76" s="20" t="n">
        <v>9.900052349999999</v>
      </c>
      <c r="K76" s="18" t="n">
        <v>439.54350996</v>
      </c>
      <c r="L76" s="20" t="n">
        <v>5.67769495</v>
      </c>
      <c r="M76" s="18" t="n">
        <v>458.81147991</v>
      </c>
      <c r="N76" s="20" t="n">
        <v>6.11323187</v>
      </c>
      <c r="O76" s="18" t="n">
        <v>462.70569665</v>
      </c>
      <c r="P76" s="20" t="n">
        <v>22.71930523</v>
      </c>
      <c r="Q76" s="18" t="n">
        <v>414.86173247</v>
      </c>
      <c r="R76" s="20" t="n">
        <v>16.85871778</v>
      </c>
      <c r="S76" s="18" t="n">
        <v>351.73600985</v>
      </c>
      <c r="T76" s="20" t="n">
        <v>22.38221261</v>
      </c>
      <c r="U76" s="18" t="n">
        <v>410.70368134</v>
      </c>
      <c r="V76" s="20" t="n">
        <v>8.157267879999999</v>
      </c>
      <c r="W76" s="18" t="s">
        <v>404</v>
      </c>
      <c r="X76" s="20" t="s">
        <v>404</v>
      </c>
      <c r="Y76" s="18" t="s">
        <v>404</v>
      </c>
      <c r="Z76" s="20" t="s">
        <v>404</v>
      </c>
      <c r="AA76" s="18" t="s">
        <v>404</v>
      </c>
      <c r="AB76" s="20" t="s">
        <v>404</v>
      </c>
      <c r="AC76" s="18" t="s">
        <v>404</v>
      </c>
      <c r="AD76" s="20" t="s">
        <v>404</v>
      </c>
      <c r="AE76" s="18" t="n">
        <v>383.21644653</v>
      </c>
      <c r="AF76" s="20" t="n">
        <v>16.81273645</v>
      </c>
    </row>
    <row r="77" spans="1:32">
      <c r="A77" s="15" t="s">
        <v>474</v>
      </c>
      <c r="B77" s="17" t="n">
        <v>6062</v>
      </c>
      <c r="C77" s="18">
        <f>(0.0/B77*100)</f>
        <v/>
      </c>
      <c r="D77" s="19" t="n">
        <v>6062</v>
      </c>
      <c r="E77" s="18" t="n">
        <v>429.18212969</v>
      </c>
      <c r="F77" s="20" t="n">
        <v>13.65389589</v>
      </c>
      <c r="G77" s="18" t="n">
        <v>416.59353103</v>
      </c>
      <c r="H77" s="20" t="n">
        <v>14.02566279</v>
      </c>
      <c r="I77" s="18" t="n">
        <v>420.73842519</v>
      </c>
      <c r="J77" s="20" t="n">
        <v>7.01419696</v>
      </c>
      <c r="K77" s="18" t="n">
        <v>450.43467825</v>
      </c>
      <c r="L77" s="20" t="n">
        <v>6.39151594</v>
      </c>
      <c r="M77" s="18" t="n">
        <v>442.03734642</v>
      </c>
      <c r="N77" s="20" t="n">
        <v>6.2464946</v>
      </c>
      <c r="O77" s="18" t="n">
        <v>463.27862765</v>
      </c>
      <c r="P77" s="20" t="n">
        <v>13.82815475</v>
      </c>
      <c r="Q77" s="18" t="n">
        <v>434.13854648</v>
      </c>
      <c r="R77" s="20" t="n">
        <v>15.06535555</v>
      </c>
      <c r="S77" s="18" t="n">
        <v>385.64155295</v>
      </c>
      <c r="T77" s="20" t="n">
        <v>36.42594684</v>
      </c>
      <c r="U77" s="18" t="n">
        <v>379.90968205</v>
      </c>
      <c r="V77" s="20" t="n">
        <v>23.13712859</v>
      </c>
      <c r="W77" s="18" t="s">
        <v>404</v>
      </c>
      <c r="X77" s="20" t="s">
        <v>404</v>
      </c>
      <c r="Y77" s="18" t="s">
        <v>404</v>
      </c>
      <c r="Z77" s="20" t="s">
        <v>404</v>
      </c>
      <c r="AA77" s="18" t="s">
        <v>404</v>
      </c>
      <c r="AB77" s="20" t="s">
        <v>404</v>
      </c>
      <c r="AC77" s="18" t="s">
        <v>404</v>
      </c>
      <c r="AD77" s="20" t="s">
        <v>404</v>
      </c>
      <c r="AE77" s="18" t="s">
        <v>404</v>
      </c>
      <c r="AF77" s="20" t="s">
        <v>404</v>
      </c>
    </row>
    <row r="78" spans="1:32">
      <c r="A78" s="15" t="s">
        <v>475</v>
      </c>
      <c r="B78" s="17" t="n">
        <v>5826</v>
      </c>
      <c r="C78" s="18">
        <f>(0.0/B78*100)</f>
        <v/>
      </c>
      <c r="D78" s="19" t="n">
        <v>5826</v>
      </c>
      <c r="E78" s="18" t="n">
        <v>384.94066341</v>
      </c>
      <c r="F78" s="20" t="n">
        <v>8.20848092</v>
      </c>
      <c r="G78" s="18" t="n">
        <v>424.81935843</v>
      </c>
      <c r="H78" s="20" t="n">
        <v>31.02510224</v>
      </c>
      <c r="I78" s="18" t="n">
        <v>573.4366323199999</v>
      </c>
      <c r="J78" s="20" t="n">
        <v>105.44631484</v>
      </c>
      <c r="K78" s="18" t="n">
        <v>476.41309892</v>
      </c>
      <c r="L78" s="20" t="n">
        <v>26.70811243</v>
      </c>
      <c r="M78" s="18" t="n">
        <v>470.30318349</v>
      </c>
      <c r="N78" s="20" t="n">
        <v>12.7793607</v>
      </c>
      <c r="O78" s="18" t="n">
        <v>483.83820975</v>
      </c>
      <c r="P78" s="20" t="n">
        <v>5.00810844</v>
      </c>
      <c r="Q78" s="18" t="n">
        <v>515.1831353600001</v>
      </c>
      <c r="R78" s="20" t="n">
        <v>5.63345683</v>
      </c>
      <c r="S78" s="18" t="n">
        <v>526.47653055</v>
      </c>
      <c r="T78" s="20" t="n">
        <v>14.18816342</v>
      </c>
      <c r="U78" s="18" t="n">
        <v>474.12699844</v>
      </c>
      <c r="V78" s="20" t="n">
        <v>9.990688130000001</v>
      </c>
      <c r="W78" s="18" t="s">
        <v>404</v>
      </c>
      <c r="X78" s="20" t="s">
        <v>404</v>
      </c>
      <c r="Y78" s="18" t="s">
        <v>404</v>
      </c>
      <c r="Z78" s="20" t="s">
        <v>404</v>
      </c>
      <c r="AA78" s="18" t="s">
        <v>404</v>
      </c>
      <c r="AB78" s="20" t="s">
        <v>404</v>
      </c>
      <c r="AC78" s="18" t="n">
        <v>499.10564118</v>
      </c>
      <c r="AD78" s="20" t="n">
        <v>8.46180805</v>
      </c>
      <c r="AE78" s="18" t="s">
        <v>404</v>
      </c>
      <c r="AF78" s="20" t="s">
        <v>404</v>
      </c>
    </row>
    <row customHeight="1" ht="25" r="79" spans="1:32">
      <c r="A79" s="15" t="s">
        <v>476</v>
      </c>
      <c r="B79" s="17" t="n">
        <v>1657</v>
      </c>
      <c r="C79" s="18">
        <f>(21.0/B79*100)</f>
        <v/>
      </c>
      <c r="D79" s="19" t="n">
        <v>1636</v>
      </c>
      <c r="E79" s="18" t="n">
        <v>358.65838953</v>
      </c>
      <c r="F79" s="20" t="n">
        <v>17.32936389</v>
      </c>
      <c r="G79" s="18" t="n">
        <v>456.65796348</v>
      </c>
      <c r="H79" s="20" t="n">
        <v>21.7294791</v>
      </c>
      <c r="I79" s="18" t="n">
        <v>398.77135767</v>
      </c>
      <c r="J79" s="20" t="n">
        <v>16.53005068</v>
      </c>
      <c r="K79" s="18" t="n">
        <v>505.55398431</v>
      </c>
      <c r="L79" s="20" t="n">
        <v>21.28232699</v>
      </c>
      <c r="M79" s="18" t="n">
        <v>482.61366621</v>
      </c>
      <c r="N79" s="20" t="n">
        <v>17.49042879</v>
      </c>
      <c r="O79" s="18" t="n">
        <v>482.77093644</v>
      </c>
      <c r="P79" s="20" t="n">
        <v>23.1559953</v>
      </c>
      <c r="Q79" s="18" t="n">
        <v>416.92804139</v>
      </c>
      <c r="R79" s="20" t="n">
        <v>48.45548907</v>
      </c>
      <c r="S79" s="18" t="n">
        <v>528.07597799</v>
      </c>
      <c r="T79" s="20" t="n">
        <v>23.27776982</v>
      </c>
      <c r="U79" s="18" t="n">
        <v>474.97131529</v>
      </c>
      <c r="V79" s="20" t="n">
        <v>13.25233138</v>
      </c>
      <c r="W79" s="18" t="s">
        <v>404</v>
      </c>
      <c r="X79" s="20" t="s">
        <v>404</v>
      </c>
      <c r="Y79" s="18" t="s">
        <v>404</v>
      </c>
      <c r="Z79" s="20" t="s">
        <v>404</v>
      </c>
      <c r="AA79" s="18" t="s">
        <v>404</v>
      </c>
      <c r="AB79" s="20" t="s">
        <v>404</v>
      </c>
      <c r="AC79" s="18" t="s">
        <v>404</v>
      </c>
      <c r="AD79" s="20" t="s">
        <v>404</v>
      </c>
      <c r="AE79" s="18" t="n">
        <v>499.70544191</v>
      </c>
      <c r="AF79" s="20" t="n">
        <v>14.14902893</v>
      </c>
    </row>
    <row r="80" spans="1:32">
      <c r="A80" s="15" t="s">
        <v>477</v>
      </c>
      <c r="B80" s="17" t="n">
        <v>7841</v>
      </c>
      <c r="C80" s="18">
        <f>(0.0/B80*100)</f>
        <v/>
      </c>
      <c r="D80" s="19" t="n">
        <v>7841</v>
      </c>
      <c r="E80" s="18" t="n">
        <v>420.75714736</v>
      </c>
      <c r="F80" s="20" t="n">
        <v>9.083570379999999</v>
      </c>
      <c r="G80" s="18" t="n">
        <v>428.61321894</v>
      </c>
      <c r="H80" s="20" t="n">
        <v>7.65974805</v>
      </c>
      <c r="I80" s="18" t="n">
        <v>433.42681482</v>
      </c>
      <c r="J80" s="20" t="n">
        <v>8.110166810000001</v>
      </c>
      <c r="K80" s="18" t="n">
        <v>450.06540811</v>
      </c>
      <c r="L80" s="20" t="n">
        <v>10.21132598</v>
      </c>
      <c r="M80" s="18" t="n">
        <v>424.30615115</v>
      </c>
      <c r="N80" s="20" t="n">
        <v>16.04322537</v>
      </c>
      <c r="O80" s="18" t="n">
        <v>479.79826711</v>
      </c>
      <c r="P80" s="20" t="n">
        <v>27.80783424</v>
      </c>
      <c r="Q80" s="18" t="n">
        <v>389.38591843</v>
      </c>
      <c r="R80" s="20" t="n">
        <v>21.22995697</v>
      </c>
      <c r="S80" s="18" t="n">
        <v>397.74615589</v>
      </c>
      <c r="T80" s="20" t="n">
        <v>23.9518035</v>
      </c>
      <c r="U80" s="18" t="n">
        <v>409.30449939</v>
      </c>
      <c r="V80" s="20" t="n">
        <v>7.75651687</v>
      </c>
      <c r="W80" s="18" t="s">
        <v>404</v>
      </c>
      <c r="X80" s="20" t="s">
        <v>404</v>
      </c>
      <c r="Y80" s="18" t="s">
        <v>404</v>
      </c>
      <c r="Z80" s="20" t="s">
        <v>404</v>
      </c>
      <c r="AA80" s="18" t="s">
        <v>404</v>
      </c>
      <c r="AB80" s="20" t="s">
        <v>404</v>
      </c>
      <c r="AC80" s="18" t="s">
        <v>404</v>
      </c>
      <c r="AD80" s="20" t="s">
        <v>404</v>
      </c>
      <c r="AE80" s="18" t="s">
        <v>404</v>
      </c>
      <c r="AF80" s="20" t="s">
        <v>404</v>
      </c>
    </row>
    <row r="81" spans="1:32">
      <c r="A81" s="21" t="s">
        <v>478</v>
      </c>
      <c r="B81" s="17" t="n">
        <v>8861</v>
      </c>
      <c r="C81" s="18">
        <f>(0.0/B81*100)</f>
        <v/>
      </c>
      <c r="D81" s="19" t="n">
        <v>8861</v>
      </c>
      <c r="E81" s="18" t="n">
        <v>425.97678649</v>
      </c>
      <c r="F81" s="20" t="n">
        <v>5.98210204</v>
      </c>
      <c r="G81" s="18" t="n">
        <v>407.79306227</v>
      </c>
      <c r="H81" s="20" t="n">
        <v>24.85913971</v>
      </c>
      <c r="I81" s="18" t="n">
        <v>439.55919929</v>
      </c>
      <c r="J81" s="20" t="n">
        <v>11.71939042</v>
      </c>
      <c r="K81" s="18" t="n">
        <v>441.06797711</v>
      </c>
      <c r="L81" s="20" t="n">
        <v>7.47578813</v>
      </c>
      <c r="M81" s="18" t="n">
        <v>426.19398048</v>
      </c>
      <c r="N81" s="20" t="n">
        <v>5.89526649</v>
      </c>
      <c r="O81" s="18" t="n">
        <v>424.6863993</v>
      </c>
      <c r="P81" s="20" t="n">
        <v>7.15446198</v>
      </c>
      <c r="Q81" s="18" t="n">
        <v>414.79394272</v>
      </c>
      <c r="R81" s="20" t="n">
        <v>12.85589698</v>
      </c>
      <c r="S81" s="18" t="s">
        <v>404</v>
      </c>
      <c r="T81" s="20" t="s">
        <v>404</v>
      </c>
      <c r="U81" s="18" t="n">
        <v>457.73156206</v>
      </c>
      <c r="V81" s="20" t="n">
        <v>23.14855051</v>
      </c>
      <c r="W81" s="18" t="s">
        <v>404</v>
      </c>
      <c r="X81" s="20" t="s">
        <v>404</v>
      </c>
      <c r="Y81" s="18" t="s">
        <v>404</v>
      </c>
      <c r="Z81" s="20" t="s">
        <v>404</v>
      </c>
      <c r="AA81" s="18" t="s">
        <v>404</v>
      </c>
      <c r="AB81" s="20" t="s">
        <v>404</v>
      </c>
      <c r="AC81" s="18" t="s">
        <v>404</v>
      </c>
      <c r="AD81" s="20" t="s">
        <v>404</v>
      </c>
      <c r="AE81" s="18" t="n">
        <v>435.86112524</v>
      </c>
      <c r="AF81" s="20" t="n">
        <v>9.80240364</v>
      </c>
    </row>
    <row r="82" spans="1:3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c r="AA82" s="22" t="s">
        <v>479</v>
      </c>
      <c r="AB82" s="22" t="s">
        <v>479</v>
      </c>
      <c r="AC82" s="22" t="s">
        <v>479</v>
      </c>
      <c r="AD82" s="22" t="s">
        <v>479</v>
      </c>
      <c r="AE82" s="22" t="s">
        <v>479</v>
      </c>
      <c r="AF82" s="22" t="s">
        <v>479</v>
      </c>
    </row>
    <row r="83" spans="1:32">
      <c r="A83" s="3" t="s">
        <v>480</v>
      </c>
    </row>
    <row r="84" spans="1:32">
      <c r="A84" s="23" t="s">
        <v>481</v>
      </c>
    </row>
    <row r="85" spans="1:32">
      <c r="A85" s="23" t="s">
        <v>482</v>
      </c>
    </row>
    <row customHeight="1" ht="30" r="86" spans="1:32">
      <c r="A86" s="23" t="s">
        <v>483</v>
      </c>
    </row>
    <row customHeight="1" ht="30" r="87" spans="1:32">
      <c r="A87" s="23" t="s">
        <v>479</v>
      </c>
    </row>
    <row customHeight="1" ht="30" r="88" spans="1:32">
      <c r="A88" s="23" t="s">
        <v>484</v>
      </c>
    </row>
    <row customHeight="1" ht="30" r="89" spans="1:32">
      <c r="A89" s="23" t="s">
        <v>485</v>
      </c>
    </row>
    <row customHeight="1" ht="30" r="90" spans="1:32">
      <c r="A90" s="23" t="s">
        <v>486</v>
      </c>
    </row>
    <row customHeight="1" ht="30" r="91" spans="1:32">
      <c r="A91" s="23" t="s">
        <v>487</v>
      </c>
    </row>
    <row customHeight="1" ht="30" r="92" spans="1:32">
      <c r="A92" s="23" t="s">
        <v>488</v>
      </c>
    </row>
    <row customHeight="1" ht="30" r="93" spans="1:32">
      <c r="A93" s="23" t="s">
        <v>489</v>
      </c>
    </row>
    <row customHeight="1" ht="30" r="94" spans="1:32">
      <c r="A94" s="23" t="s">
        <v>490</v>
      </c>
    </row>
    <row customHeight="1" ht="30" r="95" spans="1:32">
      <c r="A95" s="23" t="s">
        <v>491</v>
      </c>
    </row>
    <row customHeight="1" ht="30" r="96" spans="1:32">
      <c r="A96" s="23" t="s">
        <v>492</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506.58097839</v>
      </c>
      <c r="F7" s="20" t="n">
        <v>1.9701151</v>
      </c>
      <c r="G7" s="18" t="n">
        <v>470.45670689</v>
      </c>
      <c r="H7" s="20" t="n">
        <v>7.96741545</v>
      </c>
      <c r="I7" s="18" t="s">
        <v>404</v>
      </c>
      <c r="J7" s="20" t="s">
        <v>404</v>
      </c>
      <c r="K7" s="18" t="s">
        <v>404</v>
      </c>
      <c r="L7" s="20" t="s">
        <v>404</v>
      </c>
      <c r="M7" s="18" t="s">
        <v>404</v>
      </c>
      <c r="N7" s="20" t="s">
        <v>404</v>
      </c>
      <c r="O7" s="18" t="s">
        <v>404</v>
      </c>
      <c r="P7" s="20" t="s">
        <v>404</v>
      </c>
      <c r="Q7" s="18" t="n">
        <v>489.44195546</v>
      </c>
      <c r="R7" s="20" t="n">
        <v>9.63810161</v>
      </c>
    </row>
    <row r="8" spans="1:18">
      <c r="A8" s="15" t="s">
        <v>405</v>
      </c>
      <c r="B8" s="17" t="n">
        <v>7007</v>
      </c>
      <c r="C8" s="18">
        <f>(0.0/B8*100)</f>
        <v/>
      </c>
      <c r="D8" s="19" t="n">
        <v>7007</v>
      </c>
      <c r="E8" s="18" t="n">
        <v>525.58564244</v>
      </c>
      <c r="F8" s="20" t="n">
        <v>5.05128137</v>
      </c>
      <c r="G8" s="18" t="n">
        <v>449.51965811</v>
      </c>
      <c r="H8" s="20" t="n">
        <v>5.69579883</v>
      </c>
      <c r="I8" s="18" t="s">
        <v>404</v>
      </c>
      <c r="J8" s="20" t="s">
        <v>404</v>
      </c>
      <c r="K8" s="18" t="s">
        <v>404</v>
      </c>
      <c r="L8" s="20" t="s">
        <v>404</v>
      </c>
      <c r="M8" s="18" t="s">
        <v>404</v>
      </c>
      <c r="N8" s="20" t="s">
        <v>404</v>
      </c>
      <c r="O8" s="18" t="s">
        <v>404</v>
      </c>
      <c r="P8" s="20" t="s">
        <v>404</v>
      </c>
      <c r="Q8" s="18" t="n">
        <v>471.66684174</v>
      </c>
      <c r="R8" s="20" t="n">
        <v>11.74743576</v>
      </c>
    </row>
    <row r="9" spans="1:18">
      <c r="A9" s="15" t="s">
        <v>406</v>
      </c>
      <c r="B9" s="17" t="n">
        <v>9651</v>
      </c>
      <c r="C9" s="18">
        <f>(200.0/B9*100)</f>
        <v/>
      </c>
      <c r="D9" s="19" t="n">
        <v>9451</v>
      </c>
      <c r="E9" s="18" t="n">
        <v>536.30976843</v>
      </c>
      <c r="F9" s="20" t="n">
        <v>5.98905461</v>
      </c>
      <c r="G9" s="18" t="n">
        <v>490.4230405</v>
      </c>
      <c r="H9" s="20" t="n">
        <v>3.751405</v>
      </c>
      <c r="I9" s="18" t="s">
        <v>404</v>
      </c>
      <c r="J9" s="20" t="s">
        <v>404</v>
      </c>
      <c r="K9" s="18" t="s">
        <v>404</v>
      </c>
      <c r="L9" s="20" t="s">
        <v>404</v>
      </c>
      <c r="M9" s="18" t="s">
        <v>404</v>
      </c>
      <c r="N9" s="20" t="s">
        <v>404</v>
      </c>
      <c r="O9" s="18" t="s">
        <v>404</v>
      </c>
      <c r="P9" s="20" t="s">
        <v>404</v>
      </c>
      <c r="Q9" s="18" t="n">
        <v>439.33996504</v>
      </c>
      <c r="R9" s="20" t="n">
        <v>12.06883108</v>
      </c>
    </row>
    <row r="10" spans="1:18">
      <c r="A10" s="15" t="s">
        <v>407</v>
      </c>
      <c r="B10" s="17" t="n">
        <v>20058</v>
      </c>
      <c r="C10" s="18">
        <f>(2798.0/B10*100)</f>
        <v/>
      </c>
      <c r="D10" s="19" t="n">
        <v>17260</v>
      </c>
      <c r="E10" s="18" t="n">
        <v>529.13472227</v>
      </c>
      <c r="F10" s="20" t="n">
        <v>2.55000771</v>
      </c>
      <c r="G10" s="18" t="n">
        <v>520.97077433</v>
      </c>
      <c r="H10" s="20" t="n">
        <v>6.59158337</v>
      </c>
      <c r="I10" s="18" t="s">
        <v>404</v>
      </c>
      <c r="J10" s="20" t="s">
        <v>404</v>
      </c>
      <c r="K10" s="18" t="s">
        <v>404</v>
      </c>
      <c r="L10" s="20" t="s">
        <v>404</v>
      </c>
      <c r="M10" s="18" t="s">
        <v>404</v>
      </c>
      <c r="N10" s="20" t="s">
        <v>404</v>
      </c>
      <c r="O10" s="18" t="s">
        <v>404</v>
      </c>
      <c r="P10" s="20" t="s">
        <v>404</v>
      </c>
      <c r="Q10" s="18" t="n">
        <v>498.22428507</v>
      </c>
      <c r="R10" s="20" t="n">
        <v>12.31029846</v>
      </c>
    </row>
    <row r="11" spans="1:18">
      <c r="A11" s="15" t="s">
        <v>408</v>
      </c>
      <c r="B11" s="17" t="n">
        <v>7053</v>
      </c>
      <c r="C11" s="18">
        <f>(137.0/B11*100)</f>
        <v/>
      </c>
      <c r="D11" s="19" t="n">
        <v>6916</v>
      </c>
      <c r="E11" s="18" t="n">
        <v>470.95047626</v>
      </c>
      <c r="F11" s="20" t="n">
        <v>3.65044387</v>
      </c>
      <c r="G11" s="18" t="n">
        <v>430.67718994</v>
      </c>
      <c r="H11" s="20" t="n">
        <v>6.24927504</v>
      </c>
      <c r="I11" s="18" t="s">
        <v>404</v>
      </c>
      <c r="J11" s="20" t="s">
        <v>404</v>
      </c>
      <c r="K11" s="18" t="s">
        <v>404</v>
      </c>
      <c r="L11" s="20" t="s">
        <v>404</v>
      </c>
      <c r="M11" s="18" t="s">
        <v>404</v>
      </c>
      <c r="N11" s="20" t="s">
        <v>404</v>
      </c>
      <c r="O11" s="18" t="s">
        <v>404</v>
      </c>
      <c r="P11" s="20" t="s">
        <v>404</v>
      </c>
      <c r="Q11" s="18" t="n">
        <v>440.53258825</v>
      </c>
      <c r="R11" s="20" t="n">
        <v>17.141167</v>
      </c>
    </row>
    <row r="12" spans="1:18">
      <c r="A12" s="15" t="s">
        <v>409</v>
      </c>
      <c r="B12" s="17" t="n">
        <v>6894</v>
      </c>
      <c r="C12" s="18">
        <f>(106.0/B12*100)</f>
        <v/>
      </c>
      <c r="D12" s="19" t="n">
        <v>6788</v>
      </c>
      <c r="E12" s="18" t="n">
        <v>514.22003841</v>
      </c>
      <c r="F12" s="20" t="n">
        <v>5.41170987</v>
      </c>
      <c r="G12" s="18" t="n">
        <v>469.39455629</v>
      </c>
      <c r="H12" s="20" t="n">
        <v>3.51628787</v>
      </c>
      <c r="I12" s="18" t="s">
        <v>404</v>
      </c>
      <c r="J12" s="20" t="s">
        <v>404</v>
      </c>
      <c r="K12" s="18" t="s">
        <v>404</v>
      </c>
      <c r="L12" s="20" t="s">
        <v>404</v>
      </c>
      <c r="M12" s="18" t="s">
        <v>404</v>
      </c>
      <c r="N12" s="20" t="s">
        <v>404</v>
      </c>
      <c r="O12" s="18" t="s">
        <v>404</v>
      </c>
      <c r="P12" s="20" t="s">
        <v>404</v>
      </c>
      <c r="Q12" s="18" t="n">
        <v>452.19935146</v>
      </c>
      <c r="R12" s="20" t="n">
        <v>29.50279305</v>
      </c>
    </row>
    <row r="13" spans="1:18">
      <c r="A13" s="15" t="s">
        <v>410</v>
      </c>
      <c r="B13" s="17" t="n">
        <v>7161</v>
      </c>
      <c r="C13" s="18">
        <f>(1175.0/B13*100)</f>
        <v/>
      </c>
      <c r="D13" s="19" t="n">
        <v>5986</v>
      </c>
      <c r="E13" s="18" t="n">
        <v>504.60673009</v>
      </c>
      <c r="F13" s="20" t="n">
        <v>4.19907555</v>
      </c>
      <c r="G13" s="18" t="n">
        <v>495.65769568</v>
      </c>
      <c r="H13" s="20" t="n">
        <v>4.07897869</v>
      </c>
      <c r="I13" s="18" t="s">
        <v>404</v>
      </c>
      <c r="J13" s="20" t="s">
        <v>404</v>
      </c>
      <c r="K13" s="18" t="s">
        <v>404</v>
      </c>
      <c r="L13" s="20" t="s">
        <v>404</v>
      </c>
      <c r="M13" s="18" t="s">
        <v>404</v>
      </c>
      <c r="N13" s="20" t="s">
        <v>404</v>
      </c>
      <c r="O13" s="18" t="s">
        <v>404</v>
      </c>
      <c r="P13" s="20" t="s">
        <v>404</v>
      </c>
      <c r="Q13" s="18" t="n">
        <v>505.21556781</v>
      </c>
      <c r="R13" s="20" t="n">
        <v>9.974595409999999</v>
      </c>
    </row>
    <row r="14" spans="1:18">
      <c r="A14" s="15" t="s">
        <v>411</v>
      </c>
      <c r="B14" s="17" t="n">
        <v>5587</v>
      </c>
      <c r="C14" s="18">
        <f>(0.0/B14*100)</f>
        <v/>
      </c>
      <c r="D14" s="19" t="n">
        <v>5587</v>
      </c>
      <c r="E14" s="18" t="n">
        <v>525.23076756</v>
      </c>
      <c r="F14" s="20" t="n">
        <v>2.41545725</v>
      </c>
      <c r="G14" s="18" t="n">
        <v>497.14280717</v>
      </c>
      <c r="H14" s="20" t="n">
        <v>4.07437348</v>
      </c>
      <c r="I14" s="18" t="s">
        <v>404</v>
      </c>
      <c r="J14" s="20" t="s">
        <v>404</v>
      </c>
      <c r="K14" s="18" t="s">
        <v>404</v>
      </c>
      <c r="L14" s="20" t="s">
        <v>404</v>
      </c>
      <c r="M14" s="18" t="s">
        <v>404</v>
      </c>
      <c r="N14" s="20" t="s">
        <v>404</v>
      </c>
      <c r="O14" s="18" t="s">
        <v>404</v>
      </c>
      <c r="P14" s="20" t="s">
        <v>404</v>
      </c>
      <c r="Q14" s="18" t="n">
        <v>488.63659441</v>
      </c>
      <c r="R14" s="20" t="n">
        <v>13.45912175</v>
      </c>
    </row>
    <row r="15" spans="1:18">
      <c r="A15" s="15" t="s">
        <v>412</v>
      </c>
      <c r="B15" s="17" t="n">
        <v>5882</v>
      </c>
      <c r="C15" s="18">
        <f>(0.0/B15*100)</f>
        <v/>
      </c>
      <c r="D15" s="19" t="n">
        <v>5882</v>
      </c>
      <c r="E15" s="18" t="n">
        <v>528.60131473</v>
      </c>
      <c r="F15" s="20" t="n">
        <v>3.05047167</v>
      </c>
      <c r="G15" s="18" t="n">
        <v>513.3736198</v>
      </c>
      <c r="H15" s="20" t="n">
        <v>5.39888683</v>
      </c>
      <c r="I15" s="18" t="s">
        <v>404</v>
      </c>
      <c r="J15" s="20" t="s">
        <v>404</v>
      </c>
      <c r="K15" s="18" t="s">
        <v>404</v>
      </c>
      <c r="L15" s="20" t="s">
        <v>404</v>
      </c>
      <c r="M15" s="18" t="s">
        <v>404</v>
      </c>
      <c r="N15" s="20" t="s">
        <v>404</v>
      </c>
      <c r="O15" s="18" t="s">
        <v>404</v>
      </c>
      <c r="P15" s="20" t="s">
        <v>404</v>
      </c>
      <c r="Q15" s="18" t="n">
        <v>557.79693432</v>
      </c>
      <c r="R15" s="20" t="n">
        <v>20.99092487</v>
      </c>
    </row>
    <row r="16" spans="1:18">
      <c r="A16" s="15" t="s">
        <v>413</v>
      </c>
      <c r="B16" s="17" t="n">
        <v>6108</v>
      </c>
      <c r="C16" s="18">
        <f>(339.0/B16*100)</f>
        <v/>
      </c>
      <c r="D16" s="19" t="n">
        <v>5769</v>
      </c>
      <c r="E16" s="18" t="n">
        <v>486.30624775</v>
      </c>
      <c r="F16" s="20" t="n">
        <v>7.05250336</v>
      </c>
      <c r="G16" s="18" t="n">
        <v>516.60590691</v>
      </c>
      <c r="H16" s="20" t="n">
        <v>5.06290054</v>
      </c>
      <c r="I16" s="18" t="s">
        <v>404</v>
      </c>
      <c r="J16" s="20" t="s">
        <v>404</v>
      </c>
      <c r="K16" s="18" t="s">
        <v>404</v>
      </c>
      <c r="L16" s="20" t="s">
        <v>404</v>
      </c>
      <c r="M16" s="18" t="s">
        <v>404</v>
      </c>
      <c r="N16" s="20" t="s">
        <v>404</v>
      </c>
      <c r="O16" s="18" t="s">
        <v>404</v>
      </c>
      <c r="P16" s="20" t="s">
        <v>404</v>
      </c>
      <c r="Q16" s="18" t="n">
        <v>485.23803664</v>
      </c>
      <c r="R16" s="20" t="n">
        <v>14.97538873</v>
      </c>
    </row>
    <row r="17" spans="1:18">
      <c r="A17" s="15" t="s">
        <v>414</v>
      </c>
      <c r="B17" s="17" t="n">
        <v>6504</v>
      </c>
      <c r="C17" s="18">
        <f>(1325.0/B17*100)</f>
        <v/>
      </c>
      <c r="D17" s="19" t="n">
        <v>5179</v>
      </c>
      <c r="E17" s="18" t="n">
        <v>523.6450144299999</v>
      </c>
      <c r="F17" s="20" t="n">
        <v>4.31850279</v>
      </c>
      <c r="G17" s="18" t="n">
        <v>459.00555187</v>
      </c>
      <c r="H17" s="20" t="n">
        <v>8.34266218</v>
      </c>
      <c r="I17" s="18" t="s">
        <v>404</v>
      </c>
      <c r="J17" s="20" t="s">
        <v>404</v>
      </c>
      <c r="K17" s="18" t="s">
        <v>404</v>
      </c>
      <c r="L17" s="20" t="s">
        <v>404</v>
      </c>
      <c r="M17" s="18" t="s">
        <v>404</v>
      </c>
      <c r="N17" s="20" t="s">
        <v>404</v>
      </c>
      <c r="O17" s="18" t="s">
        <v>404</v>
      </c>
      <c r="P17" s="20" t="s">
        <v>404</v>
      </c>
      <c r="Q17" s="18" t="n">
        <v>524.19757782</v>
      </c>
      <c r="R17" s="20" t="n">
        <v>26.28447266</v>
      </c>
    </row>
    <row r="18" spans="1:18">
      <c r="A18" s="15" t="s">
        <v>415</v>
      </c>
      <c r="B18" s="17" t="n">
        <v>5532</v>
      </c>
      <c r="C18" s="18">
        <f>(0.0/B18*100)</f>
        <v/>
      </c>
      <c r="D18" s="19" t="n">
        <v>5532</v>
      </c>
      <c r="E18" s="18" t="n">
        <v>464.7968798</v>
      </c>
      <c r="F18" s="20" t="n">
        <v>6.19100305</v>
      </c>
      <c r="G18" s="18" t="n">
        <v>466.78968835</v>
      </c>
      <c r="H18" s="20" t="n">
        <v>7.4780749</v>
      </c>
      <c r="I18" s="18" t="s">
        <v>404</v>
      </c>
      <c r="J18" s="20" t="s">
        <v>404</v>
      </c>
      <c r="K18" s="18" t="s">
        <v>404</v>
      </c>
      <c r="L18" s="20" t="s">
        <v>404</v>
      </c>
      <c r="M18" s="18" t="s">
        <v>404</v>
      </c>
      <c r="N18" s="20" t="s">
        <v>404</v>
      </c>
      <c r="O18" s="18" t="s">
        <v>404</v>
      </c>
      <c r="P18" s="20" t="s">
        <v>404</v>
      </c>
      <c r="Q18" s="18" t="n">
        <v>489.438456</v>
      </c>
      <c r="R18" s="20" t="n">
        <v>13.50751252</v>
      </c>
    </row>
    <row r="19" spans="1:18">
      <c r="A19" s="15" t="s">
        <v>416</v>
      </c>
      <c r="B19" s="17" t="n">
        <v>5658</v>
      </c>
      <c r="C19" s="18">
        <f>(327.0/B19*100)</f>
        <v/>
      </c>
      <c r="D19" s="19" t="n">
        <v>5331</v>
      </c>
      <c r="E19" s="18" t="n">
        <v>496.77224828</v>
      </c>
      <c r="F19" s="20" t="n">
        <v>5.42160515</v>
      </c>
      <c r="G19" s="18" t="n">
        <v>446.80921181</v>
      </c>
      <c r="H19" s="20" t="n">
        <v>5.56433368</v>
      </c>
      <c r="I19" s="18" t="s">
        <v>404</v>
      </c>
      <c r="J19" s="20" t="s">
        <v>404</v>
      </c>
      <c r="K19" s="18" t="s">
        <v>404</v>
      </c>
      <c r="L19" s="20" t="s">
        <v>404</v>
      </c>
      <c r="M19" s="18" t="s">
        <v>404</v>
      </c>
      <c r="N19" s="20" t="s">
        <v>404</v>
      </c>
      <c r="O19" s="18" t="s">
        <v>404</v>
      </c>
      <c r="P19" s="20" t="s">
        <v>404</v>
      </c>
      <c r="Q19" s="18" t="n">
        <v>412.85817505</v>
      </c>
      <c r="R19" s="20" t="n">
        <v>27.78473599</v>
      </c>
    </row>
    <row r="20" spans="1:18">
      <c r="A20" s="15" t="s">
        <v>417</v>
      </c>
      <c r="B20" s="17" t="n">
        <v>3371</v>
      </c>
      <c r="C20" s="18">
        <f>(24.0/B20*100)</f>
        <v/>
      </c>
      <c r="D20" s="19" t="n">
        <v>3347</v>
      </c>
      <c r="E20" s="18" t="n">
        <v>488.16268907</v>
      </c>
      <c r="F20" s="20" t="n">
        <v>2.72637229</v>
      </c>
      <c r="G20" s="18" t="n">
        <v>474.44334855</v>
      </c>
      <c r="H20" s="20" t="n">
        <v>2.86457368</v>
      </c>
      <c r="I20" s="18" t="s">
        <v>404</v>
      </c>
      <c r="J20" s="20" t="s">
        <v>404</v>
      </c>
      <c r="K20" s="18" t="s">
        <v>404</v>
      </c>
      <c r="L20" s="20" t="s">
        <v>404</v>
      </c>
      <c r="M20" s="18" t="s">
        <v>404</v>
      </c>
      <c r="N20" s="20" t="s">
        <v>404</v>
      </c>
      <c r="O20" s="18" t="s">
        <v>404</v>
      </c>
      <c r="P20" s="20" t="s">
        <v>404</v>
      </c>
      <c r="Q20" s="18" t="n">
        <v>494.09131904</v>
      </c>
      <c r="R20" s="20" t="n">
        <v>12.95513412</v>
      </c>
    </row>
    <row r="21" spans="1:18">
      <c r="A21" s="15" t="s">
        <v>418</v>
      </c>
      <c r="B21" s="17" t="n">
        <v>5741</v>
      </c>
      <c r="C21" s="18">
        <f>(0.0/B21*100)</f>
        <v/>
      </c>
      <c r="D21" s="19" t="n">
        <v>5741</v>
      </c>
      <c r="E21" s="18" t="n">
        <v>522.15407899</v>
      </c>
      <c r="F21" s="20" t="n">
        <v>2.98183181</v>
      </c>
      <c r="G21" s="18" t="n">
        <v>519.99781846</v>
      </c>
      <c r="H21" s="20" t="n">
        <v>5.82465401</v>
      </c>
      <c r="I21" s="18" t="s">
        <v>404</v>
      </c>
      <c r="J21" s="20" t="s">
        <v>404</v>
      </c>
      <c r="K21" s="18" t="s">
        <v>404</v>
      </c>
      <c r="L21" s="20" t="s">
        <v>404</v>
      </c>
      <c r="M21" s="18" t="s">
        <v>404</v>
      </c>
      <c r="N21" s="20" t="s">
        <v>404</v>
      </c>
      <c r="O21" s="18" t="s">
        <v>404</v>
      </c>
      <c r="P21" s="20" t="s">
        <v>404</v>
      </c>
      <c r="Q21" s="18" t="n">
        <v>511.30159424</v>
      </c>
      <c r="R21" s="20" t="n">
        <v>7.0418882</v>
      </c>
    </row>
    <row r="22" spans="1:18">
      <c r="A22" s="15" t="s">
        <v>419</v>
      </c>
      <c r="B22" s="17" t="n">
        <v>6598</v>
      </c>
      <c r="C22" s="18">
        <f>(0.0/B22*100)</f>
        <v/>
      </c>
      <c r="D22" s="19" t="n">
        <v>6598</v>
      </c>
      <c r="E22" s="18" t="n">
        <v>500.94029615</v>
      </c>
      <c r="F22" s="20" t="n">
        <v>6.73696924</v>
      </c>
      <c r="G22" s="18" t="n">
        <v>452.86967858</v>
      </c>
      <c r="H22" s="20" t="n">
        <v>7.94755184</v>
      </c>
      <c r="I22" s="18" t="s">
        <v>404</v>
      </c>
      <c r="J22" s="20" t="s">
        <v>404</v>
      </c>
      <c r="K22" s="18" t="s">
        <v>404</v>
      </c>
      <c r="L22" s="20" t="s">
        <v>404</v>
      </c>
      <c r="M22" s="18" t="s">
        <v>404</v>
      </c>
      <c r="N22" s="20" t="s">
        <v>404</v>
      </c>
      <c r="O22" s="18" t="s">
        <v>404</v>
      </c>
      <c r="P22" s="20" t="s">
        <v>404</v>
      </c>
      <c r="Q22" s="18" t="n">
        <v>483.95769577</v>
      </c>
      <c r="R22" s="20" t="n">
        <v>40.21852072</v>
      </c>
    </row>
    <row r="23" spans="1:18">
      <c r="A23" s="15" t="s">
        <v>420</v>
      </c>
      <c r="B23" s="17" t="n">
        <v>11583</v>
      </c>
      <c r="C23" s="18">
        <f>(3069.0/B23*100)</f>
        <v/>
      </c>
      <c r="D23" s="19" t="n">
        <v>8514</v>
      </c>
      <c r="E23" s="18" t="n">
        <v>513.6169810599999</v>
      </c>
      <c r="F23" s="20" t="n">
        <v>7.80800431</v>
      </c>
      <c r="G23" s="18" t="n">
        <v>483.45345668</v>
      </c>
      <c r="H23" s="20" t="n">
        <v>4.00043839</v>
      </c>
      <c r="I23" s="18" t="s">
        <v>404</v>
      </c>
      <c r="J23" s="20" t="s">
        <v>404</v>
      </c>
      <c r="K23" s="18" t="s">
        <v>404</v>
      </c>
      <c r="L23" s="20" t="s">
        <v>404</v>
      </c>
      <c r="M23" s="18" t="s">
        <v>404</v>
      </c>
      <c r="N23" s="20" t="s">
        <v>404</v>
      </c>
      <c r="O23" s="18" t="s">
        <v>404</v>
      </c>
      <c r="P23" s="20" t="s">
        <v>404</v>
      </c>
      <c r="Q23" s="18" t="n">
        <v>473.90717542</v>
      </c>
      <c r="R23" s="20" t="n">
        <v>17.28091684</v>
      </c>
    </row>
    <row r="24" spans="1:18">
      <c r="A24" s="15" t="s">
        <v>421</v>
      </c>
      <c r="B24" s="17" t="n">
        <v>6647</v>
      </c>
      <c r="C24" s="18">
        <f>(0.0/B24*100)</f>
        <v/>
      </c>
      <c r="D24" s="19" t="n">
        <v>6647</v>
      </c>
      <c r="E24" s="18" t="n">
        <v>519.56118517</v>
      </c>
      <c r="F24" s="20" t="n">
        <v>3.42201865</v>
      </c>
      <c r="G24" s="18" t="n">
        <v>479.41579896</v>
      </c>
      <c r="H24" s="20" t="n">
        <v>13.41174933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520.04292173</v>
      </c>
      <c r="F25" s="20" t="n">
        <v>4.16189931</v>
      </c>
      <c r="G25" s="18" t="n">
        <v>501.67625214</v>
      </c>
      <c r="H25" s="20" t="n">
        <v>9.63482247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494.40158238</v>
      </c>
      <c r="F26" s="20" t="n">
        <v>2.17624521</v>
      </c>
      <c r="G26" s="18" t="n">
        <v>468.19940513</v>
      </c>
      <c r="H26" s="20" t="n">
        <v>4.73622788</v>
      </c>
      <c r="I26" s="18" t="s">
        <v>404</v>
      </c>
      <c r="J26" s="20" t="s">
        <v>404</v>
      </c>
      <c r="K26" s="18" t="s">
        <v>404</v>
      </c>
      <c r="L26" s="20" t="s">
        <v>404</v>
      </c>
      <c r="M26" s="18" t="s">
        <v>404</v>
      </c>
      <c r="N26" s="20" t="s">
        <v>404</v>
      </c>
      <c r="O26" s="18" t="s">
        <v>404</v>
      </c>
      <c r="P26" s="20" t="s">
        <v>404</v>
      </c>
      <c r="Q26" s="18" t="n">
        <v>452.05275891</v>
      </c>
      <c r="R26" s="20" t="n">
        <v>13.22135202</v>
      </c>
    </row>
    <row r="27" spans="1:18">
      <c r="A27" s="15" t="s">
        <v>424</v>
      </c>
      <c r="B27" s="17" t="n">
        <v>5299</v>
      </c>
      <c r="C27" s="18">
        <f>(0.0/B27*100)</f>
        <v/>
      </c>
      <c r="D27" s="19" t="n">
        <v>5299</v>
      </c>
      <c r="E27" s="18" t="n">
        <v>490.41558779</v>
      </c>
      <c r="F27" s="20" t="n">
        <v>1.4418153</v>
      </c>
      <c r="G27" s="18" t="n">
        <v>424.10840236</v>
      </c>
      <c r="H27" s="20" t="n">
        <v>3.33105279</v>
      </c>
      <c r="I27" s="18" t="s">
        <v>404</v>
      </c>
      <c r="J27" s="20" t="s">
        <v>404</v>
      </c>
      <c r="K27" s="18" t="s">
        <v>404</v>
      </c>
      <c r="L27" s="20" t="s">
        <v>404</v>
      </c>
      <c r="M27" s="18" t="s">
        <v>404</v>
      </c>
      <c r="N27" s="20" t="s">
        <v>404</v>
      </c>
      <c r="O27" s="18" t="s">
        <v>404</v>
      </c>
      <c r="P27" s="20" t="s">
        <v>404</v>
      </c>
      <c r="Q27" s="18" t="n">
        <v>514.4125513</v>
      </c>
      <c r="R27" s="20" t="n">
        <v>7.77063421</v>
      </c>
    </row>
    <row r="28" spans="1:18">
      <c r="A28" s="15" t="s">
        <v>425</v>
      </c>
      <c r="B28" s="17" t="n">
        <v>7568</v>
      </c>
      <c r="C28" s="18">
        <f>(0.0/B28*100)</f>
        <v/>
      </c>
      <c r="D28" s="19" t="n">
        <v>7568</v>
      </c>
      <c r="E28" s="18" t="n">
        <v>443.31603705</v>
      </c>
      <c r="F28" s="20" t="n">
        <v>4.23625736</v>
      </c>
      <c r="G28" s="18" t="n">
        <v>409.6552696</v>
      </c>
      <c r="H28" s="20" t="n">
        <v>3.66932917</v>
      </c>
      <c r="I28" s="18" t="s">
        <v>404</v>
      </c>
      <c r="J28" s="20" t="s">
        <v>404</v>
      </c>
      <c r="K28" s="18" t="s">
        <v>404</v>
      </c>
      <c r="L28" s="20" t="s">
        <v>404</v>
      </c>
      <c r="M28" s="18" t="s">
        <v>404</v>
      </c>
      <c r="N28" s="20" t="s">
        <v>404</v>
      </c>
      <c r="O28" s="18" t="s">
        <v>404</v>
      </c>
      <c r="P28" s="20" t="s">
        <v>404</v>
      </c>
      <c r="Q28" s="18" t="n">
        <v>400.56550724</v>
      </c>
      <c r="R28" s="20" t="n">
        <v>20.22887769</v>
      </c>
    </row>
    <row r="29" spans="1:18">
      <c r="A29" s="15" t="s">
        <v>426</v>
      </c>
      <c r="B29" s="17" t="n">
        <v>5385</v>
      </c>
      <c r="C29" s="18">
        <f>(1123.0/B29*100)</f>
        <v/>
      </c>
      <c r="D29" s="19" t="n">
        <v>4262</v>
      </c>
      <c r="E29" s="18" t="n">
        <v>528.11957304</v>
      </c>
      <c r="F29" s="20" t="n">
        <v>7.93524967</v>
      </c>
      <c r="G29" s="18" t="n">
        <v>475.24311982</v>
      </c>
      <c r="H29" s="20" t="n">
        <v>9.1695326</v>
      </c>
      <c r="I29" s="18" t="s">
        <v>404</v>
      </c>
      <c r="J29" s="20" t="s">
        <v>404</v>
      </c>
      <c r="K29" s="18" t="s">
        <v>404</v>
      </c>
      <c r="L29" s="20" t="s">
        <v>404</v>
      </c>
      <c r="M29" s="18" t="s">
        <v>404</v>
      </c>
      <c r="N29" s="20" t="s">
        <v>404</v>
      </c>
      <c r="O29" s="18" t="s">
        <v>404</v>
      </c>
      <c r="P29" s="20" t="s">
        <v>404</v>
      </c>
      <c r="Q29" s="18" t="n">
        <v>495.08206839</v>
      </c>
      <c r="R29" s="20" t="n">
        <v>14.79287317</v>
      </c>
    </row>
    <row r="30" spans="1:18">
      <c r="A30" s="15" t="s">
        <v>427</v>
      </c>
      <c r="B30" s="17" t="n">
        <v>4520</v>
      </c>
      <c r="C30" s="18">
        <f>(904.0/B30*100)</f>
        <v/>
      </c>
      <c r="D30" s="19" t="n">
        <v>3616</v>
      </c>
      <c r="E30" s="18" t="n">
        <v>513.22057238</v>
      </c>
      <c r="F30" s="20" t="n">
        <v>3.1338926</v>
      </c>
      <c r="G30" s="18" t="n">
        <v>465.0788731</v>
      </c>
      <c r="H30" s="20" t="n">
        <v>11.65540164</v>
      </c>
      <c r="I30" s="18" t="s">
        <v>404</v>
      </c>
      <c r="J30" s="20" t="s">
        <v>404</v>
      </c>
      <c r="K30" s="18" t="s">
        <v>404</v>
      </c>
      <c r="L30" s="20" t="s">
        <v>404</v>
      </c>
      <c r="M30" s="18" t="s">
        <v>404</v>
      </c>
      <c r="N30" s="20" t="s">
        <v>404</v>
      </c>
      <c r="O30" s="18" t="s">
        <v>404</v>
      </c>
      <c r="P30" s="20" t="s">
        <v>404</v>
      </c>
      <c r="Q30" s="18" t="n">
        <v>483.36798178</v>
      </c>
      <c r="R30" s="20" t="n">
        <v>21.62662577</v>
      </c>
    </row>
    <row r="31" spans="1:18">
      <c r="A31" s="15" t="s">
        <v>428</v>
      </c>
      <c r="B31" s="17" t="n">
        <v>5456</v>
      </c>
      <c r="C31" s="18">
        <f>(502.0/B31*100)</f>
        <v/>
      </c>
      <c r="D31" s="19" t="n">
        <v>4954</v>
      </c>
      <c r="E31" s="18" t="n">
        <v>522.73062723</v>
      </c>
      <c r="F31" s="20" t="n">
        <v>5.29389813</v>
      </c>
      <c r="G31" s="18" t="n">
        <v>510.89715236</v>
      </c>
      <c r="H31" s="20" t="n">
        <v>3.08276429</v>
      </c>
      <c r="I31" s="18" t="s">
        <v>404</v>
      </c>
      <c r="J31" s="20" t="s">
        <v>404</v>
      </c>
      <c r="K31" s="18" t="s">
        <v>404</v>
      </c>
      <c r="L31" s="20" t="s">
        <v>404</v>
      </c>
      <c r="M31" s="18" t="s">
        <v>404</v>
      </c>
      <c r="N31" s="20" t="s">
        <v>404</v>
      </c>
      <c r="O31" s="18" t="s">
        <v>404</v>
      </c>
      <c r="P31" s="20" t="s">
        <v>404</v>
      </c>
      <c r="Q31" s="18" t="n">
        <v>509.64029294</v>
      </c>
      <c r="R31" s="20" t="n">
        <v>10.08478739</v>
      </c>
    </row>
    <row r="32" spans="1:18">
      <c r="A32" s="15" t="s">
        <v>429</v>
      </c>
      <c r="B32" s="17" t="n">
        <v>4478</v>
      </c>
      <c r="C32" s="18">
        <f>(0.0/B32*100)</f>
        <v/>
      </c>
      <c r="D32" s="19" t="n">
        <v>4478</v>
      </c>
      <c r="E32" s="18" t="n">
        <v>510.74160266</v>
      </c>
      <c r="F32" s="20" t="n">
        <v>3.56866002</v>
      </c>
      <c r="G32" s="18" t="n">
        <v>496.52385003</v>
      </c>
      <c r="H32" s="20" t="n">
        <v>4.35783534</v>
      </c>
      <c r="I32" s="18" t="s">
        <v>404</v>
      </c>
      <c r="J32" s="20" t="s">
        <v>404</v>
      </c>
      <c r="K32" s="18" t="s">
        <v>404</v>
      </c>
      <c r="L32" s="20" t="s">
        <v>404</v>
      </c>
      <c r="M32" s="18" t="s">
        <v>404</v>
      </c>
      <c r="N32" s="20" t="s">
        <v>404</v>
      </c>
      <c r="O32" s="18" t="s">
        <v>404</v>
      </c>
      <c r="P32" s="20" t="s">
        <v>404</v>
      </c>
      <c r="Q32" s="18" t="n">
        <v>504.59568709</v>
      </c>
      <c r="R32" s="20" t="n">
        <v>16.48960093</v>
      </c>
    </row>
    <row r="33" spans="1:18">
      <c r="A33" s="15" t="s">
        <v>430</v>
      </c>
      <c r="B33" s="17" t="n">
        <v>7325</v>
      </c>
      <c r="C33" s="18">
        <f>(29.0/B33*100)</f>
        <v/>
      </c>
      <c r="D33" s="19" t="n">
        <v>7296</v>
      </c>
      <c r="E33" s="18" t="n">
        <v>504.6507585</v>
      </c>
      <c r="F33" s="20" t="n">
        <v>5.88157033</v>
      </c>
      <c r="G33" s="18" t="n">
        <v>507.89333166</v>
      </c>
      <c r="H33" s="20" t="n">
        <v>3.5851255</v>
      </c>
      <c r="I33" s="18" t="s">
        <v>404</v>
      </c>
      <c r="J33" s="20" t="s">
        <v>404</v>
      </c>
      <c r="K33" s="18" t="s">
        <v>404</v>
      </c>
      <c r="L33" s="20" t="s">
        <v>404</v>
      </c>
      <c r="M33" s="18" t="s">
        <v>404</v>
      </c>
      <c r="N33" s="20" t="s">
        <v>404</v>
      </c>
      <c r="O33" s="18" t="s">
        <v>404</v>
      </c>
      <c r="P33" s="20" t="s">
        <v>404</v>
      </c>
      <c r="Q33" s="18" t="n">
        <v>451.83750615</v>
      </c>
      <c r="R33" s="20" t="n">
        <v>9.95640034</v>
      </c>
    </row>
    <row r="34" spans="1:18">
      <c r="A34" s="15" t="s">
        <v>431</v>
      </c>
      <c r="B34" s="17" t="n">
        <v>6350</v>
      </c>
      <c r="C34" s="18">
        <f>(0.0/B34*100)</f>
        <v/>
      </c>
      <c r="D34" s="19" t="n">
        <v>6350</v>
      </c>
      <c r="E34" s="18" t="n">
        <v>462.63324798</v>
      </c>
      <c r="F34" s="20" t="n">
        <v>8.43659809</v>
      </c>
      <c r="G34" s="18" t="n">
        <v>446.41507945</v>
      </c>
      <c r="H34" s="20" t="n">
        <v>4.35811705</v>
      </c>
      <c r="I34" s="18" t="s">
        <v>404</v>
      </c>
      <c r="J34" s="20" t="s">
        <v>404</v>
      </c>
      <c r="K34" s="18" t="s">
        <v>404</v>
      </c>
      <c r="L34" s="20" t="s">
        <v>404</v>
      </c>
      <c r="M34" s="18" t="s">
        <v>404</v>
      </c>
      <c r="N34" s="20" t="s">
        <v>404</v>
      </c>
      <c r="O34" s="18" t="s">
        <v>404</v>
      </c>
      <c r="P34" s="20" t="s">
        <v>404</v>
      </c>
      <c r="Q34" s="18" t="n">
        <v>460.47822023</v>
      </c>
      <c r="R34" s="20" t="n">
        <v>16.21274457</v>
      </c>
    </row>
    <row r="35" spans="1:18">
      <c r="A35" s="15" t="s">
        <v>432</v>
      </c>
      <c r="B35" s="17" t="n">
        <v>6406</v>
      </c>
      <c r="C35" s="18">
        <f>(443.0/B35*100)</f>
        <v/>
      </c>
      <c r="D35" s="19" t="n">
        <v>5963</v>
      </c>
      <c r="E35" s="18" t="n">
        <v>516.75113198</v>
      </c>
      <c r="F35" s="20" t="n">
        <v>1.976168</v>
      </c>
      <c r="G35" s="18" t="n">
        <v>488.90172486</v>
      </c>
      <c r="H35" s="20" t="n">
        <v>2.20848943</v>
      </c>
      <c r="I35" s="18" t="s">
        <v>404</v>
      </c>
      <c r="J35" s="20" t="s">
        <v>404</v>
      </c>
      <c r="K35" s="18" t="s">
        <v>404</v>
      </c>
      <c r="L35" s="20" t="s">
        <v>404</v>
      </c>
      <c r="M35" s="18" t="s">
        <v>404</v>
      </c>
      <c r="N35" s="20" t="s">
        <v>404</v>
      </c>
      <c r="O35" s="18" t="s">
        <v>404</v>
      </c>
      <c r="P35" s="20" t="s">
        <v>404</v>
      </c>
      <c r="Q35" s="18" t="n">
        <v>468.82336734</v>
      </c>
      <c r="R35" s="20" t="n">
        <v>7.74577409</v>
      </c>
    </row>
    <row r="36" spans="1:18">
      <c r="A36" s="15" t="s">
        <v>433</v>
      </c>
      <c r="B36" s="17" t="n">
        <v>6736</v>
      </c>
      <c r="C36" s="18">
        <f>(10.0/B36*100)</f>
        <v/>
      </c>
      <c r="D36" s="19" t="n">
        <v>6726</v>
      </c>
      <c r="E36" s="18" t="n">
        <v>506.27276765</v>
      </c>
      <c r="F36" s="20" t="n">
        <v>5.52457468</v>
      </c>
      <c r="G36" s="18" t="n">
        <v>491.34506306</v>
      </c>
      <c r="H36" s="20" t="n">
        <v>2.68359823</v>
      </c>
      <c r="I36" s="18" t="s">
        <v>404</v>
      </c>
      <c r="J36" s="20" t="s">
        <v>404</v>
      </c>
      <c r="K36" s="18" t="s">
        <v>404</v>
      </c>
      <c r="L36" s="20" t="s">
        <v>404</v>
      </c>
      <c r="M36" s="18" t="s">
        <v>404</v>
      </c>
      <c r="N36" s="20" t="s">
        <v>404</v>
      </c>
      <c r="O36" s="18" t="s">
        <v>404</v>
      </c>
      <c r="P36" s="20" t="s">
        <v>404</v>
      </c>
      <c r="Q36" s="18" t="n">
        <v>493.43626972</v>
      </c>
      <c r="R36" s="20" t="n">
        <v>12.72125464</v>
      </c>
    </row>
    <row r="37" spans="1:18">
      <c r="A37" s="15" t="s">
        <v>434</v>
      </c>
      <c r="B37" s="17" t="n">
        <v>5458</v>
      </c>
      <c r="C37" s="18">
        <f>(0.0/B37*100)</f>
        <v/>
      </c>
      <c r="D37" s="19" t="n">
        <v>5458</v>
      </c>
      <c r="E37" s="18" t="n">
        <v>503.19795858</v>
      </c>
      <c r="F37" s="20" t="n">
        <v>4.18204993</v>
      </c>
      <c r="G37" s="18" t="n">
        <v>493.36989719</v>
      </c>
      <c r="H37" s="20" t="n">
        <v>5.65600106</v>
      </c>
      <c r="I37" s="18" t="s">
        <v>404</v>
      </c>
      <c r="J37" s="20" t="s">
        <v>404</v>
      </c>
      <c r="K37" s="18" t="s">
        <v>404</v>
      </c>
      <c r="L37" s="20" t="s">
        <v>404</v>
      </c>
      <c r="M37" s="18" t="s">
        <v>404</v>
      </c>
      <c r="N37" s="20" t="s">
        <v>404</v>
      </c>
      <c r="O37" s="18" t="s">
        <v>404</v>
      </c>
      <c r="P37" s="20" t="s">
        <v>404</v>
      </c>
      <c r="Q37" s="18" t="n">
        <v>555.87628139</v>
      </c>
      <c r="R37" s="20" t="n">
        <v>36.39747487</v>
      </c>
    </row>
    <row r="38" spans="1:18">
      <c r="A38" s="15" t="s">
        <v>435</v>
      </c>
      <c r="B38" s="17" t="n">
        <v>5860</v>
      </c>
      <c r="C38" s="18">
        <f>(268.0/B38*100)</f>
        <v/>
      </c>
      <c r="D38" s="19" t="n">
        <v>5592</v>
      </c>
      <c r="E38" s="18" t="n">
        <v>494.21606884</v>
      </c>
      <c r="F38" s="20" t="n">
        <v>4.03078407</v>
      </c>
      <c r="G38" s="18" t="n">
        <v>484.64863754</v>
      </c>
      <c r="H38" s="20" t="n">
        <v>5.90182512</v>
      </c>
      <c r="I38" s="18" t="s">
        <v>404</v>
      </c>
      <c r="J38" s="20" t="s">
        <v>404</v>
      </c>
      <c r="K38" s="18" t="s">
        <v>404</v>
      </c>
      <c r="L38" s="20" t="s">
        <v>404</v>
      </c>
      <c r="M38" s="18" t="s">
        <v>404</v>
      </c>
      <c r="N38" s="20" t="s">
        <v>404</v>
      </c>
      <c r="O38" s="18" t="s">
        <v>404</v>
      </c>
      <c r="P38" s="20" t="s">
        <v>404</v>
      </c>
      <c r="Q38" s="18" t="n">
        <v>503.0426036</v>
      </c>
      <c r="R38" s="20" t="n">
        <v>24.29154176</v>
      </c>
    </row>
    <row r="39" spans="1:18">
      <c r="A39" s="15" t="s">
        <v>436</v>
      </c>
      <c r="B39" s="17" t="n">
        <v>5895</v>
      </c>
      <c r="C39" s="18">
        <f>(0.0/B39*100)</f>
        <v/>
      </c>
      <c r="D39" s="19" t="n">
        <v>5895</v>
      </c>
      <c r="E39" s="18" t="n">
        <v>454.72021069</v>
      </c>
      <c r="F39" s="20" t="n">
        <v>6.99244731</v>
      </c>
      <c r="G39" s="18" t="n">
        <v>412.96013772</v>
      </c>
      <c r="H39" s="20" t="n">
        <v>5.9734129</v>
      </c>
      <c r="I39" s="18" t="s">
        <v>404</v>
      </c>
      <c r="J39" s="20" t="s">
        <v>404</v>
      </c>
      <c r="K39" s="18" t="s">
        <v>404</v>
      </c>
      <c r="L39" s="20" t="s">
        <v>404</v>
      </c>
      <c r="M39" s="18" t="s">
        <v>404</v>
      </c>
      <c r="N39" s="20" t="s">
        <v>404</v>
      </c>
      <c r="O39" s="18" t="s">
        <v>404</v>
      </c>
      <c r="P39" s="20" t="s">
        <v>404</v>
      </c>
      <c r="Q39" s="18" t="n">
        <v>399.04486366</v>
      </c>
      <c r="R39" s="20" t="n">
        <v>19.86221445</v>
      </c>
    </row>
    <row r="40" spans="1:18">
      <c r="A40" s="15" t="s">
        <v>437</v>
      </c>
      <c r="B40" s="17" t="n">
        <v>14157</v>
      </c>
      <c r="C40" s="18">
        <f>(2602.0/B40*100)</f>
        <v/>
      </c>
      <c r="D40" s="19" t="n">
        <v>11555</v>
      </c>
      <c r="E40" s="18" t="n">
        <v>499.84087728</v>
      </c>
      <c r="F40" s="20" t="n">
        <v>3.5012878</v>
      </c>
      <c r="G40" s="18" t="n">
        <v>500.56880402</v>
      </c>
      <c r="H40" s="20" t="n">
        <v>17.70276089</v>
      </c>
      <c r="I40" s="18" t="s">
        <v>404</v>
      </c>
      <c r="J40" s="20" t="s">
        <v>404</v>
      </c>
      <c r="K40" s="18" t="s">
        <v>404</v>
      </c>
      <c r="L40" s="20" t="s">
        <v>404</v>
      </c>
      <c r="M40" s="18" t="s">
        <v>404</v>
      </c>
      <c r="N40" s="20" t="s">
        <v>404</v>
      </c>
      <c r="O40" s="18" t="s">
        <v>404</v>
      </c>
      <c r="P40" s="20" t="s">
        <v>404</v>
      </c>
      <c r="Q40" s="18" t="n">
        <v>496.08589712</v>
      </c>
      <c r="R40" s="20" t="n">
        <v>11.70207921</v>
      </c>
    </row>
    <row r="41" spans="1:18">
      <c r="A41" s="15" t="s">
        <v>438</v>
      </c>
      <c r="B41" s="17" t="n">
        <v>5712</v>
      </c>
      <c r="C41" s="18">
        <f>(70.0/B41*100)</f>
        <v/>
      </c>
      <c r="D41" s="19" t="n">
        <v>5642</v>
      </c>
      <c r="E41" s="18" t="n">
        <v>498.10245639</v>
      </c>
      <c r="F41" s="20" t="n">
        <v>3.22318027</v>
      </c>
      <c r="G41" s="18" t="n">
        <v>491.34962189</v>
      </c>
      <c r="H41" s="20" t="n">
        <v>22.93948732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405.75313615</v>
      </c>
      <c r="F44" s="20" t="n">
        <v>5.62471111</v>
      </c>
      <c r="G44" s="18" t="n">
        <v>402.78054602</v>
      </c>
      <c r="H44" s="20" t="n">
        <v>5.32846112</v>
      </c>
      <c r="I44" s="18" t="s">
        <v>404</v>
      </c>
      <c r="J44" s="20" t="s">
        <v>404</v>
      </c>
      <c r="K44" s="18" t="s">
        <v>404</v>
      </c>
      <c r="L44" s="20" t="s">
        <v>404</v>
      </c>
      <c r="M44" s="18" t="s">
        <v>404</v>
      </c>
      <c r="N44" s="20" t="s">
        <v>404</v>
      </c>
      <c r="O44" s="18" t="s">
        <v>404</v>
      </c>
      <c r="P44" s="20" t="s">
        <v>404</v>
      </c>
      <c r="Q44" s="18" t="n">
        <v>418.70306865</v>
      </c>
      <c r="R44" s="20" t="n">
        <v>18.88843392</v>
      </c>
    </row>
    <row r="45" spans="1:18">
      <c r="A45" s="15" t="s">
        <v>442</v>
      </c>
      <c r="B45" s="17" t="n">
        <v>5519</v>
      </c>
      <c r="C45" s="18">
        <f>(0.0/B45*100)</f>
        <v/>
      </c>
      <c r="D45" s="19" t="n">
        <v>5519</v>
      </c>
      <c r="E45" s="18" t="n">
        <v>366.48183949</v>
      </c>
      <c r="F45" s="20" t="n">
        <v>6.97540272</v>
      </c>
      <c r="G45" s="18" t="n">
        <v>343.51135449</v>
      </c>
      <c r="H45" s="20" t="n">
        <v>4.15948879</v>
      </c>
      <c r="I45" s="18" t="s">
        <v>404</v>
      </c>
      <c r="J45" s="20" t="s">
        <v>404</v>
      </c>
      <c r="K45" s="18" t="s">
        <v>404</v>
      </c>
      <c r="L45" s="20" t="s">
        <v>404</v>
      </c>
      <c r="M45" s="18" t="s">
        <v>404</v>
      </c>
      <c r="N45" s="20" t="s">
        <v>404</v>
      </c>
      <c r="O45" s="18" t="s">
        <v>404</v>
      </c>
      <c r="P45" s="20" t="s">
        <v>404</v>
      </c>
      <c r="Q45" s="18" t="n">
        <v>341.08648679</v>
      </c>
      <c r="R45" s="20" t="n">
        <v>8.968342699999999</v>
      </c>
    </row>
    <row r="46" spans="1:18">
      <c r="A46" s="15" t="s">
        <v>443</v>
      </c>
      <c r="B46" s="17" t="n">
        <v>23141</v>
      </c>
      <c r="C46" s="18">
        <f>(4196.0/B46*100)</f>
        <v/>
      </c>
      <c r="D46" s="19" t="n">
        <v>18945</v>
      </c>
      <c r="E46" s="18" t="n">
        <v>420.41785761</v>
      </c>
      <c r="F46" s="20" t="n">
        <v>6.1900975</v>
      </c>
      <c r="G46" s="18" t="n">
        <v>418.65215226</v>
      </c>
      <c r="H46" s="20" t="n">
        <v>4.24947952</v>
      </c>
      <c r="I46" s="18" t="s">
        <v>404</v>
      </c>
      <c r="J46" s="20" t="s">
        <v>404</v>
      </c>
      <c r="K46" s="18" t="s">
        <v>404</v>
      </c>
      <c r="L46" s="20" t="s">
        <v>404</v>
      </c>
      <c r="M46" s="18" t="s">
        <v>404</v>
      </c>
      <c r="N46" s="20" t="s">
        <v>404</v>
      </c>
      <c r="O46" s="18" t="s">
        <v>404</v>
      </c>
      <c r="P46" s="20" t="s">
        <v>404</v>
      </c>
      <c r="Q46" s="18" t="n">
        <v>357.66376994</v>
      </c>
      <c r="R46" s="20" t="n">
        <v>7.72743229</v>
      </c>
    </row>
    <row r="47" spans="1:18">
      <c r="A47" s="15" t="s">
        <v>444</v>
      </c>
      <c r="B47" s="17" t="n">
        <v>5928</v>
      </c>
      <c r="C47" s="18">
        <f>(0.0/B47*100)</f>
        <v/>
      </c>
      <c r="D47" s="19" t="n">
        <v>5928</v>
      </c>
      <c r="E47" s="18" t="n">
        <v>466.57368047</v>
      </c>
      <c r="F47" s="20" t="n">
        <v>8.643845239999999</v>
      </c>
      <c r="G47" s="18" t="n">
        <v>411.83723944</v>
      </c>
      <c r="H47" s="20" t="n">
        <v>7.27940809</v>
      </c>
      <c r="I47" s="18" t="s">
        <v>404</v>
      </c>
      <c r="J47" s="20" t="s">
        <v>404</v>
      </c>
      <c r="K47" s="18" t="s">
        <v>404</v>
      </c>
      <c r="L47" s="20" t="s">
        <v>404</v>
      </c>
      <c r="M47" s="18" t="s">
        <v>404</v>
      </c>
      <c r="N47" s="20" t="s">
        <v>404</v>
      </c>
      <c r="O47" s="18" t="s">
        <v>404</v>
      </c>
      <c r="P47" s="20" t="s">
        <v>404</v>
      </c>
      <c r="Q47" s="18" t="n">
        <v>397.78230083</v>
      </c>
      <c r="R47" s="20" t="n">
        <v>34.23510508</v>
      </c>
    </row>
    <row r="48" spans="1:18">
      <c r="A48" s="15" t="s">
        <v>445</v>
      </c>
      <c r="B48" s="17" t="n">
        <v>9841</v>
      </c>
      <c r="C48" s="18">
        <f>(0.0/B48*100)</f>
        <v/>
      </c>
      <c r="D48" s="19" t="n">
        <v>9841</v>
      </c>
      <c r="E48" s="18" t="n">
        <v>514.09844814</v>
      </c>
      <c r="F48" s="20" t="n">
        <v>7.13051085</v>
      </c>
      <c r="G48" s="18" t="n">
        <v>455.16545884</v>
      </c>
      <c r="H48" s="20" t="n">
        <v>9.884033779999999</v>
      </c>
      <c r="I48" s="18" t="s">
        <v>404</v>
      </c>
      <c r="J48" s="20" t="s">
        <v>404</v>
      </c>
      <c r="K48" s="18" t="s">
        <v>404</v>
      </c>
      <c r="L48" s="20" t="s">
        <v>404</v>
      </c>
      <c r="M48" s="18" t="s">
        <v>404</v>
      </c>
      <c r="N48" s="20" t="s">
        <v>404</v>
      </c>
      <c r="O48" s="18" t="s">
        <v>404</v>
      </c>
      <c r="P48" s="20" t="s">
        <v>404</v>
      </c>
      <c r="Q48" s="18" t="n">
        <v>453.54372039</v>
      </c>
      <c r="R48" s="20" t="n">
        <v>26.49928006</v>
      </c>
    </row>
    <row r="49" spans="1:18">
      <c r="A49" s="15" t="s">
        <v>446</v>
      </c>
      <c r="B49" s="17" t="n">
        <v>6349</v>
      </c>
      <c r="C49" s="18">
        <f>(52.0/B49*100)</f>
        <v/>
      </c>
      <c r="D49" s="19" t="n">
        <v>6297</v>
      </c>
      <c r="E49" s="18" t="n">
        <v>432.87998213</v>
      </c>
      <c r="F49" s="20" t="n">
        <v>6.04244198</v>
      </c>
      <c r="G49" s="18" t="n">
        <v>422.01500474</v>
      </c>
      <c r="H49" s="20" t="n">
        <v>4.03491424</v>
      </c>
      <c r="I49" s="18" t="s">
        <v>404</v>
      </c>
      <c r="J49" s="20" t="s">
        <v>404</v>
      </c>
      <c r="K49" s="18" t="s">
        <v>404</v>
      </c>
      <c r="L49" s="20" t="s">
        <v>404</v>
      </c>
      <c r="M49" s="18" t="s">
        <v>404</v>
      </c>
      <c r="N49" s="20" t="s">
        <v>404</v>
      </c>
      <c r="O49" s="18" t="s">
        <v>404</v>
      </c>
      <c r="P49" s="20" t="s">
        <v>404</v>
      </c>
      <c r="Q49" s="18" t="n">
        <v>389.6416431</v>
      </c>
      <c r="R49" s="20" t="n">
        <v>38.09969822</v>
      </c>
    </row>
    <row r="50" spans="1:18">
      <c r="A50" s="15" t="s">
        <v>447</v>
      </c>
      <c r="B50" s="17" t="n">
        <v>11795</v>
      </c>
      <c r="C50" s="18">
        <f>(1031.0/B50*100)</f>
        <v/>
      </c>
      <c r="D50" s="19" t="n">
        <v>10764</v>
      </c>
      <c r="E50" s="18" t="n">
        <v>452.34386385</v>
      </c>
      <c r="F50" s="20" t="n">
        <v>5.30919765</v>
      </c>
      <c r="G50" s="18" t="n">
        <v>412.77507779</v>
      </c>
      <c r="H50" s="20" t="n">
        <v>4.88938476</v>
      </c>
      <c r="I50" s="18" t="s">
        <v>404</v>
      </c>
      <c r="J50" s="20" t="s">
        <v>404</v>
      </c>
      <c r="K50" s="18" t="s">
        <v>404</v>
      </c>
      <c r="L50" s="20" t="s">
        <v>404</v>
      </c>
      <c r="M50" s="18" t="s">
        <v>404</v>
      </c>
      <c r="N50" s="20" t="s">
        <v>404</v>
      </c>
      <c r="O50" s="18" t="s">
        <v>404</v>
      </c>
      <c r="P50" s="20" t="s">
        <v>404</v>
      </c>
      <c r="Q50" s="18" t="n">
        <v>414.59149475</v>
      </c>
      <c r="R50" s="20" t="n">
        <v>11.1833817</v>
      </c>
    </row>
    <row r="51" spans="1:18">
      <c r="A51" s="15" t="s">
        <v>448</v>
      </c>
      <c r="B51" s="17" t="n">
        <v>6866</v>
      </c>
      <c r="C51" s="18">
        <f>(0.0/B51*100)</f>
        <v/>
      </c>
      <c r="D51" s="19" t="n">
        <v>6866</v>
      </c>
      <c r="E51" s="18" t="n">
        <v>429.1258131</v>
      </c>
      <c r="F51" s="20" t="n">
        <v>2.90055706</v>
      </c>
      <c r="G51" s="18" t="n">
        <v>423.3485598</v>
      </c>
      <c r="H51" s="20" t="n">
        <v>7.52805665</v>
      </c>
      <c r="I51" s="18" t="s">
        <v>404</v>
      </c>
      <c r="J51" s="20" t="s">
        <v>404</v>
      </c>
      <c r="K51" s="18" t="s">
        <v>404</v>
      </c>
      <c r="L51" s="20" t="s">
        <v>404</v>
      </c>
      <c r="M51" s="18" t="s">
        <v>404</v>
      </c>
      <c r="N51" s="20" t="s">
        <v>404</v>
      </c>
      <c r="O51" s="18" t="s">
        <v>404</v>
      </c>
      <c r="P51" s="20" t="s">
        <v>404</v>
      </c>
      <c r="Q51" s="18" t="n">
        <v>397.75340485</v>
      </c>
      <c r="R51" s="20" t="n">
        <v>30.38180586</v>
      </c>
    </row>
    <row r="52" spans="1:18">
      <c r="A52" s="15" t="s">
        <v>449</v>
      </c>
      <c r="B52" s="17" t="n">
        <v>5809</v>
      </c>
      <c r="C52" s="18">
        <f>(0.0/B52*100)</f>
        <v/>
      </c>
      <c r="D52" s="19" t="n">
        <v>5809</v>
      </c>
      <c r="E52" s="18" t="n">
        <v>515.0449174399999</v>
      </c>
      <c r="F52" s="20" t="n">
        <v>5.58967301</v>
      </c>
      <c r="G52" s="18" t="n">
        <v>466.22596262</v>
      </c>
      <c r="H52" s="20" t="n">
        <v>4.82666571</v>
      </c>
      <c r="I52" s="18" t="s">
        <v>404</v>
      </c>
      <c r="J52" s="20" t="s">
        <v>404</v>
      </c>
      <c r="K52" s="18" t="s">
        <v>404</v>
      </c>
      <c r="L52" s="20" t="s">
        <v>404</v>
      </c>
      <c r="M52" s="18" t="s">
        <v>404</v>
      </c>
      <c r="N52" s="20" t="s">
        <v>404</v>
      </c>
      <c r="O52" s="18" t="s">
        <v>404</v>
      </c>
      <c r="P52" s="20" t="s">
        <v>404</v>
      </c>
      <c r="Q52" s="18" t="n">
        <v>475.96542773</v>
      </c>
      <c r="R52" s="20" t="n">
        <v>13.60387778</v>
      </c>
    </row>
    <row r="53" spans="1:18">
      <c r="A53" s="15" t="s">
        <v>450</v>
      </c>
      <c r="B53" s="17" t="n">
        <v>5571</v>
      </c>
      <c r="C53" s="18">
        <f>(0.0/B53*100)</f>
        <v/>
      </c>
      <c r="D53" s="19" t="n">
        <v>5571</v>
      </c>
      <c r="E53" s="18" t="n">
        <v>446.18719164</v>
      </c>
      <c r="F53" s="20" t="n">
        <v>1.70046073</v>
      </c>
      <c r="G53" s="18" t="n">
        <v>321.48196773</v>
      </c>
      <c r="H53" s="20" t="n">
        <v>13.21463683</v>
      </c>
      <c r="I53" s="18" t="s">
        <v>404</v>
      </c>
      <c r="J53" s="20" t="s">
        <v>404</v>
      </c>
      <c r="K53" s="18" t="s">
        <v>404</v>
      </c>
      <c r="L53" s="20" t="s">
        <v>404</v>
      </c>
      <c r="M53" s="18" t="s">
        <v>404</v>
      </c>
      <c r="N53" s="20" t="s">
        <v>404</v>
      </c>
      <c r="O53" s="18" t="s">
        <v>404</v>
      </c>
      <c r="P53" s="20" t="s">
        <v>404</v>
      </c>
      <c r="Q53" s="18" t="n">
        <v>395.43059784</v>
      </c>
      <c r="R53" s="20" t="n">
        <v>5.760237</v>
      </c>
    </row>
    <row r="54" spans="1:18">
      <c r="A54" s="15" t="s">
        <v>451</v>
      </c>
      <c r="B54" s="17" t="n">
        <v>4740</v>
      </c>
      <c r="C54" s="18">
        <f>(199.0/B54*100)</f>
        <v/>
      </c>
      <c r="D54" s="19" t="n">
        <v>4541</v>
      </c>
      <c r="E54" s="18" t="n">
        <v>382.76744601</v>
      </c>
      <c r="F54" s="20" t="n">
        <v>5.83426566</v>
      </c>
      <c r="G54" s="18" t="n">
        <v>347.40204496</v>
      </c>
      <c r="H54" s="20" t="n">
        <v>5.04710672</v>
      </c>
      <c r="I54" s="18" t="s">
        <v>404</v>
      </c>
      <c r="J54" s="20" t="s">
        <v>404</v>
      </c>
      <c r="K54" s="18" t="s">
        <v>404</v>
      </c>
      <c r="L54" s="20" t="s">
        <v>404</v>
      </c>
      <c r="M54" s="18" t="s">
        <v>404</v>
      </c>
      <c r="N54" s="20" t="s">
        <v>404</v>
      </c>
      <c r="O54" s="18" t="s">
        <v>404</v>
      </c>
      <c r="P54" s="20" t="s">
        <v>404</v>
      </c>
      <c r="Q54" s="18" t="n">
        <v>314.90149996</v>
      </c>
      <c r="R54" s="20" t="n">
        <v>7.65533056</v>
      </c>
    </row>
    <row r="55" spans="1:18">
      <c r="A55" s="15" t="s">
        <v>452</v>
      </c>
      <c r="B55" s="17" t="n">
        <v>5316</v>
      </c>
      <c r="C55" s="18">
        <f>(43.0/B55*100)</f>
        <v/>
      </c>
      <c r="D55" s="19" t="n">
        <v>5273</v>
      </c>
      <c r="E55" s="18" t="n">
        <v>409.26712613</v>
      </c>
      <c r="F55" s="20" t="n">
        <v>6.90909808</v>
      </c>
      <c r="G55" s="18" t="n">
        <v>397.83192062</v>
      </c>
      <c r="H55" s="20" t="n">
        <v>4.20867914</v>
      </c>
      <c r="I55" s="18" t="s">
        <v>404</v>
      </c>
      <c r="J55" s="20" t="s">
        <v>404</v>
      </c>
      <c r="K55" s="18" t="s">
        <v>404</v>
      </c>
      <c r="L55" s="20" t="s">
        <v>404</v>
      </c>
      <c r="M55" s="18" t="s">
        <v>404</v>
      </c>
      <c r="N55" s="20" t="s">
        <v>404</v>
      </c>
      <c r="O55" s="18" t="s">
        <v>404</v>
      </c>
      <c r="P55" s="20" t="s">
        <v>404</v>
      </c>
      <c r="Q55" s="18" t="n">
        <v>397.64792389</v>
      </c>
      <c r="R55" s="20" t="n">
        <v>13.25427635</v>
      </c>
    </row>
    <row r="56" spans="1:18">
      <c r="A56" s="15" t="s">
        <v>453</v>
      </c>
      <c r="B56" s="17" t="n">
        <v>5359</v>
      </c>
      <c r="C56" s="18">
        <f>(0.0/B56*100)</f>
        <v/>
      </c>
      <c r="D56" s="19" t="n">
        <v>5359</v>
      </c>
      <c r="E56" s="18" t="n">
        <v>531.7134282</v>
      </c>
      <c r="F56" s="20" t="n">
        <v>3.13445325</v>
      </c>
      <c r="G56" s="18" t="n">
        <v>458.57919964</v>
      </c>
      <c r="H56" s="20" t="n">
        <v>11.73875701</v>
      </c>
      <c r="I56" s="18" t="s">
        <v>404</v>
      </c>
      <c r="J56" s="20" t="s">
        <v>404</v>
      </c>
      <c r="K56" s="18" t="s">
        <v>404</v>
      </c>
      <c r="L56" s="20" t="s">
        <v>404</v>
      </c>
      <c r="M56" s="18" t="s">
        <v>404</v>
      </c>
      <c r="N56" s="20" t="s">
        <v>404</v>
      </c>
      <c r="O56" s="18" t="s">
        <v>404</v>
      </c>
      <c r="P56" s="20" t="s">
        <v>404</v>
      </c>
      <c r="Q56" s="18" t="n">
        <v>510.20705603</v>
      </c>
      <c r="R56" s="20" t="n">
        <v>17.16560127</v>
      </c>
    </row>
    <row r="57" spans="1:18">
      <c r="A57" s="15" t="s">
        <v>454</v>
      </c>
      <c r="B57" s="17" t="n">
        <v>6513</v>
      </c>
      <c r="C57" s="18">
        <f>(0.0/B57*100)</f>
        <v/>
      </c>
      <c r="D57" s="19" t="n">
        <v>6513</v>
      </c>
      <c r="E57" s="18" t="n">
        <v>408.83255091</v>
      </c>
      <c r="F57" s="20" t="n">
        <v>4.28059624</v>
      </c>
      <c r="G57" s="18" t="n">
        <v>378.623764</v>
      </c>
      <c r="H57" s="20" t="n">
        <v>5.725998</v>
      </c>
      <c r="I57" s="18" t="s">
        <v>404</v>
      </c>
      <c r="J57" s="20" t="s">
        <v>404</v>
      </c>
      <c r="K57" s="18" t="s">
        <v>404</v>
      </c>
      <c r="L57" s="20" t="s">
        <v>404</v>
      </c>
      <c r="M57" s="18" t="s">
        <v>404</v>
      </c>
      <c r="N57" s="20" t="s">
        <v>404</v>
      </c>
      <c r="O57" s="18" t="s">
        <v>404</v>
      </c>
      <c r="P57" s="20" t="s">
        <v>404</v>
      </c>
      <c r="Q57" s="18" t="n">
        <v>387.79738783</v>
      </c>
      <c r="R57" s="20" t="n">
        <v>11.3696786</v>
      </c>
    </row>
    <row r="58" spans="1:18">
      <c r="A58" s="15" t="s">
        <v>455</v>
      </c>
      <c r="B58" s="17" t="n">
        <v>7267</v>
      </c>
      <c r="C58" s="18">
        <f>(0.0/B58*100)</f>
        <v/>
      </c>
      <c r="D58" s="19" t="n">
        <v>7267</v>
      </c>
      <c r="E58" s="18" t="n">
        <v>429.17992353</v>
      </c>
      <c r="F58" s="20" t="n">
        <v>7.55646667</v>
      </c>
      <c r="G58" s="18" t="n">
        <v>401.68725402</v>
      </c>
      <c r="H58" s="20" t="n">
        <v>3.84545052</v>
      </c>
      <c r="I58" s="18" t="s">
        <v>404</v>
      </c>
      <c r="J58" s="20" t="s">
        <v>404</v>
      </c>
      <c r="K58" s="18" t="s">
        <v>404</v>
      </c>
      <c r="L58" s="20" t="s">
        <v>404</v>
      </c>
      <c r="M58" s="18" t="s">
        <v>404</v>
      </c>
      <c r="N58" s="20" t="s">
        <v>404</v>
      </c>
      <c r="O58" s="18" t="s">
        <v>404</v>
      </c>
      <c r="P58" s="20" t="s">
        <v>404</v>
      </c>
      <c r="Q58" s="18" t="n">
        <v>408.5701323</v>
      </c>
      <c r="R58" s="20" t="n">
        <v>10.68450213</v>
      </c>
    </row>
    <row r="59" spans="1:18">
      <c r="A59" s="15" t="s">
        <v>456</v>
      </c>
      <c r="B59" s="17" t="n">
        <v>4826</v>
      </c>
      <c r="C59" s="18">
        <f>(0.0/B59*100)</f>
        <v/>
      </c>
      <c r="D59" s="19" t="n">
        <v>4826</v>
      </c>
      <c r="E59" s="18" t="n">
        <v>353.37537398</v>
      </c>
      <c r="F59" s="20" t="n">
        <v>2.05829222</v>
      </c>
      <c r="G59" s="18" t="n">
        <v>339.43279747</v>
      </c>
      <c r="H59" s="20" t="n">
        <v>2.39325858</v>
      </c>
      <c r="I59" s="18" t="s">
        <v>404</v>
      </c>
      <c r="J59" s="20" t="s">
        <v>404</v>
      </c>
      <c r="K59" s="18" t="s">
        <v>404</v>
      </c>
      <c r="L59" s="20" t="s">
        <v>404</v>
      </c>
      <c r="M59" s="18" t="s">
        <v>404</v>
      </c>
      <c r="N59" s="20" t="s">
        <v>404</v>
      </c>
      <c r="O59" s="18" t="s">
        <v>404</v>
      </c>
      <c r="P59" s="20" t="s">
        <v>404</v>
      </c>
      <c r="Q59" s="18" t="n">
        <v>311.57594581</v>
      </c>
      <c r="R59" s="20" t="n">
        <v>11.90693387</v>
      </c>
    </row>
    <row r="60" spans="1:18">
      <c r="A60" s="15" t="s">
        <v>457</v>
      </c>
      <c r="B60" s="17" t="n">
        <v>4546</v>
      </c>
      <c r="C60" s="18">
        <f>(0.0/B60*100)</f>
        <v/>
      </c>
      <c r="D60" s="19" t="n">
        <v>4546</v>
      </c>
      <c r="E60" s="18" t="n">
        <v>392.5312347</v>
      </c>
      <c r="F60" s="20" t="n">
        <v>13.83121992</v>
      </c>
      <c r="G60" s="18" t="n">
        <v>354.74101981</v>
      </c>
      <c r="H60" s="20" t="n">
        <v>6.43731311</v>
      </c>
      <c r="I60" s="18" t="s">
        <v>404</v>
      </c>
      <c r="J60" s="20" t="s">
        <v>404</v>
      </c>
      <c r="K60" s="18" t="s">
        <v>404</v>
      </c>
      <c r="L60" s="20" t="s">
        <v>404</v>
      </c>
      <c r="M60" s="18" t="s">
        <v>404</v>
      </c>
      <c r="N60" s="20" t="s">
        <v>404</v>
      </c>
      <c r="O60" s="18" t="s">
        <v>404</v>
      </c>
      <c r="P60" s="20" t="s">
        <v>404</v>
      </c>
      <c r="Q60" s="18" t="n">
        <v>302.87146812</v>
      </c>
      <c r="R60" s="20" t="n">
        <v>9.81618501</v>
      </c>
    </row>
    <row r="61" spans="1:18">
      <c r="A61" s="15" t="s">
        <v>458</v>
      </c>
      <c r="B61" s="17" t="n">
        <v>6525</v>
      </c>
      <c r="C61" s="18">
        <f>(0.0/B61*100)</f>
        <v/>
      </c>
      <c r="D61" s="19" t="n">
        <v>6525</v>
      </c>
      <c r="E61" s="18" t="n">
        <v>475.12099209</v>
      </c>
      <c r="F61" s="20" t="n">
        <v>3.16876885</v>
      </c>
      <c r="G61" s="18" t="n">
        <v>452.06583241</v>
      </c>
      <c r="H61" s="20" t="n">
        <v>13.93604479</v>
      </c>
      <c r="I61" s="18" t="s">
        <v>404</v>
      </c>
      <c r="J61" s="20" t="s">
        <v>404</v>
      </c>
      <c r="K61" s="18" t="s">
        <v>404</v>
      </c>
      <c r="L61" s="20" t="s">
        <v>404</v>
      </c>
      <c r="M61" s="18" t="s">
        <v>404</v>
      </c>
      <c r="N61" s="20" t="s">
        <v>404</v>
      </c>
      <c r="O61" s="18" t="s">
        <v>404</v>
      </c>
      <c r="P61" s="20" t="s">
        <v>404</v>
      </c>
      <c r="Q61" s="18" t="n">
        <v>423.26095646</v>
      </c>
      <c r="R61" s="20" t="n">
        <v>33.62322176</v>
      </c>
    </row>
    <row r="62" spans="1:18">
      <c r="A62" s="15" t="s">
        <v>459</v>
      </c>
      <c r="B62" s="17" t="n">
        <v>4476</v>
      </c>
      <c r="C62" s="18">
        <f>(0.0/B62*100)</f>
        <v/>
      </c>
      <c r="D62" s="19" t="n">
        <v>4476</v>
      </c>
      <c r="E62" s="18" t="n">
        <v>511.43453694</v>
      </c>
      <c r="F62" s="20" t="n">
        <v>1.30915709</v>
      </c>
      <c r="G62" s="18" t="n">
        <v>466.72814659</v>
      </c>
      <c r="H62" s="20" t="n">
        <v>4.34589219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358.31451955</v>
      </c>
      <c r="F63" s="20" t="n">
        <v>1.69563504</v>
      </c>
      <c r="G63" s="18" t="n">
        <v>332.27439789</v>
      </c>
      <c r="H63" s="20" t="n">
        <v>2.68141069</v>
      </c>
      <c r="I63" s="18" t="s">
        <v>404</v>
      </c>
      <c r="J63" s="20" t="s">
        <v>404</v>
      </c>
      <c r="K63" s="18" t="s">
        <v>404</v>
      </c>
      <c r="L63" s="20" t="s">
        <v>404</v>
      </c>
      <c r="M63" s="18" t="s">
        <v>404</v>
      </c>
      <c r="N63" s="20" t="s">
        <v>404</v>
      </c>
      <c r="O63" s="18" t="s">
        <v>404</v>
      </c>
      <c r="P63" s="20" t="s">
        <v>404</v>
      </c>
      <c r="Q63" s="18" t="n">
        <v>361.42580858</v>
      </c>
      <c r="R63" s="20" t="n">
        <v>5.87266051</v>
      </c>
    </row>
    <row r="64" spans="1:18">
      <c r="A64" s="15" t="s">
        <v>461</v>
      </c>
      <c r="B64" s="17" t="n">
        <v>3634</v>
      </c>
      <c r="C64" s="18">
        <f>(27.0/B64*100)</f>
        <v/>
      </c>
      <c r="D64" s="19" t="n">
        <v>3607</v>
      </c>
      <c r="E64" s="18" t="n">
        <v>452.4564739</v>
      </c>
      <c r="F64" s="20" t="n">
        <v>2.04822436</v>
      </c>
      <c r="G64" s="18" t="n">
        <v>445.84364879</v>
      </c>
      <c r="H64" s="20" t="n">
        <v>3.41229261</v>
      </c>
      <c r="I64" s="18" t="s">
        <v>404</v>
      </c>
      <c r="J64" s="20" t="s">
        <v>404</v>
      </c>
      <c r="K64" s="18" t="s">
        <v>404</v>
      </c>
      <c r="L64" s="20" t="s">
        <v>404</v>
      </c>
      <c r="M64" s="18" t="s">
        <v>404</v>
      </c>
      <c r="N64" s="20" t="s">
        <v>404</v>
      </c>
      <c r="O64" s="18" t="s">
        <v>404</v>
      </c>
      <c r="P64" s="20" t="s">
        <v>404</v>
      </c>
      <c r="Q64" s="18" t="n">
        <v>344.36745014</v>
      </c>
      <c r="R64" s="20" t="n">
        <v>9.227994170000001</v>
      </c>
    </row>
    <row r="65" spans="1:18">
      <c r="A65" s="15" t="s">
        <v>462</v>
      </c>
      <c r="B65" s="17" t="n">
        <v>5325</v>
      </c>
      <c r="C65" s="18">
        <f>(0.0/B65*100)</f>
        <v/>
      </c>
      <c r="D65" s="19" t="n">
        <v>5325</v>
      </c>
      <c r="E65" s="18" t="n">
        <v>432.11549092</v>
      </c>
      <c r="F65" s="20" t="n">
        <v>6.46041093</v>
      </c>
      <c r="G65" s="18" t="n">
        <v>408.11584219</v>
      </c>
      <c r="H65" s="20" t="n">
        <v>3.82377232</v>
      </c>
      <c r="I65" s="18" t="s">
        <v>404</v>
      </c>
      <c r="J65" s="20" t="s">
        <v>404</v>
      </c>
      <c r="K65" s="18" t="s">
        <v>404</v>
      </c>
      <c r="L65" s="20" t="s">
        <v>404</v>
      </c>
      <c r="M65" s="18" t="s">
        <v>404</v>
      </c>
      <c r="N65" s="20" t="s">
        <v>404</v>
      </c>
      <c r="O65" s="18" t="s">
        <v>404</v>
      </c>
      <c r="P65" s="20" t="s">
        <v>404</v>
      </c>
      <c r="Q65" s="18" t="n">
        <v>425.3744912</v>
      </c>
      <c r="R65" s="20" t="n">
        <v>9.98516162</v>
      </c>
    </row>
    <row r="66" spans="1:18">
      <c r="A66" s="15" t="s">
        <v>463</v>
      </c>
      <c r="B66" s="17" t="n">
        <v>5665</v>
      </c>
      <c r="C66" s="18">
        <f>(0.0/B66*100)</f>
        <v/>
      </c>
      <c r="D66" s="19" t="n">
        <v>5665</v>
      </c>
      <c r="E66" s="18" t="n">
        <v>466.73295303</v>
      </c>
      <c r="F66" s="20" t="n">
        <v>2.89630738</v>
      </c>
      <c r="G66" s="18" t="n">
        <v>394.84083268</v>
      </c>
      <c r="H66" s="20" t="n">
        <v>1.74616717</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412.08787964</v>
      </c>
      <c r="F67" s="20" t="n">
        <v>5.20986877</v>
      </c>
      <c r="G67" s="18" t="n">
        <v>381.62814027</v>
      </c>
      <c r="H67" s="20" t="n">
        <v>4.2291838</v>
      </c>
      <c r="I67" s="18" t="s">
        <v>404</v>
      </c>
      <c r="J67" s="20" t="s">
        <v>404</v>
      </c>
      <c r="K67" s="18" t="s">
        <v>404</v>
      </c>
      <c r="L67" s="20" t="s">
        <v>404</v>
      </c>
      <c r="M67" s="18" t="s">
        <v>404</v>
      </c>
      <c r="N67" s="20" t="s">
        <v>404</v>
      </c>
      <c r="O67" s="18" t="s">
        <v>404</v>
      </c>
      <c r="P67" s="20" t="s">
        <v>404</v>
      </c>
      <c r="Q67" s="18" t="n">
        <v>430.30741827</v>
      </c>
      <c r="R67" s="20" t="n">
        <v>27.3894549</v>
      </c>
    </row>
    <row r="68" spans="1:18">
      <c r="A68" s="15" t="s">
        <v>465</v>
      </c>
      <c r="B68" s="17" t="n">
        <v>12083</v>
      </c>
      <c r="C68" s="18">
        <f>(0.0/B68*100)</f>
        <v/>
      </c>
      <c r="D68" s="19" t="n">
        <v>12083</v>
      </c>
      <c r="E68" s="18" t="n">
        <v>478.53606547</v>
      </c>
      <c r="F68" s="20" t="n">
        <v>1.80777437</v>
      </c>
      <c r="G68" s="18" t="n">
        <v>369.76033836</v>
      </c>
      <c r="H68" s="20" t="n">
        <v>1.10059456</v>
      </c>
      <c r="I68" s="18" t="s">
        <v>404</v>
      </c>
      <c r="J68" s="20" t="s">
        <v>404</v>
      </c>
      <c r="K68" s="18" t="s">
        <v>404</v>
      </c>
      <c r="L68" s="20" t="s">
        <v>404</v>
      </c>
      <c r="M68" s="18" t="s">
        <v>404</v>
      </c>
      <c r="N68" s="20" t="s">
        <v>404</v>
      </c>
      <c r="O68" s="18" t="s">
        <v>404</v>
      </c>
      <c r="P68" s="20" t="s">
        <v>404</v>
      </c>
      <c r="Q68" s="18" t="n">
        <v>386.21058949</v>
      </c>
      <c r="R68" s="20" t="n">
        <v>9.924008069999999</v>
      </c>
    </row>
    <row r="69" spans="1:18">
      <c r="A69" s="15" t="s">
        <v>466</v>
      </c>
      <c r="B69" s="17" t="n">
        <v>4876</v>
      </c>
      <c r="C69" s="18">
        <f>(0.0/B69*100)</f>
        <v/>
      </c>
      <c r="D69" s="19" t="n">
        <v>4876</v>
      </c>
      <c r="E69" s="18" t="n">
        <v>459.5233243</v>
      </c>
      <c r="F69" s="20" t="n">
        <v>7.53656232</v>
      </c>
      <c r="G69" s="18" t="n">
        <v>414.778263</v>
      </c>
      <c r="H69" s="20" t="n">
        <v>5.66345864</v>
      </c>
      <c r="I69" s="18" t="s">
        <v>404</v>
      </c>
      <c r="J69" s="20" t="s">
        <v>404</v>
      </c>
      <c r="K69" s="18" t="s">
        <v>404</v>
      </c>
      <c r="L69" s="20" t="s">
        <v>404</v>
      </c>
      <c r="M69" s="18" t="s">
        <v>404</v>
      </c>
      <c r="N69" s="20" t="s">
        <v>404</v>
      </c>
      <c r="O69" s="18" t="s">
        <v>404</v>
      </c>
      <c r="P69" s="20" t="s">
        <v>404</v>
      </c>
      <c r="Q69" s="18" t="n">
        <v>369.74542857</v>
      </c>
      <c r="R69" s="20" t="n">
        <v>13.65306423</v>
      </c>
    </row>
    <row r="70" spans="1:18">
      <c r="A70" s="15" t="s">
        <v>467</v>
      </c>
      <c r="B70" s="17" t="n">
        <v>6036</v>
      </c>
      <c r="C70" s="18">
        <f>(0.0/B70*100)</f>
        <v/>
      </c>
      <c r="D70" s="19" t="n">
        <v>6036</v>
      </c>
      <c r="E70" s="18" t="n">
        <v>499.93256853</v>
      </c>
      <c r="F70" s="20" t="n">
        <v>3.83915601</v>
      </c>
      <c r="G70" s="18" t="n">
        <v>484.06371757</v>
      </c>
      <c r="H70" s="20" t="n">
        <v>5.43863205</v>
      </c>
      <c r="I70" s="18" t="s">
        <v>404</v>
      </c>
      <c r="J70" s="20" t="s">
        <v>404</v>
      </c>
      <c r="K70" s="18" t="s">
        <v>404</v>
      </c>
      <c r="L70" s="20" t="s">
        <v>404</v>
      </c>
      <c r="M70" s="18" t="s">
        <v>404</v>
      </c>
      <c r="N70" s="20" t="s">
        <v>404</v>
      </c>
      <c r="O70" s="18" t="s">
        <v>404</v>
      </c>
      <c r="P70" s="20" t="s">
        <v>404</v>
      </c>
      <c r="Q70" s="18" t="n">
        <v>478.03207321</v>
      </c>
      <c r="R70" s="20" t="n">
        <v>15.89261572</v>
      </c>
    </row>
    <row r="71" spans="1:18">
      <c r="A71" s="15" t="s">
        <v>468</v>
      </c>
      <c r="B71" s="17" t="n">
        <v>6115</v>
      </c>
      <c r="C71" s="18">
        <f>(0.0/B71*100)</f>
        <v/>
      </c>
      <c r="D71" s="19" t="n">
        <v>6115</v>
      </c>
      <c r="E71" s="18" t="n">
        <v>534.45319096</v>
      </c>
      <c r="F71" s="20" t="n">
        <v>1.61618867</v>
      </c>
      <c r="G71" s="18" t="n">
        <v>606.9844512</v>
      </c>
      <c r="H71" s="20" t="n">
        <v>7.74860807</v>
      </c>
      <c r="I71" s="18" t="s">
        <v>404</v>
      </c>
      <c r="J71" s="20" t="s">
        <v>404</v>
      </c>
      <c r="K71" s="18" t="s">
        <v>404</v>
      </c>
      <c r="L71" s="20" t="s">
        <v>404</v>
      </c>
      <c r="M71" s="18" t="s">
        <v>404</v>
      </c>
      <c r="N71" s="20" t="s">
        <v>404</v>
      </c>
      <c r="O71" s="18" t="s">
        <v>404</v>
      </c>
      <c r="P71" s="20" t="s">
        <v>404</v>
      </c>
      <c r="Q71" s="18" t="n">
        <v>526.89882358</v>
      </c>
      <c r="R71" s="20" t="n">
        <v>22.14877064</v>
      </c>
    </row>
    <row r="72" spans="1:18">
      <c r="A72" s="15" t="s">
        <v>469</v>
      </c>
      <c r="B72" s="17" t="n">
        <v>7708</v>
      </c>
      <c r="C72" s="18">
        <f>(0.0/B72*100)</f>
        <v/>
      </c>
      <c r="D72" s="19" t="n">
        <v>7708</v>
      </c>
      <c r="E72" s="18" t="n">
        <v>500.28101567</v>
      </c>
      <c r="F72" s="20" t="n">
        <v>2.824221</v>
      </c>
      <c r="G72" s="18" t="n">
        <v>464.63910223</v>
      </c>
      <c r="H72" s="20" t="n">
        <v>9.281108740000001</v>
      </c>
      <c r="I72" s="18" t="s">
        <v>404</v>
      </c>
      <c r="J72" s="20" t="s">
        <v>404</v>
      </c>
      <c r="K72" s="18" t="s">
        <v>404</v>
      </c>
      <c r="L72" s="20" t="s">
        <v>404</v>
      </c>
      <c r="M72" s="18" t="s">
        <v>404</v>
      </c>
      <c r="N72" s="20" t="s">
        <v>404</v>
      </c>
      <c r="O72" s="18" t="s">
        <v>404</v>
      </c>
      <c r="P72" s="20" t="s">
        <v>404</v>
      </c>
      <c r="Q72" s="18" t="n">
        <v>486.0274023</v>
      </c>
      <c r="R72" s="20" t="n">
        <v>22.16605215</v>
      </c>
    </row>
    <row r="73" spans="1:18">
      <c r="A73" s="15" t="s">
        <v>470</v>
      </c>
      <c r="B73" s="17" t="n">
        <v>8249</v>
      </c>
      <c r="C73" s="18">
        <f>(0.0/B73*100)</f>
        <v/>
      </c>
      <c r="D73" s="19" t="n">
        <v>8249</v>
      </c>
      <c r="E73" s="18" t="n">
        <v>417.05806787</v>
      </c>
      <c r="F73" s="20" t="n">
        <v>3.66334119</v>
      </c>
      <c r="G73" s="18" t="n">
        <v>370.91701494</v>
      </c>
      <c r="H73" s="20" t="n">
        <v>7.5908609</v>
      </c>
      <c r="I73" s="18" t="s">
        <v>404</v>
      </c>
      <c r="J73" s="20" t="s">
        <v>404</v>
      </c>
      <c r="K73" s="18" t="s">
        <v>404</v>
      </c>
      <c r="L73" s="20" t="s">
        <v>404</v>
      </c>
      <c r="M73" s="18" t="s">
        <v>404</v>
      </c>
      <c r="N73" s="20" t="s">
        <v>404</v>
      </c>
      <c r="O73" s="18" t="s">
        <v>404</v>
      </c>
      <c r="P73" s="20" t="s">
        <v>404</v>
      </c>
      <c r="Q73" s="18" t="n">
        <v>421.21079667</v>
      </c>
      <c r="R73" s="20" t="n">
        <v>19.83072995</v>
      </c>
    </row>
    <row r="74" spans="1:18">
      <c r="A74" s="15" t="s">
        <v>471</v>
      </c>
      <c r="B74" s="17" t="n">
        <v>4692</v>
      </c>
      <c r="C74" s="18">
        <f>(484.0/B74*100)</f>
        <v/>
      </c>
      <c r="D74" s="19" t="n">
        <v>4208</v>
      </c>
      <c r="E74" s="18" t="n">
        <v>435.5265339</v>
      </c>
      <c r="F74" s="20" t="n">
        <v>2.02626695</v>
      </c>
      <c r="G74" s="18" t="n">
        <v>412.52800238</v>
      </c>
      <c r="H74" s="20" t="n">
        <v>2.33032948</v>
      </c>
      <c r="I74" s="18" t="s">
        <v>404</v>
      </c>
      <c r="J74" s="20" t="s">
        <v>404</v>
      </c>
      <c r="K74" s="18" t="s">
        <v>404</v>
      </c>
      <c r="L74" s="20" t="s">
        <v>404</v>
      </c>
      <c r="M74" s="18" t="s">
        <v>404</v>
      </c>
      <c r="N74" s="20" t="s">
        <v>404</v>
      </c>
      <c r="O74" s="18" t="s">
        <v>404</v>
      </c>
      <c r="P74" s="20" t="s">
        <v>404</v>
      </c>
      <c r="Q74" s="18" t="n">
        <v>351.20879625</v>
      </c>
      <c r="R74" s="20" t="n">
        <v>7.23263646</v>
      </c>
    </row>
    <row r="75" spans="1:18">
      <c r="A75" s="15" t="s">
        <v>472</v>
      </c>
      <c r="B75" s="17" t="n">
        <v>5375</v>
      </c>
      <c r="C75" s="18">
        <f>(483.0/B75*100)</f>
        <v/>
      </c>
      <c r="D75" s="19" t="n">
        <v>4892</v>
      </c>
      <c r="E75" s="18" t="n">
        <v>361.75671174</v>
      </c>
      <c r="F75" s="20" t="n">
        <v>10.70413408</v>
      </c>
      <c r="G75" s="18" t="n">
        <v>361.61997441</v>
      </c>
      <c r="H75" s="20" t="n">
        <v>4.63761391</v>
      </c>
      <c r="I75" s="18" t="s">
        <v>404</v>
      </c>
      <c r="J75" s="20" t="s">
        <v>404</v>
      </c>
      <c r="K75" s="18" t="s">
        <v>404</v>
      </c>
      <c r="L75" s="20" t="s">
        <v>404</v>
      </c>
      <c r="M75" s="18" t="s">
        <v>404</v>
      </c>
      <c r="N75" s="20" t="s">
        <v>404</v>
      </c>
      <c r="O75" s="18" t="s">
        <v>404</v>
      </c>
      <c r="P75" s="20" t="s">
        <v>404</v>
      </c>
      <c r="Q75" s="18" t="n">
        <v>362.88394128</v>
      </c>
      <c r="R75" s="20" t="n">
        <v>14.21118687</v>
      </c>
    </row>
    <row r="76" spans="1:18">
      <c r="A76" s="15" t="s">
        <v>473</v>
      </c>
      <c r="B76" s="17" t="n">
        <v>14167</v>
      </c>
      <c r="C76" s="18">
        <f>(1400.0/B76*100)</f>
        <v/>
      </c>
      <c r="D76" s="19" t="n">
        <v>12767</v>
      </c>
      <c r="E76" s="18" t="n">
        <v>488.05172574</v>
      </c>
      <c r="F76" s="20" t="n">
        <v>5.74431741</v>
      </c>
      <c r="G76" s="18" t="n">
        <v>413.57127644</v>
      </c>
      <c r="H76" s="20" t="n">
        <v>4.33598061</v>
      </c>
      <c r="I76" s="18" t="s">
        <v>404</v>
      </c>
      <c r="J76" s="20" t="s">
        <v>404</v>
      </c>
      <c r="K76" s="18" t="s">
        <v>404</v>
      </c>
      <c r="L76" s="20" t="s">
        <v>404</v>
      </c>
      <c r="M76" s="18" t="s">
        <v>404</v>
      </c>
      <c r="N76" s="20" t="s">
        <v>404</v>
      </c>
      <c r="O76" s="18" t="s">
        <v>404</v>
      </c>
      <c r="P76" s="20" t="s">
        <v>404</v>
      </c>
      <c r="Q76" s="18" t="n">
        <v>396.31133152</v>
      </c>
      <c r="R76" s="20" t="n">
        <v>12.02390079</v>
      </c>
    </row>
    <row r="77" spans="1:18">
      <c r="A77" s="15" t="s">
        <v>474</v>
      </c>
      <c r="B77" s="17" t="n">
        <v>6062</v>
      </c>
      <c r="C77" s="18">
        <f>(0.0/B77*100)</f>
        <v/>
      </c>
      <c r="D77" s="19" t="n">
        <v>6062</v>
      </c>
      <c r="E77" s="18" t="n">
        <v>443.97518903</v>
      </c>
      <c r="F77" s="20" t="n">
        <v>3.25830497</v>
      </c>
      <c r="G77" s="18" t="n">
        <v>422.92247354</v>
      </c>
      <c r="H77" s="20" t="n">
        <v>6.92380142</v>
      </c>
      <c r="I77" s="18" t="s">
        <v>404</v>
      </c>
      <c r="J77" s="20" t="s">
        <v>404</v>
      </c>
      <c r="K77" s="18" t="s">
        <v>404</v>
      </c>
      <c r="L77" s="20" t="s">
        <v>404</v>
      </c>
      <c r="M77" s="18" t="s">
        <v>404</v>
      </c>
      <c r="N77" s="20" t="s">
        <v>404</v>
      </c>
      <c r="O77" s="18" t="s">
        <v>404</v>
      </c>
      <c r="P77" s="20" t="s">
        <v>404</v>
      </c>
      <c r="Q77" s="18" t="n">
        <v>396.00320479</v>
      </c>
      <c r="R77" s="20" t="n">
        <v>28.43567328</v>
      </c>
    </row>
    <row r="78" spans="1:18">
      <c r="A78" s="15" t="s">
        <v>475</v>
      </c>
      <c r="B78" s="17" t="n">
        <v>5826</v>
      </c>
      <c r="C78" s="18">
        <f>(0.0/B78*100)</f>
        <v/>
      </c>
      <c r="D78" s="19" t="n">
        <v>5826</v>
      </c>
      <c r="E78" s="18" t="n">
        <v>510.4856088</v>
      </c>
      <c r="F78" s="20" t="n">
        <v>12.27186359</v>
      </c>
      <c r="G78" s="18" t="n">
        <v>479.76193433</v>
      </c>
      <c r="H78" s="20" t="n">
        <v>4.09599124</v>
      </c>
      <c r="I78" s="18" t="s">
        <v>404</v>
      </c>
      <c r="J78" s="20" t="s">
        <v>404</v>
      </c>
      <c r="K78" s="18" t="s">
        <v>404</v>
      </c>
      <c r="L78" s="20" t="s">
        <v>404</v>
      </c>
      <c r="M78" s="18" t="s">
        <v>404</v>
      </c>
      <c r="N78" s="20" t="s">
        <v>404</v>
      </c>
      <c r="O78" s="18" t="s">
        <v>404</v>
      </c>
      <c r="P78" s="20" t="s">
        <v>404</v>
      </c>
      <c r="Q78" s="18" t="n">
        <v>503.27739095</v>
      </c>
      <c r="R78" s="20" t="n">
        <v>5.76627406</v>
      </c>
    </row>
    <row customHeight="1" ht="25" r="79" spans="1:18">
      <c r="A79" s="15" t="s">
        <v>476</v>
      </c>
      <c r="B79" s="17" t="n">
        <v>1657</v>
      </c>
      <c r="C79" s="18">
        <f>(21.0/B79*100)</f>
        <v/>
      </c>
      <c r="D79" s="19" t="n">
        <v>1636</v>
      </c>
      <c r="E79" s="18" t="n">
        <v>489.21408057</v>
      </c>
      <c r="F79" s="20" t="n">
        <v>10.86976825</v>
      </c>
      <c r="G79" s="18" t="n">
        <v>453.40930625</v>
      </c>
      <c r="H79" s="20" t="n">
        <v>10.37690112</v>
      </c>
      <c r="I79" s="18" t="s">
        <v>404</v>
      </c>
      <c r="J79" s="20" t="s">
        <v>404</v>
      </c>
      <c r="K79" s="18" t="s">
        <v>404</v>
      </c>
      <c r="L79" s="20" t="s">
        <v>404</v>
      </c>
      <c r="M79" s="18" t="s">
        <v>404</v>
      </c>
      <c r="N79" s="20" t="s">
        <v>404</v>
      </c>
      <c r="O79" s="18" t="s">
        <v>404</v>
      </c>
      <c r="P79" s="20" t="s">
        <v>404</v>
      </c>
      <c r="Q79" s="18" t="n">
        <v>464.97896816</v>
      </c>
      <c r="R79" s="20" t="n">
        <v>38.93589542</v>
      </c>
    </row>
    <row r="80" spans="1:18">
      <c r="A80" s="15" t="s">
        <v>477</v>
      </c>
      <c r="B80" s="17" t="n">
        <v>7841</v>
      </c>
      <c r="C80" s="18">
        <f>(0.0/B80*100)</f>
        <v/>
      </c>
      <c r="D80" s="19" t="n">
        <v>7841</v>
      </c>
      <c r="E80" s="18" t="n">
        <v>429.01992941</v>
      </c>
      <c r="F80" s="20" t="n">
        <v>4.50932485</v>
      </c>
      <c r="G80" s="18" t="n">
        <v>422.51257173</v>
      </c>
      <c r="H80" s="20" t="n">
        <v>6.61666766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440.49170693</v>
      </c>
      <c r="F81" s="20" t="n">
        <v>7.10972249</v>
      </c>
      <c r="G81" s="18" t="n">
        <v>425.85596648</v>
      </c>
      <c r="H81" s="20" t="n">
        <v>3.93869382</v>
      </c>
      <c r="I81" s="18" t="s">
        <v>404</v>
      </c>
      <c r="J81" s="20" t="s">
        <v>404</v>
      </c>
      <c r="K81" s="18" t="s">
        <v>404</v>
      </c>
      <c r="L81" s="20" t="s">
        <v>404</v>
      </c>
      <c r="M81" s="18" t="s">
        <v>404</v>
      </c>
      <c r="N81" s="20" t="s">
        <v>404</v>
      </c>
      <c r="O81" s="18" t="s">
        <v>404</v>
      </c>
      <c r="P81" s="20" t="s">
        <v>404</v>
      </c>
      <c r="Q81" s="18" t="n">
        <v>413.55552248</v>
      </c>
      <c r="R81" s="20" t="n">
        <v>20.70124308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510.53700669</v>
      </c>
      <c r="F7" s="20" t="n">
        <v>2.24782633</v>
      </c>
      <c r="G7" s="18" t="n">
        <v>483.60430762</v>
      </c>
      <c r="H7" s="20" t="n">
        <v>4.14291047</v>
      </c>
      <c r="I7" s="18" t="s">
        <v>404</v>
      </c>
      <c r="J7" s="20" t="s">
        <v>404</v>
      </c>
      <c r="K7" s="18" t="s">
        <v>404</v>
      </c>
      <c r="L7" s="20" t="s">
        <v>404</v>
      </c>
      <c r="M7" s="18" t="s">
        <v>404</v>
      </c>
      <c r="N7" s="20" t="s">
        <v>404</v>
      </c>
      <c r="O7" s="18" t="s">
        <v>404</v>
      </c>
      <c r="P7" s="20" t="s">
        <v>404</v>
      </c>
      <c r="Q7" s="18" t="n">
        <v>497.64102573</v>
      </c>
      <c r="R7" s="20" t="n">
        <v>8.85872545</v>
      </c>
    </row>
    <row r="8" spans="1:18">
      <c r="A8" s="15" t="s">
        <v>405</v>
      </c>
      <c r="B8" s="17" t="n">
        <v>7007</v>
      </c>
      <c r="C8" s="18">
        <f>(0.0/B8*100)</f>
        <v/>
      </c>
      <c r="D8" s="19" t="n">
        <v>7007</v>
      </c>
      <c r="E8" s="18" t="n">
        <v>509.10107445</v>
      </c>
      <c r="F8" s="20" t="n">
        <v>7.02308302</v>
      </c>
      <c r="G8" s="18" t="n">
        <v>472.26715763</v>
      </c>
      <c r="H8" s="20" t="n">
        <v>4.19341411</v>
      </c>
      <c r="I8" s="18" t="s">
        <v>404</v>
      </c>
      <c r="J8" s="20" t="s">
        <v>404</v>
      </c>
      <c r="K8" s="18" t="s">
        <v>404</v>
      </c>
      <c r="L8" s="20" t="s">
        <v>404</v>
      </c>
      <c r="M8" s="18" t="s">
        <v>404</v>
      </c>
      <c r="N8" s="20" t="s">
        <v>404</v>
      </c>
      <c r="O8" s="18" t="s">
        <v>404</v>
      </c>
      <c r="P8" s="20" t="s">
        <v>404</v>
      </c>
      <c r="Q8" s="18" t="n">
        <v>483.3908975</v>
      </c>
      <c r="R8" s="20" t="n">
        <v>17.61101743</v>
      </c>
    </row>
    <row r="9" spans="1:18">
      <c r="A9" s="15" t="s">
        <v>406</v>
      </c>
      <c r="B9" s="17" t="n">
        <v>9651</v>
      </c>
      <c r="C9" s="18">
        <f>(200.0/B9*100)</f>
        <v/>
      </c>
      <c r="D9" s="19" t="n">
        <v>9451</v>
      </c>
      <c r="E9" s="18" t="n">
        <v>510.11968521</v>
      </c>
      <c r="F9" s="20" t="n">
        <v>5.09826424</v>
      </c>
      <c r="G9" s="18" t="n">
        <v>492.27704408</v>
      </c>
      <c r="H9" s="20" t="n">
        <v>4.46123336</v>
      </c>
      <c r="I9" s="18" t="s">
        <v>404</v>
      </c>
      <c r="J9" s="20" t="s">
        <v>404</v>
      </c>
      <c r="K9" s="18" t="s">
        <v>404</v>
      </c>
      <c r="L9" s="20" t="s">
        <v>404</v>
      </c>
      <c r="M9" s="18" t="s">
        <v>404</v>
      </c>
      <c r="N9" s="20" t="s">
        <v>404</v>
      </c>
      <c r="O9" s="18" t="s">
        <v>404</v>
      </c>
      <c r="P9" s="20" t="s">
        <v>404</v>
      </c>
      <c r="Q9" s="18" t="n">
        <v>453.00660934</v>
      </c>
      <c r="R9" s="20" t="n">
        <v>17.50064817</v>
      </c>
    </row>
    <row r="10" spans="1:18">
      <c r="A10" s="15" t="s">
        <v>407</v>
      </c>
      <c r="B10" s="17" t="n">
        <v>20058</v>
      </c>
      <c r="C10" s="18">
        <f>(2798.0/B10*100)</f>
        <v/>
      </c>
      <c r="D10" s="19" t="n">
        <v>17260</v>
      </c>
      <c r="E10" s="18" t="n">
        <v>530.55799904</v>
      </c>
      <c r="F10" s="20" t="n">
        <v>2.65725532</v>
      </c>
      <c r="G10" s="18" t="n">
        <v>510.01923309</v>
      </c>
      <c r="H10" s="20" t="n">
        <v>5.48459296</v>
      </c>
      <c r="I10" s="18" t="s">
        <v>404</v>
      </c>
      <c r="J10" s="20" t="s">
        <v>404</v>
      </c>
      <c r="K10" s="18" t="s">
        <v>404</v>
      </c>
      <c r="L10" s="20" t="s">
        <v>404</v>
      </c>
      <c r="M10" s="18" t="s">
        <v>404</v>
      </c>
      <c r="N10" s="20" t="s">
        <v>404</v>
      </c>
      <c r="O10" s="18" t="s">
        <v>404</v>
      </c>
      <c r="P10" s="20" t="s">
        <v>404</v>
      </c>
      <c r="Q10" s="18" t="n">
        <v>497.66872422</v>
      </c>
      <c r="R10" s="20" t="n">
        <v>11.41443004</v>
      </c>
    </row>
    <row r="11" spans="1:18">
      <c r="A11" s="15" t="s">
        <v>408</v>
      </c>
      <c r="B11" s="17" t="n">
        <v>7053</v>
      </c>
      <c r="C11" s="18">
        <f>(137.0/B11*100)</f>
        <v/>
      </c>
      <c r="D11" s="19" t="n">
        <v>6916</v>
      </c>
      <c r="E11" s="18" t="n">
        <v>471.12982757</v>
      </c>
      <c r="F11" s="20" t="n">
        <v>4.9090831</v>
      </c>
      <c r="G11" s="18" t="n">
        <v>444.44982672</v>
      </c>
      <c r="H11" s="20" t="n">
        <v>4.52470349</v>
      </c>
      <c r="I11" s="18" t="s">
        <v>404</v>
      </c>
      <c r="J11" s="20" t="s">
        <v>404</v>
      </c>
      <c r="K11" s="18" t="s">
        <v>404</v>
      </c>
      <c r="L11" s="20" t="s">
        <v>404</v>
      </c>
      <c r="M11" s="18" t="s">
        <v>404</v>
      </c>
      <c r="N11" s="20" t="s">
        <v>404</v>
      </c>
      <c r="O11" s="18" t="s">
        <v>404</v>
      </c>
      <c r="P11" s="20" t="s">
        <v>404</v>
      </c>
      <c r="Q11" s="18" t="n">
        <v>450.51094341</v>
      </c>
      <c r="R11" s="20" t="n">
        <v>18.22914546</v>
      </c>
    </row>
    <row r="12" spans="1:18">
      <c r="A12" s="15" t="s">
        <v>409</v>
      </c>
      <c r="B12" s="17" t="n">
        <v>6894</v>
      </c>
      <c r="C12" s="18">
        <f>(106.0/B12*100)</f>
        <v/>
      </c>
      <c r="D12" s="19" t="n">
        <v>6788</v>
      </c>
      <c r="E12" s="18" t="n">
        <v>506.96530553</v>
      </c>
      <c r="F12" s="20" t="n">
        <v>8.20881192</v>
      </c>
      <c r="G12" s="18" t="n">
        <v>480.06633971</v>
      </c>
      <c r="H12" s="20" t="n">
        <v>3.38961411</v>
      </c>
      <c r="I12" s="18" t="s">
        <v>404</v>
      </c>
      <c r="J12" s="20" t="s">
        <v>404</v>
      </c>
      <c r="K12" s="18" t="s">
        <v>404</v>
      </c>
      <c r="L12" s="20" t="s">
        <v>404</v>
      </c>
      <c r="M12" s="18" t="s">
        <v>404</v>
      </c>
      <c r="N12" s="20" t="s">
        <v>404</v>
      </c>
      <c r="O12" s="18" t="s">
        <v>404</v>
      </c>
      <c r="P12" s="20" t="s">
        <v>404</v>
      </c>
      <c r="Q12" s="18" t="n">
        <v>493.89700821</v>
      </c>
      <c r="R12" s="20" t="n">
        <v>26.83490323</v>
      </c>
    </row>
    <row r="13" spans="1:18">
      <c r="A13" s="15" t="s">
        <v>410</v>
      </c>
      <c r="B13" s="17" t="n">
        <v>7161</v>
      </c>
      <c r="C13" s="18">
        <f>(1175.0/B13*100)</f>
        <v/>
      </c>
      <c r="D13" s="19" t="n">
        <v>5986</v>
      </c>
      <c r="E13" s="18" t="n">
        <v>505.40820886</v>
      </c>
      <c r="F13" s="20" t="n">
        <v>6.07695234</v>
      </c>
      <c r="G13" s="18" t="n">
        <v>496.2023869</v>
      </c>
      <c r="H13" s="20" t="n">
        <v>3.27981582</v>
      </c>
      <c r="I13" s="18" t="s">
        <v>404</v>
      </c>
      <c r="J13" s="20" t="s">
        <v>404</v>
      </c>
      <c r="K13" s="18" t="s">
        <v>404</v>
      </c>
      <c r="L13" s="20" t="s">
        <v>404</v>
      </c>
      <c r="M13" s="18" t="s">
        <v>404</v>
      </c>
      <c r="N13" s="20" t="s">
        <v>404</v>
      </c>
      <c r="O13" s="18" t="s">
        <v>404</v>
      </c>
      <c r="P13" s="20" t="s">
        <v>404</v>
      </c>
      <c r="Q13" s="18" t="n">
        <v>498.2178727</v>
      </c>
      <c r="R13" s="20" t="n">
        <v>5.94654222</v>
      </c>
    </row>
    <row r="14" spans="1:18">
      <c r="A14" s="15" t="s">
        <v>411</v>
      </c>
      <c r="B14" s="17" t="n">
        <v>5587</v>
      </c>
      <c r="C14" s="18">
        <f>(0.0/B14*100)</f>
        <v/>
      </c>
      <c r="D14" s="19" t="n">
        <v>5587</v>
      </c>
      <c r="E14" s="18" t="n">
        <v>516.83445468</v>
      </c>
      <c r="F14" s="20" t="n">
        <v>3.17647067</v>
      </c>
      <c r="G14" s="18" t="n">
        <v>523.07466486</v>
      </c>
      <c r="H14" s="20" t="n">
        <v>3.7125611</v>
      </c>
      <c r="I14" s="18" t="s">
        <v>404</v>
      </c>
      <c r="J14" s="20" t="s">
        <v>404</v>
      </c>
      <c r="K14" s="18" t="s">
        <v>404</v>
      </c>
      <c r="L14" s="20" t="s">
        <v>404</v>
      </c>
      <c r="M14" s="18" t="s">
        <v>404</v>
      </c>
      <c r="N14" s="20" t="s">
        <v>404</v>
      </c>
      <c r="O14" s="18" t="s">
        <v>404</v>
      </c>
      <c r="P14" s="20" t="s">
        <v>404</v>
      </c>
      <c r="Q14" s="18" t="n">
        <v>502.86940802</v>
      </c>
      <c r="R14" s="20" t="n">
        <v>7.70696827</v>
      </c>
    </row>
    <row r="15" spans="1:18">
      <c r="A15" s="15" t="s">
        <v>412</v>
      </c>
      <c r="B15" s="17" t="n">
        <v>5882</v>
      </c>
      <c r="C15" s="18">
        <f>(0.0/B15*100)</f>
        <v/>
      </c>
      <c r="D15" s="19" t="n">
        <v>5882</v>
      </c>
      <c r="E15" s="18" t="n">
        <v>532.88220638</v>
      </c>
      <c r="F15" s="20" t="n">
        <v>3.90279653</v>
      </c>
      <c r="G15" s="18" t="n">
        <v>520.64500506</v>
      </c>
      <c r="H15" s="20" t="n">
        <v>3.61662423</v>
      </c>
      <c r="I15" s="18" t="s">
        <v>404</v>
      </c>
      <c r="J15" s="20" t="s">
        <v>404</v>
      </c>
      <c r="K15" s="18" t="s">
        <v>404</v>
      </c>
      <c r="L15" s="20" t="s">
        <v>404</v>
      </c>
      <c r="M15" s="18" t="s">
        <v>404</v>
      </c>
      <c r="N15" s="20" t="s">
        <v>404</v>
      </c>
      <c r="O15" s="18" t="s">
        <v>404</v>
      </c>
      <c r="P15" s="20" t="s">
        <v>404</v>
      </c>
      <c r="Q15" s="18" t="n">
        <v>550.66525885</v>
      </c>
      <c r="R15" s="20" t="n">
        <v>15.10211894</v>
      </c>
    </row>
    <row r="16" spans="1:18">
      <c r="A16" s="15" t="s">
        <v>413</v>
      </c>
      <c r="B16" s="17" t="n">
        <v>6108</v>
      </c>
      <c r="C16" s="18">
        <f>(339.0/B16*100)</f>
        <v/>
      </c>
      <c r="D16" s="19" t="n">
        <v>5769</v>
      </c>
      <c r="E16" s="18" t="n">
        <v>512.98854112</v>
      </c>
      <c r="F16" s="20" t="n">
        <v>4.64852552</v>
      </c>
      <c r="G16" s="18" t="n">
        <v>484.33974921</v>
      </c>
      <c r="H16" s="20" t="n">
        <v>9.660091960000001</v>
      </c>
      <c r="I16" s="18" t="s">
        <v>404</v>
      </c>
      <c r="J16" s="20" t="s">
        <v>404</v>
      </c>
      <c r="K16" s="18" t="s">
        <v>404</v>
      </c>
      <c r="L16" s="20" t="s">
        <v>404</v>
      </c>
      <c r="M16" s="18" t="s">
        <v>404</v>
      </c>
      <c r="N16" s="20" t="s">
        <v>404</v>
      </c>
      <c r="O16" s="18" t="s">
        <v>404</v>
      </c>
      <c r="P16" s="20" t="s">
        <v>404</v>
      </c>
      <c r="Q16" s="18" t="n">
        <v>475.88409407</v>
      </c>
      <c r="R16" s="20" t="n">
        <v>15.69072764</v>
      </c>
    </row>
    <row r="17" spans="1:18">
      <c r="A17" s="15" t="s">
        <v>414</v>
      </c>
      <c r="B17" s="17" t="n">
        <v>6504</v>
      </c>
      <c r="C17" s="18">
        <f>(1325.0/B17*100)</f>
        <v/>
      </c>
      <c r="D17" s="19" t="n">
        <v>5179</v>
      </c>
      <c r="E17" s="18" t="n">
        <v>522.99451816</v>
      </c>
      <c r="F17" s="20" t="n">
        <v>5.88767465</v>
      </c>
      <c r="G17" s="18" t="n">
        <v>484.72217538</v>
      </c>
      <c r="H17" s="20" t="n">
        <v>7.13056766</v>
      </c>
      <c r="I17" s="18" t="s">
        <v>404</v>
      </c>
      <c r="J17" s="20" t="s">
        <v>404</v>
      </c>
      <c r="K17" s="18" t="s">
        <v>404</v>
      </c>
      <c r="L17" s="20" t="s">
        <v>404</v>
      </c>
      <c r="M17" s="18" t="s">
        <v>404</v>
      </c>
      <c r="N17" s="20" t="s">
        <v>404</v>
      </c>
      <c r="O17" s="18" t="s">
        <v>404</v>
      </c>
      <c r="P17" s="20" t="s">
        <v>404</v>
      </c>
      <c r="Q17" s="18" t="n">
        <v>545.45098019</v>
      </c>
      <c r="R17" s="20" t="n">
        <v>15.9030089</v>
      </c>
    </row>
    <row r="18" spans="1:18">
      <c r="A18" s="15" t="s">
        <v>415</v>
      </c>
      <c r="B18" s="17" t="n">
        <v>5532</v>
      </c>
      <c r="C18" s="18">
        <f>(0.0/B18*100)</f>
        <v/>
      </c>
      <c r="D18" s="19" t="n">
        <v>5532</v>
      </c>
      <c r="E18" s="18" t="n">
        <v>482.78075308</v>
      </c>
      <c r="F18" s="20" t="n">
        <v>3.9176751</v>
      </c>
      <c r="G18" s="18" t="n">
        <v>444.42569076</v>
      </c>
      <c r="H18" s="20" t="n">
        <v>9.13017681</v>
      </c>
      <c r="I18" s="18" t="s">
        <v>404</v>
      </c>
      <c r="J18" s="20" t="s">
        <v>404</v>
      </c>
      <c r="K18" s="18" t="s">
        <v>404</v>
      </c>
      <c r="L18" s="20" t="s">
        <v>404</v>
      </c>
      <c r="M18" s="18" t="s">
        <v>404</v>
      </c>
      <c r="N18" s="20" t="s">
        <v>404</v>
      </c>
      <c r="O18" s="18" t="s">
        <v>404</v>
      </c>
      <c r="P18" s="20" t="s">
        <v>404</v>
      </c>
      <c r="Q18" s="18" t="n">
        <v>454.46673527</v>
      </c>
      <c r="R18" s="20" t="n">
        <v>15.34700688</v>
      </c>
    </row>
    <row r="19" spans="1:18">
      <c r="A19" s="15" t="s">
        <v>416</v>
      </c>
      <c r="B19" s="17" t="n">
        <v>5658</v>
      </c>
      <c r="C19" s="18">
        <f>(327.0/B19*100)</f>
        <v/>
      </c>
      <c r="D19" s="19" t="n">
        <v>5331</v>
      </c>
      <c r="E19" s="18" t="n">
        <v>499.39246384</v>
      </c>
      <c r="F19" s="20" t="n">
        <v>5.86035474</v>
      </c>
      <c r="G19" s="18" t="n">
        <v>448.43113352</v>
      </c>
      <c r="H19" s="20" t="n">
        <v>5.38533013</v>
      </c>
      <c r="I19" s="18" t="s">
        <v>404</v>
      </c>
      <c r="J19" s="20" t="s">
        <v>404</v>
      </c>
      <c r="K19" s="18" t="s">
        <v>404</v>
      </c>
      <c r="L19" s="20" t="s">
        <v>404</v>
      </c>
      <c r="M19" s="18" t="s">
        <v>404</v>
      </c>
      <c r="N19" s="20" t="s">
        <v>404</v>
      </c>
      <c r="O19" s="18" t="s">
        <v>404</v>
      </c>
      <c r="P19" s="20" t="s">
        <v>404</v>
      </c>
      <c r="Q19" s="18" t="n">
        <v>435.18474709</v>
      </c>
      <c r="R19" s="20" t="n">
        <v>43.0598331</v>
      </c>
    </row>
    <row r="20" spans="1:18">
      <c r="A20" s="15" t="s">
        <v>417</v>
      </c>
      <c r="B20" s="17" t="n">
        <v>3371</v>
      </c>
      <c r="C20" s="18">
        <f>(24.0/B20*100)</f>
        <v/>
      </c>
      <c r="D20" s="19" t="n">
        <v>3347</v>
      </c>
      <c r="E20" s="18" t="n">
        <v>478.68498382</v>
      </c>
      <c r="F20" s="20" t="n">
        <v>2.3613363</v>
      </c>
      <c r="G20" s="18" t="n">
        <v>489.73076159</v>
      </c>
      <c r="H20" s="20" t="n">
        <v>3.77641246</v>
      </c>
      <c r="I20" s="18" t="s">
        <v>404</v>
      </c>
      <c r="J20" s="20" t="s">
        <v>404</v>
      </c>
      <c r="K20" s="18" t="s">
        <v>404</v>
      </c>
      <c r="L20" s="20" t="s">
        <v>404</v>
      </c>
      <c r="M20" s="18" t="s">
        <v>404</v>
      </c>
      <c r="N20" s="20" t="s">
        <v>404</v>
      </c>
      <c r="O20" s="18" t="s">
        <v>404</v>
      </c>
      <c r="P20" s="20" t="s">
        <v>404</v>
      </c>
      <c r="Q20" s="18" t="n">
        <v>480.22808824</v>
      </c>
      <c r="R20" s="20" t="n">
        <v>11.47816751</v>
      </c>
    </row>
    <row r="21" spans="1:18">
      <c r="A21" s="15" t="s">
        <v>418</v>
      </c>
      <c r="B21" s="17" t="n">
        <v>5741</v>
      </c>
      <c r="C21" s="18">
        <f>(0.0/B21*100)</f>
        <v/>
      </c>
      <c r="D21" s="19" t="n">
        <v>5741</v>
      </c>
      <c r="E21" s="18" t="n">
        <v>524.56923994</v>
      </c>
      <c r="F21" s="20" t="n">
        <v>3.82982482</v>
      </c>
      <c r="G21" s="18" t="n">
        <v>520.38489596</v>
      </c>
      <c r="H21" s="20" t="n">
        <v>3.94156171</v>
      </c>
      <c r="I21" s="18" t="s">
        <v>404</v>
      </c>
      <c r="J21" s="20" t="s">
        <v>404</v>
      </c>
      <c r="K21" s="18" t="s">
        <v>404</v>
      </c>
      <c r="L21" s="20" t="s">
        <v>404</v>
      </c>
      <c r="M21" s="18" t="s">
        <v>404</v>
      </c>
      <c r="N21" s="20" t="s">
        <v>404</v>
      </c>
      <c r="O21" s="18" t="s">
        <v>404</v>
      </c>
      <c r="P21" s="20" t="s">
        <v>404</v>
      </c>
      <c r="Q21" s="18" t="n">
        <v>511.66769974</v>
      </c>
      <c r="R21" s="20" t="n">
        <v>6.16885217</v>
      </c>
    </row>
    <row r="22" spans="1:18">
      <c r="A22" s="15" t="s">
        <v>419</v>
      </c>
      <c r="B22" s="17" t="n">
        <v>6598</v>
      </c>
      <c r="C22" s="18">
        <f>(0.0/B22*100)</f>
        <v/>
      </c>
      <c r="D22" s="19" t="n">
        <v>6598</v>
      </c>
      <c r="E22" s="18" t="n">
        <v>498.65621627</v>
      </c>
      <c r="F22" s="20" t="n">
        <v>6.74050488</v>
      </c>
      <c r="G22" s="18" t="n">
        <v>460.46938355</v>
      </c>
      <c r="H22" s="20" t="n">
        <v>7.17752989</v>
      </c>
      <c r="I22" s="18" t="s">
        <v>404</v>
      </c>
      <c r="J22" s="20" t="s">
        <v>404</v>
      </c>
      <c r="K22" s="18" t="s">
        <v>404</v>
      </c>
      <c r="L22" s="20" t="s">
        <v>404</v>
      </c>
      <c r="M22" s="18" t="s">
        <v>404</v>
      </c>
      <c r="N22" s="20" t="s">
        <v>404</v>
      </c>
      <c r="O22" s="18" t="s">
        <v>404</v>
      </c>
      <c r="P22" s="20" t="s">
        <v>404</v>
      </c>
      <c r="Q22" s="18" t="n">
        <v>481.36788075</v>
      </c>
      <c r="R22" s="20" t="n">
        <v>40.07758067</v>
      </c>
    </row>
    <row r="23" spans="1:18">
      <c r="A23" s="15" t="s">
        <v>420</v>
      </c>
      <c r="B23" s="17" t="n">
        <v>11583</v>
      </c>
      <c r="C23" s="18">
        <f>(3069.0/B23*100)</f>
        <v/>
      </c>
      <c r="D23" s="19" t="n">
        <v>8514</v>
      </c>
      <c r="E23" s="18" t="n">
        <v>499.94129506</v>
      </c>
      <c r="F23" s="20" t="n">
        <v>4.87119527</v>
      </c>
      <c r="G23" s="18" t="n">
        <v>469.3826628</v>
      </c>
      <c r="H23" s="20" t="n">
        <v>7.41732896</v>
      </c>
      <c r="I23" s="18" t="s">
        <v>404</v>
      </c>
      <c r="J23" s="20" t="s">
        <v>404</v>
      </c>
      <c r="K23" s="18" t="s">
        <v>404</v>
      </c>
      <c r="L23" s="20" t="s">
        <v>404</v>
      </c>
      <c r="M23" s="18" t="s">
        <v>404</v>
      </c>
      <c r="N23" s="20" t="s">
        <v>404</v>
      </c>
      <c r="O23" s="18" t="s">
        <v>404</v>
      </c>
      <c r="P23" s="20" t="s">
        <v>404</v>
      </c>
      <c r="Q23" s="18" t="n">
        <v>462.73916201</v>
      </c>
      <c r="R23" s="20" t="n">
        <v>22.20487191</v>
      </c>
    </row>
    <row r="24" spans="1:18">
      <c r="A24" s="15" t="s">
        <v>421</v>
      </c>
      <c r="B24" s="17" t="n">
        <v>6647</v>
      </c>
      <c r="C24" s="18">
        <f>(0.0/B24*100)</f>
        <v/>
      </c>
      <c r="D24" s="19" t="n">
        <v>6647</v>
      </c>
      <c r="E24" s="18" t="n">
        <v>525.10841657</v>
      </c>
      <c r="F24" s="20" t="n">
        <v>5.66396557</v>
      </c>
      <c r="G24" s="18" t="n">
        <v>506.51118969</v>
      </c>
      <c r="H24" s="20" t="n">
        <v>6.28203292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527.26421512</v>
      </c>
      <c r="F25" s="20" t="n">
        <v>5.13903595</v>
      </c>
      <c r="G25" s="18" t="n">
        <v>505.81353149</v>
      </c>
      <c r="H25" s="20" t="n">
        <v>5.71712776</v>
      </c>
      <c r="I25" s="18" t="s">
        <v>404</v>
      </c>
      <c r="J25" s="20" t="s">
        <v>404</v>
      </c>
      <c r="K25" s="18" t="s">
        <v>404</v>
      </c>
      <c r="L25" s="20" t="s">
        <v>404</v>
      </c>
      <c r="M25" s="18" t="s">
        <v>404</v>
      </c>
      <c r="N25" s="20" t="s">
        <v>404</v>
      </c>
      <c r="O25" s="18" t="s">
        <v>404</v>
      </c>
      <c r="P25" s="20" t="s">
        <v>404</v>
      </c>
      <c r="Q25" s="18" t="n">
        <v>505.28424852</v>
      </c>
      <c r="R25" s="20" t="n">
        <v>17.12545227</v>
      </c>
    </row>
    <row r="26" spans="1:18">
      <c r="A26" s="15" t="s">
        <v>423</v>
      </c>
      <c r="B26" s="17" t="n">
        <v>4869</v>
      </c>
      <c r="C26" s="18">
        <f>(11.0/B26*100)</f>
        <v/>
      </c>
      <c r="D26" s="19" t="n">
        <v>4858</v>
      </c>
      <c r="E26" s="18" t="n">
        <v>491.92228876</v>
      </c>
      <c r="F26" s="20" t="n">
        <v>2.35401246</v>
      </c>
      <c r="G26" s="18" t="n">
        <v>480.3426374</v>
      </c>
      <c r="H26" s="20" t="n">
        <v>4.16412879</v>
      </c>
      <c r="I26" s="18" t="s">
        <v>404</v>
      </c>
      <c r="J26" s="20" t="s">
        <v>404</v>
      </c>
      <c r="K26" s="18" t="s">
        <v>404</v>
      </c>
      <c r="L26" s="20" t="s">
        <v>404</v>
      </c>
      <c r="M26" s="18" t="s">
        <v>404</v>
      </c>
      <c r="N26" s="20" t="s">
        <v>404</v>
      </c>
      <c r="O26" s="18" t="s">
        <v>404</v>
      </c>
      <c r="P26" s="20" t="s">
        <v>404</v>
      </c>
      <c r="Q26" s="18" t="n">
        <v>458.71728357</v>
      </c>
      <c r="R26" s="20" t="n">
        <v>9.337212559999999</v>
      </c>
    </row>
    <row r="27" spans="1:18">
      <c r="A27" s="15" t="s">
        <v>424</v>
      </c>
      <c r="B27" s="17" t="n">
        <v>5299</v>
      </c>
      <c r="C27" s="18">
        <f>(0.0/B27*100)</f>
        <v/>
      </c>
      <c r="D27" s="19" t="n">
        <v>5299</v>
      </c>
      <c r="E27" s="18" t="n">
        <v>486.39347891</v>
      </c>
      <c r="F27" s="20" t="n">
        <v>1.67403518</v>
      </c>
      <c r="G27" s="18" t="n">
        <v>451.07832193</v>
      </c>
      <c r="H27" s="20" t="n">
        <v>2.34723763</v>
      </c>
      <c r="I27" s="18" t="s">
        <v>404</v>
      </c>
      <c r="J27" s="20" t="s">
        <v>404</v>
      </c>
      <c r="K27" s="18" t="s">
        <v>404</v>
      </c>
      <c r="L27" s="20" t="s">
        <v>404</v>
      </c>
      <c r="M27" s="18" t="s">
        <v>404</v>
      </c>
      <c r="N27" s="20" t="s">
        <v>404</v>
      </c>
      <c r="O27" s="18" t="s">
        <v>404</v>
      </c>
      <c r="P27" s="20" t="s">
        <v>404</v>
      </c>
      <c r="Q27" s="18" t="n">
        <v>539.07433845</v>
      </c>
      <c r="R27" s="20" t="n">
        <v>6.21086831</v>
      </c>
    </row>
    <row r="28" spans="1:18">
      <c r="A28" s="15" t="s">
        <v>425</v>
      </c>
      <c r="B28" s="17" t="n">
        <v>7568</v>
      </c>
      <c r="C28" s="18">
        <f>(0.0/B28*100)</f>
        <v/>
      </c>
      <c r="D28" s="19" t="n">
        <v>7568</v>
      </c>
      <c r="E28" s="18" t="n">
        <v>438.33469628</v>
      </c>
      <c r="F28" s="20" t="n">
        <v>4.22665313</v>
      </c>
      <c r="G28" s="18" t="n">
        <v>409.49906241</v>
      </c>
      <c r="H28" s="20" t="n">
        <v>3.48423988</v>
      </c>
      <c r="I28" s="18" t="s">
        <v>404</v>
      </c>
      <c r="J28" s="20" t="s">
        <v>404</v>
      </c>
      <c r="K28" s="18" t="s">
        <v>404</v>
      </c>
      <c r="L28" s="20" t="s">
        <v>404</v>
      </c>
      <c r="M28" s="18" t="s">
        <v>404</v>
      </c>
      <c r="N28" s="20" t="s">
        <v>404</v>
      </c>
      <c r="O28" s="18" t="s">
        <v>404</v>
      </c>
      <c r="P28" s="20" t="s">
        <v>404</v>
      </c>
      <c r="Q28" s="18" t="n">
        <v>398.01630572</v>
      </c>
      <c r="R28" s="20" t="n">
        <v>13.99189789</v>
      </c>
    </row>
    <row r="29" spans="1:18">
      <c r="A29" s="15" t="s">
        <v>426</v>
      </c>
      <c r="B29" s="17" t="n">
        <v>5385</v>
      </c>
      <c r="C29" s="18">
        <f>(1123.0/B29*100)</f>
        <v/>
      </c>
      <c r="D29" s="19" t="n">
        <v>4262</v>
      </c>
      <c r="E29" s="18" t="n">
        <v>523.59946235</v>
      </c>
      <c r="F29" s="20" t="n">
        <v>7.5783365</v>
      </c>
      <c r="G29" s="18" t="n">
        <v>476.32723074</v>
      </c>
      <c r="H29" s="20" t="n">
        <v>10.25497727</v>
      </c>
      <c r="I29" s="18" t="s">
        <v>404</v>
      </c>
      <c r="J29" s="20" t="s">
        <v>404</v>
      </c>
      <c r="K29" s="18" t="s">
        <v>404</v>
      </c>
      <c r="L29" s="20" t="s">
        <v>404</v>
      </c>
      <c r="M29" s="18" t="s">
        <v>404</v>
      </c>
      <c r="N29" s="20" t="s">
        <v>404</v>
      </c>
      <c r="O29" s="18" t="s">
        <v>404</v>
      </c>
      <c r="P29" s="20" t="s">
        <v>404</v>
      </c>
      <c r="Q29" s="18" t="n">
        <v>485.34314242</v>
      </c>
      <c r="R29" s="20" t="n">
        <v>16.00213823</v>
      </c>
    </row>
    <row r="30" spans="1:18">
      <c r="A30" s="15" t="s">
        <v>427</v>
      </c>
      <c r="B30" s="17" t="n">
        <v>4520</v>
      </c>
      <c r="C30" s="18">
        <f>(904.0/B30*100)</f>
        <v/>
      </c>
      <c r="D30" s="19" t="n">
        <v>3616</v>
      </c>
      <c r="E30" s="18" t="n">
        <v>517.25138617</v>
      </c>
      <c r="F30" s="20" t="n">
        <v>3.60463134</v>
      </c>
      <c r="G30" s="18" t="n">
        <v>491.80665087</v>
      </c>
      <c r="H30" s="20" t="n">
        <v>13.57127998</v>
      </c>
      <c r="I30" s="18" t="s">
        <v>404</v>
      </c>
      <c r="J30" s="20" t="s">
        <v>404</v>
      </c>
      <c r="K30" s="18" t="s">
        <v>404</v>
      </c>
      <c r="L30" s="20" t="s">
        <v>404</v>
      </c>
      <c r="M30" s="18" t="s">
        <v>404</v>
      </c>
      <c r="N30" s="20" t="s">
        <v>404</v>
      </c>
      <c r="O30" s="18" t="s">
        <v>404</v>
      </c>
      <c r="P30" s="20" t="s">
        <v>404</v>
      </c>
      <c r="Q30" s="18" t="n">
        <v>460.47478919</v>
      </c>
      <c r="R30" s="20" t="n">
        <v>24.01401663</v>
      </c>
    </row>
    <row r="31" spans="1:18">
      <c r="A31" s="15" t="s">
        <v>428</v>
      </c>
      <c r="B31" s="17" t="n">
        <v>5456</v>
      </c>
      <c r="C31" s="18">
        <f>(502.0/B31*100)</f>
        <v/>
      </c>
      <c r="D31" s="19" t="n">
        <v>4954</v>
      </c>
      <c r="E31" s="18" t="n">
        <v>515.21124148</v>
      </c>
      <c r="F31" s="20" t="n">
        <v>4.51762546</v>
      </c>
      <c r="G31" s="18" t="n">
        <v>512.78802266</v>
      </c>
      <c r="H31" s="20" t="n">
        <v>3.12006369</v>
      </c>
      <c r="I31" s="18" t="s">
        <v>404</v>
      </c>
      <c r="J31" s="20" t="s">
        <v>404</v>
      </c>
      <c r="K31" s="18" t="s">
        <v>404</v>
      </c>
      <c r="L31" s="20" t="s">
        <v>404</v>
      </c>
      <c r="M31" s="18" t="s">
        <v>404</v>
      </c>
      <c r="N31" s="20" t="s">
        <v>404</v>
      </c>
      <c r="O31" s="18" t="s">
        <v>404</v>
      </c>
      <c r="P31" s="20" t="s">
        <v>404</v>
      </c>
      <c r="Q31" s="18" t="n">
        <v>510.3619169</v>
      </c>
      <c r="R31" s="20" t="n">
        <v>10.7378326</v>
      </c>
    </row>
    <row r="32" spans="1:18">
      <c r="A32" s="15" t="s">
        <v>429</v>
      </c>
      <c r="B32" s="17" t="n">
        <v>4478</v>
      </c>
      <c r="C32" s="18">
        <f>(0.0/B32*100)</f>
        <v/>
      </c>
      <c r="D32" s="19" t="n">
        <v>4478</v>
      </c>
      <c r="E32" s="18" t="n">
        <v>505.07821029</v>
      </c>
      <c r="F32" s="20" t="n">
        <v>2.95268935</v>
      </c>
      <c r="G32" s="18" t="n">
        <v>503.67812907</v>
      </c>
      <c r="H32" s="20" t="n">
        <v>5.56101704</v>
      </c>
      <c r="I32" s="18" t="s">
        <v>404</v>
      </c>
      <c r="J32" s="20" t="s">
        <v>404</v>
      </c>
      <c r="K32" s="18" t="s">
        <v>404</v>
      </c>
      <c r="L32" s="20" t="s">
        <v>404</v>
      </c>
      <c r="M32" s="18" t="s">
        <v>404</v>
      </c>
      <c r="N32" s="20" t="s">
        <v>404</v>
      </c>
      <c r="O32" s="18" t="s">
        <v>404</v>
      </c>
      <c r="P32" s="20" t="s">
        <v>404</v>
      </c>
      <c r="Q32" s="18" t="n">
        <v>532.18307305</v>
      </c>
      <c r="R32" s="20" t="n">
        <v>12.32128422</v>
      </c>
    </row>
    <row r="33" spans="1:18">
      <c r="A33" s="15" t="s">
        <v>430</v>
      </c>
      <c r="B33" s="17" t="n">
        <v>7325</v>
      </c>
      <c r="C33" s="18">
        <f>(29.0/B33*100)</f>
        <v/>
      </c>
      <c r="D33" s="19" t="n">
        <v>7296</v>
      </c>
      <c r="E33" s="18" t="n">
        <v>509.15119636</v>
      </c>
      <c r="F33" s="20" t="n">
        <v>3.73637552</v>
      </c>
      <c r="G33" s="18" t="n">
        <v>504.88095693</v>
      </c>
      <c r="H33" s="20" t="n">
        <v>5.09616738</v>
      </c>
      <c r="I33" s="18" t="s">
        <v>404</v>
      </c>
      <c r="J33" s="20" t="s">
        <v>404</v>
      </c>
      <c r="K33" s="18" t="s">
        <v>404</v>
      </c>
      <c r="L33" s="20" t="s">
        <v>404</v>
      </c>
      <c r="M33" s="18" t="s">
        <v>404</v>
      </c>
      <c r="N33" s="20" t="s">
        <v>404</v>
      </c>
      <c r="O33" s="18" t="s">
        <v>404</v>
      </c>
      <c r="P33" s="20" t="s">
        <v>404</v>
      </c>
      <c r="Q33" s="18" t="n">
        <v>450.58438715</v>
      </c>
      <c r="R33" s="20" t="n">
        <v>9.41954499</v>
      </c>
    </row>
    <row r="34" spans="1:18">
      <c r="A34" s="15" t="s">
        <v>431</v>
      </c>
      <c r="B34" s="17" t="n">
        <v>6350</v>
      </c>
      <c r="C34" s="18">
        <f>(0.0/B34*100)</f>
        <v/>
      </c>
      <c r="D34" s="19" t="n">
        <v>6350</v>
      </c>
      <c r="E34" s="18" t="n">
        <v>461.10220221</v>
      </c>
      <c r="F34" s="20" t="n">
        <v>5.23210844</v>
      </c>
      <c r="G34" s="18" t="n">
        <v>444.61691409</v>
      </c>
      <c r="H34" s="20" t="n">
        <v>6.42776205</v>
      </c>
      <c r="I34" s="18" t="s">
        <v>404</v>
      </c>
      <c r="J34" s="20" t="s">
        <v>404</v>
      </c>
      <c r="K34" s="18" t="s">
        <v>404</v>
      </c>
      <c r="L34" s="20" t="s">
        <v>404</v>
      </c>
      <c r="M34" s="18" t="s">
        <v>404</v>
      </c>
      <c r="N34" s="20" t="s">
        <v>404</v>
      </c>
      <c r="O34" s="18" t="s">
        <v>404</v>
      </c>
      <c r="P34" s="20" t="s">
        <v>404</v>
      </c>
      <c r="Q34" s="18" t="n">
        <v>454.01880675</v>
      </c>
      <c r="R34" s="20" t="n">
        <v>16.90152865</v>
      </c>
    </row>
    <row r="35" spans="1:18">
      <c r="A35" s="15" t="s">
        <v>432</v>
      </c>
      <c r="B35" s="17" t="n">
        <v>6406</v>
      </c>
      <c r="C35" s="18">
        <f>(443.0/B35*100)</f>
        <v/>
      </c>
      <c r="D35" s="19" t="n">
        <v>5963</v>
      </c>
      <c r="E35" s="18" t="n">
        <v>516.50381697</v>
      </c>
      <c r="F35" s="20" t="n">
        <v>1.93405741</v>
      </c>
      <c r="G35" s="18" t="n">
        <v>488.54357333</v>
      </c>
      <c r="H35" s="20" t="n">
        <v>2.23541842</v>
      </c>
      <c r="I35" s="18" t="s">
        <v>404</v>
      </c>
      <c r="J35" s="20" t="s">
        <v>404</v>
      </c>
      <c r="K35" s="18" t="s">
        <v>404</v>
      </c>
      <c r="L35" s="20" t="s">
        <v>404</v>
      </c>
      <c r="M35" s="18" t="s">
        <v>404</v>
      </c>
      <c r="N35" s="20" t="s">
        <v>404</v>
      </c>
      <c r="O35" s="18" t="s">
        <v>404</v>
      </c>
      <c r="P35" s="20" t="s">
        <v>404</v>
      </c>
      <c r="Q35" s="18" t="n">
        <v>463.02958995</v>
      </c>
      <c r="R35" s="20" t="n">
        <v>7.03549091</v>
      </c>
    </row>
    <row r="36" spans="1:18">
      <c r="A36" s="15" t="s">
        <v>433</v>
      </c>
      <c r="B36" s="17" t="n">
        <v>6736</v>
      </c>
      <c r="C36" s="18">
        <f>(10.0/B36*100)</f>
        <v/>
      </c>
      <c r="D36" s="19" t="n">
        <v>6726</v>
      </c>
      <c r="E36" s="18" t="n">
        <v>502.48854094</v>
      </c>
      <c r="F36" s="20" t="n">
        <v>3.63423625</v>
      </c>
      <c r="G36" s="18" t="n">
        <v>489.43548178</v>
      </c>
      <c r="H36" s="20" t="n">
        <v>3.91668769</v>
      </c>
      <c r="I36" s="18" t="s">
        <v>404</v>
      </c>
      <c r="J36" s="20" t="s">
        <v>404</v>
      </c>
      <c r="K36" s="18" t="s">
        <v>404</v>
      </c>
      <c r="L36" s="20" t="s">
        <v>404</v>
      </c>
      <c r="M36" s="18" t="s">
        <v>404</v>
      </c>
      <c r="N36" s="20" t="s">
        <v>404</v>
      </c>
      <c r="O36" s="18" t="s">
        <v>404</v>
      </c>
      <c r="P36" s="20" t="s">
        <v>404</v>
      </c>
      <c r="Q36" s="18" t="n">
        <v>498.36088168</v>
      </c>
      <c r="R36" s="20" t="n">
        <v>10.38794061</v>
      </c>
    </row>
    <row r="37" spans="1:18">
      <c r="A37" s="15" t="s">
        <v>434</v>
      </c>
      <c r="B37" s="17" t="n">
        <v>5458</v>
      </c>
      <c r="C37" s="18">
        <f>(0.0/B37*100)</f>
        <v/>
      </c>
      <c r="D37" s="19" t="n">
        <v>5458</v>
      </c>
      <c r="E37" s="18" t="n">
        <v>501.16456989</v>
      </c>
      <c r="F37" s="20" t="n">
        <v>4.88874717</v>
      </c>
      <c r="G37" s="18" t="n">
        <v>498.01533942</v>
      </c>
      <c r="H37" s="20" t="n">
        <v>4.7619505</v>
      </c>
      <c r="I37" s="18" t="s">
        <v>404</v>
      </c>
      <c r="J37" s="20" t="s">
        <v>404</v>
      </c>
      <c r="K37" s="18" t="s">
        <v>404</v>
      </c>
      <c r="L37" s="20" t="s">
        <v>404</v>
      </c>
      <c r="M37" s="18" t="s">
        <v>404</v>
      </c>
      <c r="N37" s="20" t="s">
        <v>404</v>
      </c>
      <c r="O37" s="18" t="s">
        <v>404</v>
      </c>
      <c r="P37" s="20" t="s">
        <v>404</v>
      </c>
      <c r="Q37" s="18" t="n">
        <v>517.21841336</v>
      </c>
      <c r="R37" s="20" t="n">
        <v>24.94615225</v>
      </c>
    </row>
    <row r="38" spans="1:18">
      <c r="A38" s="15" t="s">
        <v>435</v>
      </c>
      <c r="B38" s="17" t="n">
        <v>5860</v>
      </c>
      <c r="C38" s="18">
        <f>(268.0/B38*100)</f>
        <v/>
      </c>
      <c r="D38" s="19" t="n">
        <v>5592</v>
      </c>
      <c r="E38" s="18" t="n">
        <v>506.31250031</v>
      </c>
      <c r="F38" s="20" t="n">
        <v>5.1745337</v>
      </c>
      <c r="G38" s="18" t="n">
        <v>474.43699615</v>
      </c>
      <c r="H38" s="20" t="n">
        <v>4.99508785</v>
      </c>
      <c r="I38" s="18" t="s">
        <v>404</v>
      </c>
      <c r="J38" s="20" t="s">
        <v>404</v>
      </c>
      <c r="K38" s="18" t="s">
        <v>404</v>
      </c>
      <c r="L38" s="20" t="s">
        <v>404</v>
      </c>
      <c r="M38" s="18" t="s">
        <v>404</v>
      </c>
      <c r="N38" s="20" t="s">
        <v>404</v>
      </c>
      <c r="O38" s="18" t="s">
        <v>404</v>
      </c>
      <c r="P38" s="20" t="s">
        <v>404</v>
      </c>
      <c r="Q38" s="18" t="n">
        <v>475.33970325</v>
      </c>
      <c r="R38" s="20" t="n">
        <v>26.35258268</v>
      </c>
    </row>
    <row r="39" spans="1:18">
      <c r="A39" s="15" t="s">
        <v>436</v>
      </c>
      <c r="B39" s="17" t="n">
        <v>5895</v>
      </c>
      <c r="C39" s="18">
        <f>(0.0/B39*100)</f>
        <v/>
      </c>
      <c r="D39" s="19" t="n">
        <v>5895</v>
      </c>
      <c r="E39" s="18" t="n">
        <v>435.01720773</v>
      </c>
      <c r="F39" s="20" t="n">
        <v>6.1704929</v>
      </c>
      <c r="G39" s="18" t="n">
        <v>420.59816924</v>
      </c>
      <c r="H39" s="20" t="n">
        <v>7.28288272</v>
      </c>
      <c r="I39" s="18" t="s">
        <v>404</v>
      </c>
      <c r="J39" s="20" t="s">
        <v>404</v>
      </c>
      <c r="K39" s="18" t="s">
        <v>404</v>
      </c>
      <c r="L39" s="20" t="s">
        <v>404</v>
      </c>
      <c r="M39" s="18" t="s">
        <v>404</v>
      </c>
      <c r="N39" s="20" t="s">
        <v>404</v>
      </c>
      <c r="O39" s="18" t="s">
        <v>404</v>
      </c>
      <c r="P39" s="20" t="s">
        <v>404</v>
      </c>
      <c r="Q39" s="18" t="n">
        <v>443.07592531</v>
      </c>
      <c r="R39" s="20" t="n">
        <v>25.6470285</v>
      </c>
    </row>
    <row r="40" spans="1:18">
      <c r="A40" s="15" t="s">
        <v>437</v>
      </c>
      <c r="B40" s="17" t="n">
        <v>14157</v>
      </c>
      <c r="C40" s="18">
        <f>(2602.0/B40*100)</f>
        <v/>
      </c>
      <c r="D40" s="19" t="n">
        <v>11555</v>
      </c>
      <c r="E40" s="18" t="n">
        <v>502.48247128</v>
      </c>
      <c r="F40" s="20" t="n">
        <v>3.45734387</v>
      </c>
      <c r="G40" s="18" t="n">
        <v>481.53134592</v>
      </c>
      <c r="H40" s="20" t="n">
        <v>8.79152127</v>
      </c>
      <c r="I40" s="18" t="s">
        <v>404</v>
      </c>
      <c r="J40" s="20" t="s">
        <v>404</v>
      </c>
      <c r="K40" s="18" t="s">
        <v>404</v>
      </c>
      <c r="L40" s="20" t="s">
        <v>404</v>
      </c>
      <c r="M40" s="18" t="s">
        <v>404</v>
      </c>
      <c r="N40" s="20" t="s">
        <v>404</v>
      </c>
      <c r="O40" s="18" t="s">
        <v>404</v>
      </c>
      <c r="P40" s="20" t="s">
        <v>404</v>
      </c>
      <c r="Q40" s="18" t="n">
        <v>495.71725497</v>
      </c>
      <c r="R40" s="20" t="n">
        <v>11.90110024</v>
      </c>
    </row>
    <row r="41" spans="1:18">
      <c r="A41" s="15" t="s">
        <v>438</v>
      </c>
      <c r="B41" s="17" t="n">
        <v>5712</v>
      </c>
      <c r="C41" s="18">
        <f>(70.0/B41*100)</f>
        <v/>
      </c>
      <c r="D41" s="19" t="n">
        <v>5642</v>
      </c>
      <c r="E41" s="18" t="n">
        <v>502.46114497</v>
      </c>
      <c r="F41" s="20" t="n">
        <v>3.27255298</v>
      </c>
      <c r="G41" s="18" t="n">
        <v>473.4942357</v>
      </c>
      <c r="H41" s="20" t="n">
        <v>14.1864093</v>
      </c>
      <c r="I41" s="18" t="s">
        <v>404</v>
      </c>
      <c r="J41" s="20" t="s">
        <v>404</v>
      </c>
      <c r="K41" s="18" t="s">
        <v>404</v>
      </c>
      <c r="L41" s="20" t="s">
        <v>404</v>
      </c>
      <c r="M41" s="18" t="s">
        <v>404</v>
      </c>
      <c r="N41" s="20" t="s">
        <v>404</v>
      </c>
      <c r="O41" s="18" t="s">
        <v>404</v>
      </c>
      <c r="P41" s="20" t="s">
        <v>404</v>
      </c>
      <c r="Q41" s="18" t="n">
        <v>461.0606342</v>
      </c>
      <c r="R41" s="20" t="n">
        <v>38.49919666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410.97900481</v>
      </c>
      <c r="F44" s="20" t="n">
        <v>5.18512779</v>
      </c>
      <c r="G44" s="18" t="n">
        <v>395.98665065</v>
      </c>
      <c r="H44" s="20" t="n">
        <v>6.12238616</v>
      </c>
      <c r="I44" s="18" t="s">
        <v>404</v>
      </c>
      <c r="J44" s="20" t="s">
        <v>404</v>
      </c>
      <c r="K44" s="18" t="s">
        <v>404</v>
      </c>
      <c r="L44" s="20" t="s">
        <v>404</v>
      </c>
      <c r="M44" s="18" t="s">
        <v>404</v>
      </c>
      <c r="N44" s="20" t="s">
        <v>404</v>
      </c>
      <c r="O44" s="18" t="s">
        <v>404</v>
      </c>
      <c r="P44" s="20" t="s">
        <v>404</v>
      </c>
      <c r="Q44" s="18" t="n">
        <v>399.12504346</v>
      </c>
      <c r="R44" s="20" t="n">
        <v>18.81211657</v>
      </c>
    </row>
    <row r="45" spans="1:18">
      <c r="A45" s="15" t="s">
        <v>442</v>
      </c>
      <c r="B45" s="17" t="n">
        <v>5519</v>
      </c>
      <c r="C45" s="18">
        <f>(0.0/B45*100)</f>
        <v/>
      </c>
      <c r="D45" s="19" t="n">
        <v>5519</v>
      </c>
      <c r="E45" s="18" t="n">
        <v>356.30649346</v>
      </c>
      <c r="F45" s="20" t="n">
        <v>4.88535394</v>
      </c>
      <c r="G45" s="18" t="n">
        <v>344.97398147</v>
      </c>
      <c r="H45" s="20" t="n">
        <v>5.65519836</v>
      </c>
      <c r="I45" s="18" t="s">
        <v>404</v>
      </c>
      <c r="J45" s="20" t="s">
        <v>404</v>
      </c>
      <c r="K45" s="18" t="s">
        <v>404</v>
      </c>
      <c r="L45" s="20" t="s">
        <v>404</v>
      </c>
      <c r="M45" s="18" t="s">
        <v>404</v>
      </c>
      <c r="N45" s="20" t="s">
        <v>404</v>
      </c>
      <c r="O45" s="18" t="s">
        <v>404</v>
      </c>
      <c r="P45" s="20" t="s">
        <v>404</v>
      </c>
      <c r="Q45" s="18" t="n">
        <v>328.24171239</v>
      </c>
      <c r="R45" s="20" t="n">
        <v>10.24534535</v>
      </c>
    </row>
    <row r="46" spans="1:18">
      <c r="A46" s="15" t="s">
        <v>443</v>
      </c>
      <c r="B46" s="17" t="n">
        <v>23141</v>
      </c>
      <c r="C46" s="18">
        <f>(4196.0/B46*100)</f>
        <v/>
      </c>
      <c r="D46" s="19" t="n">
        <v>18945</v>
      </c>
      <c r="E46" s="18" t="n">
        <v>424.6165004</v>
      </c>
      <c r="F46" s="20" t="n">
        <v>4.6284617</v>
      </c>
      <c r="G46" s="18" t="n">
        <v>413.15467201</v>
      </c>
      <c r="H46" s="20" t="n">
        <v>4.65494878</v>
      </c>
      <c r="I46" s="18" t="s">
        <v>404</v>
      </c>
      <c r="J46" s="20" t="s">
        <v>404</v>
      </c>
      <c r="K46" s="18" t="s">
        <v>404</v>
      </c>
      <c r="L46" s="20" t="s">
        <v>404</v>
      </c>
      <c r="M46" s="18" t="s">
        <v>404</v>
      </c>
      <c r="N46" s="20" t="s">
        <v>404</v>
      </c>
      <c r="O46" s="18" t="s">
        <v>404</v>
      </c>
      <c r="P46" s="20" t="s">
        <v>404</v>
      </c>
      <c r="Q46" s="18" t="n">
        <v>356.84250006</v>
      </c>
      <c r="R46" s="20" t="n">
        <v>6.23046075</v>
      </c>
    </row>
    <row r="47" spans="1:18">
      <c r="A47" s="15" t="s">
        <v>444</v>
      </c>
      <c r="B47" s="17" t="n">
        <v>5928</v>
      </c>
      <c r="C47" s="18">
        <f>(0.0/B47*100)</f>
        <v/>
      </c>
      <c r="D47" s="19" t="n">
        <v>5928</v>
      </c>
      <c r="E47" s="18" t="n">
        <v>469.15412238</v>
      </c>
      <c r="F47" s="20" t="n">
        <v>8.72301742</v>
      </c>
      <c r="G47" s="18" t="n">
        <v>407.01491266</v>
      </c>
      <c r="H47" s="20" t="n">
        <v>7.45149227</v>
      </c>
      <c r="I47" s="18" t="s">
        <v>404</v>
      </c>
      <c r="J47" s="20" t="s">
        <v>404</v>
      </c>
      <c r="K47" s="18" t="s">
        <v>404</v>
      </c>
      <c r="L47" s="20" t="s">
        <v>404</v>
      </c>
      <c r="M47" s="18" t="s">
        <v>404</v>
      </c>
      <c r="N47" s="20" t="s">
        <v>404</v>
      </c>
      <c r="O47" s="18" t="s">
        <v>404</v>
      </c>
      <c r="P47" s="20" t="s">
        <v>404</v>
      </c>
      <c r="Q47" s="18" t="n">
        <v>408.61507281</v>
      </c>
      <c r="R47" s="20" t="n">
        <v>31.24618063</v>
      </c>
    </row>
    <row r="48" spans="1:18">
      <c r="A48" s="15" t="s">
        <v>445</v>
      </c>
      <c r="B48" s="17" t="n">
        <v>9841</v>
      </c>
      <c r="C48" s="18">
        <f>(0.0/B48*100)</f>
        <v/>
      </c>
      <c r="D48" s="19" t="n">
        <v>9841</v>
      </c>
      <c r="E48" s="18" t="n">
        <v>522.8450605199999</v>
      </c>
      <c r="F48" s="20" t="n">
        <v>9.269105550000001</v>
      </c>
      <c r="G48" s="18" t="n">
        <v>460.19378646</v>
      </c>
      <c r="H48" s="20" t="n">
        <v>7.213482</v>
      </c>
      <c r="I48" s="18" t="s">
        <v>404</v>
      </c>
      <c r="J48" s="20" t="s">
        <v>404</v>
      </c>
      <c r="K48" s="18" t="s">
        <v>404</v>
      </c>
      <c r="L48" s="20" t="s">
        <v>404</v>
      </c>
      <c r="M48" s="18" t="s">
        <v>404</v>
      </c>
      <c r="N48" s="20" t="s">
        <v>404</v>
      </c>
      <c r="O48" s="18" t="s">
        <v>404</v>
      </c>
      <c r="P48" s="20" t="s">
        <v>404</v>
      </c>
      <c r="Q48" s="18" t="n">
        <v>498.05961844</v>
      </c>
      <c r="R48" s="20" t="n">
        <v>32.91523786</v>
      </c>
    </row>
    <row r="49" spans="1:18">
      <c r="A49" s="15" t="s">
        <v>446</v>
      </c>
      <c r="B49" s="17" t="n">
        <v>6349</v>
      </c>
      <c r="C49" s="18">
        <f>(52.0/B49*100)</f>
        <v/>
      </c>
      <c r="D49" s="19" t="n">
        <v>6297</v>
      </c>
      <c r="E49" s="18" t="n">
        <v>433.45846653</v>
      </c>
      <c r="F49" s="20" t="n">
        <v>6.2354704</v>
      </c>
      <c r="G49" s="18" t="n">
        <v>421.5432536</v>
      </c>
      <c r="H49" s="20" t="n">
        <v>4.1691279</v>
      </c>
      <c r="I49" s="18" t="s">
        <v>404</v>
      </c>
      <c r="J49" s="20" t="s">
        <v>404</v>
      </c>
      <c r="K49" s="18" t="s">
        <v>404</v>
      </c>
      <c r="L49" s="20" t="s">
        <v>404</v>
      </c>
      <c r="M49" s="18" t="s">
        <v>404</v>
      </c>
      <c r="N49" s="20" t="s">
        <v>404</v>
      </c>
      <c r="O49" s="18" t="s">
        <v>404</v>
      </c>
      <c r="P49" s="20" t="s">
        <v>404</v>
      </c>
      <c r="Q49" s="18" t="n">
        <v>405.05079615</v>
      </c>
      <c r="R49" s="20" t="n">
        <v>16.69714868</v>
      </c>
    </row>
    <row r="50" spans="1:18">
      <c r="A50" s="15" t="s">
        <v>447</v>
      </c>
      <c r="B50" s="17" t="n">
        <v>11795</v>
      </c>
      <c r="C50" s="18">
        <f>(1031.0/B50*100)</f>
        <v/>
      </c>
      <c r="D50" s="19" t="n">
        <v>10764</v>
      </c>
      <c r="E50" s="18" t="n">
        <v>438.56521231</v>
      </c>
      <c r="F50" s="20" t="n">
        <v>5.87118577</v>
      </c>
      <c r="G50" s="18" t="n">
        <v>420.63735816</v>
      </c>
      <c r="H50" s="20" t="n">
        <v>4.52303261</v>
      </c>
      <c r="I50" s="18" t="s">
        <v>404</v>
      </c>
      <c r="J50" s="20" t="s">
        <v>404</v>
      </c>
      <c r="K50" s="18" t="s">
        <v>404</v>
      </c>
      <c r="L50" s="20" t="s">
        <v>404</v>
      </c>
      <c r="M50" s="18" t="s">
        <v>404</v>
      </c>
      <c r="N50" s="20" t="s">
        <v>404</v>
      </c>
      <c r="O50" s="18" t="s">
        <v>404</v>
      </c>
      <c r="P50" s="20" t="s">
        <v>404</v>
      </c>
      <c r="Q50" s="18" t="n">
        <v>421.03534014</v>
      </c>
      <c r="R50" s="20" t="n">
        <v>10.97167406</v>
      </c>
    </row>
    <row r="51" spans="1:18">
      <c r="A51" s="15" t="s">
        <v>448</v>
      </c>
      <c r="B51" s="17" t="n">
        <v>6866</v>
      </c>
      <c r="C51" s="18">
        <f>(0.0/B51*100)</f>
        <v/>
      </c>
      <c r="D51" s="19" t="n">
        <v>6866</v>
      </c>
      <c r="E51" s="18" t="n">
        <v>431.32124845</v>
      </c>
      <c r="F51" s="20" t="n">
        <v>3.843394</v>
      </c>
      <c r="G51" s="18" t="n">
        <v>424.72662856</v>
      </c>
      <c r="H51" s="20" t="n">
        <v>5.21509815</v>
      </c>
      <c r="I51" s="18" t="s">
        <v>404</v>
      </c>
      <c r="J51" s="20" t="s">
        <v>404</v>
      </c>
      <c r="K51" s="18" t="s">
        <v>404</v>
      </c>
      <c r="L51" s="20" t="s">
        <v>404</v>
      </c>
      <c r="M51" s="18" t="s">
        <v>404</v>
      </c>
      <c r="N51" s="20" t="s">
        <v>404</v>
      </c>
      <c r="O51" s="18" t="s">
        <v>404</v>
      </c>
      <c r="P51" s="20" t="s">
        <v>404</v>
      </c>
      <c r="Q51" s="18" t="n">
        <v>395.26358941</v>
      </c>
      <c r="R51" s="20" t="n">
        <v>15.98299467</v>
      </c>
    </row>
    <row r="52" spans="1:18">
      <c r="A52" s="15" t="s">
        <v>449</v>
      </c>
      <c r="B52" s="17" t="n">
        <v>5809</v>
      </c>
      <c r="C52" s="18">
        <f>(0.0/B52*100)</f>
        <v/>
      </c>
      <c r="D52" s="19" t="n">
        <v>5809</v>
      </c>
      <c r="E52" s="18" t="n">
        <v>500.86712613</v>
      </c>
      <c r="F52" s="20" t="n">
        <v>4.97591065</v>
      </c>
      <c r="G52" s="18" t="n">
        <v>467.40439415</v>
      </c>
      <c r="H52" s="20" t="n">
        <v>5.81973097</v>
      </c>
      <c r="I52" s="18" t="s">
        <v>404</v>
      </c>
      <c r="J52" s="20" t="s">
        <v>404</v>
      </c>
      <c r="K52" s="18" t="s">
        <v>404</v>
      </c>
      <c r="L52" s="20" t="s">
        <v>404</v>
      </c>
      <c r="M52" s="18" t="s">
        <v>404</v>
      </c>
      <c r="N52" s="20" t="s">
        <v>404</v>
      </c>
      <c r="O52" s="18" t="s">
        <v>404</v>
      </c>
      <c r="P52" s="20" t="s">
        <v>404</v>
      </c>
      <c r="Q52" s="18" t="n">
        <v>491.89907612</v>
      </c>
      <c r="R52" s="20" t="n">
        <v>19.05746867</v>
      </c>
    </row>
    <row r="53" spans="1:18">
      <c r="A53" s="15" t="s">
        <v>450</v>
      </c>
      <c r="B53" s="17" t="n">
        <v>5571</v>
      </c>
      <c r="C53" s="18">
        <f>(0.0/B53*100)</f>
        <v/>
      </c>
      <c r="D53" s="19" t="n">
        <v>5571</v>
      </c>
      <c r="E53" s="18" t="n">
        <v>448.91181336</v>
      </c>
      <c r="F53" s="20" t="n">
        <v>1.72781632</v>
      </c>
      <c r="G53" s="18" t="n">
        <v>414.7784911</v>
      </c>
      <c r="H53" s="20" t="n">
        <v>3.77481147</v>
      </c>
      <c r="I53" s="18" t="s">
        <v>404</v>
      </c>
      <c r="J53" s="20" t="s">
        <v>404</v>
      </c>
      <c r="K53" s="18" t="s">
        <v>404</v>
      </c>
      <c r="L53" s="20" t="s">
        <v>404</v>
      </c>
      <c r="M53" s="18" t="s">
        <v>404</v>
      </c>
      <c r="N53" s="20" t="s">
        <v>404</v>
      </c>
      <c r="O53" s="18" t="s">
        <v>404</v>
      </c>
      <c r="P53" s="20" t="s">
        <v>404</v>
      </c>
      <c r="Q53" s="18" t="n">
        <v>356.40468317</v>
      </c>
      <c r="R53" s="20" t="n">
        <v>9.00831451</v>
      </c>
    </row>
    <row r="54" spans="1:18">
      <c r="A54" s="15" t="s">
        <v>451</v>
      </c>
      <c r="B54" s="17" t="n">
        <v>4740</v>
      </c>
      <c r="C54" s="18">
        <f>(199.0/B54*100)</f>
        <v/>
      </c>
      <c r="D54" s="19" t="n">
        <v>4541</v>
      </c>
      <c r="E54" s="18" t="n">
        <v>374.45080376</v>
      </c>
      <c r="F54" s="20" t="n">
        <v>5.63521743</v>
      </c>
      <c r="G54" s="18" t="n">
        <v>353.31013326</v>
      </c>
      <c r="H54" s="20" t="n">
        <v>6.38161695</v>
      </c>
      <c r="I54" s="18" t="s">
        <v>404</v>
      </c>
      <c r="J54" s="20" t="s">
        <v>404</v>
      </c>
      <c r="K54" s="18" t="s">
        <v>404</v>
      </c>
      <c r="L54" s="20" t="s">
        <v>404</v>
      </c>
      <c r="M54" s="18" t="s">
        <v>404</v>
      </c>
      <c r="N54" s="20" t="s">
        <v>404</v>
      </c>
      <c r="O54" s="18" t="s">
        <v>404</v>
      </c>
      <c r="P54" s="20" t="s">
        <v>404</v>
      </c>
      <c r="Q54" s="18" t="n">
        <v>310.38263735</v>
      </c>
      <c r="R54" s="20" t="n">
        <v>7.25491743</v>
      </c>
    </row>
    <row r="55" spans="1:18">
      <c r="A55" s="15" t="s">
        <v>452</v>
      </c>
      <c r="B55" s="17" t="n">
        <v>5316</v>
      </c>
      <c r="C55" s="18">
        <f>(43.0/B55*100)</f>
        <v/>
      </c>
      <c r="D55" s="19" t="n">
        <v>5273</v>
      </c>
      <c r="E55" s="18" t="n">
        <v>406.57577683</v>
      </c>
      <c r="F55" s="20" t="n">
        <v>4.301121</v>
      </c>
      <c r="G55" s="18" t="n">
        <v>398.69872483</v>
      </c>
      <c r="H55" s="20" t="n">
        <v>5.10454671</v>
      </c>
      <c r="I55" s="18" t="s">
        <v>404</v>
      </c>
      <c r="J55" s="20" t="s">
        <v>404</v>
      </c>
      <c r="K55" s="18" t="s">
        <v>404</v>
      </c>
      <c r="L55" s="20" t="s">
        <v>404</v>
      </c>
      <c r="M55" s="18" t="s">
        <v>404</v>
      </c>
      <c r="N55" s="20" t="s">
        <v>404</v>
      </c>
      <c r="O55" s="18" t="n">
        <v>300.21313635</v>
      </c>
      <c r="P55" s="20" t="n">
        <v>12.42370051</v>
      </c>
      <c r="Q55" s="18" t="n">
        <v>384.63578431</v>
      </c>
      <c r="R55" s="20" t="n">
        <v>20.22505156</v>
      </c>
    </row>
    <row r="56" spans="1:18">
      <c r="A56" s="15" t="s">
        <v>453</v>
      </c>
      <c r="B56" s="17" t="n">
        <v>5359</v>
      </c>
      <c r="C56" s="18">
        <f>(0.0/B56*100)</f>
        <v/>
      </c>
      <c r="D56" s="19" t="n">
        <v>5359</v>
      </c>
      <c r="E56" s="18" t="n">
        <v>529.33975231</v>
      </c>
      <c r="F56" s="20" t="n">
        <v>3.65670177</v>
      </c>
      <c r="G56" s="18" t="n">
        <v>517.71254182</v>
      </c>
      <c r="H56" s="20" t="n">
        <v>10.03385375</v>
      </c>
      <c r="I56" s="18" t="s">
        <v>404</v>
      </c>
      <c r="J56" s="20" t="s">
        <v>404</v>
      </c>
      <c r="K56" s="18" t="s">
        <v>404</v>
      </c>
      <c r="L56" s="20" t="s">
        <v>404</v>
      </c>
      <c r="M56" s="18" t="s">
        <v>404</v>
      </c>
      <c r="N56" s="20" t="s">
        <v>404</v>
      </c>
      <c r="O56" s="18" t="s">
        <v>404</v>
      </c>
      <c r="P56" s="20" t="s">
        <v>404</v>
      </c>
      <c r="Q56" s="18" t="n">
        <v>521.15968134</v>
      </c>
      <c r="R56" s="20" t="n">
        <v>16.59894188</v>
      </c>
    </row>
    <row r="57" spans="1:18">
      <c r="A57" s="15" t="s">
        <v>454</v>
      </c>
      <c r="B57" s="17" t="n">
        <v>6513</v>
      </c>
      <c r="C57" s="18">
        <f>(0.0/B57*100)</f>
        <v/>
      </c>
      <c r="D57" s="19" t="n">
        <v>6513</v>
      </c>
      <c r="E57" s="18" t="n">
        <v>421.66755862</v>
      </c>
      <c r="F57" s="20" t="n">
        <v>5.13785686</v>
      </c>
      <c r="G57" s="18" t="n">
        <v>383.65484201</v>
      </c>
      <c r="H57" s="20" t="n">
        <v>4.18604772</v>
      </c>
      <c r="I57" s="18" t="s">
        <v>404</v>
      </c>
      <c r="J57" s="20" t="s">
        <v>404</v>
      </c>
      <c r="K57" s="18" t="s">
        <v>404</v>
      </c>
      <c r="L57" s="20" t="s">
        <v>404</v>
      </c>
      <c r="M57" s="18" t="s">
        <v>404</v>
      </c>
      <c r="N57" s="20" t="s">
        <v>404</v>
      </c>
      <c r="O57" s="18" t="s">
        <v>404</v>
      </c>
      <c r="P57" s="20" t="s">
        <v>404</v>
      </c>
      <c r="Q57" s="18" t="n">
        <v>393.60473322</v>
      </c>
      <c r="R57" s="20" t="n">
        <v>8.452548589999999</v>
      </c>
    </row>
    <row r="58" spans="1:18">
      <c r="A58" s="15" t="s">
        <v>455</v>
      </c>
      <c r="B58" s="17" t="n">
        <v>7267</v>
      </c>
      <c r="C58" s="18">
        <f>(0.0/B58*100)</f>
        <v/>
      </c>
      <c r="D58" s="19" t="n">
        <v>7267</v>
      </c>
      <c r="E58" s="18" t="n">
        <v>423.23692747</v>
      </c>
      <c r="F58" s="20" t="n">
        <v>4.49621539</v>
      </c>
      <c r="G58" s="18" t="n">
        <v>390.48828185</v>
      </c>
      <c r="H58" s="20" t="n">
        <v>5.45097914</v>
      </c>
      <c r="I58" s="18" t="s">
        <v>404</v>
      </c>
      <c r="J58" s="20" t="s">
        <v>404</v>
      </c>
      <c r="K58" s="18" t="s">
        <v>404</v>
      </c>
      <c r="L58" s="20" t="s">
        <v>404</v>
      </c>
      <c r="M58" s="18" t="s">
        <v>404</v>
      </c>
      <c r="N58" s="20" t="s">
        <v>404</v>
      </c>
      <c r="O58" s="18" t="n">
        <v>387.89365205</v>
      </c>
      <c r="P58" s="20" t="n">
        <v>6.7886818</v>
      </c>
      <c r="Q58" s="18" t="n">
        <v>406.21654134</v>
      </c>
      <c r="R58" s="20" t="n">
        <v>12.13694544</v>
      </c>
    </row>
    <row r="59" spans="1:18">
      <c r="A59" s="15" t="s">
        <v>456</v>
      </c>
      <c r="B59" s="17" t="n">
        <v>4826</v>
      </c>
      <c r="C59" s="18">
        <f>(0.0/B59*100)</f>
        <v/>
      </c>
      <c r="D59" s="19" t="n">
        <v>4826</v>
      </c>
      <c r="E59" s="18" t="n">
        <v>359.50077964</v>
      </c>
      <c r="F59" s="20" t="n">
        <v>2.68064397</v>
      </c>
      <c r="G59" s="18" t="n">
        <v>336.05053892</v>
      </c>
      <c r="H59" s="20" t="n">
        <v>2.33190162</v>
      </c>
      <c r="I59" s="18" t="s">
        <v>404</v>
      </c>
      <c r="J59" s="20" t="s">
        <v>404</v>
      </c>
      <c r="K59" s="18" t="s">
        <v>404</v>
      </c>
      <c r="L59" s="20" t="s">
        <v>404</v>
      </c>
      <c r="M59" s="18" t="s">
        <v>404</v>
      </c>
      <c r="N59" s="20" t="s">
        <v>404</v>
      </c>
      <c r="O59" s="18" t="s">
        <v>404</v>
      </c>
      <c r="P59" s="20" t="s">
        <v>404</v>
      </c>
      <c r="Q59" s="18" t="n">
        <v>339.77697651</v>
      </c>
      <c r="R59" s="20" t="n">
        <v>5.38831333</v>
      </c>
    </row>
    <row r="60" spans="1:18">
      <c r="A60" s="15" t="s">
        <v>457</v>
      </c>
      <c r="B60" s="17" t="n">
        <v>4546</v>
      </c>
      <c r="C60" s="18">
        <f>(0.0/B60*100)</f>
        <v/>
      </c>
      <c r="D60" s="19" t="n">
        <v>4546</v>
      </c>
      <c r="E60" s="18" t="n">
        <v>385.65894637</v>
      </c>
      <c r="F60" s="20" t="n">
        <v>9.32747159</v>
      </c>
      <c r="G60" s="18" t="n">
        <v>339.47710809</v>
      </c>
      <c r="H60" s="20" t="n">
        <v>7.34008773</v>
      </c>
      <c r="I60" s="18" t="s">
        <v>404</v>
      </c>
      <c r="J60" s="20" t="s">
        <v>404</v>
      </c>
      <c r="K60" s="18" t="s">
        <v>404</v>
      </c>
      <c r="L60" s="20" t="s">
        <v>404</v>
      </c>
      <c r="M60" s="18" t="s">
        <v>404</v>
      </c>
      <c r="N60" s="20" t="s">
        <v>404</v>
      </c>
      <c r="O60" s="18" t="s">
        <v>404</v>
      </c>
      <c r="P60" s="20" t="s">
        <v>404</v>
      </c>
      <c r="Q60" s="18" t="n">
        <v>292.38815989</v>
      </c>
      <c r="R60" s="20" t="n">
        <v>11.27467892</v>
      </c>
    </row>
    <row r="61" spans="1:18">
      <c r="A61" s="15" t="s">
        <v>458</v>
      </c>
      <c r="B61" s="17" t="n">
        <v>6525</v>
      </c>
      <c r="C61" s="18">
        <f>(0.0/B61*100)</f>
        <v/>
      </c>
      <c r="D61" s="19" t="n">
        <v>6525</v>
      </c>
      <c r="E61" s="18" t="n">
        <v>489.85948139</v>
      </c>
      <c r="F61" s="20" t="n">
        <v>3.96300659</v>
      </c>
      <c r="G61" s="18" t="n">
        <v>450.38334499</v>
      </c>
      <c r="H61" s="20" t="n">
        <v>4.22950827</v>
      </c>
      <c r="I61" s="18" t="s">
        <v>404</v>
      </c>
      <c r="J61" s="20" t="s">
        <v>404</v>
      </c>
      <c r="K61" s="18" t="s">
        <v>404</v>
      </c>
      <c r="L61" s="20" t="s">
        <v>404</v>
      </c>
      <c r="M61" s="18" t="s">
        <v>404</v>
      </c>
      <c r="N61" s="20" t="s">
        <v>404</v>
      </c>
      <c r="O61" s="18" t="s">
        <v>404</v>
      </c>
      <c r="P61" s="20" t="s">
        <v>404</v>
      </c>
      <c r="Q61" s="18" t="n">
        <v>465.23933866</v>
      </c>
      <c r="R61" s="20" t="n">
        <v>14.97338702</v>
      </c>
    </row>
    <row r="62" spans="1:18">
      <c r="A62" s="15" t="s">
        <v>459</v>
      </c>
      <c r="B62" s="17" t="n">
        <v>4476</v>
      </c>
      <c r="C62" s="18">
        <f>(0.0/B62*100)</f>
        <v/>
      </c>
      <c r="D62" s="19" t="n">
        <v>4476</v>
      </c>
      <c r="E62" s="18" t="n">
        <v>508.27869572</v>
      </c>
      <c r="F62" s="20" t="n">
        <v>1.26359177</v>
      </c>
      <c r="G62" s="18" t="n">
        <v>516.49146372</v>
      </c>
      <c r="H62" s="20" t="n">
        <v>5.84945257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361.44079958</v>
      </c>
      <c r="F63" s="20" t="n">
        <v>1.45555467</v>
      </c>
      <c r="G63" s="18" t="n">
        <v>324.37164874</v>
      </c>
      <c r="H63" s="20" t="n">
        <v>3.24063638</v>
      </c>
      <c r="I63" s="18" t="s">
        <v>404</v>
      </c>
      <c r="J63" s="20" t="s">
        <v>404</v>
      </c>
      <c r="K63" s="18" t="s">
        <v>404</v>
      </c>
      <c r="L63" s="20" t="s">
        <v>404</v>
      </c>
      <c r="M63" s="18" t="s">
        <v>404</v>
      </c>
      <c r="N63" s="20" t="s">
        <v>404</v>
      </c>
      <c r="O63" s="18" t="s">
        <v>404</v>
      </c>
      <c r="P63" s="20" t="s">
        <v>404</v>
      </c>
      <c r="Q63" s="18" t="n">
        <v>365.04085609</v>
      </c>
      <c r="R63" s="20" t="n">
        <v>6.07420741</v>
      </c>
    </row>
    <row r="64" spans="1:18">
      <c r="A64" s="15" t="s">
        <v>461</v>
      </c>
      <c r="B64" s="17" t="n">
        <v>3634</v>
      </c>
      <c r="C64" s="18">
        <f>(27.0/B64*100)</f>
        <v/>
      </c>
      <c r="D64" s="19" t="n">
        <v>3607</v>
      </c>
      <c r="E64" s="18" t="n">
        <v>454.01593981</v>
      </c>
      <c r="F64" s="20" t="n">
        <v>2.00585332</v>
      </c>
      <c r="G64" s="18" t="n">
        <v>437.41370519</v>
      </c>
      <c r="H64" s="20" t="n">
        <v>4.33660865</v>
      </c>
      <c r="I64" s="18" t="s">
        <v>404</v>
      </c>
      <c r="J64" s="20" t="s">
        <v>404</v>
      </c>
      <c r="K64" s="18" t="s">
        <v>404</v>
      </c>
      <c r="L64" s="20" t="s">
        <v>404</v>
      </c>
      <c r="M64" s="18" t="s">
        <v>404</v>
      </c>
      <c r="N64" s="20" t="s">
        <v>404</v>
      </c>
      <c r="O64" s="18" t="s">
        <v>404</v>
      </c>
      <c r="P64" s="20" t="s">
        <v>404</v>
      </c>
      <c r="Q64" s="18" t="n">
        <v>307.50780809</v>
      </c>
      <c r="R64" s="20" t="n">
        <v>10.62936951</v>
      </c>
    </row>
    <row r="65" spans="1:18">
      <c r="A65" s="15" t="s">
        <v>462</v>
      </c>
      <c r="B65" s="17" t="n">
        <v>5325</v>
      </c>
      <c r="C65" s="18">
        <f>(0.0/B65*100)</f>
        <v/>
      </c>
      <c r="D65" s="19" t="n">
        <v>5325</v>
      </c>
      <c r="E65" s="18" t="n">
        <v>416.6607188</v>
      </c>
      <c r="F65" s="20" t="n">
        <v>4.49645641</v>
      </c>
      <c r="G65" s="18" t="n">
        <v>412.45895857</v>
      </c>
      <c r="H65" s="20" t="n">
        <v>4.44946204</v>
      </c>
      <c r="I65" s="18" t="s">
        <v>404</v>
      </c>
      <c r="J65" s="20" t="s">
        <v>404</v>
      </c>
      <c r="K65" s="18" t="s">
        <v>404</v>
      </c>
      <c r="L65" s="20" t="s">
        <v>404</v>
      </c>
      <c r="M65" s="18" t="s">
        <v>404</v>
      </c>
      <c r="N65" s="20" t="s">
        <v>404</v>
      </c>
      <c r="O65" s="18" t="s">
        <v>404</v>
      </c>
      <c r="P65" s="20" t="s">
        <v>404</v>
      </c>
      <c r="Q65" s="18" t="n">
        <v>449.88318709</v>
      </c>
      <c r="R65" s="20" t="n">
        <v>16.62973763</v>
      </c>
    </row>
    <row r="66" spans="1:18">
      <c r="A66" s="15" t="s">
        <v>463</v>
      </c>
      <c r="B66" s="17" t="n">
        <v>5665</v>
      </c>
      <c r="C66" s="18">
        <f>(0.0/B66*100)</f>
        <v/>
      </c>
      <c r="D66" s="19" t="n">
        <v>5665</v>
      </c>
      <c r="E66" s="18" t="n">
        <v>432.91769814</v>
      </c>
      <c r="F66" s="20" t="n">
        <v>2.06645091</v>
      </c>
      <c r="G66" s="18" t="n">
        <v>399.82689074</v>
      </c>
      <c r="H66" s="20" t="n">
        <v>2.97118466</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411.80725396</v>
      </c>
      <c r="F67" s="20" t="n">
        <v>4.83814797</v>
      </c>
      <c r="G67" s="18" t="n">
        <v>377.99278453</v>
      </c>
      <c r="H67" s="20" t="n">
        <v>4.1259724</v>
      </c>
      <c r="I67" s="18" t="s">
        <v>404</v>
      </c>
      <c r="J67" s="20" t="s">
        <v>404</v>
      </c>
      <c r="K67" s="18" t="s">
        <v>404</v>
      </c>
      <c r="L67" s="20" t="s">
        <v>404</v>
      </c>
      <c r="M67" s="18" t="s">
        <v>404</v>
      </c>
      <c r="N67" s="20" t="s">
        <v>404</v>
      </c>
      <c r="O67" s="18" t="s">
        <v>404</v>
      </c>
      <c r="P67" s="20" t="s">
        <v>404</v>
      </c>
      <c r="Q67" s="18" t="n">
        <v>418.34299445</v>
      </c>
      <c r="R67" s="20" t="n">
        <v>17.48130713</v>
      </c>
    </row>
    <row r="68" spans="1:18">
      <c r="A68" s="15" t="s">
        <v>465</v>
      </c>
      <c r="B68" s="17" t="n">
        <v>12083</v>
      </c>
      <c r="C68" s="18">
        <f>(0.0/B68*100)</f>
        <v/>
      </c>
      <c r="D68" s="19" t="n">
        <v>12083</v>
      </c>
      <c r="E68" s="18" t="n">
        <v>411.04215331</v>
      </c>
      <c r="F68" s="20" t="n">
        <v>1.28522709</v>
      </c>
      <c r="G68" s="18" t="n">
        <v>375.9081055</v>
      </c>
      <c r="H68" s="20" t="n">
        <v>1.66421052</v>
      </c>
      <c r="I68" s="18" t="s">
        <v>404</v>
      </c>
      <c r="J68" s="20" t="s">
        <v>404</v>
      </c>
      <c r="K68" s="18" t="s">
        <v>404</v>
      </c>
      <c r="L68" s="20" t="s">
        <v>404</v>
      </c>
      <c r="M68" s="18" t="s">
        <v>404</v>
      </c>
      <c r="N68" s="20" t="s">
        <v>404</v>
      </c>
      <c r="O68" s="18" t="s">
        <v>404</v>
      </c>
      <c r="P68" s="20" t="s">
        <v>404</v>
      </c>
      <c r="Q68" s="18" t="n">
        <v>402.46313747</v>
      </c>
      <c r="R68" s="20" t="n">
        <v>9.890894189999999</v>
      </c>
    </row>
    <row r="69" spans="1:18">
      <c r="A69" s="15" t="s">
        <v>466</v>
      </c>
      <c r="B69" s="17" t="n">
        <v>4876</v>
      </c>
      <c r="C69" s="18">
        <f>(0.0/B69*100)</f>
        <v/>
      </c>
      <c r="D69" s="19" t="n">
        <v>4876</v>
      </c>
      <c r="E69" s="18" t="n">
        <v>442.97288562</v>
      </c>
      <c r="F69" s="20" t="n">
        <v>4.98616642</v>
      </c>
      <c r="G69" s="18" t="n">
        <v>411.98938517</v>
      </c>
      <c r="H69" s="20" t="n">
        <v>7.50180165</v>
      </c>
      <c r="I69" s="18" t="s">
        <v>404</v>
      </c>
      <c r="J69" s="20" t="s">
        <v>404</v>
      </c>
      <c r="K69" s="18" t="s">
        <v>404</v>
      </c>
      <c r="L69" s="20" t="s">
        <v>404</v>
      </c>
      <c r="M69" s="18" t="s">
        <v>404</v>
      </c>
      <c r="N69" s="20" t="s">
        <v>404</v>
      </c>
      <c r="O69" s="18" t="s">
        <v>404</v>
      </c>
      <c r="P69" s="20" t="s">
        <v>404</v>
      </c>
      <c r="Q69" s="18" t="n">
        <v>448.19196134</v>
      </c>
      <c r="R69" s="20" t="n">
        <v>59.09204735</v>
      </c>
    </row>
    <row r="70" spans="1:18">
      <c r="A70" s="15" t="s">
        <v>467</v>
      </c>
      <c r="B70" s="17" t="n">
        <v>6036</v>
      </c>
      <c r="C70" s="18">
        <f>(0.0/B70*100)</f>
        <v/>
      </c>
      <c r="D70" s="19" t="n">
        <v>6036</v>
      </c>
      <c r="E70" s="18" t="n">
        <v>497.77450794</v>
      </c>
      <c r="F70" s="20" t="n">
        <v>4.95852037</v>
      </c>
      <c r="G70" s="18" t="n">
        <v>493.49838519</v>
      </c>
      <c r="H70" s="20" t="n">
        <v>4.54534219</v>
      </c>
      <c r="I70" s="18" t="s">
        <v>404</v>
      </c>
      <c r="J70" s="20" t="s">
        <v>404</v>
      </c>
      <c r="K70" s="18" t="s">
        <v>404</v>
      </c>
      <c r="L70" s="20" t="s">
        <v>404</v>
      </c>
      <c r="M70" s="18" t="s">
        <v>404</v>
      </c>
      <c r="N70" s="20" t="s">
        <v>404</v>
      </c>
      <c r="O70" s="18" t="s">
        <v>404</v>
      </c>
      <c r="P70" s="20" t="s">
        <v>404</v>
      </c>
      <c r="Q70" s="18" t="n">
        <v>471.67294309</v>
      </c>
      <c r="R70" s="20" t="n">
        <v>9.59960566</v>
      </c>
    </row>
    <row r="71" spans="1:18">
      <c r="A71" s="15" t="s">
        <v>468</v>
      </c>
      <c r="B71" s="17" t="n">
        <v>6115</v>
      </c>
      <c r="C71" s="18">
        <f>(0.0/B71*100)</f>
        <v/>
      </c>
      <c r="D71" s="19" t="n">
        <v>6115</v>
      </c>
      <c r="E71" s="18" t="n">
        <v>547.05315897</v>
      </c>
      <c r="F71" s="20" t="n">
        <v>1.93020045</v>
      </c>
      <c r="G71" s="18" t="n">
        <v>509.70774953</v>
      </c>
      <c r="H71" s="20" t="n">
        <v>3.82952567</v>
      </c>
      <c r="I71" s="18" t="s">
        <v>404</v>
      </c>
      <c r="J71" s="20" t="s">
        <v>404</v>
      </c>
      <c r="K71" s="18" t="s">
        <v>404</v>
      </c>
      <c r="L71" s="20" t="s">
        <v>404</v>
      </c>
      <c r="M71" s="18" t="s">
        <v>404</v>
      </c>
      <c r="N71" s="20" t="s">
        <v>404</v>
      </c>
      <c r="O71" s="18" t="s">
        <v>404</v>
      </c>
      <c r="P71" s="20" t="s">
        <v>404</v>
      </c>
      <c r="Q71" s="18" t="n">
        <v>511.59397049</v>
      </c>
      <c r="R71" s="20" t="n">
        <v>7.69150617</v>
      </c>
    </row>
    <row r="72" spans="1:18">
      <c r="A72" s="15" t="s">
        <v>469</v>
      </c>
      <c r="B72" s="17" t="n">
        <v>7708</v>
      </c>
      <c r="C72" s="18">
        <f>(0.0/B72*100)</f>
        <v/>
      </c>
      <c r="D72" s="19" t="n">
        <v>7708</v>
      </c>
      <c r="E72" s="18" t="n">
        <v>509.37793582</v>
      </c>
      <c r="F72" s="20" t="n">
        <v>3.98114331</v>
      </c>
      <c r="G72" s="18" t="n">
        <v>480.91419265</v>
      </c>
      <c r="H72" s="20" t="n">
        <v>4.57372732</v>
      </c>
      <c r="I72" s="18" t="s">
        <v>404</v>
      </c>
      <c r="J72" s="20" t="s">
        <v>404</v>
      </c>
      <c r="K72" s="18" t="s">
        <v>404</v>
      </c>
      <c r="L72" s="20" t="s">
        <v>404</v>
      </c>
      <c r="M72" s="18" t="s">
        <v>404</v>
      </c>
      <c r="N72" s="20" t="s">
        <v>404</v>
      </c>
      <c r="O72" s="18" t="s">
        <v>404</v>
      </c>
      <c r="P72" s="20" t="s">
        <v>404</v>
      </c>
      <c r="Q72" s="18" t="n">
        <v>474.26567056</v>
      </c>
      <c r="R72" s="20" t="n">
        <v>14.46481399</v>
      </c>
    </row>
    <row r="73" spans="1:18">
      <c r="A73" s="15" t="s">
        <v>470</v>
      </c>
      <c r="B73" s="17" t="n">
        <v>8249</v>
      </c>
      <c r="C73" s="18">
        <f>(0.0/B73*100)</f>
        <v/>
      </c>
      <c r="D73" s="19" t="n">
        <v>8249</v>
      </c>
      <c r="E73" s="18" t="n">
        <v>417.65555912</v>
      </c>
      <c r="F73" s="20" t="n">
        <v>3.78075833</v>
      </c>
      <c r="G73" s="18" t="n">
        <v>377.63398082</v>
      </c>
      <c r="H73" s="20" t="n">
        <v>7.44914589</v>
      </c>
      <c r="I73" s="18" t="s">
        <v>404</v>
      </c>
      <c r="J73" s="20" t="s">
        <v>404</v>
      </c>
      <c r="K73" s="18" t="s">
        <v>404</v>
      </c>
      <c r="L73" s="20" t="s">
        <v>404</v>
      </c>
      <c r="M73" s="18" t="s">
        <v>404</v>
      </c>
      <c r="N73" s="20" t="s">
        <v>404</v>
      </c>
      <c r="O73" s="18" t="s">
        <v>404</v>
      </c>
      <c r="P73" s="20" t="s">
        <v>404</v>
      </c>
      <c r="Q73" s="18" t="n">
        <v>406.52673836</v>
      </c>
      <c r="R73" s="20" t="n">
        <v>19.71067553</v>
      </c>
    </row>
    <row r="74" spans="1:18">
      <c r="A74" s="15" t="s">
        <v>471</v>
      </c>
      <c r="B74" s="17" t="n">
        <v>4692</v>
      </c>
      <c r="C74" s="18">
        <f>(484.0/B74*100)</f>
        <v/>
      </c>
      <c r="D74" s="19" t="n">
        <v>4208</v>
      </c>
      <c r="E74" s="18" t="n">
        <v>432.93961197</v>
      </c>
      <c r="F74" s="20" t="n">
        <v>2.80847659</v>
      </c>
      <c r="G74" s="18" t="n">
        <v>422.7838404</v>
      </c>
      <c r="H74" s="20" t="n">
        <v>2.31782443</v>
      </c>
      <c r="I74" s="18" t="s">
        <v>404</v>
      </c>
      <c r="J74" s="20" t="s">
        <v>404</v>
      </c>
      <c r="K74" s="18" t="s">
        <v>404</v>
      </c>
      <c r="L74" s="20" t="s">
        <v>404</v>
      </c>
      <c r="M74" s="18" t="s">
        <v>404</v>
      </c>
      <c r="N74" s="20" t="s">
        <v>404</v>
      </c>
      <c r="O74" s="18" t="s">
        <v>404</v>
      </c>
      <c r="P74" s="20" t="s">
        <v>404</v>
      </c>
      <c r="Q74" s="18" t="n">
        <v>377.34244901</v>
      </c>
      <c r="R74" s="20" t="n">
        <v>6.36849205</v>
      </c>
    </row>
    <row r="75" spans="1:18">
      <c r="A75" s="15" t="s">
        <v>472</v>
      </c>
      <c r="B75" s="17" t="n">
        <v>5375</v>
      </c>
      <c r="C75" s="18">
        <f>(483.0/B75*100)</f>
        <v/>
      </c>
      <c r="D75" s="19" t="n">
        <v>4892</v>
      </c>
      <c r="E75" s="18" t="n">
        <v>356.82382559</v>
      </c>
      <c r="F75" s="20" t="n">
        <v>7.07514295</v>
      </c>
      <c r="G75" s="18" t="n">
        <v>366.71875343</v>
      </c>
      <c r="H75" s="20" t="n">
        <v>5.92393265</v>
      </c>
      <c r="I75" s="18" t="s">
        <v>404</v>
      </c>
      <c r="J75" s="20" t="s">
        <v>404</v>
      </c>
      <c r="K75" s="18" t="s">
        <v>404</v>
      </c>
      <c r="L75" s="20" t="s">
        <v>404</v>
      </c>
      <c r="M75" s="18" t="s">
        <v>404</v>
      </c>
      <c r="N75" s="20" t="s">
        <v>404</v>
      </c>
      <c r="O75" s="18" t="s">
        <v>404</v>
      </c>
      <c r="P75" s="20" t="s">
        <v>404</v>
      </c>
      <c r="Q75" s="18" t="n">
        <v>357.79183538</v>
      </c>
      <c r="R75" s="20" t="n">
        <v>13.47596787</v>
      </c>
    </row>
    <row r="76" spans="1:18">
      <c r="A76" s="15" t="s">
        <v>473</v>
      </c>
      <c r="B76" s="17" t="n">
        <v>14167</v>
      </c>
      <c r="C76" s="18">
        <f>(1400.0/B76*100)</f>
        <v/>
      </c>
      <c r="D76" s="19" t="n">
        <v>12767</v>
      </c>
      <c r="E76" s="18" t="n">
        <v>449.58371037</v>
      </c>
      <c r="F76" s="20" t="n">
        <v>4.53654892</v>
      </c>
      <c r="G76" s="18" t="n">
        <v>416.23873838</v>
      </c>
      <c r="H76" s="20" t="n">
        <v>4.89518186</v>
      </c>
      <c r="I76" s="18" t="s">
        <v>404</v>
      </c>
      <c r="J76" s="20" t="s">
        <v>404</v>
      </c>
      <c r="K76" s="18" t="s">
        <v>404</v>
      </c>
      <c r="L76" s="20" t="s">
        <v>404</v>
      </c>
      <c r="M76" s="18" t="s">
        <v>404</v>
      </c>
      <c r="N76" s="20" t="s">
        <v>404</v>
      </c>
      <c r="O76" s="18" t="s">
        <v>404</v>
      </c>
      <c r="P76" s="20" t="s">
        <v>404</v>
      </c>
      <c r="Q76" s="18" t="n">
        <v>393.24046515</v>
      </c>
      <c r="R76" s="20" t="n">
        <v>13.3428758</v>
      </c>
    </row>
    <row r="77" spans="1:18">
      <c r="A77" s="15" t="s">
        <v>474</v>
      </c>
      <c r="B77" s="17" t="n">
        <v>6062</v>
      </c>
      <c r="C77" s="18">
        <f>(0.0/B77*100)</f>
        <v/>
      </c>
      <c r="D77" s="19" t="n">
        <v>6062</v>
      </c>
      <c r="E77" s="18" t="n">
        <v>444.05864232</v>
      </c>
      <c r="F77" s="20" t="n">
        <v>5.31797977</v>
      </c>
      <c r="G77" s="18" t="n">
        <v>432.05908816</v>
      </c>
      <c r="H77" s="20" t="n">
        <v>4.87286307</v>
      </c>
      <c r="I77" s="18" t="s">
        <v>404</v>
      </c>
      <c r="J77" s="20" t="s">
        <v>404</v>
      </c>
      <c r="K77" s="18" t="s">
        <v>404</v>
      </c>
      <c r="L77" s="20" t="s">
        <v>404</v>
      </c>
      <c r="M77" s="18" t="s">
        <v>404</v>
      </c>
      <c r="N77" s="20" t="s">
        <v>404</v>
      </c>
      <c r="O77" s="18" t="s">
        <v>404</v>
      </c>
      <c r="P77" s="20" t="s">
        <v>404</v>
      </c>
      <c r="Q77" s="18" t="n">
        <v>424.65335876</v>
      </c>
      <c r="R77" s="20" t="n">
        <v>20.22405473</v>
      </c>
    </row>
    <row r="78" spans="1:18">
      <c r="A78" s="15" t="s">
        <v>475</v>
      </c>
      <c r="B78" s="17" t="n">
        <v>5826</v>
      </c>
      <c r="C78" s="18">
        <f>(0.0/B78*100)</f>
        <v/>
      </c>
      <c r="D78" s="19" t="n">
        <v>5826</v>
      </c>
      <c r="E78" s="18" t="n">
        <v>490.78018704</v>
      </c>
      <c r="F78" s="20" t="n">
        <v>3.97638402</v>
      </c>
      <c r="G78" s="18" t="n">
        <v>455.59453813</v>
      </c>
      <c r="H78" s="20" t="n">
        <v>7.96387649</v>
      </c>
      <c r="I78" s="18" t="s">
        <v>404</v>
      </c>
      <c r="J78" s="20" t="s">
        <v>404</v>
      </c>
      <c r="K78" s="18" t="s">
        <v>404</v>
      </c>
      <c r="L78" s="20" t="s">
        <v>404</v>
      </c>
      <c r="M78" s="18" t="s">
        <v>404</v>
      </c>
      <c r="N78" s="20" t="s">
        <v>404</v>
      </c>
      <c r="O78" s="18" t="s">
        <v>404</v>
      </c>
      <c r="P78" s="20" t="s">
        <v>404</v>
      </c>
      <c r="Q78" s="18" t="n">
        <v>432.6556932</v>
      </c>
      <c r="R78" s="20" t="n">
        <v>8.24626641</v>
      </c>
    </row>
    <row customHeight="1" ht="25" r="79" spans="1:18">
      <c r="A79" s="15" t="s">
        <v>476</v>
      </c>
      <c r="B79" s="17" t="n">
        <v>1657</v>
      </c>
      <c r="C79" s="18">
        <f>(21.0/B79*100)</f>
        <v/>
      </c>
      <c r="D79" s="19" t="n">
        <v>1636</v>
      </c>
      <c r="E79" s="18" t="n">
        <v>493.44295096</v>
      </c>
      <c r="F79" s="20" t="n">
        <v>10.74442423</v>
      </c>
      <c r="G79" s="18" t="n">
        <v>455.13755526</v>
      </c>
      <c r="H79" s="20" t="n">
        <v>8.76779063</v>
      </c>
      <c r="I79" s="18" t="s">
        <v>404</v>
      </c>
      <c r="J79" s="20" t="s">
        <v>404</v>
      </c>
      <c r="K79" s="18" t="s">
        <v>404</v>
      </c>
      <c r="L79" s="20" t="s">
        <v>404</v>
      </c>
      <c r="M79" s="18" t="s">
        <v>404</v>
      </c>
      <c r="N79" s="20" t="s">
        <v>404</v>
      </c>
      <c r="O79" s="18" t="s">
        <v>404</v>
      </c>
      <c r="P79" s="20" t="s">
        <v>404</v>
      </c>
      <c r="Q79" s="18" t="n">
        <v>464.97896816</v>
      </c>
      <c r="R79" s="20" t="n">
        <v>38.93589542</v>
      </c>
    </row>
    <row r="80" spans="1:18">
      <c r="A80" s="15" t="s">
        <v>477</v>
      </c>
      <c r="B80" s="17" t="n">
        <v>7841</v>
      </c>
      <c r="C80" s="18">
        <f>(0.0/B80*100)</f>
        <v/>
      </c>
      <c r="D80" s="19" t="n">
        <v>7841</v>
      </c>
      <c r="E80" s="18" t="n">
        <v>433.46791352</v>
      </c>
      <c r="F80" s="20" t="n">
        <v>6.60578392</v>
      </c>
      <c r="G80" s="18" t="n">
        <v>423.26366776</v>
      </c>
      <c r="H80" s="20" t="n">
        <v>4.52118607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434.72019494</v>
      </c>
      <c r="F81" s="20" t="n">
        <v>5.72530705</v>
      </c>
      <c r="G81" s="18" t="n">
        <v>429.40802548</v>
      </c>
      <c r="H81" s="20" t="n">
        <v>4.50311538</v>
      </c>
      <c r="I81" s="18" t="s">
        <v>404</v>
      </c>
      <c r="J81" s="20" t="s">
        <v>404</v>
      </c>
      <c r="K81" s="18" t="s">
        <v>404</v>
      </c>
      <c r="L81" s="20" t="s">
        <v>404</v>
      </c>
      <c r="M81" s="18" t="s">
        <v>404</v>
      </c>
      <c r="N81" s="20" t="s">
        <v>404</v>
      </c>
      <c r="O81" s="18" t="s">
        <v>404</v>
      </c>
      <c r="P81" s="20" t="s">
        <v>404</v>
      </c>
      <c r="Q81" s="18" t="n">
        <v>404.09717885</v>
      </c>
      <c r="R81" s="20" t="n">
        <v>15.4713433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507.52260544</v>
      </c>
      <c r="F7" s="20" t="n">
        <v>2.27577199</v>
      </c>
      <c r="G7" s="18" t="n">
        <v>495.36996507</v>
      </c>
      <c r="H7" s="20" t="n">
        <v>4.05418661</v>
      </c>
      <c r="I7" s="18" t="s">
        <v>404</v>
      </c>
      <c r="J7" s="20" t="s">
        <v>404</v>
      </c>
      <c r="K7" s="18" t="s">
        <v>404</v>
      </c>
      <c r="L7" s="20" t="s">
        <v>404</v>
      </c>
      <c r="M7" s="18" t="s">
        <v>404</v>
      </c>
      <c r="N7" s="20" t="s">
        <v>404</v>
      </c>
      <c r="O7" s="18" t="s">
        <v>404</v>
      </c>
      <c r="P7" s="20" t="s">
        <v>404</v>
      </c>
      <c r="Q7" s="18" t="n">
        <v>490.45388725</v>
      </c>
      <c r="R7" s="20" t="n">
        <v>8.474200720000001</v>
      </c>
    </row>
    <row r="8" spans="1:18">
      <c r="A8" s="15" t="s">
        <v>405</v>
      </c>
      <c r="B8" s="17" t="n">
        <v>7007</v>
      </c>
      <c r="C8" s="18">
        <f>(0.0/B8*100)</f>
        <v/>
      </c>
      <c r="D8" s="19" t="n">
        <v>7007</v>
      </c>
      <c r="E8" s="18" t="n">
        <v>499.72177728</v>
      </c>
      <c r="F8" s="20" t="n">
        <v>7.15969829</v>
      </c>
      <c r="G8" s="18" t="n">
        <v>472.4533832</v>
      </c>
      <c r="H8" s="20" t="n">
        <v>5.85089495</v>
      </c>
      <c r="I8" s="18" t="s">
        <v>404</v>
      </c>
      <c r="J8" s="20" t="s">
        <v>404</v>
      </c>
      <c r="K8" s="18" t="s">
        <v>404</v>
      </c>
      <c r="L8" s="20" t="s">
        <v>404</v>
      </c>
      <c r="M8" s="18" t="s">
        <v>404</v>
      </c>
      <c r="N8" s="20" t="s">
        <v>404</v>
      </c>
      <c r="O8" s="18" t="s">
        <v>404</v>
      </c>
      <c r="P8" s="20" t="s">
        <v>404</v>
      </c>
      <c r="Q8" s="18" t="n">
        <v>502.86183336</v>
      </c>
      <c r="R8" s="20" t="n">
        <v>18.62853648</v>
      </c>
    </row>
    <row r="9" spans="1:18">
      <c r="A9" s="15" t="s">
        <v>406</v>
      </c>
      <c r="B9" s="17" t="n">
        <v>9651</v>
      </c>
      <c r="C9" s="18">
        <f>(200.0/B9*100)</f>
        <v/>
      </c>
      <c r="D9" s="19" t="n">
        <v>9451</v>
      </c>
      <c r="E9" s="18" t="n">
        <v>520.59728634</v>
      </c>
      <c r="F9" s="20" t="n">
        <v>5.83055354</v>
      </c>
      <c r="G9" s="18" t="n">
        <v>490.42771683</v>
      </c>
      <c r="H9" s="20" t="n">
        <v>4.19342872</v>
      </c>
      <c r="I9" s="18" t="s">
        <v>404</v>
      </c>
      <c r="J9" s="20" t="s">
        <v>404</v>
      </c>
      <c r="K9" s="18" t="s">
        <v>404</v>
      </c>
      <c r="L9" s="20" t="s">
        <v>404</v>
      </c>
      <c r="M9" s="18" t="s">
        <v>404</v>
      </c>
      <c r="N9" s="20" t="s">
        <v>404</v>
      </c>
      <c r="O9" s="18" t="s">
        <v>404</v>
      </c>
      <c r="P9" s="20" t="s">
        <v>404</v>
      </c>
      <c r="Q9" s="18" t="n">
        <v>466.28270074</v>
      </c>
      <c r="R9" s="20" t="n">
        <v>16.91389166</v>
      </c>
    </row>
    <row r="10" spans="1:18">
      <c r="A10" s="15" t="s">
        <v>407</v>
      </c>
      <c r="B10" s="17" t="n">
        <v>20058</v>
      </c>
      <c r="C10" s="18">
        <f>(2798.0/B10*100)</f>
        <v/>
      </c>
      <c r="D10" s="19" t="n">
        <v>17260</v>
      </c>
      <c r="E10" s="18" t="n">
        <v>528.81396904</v>
      </c>
      <c r="F10" s="20" t="n">
        <v>2.75554371</v>
      </c>
      <c r="G10" s="18" t="n">
        <v>520.6588063299999</v>
      </c>
      <c r="H10" s="20" t="n">
        <v>7.00054032</v>
      </c>
      <c r="I10" s="18" t="s">
        <v>404</v>
      </c>
      <c r="J10" s="20" t="s">
        <v>404</v>
      </c>
      <c r="K10" s="18" t="s">
        <v>404</v>
      </c>
      <c r="L10" s="20" t="s">
        <v>404</v>
      </c>
      <c r="M10" s="18" t="s">
        <v>404</v>
      </c>
      <c r="N10" s="20" t="s">
        <v>404</v>
      </c>
      <c r="O10" s="18" t="s">
        <v>404</v>
      </c>
      <c r="P10" s="20" t="s">
        <v>404</v>
      </c>
      <c r="Q10" s="18" t="n">
        <v>529.25600417</v>
      </c>
      <c r="R10" s="20" t="n">
        <v>10.7468669</v>
      </c>
    </row>
    <row r="11" spans="1:18">
      <c r="A11" s="15" t="s">
        <v>408</v>
      </c>
      <c r="B11" s="17" t="n">
        <v>7053</v>
      </c>
      <c r="C11" s="18">
        <f>(137.0/B11*100)</f>
        <v/>
      </c>
      <c r="D11" s="19" t="n">
        <v>6916</v>
      </c>
      <c r="E11" s="18" t="n">
        <v>480.43708909</v>
      </c>
      <c r="F11" s="20" t="n">
        <v>6.72688024</v>
      </c>
      <c r="G11" s="18" t="n">
        <v>451.08994556</v>
      </c>
      <c r="H11" s="20" t="n">
        <v>4.08497366</v>
      </c>
      <c r="I11" s="18" t="s">
        <v>404</v>
      </c>
      <c r="J11" s="20" t="s">
        <v>404</v>
      </c>
      <c r="K11" s="18" t="s">
        <v>404</v>
      </c>
      <c r="L11" s="20" t="s">
        <v>404</v>
      </c>
      <c r="M11" s="18" t="s">
        <v>404</v>
      </c>
      <c r="N11" s="20" t="s">
        <v>404</v>
      </c>
      <c r="O11" s="18" t="s">
        <v>404</v>
      </c>
      <c r="P11" s="20" t="s">
        <v>404</v>
      </c>
      <c r="Q11" s="18" t="n">
        <v>453.7475402</v>
      </c>
      <c r="R11" s="20" t="n">
        <v>12.91942783</v>
      </c>
    </row>
    <row r="12" spans="1:18">
      <c r="A12" s="15" t="s">
        <v>409</v>
      </c>
      <c r="B12" s="17" t="n">
        <v>6894</v>
      </c>
      <c r="C12" s="18">
        <f>(106.0/B12*100)</f>
        <v/>
      </c>
      <c r="D12" s="19" t="n">
        <v>6788</v>
      </c>
      <c r="E12" s="18" t="n">
        <v>492.73645735</v>
      </c>
      <c r="F12" s="20" t="n">
        <v>4.29946831</v>
      </c>
      <c r="G12" s="18" t="n">
        <v>483.04841574</v>
      </c>
      <c r="H12" s="20" t="n">
        <v>3.70831737</v>
      </c>
      <c r="I12" s="18" t="s">
        <v>404</v>
      </c>
      <c r="J12" s="20" t="s">
        <v>404</v>
      </c>
      <c r="K12" s="18" t="s">
        <v>404</v>
      </c>
      <c r="L12" s="20" t="s">
        <v>404</v>
      </c>
      <c r="M12" s="18" t="s">
        <v>404</v>
      </c>
      <c r="N12" s="20" t="s">
        <v>404</v>
      </c>
      <c r="O12" s="18" t="s">
        <v>404</v>
      </c>
      <c r="P12" s="20" t="s">
        <v>404</v>
      </c>
      <c r="Q12" s="18" t="n">
        <v>446.85765049</v>
      </c>
      <c r="R12" s="20" t="n">
        <v>29.88478309</v>
      </c>
    </row>
    <row r="13" spans="1:18">
      <c r="A13" s="15" t="s">
        <v>410</v>
      </c>
      <c r="B13" s="17" t="n">
        <v>7161</v>
      </c>
      <c r="C13" s="18">
        <f>(1175.0/B13*100)</f>
        <v/>
      </c>
      <c r="D13" s="19" t="n">
        <v>5986</v>
      </c>
      <c r="E13" s="18" t="n">
        <v>497.45492953</v>
      </c>
      <c r="F13" s="20" t="n">
        <v>7.69388606</v>
      </c>
      <c r="G13" s="18" t="n">
        <v>500.26124441</v>
      </c>
      <c r="H13" s="20" t="n">
        <v>3.00634717</v>
      </c>
      <c r="I13" s="18" t="s">
        <v>404</v>
      </c>
      <c r="J13" s="20" t="s">
        <v>404</v>
      </c>
      <c r="K13" s="18" t="s">
        <v>404</v>
      </c>
      <c r="L13" s="20" t="s">
        <v>404</v>
      </c>
      <c r="M13" s="18" t="s">
        <v>404</v>
      </c>
      <c r="N13" s="20" t="s">
        <v>404</v>
      </c>
      <c r="O13" s="18" t="s">
        <v>404</v>
      </c>
      <c r="P13" s="20" t="s">
        <v>404</v>
      </c>
      <c r="Q13" s="18" t="n">
        <v>503.60297611</v>
      </c>
      <c r="R13" s="20" t="n">
        <v>7.02243057</v>
      </c>
    </row>
    <row r="14" spans="1:18">
      <c r="A14" s="15" t="s">
        <v>411</v>
      </c>
      <c r="B14" s="17" t="n">
        <v>5587</v>
      </c>
      <c r="C14" s="18">
        <f>(0.0/B14*100)</f>
        <v/>
      </c>
      <c r="D14" s="19" t="n">
        <v>5587</v>
      </c>
      <c r="E14" s="18" t="n">
        <v>527.24986062</v>
      </c>
      <c r="F14" s="20" t="n">
        <v>2.89545823</v>
      </c>
      <c r="G14" s="18" t="n">
        <v>509.89896367</v>
      </c>
      <c r="H14" s="20" t="n">
        <v>4.01981993</v>
      </c>
      <c r="I14" s="18" t="s">
        <v>404</v>
      </c>
      <c r="J14" s="20" t="s">
        <v>404</v>
      </c>
      <c r="K14" s="18" t="s">
        <v>404</v>
      </c>
      <c r="L14" s="20" t="s">
        <v>404</v>
      </c>
      <c r="M14" s="18" t="s">
        <v>404</v>
      </c>
      <c r="N14" s="20" t="s">
        <v>404</v>
      </c>
      <c r="O14" s="18" t="s">
        <v>404</v>
      </c>
      <c r="P14" s="20" t="s">
        <v>404</v>
      </c>
      <c r="Q14" s="18" t="n">
        <v>505.91678525</v>
      </c>
      <c r="R14" s="20" t="n">
        <v>10.54380643</v>
      </c>
    </row>
    <row r="15" spans="1:18">
      <c r="A15" s="15" t="s">
        <v>412</v>
      </c>
      <c r="B15" s="17" t="n">
        <v>5882</v>
      </c>
      <c r="C15" s="18">
        <f>(0.0/B15*100)</f>
        <v/>
      </c>
      <c r="D15" s="19" t="n">
        <v>5882</v>
      </c>
      <c r="E15" s="18" t="n">
        <v>528.8300254</v>
      </c>
      <c r="F15" s="20" t="n">
        <v>4.77330894</v>
      </c>
      <c r="G15" s="18" t="n">
        <v>523.23115776</v>
      </c>
      <c r="H15" s="20" t="n">
        <v>3.14554699</v>
      </c>
      <c r="I15" s="18" t="s">
        <v>404</v>
      </c>
      <c r="J15" s="20" t="s">
        <v>404</v>
      </c>
      <c r="K15" s="18" t="s">
        <v>404</v>
      </c>
      <c r="L15" s="20" t="s">
        <v>404</v>
      </c>
      <c r="M15" s="18" t="s">
        <v>404</v>
      </c>
      <c r="N15" s="20" t="s">
        <v>404</v>
      </c>
      <c r="O15" s="18" t="s">
        <v>404</v>
      </c>
      <c r="P15" s="20" t="s">
        <v>404</v>
      </c>
      <c r="Q15" s="18" t="n">
        <v>558.9889352500001</v>
      </c>
      <c r="R15" s="20" t="n">
        <v>15.88440896</v>
      </c>
    </row>
    <row r="16" spans="1:18">
      <c r="A16" s="15" t="s">
        <v>413</v>
      </c>
      <c r="B16" s="17" t="n">
        <v>6108</v>
      </c>
      <c r="C16" s="18">
        <f>(339.0/B16*100)</f>
        <v/>
      </c>
      <c r="D16" s="19" t="n">
        <v>5769</v>
      </c>
      <c r="E16" s="18" t="n">
        <v>513.1264638500001</v>
      </c>
      <c r="F16" s="20" t="n">
        <v>7.88945806</v>
      </c>
      <c r="G16" s="18" t="n">
        <v>499.62823913</v>
      </c>
      <c r="H16" s="20" t="n">
        <v>6.08302507</v>
      </c>
      <c r="I16" s="18" t="s">
        <v>404</v>
      </c>
      <c r="J16" s="20" t="s">
        <v>404</v>
      </c>
      <c r="K16" s="18" t="s">
        <v>404</v>
      </c>
      <c r="L16" s="20" t="s">
        <v>404</v>
      </c>
      <c r="M16" s="18" t="s">
        <v>404</v>
      </c>
      <c r="N16" s="20" t="s">
        <v>404</v>
      </c>
      <c r="O16" s="18" t="s">
        <v>404</v>
      </c>
      <c r="P16" s="20" t="s">
        <v>404</v>
      </c>
      <c r="Q16" s="18" t="n">
        <v>475.77786888</v>
      </c>
      <c r="R16" s="20" t="n">
        <v>14.37851307</v>
      </c>
    </row>
    <row r="17" spans="1:18">
      <c r="A17" s="15" t="s">
        <v>414</v>
      </c>
      <c r="B17" s="17" t="n">
        <v>6504</v>
      </c>
      <c r="C17" s="18">
        <f>(1325.0/B17*100)</f>
        <v/>
      </c>
      <c r="D17" s="19" t="n">
        <v>5179</v>
      </c>
      <c r="E17" s="18" t="n">
        <v>525.71521352</v>
      </c>
      <c r="F17" s="20" t="n">
        <v>6.2439218</v>
      </c>
      <c r="G17" s="18" t="n">
        <v>494.57940647</v>
      </c>
      <c r="H17" s="20" t="n">
        <v>6.51656773</v>
      </c>
      <c r="I17" s="18" t="s">
        <v>404</v>
      </c>
      <c r="J17" s="20" t="s">
        <v>404</v>
      </c>
      <c r="K17" s="18" t="s">
        <v>404</v>
      </c>
      <c r="L17" s="20" t="s">
        <v>404</v>
      </c>
      <c r="M17" s="18" t="s">
        <v>404</v>
      </c>
      <c r="N17" s="20" t="s">
        <v>404</v>
      </c>
      <c r="O17" s="18" t="s">
        <v>404</v>
      </c>
      <c r="P17" s="20" t="s">
        <v>404</v>
      </c>
      <c r="Q17" s="18" t="n">
        <v>481.9746502</v>
      </c>
      <c r="R17" s="20" t="n">
        <v>22.52383737</v>
      </c>
    </row>
    <row r="18" spans="1:18">
      <c r="A18" s="15" t="s">
        <v>415</v>
      </c>
      <c r="B18" s="17" t="n">
        <v>5532</v>
      </c>
      <c r="C18" s="18">
        <f>(0.0/B18*100)</f>
        <v/>
      </c>
      <c r="D18" s="19" t="n">
        <v>5532</v>
      </c>
      <c r="E18" s="18" t="n">
        <v>489.60491905</v>
      </c>
      <c r="F18" s="20" t="n">
        <v>7.07740504</v>
      </c>
      <c r="G18" s="18" t="n">
        <v>458.82943959</v>
      </c>
      <c r="H18" s="20" t="n">
        <v>5.89162428</v>
      </c>
      <c r="I18" s="18" t="s">
        <v>404</v>
      </c>
      <c r="J18" s="20" t="s">
        <v>404</v>
      </c>
      <c r="K18" s="18" t="s">
        <v>404</v>
      </c>
      <c r="L18" s="20" t="s">
        <v>404</v>
      </c>
      <c r="M18" s="18" t="s">
        <v>404</v>
      </c>
      <c r="N18" s="20" t="s">
        <v>404</v>
      </c>
      <c r="O18" s="18" t="s">
        <v>404</v>
      </c>
      <c r="P18" s="20" t="s">
        <v>404</v>
      </c>
      <c r="Q18" s="18" t="n">
        <v>470.11965216</v>
      </c>
      <c r="R18" s="20" t="n">
        <v>13.41589286</v>
      </c>
    </row>
    <row r="19" spans="1:18">
      <c r="A19" s="15" t="s">
        <v>416</v>
      </c>
      <c r="B19" s="17" t="n">
        <v>5658</v>
      </c>
      <c r="C19" s="18">
        <f>(327.0/B19*100)</f>
        <v/>
      </c>
      <c r="D19" s="19" t="n">
        <v>5331</v>
      </c>
      <c r="E19" s="18" t="n">
        <v>501.62052398</v>
      </c>
      <c r="F19" s="20" t="n">
        <v>5.38169068</v>
      </c>
      <c r="G19" s="18" t="n">
        <v>443.9338127</v>
      </c>
      <c r="H19" s="20" t="n">
        <v>5.49740966</v>
      </c>
      <c r="I19" s="18" t="s">
        <v>404</v>
      </c>
      <c r="J19" s="20" t="s">
        <v>404</v>
      </c>
      <c r="K19" s="18" t="s">
        <v>404</v>
      </c>
      <c r="L19" s="20" t="s">
        <v>404</v>
      </c>
      <c r="M19" s="18" t="s">
        <v>404</v>
      </c>
      <c r="N19" s="20" t="s">
        <v>404</v>
      </c>
      <c r="O19" s="18" t="s">
        <v>404</v>
      </c>
      <c r="P19" s="20" t="s">
        <v>404</v>
      </c>
      <c r="Q19" s="18" t="n">
        <v>407.67862358</v>
      </c>
      <c r="R19" s="20" t="n">
        <v>26.79351967</v>
      </c>
    </row>
    <row r="20" spans="1:18">
      <c r="A20" s="15" t="s">
        <v>417</v>
      </c>
      <c r="B20" s="17" t="n">
        <v>3371</v>
      </c>
      <c r="C20" s="18">
        <f>(24.0/B20*100)</f>
        <v/>
      </c>
      <c r="D20" s="19" t="n">
        <v>3347</v>
      </c>
      <c r="E20" s="18" t="n">
        <v>486.0821571</v>
      </c>
      <c r="F20" s="20" t="n">
        <v>2.59337662</v>
      </c>
      <c r="G20" s="18" t="n">
        <v>472.26244963</v>
      </c>
      <c r="H20" s="20" t="n">
        <v>3.54882163</v>
      </c>
      <c r="I20" s="18" t="s">
        <v>404</v>
      </c>
      <c r="J20" s="20" t="s">
        <v>404</v>
      </c>
      <c r="K20" s="18" t="s">
        <v>404</v>
      </c>
      <c r="L20" s="20" t="s">
        <v>404</v>
      </c>
      <c r="M20" s="18" t="s">
        <v>404</v>
      </c>
      <c r="N20" s="20" t="s">
        <v>404</v>
      </c>
      <c r="O20" s="18" t="s">
        <v>404</v>
      </c>
      <c r="P20" s="20" t="s">
        <v>404</v>
      </c>
      <c r="Q20" s="18" t="n">
        <v>468.63518296</v>
      </c>
      <c r="R20" s="20" t="n">
        <v>9.773055830000001</v>
      </c>
    </row>
    <row r="21" spans="1:18">
      <c r="A21" s="15" t="s">
        <v>418</v>
      </c>
      <c r="B21" s="17" t="n">
        <v>5741</v>
      </c>
      <c r="C21" s="18">
        <f>(0.0/B21*100)</f>
        <v/>
      </c>
      <c r="D21" s="19" t="n">
        <v>5741</v>
      </c>
      <c r="E21" s="18" t="n">
        <v>518.40420771</v>
      </c>
      <c r="F21" s="20" t="n">
        <v>4.2693167</v>
      </c>
      <c r="G21" s="18" t="n">
        <v>524.57835783</v>
      </c>
      <c r="H21" s="20" t="n">
        <v>3.91941907</v>
      </c>
      <c r="I21" s="18" t="s">
        <v>404</v>
      </c>
      <c r="J21" s="20" t="s">
        <v>404</v>
      </c>
      <c r="K21" s="18" t="s">
        <v>404</v>
      </c>
      <c r="L21" s="20" t="s">
        <v>404</v>
      </c>
      <c r="M21" s="18" t="s">
        <v>404</v>
      </c>
      <c r="N21" s="20" t="s">
        <v>404</v>
      </c>
      <c r="O21" s="18" t="s">
        <v>404</v>
      </c>
      <c r="P21" s="20" t="s">
        <v>404</v>
      </c>
      <c r="Q21" s="18" t="n">
        <v>514.75505952</v>
      </c>
      <c r="R21" s="20" t="n">
        <v>6.32479614</v>
      </c>
    </row>
    <row r="22" spans="1:18">
      <c r="A22" s="15" t="s">
        <v>419</v>
      </c>
      <c r="B22" s="17" t="n">
        <v>6598</v>
      </c>
      <c r="C22" s="18">
        <f>(0.0/B22*100)</f>
        <v/>
      </c>
      <c r="D22" s="19" t="n">
        <v>6598</v>
      </c>
      <c r="E22" s="18" t="n">
        <v>480.38997365</v>
      </c>
      <c r="F22" s="20" t="n">
        <v>7.04518549</v>
      </c>
      <c r="G22" s="18" t="n">
        <v>474.82580891</v>
      </c>
      <c r="H22" s="20" t="n">
        <v>8.12558295</v>
      </c>
      <c r="I22" s="18" t="s">
        <v>404</v>
      </c>
      <c r="J22" s="20" t="s">
        <v>404</v>
      </c>
      <c r="K22" s="18" t="s">
        <v>404</v>
      </c>
      <c r="L22" s="20" t="s">
        <v>404</v>
      </c>
      <c r="M22" s="18" t="s">
        <v>404</v>
      </c>
      <c r="N22" s="20" t="s">
        <v>404</v>
      </c>
      <c r="O22" s="18" t="s">
        <v>404</v>
      </c>
      <c r="P22" s="20" t="s">
        <v>404</v>
      </c>
      <c r="Q22" s="18" t="n">
        <v>497.41292354</v>
      </c>
      <c r="R22" s="20" t="n">
        <v>29.12518317</v>
      </c>
    </row>
    <row r="23" spans="1:18">
      <c r="A23" s="15" t="s">
        <v>420</v>
      </c>
      <c r="B23" s="17" t="n">
        <v>11583</v>
      </c>
      <c r="C23" s="18">
        <f>(3069.0/B23*100)</f>
        <v/>
      </c>
      <c r="D23" s="19" t="n">
        <v>8514</v>
      </c>
      <c r="E23" s="18" t="n">
        <v>502.2246953</v>
      </c>
      <c r="F23" s="20" t="n">
        <v>4.7347431</v>
      </c>
      <c r="G23" s="18" t="n">
        <v>477.00734909</v>
      </c>
      <c r="H23" s="20" t="n">
        <v>5.93716389</v>
      </c>
      <c r="I23" s="18" t="s">
        <v>404</v>
      </c>
      <c r="J23" s="20" t="s">
        <v>404</v>
      </c>
      <c r="K23" s="18" t="s">
        <v>404</v>
      </c>
      <c r="L23" s="20" t="s">
        <v>404</v>
      </c>
      <c r="M23" s="18" t="s">
        <v>404</v>
      </c>
      <c r="N23" s="20" t="s">
        <v>404</v>
      </c>
      <c r="O23" s="18" t="s">
        <v>404</v>
      </c>
      <c r="P23" s="20" t="s">
        <v>404</v>
      </c>
      <c r="Q23" s="18" t="n">
        <v>481.9781276</v>
      </c>
      <c r="R23" s="20" t="n">
        <v>14.22006799</v>
      </c>
    </row>
    <row r="24" spans="1:18">
      <c r="A24" s="15" t="s">
        <v>421</v>
      </c>
      <c r="B24" s="17" t="n">
        <v>6647</v>
      </c>
      <c r="C24" s="18">
        <f>(0.0/B24*100)</f>
        <v/>
      </c>
      <c r="D24" s="19" t="n">
        <v>6647</v>
      </c>
      <c r="E24" s="18" t="n">
        <v>532.49057907</v>
      </c>
      <c r="F24" s="20" t="n">
        <v>5.74063178</v>
      </c>
      <c r="G24" s="18" t="n">
        <v>500.79338082</v>
      </c>
      <c r="H24" s="20" t="n">
        <v>5.4925899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527.0244818800001</v>
      </c>
      <c r="F25" s="20" t="n">
        <v>3.96687742</v>
      </c>
      <c r="G25" s="18" t="n">
        <v>463.78716334</v>
      </c>
      <c r="H25" s="20" t="n">
        <v>9.83615045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489.78698567</v>
      </c>
      <c r="F26" s="20" t="n">
        <v>2.72068081</v>
      </c>
      <c r="G26" s="18" t="n">
        <v>487.50393988</v>
      </c>
      <c r="H26" s="20" t="n">
        <v>3.0023784</v>
      </c>
      <c r="I26" s="18" t="s">
        <v>404</v>
      </c>
      <c r="J26" s="20" t="s">
        <v>404</v>
      </c>
      <c r="K26" s="18" t="s">
        <v>404</v>
      </c>
      <c r="L26" s="20" t="s">
        <v>404</v>
      </c>
      <c r="M26" s="18" t="s">
        <v>404</v>
      </c>
      <c r="N26" s="20" t="s">
        <v>404</v>
      </c>
      <c r="O26" s="18" t="s">
        <v>404</v>
      </c>
      <c r="P26" s="20" t="s">
        <v>404</v>
      </c>
      <c r="Q26" s="18" t="n">
        <v>460.29712798</v>
      </c>
      <c r="R26" s="20" t="n">
        <v>11.11219269</v>
      </c>
    </row>
    <row r="27" spans="1:18">
      <c r="A27" s="15" t="s">
        <v>424</v>
      </c>
      <c r="B27" s="17" t="n">
        <v>5299</v>
      </c>
      <c r="C27" s="18">
        <f>(0.0/B27*100)</f>
        <v/>
      </c>
      <c r="D27" s="19" t="n">
        <v>5299</v>
      </c>
      <c r="E27" s="18" t="n">
        <v>494.71568783</v>
      </c>
      <c r="F27" s="20" t="n">
        <v>1.92123268</v>
      </c>
      <c r="G27" s="18" t="n">
        <v>464.29774715</v>
      </c>
      <c r="H27" s="20" t="n">
        <v>1.8368916</v>
      </c>
      <c r="I27" s="18" t="s">
        <v>404</v>
      </c>
      <c r="J27" s="20" t="s">
        <v>404</v>
      </c>
      <c r="K27" s="18" t="s">
        <v>404</v>
      </c>
      <c r="L27" s="20" t="s">
        <v>404</v>
      </c>
      <c r="M27" s="18" t="s">
        <v>404</v>
      </c>
      <c r="N27" s="20" t="s">
        <v>404</v>
      </c>
      <c r="O27" s="18" t="s">
        <v>404</v>
      </c>
      <c r="P27" s="20" t="s">
        <v>404</v>
      </c>
      <c r="Q27" s="18" t="n">
        <v>514.4125513</v>
      </c>
      <c r="R27" s="20" t="n">
        <v>7.77063421</v>
      </c>
    </row>
    <row r="28" spans="1:18">
      <c r="A28" s="15" t="s">
        <v>425</v>
      </c>
      <c r="B28" s="17" t="n">
        <v>7568</v>
      </c>
      <c r="C28" s="18">
        <f>(0.0/B28*100)</f>
        <v/>
      </c>
      <c r="D28" s="19" t="n">
        <v>7568</v>
      </c>
      <c r="E28" s="18" t="n">
        <v>431.33424457</v>
      </c>
      <c r="F28" s="20" t="n">
        <v>6.0251455</v>
      </c>
      <c r="G28" s="18" t="n">
        <v>420.74966481</v>
      </c>
      <c r="H28" s="20" t="n">
        <v>3.47237193</v>
      </c>
      <c r="I28" s="18" t="s">
        <v>404</v>
      </c>
      <c r="J28" s="20" t="s">
        <v>404</v>
      </c>
      <c r="K28" s="18" t="s">
        <v>404</v>
      </c>
      <c r="L28" s="20" t="s">
        <v>404</v>
      </c>
      <c r="M28" s="18" t="s">
        <v>404</v>
      </c>
      <c r="N28" s="20" t="s">
        <v>404</v>
      </c>
      <c r="O28" s="18" t="s">
        <v>404</v>
      </c>
      <c r="P28" s="20" t="s">
        <v>404</v>
      </c>
      <c r="Q28" s="18" t="n">
        <v>401.94616186</v>
      </c>
      <c r="R28" s="20" t="n">
        <v>9.238555399999999</v>
      </c>
    </row>
    <row r="29" spans="1:18">
      <c r="A29" s="15" t="s">
        <v>426</v>
      </c>
      <c r="B29" s="17" t="n">
        <v>5385</v>
      </c>
      <c r="C29" s="18">
        <f>(1123.0/B29*100)</f>
        <v/>
      </c>
      <c r="D29" s="19" t="n">
        <v>4262</v>
      </c>
      <c r="E29" s="18" t="n">
        <v>524.24178818</v>
      </c>
      <c r="F29" s="20" t="n">
        <v>9.758524810000001</v>
      </c>
      <c r="G29" s="18" t="n">
        <v>482.20257442</v>
      </c>
      <c r="H29" s="20" t="n">
        <v>8.014314000000001</v>
      </c>
      <c r="I29" s="18" t="s">
        <v>404</v>
      </c>
      <c r="J29" s="20" t="s">
        <v>404</v>
      </c>
      <c r="K29" s="18" t="s">
        <v>404</v>
      </c>
      <c r="L29" s="20" t="s">
        <v>404</v>
      </c>
      <c r="M29" s="18" t="s">
        <v>404</v>
      </c>
      <c r="N29" s="20" t="s">
        <v>404</v>
      </c>
      <c r="O29" s="18" t="s">
        <v>404</v>
      </c>
      <c r="P29" s="20" t="s">
        <v>404</v>
      </c>
      <c r="Q29" s="18" t="n">
        <v>495.76236424</v>
      </c>
      <c r="R29" s="20" t="n">
        <v>14.89353657</v>
      </c>
    </row>
    <row r="30" spans="1:18">
      <c r="A30" s="15" t="s">
        <v>427</v>
      </c>
      <c r="B30" s="17" t="n">
        <v>4520</v>
      </c>
      <c r="C30" s="18">
        <f>(904.0/B30*100)</f>
        <v/>
      </c>
      <c r="D30" s="19" t="n">
        <v>3616</v>
      </c>
      <c r="E30" s="18" t="n">
        <v>510.50771989</v>
      </c>
      <c r="F30" s="20" t="n">
        <v>3.58355496</v>
      </c>
      <c r="G30" s="18" t="n">
        <v>517.89992009</v>
      </c>
      <c r="H30" s="20" t="n">
        <v>9.50238556</v>
      </c>
      <c r="I30" s="18" t="s">
        <v>404</v>
      </c>
      <c r="J30" s="20" t="s">
        <v>404</v>
      </c>
      <c r="K30" s="18" t="s">
        <v>404</v>
      </c>
      <c r="L30" s="20" t="s">
        <v>404</v>
      </c>
      <c r="M30" s="18" t="s">
        <v>404</v>
      </c>
      <c r="N30" s="20" t="s">
        <v>404</v>
      </c>
      <c r="O30" s="18" t="s">
        <v>404</v>
      </c>
      <c r="P30" s="20" t="s">
        <v>404</v>
      </c>
      <c r="Q30" s="18" t="n">
        <v>501.01331577</v>
      </c>
      <c r="R30" s="20" t="n">
        <v>13.8749742</v>
      </c>
    </row>
    <row r="31" spans="1:18">
      <c r="A31" s="15" t="s">
        <v>428</v>
      </c>
      <c r="B31" s="17" t="n">
        <v>5456</v>
      </c>
      <c r="C31" s="18">
        <f>(502.0/B31*100)</f>
        <v/>
      </c>
      <c r="D31" s="19" t="n">
        <v>4954</v>
      </c>
      <c r="E31" s="18" t="n">
        <v>521.14852177</v>
      </c>
      <c r="F31" s="20" t="n">
        <v>5.28456433</v>
      </c>
      <c r="G31" s="18" t="n">
        <v>510.10103581</v>
      </c>
      <c r="H31" s="20" t="n">
        <v>3.33687578</v>
      </c>
      <c r="I31" s="18" t="s">
        <v>404</v>
      </c>
      <c r="J31" s="20" t="s">
        <v>404</v>
      </c>
      <c r="K31" s="18" t="s">
        <v>404</v>
      </c>
      <c r="L31" s="20" t="s">
        <v>404</v>
      </c>
      <c r="M31" s="18" t="s">
        <v>404</v>
      </c>
      <c r="N31" s="20" t="s">
        <v>404</v>
      </c>
      <c r="O31" s="18" t="s">
        <v>404</v>
      </c>
      <c r="P31" s="20" t="s">
        <v>404</v>
      </c>
      <c r="Q31" s="18" t="n">
        <v>516.8522966100001</v>
      </c>
      <c r="R31" s="20" t="n">
        <v>10.4241573</v>
      </c>
    </row>
    <row r="32" spans="1:18">
      <c r="A32" s="15" t="s">
        <v>429</v>
      </c>
      <c r="B32" s="17" t="n">
        <v>4478</v>
      </c>
      <c r="C32" s="18">
        <f>(0.0/B32*100)</f>
        <v/>
      </c>
      <c r="D32" s="19" t="n">
        <v>4478</v>
      </c>
      <c r="E32" s="18" t="n">
        <v>509.1113161</v>
      </c>
      <c r="F32" s="20" t="n">
        <v>3.14526321</v>
      </c>
      <c r="G32" s="18" t="n">
        <v>497.56553637</v>
      </c>
      <c r="H32" s="20" t="n">
        <v>3.90929757</v>
      </c>
      <c r="I32" s="18" t="s">
        <v>404</v>
      </c>
      <c r="J32" s="20" t="s">
        <v>404</v>
      </c>
      <c r="K32" s="18" t="s">
        <v>404</v>
      </c>
      <c r="L32" s="20" t="s">
        <v>404</v>
      </c>
      <c r="M32" s="18" t="s">
        <v>404</v>
      </c>
      <c r="N32" s="20" t="s">
        <v>404</v>
      </c>
      <c r="O32" s="18" t="s">
        <v>404</v>
      </c>
      <c r="P32" s="20" t="s">
        <v>404</v>
      </c>
      <c r="Q32" s="18" t="n">
        <v>522.30659129</v>
      </c>
      <c r="R32" s="20" t="n">
        <v>13.00988275</v>
      </c>
    </row>
    <row r="33" spans="1:18">
      <c r="A33" s="15" t="s">
        <v>430</v>
      </c>
      <c r="B33" s="17" t="n">
        <v>7325</v>
      </c>
      <c r="C33" s="18">
        <f>(29.0/B33*100)</f>
        <v/>
      </c>
      <c r="D33" s="19" t="n">
        <v>7296</v>
      </c>
      <c r="E33" s="18" t="n">
        <v>507.13406323</v>
      </c>
      <c r="F33" s="20" t="n">
        <v>3.90071274</v>
      </c>
      <c r="G33" s="18" t="n">
        <v>508.12064893</v>
      </c>
      <c r="H33" s="20" t="n">
        <v>4.87262507</v>
      </c>
      <c r="I33" s="18" t="s">
        <v>404</v>
      </c>
      <c r="J33" s="20" t="s">
        <v>404</v>
      </c>
      <c r="K33" s="18" t="s">
        <v>404</v>
      </c>
      <c r="L33" s="20" t="s">
        <v>404</v>
      </c>
      <c r="M33" s="18" t="s">
        <v>404</v>
      </c>
      <c r="N33" s="20" t="s">
        <v>404</v>
      </c>
      <c r="O33" s="18" t="s">
        <v>404</v>
      </c>
      <c r="P33" s="20" t="s">
        <v>404</v>
      </c>
      <c r="Q33" s="18" t="n">
        <v>443.48947074</v>
      </c>
      <c r="R33" s="20" t="n">
        <v>9.309118010000001</v>
      </c>
    </row>
    <row r="34" spans="1:18">
      <c r="A34" s="15" t="s">
        <v>431</v>
      </c>
      <c r="B34" s="17" t="n">
        <v>6350</v>
      </c>
      <c r="C34" s="18">
        <f>(0.0/B34*100)</f>
        <v/>
      </c>
      <c r="D34" s="19" t="n">
        <v>6350</v>
      </c>
      <c r="E34" s="18" t="n">
        <v>458.7803497</v>
      </c>
      <c r="F34" s="20" t="n">
        <v>3.7183357</v>
      </c>
      <c r="G34" s="18" t="n">
        <v>433.49715164</v>
      </c>
      <c r="H34" s="20" t="n">
        <v>7.98901068</v>
      </c>
      <c r="I34" s="18" t="s">
        <v>404</v>
      </c>
      <c r="J34" s="20" t="s">
        <v>404</v>
      </c>
      <c r="K34" s="18" t="s">
        <v>404</v>
      </c>
      <c r="L34" s="20" t="s">
        <v>404</v>
      </c>
      <c r="M34" s="18" t="s">
        <v>404</v>
      </c>
      <c r="N34" s="20" t="s">
        <v>404</v>
      </c>
      <c r="O34" s="18" t="s">
        <v>404</v>
      </c>
      <c r="P34" s="20" t="s">
        <v>404</v>
      </c>
      <c r="Q34" s="18" t="n">
        <v>476.52243053</v>
      </c>
      <c r="R34" s="20" t="n">
        <v>10.53819145</v>
      </c>
    </row>
    <row r="35" spans="1:18">
      <c r="A35" s="15" t="s">
        <v>432</v>
      </c>
      <c r="B35" s="17" t="n">
        <v>6406</v>
      </c>
      <c r="C35" s="18">
        <f>(443.0/B35*100)</f>
        <v/>
      </c>
      <c r="D35" s="19" t="n">
        <v>5963</v>
      </c>
      <c r="E35" s="18" t="n">
        <v>510.05444669</v>
      </c>
      <c r="F35" s="20" t="n">
        <v>1.68334781</v>
      </c>
      <c r="G35" s="18" t="n">
        <v>482.57225407</v>
      </c>
      <c r="H35" s="20" t="n">
        <v>3.45466207</v>
      </c>
      <c r="I35" s="18" t="s">
        <v>404</v>
      </c>
      <c r="J35" s="20" t="s">
        <v>404</v>
      </c>
      <c r="K35" s="18" t="s">
        <v>404</v>
      </c>
      <c r="L35" s="20" t="s">
        <v>404</v>
      </c>
      <c r="M35" s="18" t="s">
        <v>404</v>
      </c>
      <c r="N35" s="20" t="s">
        <v>404</v>
      </c>
      <c r="O35" s="18" t="s">
        <v>404</v>
      </c>
      <c r="P35" s="20" t="s">
        <v>404</v>
      </c>
      <c r="Q35" s="18" t="n">
        <v>571.2486963699999</v>
      </c>
      <c r="R35" s="20" t="n">
        <v>9.235657890000001</v>
      </c>
    </row>
    <row r="36" spans="1:18">
      <c r="A36" s="15" t="s">
        <v>433</v>
      </c>
      <c r="B36" s="17" t="n">
        <v>6736</v>
      </c>
      <c r="C36" s="18">
        <f>(10.0/B36*100)</f>
        <v/>
      </c>
      <c r="D36" s="19" t="n">
        <v>6726</v>
      </c>
      <c r="E36" s="18" t="n">
        <v>498.98406812</v>
      </c>
      <c r="F36" s="20" t="n">
        <v>3.33359501</v>
      </c>
      <c r="G36" s="18" t="n">
        <v>491.94327246</v>
      </c>
      <c r="H36" s="20" t="n">
        <v>3.80464365</v>
      </c>
      <c r="I36" s="18" t="s">
        <v>404</v>
      </c>
      <c r="J36" s="20" t="s">
        <v>404</v>
      </c>
      <c r="K36" s="18" t="s">
        <v>404</v>
      </c>
      <c r="L36" s="20" t="s">
        <v>404</v>
      </c>
      <c r="M36" s="18" t="s">
        <v>404</v>
      </c>
      <c r="N36" s="20" t="s">
        <v>404</v>
      </c>
      <c r="O36" s="18" t="s">
        <v>404</v>
      </c>
      <c r="P36" s="20" t="s">
        <v>404</v>
      </c>
      <c r="Q36" s="18" t="n">
        <v>507.58832273</v>
      </c>
      <c r="R36" s="20" t="n">
        <v>19.64860859</v>
      </c>
    </row>
    <row r="37" spans="1:18">
      <c r="A37" s="15" t="s">
        <v>434</v>
      </c>
      <c r="B37" s="17" t="n">
        <v>5458</v>
      </c>
      <c r="C37" s="18">
        <f>(0.0/B37*100)</f>
        <v/>
      </c>
      <c r="D37" s="19" t="n">
        <v>5458</v>
      </c>
      <c r="E37" s="18" t="n">
        <v>520.9524388900001</v>
      </c>
      <c r="F37" s="20" t="n">
        <v>7.89710325</v>
      </c>
      <c r="G37" s="18" t="n">
        <v>495.16829771</v>
      </c>
      <c r="H37" s="20" t="n">
        <v>3.95761752</v>
      </c>
      <c r="I37" s="18" t="s">
        <v>404</v>
      </c>
      <c r="J37" s="20" t="s">
        <v>404</v>
      </c>
      <c r="K37" s="18" t="s">
        <v>404</v>
      </c>
      <c r="L37" s="20" t="s">
        <v>404</v>
      </c>
      <c r="M37" s="18" t="s">
        <v>404</v>
      </c>
      <c r="N37" s="20" t="s">
        <v>404</v>
      </c>
      <c r="O37" s="18" t="s">
        <v>404</v>
      </c>
      <c r="P37" s="20" t="s">
        <v>404</v>
      </c>
      <c r="Q37" s="18" t="n">
        <v>485.46141477</v>
      </c>
      <c r="R37" s="20" t="n">
        <v>14.75801234</v>
      </c>
    </row>
    <row r="38" spans="1:18">
      <c r="A38" s="15" t="s">
        <v>435</v>
      </c>
      <c r="B38" s="17" t="n">
        <v>5860</v>
      </c>
      <c r="C38" s="18">
        <f>(268.0/B38*100)</f>
        <v/>
      </c>
      <c r="D38" s="19" t="n">
        <v>5592</v>
      </c>
      <c r="E38" s="18" t="n">
        <v>504.59050375</v>
      </c>
      <c r="F38" s="20" t="n">
        <v>9.022561939999999</v>
      </c>
      <c r="G38" s="18" t="n">
        <v>486.90919098</v>
      </c>
      <c r="H38" s="20" t="n">
        <v>3.78099745</v>
      </c>
      <c r="I38" s="18" t="s">
        <v>404</v>
      </c>
      <c r="J38" s="20" t="s">
        <v>404</v>
      </c>
      <c r="K38" s="18" t="s">
        <v>404</v>
      </c>
      <c r="L38" s="20" t="s">
        <v>404</v>
      </c>
      <c r="M38" s="18" t="s">
        <v>404</v>
      </c>
      <c r="N38" s="20" t="s">
        <v>404</v>
      </c>
      <c r="O38" s="18" t="s">
        <v>404</v>
      </c>
      <c r="P38" s="20" t="s">
        <v>404</v>
      </c>
      <c r="Q38" s="18" t="n">
        <v>485.83505822</v>
      </c>
      <c r="R38" s="20" t="n">
        <v>18.00656764</v>
      </c>
    </row>
    <row r="39" spans="1:18">
      <c r="A39" s="15" t="s">
        <v>436</v>
      </c>
      <c r="B39" s="17" t="n">
        <v>5895</v>
      </c>
      <c r="C39" s="18">
        <f>(0.0/B39*100)</f>
        <v/>
      </c>
      <c r="D39" s="19" t="n">
        <v>5895</v>
      </c>
      <c r="E39" s="18" t="n">
        <v>450.97124241</v>
      </c>
      <c r="F39" s="20" t="n">
        <v>7.45610943</v>
      </c>
      <c r="G39" s="18" t="n">
        <v>413.67691608</v>
      </c>
      <c r="H39" s="20" t="n">
        <v>5.03998661</v>
      </c>
      <c r="I39" s="18" t="s">
        <v>404</v>
      </c>
      <c r="J39" s="20" t="s">
        <v>404</v>
      </c>
      <c r="K39" s="18" t="s">
        <v>404</v>
      </c>
      <c r="L39" s="20" t="s">
        <v>404</v>
      </c>
      <c r="M39" s="18" t="s">
        <v>404</v>
      </c>
      <c r="N39" s="20" t="s">
        <v>404</v>
      </c>
      <c r="O39" s="18" t="s">
        <v>404</v>
      </c>
      <c r="P39" s="20" t="s">
        <v>404</v>
      </c>
      <c r="Q39" s="18" t="n">
        <v>393.78924377</v>
      </c>
      <c r="R39" s="20" t="n">
        <v>18.94785056</v>
      </c>
    </row>
    <row r="40" spans="1:18">
      <c r="A40" s="15" t="s">
        <v>437</v>
      </c>
      <c r="B40" s="17" t="n">
        <v>14157</v>
      </c>
      <c r="C40" s="18">
        <f>(2602.0/B40*100)</f>
        <v/>
      </c>
      <c r="D40" s="19" t="n">
        <v>11555</v>
      </c>
      <c r="E40" s="18" t="n">
        <v>500.97774885</v>
      </c>
      <c r="F40" s="20" t="n">
        <v>4.0290848</v>
      </c>
      <c r="G40" s="18" t="n">
        <v>497.80415254</v>
      </c>
      <c r="H40" s="20" t="n">
        <v>6.75381257</v>
      </c>
      <c r="I40" s="18" t="s">
        <v>404</v>
      </c>
      <c r="J40" s="20" t="s">
        <v>404</v>
      </c>
      <c r="K40" s="18" t="s">
        <v>404</v>
      </c>
      <c r="L40" s="20" t="s">
        <v>404</v>
      </c>
      <c r="M40" s="18" t="s">
        <v>404</v>
      </c>
      <c r="N40" s="20" t="s">
        <v>404</v>
      </c>
      <c r="O40" s="18" t="s">
        <v>404</v>
      </c>
      <c r="P40" s="20" t="s">
        <v>404</v>
      </c>
      <c r="Q40" s="18" t="n">
        <v>490.86487945</v>
      </c>
      <c r="R40" s="20" t="n">
        <v>7.69242998</v>
      </c>
    </row>
    <row r="41" spans="1:18">
      <c r="A41" s="15" t="s">
        <v>438</v>
      </c>
      <c r="B41" s="17" t="n">
        <v>5712</v>
      </c>
      <c r="C41" s="18">
        <f>(70.0/B41*100)</f>
        <v/>
      </c>
      <c r="D41" s="19" t="n">
        <v>5642</v>
      </c>
      <c r="E41" s="18" t="n">
        <v>498.48454048</v>
      </c>
      <c r="F41" s="20" t="n">
        <v>3.45311058</v>
      </c>
      <c r="G41" s="18" t="n">
        <v>479.84035699</v>
      </c>
      <c r="H41" s="20" t="n">
        <v>14.01690377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432.22403177</v>
      </c>
      <c r="F44" s="20" t="n">
        <v>6.95270166</v>
      </c>
      <c r="G44" s="18" t="n">
        <v>391.13161667</v>
      </c>
      <c r="H44" s="20" t="n">
        <v>4.38050933</v>
      </c>
      <c r="I44" s="18" t="s">
        <v>404</v>
      </c>
      <c r="J44" s="20" t="s">
        <v>404</v>
      </c>
      <c r="K44" s="18" t="s">
        <v>404</v>
      </c>
      <c r="L44" s="20" t="s">
        <v>404</v>
      </c>
      <c r="M44" s="18" t="s">
        <v>404</v>
      </c>
      <c r="N44" s="20" t="s">
        <v>404</v>
      </c>
      <c r="O44" s="18" t="s">
        <v>404</v>
      </c>
      <c r="P44" s="20" t="s">
        <v>404</v>
      </c>
      <c r="Q44" s="18" t="n">
        <v>395.20675902</v>
      </c>
      <c r="R44" s="20" t="n">
        <v>10.12782747</v>
      </c>
    </row>
    <row r="45" spans="1:18">
      <c r="A45" s="15" t="s">
        <v>442</v>
      </c>
      <c r="B45" s="17" t="n">
        <v>5519</v>
      </c>
      <c r="C45" s="18">
        <f>(0.0/B45*100)</f>
        <v/>
      </c>
      <c r="D45" s="19" t="n">
        <v>5519</v>
      </c>
      <c r="E45" s="18" t="n">
        <v>345.9098508</v>
      </c>
      <c r="F45" s="20" t="n">
        <v>5.00487546</v>
      </c>
      <c r="G45" s="18" t="n">
        <v>356.5396927</v>
      </c>
      <c r="H45" s="20" t="n">
        <v>5.44366906</v>
      </c>
      <c r="I45" s="18" t="s">
        <v>404</v>
      </c>
      <c r="J45" s="20" t="s">
        <v>404</v>
      </c>
      <c r="K45" s="18" t="s">
        <v>404</v>
      </c>
      <c r="L45" s="20" t="s">
        <v>404</v>
      </c>
      <c r="M45" s="18" t="s">
        <v>404</v>
      </c>
      <c r="N45" s="20" t="s">
        <v>404</v>
      </c>
      <c r="O45" s="18" t="s">
        <v>404</v>
      </c>
      <c r="P45" s="20" t="s">
        <v>404</v>
      </c>
      <c r="Q45" s="18" t="n">
        <v>335.44639708</v>
      </c>
      <c r="R45" s="20" t="n">
        <v>9.21495606</v>
      </c>
    </row>
    <row r="46" spans="1:18">
      <c r="A46" s="15" t="s">
        <v>443</v>
      </c>
      <c r="B46" s="17" t="n">
        <v>23141</v>
      </c>
      <c r="C46" s="18">
        <f>(4196.0/B46*100)</f>
        <v/>
      </c>
      <c r="D46" s="19" t="n">
        <v>18945</v>
      </c>
      <c r="E46" s="18" t="n">
        <v>429.18992366</v>
      </c>
      <c r="F46" s="20" t="n">
        <v>6.96074347</v>
      </c>
      <c r="G46" s="18" t="n">
        <v>415.57699303</v>
      </c>
      <c r="H46" s="20" t="n">
        <v>3.77069776</v>
      </c>
      <c r="I46" s="18" t="s">
        <v>404</v>
      </c>
      <c r="J46" s="20" t="s">
        <v>404</v>
      </c>
      <c r="K46" s="18" t="s">
        <v>404</v>
      </c>
      <c r="L46" s="20" t="s">
        <v>404</v>
      </c>
      <c r="M46" s="18" t="s">
        <v>404</v>
      </c>
      <c r="N46" s="20" t="s">
        <v>404</v>
      </c>
      <c r="O46" s="18" t="s">
        <v>404</v>
      </c>
      <c r="P46" s="20" t="s">
        <v>404</v>
      </c>
      <c r="Q46" s="18" t="n">
        <v>359.10088441</v>
      </c>
      <c r="R46" s="20" t="n">
        <v>7.7561521</v>
      </c>
    </row>
    <row r="47" spans="1:18">
      <c r="A47" s="15" t="s">
        <v>444</v>
      </c>
      <c r="B47" s="17" t="n">
        <v>5928</v>
      </c>
      <c r="C47" s="18">
        <f>(0.0/B47*100)</f>
        <v/>
      </c>
      <c r="D47" s="19" t="n">
        <v>5928</v>
      </c>
      <c r="E47" s="18" t="n">
        <v>445.19837044</v>
      </c>
      <c r="F47" s="20" t="n">
        <v>7.24693869</v>
      </c>
      <c r="G47" s="18" t="n">
        <v>415.81600736</v>
      </c>
      <c r="H47" s="20" t="n">
        <v>8.167730110000001</v>
      </c>
      <c r="I47" s="18" t="s">
        <v>404</v>
      </c>
      <c r="J47" s="20" t="s">
        <v>404</v>
      </c>
      <c r="K47" s="18" t="s">
        <v>404</v>
      </c>
      <c r="L47" s="20" t="s">
        <v>404</v>
      </c>
      <c r="M47" s="18" t="s">
        <v>404</v>
      </c>
      <c r="N47" s="20" t="s">
        <v>404</v>
      </c>
      <c r="O47" s="18" t="s">
        <v>404</v>
      </c>
      <c r="P47" s="20" t="s">
        <v>404</v>
      </c>
      <c r="Q47" s="18" t="n">
        <v>414.92969469</v>
      </c>
      <c r="R47" s="20" t="n">
        <v>40.42718602</v>
      </c>
    </row>
    <row r="48" spans="1:18">
      <c r="A48" s="15" t="s">
        <v>445</v>
      </c>
      <c r="B48" s="17" t="n">
        <v>9841</v>
      </c>
      <c r="C48" s="18">
        <f>(0.0/B48*100)</f>
        <v/>
      </c>
      <c r="D48" s="19" t="n">
        <v>9841</v>
      </c>
      <c r="E48" s="18" t="n">
        <v>502.50690958</v>
      </c>
      <c r="F48" s="20" t="n">
        <v>6.16336598</v>
      </c>
      <c r="G48" s="18" t="n">
        <v>463.59526031</v>
      </c>
      <c r="H48" s="20" t="n">
        <v>17.89565056</v>
      </c>
      <c r="I48" s="18" t="s">
        <v>404</v>
      </c>
      <c r="J48" s="20" t="s">
        <v>404</v>
      </c>
      <c r="K48" s="18" t="s">
        <v>404</v>
      </c>
      <c r="L48" s="20" t="s">
        <v>404</v>
      </c>
      <c r="M48" s="18" t="s">
        <v>404</v>
      </c>
      <c r="N48" s="20" t="s">
        <v>404</v>
      </c>
      <c r="O48" s="18" t="s">
        <v>404</v>
      </c>
      <c r="P48" s="20" t="s">
        <v>404</v>
      </c>
      <c r="Q48" s="18" t="n">
        <v>453.54372039</v>
      </c>
      <c r="R48" s="20" t="n">
        <v>26.49928006</v>
      </c>
    </row>
    <row r="49" spans="1:18">
      <c r="A49" s="15" t="s">
        <v>446</v>
      </c>
      <c r="B49" s="17" t="n">
        <v>6349</v>
      </c>
      <c r="C49" s="18">
        <f>(52.0/B49*100)</f>
        <v/>
      </c>
      <c r="D49" s="19" t="n">
        <v>6297</v>
      </c>
      <c r="E49" s="18" t="n">
        <v>439.39444366</v>
      </c>
      <c r="F49" s="20" t="n">
        <v>7.03893821</v>
      </c>
      <c r="G49" s="18" t="n">
        <v>421.63568432</v>
      </c>
      <c r="H49" s="20" t="n">
        <v>4.09193492</v>
      </c>
      <c r="I49" s="18" t="s">
        <v>404</v>
      </c>
      <c r="J49" s="20" t="s">
        <v>404</v>
      </c>
      <c r="K49" s="18" t="s">
        <v>404</v>
      </c>
      <c r="L49" s="20" t="s">
        <v>404</v>
      </c>
      <c r="M49" s="18" t="s">
        <v>404</v>
      </c>
      <c r="N49" s="20" t="s">
        <v>404</v>
      </c>
      <c r="O49" s="18" t="s">
        <v>404</v>
      </c>
      <c r="P49" s="20" t="s">
        <v>404</v>
      </c>
      <c r="Q49" s="18" t="n">
        <v>397.43314185</v>
      </c>
      <c r="R49" s="20" t="n">
        <v>16.4965627</v>
      </c>
    </row>
    <row r="50" spans="1:18">
      <c r="A50" s="15" t="s">
        <v>447</v>
      </c>
      <c r="B50" s="17" t="n">
        <v>11795</v>
      </c>
      <c r="C50" s="18">
        <f>(1031.0/B50*100)</f>
        <v/>
      </c>
      <c r="D50" s="19" t="n">
        <v>10764</v>
      </c>
      <c r="E50" s="18" t="n">
        <v>441.41211642</v>
      </c>
      <c r="F50" s="20" t="n">
        <v>6.86603668</v>
      </c>
      <c r="G50" s="18" t="n">
        <v>419.59684586</v>
      </c>
      <c r="H50" s="20" t="n">
        <v>4.91338092</v>
      </c>
      <c r="I50" s="18" t="s">
        <v>404</v>
      </c>
      <c r="J50" s="20" t="s">
        <v>404</v>
      </c>
      <c r="K50" s="18" t="s">
        <v>404</v>
      </c>
      <c r="L50" s="20" t="s">
        <v>404</v>
      </c>
      <c r="M50" s="18" t="s">
        <v>404</v>
      </c>
      <c r="N50" s="20" t="s">
        <v>404</v>
      </c>
      <c r="O50" s="18" t="s">
        <v>404</v>
      </c>
      <c r="P50" s="20" t="s">
        <v>404</v>
      </c>
      <c r="Q50" s="18" t="n">
        <v>418.99247103</v>
      </c>
      <c r="R50" s="20" t="n">
        <v>11.07055339</v>
      </c>
    </row>
    <row r="51" spans="1:18">
      <c r="A51" s="15" t="s">
        <v>448</v>
      </c>
      <c r="B51" s="17" t="n">
        <v>6866</v>
      </c>
      <c r="C51" s="18">
        <f>(0.0/B51*100)</f>
        <v/>
      </c>
      <c r="D51" s="19" t="n">
        <v>6866</v>
      </c>
      <c r="E51" s="18" t="n">
        <v>423.23445871</v>
      </c>
      <c r="F51" s="20" t="n">
        <v>11.97724951</v>
      </c>
      <c r="G51" s="18" t="n">
        <v>428.64269585</v>
      </c>
      <c r="H51" s="20" t="n">
        <v>2.8484686</v>
      </c>
      <c r="I51" s="18" t="s">
        <v>404</v>
      </c>
      <c r="J51" s="20" t="s">
        <v>404</v>
      </c>
      <c r="K51" s="18" t="s">
        <v>404</v>
      </c>
      <c r="L51" s="20" t="s">
        <v>404</v>
      </c>
      <c r="M51" s="18" t="s">
        <v>404</v>
      </c>
      <c r="N51" s="20" t="s">
        <v>404</v>
      </c>
      <c r="O51" s="18" t="s">
        <v>404</v>
      </c>
      <c r="P51" s="20" t="s">
        <v>404</v>
      </c>
      <c r="Q51" s="18" t="n">
        <v>405.02332417</v>
      </c>
      <c r="R51" s="20" t="n">
        <v>21.90460146</v>
      </c>
    </row>
    <row r="52" spans="1:18">
      <c r="A52" s="15" t="s">
        <v>449</v>
      </c>
      <c r="B52" s="17" t="n">
        <v>5809</v>
      </c>
      <c r="C52" s="18">
        <f>(0.0/B52*100)</f>
        <v/>
      </c>
      <c r="D52" s="19" t="n">
        <v>5809</v>
      </c>
      <c r="E52" s="18" t="n">
        <v>494.49301847</v>
      </c>
      <c r="F52" s="20" t="n">
        <v>4.78007051</v>
      </c>
      <c r="G52" s="18" t="n">
        <v>475.64405584</v>
      </c>
      <c r="H52" s="20" t="n">
        <v>6.41927507</v>
      </c>
      <c r="I52" s="18" t="s">
        <v>404</v>
      </c>
      <c r="J52" s="20" t="s">
        <v>404</v>
      </c>
      <c r="K52" s="18" t="s">
        <v>404</v>
      </c>
      <c r="L52" s="20" t="s">
        <v>404</v>
      </c>
      <c r="M52" s="18" t="s">
        <v>404</v>
      </c>
      <c r="N52" s="20" t="s">
        <v>404</v>
      </c>
      <c r="O52" s="18" t="s">
        <v>404</v>
      </c>
      <c r="P52" s="20" t="s">
        <v>404</v>
      </c>
      <c r="Q52" s="18" t="n">
        <v>470.71082827</v>
      </c>
      <c r="R52" s="20" t="n">
        <v>27.02780788</v>
      </c>
    </row>
    <row r="53" spans="1:18">
      <c r="A53" s="15" t="s">
        <v>450</v>
      </c>
      <c r="B53" s="17" t="n">
        <v>5571</v>
      </c>
      <c r="C53" s="18">
        <f>(0.0/B53*100)</f>
        <v/>
      </c>
      <c r="D53" s="19" t="n">
        <v>5571</v>
      </c>
      <c r="E53" s="18" t="n">
        <v>443.30930045</v>
      </c>
      <c r="F53" s="20" t="n">
        <v>1.64026871</v>
      </c>
      <c r="G53" s="18" t="n">
        <v>461.833028</v>
      </c>
      <c r="H53" s="20" t="n">
        <v>9.16072074</v>
      </c>
      <c r="I53" s="18" t="s">
        <v>404</v>
      </c>
      <c r="J53" s="20" t="s">
        <v>404</v>
      </c>
      <c r="K53" s="18" t="s">
        <v>404</v>
      </c>
      <c r="L53" s="20" t="s">
        <v>404</v>
      </c>
      <c r="M53" s="18" t="s">
        <v>404</v>
      </c>
      <c r="N53" s="20" t="s">
        <v>404</v>
      </c>
      <c r="O53" s="18" t="s">
        <v>404</v>
      </c>
      <c r="P53" s="20" t="s">
        <v>404</v>
      </c>
      <c r="Q53" s="18" t="n">
        <v>357.83938438</v>
      </c>
      <c r="R53" s="20" t="n">
        <v>9.344278920000001</v>
      </c>
    </row>
    <row r="54" spans="1:18">
      <c r="A54" s="15" t="s">
        <v>451</v>
      </c>
      <c r="B54" s="17" t="n">
        <v>4740</v>
      </c>
      <c r="C54" s="18">
        <f>(199.0/B54*100)</f>
        <v/>
      </c>
      <c r="D54" s="19" t="n">
        <v>4541</v>
      </c>
      <c r="E54" s="18" t="n">
        <v>372.10508376</v>
      </c>
      <c r="F54" s="20" t="n">
        <v>10.43955597</v>
      </c>
      <c r="G54" s="18" t="n">
        <v>360.9240116</v>
      </c>
      <c r="H54" s="20" t="n">
        <v>4.62322332</v>
      </c>
      <c r="I54" s="18" t="s">
        <v>404</v>
      </c>
      <c r="J54" s="20" t="s">
        <v>404</v>
      </c>
      <c r="K54" s="18" t="s">
        <v>404</v>
      </c>
      <c r="L54" s="20" t="s">
        <v>404</v>
      </c>
      <c r="M54" s="18" t="s">
        <v>404</v>
      </c>
      <c r="N54" s="20" t="s">
        <v>404</v>
      </c>
      <c r="O54" s="18" t="s">
        <v>404</v>
      </c>
      <c r="P54" s="20" t="s">
        <v>404</v>
      </c>
      <c r="Q54" s="18" t="n">
        <v>325.24312056</v>
      </c>
      <c r="R54" s="20" t="n">
        <v>9.779300750000001</v>
      </c>
    </row>
    <row r="55" spans="1:18">
      <c r="A55" s="15" t="s">
        <v>452</v>
      </c>
      <c r="B55" s="17" t="n">
        <v>5316</v>
      </c>
      <c r="C55" s="18">
        <f>(43.0/B55*100)</f>
        <v/>
      </c>
      <c r="D55" s="19" t="n">
        <v>5273</v>
      </c>
      <c r="E55" s="18" t="n">
        <v>401.60806469</v>
      </c>
      <c r="F55" s="20" t="n">
        <v>3.93282132</v>
      </c>
      <c r="G55" s="18" t="n">
        <v>402.10836291</v>
      </c>
      <c r="H55" s="20" t="n">
        <v>6.48393252</v>
      </c>
      <c r="I55" s="18" t="s">
        <v>404</v>
      </c>
      <c r="J55" s="20" t="s">
        <v>404</v>
      </c>
      <c r="K55" s="18" t="s">
        <v>404</v>
      </c>
      <c r="L55" s="20" t="s">
        <v>404</v>
      </c>
      <c r="M55" s="18" t="s">
        <v>404</v>
      </c>
      <c r="N55" s="20" t="s">
        <v>404</v>
      </c>
      <c r="O55" s="18" t="s">
        <v>404</v>
      </c>
      <c r="P55" s="20" t="s">
        <v>404</v>
      </c>
      <c r="Q55" s="18" t="n">
        <v>394.91771995</v>
      </c>
      <c r="R55" s="20" t="n">
        <v>13.29387594</v>
      </c>
    </row>
    <row r="56" spans="1:18">
      <c r="A56" s="15" t="s">
        <v>453</v>
      </c>
      <c r="B56" s="17" t="n">
        <v>5359</v>
      </c>
      <c r="C56" s="18">
        <f>(0.0/B56*100)</f>
        <v/>
      </c>
      <c r="D56" s="19" t="n">
        <v>5359</v>
      </c>
      <c r="E56" s="18" t="n">
        <v>529.99535099</v>
      </c>
      <c r="F56" s="20" t="n">
        <v>3.17363915</v>
      </c>
      <c r="G56" s="18" t="n">
        <v>516.47525756</v>
      </c>
      <c r="H56" s="20" t="n">
        <v>12.08280593</v>
      </c>
      <c r="I56" s="18" t="s">
        <v>404</v>
      </c>
      <c r="J56" s="20" t="s">
        <v>404</v>
      </c>
      <c r="K56" s="18" t="s">
        <v>404</v>
      </c>
      <c r="L56" s="20" t="s">
        <v>404</v>
      </c>
      <c r="M56" s="18" t="s">
        <v>404</v>
      </c>
      <c r="N56" s="20" t="s">
        <v>404</v>
      </c>
      <c r="O56" s="18" t="s">
        <v>404</v>
      </c>
      <c r="P56" s="20" t="s">
        <v>404</v>
      </c>
      <c r="Q56" s="18" t="n">
        <v>505.57941377</v>
      </c>
      <c r="R56" s="20" t="n">
        <v>14.71069829</v>
      </c>
    </row>
    <row r="57" spans="1:18">
      <c r="A57" s="15" t="s">
        <v>454</v>
      </c>
      <c r="B57" s="17" t="n">
        <v>6513</v>
      </c>
      <c r="C57" s="18">
        <f>(0.0/B57*100)</f>
        <v/>
      </c>
      <c r="D57" s="19" t="n">
        <v>6513</v>
      </c>
      <c r="E57" s="18" t="n">
        <v>409.89317725</v>
      </c>
      <c r="F57" s="20" t="n">
        <v>3.95840637</v>
      </c>
      <c r="G57" s="18" t="n">
        <v>376.98828589</v>
      </c>
      <c r="H57" s="20" t="n">
        <v>6.08076079</v>
      </c>
      <c r="I57" s="18" t="s">
        <v>404</v>
      </c>
      <c r="J57" s="20" t="s">
        <v>404</v>
      </c>
      <c r="K57" s="18" t="s">
        <v>404</v>
      </c>
      <c r="L57" s="20" t="s">
        <v>404</v>
      </c>
      <c r="M57" s="18" t="s">
        <v>404</v>
      </c>
      <c r="N57" s="20" t="s">
        <v>404</v>
      </c>
      <c r="O57" s="18" t="s">
        <v>404</v>
      </c>
      <c r="P57" s="20" t="s">
        <v>404</v>
      </c>
      <c r="Q57" s="18" t="n">
        <v>375.75599907</v>
      </c>
      <c r="R57" s="20" t="n">
        <v>14.95961593</v>
      </c>
    </row>
    <row r="58" spans="1:18">
      <c r="A58" s="15" t="s">
        <v>455</v>
      </c>
      <c r="B58" s="17" t="n">
        <v>7267</v>
      </c>
      <c r="C58" s="18">
        <f>(0.0/B58*100)</f>
        <v/>
      </c>
      <c r="D58" s="19" t="n">
        <v>7267</v>
      </c>
      <c r="E58" s="18" t="n">
        <v>423.88272203</v>
      </c>
      <c r="F58" s="20" t="n">
        <v>5.75469637</v>
      </c>
      <c r="G58" s="18" t="n">
        <v>394.4146086</v>
      </c>
      <c r="H58" s="20" t="n">
        <v>4.71979208</v>
      </c>
      <c r="I58" s="18" t="s">
        <v>404</v>
      </c>
      <c r="J58" s="20" t="s">
        <v>404</v>
      </c>
      <c r="K58" s="18" t="s">
        <v>404</v>
      </c>
      <c r="L58" s="20" t="s">
        <v>404</v>
      </c>
      <c r="M58" s="18" t="s">
        <v>404</v>
      </c>
      <c r="N58" s="20" t="s">
        <v>404</v>
      </c>
      <c r="O58" s="18" t="s">
        <v>404</v>
      </c>
      <c r="P58" s="20" t="s">
        <v>404</v>
      </c>
      <c r="Q58" s="18" t="n">
        <v>407.31440209</v>
      </c>
      <c r="R58" s="20" t="n">
        <v>12.32546057</v>
      </c>
    </row>
    <row r="59" spans="1:18">
      <c r="A59" s="15" t="s">
        <v>456</v>
      </c>
      <c r="B59" s="17" t="n">
        <v>4826</v>
      </c>
      <c r="C59" s="18">
        <f>(0.0/B59*100)</f>
        <v/>
      </c>
      <c r="D59" s="19" t="n">
        <v>4826</v>
      </c>
      <c r="E59" s="18" t="n">
        <v>352.48439324</v>
      </c>
      <c r="F59" s="20" t="n">
        <v>2.56694773</v>
      </c>
      <c r="G59" s="18" t="n">
        <v>341.65149786</v>
      </c>
      <c r="H59" s="20" t="n">
        <v>2.3054707</v>
      </c>
      <c r="I59" s="18" t="s">
        <v>404</v>
      </c>
      <c r="J59" s="20" t="s">
        <v>404</v>
      </c>
      <c r="K59" s="18" t="s">
        <v>404</v>
      </c>
      <c r="L59" s="20" t="s">
        <v>404</v>
      </c>
      <c r="M59" s="18" t="s">
        <v>404</v>
      </c>
      <c r="N59" s="20" t="s">
        <v>404</v>
      </c>
      <c r="O59" s="18" t="s">
        <v>404</v>
      </c>
      <c r="P59" s="20" t="s">
        <v>404</v>
      </c>
      <c r="Q59" s="18" t="n">
        <v>348.56803886</v>
      </c>
      <c r="R59" s="20" t="n">
        <v>5.91505638</v>
      </c>
    </row>
    <row r="60" spans="1:18">
      <c r="A60" s="15" t="s">
        <v>457</v>
      </c>
      <c r="B60" s="17" t="n">
        <v>4546</v>
      </c>
      <c r="C60" s="18">
        <f>(0.0/B60*100)</f>
        <v/>
      </c>
      <c r="D60" s="19" t="n">
        <v>4546</v>
      </c>
      <c r="E60" s="18" t="n">
        <v>389.18795701</v>
      </c>
      <c r="F60" s="20" t="n">
        <v>8.91205527</v>
      </c>
      <c r="G60" s="18" t="n">
        <v>336.42280272</v>
      </c>
      <c r="H60" s="20" t="n">
        <v>6.81585413</v>
      </c>
      <c r="I60" s="18" t="s">
        <v>404</v>
      </c>
      <c r="J60" s="20" t="s">
        <v>404</v>
      </c>
      <c r="K60" s="18" t="s">
        <v>404</v>
      </c>
      <c r="L60" s="20" t="s">
        <v>404</v>
      </c>
      <c r="M60" s="18" t="s">
        <v>404</v>
      </c>
      <c r="N60" s="20" t="s">
        <v>404</v>
      </c>
      <c r="O60" s="18" t="s">
        <v>404</v>
      </c>
      <c r="P60" s="20" t="s">
        <v>404</v>
      </c>
      <c r="Q60" s="18" t="n">
        <v>306.36394942</v>
      </c>
      <c r="R60" s="20" t="n">
        <v>9.980199320000001</v>
      </c>
    </row>
    <row r="61" spans="1:18">
      <c r="A61" s="15" t="s">
        <v>458</v>
      </c>
      <c r="B61" s="17" t="n">
        <v>6525</v>
      </c>
      <c r="C61" s="18">
        <f>(0.0/B61*100)</f>
        <v/>
      </c>
      <c r="D61" s="19" t="n">
        <v>6525</v>
      </c>
      <c r="E61" s="18" t="n">
        <v>479.1219714</v>
      </c>
      <c r="F61" s="20" t="n">
        <v>3.7458936</v>
      </c>
      <c r="G61" s="18" t="n">
        <v>456.24040766</v>
      </c>
      <c r="H61" s="20" t="n">
        <v>6.43774756</v>
      </c>
      <c r="I61" s="18" t="s">
        <v>404</v>
      </c>
      <c r="J61" s="20" t="s">
        <v>404</v>
      </c>
      <c r="K61" s="18" t="s">
        <v>404</v>
      </c>
      <c r="L61" s="20" t="s">
        <v>404</v>
      </c>
      <c r="M61" s="18" t="s">
        <v>404</v>
      </c>
      <c r="N61" s="20" t="s">
        <v>404</v>
      </c>
      <c r="O61" s="18" t="s">
        <v>404</v>
      </c>
      <c r="P61" s="20" t="s">
        <v>404</v>
      </c>
      <c r="Q61" s="18" t="n">
        <v>488.94074831</v>
      </c>
      <c r="R61" s="20" t="n">
        <v>16.86746017</v>
      </c>
    </row>
    <row r="62" spans="1:18">
      <c r="A62" s="15" t="s">
        <v>459</v>
      </c>
      <c r="B62" s="17" t="n">
        <v>4476</v>
      </c>
      <c r="C62" s="18">
        <f>(0.0/B62*100)</f>
        <v/>
      </c>
      <c r="D62" s="19" t="n">
        <v>4476</v>
      </c>
      <c r="E62" s="18" t="n">
        <v>509.37768116</v>
      </c>
      <c r="F62" s="20" t="n">
        <v>1.3521482</v>
      </c>
      <c r="G62" s="18" t="n">
        <v>494.12649202</v>
      </c>
      <c r="H62" s="20" t="n">
        <v>6.42220763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349.92878765</v>
      </c>
      <c r="F63" s="20" t="n">
        <v>2.08590658</v>
      </c>
      <c r="G63" s="18" t="n">
        <v>349.32390661</v>
      </c>
      <c r="H63" s="20" t="n">
        <v>2.64697169</v>
      </c>
      <c r="I63" s="18" t="s">
        <v>404</v>
      </c>
      <c r="J63" s="20" t="s">
        <v>404</v>
      </c>
      <c r="K63" s="18" t="s">
        <v>404</v>
      </c>
      <c r="L63" s="20" t="s">
        <v>404</v>
      </c>
      <c r="M63" s="18" t="s">
        <v>404</v>
      </c>
      <c r="N63" s="20" t="s">
        <v>404</v>
      </c>
      <c r="O63" s="18" t="s">
        <v>404</v>
      </c>
      <c r="P63" s="20" t="s">
        <v>404</v>
      </c>
      <c r="Q63" s="18" t="n">
        <v>364.69618607</v>
      </c>
      <c r="R63" s="20" t="n">
        <v>5.09375509</v>
      </c>
    </row>
    <row r="64" spans="1:18">
      <c r="A64" s="15" t="s">
        <v>461</v>
      </c>
      <c r="B64" s="17" t="n">
        <v>3634</v>
      </c>
      <c r="C64" s="18">
        <f>(27.0/B64*100)</f>
        <v/>
      </c>
      <c r="D64" s="19" t="n">
        <v>3607</v>
      </c>
      <c r="E64" s="18" t="n">
        <v>456.09922063</v>
      </c>
      <c r="F64" s="20" t="n">
        <v>2.35255634</v>
      </c>
      <c r="G64" s="18" t="n">
        <v>434.8070662</v>
      </c>
      <c r="H64" s="20" t="n">
        <v>2.4316458</v>
      </c>
      <c r="I64" s="18" t="s">
        <v>404</v>
      </c>
      <c r="J64" s="20" t="s">
        <v>404</v>
      </c>
      <c r="K64" s="18" t="s">
        <v>404</v>
      </c>
      <c r="L64" s="20" t="s">
        <v>404</v>
      </c>
      <c r="M64" s="18" t="s">
        <v>404</v>
      </c>
      <c r="N64" s="20" t="s">
        <v>404</v>
      </c>
      <c r="O64" s="18" t="s">
        <v>404</v>
      </c>
      <c r="P64" s="20" t="s">
        <v>404</v>
      </c>
      <c r="Q64" s="18" t="n">
        <v>422.63072383</v>
      </c>
      <c r="R64" s="20" t="n">
        <v>16.13176569</v>
      </c>
    </row>
    <row r="65" spans="1:18">
      <c r="A65" s="15" t="s">
        <v>462</v>
      </c>
      <c r="B65" s="17" t="n">
        <v>5325</v>
      </c>
      <c r="C65" s="18">
        <f>(0.0/B65*100)</f>
        <v/>
      </c>
      <c r="D65" s="19" t="n">
        <v>5325</v>
      </c>
      <c r="E65" s="18" t="n">
        <v>418.53900262</v>
      </c>
      <c r="F65" s="20" t="n">
        <v>5.40148377</v>
      </c>
      <c r="G65" s="18" t="n">
        <v>412.39439429</v>
      </c>
      <c r="H65" s="20" t="n">
        <v>4.14476848</v>
      </c>
      <c r="I65" s="18" t="s">
        <v>404</v>
      </c>
      <c r="J65" s="20" t="s">
        <v>404</v>
      </c>
      <c r="K65" s="18" t="s">
        <v>404</v>
      </c>
      <c r="L65" s="20" t="s">
        <v>404</v>
      </c>
      <c r="M65" s="18" t="s">
        <v>404</v>
      </c>
      <c r="N65" s="20" t="s">
        <v>404</v>
      </c>
      <c r="O65" s="18" t="s">
        <v>404</v>
      </c>
      <c r="P65" s="20" t="s">
        <v>404</v>
      </c>
      <c r="Q65" s="18" t="n">
        <v>433.7205012</v>
      </c>
      <c r="R65" s="20" t="n">
        <v>14.41819604</v>
      </c>
    </row>
    <row r="66" spans="1:18">
      <c r="A66" s="15" t="s">
        <v>463</v>
      </c>
      <c r="B66" s="17" t="n">
        <v>5665</v>
      </c>
      <c r="C66" s="18">
        <f>(0.0/B66*100)</f>
        <v/>
      </c>
      <c r="D66" s="19" t="n">
        <v>5665</v>
      </c>
      <c r="E66" s="18" t="n">
        <v>424.20883525</v>
      </c>
      <c r="F66" s="20" t="n">
        <v>1.6441702</v>
      </c>
      <c r="G66" s="18" t="n">
        <v>446.83134498</v>
      </c>
      <c r="H66" s="20" t="n">
        <v>3.85323815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403.92485017</v>
      </c>
      <c r="F67" s="20" t="n">
        <v>7.87697543</v>
      </c>
      <c r="G67" s="18" t="n">
        <v>392.93505396</v>
      </c>
      <c r="H67" s="20" t="n">
        <v>3.4531113</v>
      </c>
      <c r="I67" s="18" t="s">
        <v>404</v>
      </c>
      <c r="J67" s="20" t="s">
        <v>404</v>
      </c>
      <c r="K67" s="18" t="s">
        <v>404</v>
      </c>
      <c r="L67" s="20" t="s">
        <v>404</v>
      </c>
      <c r="M67" s="18" t="s">
        <v>404</v>
      </c>
      <c r="N67" s="20" t="s">
        <v>404</v>
      </c>
      <c r="O67" s="18" t="s">
        <v>404</v>
      </c>
      <c r="P67" s="20" t="s">
        <v>404</v>
      </c>
      <c r="Q67" s="18" t="n">
        <v>430.97097735</v>
      </c>
      <c r="R67" s="20" t="n">
        <v>17.67254942</v>
      </c>
    </row>
    <row r="68" spans="1:18">
      <c r="A68" s="15" t="s">
        <v>465</v>
      </c>
      <c r="B68" s="17" t="n">
        <v>12083</v>
      </c>
      <c r="C68" s="18">
        <f>(0.0/B68*100)</f>
        <v/>
      </c>
      <c r="D68" s="19" t="n">
        <v>12083</v>
      </c>
      <c r="E68" s="18" t="n">
        <v>403.28091993</v>
      </c>
      <c r="F68" s="20" t="n">
        <v>1.04134159</v>
      </c>
      <c r="G68" s="18" t="n">
        <v>395.12231834</v>
      </c>
      <c r="H68" s="20" t="n">
        <v>2.60344114</v>
      </c>
      <c r="I68" s="18" t="s">
        <v>404</v>
      </c>
      <c r="J68" s="20" t="s">
        <v>404</v>
      </c>
      <c r="K68" s="18" t="s">
        <v>404</v>
      </c>
      <c r="L68" s="20" t="s">
        <v>404</v>
      </c>
      <c r="M68" s="18" t="s">
        <v>404</v>
      </c>
      <c r="N68" s="20" t="s">
        <v>404</v>
      </c>
      <c r="O68" s="18" t="s">
        <v>404</v>
      </c>
      <c r="P68" s="20" t="s">
        <v>404</v>
      </c>
      <c r="Q68" s="18" t="n">
        <v>381.82077432</v>
      </c>
      <c r="R68" s="20" t="n">
        <v>8.38070742</v>
      </c>
    </row>
    <row r="69" spans="1:18">
      <c r="A69" s="15" t="s">
        <v>466</v>
      </c>
      <c r="B69" s="17" t="n">
        <v>4876</v>
      </c>
      <c r="C69" s="18">
        <f>(0.0/B69*100)</f>
        <v/>
      </c>
      <c r="D69" s="19" t="n">
        <v>4876</v>
      </c>
      <c r="E69" s="18" t="n">
        <v>434.94468188</v>
      </c>
      <c r="F69" s="20" t="n">
        <v>4.35787417</v>
      </c>
      <c r="G69" s="18" t="n">
        <v>416.12259217</v>
      </c>
      <c r="H69" s="20" t="n">
        <v>16.01494304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501.00472407</v>
      </c>
      <c r="F70" s="20" t="n">
        <v>3.98209533</v>
      </c>
      <c r="G70" s="18" t="n">
        <v>484.86926348</v>
      </c>
      <c r="H70" s="20" t="n">
        <v>6.08362228</v>
      </c>
      <c r="I70" s="18" t="s">
        <v>404</v>
      </c>
      <c r="J70" s="20" t="s">
        <v>404</v>
      </c>
      <c r="K70" s="18" t="s">
        <v>404</v>
      </c>
      <c r="L70" s="20" t="s">
        <v>404</v>
      </c>
      <c r="M70" s="18" t="s">
        <v>404</v>
      </c>
      <c r="N70" s="20" t="s">
        <v>404</v>
      </c>
      <c r="O70" s="18" t="s">
        <v>404</v>
      </c>
      <c r="P70" s="20" t="s">
        <v>404</v>
      </c>
      <c r="Q70" s="18" t="n">
        <v>465.3415456</v>
      </c>
      <c r="R70" s="20" t="n">
        <v>12.11889833</v>
      </c>
    </row>
    <row r="71" spans="1:18">
      <c r="A71" s="15" t="s">
        <v>468</v>
      </c>
      <c r="B71" s="17" t="n">
        <v>6115</v>
      </c>
      <c r="C71" s="18">
        <f>(0.0/B71*100)</f>
        <v/>
      </c>
      <c r="D71" s="19" t="n">
        <v>6115</v>
      </c>
      <c r="E71" s="18" t="n">
        <v>536.36337456</v>
      </c>
      <c r="F71" s="20" t="n">
        <v>1.68417678</v>
      </c>
      <c r="G71" s="18" t="n">
        <v>517.96924561</v>
      </c>
      <c r="H71" s="20" t="n">
        <v>5.01519667</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498.7716001</v>
      </c>
      <c r="F72" s="20" t="n">
        <v>2.64315805</v>
      </c>
      <c r="G72" s="18" t="n">
        <v>457.03666011</v>
      </c>
      <c r="H72" s="20" t="n">
        <v>18.81762556</v>
      </c>
      <c r="I72" s="18" t="s">
        <v>404</v>
      </c>
      <c r="J72" s="20" t="s">
        <v>404</v>
      </c>
      <c r="K72" s="18" t="s">
        <v>404</v>
      </c>
      <c r="L72" s="20" t="s">
        <v>404</v>
      </c>
      <c r="M72" s="18" t="s">
        <v>404</v>
      </c>
      <c r="N72" s="20" t="s">
        <v>404</v>
      </c>
      <c r="O72" s="18" t="s">
        <v>404</v>
      </c>
      <c r="P72" s="20" t="s">
        <v>404</v>
      </c>
      <c r="Q72" s="18" t="n">
        <v>485.35978096</v>
      </c>
      <c r="R72" s="20" t="n">
        <v>14.42107801</v>
      </c>
    </row>
    <row r="73" spans="1:18">
      <c r="A73" s="15" t="s">
        <v>470</v>
      </c>
      <c r="B73" s="17" t="n">
        <v>8249</v>
      </c>
      <c r="C73" s="18">
        <f>(0.0/B73*100)</f>
        <v/>
      </c>
      <c r="D73" s="19" t="n">
        <v>8249</v>
      </c>
      <c r="E73" s="18" t="n">
        <v>414.77893208</v>
      </c>
      <c r="F73" s="20" t="n">
        <v>4.09702436</v>
      </c>
      <c r="G73" s="18" t="n">
        <v>376.19793196</v>
      </c>
      <c r="H73" s="20" t="n">
        <v>6.90216505</v>
      </c>
      <c r="I73" s="18" t="s">
        <v>404</v>
      </c>
      <c r="J73" s="20" t="s">
        <v>404</v>
      </c>
      <c r="K73" s="18" t="s">
        <v>404</v>
      </c>
      <c r="L73" s="20" t="s">
        <v>404</v>
      </c>
      <c r="M73" s="18" t="s">
        <v>404</v>
      </c>
      <c r="N73" s="20" t="s">
        <v>404</v>
      </c>
      <c r="O73" s="18" t="s">
        <v>404</v>
      </c>
      <c r="P73" s="20" t="s">
        <v>404</v>
      </c>
      <c r="Q73" s="18" t="n">
        <v>405.9288084</v>
      </c>
      <c r="R73" s="20" t="n">
        <v>16.3923268</v>
      </c>
    </row>
    <row r="74" spans="1:18">
      <c r="A74" s="15" t="s">
        <v>471</v>
      </c>
      <c r="B74" s="17" t="n">
        <v>4692</v>
      </c>
      <c r="C74" s="18">
        <f>(484.0/B74*100)</f>
        <v/>
      </c>
      <c r="D74" s="19" t="n">
        <v>4208</v>
      </c>
      <c r="E74" s="18" t="n">
        <v>454.50294833</v>
      </c>
      <c r="F74" s="20" t="n">
        <v>2.95209083</v>
      </c>
      <c r="G74" s="18" t="n">
        <v>416.76927325</v>
      </c>
      <c r="H74" s="20" t="n">
        <v>1.77089918</v>
      </c>
      <c r="I74" s="18" t="s">
        <v>404</v>
      </c>
      <c r="J74" s="20" t="s">
        <v>404</v>
      </c>
      <c r="K74" s="18" t="s">
        <v>404</v>
      </c>
      <c r="L74" s="20" t="s">
        <v>404</v>
      </c>
      <c r="M74" s="18" t="s">
        <v>404</v>
      </c>
      <c r="N74" s="20" t="s">
        <v>404</v>
      </c>
      <c r="O74" s="18" t="s">
        <v>404</v>
      </c>
      <c r="P74" s="20" t="s">
        <v>404</v>
      </c>
      <c r="Q74" s="18" t="n">
        <v>371.2331632</v>
      </c>
      <c r="R74" s="20" t="n">
        <v>4.67427811</v>
      </c>
    </row>
    <row r="75" spans="1:18">
      <c r="A75" s="15" t="s">
        <v>472</v>
      </c>
      <c r="B75" s="17" t="n">
        <v>5375</v>
      </c>
      <c r="C75" s="18">
        <f>(483.0/B75*100)</f>
        <v/>
      </c>
      <c r="D75" s="19" t="n">
        <v>4892</v>
      </c>
      <c r="E75" s="18" t="n">
        <v>365.07986068</v>
      </c>
      <c r="F75" s="20" t="n">
        <v>7.62308937</v>
      </c>
      <c r="G75" s="18" t="n">
        <v>359.4758608</v>
      </c>
      <c r="H75" s="20" t="n">
        <v>5.34266094</v>
      </c>
      <c r="I75" s="18" t="s">
        <v>404</v>
      </c>
      <c r="J75" s="20" t="s">
        <v>404</v>
      </c>
      <c r="K75" s="18" t="s">
        <v>404</v>
      </c>
      <c r="L75" s="20" t="s">
        <v>404</v>
      </c>
      <c r="M75" s="18" t="s">
        <v>404</v>
      </c>
      <c r="N75" s="20" t="s">
        <v>404</v>
      </c>
      <c r="O75" s="18" t="s">
        <v>404</v>
      </c>
      <c r="P75" s="20" t="s">
        <v>404</v>
      </c>
      <c r="Q75" s="18" t="n">
        <v>362.70515555</v>
      </c>
      <c r="R75" s="20" t="n">
        <v>13.75209122</v>
      </c>
    </row>
    <row r="76" spans="1:18">
      <c r="A76" s="15" t="s">
        <v>473</v>
      </c>
      <c r="B76" s="17" t="n">
        <v>14167</v>
      </c>
      <c r="C76" s="18">
        <f>(1400.0/B76*100)</f>
        <v/>
      </c>
      <c r="D76" s="19" t="n">
        <v>12767</v>
      </c>
      <c r="E76" s="18" t="n">
        <v>449.93739354</v>
      </c>
      <c r="F76" s="20" t="n">
        <v>3.56081283</v>
      </c>
      <c r="G76" s="18" t="n">
        <v>401.92088629</v>
      </c>
      <c r="H76" s="20" t="n">
        <v>7.58501666</v>
      </c>
      <c r="I76" s="18" t="s">
        <v>404</v>
      </c>
      <c r="J76" s="20" t="s">
        <v>404</v>
      </c>
      <c r="K76" s="18" t="s">
        <v>404</v>
      </c>
      <c r="L76" s="20" t="s">
        <v>404</v>
      </c>
      <c r="M76" s="18" t="s">
        <v>404</v>
      </c>
      <c r="N76" s="20" t="s">
        <v>404</v>
      </c>
      <c r="O76" s="18" t="s">
        <v>404</v>
      </c>
      <c r="P76" s="20" t="s">
        <v>404</v>
      </c>
      <c r="Q76" s="18" t="n">
        <v>397.06785555</v>
      </c>
      <c r="R76" s="20" t="n">
        <v>15.21899351</v>
      </c>
    </row>
    <row r="77" spans="1:18">
      <c r="A77" s="15" t="s">
        <v>474</v>
      </c>
      <c r="B77" s="17" t="n">
        <v>6062</v>
      </c>
      <c r="C77" s="18">
        <f>(0.0/B77*100)</f>
        <v/>
      </c>
      <c r="D77" s="19" t="n">
        <v>6062</v>
      </c>
      <c r="E77" s="18" t="n">
        <v>457.85671274</v>
      </c>
      <c r="F77" s="20" t="n">
        <v>14.25153698</v>
      </c>
      <c r="G77" s="18" t="n">
        <v>433.76233842</v>
      </c>
      <c r="H77" s="20" t="n">
        <v>3.24512645</v>
      </c>
      <c r="I77" s="18" t="s">
        <v>404</v>
      </c>
      <c r="J77" s="20" t="s">
        <v>404</v>
      </c>
      <c r="K77" s="18" t="s">
        <v>404</v>
      </c>
      <c r="L77" s="20" t="s">
        <v>404</v>
      </c>
      <c r="M77" s="18" t="s">
        <v>404</v>
      </c>
      <c r="N77" s="20" t="s">
        <v>404</v>
      </c>
      <c r="O77" s="18" t="s">
        <v>404</v>
      </c>
      <c r="P77" s="20" t="s">
        <v>404</v>
      </c>
      <c r="Q77" s="18" t="n">
        <v>437.09318471</v>
      </c>
      <c r="R77" s="20" t="n">
        <v>19.32465811</v>
      </c>
    </row>
    <row r="78" spans="1:18">
      <c r="A78" s="15" t="s">
        <v>475</v>
      </c>
      <c r="B78" s="17" t="n">
        <v>5826</v>
      </c>
      <c r="C78" s="18">
        <f>(0.0/B78*100)</f>
        <v/>
      </c>
      <c r="D78" s="19" t="n">
        <v>5826</v>
      </c>
      <c r="E78" s="18" t="n">
        <v>499.95109277</v>
      </c>
      <c r="F78" s="20" t="n">
        <v>6.19695925</v>
      </c>
      <c r="G78" s="18" t="n">
        <v>476.01597494</v>
      </c>
      <c r="H78" s="20" t="n">
        <v>5.16149551</v>
      </c>
      <c r="I78" s="18" t="s">
        <v>404</v>
      </c>
      <c r="J78" s="20" t="s">
        <v>404</v>
      </c>
      <c r="K78" s="18" t="s">
        <v>404</v>
      </c>
      <c r="L78" s="20" t="s">
        <v>404</v>
      </c>
      <c r="M78" s="18" t="s">
        <v>404</v>
      </c>
      <c r="N78" s="20" t="s">
        <v>404</v>
      </c>
      <c r="O78" s="18" t="s">
        <v>404</v>
      </c>
      <c r="P78" s="20" t="s">
        <v>404</v>
      </c>
      <c r="Q78" s="18" t="n">
        <v>483.85597015</v>
      </c>
      <c r="R78" s="20" t="n">
        <v>13.60902895</v>
      </c>
    </row>
    <row customHeight="1" ht="25" r="79" spans="1:18">
      <c r="A79" s="15" t="s">
        <v>476</v>
      </c>
      <c r="B79" s="17" t="n">
        <v>1657</v>
      </c>
      <c r="C79" s="18">
        <f>(21.0/B79*100)</f>
        <v/>
      </c>
      <c r="D79" s="19" t="n">
        <v>1636</v>
      </c>
      <c r="E79" s="18" t="n">
        <v>489.80969493</v>
      </c>
      <c r="F79" s="20" t="n">
        <v>13.28369448</v>
      </c>
      <c r="G79" s="18" t="n">
        <v>470.01047345</v>
      </c>
      <c r="H79" s="20" t="n">
        <v>9.11815713</v>
      </c>
      <c r="I79" s="18" t="s">
        <v>404</v>
      </c>
      <c r="J79" s="20" t="s">
        <v>404</v>
      </c>
      <c r="K79" s="18" t="s">
        <v>404</v>
      </c>
      <c r="L79" s="20" t="s">
        <v>404</v>
      </c>
      <c r="M79" s="18" t="s">
        <v>404</v>
      </c>
      <c r="N79" s="20" t="s">
        <v>404</v>
      </c>
      <c r="O79" s="18" t="s">
        <v>404</v>
      </c>
      <c r="P79" s="20" t="s">
        <v>404</v>
      </c>
      <c r="Q79" s="18" t="n">
        <v>479.32134532</v>
      </c>
      <c r="R79" s="20" t="n">
        <v>26.6874207</v>
      </c>
    </row>
    <row r="80" spans="1:18">
      <c r="A80" s="15" t="s">
        <v>477</v>
      </c>
      <c r="B80" s="17" t="n">
        <v>7841</v>
      </c>
      <c r="C80" s="18">
        <f>(0.0/B80*100)</f>
        <v/>
      </c>
      <c r="D80" s="19" t="n">
        <v>7841</v>
      </c>
      <c r="E80" s="18" t="n">
        <v>426.27284122</v>
      </c>
      <c r="F80" s="20" t="n">
        <v>4.3758671</v>
      </c>
      <c r="G80" s="18" t="n">
        <v>428.87042558</v>
      </c>
      <c r="H80" s="20" t="n">
        <v>5.87888581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431.987515</v>
      </c>
      <c r="F81" s="20" t="n">
        <v>3.63831254</v>
      </c>
      <c r="G81" s="18" t="n">
        <v>422.72829171</v>
      </c>
      <c r="H81" s="20" t="n">
        <v>9.13602798</v>
      </c>
      <c r="I81" s="18" t="s">
        <v>404</v>
      </c>
      <c r="J81" s="20" t="s">
        <v>404</v>
      </c>
      <c r="K81" s="18" t="s">
        <v>404</v>
      </c>
      <c r="L81" s="20" t="s">
        <v>404</v>
      </c>
      <c r="M81" s="18" t="s">
        <v>404</v>
      </c>
      <c r="N81" s="20" t="s">
        <v>404</v>
      </c>
      <c r="O81" s="18" t="s">
        <v>404</v>
      </c>
      <c r="P81" s="20" t="s">
        <v>404</v>
      </c>
      <c r="Q81" s="18" t="n">
        <v>380.26559983</v>
      </c>
      <c r="R81" s="20" t="n">
        <v>32.09616515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506.7013398</v>
      </c>
      <c r="F7" s="20" t="n">
        <v>2.04380159</v>
      </c>
      <c r="G7" s="18" t="n">
        <v>485.68600104</v>
      </c>
      <c r="H7" s="20" t="n">
        <v>5.30603753</v>
      </c>
      <c r="I7" s="18" t="s">
        <v>404</v>
      </c>
      <c r="J7" s="20" t="s">
        <v>404</v>
      </c>
      <c r="K7" s="18" t="s">
        <v>404</v>
      </c>
      <c r="L7" s="20" t="s">
        <v>404</v>
      </c>
      <c r="M7" s="18" t="s">
        <v>404</v>
      </c>
      <c r="N7" s="20" t="s">
        <v>404</v>
      </c>
      <c r="O7" s="18" t="s">
        <v>404</v>
      </c>
      <c r="P7" s="20" t="s">
        <v>404</v>
      </c>
      <c r="Q7" s="18" t="n">
        <v>497.42707381</v>
      </c>
      <c r="R7" s="20" t="n">
        <v>10.58181995</v>
      </c>
    </row>
    <row r="8" spans="1:18">
      <c r="A8" s="15" t="s">
        <v>405</v>
      </c>
      <c r="B8" s="17" t="n">
        <v>7007</v>
      </c>
      <c r="C8" s="18">
        <f>(0.0/B8*100)</f>
        <v/>
      </c>
      <c r="D8" s="19" t="n">
        <v>7007</v>
      </c>
      <c r="E8" s="18" t="n">
        <v>494.48741716</v>
      </c>
      <c r="F8" s="20" t="n">
        <v>3.58232186</v>
      </c>
      <c r="G8" s="18" t="n">
        <v>416.97585798</v>
      </c>
      <c r="H8" s="20" t="n">
        <v>10.41555603</v>
      </c>
      <c r="I8" s="18" t="s">
        <v>404</v>
      </c>
      <c r="J8" s="20" t="s">
        <v>404</v>
      </c>
      <c r="K8" s="18" t="s">
        <v>404</v>
      </c>
      <c r="L8" s="20" t="s">
        <v>404</v>
      </c>
      <c r="M8" s="18" t="s">
        <v>404</v>
      </c>
      <c r="N8" s="20" t="s">
        <v>404</v>
      </c>
      <c r="O8" s="18" t="s">
        <v>404</v>
      </c>
      <c r="P8" s="20" t="s">
        <v>404</v>
      </c>
      <c r="Q8" s="18" t="n">
        <v>488.25573168</v>
      </c>
      <c r="R8" s="20" t="n">
        <v>19.94341687</v>
      </c>
    </row>
    <row r="9" spans="1:18">
      <c r="A9" s="15" t="s">
        <v>406</v>
      </c>
      <c r="B9" s="17" t="n">
        <v>9651</v>
      </c>
      <c r="C9" s="18">
        <f>(200.0/B9*100)</f>
        <v/>
      </c>
      <c r="D9" s="19" t="n">
        <v>9451</v>
      </c>
      <c r="E9" s="18" t="n">
        <v>516.65828876</v>
      </c>
      <c r="F9" s="20" t="n">
        <v>3.44173571</v>
      </c>
      <c r="G9" s="18" t="n">
        <v>465.98680542</v>
      </c>
      <c r="H9" s="20" t="n">
        <v>6.74102339</v>
      </c>
      <c r="I9" s="18" t="s">
        <v>404</v>
      </c>
      <c r="J9" s="20" t="s">
        <v>404</v>
      </c>
      <c r="K9" s="18" t="s">
        <v>404</v>
      </c>
      <c r="L9" s="20" t="s">
        <v>404</v>
      </c>
      <c r="M9" s="18" t="s">
        <v>404</v>
      </c>
      <c r="N9" s="20" t="s">
        <v>404</v>
      </c>
      <c r="O9" s="18" t="s">
        <v>404</v>
      </c>
      <c r="P9" s="20" t="s">
        <v>404</v>
      </c>
      <c r="Q9" s="18" t="n">
        <v>433.74661135</v>
      </c>
      <c r="R9" s="20" t="n">
        <v>14.43571346</v>
      </c>
    </row>
    <row r="10" spans="1:18">
      <c r="A10" s="15" t="s">
        <v>407</v>
      </c>
      <c r="B10" s="17" t="n">
        <v>20058</v>
      </c>
      <c r="C10" s="18">
        <f>(2798.0/B10*100)</f>
        <v/>
      </c>
      <c r="D10" s="19" t="n">
        <v>17260</v>
      </c>
      <c r="E10" s="18" t="n">
        <v>529.02860338</v>
      </c>
      <c r="F10" s="20" t="n">
        <v>2.48870766</v>
      </c>
      <c r="G10" s="18" t="n">
        <v>500.17901323</v>
      </c>
      <c r="H10" s="20" t="n">
        <v>8.14355029</v>
      </c>
      <c r="I10" s="18" t="s">
        <v>404</v>
      </c>
      <c r="J10" s="20" t="s">
        <v>404</v>
      </c>
      <c r="K10" s="18" t="s">
        <v>404</v>
      </c>
      <c r="L10" s="20" t="s">
        <v>404</v>
      </c>
      <c r="M10" s="18" t="s">
        <v>404</v>
      </c>
      <c r="N10" s="20" t="s">
        <v>404</v>
      </c>
      <c r="O10" s="18" t="s">
        <v>404</v>
      </c>
      <c r="P10" s="20" t="s">
        <v>404</v>
      </c>
      <c r="Q10" s="18" t="n">
        <v>504.48097388</v>
      </c>
      <c r="R10" s="20" t="n">
        <v>16.99901606</v>
      </c>
    </row>
    <row r="11" spans="1:18">
      <c r="A11" s="15" t="s">
        <v>408</v>
      </c>
      <c r="B11" s="17" t="n">
        <v>7053</v>
      </c>
      <c r="C11" s="18">
        <f>(137.0/B11*100)</f>
        <v/>
      </c>
      <c r="D11" s="19" t="n">
        <v>6916</v>
      </c>
      <c r="E11" s="18" t="n">
        <v>482.07303496</v>
      </c>
      <c r="F11" s="20" t="n">
        <v>3.88344636</v>
      </c>
      <c r="G11" s="18" t="n">
        <v>429.69248238</v>
      </c>
      <c r="H11" s="20" t="n">
        <v>4.83871358</v>
      </c>
      <c r="I11" s="18" t="s">
        <v>404</v>
      </c>
      <c r="J11" s="20" t="s">
        <v>404</v>
      </c>
      <c r="K11" s="18" t="s">
        <v>404</v>
      </c>
      <c r="L11" s="20" t="s">
        <v>404</v>
      </c>
      <c r="M11" s="18" t="s">
        <v>404</v>
      </c>
      <c r="N11" s="20" t="s">
        <v>404</v>
      </c>
      <c r="O11" s="18" t="s">
        <v>404</v>
      </c>
      <c r="P11" s="20" t="s">
        <v>404</v>
      </c>
      <c r="Q11" s="18" t="n">
        <v>428.80709071</v>
      </c>
      <c r="R11" s="20" t="n">
        <v>15.62309264</v>
      </c>
    </row>
    <row r="12" spans="1:18">
      <c r="A12" s="15" t="s">
        <v>409</v>
      </c>
      <c r="B12" s="17" t="n">
        <v>6894</v>
      </c>
      <c r="C12" s="18">
        <f>(106.0/B12*100)</f>
        <v/>
      </c>
      <c r="D12" s="19" t="n">
        <v>6788</v>
      </c>
      <c r="E12" s="18" t="n">
        <v>491.18946963</v>
      </c>
      <c r="F12" s="20" t="n">
        <v>3.88583952</v>
      </c>
      <c r="G12" s="18" t="n">
        <v>482.79851423</v>
      </c>
      <c r="H12" s="20" t="n">
        <v>5.81740066</v>
      </c>
      <c r="I12" s="18" t="s">
        <v>404</v>
      </c>
      <c r="J12" s="20" t="s">
        <v>404</v>
      </c>
      <c r="K12" s="18" t="s">
        <v>404</v>
      </c>
      <c r="L12" s="20" t="s">
        <v>404</v>
      </c>
      <c r="M12" s="18" t="s">
        <v>404</v>
      </c>
      <c r="N12" s="20" t="s">
        <v>404</v>
      </c>
      <c r="O12" s="18" t="s">
        <v>404</v>
      </c>
      <c r="P12" s="20" t="s">
        <v>404</v>
      </c>
      <c r="Q12" s="18" t="n">
        <v>457.26303497</v>
      </c>
      <c r="R12" s="20" t="n">
        <v>28.81876152</v>
      </c>
    </row>
    <row r="13" spans="1:18">
      <c r="A13" s="15" t="s">
        <v>410</v>
      </c>
      <c r="B13" s="17" t="n">
        <v>7161</v>
      </c>
      <c r="C13" s="18">
        <f>(1175.0/B13*100)</f>
        <v/>
      </c>
      <c r="D13" s="19" t="n">
        <v>5986</v>
      </c>
      <c r="E13" s="18" t="n">
        <v>499.19174997</v>
      </c>
      <c r="F13" s="20" t="n">
        <v>6.71237376</v>
      </c>
      <c r="G13" s="18" t="n">
        <v>499.80283395</v>
      </c>
      <c r="H13" s="20" t="n">
        <v>3.32160522</v>
      </c>
      <c r="I13" s="18" t="s">
        <v>404</v>
      </c>
      <c r="J13" s="20" t="s">
        <v>404</v>
      </c>
      <c r="K13" s="18" t="s">
        <v>404</v>
      </c>
      <c r="L13" s="20" t="s">
        <v>404</v>
      </c>
      <c r="M13" s="18" t="s">
        <v>404</v>
      </c>
      <c r="N13" s="20" t="s">
        <v>404</v>
      </c>
      <c r="O13" s="18" t="s">
        <v>404</v>
      </c>
      <c r="P13" s="20" t="s">
        <v>404</v>
      </c>
      <c r="Q13" s="18" t="n">
        <v>501.08565394</v>
      </c>
      <c r="R13" s="20" t="n">
        <v>6.60403928</v>
      </c>
    </row>
    <row r="14" spans="1:18">
      <c r="A14" s="15" t="s">
        <v>411</v>
      </c>
      <c r="B14" s="17" t="n">
        <v>5587</v>
      </c>
      <c r="C14" s="18">
        <f>(0.0/B14*100)</f>
        <v/>
      </c>
      <c r="D14" s="19" t="n">
        <v>5587</v>
      </c>
      <c r="E14" s="18" t="n">
        <v>519.95996526</v>
      </c>
      <c r="F14" s="20" t="n">
        <v>2.33574773</v>
      </c>
      <c r="G14" s="18" t="n">
        <v>516.99378059</v>
      </c>
      <c r="H14" s="20" t="n">
        <v>5.28977572</v>
      </c>
      <c r="I14" s="18" t="s">
        <v>404</v>
      </c>
      <c r="J14" s="20" t="s">
        <v>404</v>
      </c>
      <c r="K14" s="18" t="s">
        <v>404</v>
      </c>
      <c r="L14" s="20" t="s">
        <v>404</v>
      </c>
      <c r="M14" s="18" t="s">
        <v>404</v>
      </c>
      <c r="N14" s="20" t="s">
        <v>404</v>
      </c>
      <c r="O14" s="18" t="s">
        <v>404</v>
      </c>
      <c r="P14" s="20" t="s">
        <v>404</v>
      </c>
      <c r="Q14" s="18" t="n">
        <v>513.8822288699999</v>
      </c>
      <c r="R14" s="20" t="n">
        <v>20.9486624</v>
      </c>
    </row>
    <row r="15" spans="1:18">
      <c r="A15" s="15" t="s">
        <v>412</v>
      </c>
      <c r="B15" s="17" t="n">
        <v>5882</v>
      </c>
      <c r="C15" s="18">
        <f>(0.0/B15*100)</f>
        <v/>
      </c>
      <c r="D15" s="19" t="n">
        <v>5882</v>
      </c>
      <c r="E15" s="18" t="n">
        <v>527.45329481</v>
      </c>
      <c r="F15" s="20" t="n">
        <v>5.01855069</v>
      </c>
      <c r="G15" s="18" t="n">
        <v>525.45012937</v>
      </c>
      <c r="H15" s="20" t="n">
        <v>3.00573227</v>
      </c>
      <c r="I15" s="18" t="s">
        <v>404</v>
      </c>
      <c r="J15" s="20" t="s">
        <v>404</v>
      </c>
      <c r="K15" s="18" t="s">
        <v>404</v>
      </c>
      <c r="L15" s="20" t="s">
        <v>404</v>
      </c>
      <c r="M15" s="18" t="s">
        <v>404</v>
      </c>
      <c r="N15" s="20" t="s">
        <v>404</v>
      </c>
      <c r="O15" s="18" t="s">
        <v>404</v>
      </c>
      <c r="P15" s="20" t="s">
        <v>404</v>
      </c>
      <c r="Q15" s="18" t="n">
        <v>537.67546888</v>
      </c>
      <c r="R15" s="20" t="n">
        <v>31.46445605</v>
      </c>
    </row>
    <row r="16" spans="1:18">
      <c r="A16" s="15" t="s">
        <v>413</v>
      </c>
      <c r="B16" s="17" t="n">
        <v>6108</v>
      </c>
      <c r="C16" s="18">
        <f>(339.0/B16*100)</f>
        <v/>
      </c>
      <c r="D16" s="19" t="n">
        <v>5769</v>
      </c>
      <c r="E16" s="18" t="n">
        <v>513.41719706</v>
      </c>
      <c r="F16" s="20" t="n">
        <v>7.14534457</v>
      </c>
      <c r="G16" s="18" t="n">
        <v>495.85337991</v>
      </c>
      <c r="H16" s="20" t="n">
        <v>5.23947314</v>
      </c>
      <c r="I16" s="18" t="s">
        <v>404</v>
      </c>
      <c r="J16" s="20" t="s">
        <v>404</v>
      </c>
      <c r="K16" s="18" t="s">
        <v>404</v>
      </c>
      <c r="L16" s="20" t="s">
        <v>404</v>
      </c>
      <c r="M16" s="18" t="s">
        <v>404</v>
      </c>
      <c r="N16" s="20" t="s">
        <v>404</v>
      </c>
      <c r="O16" s="18" t="s">
        <v>404</v>
      </c>
      <c r="P16" s="20" t="s">
        <v>404</v>
      </c>
      <c r="Q16" s="18" t="n">
        <v>492.99583619</v>
      </c>
      <c r="R16" s="20" t="n">
        <v>15.54343694</v>
      </c>
    </row>
    <row r="17" spans="1:18">
      <c r="A17" s="15" t="s">
        <v>414</v>
      </c>
      <c r="B17" s="17" t="n">
        <v>6504</v>
      </c>
      <c r="C17" s="18">
        <f>(1325.0/B17*100)</f>
        <v/>
      </c>
      <c r="D17" s="19" t="n">
        <v>5179</v>
      </c>
      <c r="E17" s="18" t="n">
        <v>510.00421072</v>
      </c>
      <c r="F17" s="20" t="n">
        <v>4.24549086</v>
      </c>
      <c r="G17" s="18" t="n">
        <v>493.47417037</v>
      </c>
      <c r="H17" s="20" t="n">
        <v>19.95233777</v>
      </c>
      <c r="I17" s="18" t="s">
        <v>404</v>
      </c>
      <c r="J17" s="20" t="s">
        <v>404</v>
      </c>
      <c r="K17" s="18" t="s">
        <v>404</v>
      </c>
      <c r="L17" s="20" t="s">
        <v>404</v>
      </c>
      <c r="M17" s="18" t="s">
        <v>404</v>
      </c>
      <c r="N17" s="20" t="s">
        <v>404</v>
      </c>
      <c r="O17" s="18" t="s">
        <v>404</v>
      </c>
      <c r="P17" s="20" t="s">
        <v>404</v>
      </c>
      <c r="Q17" s="18" t="n">
        <v>544.76310753</v>
      </c>
      <c r="R17" s="20" t="n">
        <v>15.72421246</v>
      </c>
    </row>
    <row r="18" spans="1:18">
      <c r="A18" s="15" t="s">
        <v>415</v>
      </c>
      <c r="B18" s="17" t="n">
        <v>5532</v>
      </c>
      <c r="C18" s="18">
        <f>(0.0/B18*100)</f>
        <v/>
      </c>
      <c r="D18" s="19" t="n">
        <v>5532</v>
      </c>
      <c r="E18" s="18" t="n">
        <v>463.14924652</v>
      </c>
      <c r="F18" s="20" t="n">
        <v>5.71553899</v>
      </c>
      <c r="G18" s="18" t="n">
        <v>470.01921616</v>
      </c>
      <c r="H18" s="20" t="n">
        <v>8.789269559999999</v>
      </c>
      <c r="I18" s="18" t="s">
        <v>404</v>
      </c>
      <c r="J18" s="20" t="s">
        <v>404</v>
      </c>
      <c r="K18" s="18" t="s">
        <v>404</v>
      </c>
      <c r="L18" s="20" t="s">
        <v>404</v>
      </c>
      <c r="M18" s="18" t="s">
        <v>404</v>
      </c>
      <c r="N18" s="20" t="s">
        <v>404</v>
      </c>
      <c r="O18" s="18" t="s">
        <v>404</v>
      </c>
      <c r="P18" s="20" t="s">
        <v>404</v>
      </c>
      <c r="Q18" s="18" t="n">
        <v>482.3482955</v>
      </c>
      <c r="R18" s="20" t="n">
        <v>12.03785158</v>
      </c>
    </row>
    <row r="19" spans="1:18">
      <c r="A19" s="15" t="s">
        <v>416</v>
      </c>
      <c r="B19" s="17" t="n">
        <v>5658</v>
      </c>
      <c r="C19" s="18">
        <f>(327.0/B19*100)</f>
        <v/>
      </c>
      <c r="D19" s="19" t="n">
        <v>5331</v>
      </c>
      <c r="E19" s="18" t="n">
        <v>484.23496285</v>
      </c>
      <c r="F19" s="20" t="n">
        <v>3.8437998</v>
      </c>
      <c r="G19" s="18" t="n">
        <v>409.70603264</v>
      </c>
      <c r="H19" s="20" t="n">
        <v>11.78066132</v>
      </c>
      <c r="I19" s="18" t="s">
        <v>404</v>
      </c>
      <c r="J19" s="20" t="s">
        <v>404</v>
      </c>
      <c r="K19" s="18" t="s">
        <v>404</v>
      </c>
      <c r="L19" s="20" t="s">
        <v>404</v>
      </c>
      <c r="M19" s="18" t="s">
        <v>404</v>
      </c>
      <c r="N19" s="20" t="s">
        <v>404</v>
      </c>
      <c r="O19" s="18" t="s">
        <v>404</v>
      </c>
      <c r="P19" s="20" t="s">
        <v>404</v>
      </c>
      <c r="Q19" s="18" t="n">
        <v>440.02008721</v>
      </c>
      <c r="R19" s="20" t="n">
        <v>36.93207366</v>
      </c>
    </row>
    <row r="20" spans="1:18">
      <c r="A20" s="15" t="s">
        <v>417</v>
      </c>
      <c r="B20" s="17" t="n">
        <v>3371</v>
      </c>
      <c r="C20" s="18">
        <f>(24.0/B20*100)</f>
        <v/>
      </c>
      <c r="D20" s="19" t="n">
        <v>3347</v>
      </c>
      <c r="E20" s="18" t="n">
        <v>492.6369857</v>
      </c>
      <c r="F20" s="20" t="n">
        <v>3.19112485</v>
      </c>
      <c r="G20" s="18" t="n">
        <v>476.77448866</v>
      </c>
      <c r="H20" s="20" t="n">
        <v>2.51032012</v>
      </c>
      <c r="I20" s="18" t="s">
        <v>404</v>
      </c>
      <c r="J20" s="20" t="s">
        <v>404</v>
      </c>
      <c r="K20" s="18" t="s">
        <v>404</v>
      </c>
      <c r="L20" s="20" t="s">
        <v>404</v>
      </c>
      <c r="M20" s="18" t="s">
        <v>404</v>
      </c>
      <c r="N20" s="20" t="s">
        <v>404</v>
      </c>
      <c r="O20" s="18" t="s">
        <v>404</v>
      </c>
      <c r="P20" s="20" t="s">
        <v>404</v>
      </c>
      <c r="Q20" s="18" t="n">
        <v>469.10850592</v>
      </c>
      <c r="R20" s="20" t="n">
        <v>12.57838968</v>
      </c>
    </row>
    <row r="21" spans="1:18">
      <c r="A21" s="15" t="s">
        <v>418</v>
      </c>
      <c r="B21" s="17" t="n">
        <v>5741</v>
      </c>
      <c r="C21" s="18">
        <f>(0.0/B21*100)</f>
        <v/>
      </c>
      <c r="D21" s="19" t="n">
        <v>5741</v>
      </c>
      <c r="E21" s="18" t="n">
        <v>522.8195669</v>
      </c>
      <c r="F21" s="20" t="n">
        <v>3.31025763</v>
      </c>
      <c r="G21" s="18" t="n">
        <v>519.19833592</v>
      </c>
      <c r="H21" s="20" t="n">
        <v>4.94540914</v>
      </c>
      <c r="I21" s="18" t="s">
        <v>404</v>
      </c>
      <c r="J21" s="20" t="s">
        <v>404</v>
      </c>
      <c r="K21" s="18" t="s">
        <v>404</v>
      </c>
      <c r="L21" s="20" t="s">
        <v>404</v>
      </c>
      <c r="M21" s="18" t="s">
        <v>404</v>
      </c>
      <c r="N21" s="20" t="s">
        <v>404</v>
      </c>
      <c r="O21" s="18" t="s">
        <v>404</v>
      </c>
      <c r="P21" s="20" t="s">
        <v>404</v>
      </c>
      <c r="Q21" s="18" t="n">
        <v>514.52636622</v>
      </c>
      <c r="R21" s="20" t="n">
        <v>6.80660244</v>
      </c>
    </row>
    <row r="22" spans="1:18">
      <c r="A22" s="15" t="s">
        <v>419</v>
      </c>
      <c r="B22" s="17" t="n">
        <v>6598</v>
      </c>
      <c r="C22" s="18">
        <f>(0.0/B22*100)</f>
        <v/>
      </c>
      <c r="D22" s="19" t="n">
        <v>6598</v>
      </c>
      <c r="E22" s="18" t="n">
        <v>478.99341088</v>
      </c>
      <c r="F22" s="20" t="n">
        <v>3.91435178</v>
      </c>
      <c r="G22" s="18" t="n">
        <v>470.78604304</v>
      </c>
      <c r="H22" s="20" t="n">
        <v>45.58795572</v>
      </c>
      <c r="I22" s="18" t="s">
        <v>404</v>
      </c>
      <c r="J22" s="20" t="s">
        <v>404</v>
      </c>
      <c r="K22" s="18" t="s">
        <v>404</v>
      </c>
      <c r="L22" s="20" t="s">
        <v>404</v>
      </c>
      <c r="M22" s="18" t="s">
        <v>404</v>
      </c>
      <c r="N22" s="20" t="s">
        <v>404</v>
      </c>
      <c r="O22" s="18" t="s">
        <v>404</v>
      </c>
      <c r="P22" s="20" t="s">
        <v>404</v>
      </c>
      <c r="Q22" s="18" t="n">
        <v>484.30275591</v>
      </c>
      <c r="R22" s="20" t="n">
        <v>30.13551942</v>
      </c>
    </row>
    <row r="23" spans="1:18">
      <c r="A23" s="15" t="s">
        <v>420</v>
      </c>
      <c r="B23" s="17" t="n">
        <v>11583</v>
      </c>
      <c r="C23" s="18">
        <f>(3069.0/B23*100)</f>
        <v/>
      </c>
      <c r="D23" s="19" t="n">
        <v>8514</v>
      </c>
      <c r="E23" s="18" t="n">
        <v>496.80316983</v>
      </c>
      <c r="F23" s="20" t="n">
        <v>4.26109328</v>
      </c>
      <c r="G23" s="18" t="n">
        <v>475.03816754</v>
      </c>
      <c r="H23" s="20" t="n">
        <v>7.44094212</v>
      </c>
      <c r="I23" s="18" t="s">
        <v>404</v>
      </c>
      <c r="J23" s="20" t="s">
        <v>404</v>
      </c>
      <c r="K23" s="18" t="s">
        <v>404</v>
      </c>
      <c r="L23" s="20" t="s">
        <v>404</v>
      </c>
      <c r="M23" s="18" t="s">
        <v>404</v>
      </c>
      <c r="N23" s="20" t="s">
        <v>404</v>
      </c>
      <c r="O23" s="18" t="s">
        <v>404</v>
      </c>
      <c r="P23" s="20" t="s">
        <v>404</v>
      </c>
      <c r="Q23" s="18" t="n">
        <v>474.0870949</v>
      </c>
      <c r="R23" s="20" t="n">
        <v>18.80404238</v>
      </c>
    </row>
    <row r="24" spans="1:18">
      <c r="A24" s="15" t="s">
        <v>421</v>
      </c>
      <c r="B24" s="17" t="n">
        <v>6647</v>
      </c>
      <c r="C24" s="18">
        <f>(0.0/B24*100)</f>
        <v/>
      </c>
      <c r="D24" s="19" t="n">
        <v>6647</v>
      </c>
      <c r="E24" s="18" t="n">
        <v>514.0065866800001</v>
      </c>
      <c r="F24" s="20" t="n">
        <v>3.45909019</v>
      </c>
      <c r="G24" s="18" t="n">
        <v>536.84173789</v>
      </c>
      <c r="H24" s="20" t="n">
        <v>13.24421885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518.12460421</v>
      </c>
      <c r="F25" s="20" t="n">
        <v>3.48812537</v>
      </c>
      <c r="G25" s="18" t="n">
        <v>368.66586786</v>
      </c>
      <c r="H25" s="20" t="n">
        <v>9.8116617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488.80143517</v>
      </c>
      <c r="F26" s="20" t="n">
        <v>2.05466213</v>
      </c>
      <c r="G26" s="18" t="n">
        <v>488.52427062</v>
      </c>
      <c r="H26" s="20" t="n">
        <v>5.50391819</v>
      </c>
      <c r="I26" s="18" t="s">
        <v>404</v>
      </c>
      <c r="J26" s="20" t="s">
        <v>404</v>
      </c>
      <c r="K26" s="18" t="s">
        <v>404</v>
      </c>
      <c r="L26" s="20" t="s">
        <v>404</v>
      </c>
      <c r="M26" s="18" t="s">
        <v>404</v>
      </c>
      <c r="N26" s="20" t="s">
        <v>404</v>
      </c>
      <c r="O26" s="18" t="s">
        <v>404</v>
      </c>
      <c r="P26" s="20" t="s">
        <v>404</v>
      </c>
      <c r="Q26" s="18" t="n">
        <v>455.05651854</v>
      </c>
      <c r="R26" s="20" t="n">
        <v>11.38328413</v>
      </c>
    </row>
    <row r="27" spans="1:18">
      <c r="A27" s="15" t="s">
        <v>424</v>
      </c>
      <c r="B27" s="17" t="n">
        <v>5299</v>
      </c>
      <c r="C27" s="18">
        <f>(0.0/B27*100)</f>
        <v/>
      </c>
      <c r="D27" s="19" t="n">
        <v>5299</v>
      </c>
      <c r="E27" s="18" t="n">
        <v>478.84329781</v>
      </c>
      <c r="F27" s="20" t="n">
        <v>1.48315824</v>
      </c>
      <c r="G27" s="18" t="n">
        <v>498.96213332</v>
      </c>
      <c r="H27" s="20" t="n">
        <v>4.21674952</v>
      </c>
      <c r="I27" s="18" t="s">
        <v>404</v>
      </c>
      <c r="J27" s="20" t="s">
        <v>404</v>
      </c>
      <c r="K27" s="18" t="s">
        <v>404</v>
      </c>
      <c r="L27" s="20" t="s">
        <v>404</v>
      </c>
      <c r="M27" s="18" t="s">
        <v>404</v>
      </c>
      <c r="N27" s="20" t="s">
        <v>404</v>
      </c>
      <c r="O27" s="18" t="s">
        <v>404</v>
      </c>
      <c r="P27" s="20" t="s">
        <v>404</v>
      </c>
      <c r="Q27" s="18" t="n">
        <v>514.4125513</v>
      </c>
      <c r="R27" s="20" t="n">
        <v>7.77063421</v>
      </c>
    </row>
    <row r="28" spans="1:18">
      <c r="A28" s="15" t="s">
        <v>425</v>
      </c>
      <c r="B28" s="17" t="n">
        <v>7568</v>
      </c>
      <c r="C28" s="18">
        <f>(0.0/B28*100)</f>
        <v/>
      </c>
      <c r="D28" s="19" t="n">
        <v>7568</v>
      </c>
      <c r="E28" s="18" t="n">
        <v>437.98487253</v>
      </c>
      <c r="F28" s="20" t="n">
        <v>3.70289072</v>
      </c>
      <c r="G28" s="18" t="n">
        <v>405.24091723</v>
      </c>
      <c r="H28" s="20" t="n">
        <v>3.78630827</v>
      </c>
      <c r="I28" s="18" t="s">
        <v>404</v>
      </c>
      <c r="J28" s="20" t="s">
        <v>404</v>
      </c>
      <c r="K28" s="18" t="s">
        <v>404</v>
      </c>
      <c r="L28" s="20" t="s">
        <v>404</v>
      </c>
      <c r="M28" s="18" t="s">
        <v>404</v>
      </c>
      <c r="N28" s="20" t="s">
        <v>404</v>
      </c>
      <c r="O28" s="18" t="s">
        <v>404</v>
      </c>
      <c r="P28" s="20" t="s">
        <v>404</v>
      </c>
      <c r="Q28" s="18" t="n">
        <v>412.95203653</v>
      </c>
      <c r="R28" s="20" t="n">
        <v>17.46177546</v>
      </c>
    </row>
    <row r="29" spans="1:18">
      <c r="A29" s="15" t="s">
        <v>426</v>
      </c>
      <c r="B29" s="17" t="n">
        <v>5385</v>
      </c>
      <c r="C29" s="18">
        <f>(1123.0/B29*100)</f>
        <v/>
      </c>
      <c r="D29" s="19" t="n">
        <v>4262</v>
      </c>
      <c r="E29" s="18" t="n">
        <v>503.38227084</v>
      </c>
      <c r="F29" s="20" t="n">
        <v>5.17944141</v>
      </c>
      <c r="G29" s="18" t="n">
        <v>500.56281059</v>
      </c>
      <c r="H29" s="20" t="n">
        <v>35.51391109</v>
      </c>
      <c r="I29" s="18" t="s">
        <v>404</v>
      </c>
      <c r="J29" s="20" t="s">
        <v>404</v>
      </c>
      <c r="K29" s="18" t="s">
        <v>404</v>
      </c>
      <c r="L29" s="20" t="s">
        <v>404</v>
      </c>
      <c r="M29" s="18" t="s">
        <v>404</v>
      </c>
      <c r="N29" s="20" t="s">
        <v>404</v>
      </c>
      <c r="O29" s="18" t="s">
        <v>404</v>
      </c>
      <c r="P29" s="20" t="s">
        <v>404</v>
      </c>
      <c r="Q29" s="18" t="n">
        <v>492.45477085</v>
      </c>
      <c r="R29" s="20" t="n">
        <v>16.02203909</v>
      </c>
    </row>
    <row r="30" spans="1:18">
      <c r="A30" s="15" t="s">
        <v>427</v>
      </c>
      <c r="B30" s="17" t="n">
        <v>4520</v>
      </c>
      <c r="C30" s="18">
        <f>(904.0/B30*100)</f>
        <v/>
      </c>
      <c r="D30" s="19" t="n">
        <v>3616</v>
      </c>
      <c r="E30" s="18" t="n">
        <v>513.82295643</v>
      </c>
      <c r="F30" s="20" t="n">
        <v>3.07894875</v>
      </c>
      <c r="G30" s="18" t="n">
        <v>433.23172047</v>
      </c>
      <c r="H30" s="20" t="n">
        <v>30.12328136</v>
      </c>
      <c r="I30" s="18" t="s">
        <v>404</v>
      </c>
      <c r="J30" s="20" t="s">
        <v>404</v>
      </c>
      <c r="K30" s="18" t="s">
        <v>404</v>
      </c>
      <c r="L30" s="20" t="s">
        <v>404</v>
      </c>
      <c r="M30" s="18" t="s">
        <v>404</v>
      </c>
      <c r="N30" s="20" t="s">
        <v>404</v>
      </c>
      <c r="O30" s="18" t="s">
        <v>404</v>
      </c>
      <c r="P30" s="20" t="s">
        <v>404</v>
      </c>
      <c r="Q30" s="18" t="n">
        <v>438.16684018</v>
      </c>
      <c r="R30" s="20" t="n">
        <v>22.75949954</v>
      </c>
    </row>
    <row r="31" spans="1:18">
      <c r="A31" s="15" t="s">
        <v>428</v>
      </c>
      <c r="B31" s="17" t="n">
        <v>5456</v>
      </c>
      <c r="C31" s="18">
        <f>(502.0/B31*100)</f>
        <v/>
      </c>
      <c r="D31" s="19" t="n">
        <v>4954</v>
      </c>
      <c r="E31" s="18" t="n">
        <v>514.95052059</v>
      </c>
      <c r="F31" s="20" t="n">
        <v>3.77768869</v>
      </c>
      <c r="G31" s="18" t="n">
        <v>512.7268807299999</v>
      </c>
      <c r="H31" s="20" t="n">
        <v>3.66974793</v>
      </c>
      <c r="I31" s="18" t="s">
        <v>404</v>
      </c>
      <c r="J31" s="20" t="s">
        <v>404</v>
      </c>
      <c r="K31" s="18" t="s">
        <v>404</v>
      </c>
      <c r="L31" s="20" t="s">
        <v>404</v>
      </c>
      <c r="M31" s="18" t="s">
        <v>404</v>
      </c>
      <c r="N31" s="20" t="s">
        <v>404</v>
      </c>
      <c r="O31" s="18" t="s">
        <v>404</v>
      </c>
      <c r="P31" s="20" t="s">
        <v>404</v>
      </c>
      <c r="Q31" s="18" t="n">
        <v>506.13831496</v>
      </c>
      <c r="R31" s="20" t="n">
        <v>12.31059268</v>
      </c>
    </row>
    <row r="32" spans="1:18">
      <c r="A32" s="15" t="s">
        <v>429</v>
      </c>
      <c r="B32" s="17" t="n">
        <v>4478</v>
      </c>
      <c r="C32" s="18">
        <f>(0.0/B32*100)</f>
        <v/>
      </c>
      <c r="D32" s="19" t="n">
        <v>4478</v>
      </c>
      <c r="E32" s="18" t="n">
        <v>504.9943924</v>
      </c>
      <c r="F32" s="20" t="n">
        <v>2.46773425</v>
      </c>
      <c r="G32" s="18" t="n">
        <v>490.53008277</v>
      </c>
      <c r="H32" s="20" t="n">
        <v>11.09410568</v>
      </c>
      <c r="I32" s="18" t="s">
        <v>404</v>
      </c>
      <c r="J32" s="20" t="s">
        <v>404</v>
      </c>
      <c r="K32" s="18" t="s">
        <v>404</v>
      </c>
      <c r="L32" s="20" t="s">
        <v>404</v>
      </c>
      <c r="M32" s="18" t="s">
        <v>404</v>
      </c>
      <c r="N32" s="20" t="s">
        <v>404</v>
      </c>
      <c r="O32" s="18" t="s">
        <v>404</v>
      </c>
      <c r="P32" s="20" t="s">
        <v>404</v>
      </c>
      <c r="Q32" s="18" t="n">
        <v>536.6715553</v>
      </c>
      <c r="R32" s="20" t="n">
        <v>21.19248821</v>
      </c>
    </row>
    <row r="33" spans="1:18">
      <c r="A33" s="15" t="s">
        <v>430</v>
      </c>
      <c r="B33" s="17" t="n">
        <v>7325</v>
      </c>
      <c r="C33" s="18">
        <f>(29.0/B33*100)</f>
        <v/>
      </c>
      <c r="D33" s="19" t="n">
        <v>7296</v>
      </c>
      <c r="E33" s="18" t="n">
        <v>510.36949038</v>
      </c>
      <c r="F33" s="20" t="n">
        <v>2.9022457</v>
      </c>
      <c r="G33" s="18" t="n">
        <v>480.9620338</v>
      </c>
      <c r="H33" s="20" t="n">
        <v>13.75555852</v>
      </c>
      <c r="I33" s="18" t="s">
        <v>404</v>
      </c>
      <c r="J33" s="20" t="s">
        <v>404</v>
      </c>
      <c r="K33" s="18" t="s">
        <v>404</v>
      </c>
      <c r="L33" s="20" t="s">
        <v>404</v>
      </c>
      <c r="M33" s="18" t="s">
        <v>404</v>
      </c>
      <c r="N33" s="20" t="s">
        <v>404</v>
      </c>
      <c r="O33" s="18" t="s">
        <v>404</v>
      </c>
      <c r="P33" s="20" t="s">
        <v>404</v>
      </c>
      <c r="Q33" s="18" t="n">
        <v>433.18453061</v>
      </c>
      <c r="R33" s="20" t="n">
        <v>10.10543686</v>
      </c>
    </row>
    <row r="34" spans="1:18">
      <c r="A34" s="15" t="s">
        <v>431</v>
      </c>
      <c r="B34" s="17" t="n">
        <v>6350</v>
      </c>
      <c r="C34" s="18">
        <f>(0.0/B34*100)</f>
        <v/>
      </c>
      <c r="D34" s="19" t="n">
        <v>6350</v>
      </c>
      <c r="E34" s="18" t="n">
        <v>459.19542341</v>
      </c>
      <c r="F34" s="20" t="n">
        <v>3.46157034</v>
      </c>
      <c r="G34" s="18" t="n">
        <v>410.7357002</v>
      </c>
      <c r="H34" s="20" t="n">
        <v>11.1244598</v>
      </c>
      <c r="I34" s="18" t="s">
        <v>404</v>
      </c>
      <c r="J34" s="20" t="s">
        <v>404</v>
      </c>
      <c r="K34" s="18" t="s">
        <v>404</v>
      </c>
      <c r="L34" s="20" t="s">
        <v>404</v>
      </c>
      <c r="M34" s="18" t="s">
        <v>404</v>
      </c>
      <c r="N34" s="20" t="s">
        <v>404</v>
      </c>
      <c r="O34" s="18" t="s">
        <v>404</v>
      </c>
      <c r="P34" s="20" t="s">
        <v>404</v>
      </c>
      <c r="Q34" s="18" t="n">
        <v>462.09366524</v>
      </c>
      <c r="R34" s="20" t="n">
        <v>22.82178694</v>
      </c>
    </row>
    <row r="35" spans="1:18">
      <c r="A35" s="15" t="s">
        <v>432</v>
      </c>
      <c r="B35" s="17" t="n">
        <v>6406</v>
      </c>
      <c r="C35" s="18">
        <f>(443.0/B35*100)</f>
        <v/>
      </c>
      <c r="D35" s="19" t="n">
        <v>5963</v>
      </c>
      <c r="E35" s="18" t="n">
        <v>513.03832295</v>
      </c>
      <c r="F35" s="20" t="n">
        <v>1.62845335</v>
      </c>
      <c r="G35" s="18" t="n">
        <v>477.49526243</v>
      </c>
      <c r="H35" s="20" t="n">
        <v>3.45102715</v>
      </c>
      <c r="I35" s="18" t="s">
        <v>404</v>
      </c>
      <c r="J35" s="20" t="s">
        <v>404</v>
      </c>
      <c r="K35" s="18" t="s">
        <v>404</v>
      </c>
      <c r="L35" s="20" t="s">
        <v>404</v>
      </c>
      <c r="M35" s="18" t="s">
        <v>404</v>
      </c>
      <c r="N35" s="20" t="s">
        <v>404</v>
      </c>
      <c r="O35" s="18" t="s">
        <v>404</v>
      </c>
      <c r="P35" s="20" t="s">
        <v>404</v>
      </c>
      <c r="Q35" s="18" t="n">
        <v>466.90819214</v>
      </c>
      <c r="R35" s="20" t="n">
        <v>11.62825832</v>
      </c>
    </row>
    <row r="36" spans="1:18">
      <c r="A36" s="15" t="s">
        <v>433</v>
      </c>
      <c r="B36" s="17" t="n">
        <v>6736</v>
      </c>
      <c r="C36" s="18">
        <f>(10.0/B36*100)</f>
        <v/>
      </c>
      <c r="D36" s="19" t="n">
        <v>6726</v>
      </c>
      <c r="E36" s="18" t="n">
        <v>503.47956176</v>
      </c>
      <c r="F36" s="20" t="n">
        <v>2.84084948</v>
      </c>
      <c r="G36" s="18" t="n">
        <v>482.80453946</v>
      </c>
      <c r="H36" s="20" t="n">
        <v>4.44356868</v>
      </c>
      <c r="I36" s="18" t="s">
        <v>404</v>
      </c>
      <c r="J36" s="20" t="s">
        <v>404</v>
      </c>
      <c r="K36" s="18" t="s">
        <v>404</v>
      </c>
      <c r="L36" s="20" t="s">
        <v>404</v>
      </c>
      <c r="M36" s="18" t="s">
        <v>404</v>
      </c>
      <c r="N36" s="20" t="s">
        <v>404</v>
      </c>
      <c r="O36" s="18" t="s">
        <v>404</v>
      </c>
      <c r="P36" s="20" t="s">
        <v>404</v>
      </c>
      <c r="Q36" s="18" t="n">
        <v>496.83354651</v>
      </c>
      <c r="R36" s="20" t="n">
        <v>13.06780627</v>
      </c>
    </row>
    <row r="37" spans="1:18">
      <c r="A37" s="15" t="s">
        <v>434</v>
      </c>
      <c r="B37" s="17" t="n">
        <v>5458</v>
      </c>
      <c r="C37" s="18">
        <f>(0.0/B37*100)</f>
        <v/>
      </c>
      <c r="D37" s="19" t="n">
        <v>5458</v>
      </c>
      <c r="E37" s="18" t="n">
        <v>507.01370986</v>
      </c>
      <c r="F37" s="20" t="n">
        <v>5.21091961</v>
      </c>
      <c r="G37" s="18" t="n">
        <v>495.17144148</v>
      </c>
      <c r="H37" s="20" t="n">
        <v>4.10771656</v>
      </c>
      <c r="I37" s="18" t="s">
        <v>404</v>
      </c>
      <c r="J37" s="20" t="s">
        <v>404</v>
      </c>
      <c r="K37" s="18" t="s">
        <v>404</v>
      </c>
      <c r="L37" s="20" t="s">
        <v>404</v>
      </c>
      <c r="M37" s="18" t="s">
        <v>404</v>
      </c>
      <c r="N37" s="20" t="s">
        <v>404</v>
      </c>
      <c r="O37" s="18" t="s">
        <v>404</v>
      </c>
      <c r="P37" s="20" t="s">
        <v>404</v>
      </c>
      <c r="Q37" s="18" t="n">
        <v>504.31535323</v>
      </c>
      <c r="R37" s="20" t="n">
        <v>37.03611681</v>
      </c>
    </row>
    <row r="38" spans="1:18">
      <c r="A38" s="15" t="s">
        <v>435</v>
      </c>
      <c r="B38" s="17" t="n">
        <v>5860</v>
      </c>
      <c r="C38" s="18">
        <f>(268.0/B38*100)</f>
        <v/>
      </c>
      <c r="D38" s="19" t="n">
        <v>5592</v>
      </c>
      <c r="E38" s="18" t="n">
        <v>507.92651025</v>
      </c>
      <c r="F38" s="20" t="n">
        <v>8.20179551</v>
      </c>
      <c r="G38" s="18" t="n">
        <v>481.0453044</v>
      </c>
      <c r="H38" s="20" t="n">
        <v>4.8341612</v>
      </c>
      <c r="I38" s="18" t="s">
        <v>404</v>
      </c>
      <c r="J38" s="20" t="s">
        <v>404</v>
      </c>
      <c r="K38" s="18" t="s">
        <v>404</v>
      </c>
      <c r="L38" s="20" t="s">
        <v>404</v>
      </c>
      <c r="M38" s="18" t="s">
        <v>404</v>
      </c>
      <c r="N38" s="20" t="s">
        <v>404</v>
      </c>
      <c r="O38" s="18" t="s">
        <v>404</v>
      </c>
      <c r="P38" s="20" t="s">
        <v>404</v>
      </c>
      <c r="Q38" s="18" t="n">
        <v>505.13344754</v>
      </c>
      <c r="R38" s="20" t="n">
        <v>15.55397262</v>
      </c>
    </row>
    <row r="39" spans="1:18">
      <c r="A39" s="15" t="s">
        <v>436</v>
      </c>
      <c r="B39" s="17" t="n">
        <v>5895</v>
      </c>
      <c r="C39" s="18">
        <f>(0.0/B39*100)</f>
        <v/>
      </c>
      <c r="D39" s="19" t="n">
        <v>5895</v>
      </c>
      <c r="E39" s="18" t="n">
        <v>434.44546092</v>
      </c>
      <c r="F39" s="20" t="n">
        <v>5.57896005</v>
      </c>
      <c r="G39" s="18" t="n">
        <v>412.54639343</v>
      </c>
      <c r="H39" s="20" t="n">
        <v>9.10536089</v>
      </c>
      <c r="I39" s="18" t="s">
        <v>404</v>
      </c>
      <c r="J39" s="20" t="s">
        <v>404</v>
      </c>
      <c r="K39" s="18" t="s">
        <v>404</v>
      </c>
      <c r="L39" s="20" t="s">
        <v>404</v>
      </c>
      <c r="M39" s="18" t="s">
        <v>404</v>
      </c>
      <c r="N39" s="20" t="s">
        <v>404</v>
      </c>
      <c r="O39" s="18" t="s">
        <v>404</v>
      </c>
      <c r="P39" s="20" t="s">
        <v>404</v>
      </c>
      <c r="Q39" s="18" t="n">
        <v>397.6963859</v>
      </c>
      <c r="R39" s="20" t="n">
        <v>11.45204387</v>
      </c>
    </row>
    <row r="40" spans="1:18">
      <c r="A40" s="15" t="s">
        <v>437</v>
      </c>
      <c r="B40" s="17" t="n">
        <v>14157</v>
      </c>
      <c r="C40" s="18">
        <f>(2602.0/B40*100)</f>
        <v/>
      </c>
      <c r="D40" s="19" t="n">
        <v>11555</v>
      </c>
      <c r="E40" s="18" t="n">
        <v>500.93136928</v>
      </c>
      <c r="F40" s="20" t="n">
        <v>3.42188071</v>
      </c>
      <c r="G40" s="18" t="n">
        <v>492.79470684</v>
      </c>
      <c r="H40" s="20" t="n">
        <v>12.74178284</v>
      </c>
      <c r="I40" s="18" t="s">
        <v>404</v>
      </c>
      <c r="J40" s="20" t="s">
        <v>404</v>
      </c>
      <c r="K40" s="18" t="s">
        <v>404</v>
      </c>
      <c r="L40" s="20" t="s">
        <v>404</v>
      </c>
      <c r="M40" s="18" t="s">
        <v>404</v>
      </c>
      <c r="N40" s="20" t="s">
        <v>404</v>
      </c>
      <c r="O40" s="18" t="s">
        <v>404</v>
      </c>
      <c r="P40" s="20" t="s">
        <v>404</v>
      </c>
      <c r="Q40" s="18" t="n">
        <v>493.53036859</v>
      </c>
      <c r="R40" s="20" t="n">
        <v>9.578610490000001</v>
      </c>
    </row>
    <row r="41" spans="1:18">
      <c r="A41" s="15" t="s">
        <v>438</v>
      </c>
      <c r="B41" s="17" t="n">
        <v>5712</v>
      </c>
      <c r="C41" s="18">
        <f>(70.0/B41*100)</f>
        <v/>
      </c>
      <c r="D41" s="19" t="n">
        <v>5642</v>
      </c>
      <c r="E41" s="18" t="n">
        <v>497.80266958</v>
      </c>
      <c r="F41" s="20" t="n">
        <v>3.44091502</v>
      </c>
      <c r="G41" s="18" t="n">
        <v>487.3351544</v>
      </c>
      <c r="H41" s="20" t="n">
        <v>20.87402003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411.03821673</v>
      </c>
      <c r="F44" s="20" t="n">
        <v>4.55408491</v>
      </c>
      <c r="G44" s="18" t="n">
        <v>363.25945533</v>
      </c>
      <c r="H44" s="20" t="n">
        <v>6.75502622</v>
      </c>
      <c r="I44" s="18" t="s">
        <v>404</v>
      </c>
      <c r="J44" s="20" t="s">
        <v>404</v>
      </c>
      <c r="K44" s="18" t="s">
        <v>404</v>
      </c>
      <c r="L44" s="20" t="s">
        <v>404</v>
      </c>
      <c r="M44" s="18" t="s">
        <v>404</v>
      </c>
      <c r="N44" s="20" t="s">
        <v>404</v>
      </c>
      <c r="O44" s="18" t="s">
        <v>404</v>
      </c>
      <c r="P44" s="20" t="s">
        <v>404</v>
      </c>
      <c r="Q44" s="18" t="n">
        <v>403.00072689</v>
      </c>
      <c r="R44" s="20" t="n">
        <v>16.66577788</v>
      </c>
    </row>
    <row r="45" spans="1:18">
      <c r="A45" s="15" t="s">
        <v>442</v>
      </c>
      <c r="B45" s="17" t="n">
        <v>5519</v>
      </c>
      <c r="C45" s="18">
        <f>(0.0/B45*100)</f>
        <v/>
      </c>
      <c r="D45" s="19" t="n">
        <v>5519</v>
      </c>
      <c r="E45" s="18" t="n">
        <v>346.78851621</v>
      </c>
      <c r="F45" s="20" t="n">
        <v>4.05056084</v>
      </c>
      <c r="G45" s="18" t="n">
        <v>358.1458003</v>
      </c>
      <c r="H45" s="20" t="n">
        <v>7.10358914</v>
      </c>
      <c r="I45" s="18" t="s">
        <v>404</v>
      </c>
      <c r="J45" s="20" t="s">
        <v>404</v>
      </c>
      <c r="K45" s="18" t="s">
        <v>404</v>
      </c>
      <c r="L45" s="20" t="s">
        <v>404</v>
      </c>
      <c r="M45" s="18" t="s">
        <v>404</v>
      </c>
      <c r="N45" s="20" t="s">
        <v>404</v>
      </c>
      <c r="O45" s="18" t="s">
        <v>404</v>
      </c>
      <c r="P45" s="20" t="s">
        <v>404</v>
      </c>
      <c r="Q45" s="18" t="n">
        <v>336.2800663</v>
      </c>
      <c r="R45" s="20" t="n">
        <v>12.69991533</v>
      </c>
    </row>
    <row r="46" spans="1:18">
      <c r="A46" s="15" t="s">
        <v>443</v>
      </c>
      <c r="B46" s="17" t="n">
        <v>23141</v>
      </c>
      <c r="C46" s="18">
        <f>(4196.0/B46*100)</f>
        <v/>
      </c>
      <c r="D46" s="19" t="n">
        <v>18945</v>
      </c>
      <c r="E46" s="18" t="n">
        <v>436.71265512</v>
      </c>
      <c r="F46" s="20" t="n">
        <v>4.41412339</v>
      </c>
      <c r="G46" s="18" t="n">
        <v>402.10860291</v>
      </c>
      <c r="H46" s="20" t="n">
        <v>4.66680325</v>
      </c>
      <c r="I46" s="18" t="s">
        <v>404</v>
      </c>
      <c r="J46" s="20" t="s">
        <v>404</v>
      </c>
      <c r="K46" s="18" t="s">
        <v>404</v>
      </c>
      <c r="L46" s="20" t="s">
        <v>404</v>
      </c>
      <c r="M46" s="18" t="s">
        <v>404</v>
      </c>
      <c r="N46" s="20" t="s">
        <v>404</v>
      </c>
      <c r="O46" s="18" t="s">
        <v>404</v>
      </c>
      <c r="P46" s="20" t="s">
        <v>404</v>
      </c>
      <c r="Q46" s="18" t="n">
        <v>357.75658994</v>
      </c>
      <c r="R46" s="20" t="n">
        <v>7.8593968</v>
      </c>
    </row>
    <row r="47" spans="1:18">
      <c r="A47" s="15" t="s">
        <v>444</v>
      </c>
      <c r="B47" s="17" t="n">
        <v>5928</v>
      </c>
      <c r="C47" s="18">
        <f>(0.0/B47*100)</f>
        <v/>
      </c>
      <c r="D47" s="19" t="n">
        <v>5928</v>
      </c>
      <c r="E47" s="18" t="n">
        <v>441.48290713</v>
      </c>
      <c r="F47" s="20" t="n">
        <v>5.05700258</v>
      </c>
      <c r="G47" s="18" t="n">
        <v>363.2463824</v>
      </c>
      <c r="H47" s="20" t="n">
        <v>21.34230124</v>
      </c>
      <c r="I47" s="18" t="s">
        <v>404</v>
      </c>
      <c r="J47" s="20" t="s">
        <v>404</v>
      </c>
      <c r="K47" s="18" t="s">
        <v>404</v>
      </c>
      <c r="L47" s="20" t="s">
        <v>404</v>
      </c>
      <c r="M47" s="18" t="s">
        <v>404</v>
      </c>
      <c r="N47" s="20" t="s">
        <v>404</v>
      </c>
      <c r="O47" s="18" t="s">
        <v>404</v>
      </c>
      <c r="P47" s="20" t="s">
        <v>404</v>
      </c>
      <c r="Q47" s="18" t="n">
        <v>396.54516853</v>
      </c>
      <c r="R47" s="20" t="n">
        <v>40.72645173</v>
      </c>
    </row>
    <row r="48" spans="1:18">
      <c r="A48" s="15" t="s">
        <v>445</v>
      </c>
      <c r="B48" s="17" t="n">
        <v>9841</v>
      </c>
      <c r="C48" s="18">
        <f>(0.0/B48*100)</f>
        <v/>
      </c>
      <c r="D48" s="19" t="n">
        <v>9841</v>
      </c>
      <c r="E48" s="18" t="n">
        <v>499.24571961</v>
      </c>
      <c r="F48" s="20" t="n">
        <v>5.55208465</v>
      </c>
      <c r="G48" s="18" t="n">
        <v>433.54637308</v>
      </c>
      <c r="H48" s="20" t="n">
        <v>20.56282768</v>
      </c>
      <c r="I48" s="18" t="s">
        <v>404</v>
      </c>
      <c r="J48" s="20" t="s">
        <v>404</v>
      </c>
      <c r="K48" s="18" t="s">
        <v>404</v>
      </c>
      <c r="L48" s="20" t="s">
        <v>404</v>
      </c>
      <c r="M48" s="18" t="s">
        <v>404</v>
      </c>
      <c r="N48" s="20" t="s">
        <v>404</v>
      </c>
      <c r="O48" s="18" t="s">
        <v>404</v>
      </c>
      <c r="P48" s="20" t="s">
        <v>404</v>
      </c>
      <c r="Q48" s="18" t="n">
        <v>435.25861727</v>
      </c>
      <c r="R48" s="20" t="n">
        <v>27.91141518</v>
      </c>
    </row>
    <row r="49" spans="1:18">
      <c r="A49" s="15" t="s">
        <v>446</v>
      </c>
      <c r="B49" s="17" t="n">
        <v>6349</v>
      </c>
      <c r="C49" s="18">
        <f>(52.0/B49*100)</f>
        <v/>
      </c>
      <c r="D49" s="19" t="n">
        <v>6297</v>
      </c>
      <c r="E49" s="18" t="n">
        <v>441.00744955</v>
      </c>
      <c r="F49" s="20" t="n">
        <v>4.72426679</v>
      </c>
      <c r="G49" s="18" t="n">
        <v>407.93305876</v>
      </c>
      <c r="H49" s="20" t="n">
        <v>4.96245679</v>
      </c>
      <c r="I49" s="18" t="s">
        <v>404</v>
      </c>
      <c r="J49" s="20" t="s">
        <v>404</v>
      </c>
      <c r="K49" s="18" t="s">
        <v>404</v>
      </c>
      <c r="L49" s="20" t="s">
        <v>404</v>
      </c>
      <c r="M49" s="18" t="s">
        <v>404</v>
      </c>
      <c r="N49" s="20" t="s">
        <v>404</v>
      </c>
      <c r="O49" s="18" t="s">
        <v>404</v>
      </c>
      <c r="P49" s="20" t="s">
        <v>404</v>
      </c>
      <c r="Q49" s="18" t="n">
        <v>351.72311667</v>
      </c>
      <c r="R49" s="20" t="n">
        <v>30.61599295</v>
      </c>
    </row>
    <row r="50" spans="1:18">
      <c r="A50" s="15" t="s">
        <v>447</v>
      </c>
      <c r="B50" s="17" t="n">
        <v>11795</v>
      </c>
      <c r="C50" s="18">
        <f>(1031.0/B50*100)</f>
        <v/>
      </c>
      <c r="D50" s="19" t="n">
        <v>10764</v>
      </c>
      <c r="E50" s="18" t="n">
        <v>429.69933712</v>
      </c>
      <c r="F50" s="20" t="n">
        <v>3.82500805</v>
      </c>
      <c r="G50" s="18" t="n">
        <v>411.97011067</v>
      </c>
      <c r="H50" s="20" t="n">
        <v>15.43228096</v>
      </c>
      <c r="I50" s="18" t="s">
        <v>404</v>
      </c>
      <c r="J50" s="20" t="s">
        <v>404</v>
      </c>
      <c r="K50" s="18" t="s">
        <v>404</v>
      </c>
      <c r="L50" s="20" t="s">
        <v>404</v>
      </c>
      <c r="M50" s="18" t="s">
        <v>404</v>
      </c>
      <c r="N50" s="20" t="s">
        <v>404</v>
      </c>
      <c r="O50" s="18" t="s">
        <v>404</v>
      </c>
      <c r="P50" s="20" t="s">
        <v>404</v>
      </c>
      <c r="Q50" s="18" t="n">
        <v>419.99217403</v>
      </c>
      <c r="R50" s="20" t="n">
        <v>14.51807592</v>
      </c>
    </row>
    <row r="51" spans="1:18">
      <c r="A51" s="15" t="s">
        <v>448</v>
      </c>
      <c r="B51" s="17" t="n">
        <v>6866</v>
      </c>
      <c r="C51" s="18">
        <f>(0.0/B51*100)</f>
        <v/>
      </c>
      <c r="D51" s="19" t="n">
        <v>6866</v>
      </c>
      <c r="E51" s="18" t="n">
        <v>434.72103616</v>
      </c>
      <c r="F51" s="20" t="n">
        <v>6.26279713</v>
      </c>
      <c r="G51" s="18" t="n">
        <v>424.93890105</v>
      </c>
      <c r="H51" s="20" t="n">
        <v>3.47461755</v>
      </c>
      <c r="I51" s="18" t="s">
        <v>404</v>
      </c>
      <c r="J51" s="20" t="s">
        <v>404</v>
      </c>
      <c r="K51" s="18" t="s">
        <v>404</v>
      </c>
      <c r="L51" s="20" t="s">
        <v>404</v>
      </c>
      <c r="M51" s="18" t="s">
        <v>404</v>
      </c>
      <c r="N51" s="20" t="s">
        <v>404</v>
      </c>
      <c r="O51" s="18" t="s">
        <v>404</v>
      </c>
      <c r="P51" s="20" t="s">
        <v>404</v>
      </c>
      <c r="Q51" s="18" t="n">
        <v>405.02332417</v>
      </c>
      <c r="R51" s="20" t="n">
        <v>21.90460146</v>
      </c>
    </row>
    <row r="52" spans="1:18">
      <c r="A52" s="15" t="s">
        <v>449</v>
      </c>
      <c r="B52" s="17" t="n">
        <v>5809</v>
      </c>
      <c r="C52" s="18">
        <f>(0.0/B52*100)</f>
        <v/>
      </c>
      <c r="D52" s="19" t="n">
        <v>5809</v>
      </c>
      <c r="E52" s="18" t="n">
        <v>488.2114167</v>
      </c>
      <c r="F52" s="20" t="n">
        <v>2.6753375</v>
      </c>
      <c r="G52" s="18" t="n">
        <v>440.28527755</v>
      </c>
      <c r="H52" s="20" t="n">
        <v>12.33486037</v>
      </c>
      <c r="I52" s="18" t="s">
        <v>404</v>
      </c>
      <c r="J52" s="20" t="s">
        <v>404</v>
      </c>
      <c r="K52" s="18" t="s">
        <v>404</v>
      </c>
      <c r="L52" s="20" t="s">
        <v>404</v>
      </c>
      <c r="M52" s="18" t="s">
        <v>404</v>
      </c>
      <c r="N52" s="20" t="s">
        <v>404</v>
      </c>
      <c r="O52" s="18" t="s">
        <v>404</v>
      </c>
      <c r="P52" s="20" t="s">
        <v>404</v>
      </c>
      <c r="Q52" s="18" t="n">
        <v>464.00425891</v>
      </c>
      <c r="R52" s="20" t="n">
        <v>35.70201423</v>
      </c>
    </row>
    <row r="53" spans="1:18">
      <c r="A53" s="15" t="s">
        <v>450</v>
      </c>
      <c r="B53" s="17" t="n">
        <v>5571</v>
      </c>
      <c r="C53" s="18">
        <f>(0.0/B53*100)</f>
        <v/>
      </c>
      <c r="D53" s="19" t="n">
        <v>5571</v>
      </c>
      <c r="E53" s="18" t="n">
        <v>443.5327101</v>
      </c>
      <c r="F53" s="20" t="n">
        <v>1.66280279</v>
      </c>
      <c r="G53" s="18" t="n">
        <v>439.40772089</v>
      </c>
      <c r="H53" s="20" t="n">
        <v>12.88753995</v>
      </c>
      <c r="I53" s="18" t="s">
        <v>404</v>
      </c>
      <c r="J53" s="20" t="s">
        <v>404</v>
      </c>
      <c r="K53" s="18" t="s">
        <v>404</v>
      </c>
      <c r="L53" s="20" t="s">
        <v>404</v>
      </c>
      <c r="M53" s="18" t="s">
        <v>404</v>
      </c>
      <c r="N53" s="20" t="s">
        <v>404</v>
      </c>
      <c r="O53" s="18" t="s">
        <v>404</v>
      </c>
      <c r="P53" s="20" t="s">
        <v>404</v>
      </c>
      <c r="Q53" s="18" t="n">
        <v>418.16326763</v>
      </c>
      <c r="R53" s="20" t="n">
        <v>7.83337212</v>
      </c>
    </row>
    <row r="54" spans="1:18">
      <c r="A54" s="15" t="s">
        <v>451</v>
      </c>
      <c r="B54" s="17" t="n">
        <v>4740</v>
      </c>
      <c r="C54" s="18">
        <f>(199.0/B54*100)</f>
        <v/>
      </c>
      <c r="D54" s="19" t="n">
        <v>4541</v>
      </c>
      <c r="E54" s="18" t="n">
        <v>366.47171265</v>
      </c>
      <c r="F54" s="20" t="n">
        <v>3.88158781</v>
      </c>
      <c r="G54" s="18" t="n">
        <v>354.57165208</v>
      </c>
      <c r="H54" s="20" t="n">
        <v>10.68222778</v>
      </c>
      <c r="I54" s="18" t="s">
        <v>404</v>
      </c>
      <c r="J54" s="20" t="s">
        <v>404</v>
      </c>
      <c r="K54" s="18" t="s">
        <v>404</v>
      </c>
      <c r="L54" s="20" t="s">
        <v>404</v>
      </c>
      <c r="M54" s="18" t="s">
        <v>404</v>
      </c>
      <c r="N54" s="20" t="s">
        <v>404</v>
      </c>
      <c r="O54" s="18" t="s">
        <v>404</v>
      </c>
      <c r="P54" s="20" t="s">
        <v>404</v>
      </c>
      <c r="Q54" s="18" t="n">
        <v>311.63131401</v>
      </c>
      <c r="R54" s="20" t="n">
        <v>7.64062896</v>
      </c>
    </row>
    <row r="55" spans="1:18">
      <c r="A55" s="15" t="s">
        <v>452</v>
      </c>
      <c r="B55" s="17" t="n">
        <v>5316</v>
      </c>
      <c r="C55" s="18">
        <f>(43.0/B55*100)</f>
        <v/>
      </c>
      <c r="D55" s="19" t="n">
        <v>5273</v>
      </c>
      <c r="E55" s="18" t="n">
        <v>407.0843056</v>
      </c>
      <c r="F55" s="20" t="n">
        <v>3.6645531</v>
      </c>
      <c r="G55" s="18" t="n">
        <v>378.7911444</v>
      </c>
      <c r="H55" s="20" t="n">
        <v>7.17195636</v>
      </c>
      <c r="I55" s="18" t="s">
        <v>404</v>
      </c>
      <c r="J55" s="20" t="s">
        <v>404</v>
      </c>
      <c r="K55" s="18" t="s">
        <v>404</v>
      </c>
      <c r="L55" s="20" t="s">
        <v>404</v>
      </c>
      <c r="M55" s="18" t="s">
        <v>404</v>
      </c>
      <c r="N55" s="20" t="s">
        <v>404</v>
      </c>
      <c r="O55" s="18" t="s">
        <v>404</v>
      </c>
      <c r="P55" s="20" t="s">
        <v>404</v>
      </c>
      <c r="Q55" s="18" t="n">
        <v>358.67004582</v>
      </c>
      <c r="R55" s="20" t="n">
        <v>35.97426935</v>
      </c>
    </row>
    <row r="56" spans="1:18">
      <c r="A56" s="15" t="s">
        <v>453</v>
      </c>
      <c r="B56" s="17" t="n">
        <v>5359</v>
      </c>
      <c r="C56" s="18">
        <f>(0.0/B56*100)</f>
        <v/>
      </c>
      <c r="D56" s="19" t="n">
        <v>5359</v>
      </c>
      <c r="E56" s="18" t="n">
        <v>527.3890311</v>
      </c>
      <c r="F56" s="20" t="n">
        <v>2.86944115</v>
      </c>
      <c r="G56" s="18" t="s">
        <v>404</v>
      </c>
      <c r="H56" s="20" t="s">
        <v>404</v>
      </c>
      <c r="I56" s="18" t="s">
        <v>404</v>
      </c>
      <c r="J56" s="20" t="s">
        <v>404</v>
      </c>
      <c r="K56" s="18" t="s">
        <v>404</v>
      </c>
      <c r="L56" s="20" t="s">
        <v>404</v>
      </c>
      <c r="M56" s="18" t="s">
        <v>404</v>
      </c>
      <c r="N56" s="20" t="s">
        <v>404</v>
      </c>
      <c r="O56" s="18" t="s">
        <v>404</v>
      </c>
      <c r="P56" s="20" t="s">
        <v>404</v>
      </c>
      <c r="Q56" s="18" t="n">
        <v>511.70823611</v>
      </c>
      <c r="R56" s="20" t="n">
        <v>18.19093312</v>
      </c>
    </row>
    <row r="57" spans="1:18">
      <c r="A57" s="15" t="s">
        <v>454</v>
      </c>
      <c r="B57" s="17" t="n">
        <v>6513</v>
      </c>
      <c r="C57" s="18">
        <f>(0.0/B57*100)</f>
        <v/>
      </c>
      <c r="D57" s="19" t="n">
        <v>6513</v>
      </c>
      <c r="E57" s="18" t="n">
        <v>408.24798586</v>
      </c>
      <c r="F57" s="20" t="n">
        <v>3.12520225</v>
      </c>
      <c r="G57" s="18" t="n">
        <v>373.47460107</v>
      </c>
      <c r="H57" s="20" t="n">
        <v>5.8570747</v>
      </c>
      <c r="I57" s="18" t="s">
        <v>404</v>
      </c>
      <c r="J57" s="20" t="s">
        <v>404</v>
      </c>
      <c r="K57" s="18" t="s">
        <v>404</v>
      </c>
      <c r="L57" s="20" t="s">
        <v>404</v>
      </c>
      <c r="M57" s="18" t="s">
        <v>404</v>
      </c>
      <c r="N57" s="20" t="s">
        <v>404</v>
      </c>
      <c r="O57" s="18" t="s">
        <v>404</v>
      </c>
      <c r="P57" s="20" t="s">
        <v>404</v>
      </c>
      <c r="Q57" s="18" t="n">
        <v>361.25399894</v>
      </c>
      <c r="R57" s="20" t="n">
        <v>18.39698503</v>
      </c>
    </row>
    <row r="58" spans="1:18">
      <c r="A58" s="15" t="s">
        <v>455</v>
      </c>
      <c r="B58" s="17" t="n">
        <v>7267</v>
      </c>
      <c r="C58" s="18">
        <f>(0.0/B58*100)</f>
        <v/>
      </c>
      <c r="D58" s="19" t="n">
        <v>7267</v>
      </c>
      <c r="E58" s="18" t="n">
        <v>411.7076383</v>
      </c>
      <c r="F58" s="20" t="n">
        <v>3.45075281</v>
      </c>
      <c r="G58" s="18" t="n">
        <v>387.61421354</v>
      </c>
      <c r="H58" s="20" t="n">
        <v>9.750804929999999</v>
      </c>
      <c r="I58" s="18" t="s">
        <v>404</v>
      </c>
      <c r="J58" s="20" t="s">
        <v>404</v>
      </c>
      <c r="K58" s="18" t="s">
        <v>404</v>
      </c>
      <c r="L58" s="20" t="s">
        <v>404</v>
      </c>
      <c r="M58" s="18" t="s">
        <v>404</v>
      </c>
      <c r="N58" s="20" t="s">
        <v>404</v>
      </c>
      <c r="O58" s="18" t="n">
        <v>387.89365205</v>
      </c>
      <c r="P58" s="20" t="n">
        <v>6.7886818</v>
      </c>
      <c r="Q58" s="18" t="n">
        <v>391.69104893</v>
      </c>
      <c r="R58" s="20" t="n">
        <v>27.8452301</v>
      </c>
    </row>
    <row r="59" spans="1:18">
      <c r="A59" s="15" t="s">
        <v>456</v>
      </c>
      <c r="B59" s="17" t="n">
        <v>4826</v>
      </c>
      <c r="C59" s="18">
        <f>(0.0/B59*100)</f>
        <v/>
      </c>
      <c r="D59" s="19" t="n">
        <v>4826</v>
      </c>
      <c r="E59" s="18" t="n">
        <v>352.96257888</v>
      </c>
      <c r="F59" s="20" t="n">
        <v>1.81012574</v>
      </c>
      <c r="G59" s="18" t="n">
        <v>327.88433945</v>
      </c>
      <c r="H59" s="20" t="n">
        <v>3.22798252</v>
      </c>
      <c r="I59" s="18" t="s">
        <v>404</v>
      </c>
      <c r="J59" s="20" t="s">
        <v>404</v>
      </c>
      <c r="K59" s="18" t="s">
        <v>404</v>
      </c>
      <c r="L59" s="20" t="s">
        <v>404</v>
      </c>
      <c r="M59" s="18" t="s">
        <v>404</v>
      </c>
      <c r="N59" s="20" t="s">
        <v>404</v>
      </c>
      <c r="O59" s="18" t="s">
        <v>404</v>
      </c>
      <c r="P59" s="20" t="s">
        <v>404</v>
      </c>
      <c r="Q59" s="18" t="n">
        <v>343.51514465</v>
      </c>
      <c r="R59" s="20" t="n">
        <v>8.36012618</v>
      </c>
    </row>
    <row r="60" spans="1:18">
      <c r="A60" s="15" t="s">
        <v>457</v>
      </c>
      <c r="B60" s="17" t="n">
        <v>4546</v>
      </c>
      <c r="C60" s="18">
        <f>(0.0/B60*100)</f>
        <v/>
      </c>
      <c r="D60" s="19" t="n">
        <v>4546</v>
      </c>
      <c r="E60" s="18" t="n">
        <v>380.79975609</v>
      </c>
      <c r="F60" s="20" t="n">
        <v>6.44782811</v>
      </c>
      <c r="G60" s="18" t="n">
        <v>308.78688238</v>
      </c>
      <c r="H60" s="20" t="n">
        <v>9.693761739999999</v>
      </c>
      <c r="I60" s="18" t="s">
        <v>404</v>
      </c>
      <c r="J60" s="20" t="s">
        <v>404</v>
      </c>
      <c r="K60" s="18" t="s">
        <v>404</v>
      </c>
      <c r="L60" s="20" t="s">
        <v>404</v>
      </c>
      <c r="M60" s="18" t="s">
        <v>404</v>
      </c>
      <c r="N60" s="20" t="s">
        <v>404</v>
      </c>
      <c r="O60" s="18" t="s">
        <v>404</v>
      </c>
      <c r="P60" s="20" t="s">
        <v>404</v>
      </c>
      <c r="Q60" s="18" t="n">
        <v>281.94672919</v>
      </c>
      <c r="R60" s="20" t="n">
        <v>9.13162913</v>
      </c>
    </row>
    <row r="61" spans="1:18">
      <c r="A61" s="15" t="s">
        <v>458</v>
      </c>
      <c r="B61" s="17" t="n">
        <v>6525</v>
      </c>
      <c r="C61" s="18">
        <f>(0.0/B61*100)</f>
        <v/>
      </c>
      <c r="D61" s="19" t="n">
        <v>6525</v>
      </c>
      <c r="E61" s="18" t="n">
        <v>480.41641656</v>
      </c>
      <c r="F61" s="20" t="n">
        <v>3.61376548</v>
      </c>
      <c r="G61" s="18" t="n">
        <v>449.59941759</v>
      </c>
      <c r="H61" s="20" t="n">
        <v>5.82132525</v>
      </c>
      <c r="I61" s="18" t="s">
        <v>404</v>
      </c>
      <c r="J61" s="20" t="s">
        <v>404</v>
      </c>
      <c r="K61" s="18" t="s">
        <v>404</v>
      </c>
      <c r="L61" s="20" t="s">
        <v>404</v>
      </c>
      <c r="M61" s="18" t="s">
        <v>404</v>
      </c>
      <c r="N61" s="20" t="s">
        <v>404</v>
      </c>
      <c r="O61" s="18" t="s">
        <v>404</v>
      </c>
      <c r="P61" s="20" t="s">
        <v>404</v>
      </c>
      <c r="Q61" s="18" t="n">
        <v>474.05391055</v>
      </c>
      <c r="R61" s="20" t="n">
        <v>14.61623429</v>
      </c>
    </row>
    <row r="62" spans="1:18">
      <c r="A62" s="15" t="s">
        <v>459</v>
      </c>
      <c r="B62" s="17" t="n">
        <v>4476</v>
      </c>
      <c r="C62" s="18">
        <f>(0.0/B62*100)</f>
        <v/>
      </c>
      <c r="D62" s="19" t="n">
        <v>4476</v>
      </c>
      <c r="E62" s="18" t="n">
        <v>508.65928104</v>
      </c>
      <c r="F62" s="20" t="n">
        <v>1.26046207</v>
      </c>
      <c r="G62" s="18" t="n">
        <v>531.05726667</v>
      </c>
      <c r="H62" s="20" t="n">
        <v>25.84622106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349.06628739</v>
      </c>
      <c r="F63" s="20" t="n">
        <v>1.76045613</v>
      </c>
      <c r="G63" s="18" t="n">
        <v>358.46027596</v>
      </c>
      <c r="H63" s="20" t="n">
        <v>4.1841808</v>
      </c>
      <c r="I63" s="18" t="s">
        <v>404</v>
      </c>
      <c r="J63" s="20" t="s">
        <v>404</v>
      </c>
      <c r="K63" s="18" t="s">
        <v>404</v>
      </c>
      <c r="L63" s="20" t="s">
        <v>404</v>
      </c>
      <c r="M63" s="18" t="s">
        <v>404</v>
      </c>
      <c r="N63" s="20" t="s">
        <v>404</v>
      </c>
      <c r="O63" s="18" t="s">
        <v>404</v>
      </c>
      <c r="P63" s="20" t="s">
        <v>404</v>
      </c>
      <c r="Q63" s="18" t="n">
        <v>367.18812369</v>
      </c>
      <c r="R63" s="20" t="n">
        <v>7.53196229</v>
      </c>
    </row>
    <row r="64" spans="1:18">
      <c r="A64" s="15" t="s">
        <v>461</v>
      </c>
      <c r="B64" s="17" t="n">
        <v>3634</v>
      </c>
      <c r="C64" s="18">
        <f>(27.0/B64*100)</f>
        <v/>
      </c>
      <c r="D64" s="19" t="n">
        <v>3607</v>
      </c>
      <c r="E64" s="18" t="n">
        <v>448.75170336</v>
      </c>
      <c r="F64" s="20" t="n">
        <v>1.87402886</v>
      </c>
      <c r="G64" s="18" t="n">
        <v>426.80719227</v>
      </c>
      <c r="H64" s="20" t="n">
        <v>7.20275274</v>
      </c>
      <c r="I64" s="18" t="s">
        <v>404</v>
      </c>
      <c r="J64" s="20" t="s">
        <v>404</v>
      </c>
      <c r="K64" s="18" t="s">
        <v>404</v>
      </c>
      <c r="L64" s="20" t="s">
        <v>404</v>
      </c>
      <c r="M64" s="18" t="s">
        <v>404</v>
      </c>
      <c r="N64" s="20" t="s">
        <v>404</v>
      </c>
      <c r="O64" s="18" t="s">
        <v>404</v>
      </c>
      <c r="P64" s="20" t="s">
        <v>404</v>
      </c>
      <c r="Q64" s="18" t="n">
        <v>323.52789231</v>
      </c>
      <c r="R64" s="20" t="n">
        <v>33.61874491</v>
      </c>
    </row>
    <row r="65" spans="1:18">
      <c r="A65" s="15" t="s">
        <v>462</v>
      </c>
      <c r="B65" s="17" t="n">
        <v>5325</v>
      </c>
      <c r="C65" s="18">
        <f>(0.0/B65*100)</f>
        <v/>
      </c>
      <c r="D65" s="19" t="n">
        <v>5325</v>
      </c>
      <c r="E65" s="18" t="n">
        <v>417.22621448</v>
      </c>
      <c r="F65" s="20" t="n">
        <v>2.72992538</v>
      </c>
      <c r="G65" s="18" t="n">
        <v>405.86795407</v>
      </c>
      <c r="H65" s="20" t="n">
        <v>10.75103249</v>
      </c>
      <c r="I65" s="18" t="s">
        <v>404</v>
      </c>
      <c r="J65" s="20" t="s">
        <v>404</v>
      </c>
      <c r="K65" s="18" t="s">
        <v>404</v>
      </c>
      <c r="L65" s="20" t="s">
        <v>404</v>
      </c>
      <c r="M65" s="18" t="s">
        <v>404</v>
      </c>
      <c r="N65" s="20" t="s">
        <v>404</v>
      </c>
      <c r="O65" s="18" t="s">
        <v>404</v>
      </c>
      <c r="P65" s="20" t="s">
        <v>404</v>
      </c>
      <c r="Q65" s="18" t="n">
        <v>441.66466185</v>
      </c>
      <c r="R65" s="20" t="n">
        <v>19.10816563</v>
      </c>
    </row>
    <row r="66" spans="1:18">
      <c r="A66" s="15" t="s">
        <v>463</v>
      </c>
      <c r="B66" s="17" t="n">
        <v>5665</v>
      </c>
      <c r="C66" s="18">
        <f>(0.0/B66*100)</f>
        <v/>
      </c>
      <c r="D66" s="19" t="n">
        <v>5665</v>
      </c>
      <c r="E66" s="18" t="n">
        <v>427.06059662</v>
      </c>
      <c r="F66" s="20" t="n">
        <v>1.64880294</v>
      </c>
      <c r="G66" s="18" t="n">
        <v>420.97062256</v>
      </c>
      <c r="H66" s="20" t="n">
        <v>3.63528597</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406.29606353</v>
      </c>
      <c r="F67" s="20" t="n">
        <v>5.9355089</v>
      </c>
      <c r="G67" s="18" t="n">
        <v>389.31300236</v>
      </c>
      <c r="H67" s="20" t="n">
        <v>3.93590526</v>
      </c>
      <c r="I67" s="18" t="s">
        <v>404</v>
      </c>
      <c r="J67" s="20" t="s">
        <v>404</v>
      </c>
      <c r="K67" s="18" t="s">
        <v>404</v>
      </c>
      <c r="L67" s="20" t="s">
        <v>404</v>
      </c>
      <c r="M67" s="18" t="s">
        <v>404</v>
      </c>
      <c r="N67" s="20" t="s">
        <v>404</v>
      </c>
      <c r="O67" s="18" t="s">
        <v>404</v>
      </c>
      <c r="P67" s="20" t="s">
        <v>404</v>
      </c>
      <c r="Q67" s="18" t="n">
        <v>411.6133562</v>
      </c>
      <c r="R67" s="20" t="n">
        <v>16.3009899</v>
      </c>
    </row>
    <row r="68" spans="1:18">
      <c r="A68" s="15" t="s">
        <v>465</v>
      </c>
      <c r="B68" s="17" t="n">
        <v>12083</v>
      </c>
      <c r="C68" s="18">
        <f>(0.0/B68*100)</f>
        <v/>
      </c>
      <c r="D68" s="19" t="n">
        <v>12083</v>
      </c>
      <c r="E68" s="18" t="n">
        <v>404.17707471</v>
      </c>
      <c r="F68" s="20" t="n">
        <v>1.04949988</v>
      </c>
      <c r="G68" s="18" t="n">
        <v>360.40957145</v>
      </c>
      <c r="H68" s="20" t="n">
        <v>3.83493221</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455.7435409</v>
      </c>
      <c r="F69" s="20" t="n">
        <v>10.15426782</v>
      </c>
      <c r="G69" s="18" t="n">
        <v>425.98083357</v>
      </c>
      <c r="H69" s="20" t="n">
        <v>5.00848869</v>
      </c>
      <c r="I69" s="18" t="s">
        <v>404</v>
      </c>
      <c r="J69" s="20" t="s">
        <v>404</v>
      </c>
      <c r="K69" s="18" t="s">
        <v>404</v>
      </c>
      <c r="L69" s="20" t="s">
        <v>404</v>
      </c>
      <c r="M69" s="18" t="s">
        <v>404</v>
      </c>
      <c r="N69" s="20" t="s">
        <v>404</v>
      </c>
      <c r="O69" s="18" t="s">
        <v>404</v>
      </c>
      <c r="P69" s="20" t="s">
        <v>404</v>
      </c>
      <c r="Q69" s="18" t="n">
        <v>448.19196134</v>
      </c>
      <c r="R69" s="20" t="n">
        <v>59.09204735</v>
      </c>
    </row>
    <row r="70" spans="1:18">
      <c r="A70" s="15" t="s">
        <v>467</v>
      </c>
      <c r="B70" s="17" t="n">
        <v>6036</v>
      </c>
      <c r="C70" s="18">
        <f>(0.0/B70*100)</f>
        <v/>
      </c>
      <c r="D70" s="19" t="n">
        <v>6036</v>
      </c>
      <c r="E70" s="18" t="n">
        <v>494.81397809</v>
      </c>
      <c r="F70" s="20" t="n">
        <v>3.41949276</v>
      </c>
      <c r="G70" s="18" t="n">
        <v>499.50982313</v>
      </c>
      <c r="H70" s="20" t="n">
        <v>10.28748309</v>
      </c>
      <c r="I70" s="18" t="s">
        <v>404</v>
      </c>
      <c r="J70" s="20" t="s">
        <v>404</v>
      </c>
      <c r="K70" s="18" t="s">
        <v>404</v>
      </c>
      <c r="L70" s="20" t="s">
        <v>404</v>
      </c>
      <c r="M70" s="18" t="s">
        <v>404</v>
      </c>
      <c r="N70" s="20" t="s">
        <v>404</v>
      </c>
      <c r="O70" s="18" t="s">
        <v>404</v>
      </c>
      <c r="P70" s="20" t="s">
        <v>404</v>
      </c>
      <c r="Q70" s="18" t="n">
        <v>470.05472404</v>
      </c>
      <c r="R70" s="20" t="n">
        <v>17.82890489</v>
      </c>
    </row>
    <row r="71" spans="1:18">
      <c r="A71" s="15" t="s">
        <v>468</v>
      </c>
      <c r="B71" s="17" t="n">
        <v>6115</v>
      </c>
      <c r="C71" s="18">
        <f>(0.0/B71*100)</f>
        <v/>
      </c>
      <c r="D71" s="19" t="n">
        <v>6115</v>
      </c>
      <c r="E71" s="18" t="n">
        <v>535.46257171</v>
      </c>
      <c r="F71" s="20" t="n">
        <v>1.62968573</v>
      </c>
      <c r="G71" s="18" t="s">
        <v>404</v>
      </c>
      <c r="H71" s="20" t="s">
        <v>404</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497.18746688</v>
      </c>
      <c r="F72" s="20" t="n">
        <v>2.54325822</v>
      </c>
      <c r="G72" s="18" t="n">
        <v>505.72655674</v>
      </c>
      <c r="H72" s="20" t="n">
        <v>29.60686021</v>
      </c>
      <c r="I72" s="18" t="s">
        <v>404</v>
      </c>
      <c r="J72" s="20" t="s">
        <v>404</v>
      </c>
      <c r="K72" s="18" t="s">
        <v>404</v>
      </c>
      <c r="L72" s="20" t="s">
        <v>404</v>
      </c>
      <c r="M72" s="18" t="s">
        <v>404</v>
      </c>
      <c r="N72" s="20" t="s">
        <v>404</v>
      </c>
      <c r="O72" s="18" t="s">
        <v>404</v>
      </c>
      <c r="P72" s="20" t="s">
        <v>404</v>
      </c>
      <c r="Q72" s="18" t="n">
        <v>486.0274023</v>
      </c>
      <c r="R72" s="20" t="n">
        <v>22.16605215</v>
      </c>
    </row>
    <row r="73" spans="1:18">
      <c r="A73" s="15" t="s">
        <v>470</v>
      </c>
      <c r="B73" s="17" t="n">
        <v>8249</v>
      </c>
      <c r="C73" s="18">
        <f>(0.0/B73*100)</f>
        <v/>
      </c>
      <c r="D73" s="19" t="n">
        <v>8249</v>
      </c>
      <c r="E73" s="18" t="n">
        <v>408.57392115</v>
      </c>
      <c r="F73" s="20" t="n">
        <v>3.938158</v>
      </c>
      <c r="G73" s="18" t="n">
        <v>413.55877548</v>
      </c>
      <c r="H73" s="20" t="n">
        <v>8.90132348</v>
      </c>
      <c r="I73" s="18" t="s">
        <v>404</v>
      </c>
      <c r="J73" s="20" t="s">
        <v>404</v>
      </c>
      <c r="K73" s="18" t="s">
        <v>404</v>
      </c>
      <c r="L73" s="20" t="s">
        <v>404</v>
      </c>
      <c r="M73" s="18" t="s">
        <v>404</v>
      </c>
      <c r="N73" s="20" t="s">
        <v>404</v>
      </c>
      <c r="O73" s="18" t="s">
        <v>404</v>
      </c>
      <c r="P73" s="20" t="s">
        <v>404</v>
      </c>
      <c r="Q73" s="18" t="n">
        <v>409.6329218</v>
      </c>
      <c r="R73" s="20" t="n">
        <v>20.75815788</v>
      </c>
    </row>
    <row r="74" spans="1:18">
      <c r="A74" s="15" t="s">
        <v>471</v>
      </c>
      <c r="B74" s="17" t="n">
        <v>4692</v>
      </c>
      <c r="C74" s="18">
        <f>(484.0/B74*100)</f>
        <v/>
      </c>
      <c r="D74" s="19" t="n">
        <v>4208</v>
      </c>
      <c r="E74" s="18" t="n">
        <v>438.77602001</v>
      </c>
      <c r="F74" s="20" t="n">
        <v>1.81270662</v>
      </c>
      <c r="G74" s="18" t="n">
        <v>382.10917586</v>
      </c>
      <c r="H74" s="20" t="n">
        <v>3.50914596</v>
      </c>
      <c r="I74" s="18" t="s">
        <v>404</v>
      </c>
      <c r="J74" s="20" t="s">
        <v>404</v>
      </c>
      <c r="K74" s="18" t="s">
        <v>404</v>
      </c>
      <c r="L74" s="20" t="s">
        <v>404</v>
      </c>
      <c r="M74" s="18" t="s">
        <v>404</v>
      </c>
      <c r="N74" s="20" t="s">
        <v>404</v>
      </c>
      <c r="O74" s="18" t="s">
        <v>404</v>
      </c>
      <c r="P74" s="20" t="s">
        <v>404</v>
      </c>
      <c r="Q74" s="18" t="n">
        <v>331.06805905</v>
      </c>
      <c r="R74" s="20" t="n">
        <v>8.0348545</v>
      </c>
    </row>
    <row r="75" spans="1:18">
      <c r="A75" s="15" t="s">
        <v>472</v>
      </c>
      <c r="B75" s="17" t="n">
        <v>5375</v>
      </c>
      <c r="C75" s="18">
        <f>(483.0/B75*100)</f>
        <v/>
      </c>
      <c r="D75" s="19" t="n">
        <v>4892</v>
      </c>
      <c r="E75" s="18" t="n">
        <v>359.69646922</v>
      </c>
      <c r="F75" s="20" t="n">
        <v>5.48752227</v>
      </c>
      <c r="G75" s="18" t="n">
        <v>364.42721307</v>
      </c>
      <c r="H75" s="20" t="n">
        <v>6.05786861</v>
      </c>
      <c r="I75" s="18" t="s">
        <v>404</v>
      </c>
      <c r="J75" s="20" t="s">
        <v>404</v>
      </c>
      <c r="K75" s="18" t="s">
        <v>404</v>
      </c>
      <c r="L75" s="20" t="s">
        <v>404</v>
      </c>
      <c r="M75" s="18" t="s">
        <v>404</v>
      </c>
      <c r="N75" s="20" t="s">
        <v>404</v>
      </c>
      <c r="O75" s="18" t="s">
        <v>404</v>
      </c>
      <c r="P75" s="20" t="s">
        <v>404</v>
      </c>
      <c r="Q75" s="18" t="n">
        <v>366.24345384</v>
      </c>
      <c r="R75" s="20" t="n">
        <v>18.47615373</v>
      </c>
    </row>
    <row r="76" spans="1:18">
      <c r="A76" s="15" t="s">
        <v>473</v>
      </c>
      <c r="B76" s="17" t="n">
        <v>14167</v>
      </c>
      <c r="C76" s="18">
        <f>(1400.0/B76*100)</f>
        <v/>
      </c>
      <c r="D76" s="19" t="n">
        <v>12767</v>
      </c>
      <c r="E76" s="18" t="n">
        <v>441.20046816</v>
      </c>
      <c r="F76" s="20" t="n">
        <v>3.20556881</v>
      </c>
      <c r="G76" s="18" t="n">
        <v>411.59997718</v>
      </c>
      <c r="H76" s="20" t="n">
        <v>18.93683339</v>
      </c>
      <c r="I76" s="18" t="s">
        <v>404</v>
      </c>
      <c r="J76" s="20" t="s">
        <v>404</v>
      </c>
      <c r="K76" s="18" t="s">
        <v>404</v>
      </c>
      <c r="L76" s="20" t="s">
        <v>404</v>
      </c>
      <c r="M76" s="18" t="s">
        <v>404</v>
      </c>
      <c r="N76" s="20" t="s">
        <v>404</v>
      </c>
      <c r="O76" s="18" t="s">
        <v>404</v>
      </c>
      <c r="P76" s="20" t="s">
        <v>404</v>
      </c>
      <c r="Q76" s="18" t="n">
        <v>390.61925745</v>
      </c>
      <c r="R76" s="20" t="n">
        <v>16.19211285</v>
      </c>
    </row>
    <row r="77" spans="1:18">
      <c r="A77" s="15" t="s">
        <v>474</v>
      </c>
      <c r="B77" s="17" t="n">
        <v>6062</v>
      </c>
      <c r="C77" s="18">
        <f>(0.0/B77*100)</f>
        <v/>
      </c>
      <c r="D77" s="19" t="n">
        <v>6062</v>
      </c>
      <c r="E77" s="18" t="n">
        <v>481.55319017</v>
      </c>
      <c r="F77" s="20" t="n">
        <v>6.47091244</v>
      </c>
      <c r="G77" s="18" t="n">
        <v>422.30483702</v>
      </c>
      <c r="H77" s="20" t="n">
        <v>3.30554754</v>
      </c>
      <c r="I77" s="18" t="s">
        <v>404</v>
      </c>
      <c r="J77" s="20" t="s">
        <v>404</v>
      </c>
      <c r="K77" s="18" t="s">
        <v>404</v>
      </c>
      <c r="L77" s="20" t="s">
        <v>404</v>
      </c>
      <c r="M77" s="18" t="s">
        <v>404</v>
      </c>
      <c r="N77" s="20" t="s">
        <v>404</v>
      </c>
      <c r="O77" s="18" t="s">
        <v>404</v>
      </c>
      <c r="P77" s="20" t="s">
        <v>404</v>
      </c>
      <c r="Q77" s="18" t="n">
        <v>410.72671662</v>
      </c>
      <c r="R77" s="20" t="n">
        <v>19.14813638</v>
      </c>
    </row>
    <row r="78" spans="1:18">
      <c r="A78" s="15" t="s">
        <v>475</v>
      </c>
      <c r="B78" s="17" t="n">
        <v>5826</v>
      </c>
      <c r="C78" s="18">
        <f>(0.0/B78*100)</f>
        <v/>
      </c>
      <c r="D78" s="19" t="n">
        <v>5826</v>
      </c>
      <c r="E78" s="18" t="n">
        <v>491.12697241</v>
      </c>
      <c r="F78" s="20" t="n">
        <v>4.11730436</v>
      </c>
      <c r="G78" s="18" t="n">
        <v>467.36806974</v>
      </c>
      <c r="H78" s="20" t="n">
        <v>9.93987055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491.43168139</v>
      </c>
      <c r="F79" s="20" t="n">
        <v>9.45254276</v>
      </c>
      <c r="G79" s="18" t="n">
        <v>433.4082598</v>
      </c>
      <c r="H79" s="20" t="n">
        <v>12.66746027</v>
      </c>
      <c r="I79" s="18" t="s">
        <v>404</v>
      </c>
      <c r="J79" s="20" t="s">
        <v>404</v>
      </c>
      <c r="K79" s="18" t="s">
        <v>404</v>
      </c>
      <c r="L79" s="20" t="s">
        <v>404</v>
      </c>
      <c r="M79" s="18" t="s">
        <v>404</v>
      </c>
      <c r="N79" s="20" t="s">
        <v>404</v>
      </c>
      <c r="O79" s="18" t="s">
        <v>404</v>
      </c>
      <c r="P79" s="20" t="s">
        <v>404</v>
      </c>
      <c r="Q79" s="18" t="n">
        <v>384.22745395</v>
      </c>
      <c r="R79" s="20" t="n">
        <v>8.57291002</v>
      </c>
    </row>
    <row r="80" spans="1:18">
      <c r="A80" s="15" t="s">
        <v>477</v>
      </c>
      <c r="B80" s="17" t="n">
        <v>7841</v>
      </c>
      <c r="C80" s="18">
        <f>(0.0/B80*100)</f>
        <v/>
      </c>
      <c r="D80" s="19" t="n">
        <v>7841</v>
      </c>
      <c r="E80" s="18" t="n">
        <v>424.66896131</v>
      </c>
      <c r="F80" s="20" t="n">
        <v>3.42832868</v>
      </c>
      <c r="G80" s="18" t="n">
        <v>467.14453654</v>
      </c>
      <c r="H80" s="20" t="n">
        <v>19.61486817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433.35845331</v>
      </c>
      <c r="F81" s="20" t="n">
        <v>3.89731771</v>
      </c>
      <c r="G81" s="18" t="n">
        <v>421.03043092</v>
      </c>
      <c r="H81" s="20" t="n">
        <v>8.182257010000001</v>
      </c>
      <c r="I81" s="18" t="s">
        <v>404</v>
      </c>
      <c r="J81" s="20" t="s">
        <v>404</v>
      </c>
      <c r="K81" s="18" t="s">
        <v>404</v>
      </c>
      <c r="L81" s="20" t="s">
        <v>404</v>
      </c>
      <c r="M81" s="18" t="s">
        <v>404</v>
      </c>
      <c r="N81" s="20" t="s">
        <v>404</v>
      </c>
      <c r="O81" s="18" t="s">
        <v>404</v>
      </c>
      <c r="P81" s="20" t="s">
        <v>404</v>
      </c>
      <c r="Q81" s="18" t="n">
        <v>376.38912044</v>
      </c>
      <c r="R81" s="20" t="n">
        <v>21.64993663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516.18636553</v>
      </c>
      <c r="F7" s="20" t="n">
        <v>3.47583779</v>
      </c>
      <c r="G7" s="18" t="n">
        <v>496.42851444</v>
      </c>
      <c r="H7" s="20" t="n">
        <v>2.48659088</v>
      </c>
      <c r="I7" s="18" t="s">
        <v>404</v>
      </c>
      <c r="J7" s="20" t="s">
        <v>404</v>
      </c>
      <c r="K7" s="18" t="s">
        <v>404</v>
      </c>
      <c r="L7" s="20" t="s">
        <v>404</v>
      </c>
      <c r="M7" s="18" t="s">
        <v>404</v>
      </c>
      <c r="N7" s="20" t="s">
        <v>404</v>
      </c>
      <c r="O7" s="18" t="s">
        <v>404</v>
      </c>
      <c r="P7" s="20" t="s">
        <v>404</v>
      </c>
      <c r="Q7" s="18" t="n">
        <v>491.28959769</v>
      </c>
      <c r="R7" s="20" t="n">
        <v>6.19598266</v>
      </c>
    </row>
    <row r="8" spans="1:18">
      <c r="A8" s="15" t="s">
        <v>405</v>
      </c>
      <c r="B8" s="17" t="n">
        <v>7007</v>
      </c>
      <c r="C8" s="18">
        <f>(0.0/B8*100)</f>
        <v/>
      </c>
      <c r="D8" s="19" t="n">
        <v>7007</v>
      </c>
      <c r="E8" s="18" t="n">
        <v>492.91970096</v>
      </c>
      <c r="F8" s="20" t="n">
        <v>23.49748186</v>
      </c>
      <c r="G8" s="18" t="n">
        <v>483.11983572</v>
      </c>
      <c r="H8" s="20" t="n">
        <v>3.11824456</v>
      </c>
      <c r="I8" s="18" t="s">
        <v>404</v>
      </c>
      <c r="J8" s="20" t="s">
        <v>404</v>
      </c>
      <c r="K8" s="18" t="s">
        <v>404</v>
      </c>
      <c r="L8" s="20" t="s">
        <v>404</v>
      </c>
      <c r="M8" s="18" t="s">
        <v>404</v>
      </c>
      <c r="N8" s="20" t="s">
        <v>404</v>
      </c>
      <c r="O8" s="18" t="s">
        <v>404</v>
      </c>
      <c r="P8" s="20" t="s">
        <v>404</v>
      </c>
      <c r="Q8" s="18" t="n">
        <v>506.17125682</v>
      </c>
      <c r="R8" s="20" t="n">
        <v>18.79828284</v>
      </c>
    </row>
    <row r="9" spans="1:18">
      <c r="A9" s="15" t="s">
        <v>406</v>
      </c>
      <c r="B9" s="17" t="n">
        <v>9651</v>
      </c>
      <c r="C9" s="18">
        <f>(200.0/B9*100)</f>
        <v/>
      </c>
      <c r="D9" s="19" t="n">
        <v>9451</v>
      </c>
      <c r="E9" s="18" t="n">
        <v>505.36466503</v>
      </c>
      <c r="F9" s="20" t="n">
        <v>24.45779061</v>
      </c>
      <c r="G9" s="18" t="n">
        <v>500.71759676</v>
      </c>
      <c r="H9" s="20" t="n">
        <v>2.8635097</v>
      </c>
      <c r="I9" s="18" t="s">
        <v>404</v>
      </c>
      <c r="J9" s="20" t="s">
        <v>404</v>
      </c>
      <c r="K9" s="18" t="s">
        <v>404</v>
      </c>
      <c r="L9" s="20" t="s">
        <v>404</v>
      </c>
      <c r="M9" s="18" t="s">
        <v>404</v>
      </c>
      <c r="N9" s="20" t="s">
        <v>404</v>
      </c>
      <c r="O9" s="18" t="s">
        <v>404</v>
      </c>
      <c r="P9" s="20" t="s">
        <v>404</v>
      </c>
      <c r="Q9" s="18" t="n">
        <v>478.93972084</v>
      </c>
      <c r="R9" s="20" t="n">
        <v>14.9366373</v>
      </c>
    </row>
    <row r="10" spans="1:18">
      <c r="A10" s="15" t="s">
        <v>407</v>
      </c>
      <c r="B10" s="17" t="n">
        <v>20058</v>
      </c>
      <c r="C10" s="18">
        <f>(2798.0/B10*100)</f>
        <v/>
      </c>
      <c r="D10" s="19" t="n">
        <v>17260</v>
      </c>
      <c r="E10" s="18" t="n">
        <v>535.90459086</v>
      </c>
      <c r="F10" s="20" t="n">
        <v>3.02442099</v>
      </c>
      <c r="G10" s="18" t="n">
        <v>519.8497852100001</v>
      </c>
      <c r="H10" s="20" t="n">
        <v>3.60017313</v>
      </c>
      <c r="I10" s="18" t="s">
        <v>404</v>
      </c>
      <c r="J10" s="20" t="s">
        <v>404</v>
      </c>
      <c r="K10" s="18" t="s">
        <v>404</v>
      </c>
      <c r="L10" s="20" t="s">
        <v>404</v>
      </c>
      <c r="M10" s="18" t="s">
        <v>404</v>
      </c>
      <c r="N10" s="20" t="s">
        <v>404</v>
      </c>
      <c r="O10" s="18" t="s">
        <v>404</v>
      </c>
      <c r="P10" s="20" t="s">
        <v>404</v>
      </c>
      <c r="Q10" s="18" t="n">
        <v>507.51888812</v>
      </c>
      <c r="R10" s="20" t="n">
        <v>12.52504104</v>
      </c>
    </row>
    <row r="11" spans="1:18">
      <c r="A11" s="15" t="s">
        <v>408</v>
      </c>
      <c r="B11" s="17" t="n">
        <v>7053</v>
      </c>
      <c r="C11" s="18">
        <f>(137.0/B11*100)</f>
        <v/>
      </c>
      <c r="D11" s="19" t="n">
        <v>6916</v>
      </c>
      <c r="E11" s="18" t="n">
        <v>472.24865205</v>
      </c>
      <c r="F11" s="20" t="n">
        <v>6.67777224</v>
      </c>
      <c r="G11" s="18" t="n">
        <v>453.43940082</v>
      </c>
      <c r="H11" s="20" t="n">
        <v>4.04860304</v>
      </c>
      <c r="I11" s="18" t="s">
        <v>404</v>
      </c>
      <c r="J11" s="20" t="s">
        <v>404</v>
      </c>
      <c r="K11" s="18" t="s">
        <v>404</v>
      </c>
      <c r="L11" s="20" t="s">
        <v>404</v>
      </c>
      <c r="M11" s="18" t="s">
        <v>404</v>
      </c>
      <c r="N11" s="20" t="s">
        <v>404</v>
      </c>
      <c r="O11" s="18" t="s">
        <v>404</v>
      </c>
      <c r="P11" s="20" t="s">
        <v>404</v>
      </c>
      <c r="Q11" s="18" t="n">
        <v>448.57955415</v>
      </c>
      <c r="R11" s="20" t="n">
        <v>12.83086806</v>
      </c>
    </row>
    <row r="12" spans="1:18">
      <c r="A12" s="15" t="s">
        <v>409</v>
      </c>
      <c r="B12" s="17" t="n">
        <v>6894</v>
      </c>
      <c r="C12" s="18">
        <f>(106.0/B12*100)</f>
        <v/>
      </c>
      <c r="D12" s="19" t="n">
        <v>6788</v>
      </c>
      <c r="E12" s="18" t="n">
        <v>503.88901016</v>
      </c>
      <c r="F12" s="20" t="n">
        <v>4.69471168</v>
      </c>
      <c r="G12" s="18" t="n">
        <v>472.60260881</v>
      </c>
      <c r="H12" s="20" t="n">
        <v>4.2409564</v>
      </c>
      <c r="I12" s="18" t="s">
        <v>404</v>
      </c>
      <c r="J12" s="20" t="s">
        <v>404</v>
      </c>
      <c r="K12" s="18" t="s">
        <v>404</v>
      </c>
      <c r="L12" s="20" t="s">
        <v>404</v>
      </c>
      <c r="M12" s="18" t="s">
        <v>404</v>
      </c>
      <c r="N12" s="20" t="s">
        <v>404</v>
      </c>
      <c r="O12" s="18" t="s">
        <v>404</v>
      </c>
      <c r="P12" s="20" t="s">
        <v>404</v>
      </c>
      <c r="Q12" s="18" t="n">
        <v>484.64509011</v>
      </c>
      <c r="R12" s="20" t="n">
        <v>15.91743526</v>
      </c>
    </row>
    <row r="13" spans="1:18">
      <c r="A13" s="15" t="s">
        <v>410</v>
      </c>
      <c r="B13" s="17" t="n">
        <v>7161</v>
      </c>
      <c r="C13" s="18">
        <f>(1175.0/B13*100)</f>
        <v/>
      </c>
      <c r="D13" s="19" t="n">
        <v>5986</v>
      </c>
      <c r="E13" s="18" t="n">
        <v>514.6229737</v>
      </c>
      <c r="F13" s="20" t="n">
        <v>9.27698352</v>
      </c>
      <c r="G13" s="18" t="n">
        <v>497.84688021</v>
      </c>
      <c r="H13" s="20" t="n">
        <v>3.06950529</v>
      </c>
      <c r="I13" s="18" t="s">
        <v>404</v>
      </c>
      <c r="J13" s="20" t="s">
        <v>404</v>
      </c>
      <c r="K13" s="18" t="s">
        <v>404</v>
      </c>
      <c r="L13" s="20" t="s">
        <v>404</v>
      </c>
      <c r="M13" s="18" t="s">
        <v>404</v>
      </c>
      <c r="N13" s="20" t="s">
        <v>404</v>
      </c>
      <c r="O13" s="18" t="s">
        <v>404</v>
      </c>
      <c r="P13" s="20" t="s">
        <v>404</v>
      </c>
      <c r="Q13" s="18" t="n">
        <v>504.07357499</v>
      </c>
      <c r="R13" s="20" t="n">
        <v>5.85475124</v>
      </c>
    </row>
    <row r="14" spans="1:18">
      <c r="A14" s="15" t="s">
        <v>411</v>
      </c>
      <c r="B14" s="17" t="n">
        <v>5587</v>
      </c>
      <c r="C14" s="18">
        <f>(0.0/B14*100)</f>
        <v/>
      </c>
      <c r="D14" s="19" t="n">
        <v>5587</v>
      </c>
      <c r="E14" s="18" t="n">
        <v>522.5902632999999</v>
      </c>
      <c r="F14" s="20" t="n">
        <v>3.71341362</v>
      </c>
      <c r="G14" s="18" t="n">
        <v>518.17210266</v>
      </c>
      <c r="H14" s="20" t="n">
        <v>2.85249408</v>
      </c>
      <c r="I14" s="18" t="s">
        <v>404</v>
      </c>
      <c r="J14" s="20" t="s">
        <v>404</v>
      </c>
      <c r="K14" s="18" t="s">
        <v>404</v>
      </c>
      <c r="L14" s="20" t="s">
        <v>404</v>
      </c>
      <c r="M14" s="18" t="s">
        <v>404</v>
      </c>
      <c r="N14" s="20" t="s">
        <v>404</v>
      </c>
      <c r="O14" s="18" t="s">
        <v>404</v>
      </c>
      <c r="P14" s="20" t="s">
        <v>404</v>
      </c>
      <c r="Q14" s="18" t="n">
        <v>505.10641897</v>
      </c>
      <c r="R14" s="20" t="n">
        <v>7.69232973</v>
      </c>
    </row>
    <row r="15" spans="1:18">
      <c r="A15" s="15" t="s">
        <v>412</v>
      </c>
      <c r="B15" s="17" t="n">
        <v>5882</v>
      </c>
      <c r="C15" s="18">
        <f>(0.0/B15*100)</f>
        <v/>
      </c>
      <c r="D15" s="19" t="n">
        <v>5882</v>
      </c>
      <c r="E15" s="18" t="n">
        <v>528.03842131</v>
      </c>
      <c r="F15" s="20" t="n">
        <v>10.14869126</v>
      </c>
      <c r="G15" s="18" t="n">
        <v>525.09264591</v>
      </c>
      <c r="H15" s="20" t="n">
        <v>2.58271613</v>
      </c>
      <c r="I15" s="18" t="s">
        <v>404</v>
      </c>
      <c r="J15" s="20" t="s">
        <v>404</v>
      </c>
      <c r="K15" s="18" t="s">
        <v>404</v>
      </c>
      <c r="L15" s="20" t="s">
        <v>404</v>
      </c>
      <c r="M15" s="18" t="s">
        <v>404</v>
      </c>
      <c r="N15" s="20" t="s">
        <v>404</v>
      </c>
      <c r="O15" s="18" t="s">
        <v>404</v>
      </c>
      <c r="P15" s="20" t="s">
        <v>404</v>
      </c>
      <c r="Q15" s="18" t="n">
        <v>539.33705085</v>
      </c>
      <c r="R15" s="20" t="n">
        <v>13.1725362</v>
      </c>
    </row>
    <row r="16" spans="1:18">
      <c r="A16" s="15" t="s">
        <v>413</v>
      </c>
      <c r="B16" s="17" t="n">
        <v>6108</v>
      </c>
      <c r="C16" s="18">
        <f>(339.0/B16*100)</f>
        <v/>
      </c>
      <c r="D16" s="19" t="n">
        <v>5769</v>
      </c>
      <c r="E16" s="18" t="n">
        <v>501.4419808</v>
      </c>
      <c r="F16" s="20" t="n">
        <v>8.653543730000001</v>
      </c>
      <c r="G16" s="18" t="n">
        <v>505.36110367</v>
      </c>
      <c r="H16" s="20" t="n">
        <v>5.26356772</v>
      </c>
      <c r="I16" s="18" t="s">
        <v>404</v>
      </c>
      <c r="J16" s="20" t="s">
        <v>404</v>
      </c>
      <c r="K16" s="18" t="s">
        <v>404</v>
      </c>
      <c r="L16" s="20" t="s">
        <v>404</v>
      </c>
      <c r="M16" s="18" t="s">
        <v>404</v>
      </c>
      <c r="N16" s="20" t="s">
        <v>404</v>
      </c>
      <c r="O16" s="18" t="s">
        <v>404</v>
      </c>
      <c r="P16" s="20" t="s">
        <v>404</v>
      </c>
      <c r="Q16" s="18" t="n">
        <v>483.12700329</v>
      </c>
      <c r="R16" s="20" t="n">
        <v>13.27080814</v>
      </c>
    </row>
    <row r="17" spans="1:18">
      <c r="A17" s="15" t="s">
        <v>414</v>
      </c>
      <c r="B17" s="17" t="n">
        <v>6504</v>
      </c>
      <c r="C17" s="18">
        <f>(1325.0/B17*100)</f>
        <v/>
      </c>
      <c r="D17" s="19" t="n">
        <v>5179</v>
      </c>
      <c r="E17" s="18" t="n">
        <v>533.02124497</v>
      </c>
      <c r="F17" s="20" t="n">
        <v>7.41007578</v>
      </c>
      <c r="G17" s="18" t="n">
        <v>488.66815951</v>
      </c>
      <c r="H17" s="20" t="n">
        <v>6.28091179</v>
      </c>
      <c r="I17" s="18" t="s">
        <v>404</v>
      </c>
      <c r="J17" s="20" t="s">
        <v>404</v>
      </c>
      <c r="K17" s="18" t="s">
        <v>404</v>
      </c>
      <c r="L17" s="20" t="s">
        <v>404</v>
      </c>
      <c r="M17" s="18" t="s">
        <v>404</v>
      </c>
      <c r="N17" s="20" t="s">
        <v>404</v>
      </c>
      <c r="O17" s="18" t="s">
        <v>404</v>
      </c>
      <c r="P17" s="20" t="s">
        <v>404</v>
      </c>
      <c r="Q17" s="18" t="n">
        <v>507.99792278</v>
      </c>
      <c r="R17" s="20" t="n">
        <v>15.83942027</v>
      </c>
    </row>
    <row r="18" spans="1:18">
      <c r="A18" s="15" t="s">
        <v>415</v>
      </c>
      <c r="B18" s="17" t="n">
        <v>5532</v>
      </c>
      <c r="C18" s="18">
        <f>(0.0/B18*100)</f>
        <v/>
      </c>
      <c r="D18" s="19" t="n">
        <v>5532</v>
      </c>
      <c r="E18" s="18" t="n">
        <v>516.82419677</v>
      </c>
      <c r="F18" s="20" t="n">
        <v>8.454157909999999</v>
      </c>
      <c r="G18" s="18" t="n">
        <v>456.56292857</v>
      </c>
      <c r="H18" s="20" t="n">
        <v>5.76632775</v>
      </c>
      <c r="I18" s="18" t="s">
        <v>404</v>
      </c>
      <c r="J18" s="20" t="s">
        <v>404</v>
      </c>
      <c r="K18" s="18" t="s">
        <v>404</v>
      </c>
      <c r="L18" s="20" t="s">
        <v>404</v>
      </c>
      <c r="M18" s="18" t="s">
        <v>404</v>
      </c>
      <c r="N18" s="20" t="s">
        <v>404</v>
      </c>
      <c r="O18" s="18" t="s">
        <v>404</v>
      </c>
      <c r="P18" s="20" t="s">
        <v>404</v>
      </c>
      <c r="Q18" s="18" t="n">
        <v>462.56982546</v>
      </c>
      <c r="R18" s="20" t="n">
        <v>12.94295785</v>
      </c>
    </row>
    <row r="19" spans="1:18">
      <c r="A19" s="15" t="s">
        <v>416</v>
      </c>
      <c r="B19" s="17" t="n">
        <v>5658</v>
      </c>
      <c r="C19" s="18">
        <f>(327.0/B19*100)</f>
        <v/>
      </c>
      <c r="D19" s="19" t="n">
        <v>5331</v>
      </c>
      <c r="E19" s="18" t="n">
        <v>504.44686147</v>
      </c>
      <c r="F19" s="20" t="n">
        <v>5.38124547</v>
      </c>
      <c r="G19" s="18" t="n">
        <v>435.56912901</v>
      </c>
      <c r="H19" s="20" t="n">
        <v>6.74236446</v>
      </c>
      <c r="I19" s="18" t="s">
        <v>404</v>
      </c>
      <c r="J19" s="20" t="s">
        <v>404</v>
      </c>
      <c r="K19" s="18" t="s">
        <v>404</v>
      </c>
      <c r="L19" s="20" t="s">
        <v>404</v>
      </c>
      <c r="M19" s="18" t="s">
        <v>404</v>
      </c>
      <c r="N19" s="20" t="s">
        <v>404</v>
      </c>
      <c r="O19" s="18" t="s">
        <v>404</v>
      </c>
      <c r="P19" s="20" t="s">
        <v>404</v>
      </c>
      <c r="Q19" s="18" t="n">
        <v>435.11344533</v>
      </c>
      <c r="R19" s="20" t="n">
        <v>31.91331448</v>
      </c>
    </row>
    <row r="20" spans="1:18">
      <c r="A20" s="15" t="s">
        <v>417</v>
      </c>
      <c r="B20" s="17" t="n">
        <v>3371</v>
      </c>
      <c r="C20" s="18">
        <f>(24.0/B20*100)</f>
        <v/>
      </c>
      <c r="D20" s="19" t="n">
        <v>3347</v>
      </c>
      <c r="E20" s="18" t="n">
        <v>499.30810541</v>
      </c>
      <c r="F20" s="20" t="n">
        <v>6.35451617</v>
      </c>
      <c r="G20" s="18" t="n">
        <v>479.66982768</v>
      </c>
      <c r="H20" s="20" t="n">
        <v>2.34195484</v>
      </c>
      <c r="I20" s="18" t="s">
        <v>404</v>
      </c>
      <c r="J20" s="20" t="s">
        <v>404</v>
      </c>
      <c r="K20" s="18" t="s">
        <v>404</v>
      </c>
      <c r="L20" s="20" t="s">
        <v>404</v>
      </c>
      <c r="M20" s="18" t="s">
        <v>404</v>
      </c>
      <c r="N20" s="20" t="s">
        <v>404</v>
      </c>
      <c r="O20" s="18" t="s">
        <v>404</v>
      </c>
      <c r="P20" s="20" t="s">
        <v>404</v>
      </c>
      <c r="Q20" s="18" t="n">
        <v>478.42664606</v>
      </c>
      <c r="R20" s="20" t="n">
        <v>5.84397845</v>
      </c>
    </row>
    <row r="21" spans="1:18">
      <c r="A21" s="15" t="s">
        <v>418</v>
      </c>
      <c r="B21" s="17" t="n">
        <v>5741</v>
      </c>
      <c r="C21" s="18">
        <f>(0.0/B21*100)</f>
        <v/>
      </c>
      <c r="D21" s="19" t="n">
        <v>5741</v>
      </c>
      <c r="E21" s="18" t="n">
        <v>528.45566874</v>
      </c>
      <c r="F21" s="20" t="n">
        <v>4.7331674</v>
      </c>
      <c r="G21" s="18" t="n">
        <v>518.55461423</v>
      </c>
      <c r="H21" s="20" t="n">
        <v>3.28150027</v>
      </c>
      <c r="I21" s="18" t="s">
        <v>404</v>
      </c>
      <c r="J21" s="20" t="s">
        <v>404</v>
      </c>
      <c r="K21" s="18" t="s">
        <v>404</v>
      </c>
      <c r="L21" s="20" t="s">
        <v>404</v>
      </c>
      <c r="M21" s="18" t="s">
        <v>404</v>
      </c>
      <c r="N21" s="20" t="s">
        <v>404</v>
      </c>
      <c r="O21" s="18" t="s">
        <v>404</v>
      </c>
      <c r="P21" s="20" t="s">
        <v>404</v>
      </c>
      <c r="Q21" s="18" t="n">
        <v>513.90438375</v>
      </c>
      <c r="R21" s="20" t="n">
        <v>5.90776866</v>
      </c>
    </row>
    <row r="22" spans="1:18">
      <c r="A22" s="15" t="s">
        <v>419</v>
      </c>
      <c r="B22" s="17" t="n">
        <v>6598</v>
      </c>
      <c r="C22" s="18">
        <f>(0.0/B22*100)</f>
        <v/>
      </c>
      <c r="D22" s="19" t="n">
        <v>6598</v>
      </c>
      <c r="E22" s="18" t="n">
        <v>482.79581736</v>
      </c>
      <c r="F22" s="20" t="n">
        <v>6.72057305</v>
      </c>
      <c r="G22" s="18" t="n">
        <v>470.5337763</v>
      </c>
      <c r="H22" s="20" t="n">
        <v>7.93372227</v>
      </c>
      <c r="I22" s="18" t="s">
        <v>404</v>
      </c>
      <c r="J22" s="20" t="s">
        <v>404</v>
      </c>
      <c r="K22" s="18" t="s">
        <v>404</v>
      </c>
      <c r="L22" s="20" t="s">
        <v>404</v>
      </c>
      <c r="M22" s="18" t="s">
        <v>404</v>
      </c>
      <c r="N22" s="20" t="s">
        <v>404</v>
      </c>
      <c r="O22" s="18" t="s">
        <v>404</v>
      </c>
      <c r="P22" s="20" t="s">
        <v>404</v>
      </c>
      <c r="Q22" s="18" t="n">
        <v>509.44771698</v>
      </c>
      <c r="R22" s="20" t="n">
        <v>12.53595024</v>
      </c>
    </row>
    <row r="23" spans="1:18">
      <c r="A23" s="15" t="s">
        <v>420</v>
      </c>
      <c r="B23" s="17" t="n">
        <v>11583</v>
      </c>
      <c r="C23" s="18">
        <f>(3069.0/B23*100)</f>
        <v/>
      </c>
      <c r="D23" s="19" t="n">
        <v>8514</v>
      </c>
      <c r="E23" s="18" t="n">
        <v>496.94296074</v>
      </c>
      <c r="F23" s="20" t="n">
        <v>6.42143953</v>
      </c>
      <c r="G23" s="18" t="n">
        <v>483.92297541</v>
      </c>
      <c r="H23" s="20" t="n">
        <v>5.70301689</v>
      </c>
      <c r="I23" s="18" t="s">
        <v>404</v>
      </c>
      <c r="J23" s="20" t="s">
        <v>404</v>
      </c>
      <c r="K23" s="18" t="s">
        <v>404</v>
      </c>
      <c r="L23" s="20" t="s">
        <v>404</v>
      </c>
      <c r="M23" s="18" t="s">
        <v>404</v>
      </c>
      <c r="N23" s="20" t="s">
        <v>404</v>
      </c>
      <c r="O23" s="18" t="s">
        <v>404</v>
      </c>
      <c r="P23" s="20" t="s">
        <v>404</v>
      </c>
      <c r="Q23" s="18" t="n">
        <v>473.69694399</v>
      </c>
      <c r="R23" s="20" t="n">
        <v>17.18331846</v>
      </c>
    </row>
    <row r="24" spans="1:18">
      <c r="A24" s="15" t="s">
        <v>421</v>
      </c>
      <c r="B24" s="17" t="n">
        <v>6647</v>
      </c>
      <c r="C24" s="18">
        <f>(0.0/B24*100)</f>
        <v/>
      </c>
      <c r="D24" s="19" t="n">
        <v>6647</v>
      </c>
      <c r="E24" s="18" t="n">
        <v>528.0417886499999</v>
      </c>
      <c r="F24" s="20" t="n">
        <v>4.98089052</v>
      </c>
      <c r="G24" s="18" t="n">
        <v>497.96712976</v>
      </c>
      <c r="H24" s="20" t="n">
        <v>5.29030765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521.64410187</v>
      </c>
      <c r="F25" s="20" t="n">
        <v>3.7298891</v>
      </c>
      <c r="G25" s="18" t="n">
        <v>463.07026521</v>
      </c>
      <c r="H25" s="20" t="n">
        <v>20.90923759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489.89334447</v>
      </c>
      <c r="F26" s="20" t="n">
        <v>3.17078574</v>
      </c>
      <c r="G26" s="18" t="n">
        <v>487.28918713</v>
      </c>
      <c r="H26" s="20" t="n">
        <v>3.17151036</v>
      </c>
      <c r="I26" s="18" t="s">
        <v>404</v>
      </c>
      <c r="J26" s="20" t="s">
        <v>404</v>
      </c>
      <c r="K26" s="18" t="s">
        <v>404</v>
      </c>
      <c r="L26" s="20" t="s">
        <v>404</v>
      </c>
      <c r="M26" s="18" t="s">
        <v>404</v>
      </c>
      <c r="N26" s="20" t="s">
        <v>404</v>
      </c>
      <c r="O26" s="18" t="s">
        <v>404</v>
      </c>
      <c r="P26" s="20" t="s">
        <v>404</v>
      </c>
      <c r="Q26" s="18" t="n">
        <v>474.50356508</v>
      </c>
      <c r="R26" s="20" t="n">
        <v>15.55140571</v>
      </c>
    </row>
    <row r="27" spans="1:18">
      <c r="A27" s="15" t="s">
        <v>424</v>
      </c>
      <c r="B27" s="17" t="n">
        <v>5299</v>
      </c>
      <c r="C27" s="18">
        <f>(0.0/B27*100)</f>
        <v/>
      </c>
      <c r="D27" s="19" t="n">
        <v>5299</v>
      </c>
      <c r="E27" s="18" t="n">
        <v>501.27119637</v>
      </c>
      <c r="F27" s="20" t="n">
        <v>2.36207781</v>
      </c>
      <c r="G27" s="18" t="n">
        <v>471.15075112</v>
      </c>
      <c r="H27" s="20" t="n">
        <v>1.91006398</v>
      </c>
      <c r="I27" s="18" t="s">
        <v>404</v>
      </c>
      <c r="J27" s="20" t="s">
        <v>404</v>
      </c>
      <c r="K27" s="18" t="s">
        <v>404</v>
      </c>
      <c r="L27" s="20" t="s">
        <v>404</v>
      </c>
      <c r="M27" s="18" t="s">
        <v>404</v>
      </c>
      <c r="N27" s="20" t="s">
        <v>404</v>
      </c>
      <c r="O27" s="18" t="s">
        <v>404</v>
      </c>
      <c r="P27" s="20" t="s">
        <v>404</v>
      </c>
      <c r="Q27" s="18" t="n">
        <v>487.49949867</v>
      </c>
      <c r="R27" s="20" t="n">
        <v>4.90596814</v>
      </c>
    </row>
    <row r="28" spans="1:18">
      <c r="A28" s="15" t="s">
        <v>425</v>
      </c>
      <c r="B28" s="17" t="n">
        <v>7568</v>
      </c>
      <c r="C28" s="18">
        <f>(0.0/B28*100)</f>
        <v/>
      </c>
      <c r="D28" s="19" t="n">
        <v>7568</v>
      </c>
      <c r="E28" s="18" t="n">
        <v>443.61728139</v>
      </c>
      <c r="F28" s="20" t="n">
        <v>5.70363873</v>
      </c>
      <c r="G28" s="18" t="n">
        <v>416.60469439</v>
      </c>
      <c r="H28" s="20" t="n">
        <v>3.50911483</v>
      </c>
      <c r="I28" s="18" t="s">
        <v>404</v>
      </c>
      <c r="J28" s="20" t="s">
        <v>404</v>
      </c>
      <c r="K28" s="18" t="s">
        <v>404</v>
      </c>
      <c r="L28" s="20" t="s">
        <v>404</v>
      </c>
      <c r="M28" s="18" t="s">
        <v>404</v>
      </c>
      <c r="N28" s="20" t="s">
        <v>404</v>
      </c>
      <c r="O28" s="18" t="s">
        <v>404</v>
      </c>
      <c r="P28" s="20" t="s">
        <v>404</v>
      </c>
      <c r="Q28" s="18" t="n">
        <v>404.5497912</v>
      </c>
      <c r="R28" s="20" t="n">
        <v>10.25961426</v>
      </c>
    </row>
    <row r="29" spans="1:18">
      <c r="A29" s="15" t="s">
        <v>426</v>
      </c>
      <c r="B29" s="17" t="n">
        <v>5385</v>
      </c>
      <c r="C29" s="18">
        <f>(1123.0/B29*100)</f>
        <v/>
      </c>
      <c r="D29" s="19" t="n">
        <v>4262</v>
      </c>
      <c r="E29" s="18" t="n">
        <v>542.6445848</v>
      </c>
      <c r="F29" s="20" t="n">
        <v>13.32285441</v>
      </c>
      <c r="G29" s="18" t="n">
        <v>495.6419325</v>
      </c>
      <c r="H29" s="20" t="n">
        <v>6.38924883</v>
      </c>
      <c r="I29" s="18" t="s">
        <v>404</v>
      </c>
      <c r="J29" s="20" t="s">
        <v>404</v>
      </c>
      <c r="K29" s="18" t="s">
        <v>404</v>
      </c>
      <c r="L29" s="20" t="s">
        <v>404</v>
      </c>
      <c r="M29" s="18" t="s">
        <v>404</v>
      </c>
      <c r="N29" s="20" t="s">
        <v>404</v>
      </c>
      <c r="O29" s="18" t="s">
        <v>404</v>
      </c>
      <c r="P29" s="20" t="s">
        <v>404</v>
      </c>
      <c r="Q29" s="18" t="n">
        <v>489.67591539</v>
      </c>
      <c r="R29" s="20" t="n">
        <v>14.37420715</v>
      </c>
    </row>
    <row r="30" spans="1:18">
      <c r="A30" s="15" t="s">
        <v>427</v>
      </c>
      <c r="B30" s="17" t="n">
        <v>4520</v>
      </c>
      <c r="C30" s="18">
        <f>(904.0/B30*100)</f>
        <v/>
      </c>
      <c r="D30" s="19" t="n">
        <v>3616</v>
      </c>
      <c r="E30" s="18" t="n">
        <v>518.40071706</v>
      </c>
      <c r="F30" s="20" t="n">
        <v>4.78280209</v>
      </c>
      <c r="G30" s="18" t="n">
        <v>504.319727</v>
      </c>
      <c r="H30" s="20" t="n">
        <v>5.72352619</v>
      </c>
      <c r="I30" s="18" t="s">
        <v>404</v>
      </c>
      <c r="J30" s="20" t="s">
        <v>404</v>
      </c>
      <c r="K30" s="18" t="s">
        <v>404</v>
      </c>
      <c r="L30" s="20" t="s">
        <v>404</v>
      </c>
      <c r="M30" s="18" t="s">
        <v>404</v>
      </c>
      <c r="N30" s="20" t="s">
        <v>404</v>
      </c>
      <c r="O30" s="18" t="s">
        <v>404</v>
      </c>
      <c r="P30" s="20" t="s">
        <v>404</v>
      </c>
      <c r="Q30" s="18" t="n">
        <v>509.32289673</v>
      </c>
      <c r="R30" s="20" t="n">
        <v>15.70169134</v>
      </c>
    </row>
    <row r="31" spans="1:18">
      <c r="A31" s="15" t="s">
        <v>428</v>
      </c>
      <c r="B31" s="17" t="n">
        <v>5456</v>
      </c>
      <c r="C31" s="18">
        <f>(502.0/B31*100)</f>
        <v/>
      </c>
      <c r="D31" s="19" t="n">
        <v>4954</v>
      </c>
      <c r="E31" s="18" t="n">
        <v>545.4957167600001</v>
      </c>
      <c r="F31" s="20" t="n">
        <v>18.77957661</v>
      </c>
      <c r="G31" s="18" t="n">
        <v>512.56469037</v>
      </c>
      <c r="H31" s="20" t="n">
        <v>2.72060301</v>
      </c>
      <c r="I31" s="18" t="s">
        <v>404</v>
      </c>
      <c r="J31" s="20" t="s">
        <v>404</v>
      </c>
      <c r="K31" s="18" t="s">
        <v>404</v>
      </c>
      <c r="L31" s="20" t="s">
        <v>404</v>
      </c>
      <c r="M31" s="18" t="s">
        <v>404</v>
      </c>
      <c r="N31" s="20" t="s">
        <v>404</v>
      </c>
      <c r="O31" s="18" t="s">
        <v>404</v>
      </c>
      <c r="P31" s="20" t="s">
        <v>404</v>
      </c>
      <c r="Q31" s="18" t="n">
        <v>515.12326917</v>
      </c>
      <c r="R31" s="20" t="n">
        <v>8.637486920000001</v>
      </c>
    </row>
    <row r="32" spans="1:18">
      <c r="A32" s="15" t="s">
        <v>429</v>
      </c>
      <c r="B32" s="17" t="n">
        <v>4478</v>
      </c>
      <c r="C32" s="18">
        <f>(0.0/B32*100)</f>
        <v/>
      </c>
      <c r="D32" s="19" t="n">
        <v>4478</v>
      </c>
      <c r="E32" s="18" t="n">
        <v>506.5687945</v>
      </c>
      <c r="F32" s="20" t="n">
        <v>3.04259671</v>
      </c>
      <c r="G32" s="18" t="n">
        <v>497.34842077</v>
      </c>
      <c r="H32" s="20" t="n">
        <v>5.20450191</v>
      </c>
      <c r="I32" s="18" t="s">
        <v>404</v>
      </c>
      <c r="J32" s="20" t="s">
        <v>404</v>
      </c>
      <c r="K32" s="18" t="s">
        <v>404</v>
      </c>
      <c r="L32" s="20" t="s">
        <v>404</v>
      </c>
      <c r="M32" s="18" t="s">
        <v>404</v>
      </c>
      <c r="N32" s="20" t="s">
        <v>404</v>
      </c>
      <c r="O32" s="18" t="s">
        <v>404</v>
      </c>
      <c r="P32" s="20" t="s">
        <v>404</v>
      </c>
      <c r="Q32" s="18" t="n">
        <v>524.1029225</v>
      </c>
      <c r="R32" s="20" t="n">
        <v>13.41521791</v>
      </c>
    </row>
    <row r="33" spans="1:18">
      <c r="A33" s="15" t="s">
        <v>430</v>
      </c>
      <c r="B33" s="17" t="n">
        <v>7325</v>
      </c>
      <c r="C33" s="18">
        <f>(29.0/B33*100)</f>
        <v/>
      </c>
      <c r="D33" s="19" t="n">
        <v>7296</v>
      </c>
      <c r="E33" s="18" t="n">
        <v>512.19847682</v>
      </c>
      <c r="F33" s="20" t="n">
        <v>3.81035314</v>
      </c>
      <c r="G33" s="18" t="n">
        <v>502.60499831</v>
      </c>
      <c r="H33" s="20" t="n">
        <v>5.09906944</v>
      </c>
      <c r="I33" s="18" t="s">
        <v>404</v>
      </c>
      <c r="J33" s="20" t="s">
        <v>404</v>
      </c>
      <c r="K33" s="18" t="s">
        <v>404</v>
      </c>
      <c r="L33" s="20" t="s">
        <v>404</v>
      </c>
      <c r="M33" s="18" t="s">
        <v>404</v>
      </c>
      <c r="N33" s="20" t="s">
        <v>404</v>
      </c>
      <c r="O33" s="18" t="s">
        <v>404</v>
      </c>
      <c r="P33" s="20" t="s">
        <v>404</v>
      </c>
      <c r="Q33" s="18" t="n">
        <v>452.90208077</v>
      </c>
      <c r="R33" s="20" t="n">
        <v>8.380307070000001</v>
      </c>
    </row>
    <row r="34" spans="1:18">
      <c r="A34" s="15" t="s">
        <v>431</v>
      </c>
      <c r="B34" s="17" t="n">
        <v>6350</v>
      </c>
      <c r="C34" s="18">
        <f>(0.0/B34*100)</f>
        <v/>
      </c>
      <c r="D34" s="19" t="n">
        <v>6350</v>
      </c>
      <c r="E34" s="18" t="n">
        <v>465.33520955</v>
      </c>
      <c r="F34" s="20" t="n">
        <v>4.50800901</v>
      </c>
      <c r="G34" s="18" t="n">
        <v>434.90095507</v>
      </c>
      <c r="H34" s="20" t="n">
        <v>5.56470846</v>
      </c>
      <c r="I34" s="18" t="s">
        <v>404</v>
      </c>
      <c r="J34" s="20" t="s">
        <v>404</v>
      </c>
      <c r="K34" s="18" t="s">
        <v>404</v>
      </c>
      <c r="L34" s="20" t="s">
        <v>404</v>
      </c>
      <c r="M34" s="18" t="s">
        <v>404</v>
      </c>
      <c r="N34" s="20" t="s">
        <v>404</v>
      </c>
      <c r="O34" s="18" t="s">
        <v>404</v>
      </c>
      <c r="P34" s="20" t="s">
        <v>404</v>
      </c>
      <c r="Q34" s="18" t="n">
        <v>443.99963211</v>
      </c>
      <c r="R34" s="20" t="n">
        <v>14.22046276</v>
      </c>
    </row>
    <row r="35" spans="1:18">
      <c r="A35" s="15" t="s">
        <v>432</v>
      </c>
      <c r="B35" s="17" t="n">
        <v>6406</v>
      </c>
      <c r="C35" s="18">
        <f>(443.0/B35*100)</f>
        <v/>
      </c>
      <c r="D35" s="19" t="n">
        <v>5963</v>
      </c>
      <c r="E35" s="18" t="n">
        <v>528.15298532</v>
      </c>
      <c r="F35" s="20" t="n">
        <v>2.44359314</v>
      </c>
      <c r="G35" s="18" t="n">
        <v>488.38527461</v>
      </c>
      <c r="H35" s="20" t="n">
        <v>1.80466035</v>
      </c>
      <c r="I35" s="18" t="s">
        <v>404</v>
      </c>
      <c r="J35" s="20" t="s">
        <v>404</v>
      </c>
      <c r="K35" s="18" t="s">
        <v>404</v>
      </c>
      <c r="L35" s="20" t="s">
        <v>404</v>
      </c>
      <c r="M35" s="18" t="s">
        <v>404</v>
      </c>
      <c r="N35" s="20" t="s">
        <v>404</v>
      </c>
      <c r="O35" s="18" t="s">
        <v>404</v>
      </c>
      <c r="P35" s="20" t="s">
        <v>404</v>
      </c>
      <c r="Q35" s="18" t="n">
        <v>461.66305414</v>
      </c>
      <c r="R35" s="20" t="n">
        <v>5.88579817</v>
      </c>
    </row>
    <row r="36" spans="1:18">
      <c r="A36" s="15" t="s">
        <v>433</v>
      </c>
      <c r="B36" s="17" t="n">
        <v>6736</v>
      </c>
      <c r="C36" s="18">
        <f>(10.0/B36*100)</f>
        <v/>
      </c>
      <c r="D36" s="19" t="n">
        <v>6726</v>
      </c>
      <c r="E36" s="18" t="n">
        <v>500.99094954</v>
      </c>
      <c r="F36" s="20" t="n">
        <v>5.50491671</v>
      </c>
      <c r="G36" s="18" t="n">
        <v>494.28845861</v>
      </c>
      <c r="H36" s="20" t="n">
        <v>2.86673135</v>
      </c>
      <c r="I36" s="18" t="s">
        <v>404</v>
      </c>
      <c r="J36" s="20" t="s">
        <v>404</v>
      </c>
      <c r="K36" s="18" t="s">
        <v>404</v>
      </c>
      <c r="L36" s="20" t="s">
        <v>404</v>
      </c>
      <c r="M36" s="18" t="s">
        <v>404</v>
      </c>
      <c r="N36" s="20" t="s">
        <v>404</v>
      </c>
      <c r="O36" s="18" t="s">
        <v>404</v>
      </c>
      <c r="P36" s="20" t="s">
        <v>404</v>
      </c>
      <c r="Q36" s="18" t="n">
        <v>499.8806501</v>
      </c>
      <c r="R36" s="20" t="n">
        <v>8.64009622</v>
      </c>
    </row>
    <row r="37" spans="1:18">
      <c r="A37" s="15" t="s">
        <v>434</v>
      </c>
      <c r="B37" s="17" t="n">
        <v>5458</v>
      </c>
      <c r="C37" s="18">
        <f>(0.0/B37*100)</f>
        <v/>
      </c>
      <c r="D37" s="19" t="n">
        <v>5458</v>
      </c>
      <c r="E37" s="18" t="n">
        <v>509.8481875</v>
      </c>
      <c r="F37" s="20" t="n">
        <v>17.39224894</v>
      </c>
      <c r="G37" s="18" t="n">
        <v>500.58937887</v>
      </c>
      <c r="H37" s="20" t="n">
        <v>3.68573667</v>
      </c>
      <c r="I37" s="18" t="s">
        <v>404</v>
      </c>
      <c r="J37" s="20" t="s">
        <v>404</v>
      </c>
      <c r="K37" s="18" t="s">
        <v>404</v>
      </c>
      <c r="L37" s="20" t="s">
        <v>404</v>
      </c>
      <c r="M37" s="18" t="s">
        <v>404</v>
      </c>
      <c r="N37" s="20" t="s">
        <v>404</v>
      </c>
      <c r="O37" s="18" t="s">
        <v>404</v>
      </c>
      <c r="P37" s="20" t="s">
        <v>404</v>
      </c>
      <c r="Q37" s="18" t="n">
        <v>468.94643998</v>
      </c>
      <c r="R37" s="20" t="n">
        <v>10.01292241</v>
      </c>
    </row>
    <row r="38" spans="1:18">
      <c r="A38" s="15" t="s">
        <v>435</v>
      </c>
      <c r="B38" s="17" t="n">
        <v>5860</v>
      </c>
      <c r="C38" s="18">
        <f>(268.0/B38*100)</f>
        <v/>
      </c>
      <c r="D38" s="19" t="n">
        <v>5592</v>
      </c>
      <c r="E38" s="18" t="n">
        <v>491.86180387</v>
      </c>
      <c r="F38" s="20" t="n">
        <v>7.73132133</v>
      </c>
      <c r="G38" s="18" t="n">
        <v>488.90571754</v>
      </c>
      <c r="H38" s="20" t="n">
        <v>4.93761248</v>
      </c>
      <c r="I38" s="18" t="s">
        <v>404</v>
      </c>
      <c r="J38" s="20" t="s">
        <v>404</v>
      </c>
      <c r="K38" s="18" t="s">
        <v>404</v>
      </c>
      <c r="L38" s="20" t="s">
        <v>404</v>
      </c>
      <c r="M38" s="18" t="s">
        <v>404</v>
      </c>
      <c r="N38" s="20" t="s">
        <v>404</v>
      </c>
      <c r="O38" s="18" t="s">
        <v>404</v>
      </c>
      <c r="P38" s="20" t="s">
        <v>404</v>
      </c>
      <c r="Q38" s="18" t="n">
        <v>513.13994938</v>
      </c>
      <c r="R38" s="20" t="n">
        <v>18.28753249</v>
      </c>
    </row>
    <row r="39" spans="1:18">
      <c r="A39" s="15" t="s">
        <v>436</v>
      </c>
      <c r="B39" s="17" t="n">
        <v>5895</v>
      </c>
      <c r="C39" s="18">
        <f>(0.0/B39*100)</f>
        <v/>
      </c>
      <c r="D39" s="19" t="n">
        <v>5895</v>
      </c>
      <c r="E39" s="18" t="n">
        <v>439.93488704</v>
      </c>
      <c r="F39" s="20" t="n">
        <v>7.1960466</v>
      </c>
      <c r="G39" s="18" t="n">
        <v>419.84483592</v>
      </c>
      <c r="H39" s="20" t="n">
        <v>6.02258563</v>
      </c>
      <c r="I39" s="18" t="s">
        <v>404</v>
      </c>
      <c r="J39" s="20" t="s">
        <v>404</v>
      </c>
      <c r="K39" s="18" t="s">
        <v>404</v>
      </c>
      <c r="L39" s="20" t="s">
        <v>404</v>
      </c>
      <c r="M39" s="18" t="s">
        <v>404</v>
      </c>
      <c r="N39" s="20" t="s">
        <v>404</v>
      </c>
      <c r="O39" s="18" t="s">
        <v>404</v>
      </c>
      <c r="P39" s="20" t="s">
        <v>404</v>
      </c>
      <c r="Q39" s="18" t="n">
        <v>428.75680846</v>
      </c>
      <c r="R39" s="20" t="n">
        <v>24.91229091</v>
      </c>
    </row>
    <row r="40" spans="1:18">
      <c r="A40" s="15" t="s">
        <v>437</v>
      </c>
      <c r="B40" s="17" t="n">
        <v>14157</v>
      </c>
      <c r="C40" s="18">
        <f>(2602.0/B40*100)</f>
        <v/>
      </c>
      <c r="D40" s="19" t="n">
        <v>11555</v>
      </c>
      <c r="E40" s="18" t="n">
        <v>501.20323924</v>
      </c>
      <c r="F40" s="20" t="n">
        <v>3.70393793</v>
      </c>
      <c r="G40" s="18" t="n">
        <v>493.38196185</v>
      </c>
      <c r="H40" s="20" t="n">
        <v>8.732466410000001</v>
      </c>
      <c r="I40" s="18" t="s">
        <v>404</v>
      </c>
      <c r="J40" s="20" t="s">
        <v>404</v>
      </c>
      <c r="K40" s="18" t="s">
        <v>404</v>
      </c>
      <c r="L40" s="20" t="s">
        <v>404</v>
      </c>
      <c r="M40" s="18" t="s">
        <v>404</v>
      </c>
      <c r="N40" s="20" t="s">
        <v>404</v>
      </c>
      <c r="O40" s="18" t="s">
        <v>404</v>
      </c>
      <c r="P40" s="20" t="s">
        <v>404</v>
      </c>
      <c r="Q40" s="18" t="n">
        <v>501.21833898</v>
      </c>
      <c r="R40" s="20" t="n">
        <v>9.6170867</v>
      </c>
    </row>
    <row r="41" spans="1:18">
      <c r="A41" s="15" t="s">
        <v>438</v>
      </c>
      <c r="B41" s="17" t="n">
        <v>5712</v>
      </c>
      <c r="C41" s="18">
        <f>(70.0/B41*100)</f>
        <v/>
      </c>
      <c r="D41" s="19" t="n">
        <v>5642</v>
      </c>
      <c r="E41" s="18" t="n">
        <v>504.02958856</v>
      </c>
      <c r="F41" s="20" t="n">
        <v>3.72557654</v>
      </c>
      <c r="G41" s="18" t="n">
        <v>478.40575621</v>
      </c>
      <c r="H41" s="20" t="n">
        <v>8.879984090000001</v>
      </c>
      <c r="I41" s="18" t="s">
        <v>404</v>
      </c>
      <c r="J41" s="20" t="s">
        <v>404</v>
      </c>
      <c r="K41" s="18" t="s">
        <v>404</v>
      </c>
      <c r="L41" s="20" t="s">
        <v>404</v>
      </c>
      <c r="M41" s="18" t="s">
        <v>404</v>
      </c>
      <c r="N41" s="20" t="s">
        <v>404</v>
      </c>
      <c r="O41" s="18" t="s">
        <v>404</v>
      </c>
      <c r="P41" s="20" t="s">
        <v>404</v>
      </c>
      <c r="Q41" s="18" t="n">
        <v>497.15074301</v>
      </c>
      <c r="R41" s="20" t="n">
        <v>25.66321127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415.59739953</v>
      </c>
      <c r="F44" s="20" t="n">
        <v>6.69028056</v>
      </c>
      <c r="G44" s="18" t="n">
        <v>397.25192541</v>
      </c>
      <c r="H44" s="20" t="n">
        <v>4.522621</v>
      </c>
      <c r="I44" s="18" t="s">
        <v>404</v>
      </c>
      <c r="J44" s="20" t="s">
        <v>404</v>
      </c>
      <c r="K44" s="18" t="s">
        <v>404</v>
      </c>
      <c r="L44" s="20" t="s">
        <v>404</v>
      </c>
      <c r="M44" s="18" t="s">
        <v>404</v>
      </c>
      <c r="N44" s="20" t="s">
        <v>404</v>
      </c>
      <c r="O44" s="18" t="s">
        <v>404</v>
      </c>
      <c r="P44" s="20" t="s">
        <v>404</v>
      </c>
      <c r="Q44" s="18" t="n">
        <v>397.99393229</v>
      </c>
      <c r="R44" s="20" t="n">
        <v>12.76918818</v>
      </c>
    </row>
    <row r="45" spans="1:18">
      <c r="A45" s="15" t="s">
        <v>442</v>
      </c>
      <c r="B45" s="17" t="n">
        <v>5519</v>
      </c>
      <c r="C45" s="18">
        <f>(0.0/B45*100)</f>
        <v/>
      </c>
      <c r="D45" s="19" t="n">
        <v>5519</v>
      </c>
      <c r="E45" s="18" t="n">
        <v>348.48519345</v>
      </c>
      <c r="F45" s="20" t="n">
        <v>4.19036858</v>
      </c>
      <c r="G45" s="18" t="n">
        <v>356.08385091</v>
      </c>
      <c r="H45" s="20" t="n">
        <v>6.89101999</v>
      </c>
      <c r="I45" s="18" t="s">
        <v>404</v>
      </c>
      <c r="J45" s="20" t="s">
        <v>404</v>
      </c>
      <c r="K45" s="18" t="s">
        <v>404</v>
      </c>
      <c r="L45" s="20" t="s">
        <v>404</v>
      </c>
      <c r="M45" s="18" t="s">
        <v>404</v>
      </c>
      <c r="N45" s="20" t="s">
        <v>404</v>
      </c>
      <c r="O45" s="18" t="s">
        <v>404</v>
      </c>
      <c r="P45" s="20" t="s">
        <v>404</v>
      </c>
      <c r="Q45" s="18" t="n">
        <v>333.96374883</v>
      </c>
      <c r="R45" s="20" t="n">
        <v>8.392511620000001</v>
      </c>
    </row>
    <row r="46" spans="1:18">
      <c r="A46" s="15" t="s">
        <v>443</v>
      </c>
      <c r="B46" s="17" t="n">
        <v>23141</v>
      </c>
      <c r="C46" s="18">
        <f>(4196.0/B46*100)</f>
        <v/>
      </c>
      <c r="D46" s="19" t="n">
        <v>18945</v>
      </c>
      <c r="E46" s="18" t="n">
        <v>454.5828669</v>
      </c>
      <c r="F46" s="20" t="n">
        <v>10.67712954</v>
      </c>
      <c r="G46" s="18" t="n">
        <v>413.49250876</v>
      </c>
      <c r="H46" s="20" t="n">
        <v>3.20772361</v>
      </c>
      <c r="I46" s="18" t="s">
        <v>404</v>
      </c>
      <c r="J46" s="20" t="s">
        <v>404</v>
      </c>
      <c r="K46" s="18" t="s">
        <v>404</v>
      </c>
      <c r="L46" s="20" t="s">
        <v>404</v>
      </c>
      <c r="M46" s="18" t="s">
        <v>404</v>
      </c>
      <c r="N46" s="20" t="s">
        <v>404</v>
      </c>
      <c r="O46" s="18" t="s">
        <v>404</v>
      </c>
      <c r="P46" s="20" t="s">
        <v>404</v>
      </c>
      <c r="Q46" s="18" t="n">
        <v>359.33440864</v>
      </c>
      <c r="R46" s="20" t="n">
        <v>7.73607925</v>
      </c>
    </row>
    <row r="47" spans="1:18">
      <c r="A47" s="15" t="s">
        <v>444</v>
      </c>
      <c r="B47" s="17" t="n">
        <v>5928</v>
      </c>
      <c r="C47" s="18">
        <f>(0.0/B47*100)</f>
        <v/>
      </c>
      <c r="D47" s="19" t="n">
        <v>5928</v>
      </c>
      <c r="E47" s="18" t="n">
        <v>447.08753584</v>
      </c>
      <c r="F47" s="20" t="n">
        <v>7.21814282</v>
      </c>
      <c r="G47" s="18" t="n">
        <v>411.76436875</v>
      </c>
      <c r="H47" s="20" t="n">
        <v>10.36775005</v>
      </c>
      <c r="I47" s="18" t="s">
        <v>404</v>
      </c>
      <c r="J47" s="20" t="s">
        <v>404</v>
      </c>
      <c r="K47" s="18" t="s">
        <v>404</v>
      </c>
      <c r="L47" s="20" t="s">
        <v>404</v>
      </c>
      <c r="M47" s="18" t="s">
        <v>404</v>
      </c>
      <c r="N47" s="20" t="s">
        <v>404</v>
      </c>
      <c r="O47" s="18" t="s">
        <v>404</v>
      </c>
      <c r="P47" s="20" t="s">
        <v>404</v>
      </c>
      <c r="Q47" s="18" t="n">
        <v>405.36139443</v>
      </c>
      <c r="R47" s="20" t="n">
        <v>32.23450858</v>
      </c>
    </row>
    <row r="48" spans="1:18">
      <c r="A48" s="15" t="s">
        <v>445</v>
      </c>
      <c r="B48" s="17" t="n">
        <v>9841</v>
      </c>
      <c r="C48" s="18">
        <f>(0.0/B48*100)</f>
        <v/>
      </c>
      <c r="D48" s="19" t="n">
        <v>9841</v>
      </c>
      <c r="E48" s="18" t="n">
        <v>496.74976556</v>
      </c>
      <c r="F48" s="20" t="n">
        <v>5.69110285</v>
      </c>
      <c r="G48" s="18" t="n">
        <v>472.28718314</v>
      </c>
      <c r="H48" s="20" t="n">
        <v>19.18022341</v>
      </c>
      <c r="I48" s="18" t="s">
        <v>404</v>
      </c>
      <c r="J48" s="20" t="s">
        <v>404</v>
      </c>
      <c r="K48" s="18" t="s">
        <v>404</v>
      </c>
      <c r="L48" s="20" t="s">
        <v>404</v>
      </c>
      <c r="M48" s="18" t="s">
        <v>404</v>
      </c>
      <c r="N48" s="20" t="s">
        <v>404</v>
      </c>
      <c r="O48" s="18" t="s">
        <v>404</v>
      </c>
      <c r="P48" s="20" t="s">
        <v>404</v>
      </c>
      <c r="Q48" s="18" t="n">
        <v>435.25861727</v>
      </c>
      <c r="R48" s="20" t="n">
        <v>27.91141518</v>
      </c>
    </row>
    <row r="49" spans="1:18">
      <c r="A49" s="15" t="s">
        <v>446</v>
      </c>
      <c r="B49" s="17" t="n">
        <v>6349</v>
      </c>
      <c r="C49" s="18">
        <f>(52.0/B49*100)</f>
        <v/>
      </c>
      <c r="D49" s="19" t="n">
        <v>6297</v>
      </c>
      <c r="E49" s="18" t="n">
        <v>432.03186337</v>
      </c>
      <c r="F49" s="20" t="n">
        <v>5.5870021</v>
      </c>
      <c r="G49" s="18" t="n">
        <v>420.95120757</v>
      </c>
      <c r="H49" s="20" t="n">
        <v>4.27085571</v>
      </c>
      <c r="I49" s="18" t="s">
        <v>404</v>
      </c>
      <c r="J49" s="20" t="s">
        <v>404</v>
      </c>
      <c r="K49" s="18" t="s">
        <v>404</v>
      </c>
      <c r="L49" s="20" t="s">
        <v>404</v>
      </c>
      <c r="M49" s="18" t="s">
        <v>404</v>
      </c>
      <c r="N49" s="20" t="s">
        <v>404</v>
      </c>
      <c r="O49" s="18" t="s">
        <v>404</v>
      </c>
      <c r="P49" s="20" t="s">
        <v>404</v>
      </c>
      <c r="Q49" s="18" t="n">
        <v>411.6603986</v>
      </c>
      <c r="R49" s="20" t="n">
        <v>15.47627882</v>
      </c>
    </row>
    <row r="50" spans="1:18">
      <c r="A50" s="15" t="s">
        <v>447</v>
      </c>
      <c r="B50" s="17" t="n">
        <v>11795</v>
      </c>
      <c r="C50" s="18">
        <f>(1031.0/B50*100)</f>
        <v/>
      </c>
      <c r="D50" s="19" t="n">
        <v>10764</v>
      </c>
      <c r="E50" s="18" t="n">
        <v>442.49296488</v>
      </c>
      <c r="F50" s="20" t="n">
        <v>6.3535304</v>
      </c>
      <c r="G50" s="18" t="n">
        <v>419.7174026</v>
      </c>
      <c r="H50" s="20" t="n">
        <v>4.82572243</v>
      </c>
      <c r="I50" s="18" t="s">
        <v>404</v>
      </c>
      <c r="J50" s="20" t="s">
        <v>404</v>
      </c>
      <c r="K50" s="18" t="s">
        <v>404</v>
      </c>
      <c r="L50" s="20" t="s">
        <v>404</v>
      </c>
      <c r="M50" s="18" t="s">
        <v>404</v>
      </c>
      <c r="N50" s="20" t="s">
        <v>404</v>
      </c>
      <c r="O50" s="18" t="s">
        <v>404</v>
      </c>
      <c r="P50" s="20" t="s">
        <v>404</v>
      </c>
      <c r="Q50" s="18" t="n">
        <v>428.26410029</v>
      </c>
      <c r="R50" s="20" t="n">
        <v>9.3189393</v>
      </c>
    </row>
    <row r="51" spans="1:18">
      <c r="A51" s="15" t="s">
        <v>448</v>
      </c>
      <c r="B51" s="17" t="n">
        <v>6866</v>
      </c>
      <c r="C51" s="18">
        <f>(0.0/B51*100)</f>
        <v/>
      </c>
      <c r="D51" s="19" t="n">
        <v>6866</v>
      </c>
      <c r="E51" s="18" t="n">
        <v>437.83212656</v>
      </c>
      <c r="F51" s="20" t="n">
        <v>6.17087846</v>
      </c>
      <c r="G51" s="18" t="n">
        <v>425.18985109</v>
      </c>
      <c r="H51" s="20" t="n">
        <v>3.22511703</v>
      </c>
      <c r="I51" s="18" t="s">
        <v>404</v>
      </c>
      <c r="J51" s="20" t="s">
        <v>404</v>
      </c>
      <c r="K51" s="18" t="s">
        <v>404</v>
      </c>
      <c r="L51" s="20" t="s">
        <v>404</v>
      </c>
      <c r="M51" s="18" t="s">
        <v>404</v>
      </c>
      <c r="N51" s="20" t="s">
        <v>404</v>
      </c>
      <c r="O51" s="18" t="s">
        <v>404</v>
      </c>
      <c r="P51" s="20" t="s">
        <v>404</v>
      </c>
      <c r="Q51" s="18" t="n">
        <v>407.5280646</v>
      </c>
      <c r="R51" s="20" t="n">
        <v>19.45920236</v>
      </c>
    </row>
    <row r="52" spans="1:18">
      <c r="A52" s="15" t="s">
        <v>449</v>
      </c>
      <c r="B52" s="17" t="n">
        <v>5809</v>
      </c>
      <c r="C52" s="18">
        <f>(0.0/B52*100)</f>
        <v/>
      </c>
      <c r="D52" s="19" t="n">
        <v>5809</v>
      </c>
      <c r="E52" s="18" t="n">
        <v>500.137721</v>
      </c>
      <c r="F52" s="20" t="n">
        <v>5.35123532</v>
      </c>
      <c r="G52" s="18" t="n">
        <v>471.24018271</v>
      </c>
      <c r="H52" s="20" t="n">
        <v>5.54779145</v>
      </c>
      <c r="I52" s="18" t="s">
        <v>404</v>
      </c>
      <c r="J52" s="20" t="s">
        <v>404</v>
      </c>
      <c r="K52" s="18" t="s">
        <v>404</v>
      </c>
      <c r="L52" s="20" t="s">
        <v>404</v>
      </c>
      <c r="M52" s="18" t="s">
        <v>404</v>
      </c>
      <c r="N52" s="20" t="s">
        <v>404</v>
      </c>
      <c r="O52" s="18" t="s">
        <v>404</v>
      </c>
      <c r="P52" s="20" t="s">
        <v>404</v>
      </c>
      <c r="Q52" s="18" t="n">
        <v>504.03668535</v>
      </c>
      <c r="R52" s="20" t="n">
        <v>22.99141359</v>
      </c>
    </row>
    <row r="53" spans="1:18">
      <c r="A53" s="15" t="s">
        <v>450</v>
      </c>
      <c r="B53" s="17" t="n">
        <v>5571</v>
      </c>
      <c r="C53" s="18">
        <f>(0.0/B53*100)</f>
        <v/>
      </c>
      <c r="D53" s="19" t="n">
        <v>5571</v>
      </c>
      <c r="E53" s="18" t="n">
        <v>444.27479127</v>
      </c>
      <c r="F53" s="20" t="n">
        <v>2.12491809</v>
      </c>
      <c r="G53" s="18" t="n">
        <v>435.48781966</v>
      </c>
      <c r="H53" s="20" t="n">
        <v>3.07295735</v>
      </c>
      <c r="I53" s="18" t="s">
        <v>404</v>
      </c>
      <c r="J53" s="20" t="s">
        <v>404</v>
      </c>
      <c r="K53" s="18" t="s">
        <v>404</v>
      </c>
      <c r="L53" s="20" t="s">
        <v>404</v>
      </c>
      <c r="M53" s="18" t="s">
        <v>404</v>
      </c>
      <c r="N53" s="20" t="s">
        <v>404</v>
      </c>
      <c r="O53" s="18" t="s">
        <v>404</v>
      </c>
      <c r="P53" s="20" t="s">
        <v>404</v>
      </c>
      <c r="Q53" s="18" t="n">
        <v>458.14830588</v>
      </c>
      <c r="R53" s="20" t="n">
        <v>7.00384708</v>
      </c>
    </row>
    <row r="54" spans="1:18">
      <c r="A54" s="15" t="s">
        <v>451</v>
      </c>
      <c r="B54" s="17" t="n">
        <v>4740</v>
      </c>
      <c r="C54" s="18">
        <f>(199.0/B54*100)</f>
        <v/>
      </c>
      <c r="D54" s="19" t="n">
        <v>4541</v>
      </c>
      <c r="E54" s="18" t="n">
        <v>371.57823482</v>
      </c>
      <c r="F54" s="20" t="n">
        <v>5.29661058</v>
      </c>
      <c r="G54" s="18" t="n">
        <v>355.08480426</v>
      </c>
      <c r="H54" s="20" t="n">
        <v>6.14798266</v>
      </c>
      <c r="I54" s="18" t="s">
        <v>404</v>
      </c>
      <c r="J54" s="20" t="s">
        <v>404</v>
      </c>
      <c r="K54" s="18" t="s">
        <v>404</v>
      </c>
      <c r="L54" s="20" t="s">
        <v>404</v>
      </c>
      <c r="M54" s="18" t="s">
        <v>404</v>
      </c>
      <c r="N54" s="20" t="s">
        <v>404</v>
      </c>
      <c r="O54" s="18" t="s">
        <v>404</v>
      </c>
      <c r="P54" s="20" t="s">
        <v>404</v>
      </c>
      <c r="Q54" s="18" t="n">
        <v>325.98420187</v>
      </c>
      <c r="R54" s="20" t="n">
        <v>9.204232510000001</v>
      </c>
    </row>
    <row r="55" spans="1:18">
      <c r="A55" s="15" t="s">
        <v>452</v>
      </c>
      <c r="B55" s="17" t="n">
        <v>5316</v>
      </c>
      <c r="C55" s="18">
        <f>(43.0/B55*100)</f>
        <v/>
      </c>
      <c r="D55" s="19" t="n">
        <v>5273</v>
      </c>
      <c r="E55" s="18" t="n">
        <v>408.95845423</v>
      </c>
      <c r="F55" s="20" t="n">
        <v>6.49910767</v>
      </c>
      <c r="G55" s="18" t="n">
        <v>398.17680601</v>
      </c>
      <c r="H55" s="20" t="n">
        <v>4.13959122</v>
      </c>
      <c r="I55" s="18" t="s">
        <v>404</v>
      </c>
      <c r="J55" s="20" t="s">
        <v>404</v>
      </c>
      <c r="K55" s="18" t="s">
        <v>404</v>
      </c>
      <c r="L55" s="20" t="s">
        <v>404</v>
      </c>
      <c r="M55" s="18" t="s">
        <v>404</v>
      </c>
      <c r="N55" s="20" t="s">
        <v>404</v>
      </c>
      <c r="O55" s="18" t="s">
        <v>404</v>
      </c>
      <c r="P55" s="20" t="s">
        <v>404</v>
      </c>
      <c r="Q55" s="18" t="n">
        <v>387.23433603</v>
      </c>
      <c r="R55" s="20" t="n">
        <v>21.17491676</v>
      </c>
    </row>
    <row r="56" spans="1:18">
      <c r="A56" s="15" t="s">
        <v>453</v>
      </c>
      <c r="B56" s="17" t="n">
        <v>5359</v>
      </c>
      <c r="C56" s="18">
        <f>(0.0/B56*100)</f>
        <v/>
      </c>
      <c r="D56" s="19" t="n">
        <v>5359</v>
      </c>
      <c r="E56" s="18" t="n">
        <v>528.04884448</v>
      </c>
      <c r="F56" s="20" t="n">
        <v>2.99105285</v>
      </c>
      <c r="G56" s="18" t="n">
        <v>518.20146775</v>
      </c>
      <c r="H56" s="20" t="n">
        <v>14.65056557</v>
      </c>
      <c r="I56" s="18" t="s">
        <v>404</v>
      </c>
      <c r="J56" s="20" t="s">
        <v>404</v>
      </c>
      <c r="K56" s="18" t="s">
        <v>404</v>
      </c>
      <c r="L56" s="20" t="s">
        <v>404</v>
      </c>
      <c r="M56" s="18" t="s">
        <v>404</v>
      </c>
      <c r="N56" s="20" t="s">
        <v>404</v>
      </c>
      <c r="O56" s="18" t="s">
        <v>404</v>
      </c>
      <c r="P56" s="20" t="s">
        <v>404</v>
      </c>
      <c r="Q56" s="18" t="n">
        <v>510.20705603</v>
      </c>
      <c r="R56" s="20" t="n">
        <v>17.16560127</v>
      </c>
    </row>
    <row r="57" spans="1:18">
      <c r="A57" s="15" t="s">
        <v>454</v>
      </c>
      <c r="B57" s="17" t="n">
        <v>6513</v>
      </c>
      <c r="C57" s="18">
        <f>(0.0/B57*100)</f>
        <v/>
      </c>
      <c r="D57" s="19" t="n">
        <v>6513</v>
      </c>
      <c r="E57" s="18" t="n">
        <v>415.55605765</v>
      </c>
      <c r="F57" s="20" t="n">
        <v>3.64563684</v>
      </c>
      <c r="G57" s="18" t="n">
        <v>374.51690323</v>
      </c>
      <c r="H57" s="20" t="n">
        <v>5.05396158</v>
      </c>
      <c r="I57" s="18" t="s">
        <v>404</v>
      </c>
      <c r="J57" s="20" t="s">
        <v>404</v>
      </c>
      <c r="K57" s="18" t="s">
        <v>404</v>
      </c>
      <c r="L57" s="20" t="s">
        <v>404</v>
      </c>
      <c r="M57" s="18" t="s">
        <v>404</v>
      </c>
      <c r="N57" s="20" t="s">
        <v>404</v>
      </c>
      <c r="O57" s="18" t="s">
        <v>404</v>
      </c>
      <c r="P57" s="20" t="s">
        <v>404</v>
      </c>
      <c r="Q57" s="18" t="n">
        <v>383.89340849</v>
      </c>
      <c r="R57" s="20" t="n">
        <v>16.37088595</v>
      </c>
    </row>
    <row r="58" spans="1:18">
      <c r="A58" s="15" t="s">
        <v>455</v>
      </c>
      <c r="B58" s="17" t="n">
        <v>7267</v>
      </c>
      <c r="C58" s="18">
        <f>(0.0/B58*100)</f>
        <v/>
      </c>
      <c r="D58" s="19" t="n">
        <v>7267</v>
      </c>
      <c r="E58" s="18" t="n">
        <v>420.5933482</v>
      </c>
      <c r="F58" s="20" t="n">
        <v>5.54853122</v>
      </c>
      <c r="G58" s="18" t="n">
        <v>392.5181823</v>
      </c>
      <c r="H58" s="20" t="n">
        <v>5.42311903</v>
      </c>
      <c r="I58" s="18" t="s">
        <v>404</v>
      </c>
      <c r="J58" s="20" t="s">
        <v>404</v>
      </c>
      <c r="K58" s="18" t="s">
        <v>404</v>
      </c>
      <c r="L58" s="20" t="s">
        <v>404</v>
      </c>
      <c r="M58" s="18" t="s">
        <v>404</v>
      </c>
      <c r="N58" s="20" t="s">
        <v>404</v>
      </c>
      <c r="O58" s="18" t="s">
        <v>404</v>
      </c>
      <c r="P58" s="20" t="s">
        <v>404</v>
      </c>
      <c r="Q58" s="18" t="n">
        <v>418.68814061</v>
      </c>
      <c r="R58" s="20" t="n">
        <v>11.45632727</v>
      </c>
    </row>
    <row r="59" spans="1:18">
      <c r="A59" s="15" t="s">
        <v>456</v>
      </c>
      <c r="B59" s="17" t="n">
        <v>4826</v>
      </c>
      <c r="C59" s="18">
        <f>(0.0/B59*100)</f>
        <v/>
      </c>
      <c r="D59" s="19" t="n">
        <v>4826</v>
      </c>
      <c r="E59" s="18" t="n">
        <v>358.08320424</v>
      </c>
      <c r="F59" s="20" t="n">
        <v>2.43759253</v>
      </c>
      <c r="G59" s="18" t="n">
        <v>337.63453673</v>
      </c>
      <c r="H59" s="20" t="n">
        <v>2.10025393</v>
      </c>
      <c r="I59" s="18" t="s">
        <v>404</v>
      </c>
      <c r="J59" s="20" t="s">
        <v>404</v>
      </c>
      <c r="K59" s="18" t="s">
        <v>404</v>
      </c>
      <c r="L59" s="20" t="s">
        <v>404</v>
      </c>
      <c r="M59" s="18" t="s">
        <v>404</v>
      </c>
      <c r="N59" s="20" t="s">
        <v>404</v>
      </c>
      <c r="O59" s="18" t="s">
        <v>404</v>
      </c>
      <c r="P59" s="20" t="s">
        <v>404</v>
      </c>
      <c r="Q59" s="18" t="n">
        <v>336.25537938</v>
      </c>
      <c r="R59" s="20" t="n">
        <v>4.90443444</v>
      </c>
    </row>
    <row r="60" spans="1:18">
      <c r="A60" s="15" t="s">
        <v>457</v>
      </c>
      <c r="B60" s="17" t="n">
        <v>4546</v>
      </c>
      <c r="C60" s="18">
        <f>(0.0/B60*100)</f>
        <v/>
      </c>
      <c r="D60" s="19" t="n">
        <v>4546</v>
      </c>
      <c r="E60" s="18" t="n">
        <v>381.1899059</v>
      </c>
      <c r="F60" s="20" t="n">
        <v>10.56318732</v>
      </c>
      <c r="G60" s="18" t="n">
        <v>352.38729655</v>
      </c>
      <c r="H60" s="20" t="n">
        <v>7.22170766</v>
      </c>
      <c r="I60" s="18" t="s">
        <v>404</v>
      </c>
      <c r="J60" s="20" t="s">
        <v>404</v>
      </c>
      <c r="K60" s="18" t="s">
        <v>404</v>
      </c>
      <c r="L60" s="20" t="s">
        <v>404</v>
      </c>
      <c r="M60" s="18" t="s">
        <v>404</v>
      </c>
      <c r="N60" s="20" t="s">
        <v>404</v>
      </c>
      <c r="O60" s="18" t="s">
        <v>404</v>
      </c>
      <c r="P60" s="20" t="s">
        <v>404</v>
      </c>
      <c r="Q60" s="18" t="n">
        <v>299.32621992</v>
      </c>
      <c r="R60" s="20" t="n">
        <v>8.925799919999999</v>
      </c>
    </row>
    <row r="61" spans="1:18">
      <c r="A61" s="15" t="s">
        <v>458</v>
      </c>
      <c r="B61" s="17" t="n">
        <v>6525</v>
      </c>
      <c r="C61" s="18">
        <f>(0.0/B61*100)</f>
        <v/>
      </c>
      <c r="D61" s="19" t="n">
        <v>6525</v>
      </c>
      <c r="E61" s="18" t="n">
        <v>482.70822998</v>
      </c>
      <c r="F61" s="20" t="n">
        <v>5.35615903</v>
      </c>
      <c r="G61" s="18" t="n">
        <v>466.75294989</v>
      </c>
      <c r="H61" s="20" t="n">
        <v>3.86748297</v>
      </c>
      <c r="I61" s="18" t="s">
        <v>404</v>
      </c>
      <c r="J61" s="20" t="s">
        <v>404</v>
      </c>
      <c r="K61" s="18" t="s">
        <v>404</v>
      </c>
      <c r="L61" s="20" t="s">
        <v>404</v>
      </c>
      <c r="M61" s="18" t="s">
        <v>404</v>
      </c>
      <c r="N61" s="20" t="s">
        <v>404</v>
      </c>
      <c r="O61" s="18" t="s">
        <v>404</v>
      </c>
      <c r="P61" s="20" t="s">
        <v>404</v>
      </c>
      <c r="Q61" s="18" t="n">
        <v>475.06890459</v>
      </c>
      <c r="R61" s="20" t="n">
        <v>13.89410005</v>
      </c>
    </row>
    <row r="62" spans="1:18">
      <c r="A62" s="15" t="s">
        <v>459</v>
      </c>
      <c r="B62" s="17" t="n">
        <v>4476</v>
      </c>
      <c r="C62" s="18">
        <f>(0.0/B62*100)</f>
        <v/>
      </c>
      <c r="D62" s="19" t="n">
        <v>4476</v>
      </c>
      <c r="E62" s="18" t="n">
        <v>511.29109608</v>
      </c>
      <c r="F62" s="20" t="n">
        <v>1.42866777</v>
      </c>
      <c r="G62" s="18" t="n">
        <v>498.12002639</v>
      </c>
      <c r="H62" s="20" t="n">
        <v>2.49676835</v>
      </c>
      <c r="I62" s="18" t="s">
        <v>404</v>
      </c>
      <c r="J62" s="20" t="s">
        <v>404</v>
      </c>
      <c r="K62" s="18" t="s">
        <v>404</v>
      </c>
      <c r="L62" s="20" t="s">
        <v>404</v>
      </c>
      <c r="M62" s="18" t="s">
        <v>404</v>
      </c>
      <c r="N62" s="20" t="s">
        <v>404</v>
      </c>
      <c r="O62" s="18" t="s">
        <v>404</v>
      </c>
      <c r="P62" s="20" t="s">
        <v>404</v>
      </c>
      <c r="Q62" s="18" t="n">
        <v>534.10072701</v>
      </c>
      <c r="R62" s="20" t="n">
        <v>6.85934374</v>
      </c>
    </row>
    <row r="63" spans="1:18">
      <c r="A63" s="15" t="s">
        <v>460</v>
      </c>
      <c r="B63" s="17" t="n">
        <v>5324</v>
      </c>
      <c r="C63" s="18">
        <f>(0.0/B63*100)</f>
        <v/>
      </c>
      <c r="D63" s="19" t="n">
        <v>5324</v>
      </c>
      <c r="E63" s="18" t="n">
        <v>359.73161541</v>
      </c>
      <c r="F63" s="20" t="n">
        <v>2.78402563</v>
      </c>
      <c r="G63" s="18" t="n">
        <v>343.2491311</v>
      </c>
      <c r="H63" s="20" t="n">
        <v>2.0684718</v>
      </c>
      <c r="I63" s="18" t="s">
        <v>404</v>
      </c>
      <c r="J63" s="20" t="s">
        <v>404</v>
      </c>
      <c r="K63" s="18" t="s">
        <v>404</v>
      </c>
      <c r="L63" s="20" t="s">
        <v>404</v>
      </c>
      <c r="M63" s="18" t="s">
        <v>404</v>
      </c>
      <c r="N63" s="20" t="s">
        <v>404</v>
      </c>
      <c r="O63" s="18" t="s">
        <v>404</v>
      </c>
      <c r="P63" s="20" t="s">
        <v>404</v>
      </c>
      <c r="Q63" s="18" t="n">
        <v>365.08490957</v>
      </c>
      <c r="R63" s="20" t="n">
        <v>4.70218599</v>
      </c>
    </row>
    <row r="64" spans="1:18">
      <c r="A64" s="15" t="s">
        <v>461</v>
      </c>
      <c r="B64" s="17" t="n">
        <v>3634</v>
      </c>
      <c r="C64" s="18">
        <f>(27.0/B64*100)</f>
        <v/>
      </c>
      <c r="D64" s="19" t="n">
        <v>3607</v>
      </c>
      <c r="E64" s="18" t="n">
        <v>445.37575748</v>
      </c>
      <c r="F64" s="20" t="n">
        <v>2.26998187</v>
      </c>
      <c r="G64" s="18" t="n">
        <v>457.03432338</v>
      </c>
      <c r="H64" s="20" t="n">
        <v>3.13052036</v>
      </c>
      <c r="I64" s="18" t="s">
        <v>404</v>
      </c>
      <c r="J64" s="20" t="s">
        <v>404</v>
      </c>
      <c r="K64" s="18" t="s">
        <v>404</v>
      </c>
      <c r="L64" s="20" t="s">
        <v>404</v>
      </c>
      <c r="M64" s="18" t="s">
        <v>404</v>
      </c>
      <c r="N64" s="20" t="s">
        <v>404</v>
      </c>
      <c r="O64" s="18" t="s">
        <v>404</v>
      </c>
      <c r="P64" s="20" t="s">
        <v>404</v>
      </c>
      <c r="Q64" s="18" t="n">
        <v>404.43829025</v>
      </c>
      <c r="R64" s="20" t="n">
        <v>6.78200682</v>
      </c>
    </row>
    <row r="65" spans="1:18">
      <c r="A65" s="15" t="s">
        <v>462</v>
      </c>
      <c r="B65" s="17" t="n">
        <v>5325</v>
      </c>
      <c r="C65" s="18">
        <f>(0.0/B65*100)</f>
        <v/>
      </c>
      <c r="D65" s="19" t="n">
        <v>5325</v>
      </c>
      <c r="E65" s="18" t="n">
        <v>442.13986708</v>
      </c>
      <c r="F65" s="20" t="n">
        <v>10.7569192</v>
      </c>
      <c r="G65" s="18" t="n">
        <v>407.95060113</v>
      </c>
      <c r="H65" s="20" t="n">
        <v>2.87131898</v>
      </c>
      <c r="I65" s="18" t="s">
        <v>404</v>
      </c>
      <c r="J65" s="20" t="s">
        <v>404</v>
      </c>
      <c r="K65" s="18" t="s">
        <v>404</v>
      </c>
      <c r="L65" s="20" t="s">
        <v>404</v>
      </c>
      <c r="M65" s="18" t="s">
        <v>404</v>
      </c>
      <c r="N65" s="20" t="s">
        <v>404</v>
      </c>
      <c r="O65" s="18" t="s">
        <v>404</v>
      </c>
      <c r="P65" s="20" t="s">
        <v>404</v>
      </c>
      <c r="Q65" s="18" t="n">
        <v>438.92949348</v>
      </c>
      <c r="R65" s="20" t="n">
        <v>10.24159596</v>
      </c>
    </row>
    <row r="66" spans="1:18">
      <c r="A66" s="15" t="s">
        <v>463</v>
      </c>
      <c r="B66" s="17" t="n">
        <v>5665</v>
      </c>
      <c r="C66" s="18">
        <f>(0.0/B66*100)</f>
        <v/>
      </c>
      <c r="D66" s="19" t="n">
        <v>5665</v>
      </c>
      <c r="E66" s="18" t="n">
        <v>422.42222922</v>
      </c>
      <c r="F66" s="20" t="n">
        <v>1.78726202</v>
      </c>
      <c r="G66" s="18" t="n">
        <v>436.64332076</v>
      </c>
      <c r="H66" s="20" t="n">
        <v>2.84160276</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415.78710668</v>
      </c>
      <c r="F67" s="20" t="n">
        <v>6.43089163</v>
      </c>
      <c r="G67" s="18" t="n">
        <v>387.28654124</v>
      </c>
      <c r="H67" s="20" t="n">
        <v>3.58516269</v>
      </c>
      <c r="I67" s="18" t="s">
        <v>404</v>
      </c>
      <c r="J67" s="20" t="s">
        <v>404</v>
      </c>
      <c r="K67" s="18" t="s">
        <v>404</v>
      </c>
      <c r="L67" s="20" t="s">
        <v>404</v>
      </c>
      <c r="M67" s="18" t="s">
        <v>404</v>
      </c>
      <c r="N67" s="20" t="s">
        <v>404</v>
      </c>
      <c r="O67" s="18" t="s">
        <v>404</v>
      </c>
      <c r="P67" s="20" t="s">
        <v>404</v>
      </c>
      <c r="Q67" s="18" t="n">
        <v>433.38365861</v>
      </c>
      <c r="R67" s="20" t="n">
        <v>19.13176282</v>
      </c>
    </row>
    <row r="68" spans="1:18">
      <c r="A68" s="15" t="s">
        <v>465</v>
      </c>
      <c r="B68" s="17" t="n">
        <v>12083</v>
      </c>
      <c r="C68" s="18">
        <f>(0.0/B68*100)</f>
        <v/>
      </c>
      <c r="D68" s="19" t="n">
        <v>12083</v>
      </c>
      <c r="E68" s="18" t="n">
        <v>403.15091434</v>
      </c>
      <c r="F68" s="20" t="n">
        <v>1.10149412</v>
      </c>
      <c r="G68" s="18" t="n">
        <v>392.87530228</v>
      </c>
      <c r="H68" s="20" t="n">
        <v>2.45023267</v>
      </c>
      <c r="I68" s="18" t="s">
        <v>404</v>
      </c>
      <c r="J68" s="20" t="s">
        <v>404</v>
      </c>
      <c r="K68" s="18" t="s">
        <v>404</v>
      </c>
      <c r="L68" s="20" t="s">
        <v>404</v>
      </c>
      <c r="M68" s="18" t="s">
        <v>404</v>
      </c>
      <c r="N68" s="20" t="s">
        <v>404</v>
      </c>
      <c r="O68" s="18" t="s">
        <v>404</v>
      </c>
      <c r="P68" s="20" t="s">
        <v>404</v>
      </c>
      <c r="Q68" s="18" t="n">
        <v>416.56470664</v>
      </c>
      <c r="R68" s="20" t="n">
        <v>10.21237067</v>
      </c>
    </row>
    <row r="69" spans="1:18">
      <c r="A69" s="15" t="s">
        <v>466</v>
      </c>
      <c r="B69" s="17" t="n">
        <v>4876</v>
      </c>
      <c r="C69" s="18">
        <f>(0.0/B69*100)</f>
        <v/>
      </c>
      <c r="D69" s="19" t="n">
        <v>4876</v>
      </c>
      <c r="E69" s="18" t="n">
        <v>442.50788969</v>
      </c>
      <c r="F69" s="20" t="n">
        <v>5.34262933</v>
      </c>
      <c r="G69" s="18" t="n">
        <v>409.09123108</v>
      </c>
      <c r="H69" s="20" t="n">
        <v>7.47376847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495.90374713</v>
      </c>
      <c r="F70" s="20" t="n">
        <v>3.85135349</v>
      </c>
      <c r="G70" s="18" t="n">
        <v>494.00405801</v>
      </c>
      <c r="H70" s="20" t="n">
        <v>6.87840382</v>
      </c>
      <c r="I70" s="18" t="s">
        <v>404</v>
      </c>
      <c r="J70" s="20" t="s">
        <v>404</v>
      </c>
      <c r="K70" s="18" t="s">
        <v>404</v>
      </c>
      <c r="L70" s="20" t="s">
        <v>404</v>
      </c>
      <c r="M70" s="18" t="s">
        <v>404</v>
      </c>
      <c r="N70" s="20" t="s">
        <v>404</v>
      </c>
      <c r="O70" s="18" t="s">
        <v>404</v>
      </c>
      <c r="P70" s="20" t="s">
        <v>404</v>
      </c>
      <c r="Q70" s="18" t="n">
        <v>450.79743451</v>
      </c>
      <c r="R70" s="20" t="n">
        <v>13.42504513</v>
      </c>
    </row>
    <row r="71" spans="1:18">
      <c r="A71" s="15" t="s">
        <v>468</v>
      </c>
      <c r="B71" s="17" t="n">
        <v>6115</v>
      </c>
      <c r="C71" s="18">
        <f>(0.0/B71*100)</f>
        <v/>
      </c>
      <c r="D71" s="19" t="n">
        <v>6115</v>
      </c>
      <c r="E71" s="18" t="n">
        <v>566.71166428</v>
      </c>
      <c r="F71" s="20" t="n">
        <v>2.57070882</v>
      </c>
      <c r="G71" s="18" t="n">
        <v>512.58744805</v>
      </c>
      <c r="H71" s="20" t="n">
        <v>1.92419202</v>
      </c>
      <c r="I71" s="18" t="s">
        <v>404</v>
      </c>
      <c r="J71" s="20" t="s">
        <v>404</v>
      </c>
      <c r="K71" s="18" t="s">
        <v>404</v>
      </c>
      <c r="L71" s="20" t="s">
        <v>404</v>
      </c>
      <c r="M71" s="18" t="s">
        <v>404</v>
      </c>
      <c r="N71" s="20" t="s">
        <v>404</v>
      </c>
      <c r="O71" s="18" t="s">
        <v>404</v>
      </c>
      <c r="P71" s="20" t="s">
        <v>404</v>
      </c>
      <c r="Q71" s="18" t="n">
        <v>533.48416846</v>
      </c>
      <c r="R71" s="20" t="n">
        <v>5.50296792</v>
      </c>
    </row>
    <row r="72" spans="1:18">
      <c r="A72" s="15" t="s">
        <v>469</v>
      </c>
      <c r="B72" s="17" t="n">
        <v>7708</v>
      </c>
      <c r="C72" s="18">
        <f>(0.0/B72*100)</f>
        <v/>
      </c>
      <c r="D72" s="19" t="n">
        <v>7708</v>
      </c>
      <c r="E72" s="18" t="n">
        <v>506.92477231</v>
      </c>
      <c r="F72" s="20" t="n">
        <v>2.94218782</v>
      </c>
      <c r="G72" s="18" t="n">
        <v>459.66589014</v>
      </c>
      <c r="H72" s="20" t="n">
        <v>6.45132556</v>
      </c>
      <c r="I72" s="18" t="s">
        <v>404</v>
      </c>
      <c r="J72" s="20" t="s">
        <v>404</v>
      </c>
      <c r="K72" s="18" t="s">
        <v>404</v>
      </c>
      <c r="L72" s="20" t="s">
        <v>404</v>
      </c>
      <c r="M72" s="18" t="s">
        <v>404</v>
      </c>
      <c r="N72" s="20" t="s">
        <v>404</v>
      </c>
      <c r="O72" s="18" t="s">
        <v>404</v>
      </c>
      <c r="P72" s="20" t="s">
        <v>404</v>
      </c>
      <c r="Q72" s="18" t="n">
        <v>488.04661784</v>
      </c>
      <c r="R72" s="20" t="n">
        <v>19.00568935</v>
      </c>
    </row>
    <row r="73" spans="1:18">
      <c r="A73" s="15" t="s">
        <v>470</v>
      </c>
      <c r="B73" s="17" t="n">
        <v>8249</v>
      </c>
      <c r="C73" s="18">
        <f>(0.0/B73*100)</f>
        <v/>
      </c>
      <c r="D73" s="19" t="n">
        <v>8249</v>
      </c>
      <c r="E73" s="18" t="n">
        <v>413.36895628</v>
      </c>
      <c r="F73" s="20" t="n">
        <v>3.85981861</v>
      </c>
      <c r="G73" s="18" t="n">
        <v>374.39979871</v>
      </c>
      <c r="H73" s="20" t="n">
        <v>5.15445281</v>
      </c>
      <c r="I73" s="18" t="s">
        <v>404</v>
      </c>
      <c r="J73" s="20" t="s">
        <v>404</v>
      </c>
      <c r="K73" s="18" t="s">
        <v>404</v>
      </c>
      <c r="L73" s="20" t="s">
        <v>404</v>
      </c>
      <c r="M73" s="18" t="s">
        <v>404</v>
      </c>
      <c r="N73" s="20" t="s">
        <v>404</v>
      </c>
      <c r="O73" s="18" t="s">
        <v>404</v>
      </c>
      <c r="P73" s="20" t="s">
        <v>404</v>
      </c>
      <c r="Q73" s="18" t="n">
        <v>404.75280318</v>
      </c>
      <c r="R73" s="20" t="n">
        <v>18.50117563</v>
      </c>
    </row>
    <row r="74" spans="1:18">
      <c r="A74" s="15" t="s">
        <v>471</v>
      </c>
      <c r="B74" s="17" t="n">
        <v>4692</v>
      </c>
      <c r="C74" s="18">
        <f>(484.0/B74*100)</f>
        <v/>
      </c>
      <c r="D74" s="19" t="n">
        <v>4208</v>
      </c>
      <c r="E74" s="18" t="n">
        <v>454.11431455</v>
      </c>
      <c r="F74" s="20" t="n">
        <v>2.81045759</v>
      </c>
      <c r="G74" s="18" t="n">
        <v>412.61303365</v>
      </c>
      <c r="H74" s="20" t="n">
        <v>2.06382278</v>
      </c>
      <c r="I74" s="18" t="s">
        <v>404</v>
      </c>
      <c r="J74" s="20" t="s">
        <v>404</v>
      </c>
      <c r="K74" s="18" t="s">
        <v>404</v>
      </c>
      <c r="L74" s="20" t="s">
        <v>404</v>
      </c>
      <c r="M74" s="18" t="s">
        <v>404</v>
      </c>
      <c r="N74" s="20" t="s">
        <v>404</v>
      </c>
      <c r="O74" s="18" t="s">
        <v>404</v>
      </c>
      <c r="P74" s="20" t="s">
        <v>404</v>
      </c>
      <c r="Q74" s="18" t="n">
        <v>372.27901915</v>
      </c>
      <c r="R74" s="20" t="n">
        <v>5.52616854</v>
      </c>
    </row>
    <row r="75" spans="1:18">
      <c r="A75" s="15" t="s">
        <v>472</v>
      </c>
      <c r="B75" s="17" t="n">
        <v>5375</v>
      </c>
      <c r="C75" s="18">
        <f>(483.0/B75*100)</f>
        <v/>
      </c>
      <c r="D75" s="19" t="n">
        <v>4892</v>
      </c>
      <c r="E75" s="18" t="n">
        <v>359.80556475</v>
      </c>
      <c r="F75" s="20" t="n">
        <v>5.67019032</v>
      </c>
      <c r="G75" s="18" t="n">
        <v>362.85264448</v>
      </c>
      <c r="H75" s="20" t="n">
        <v>6.05757902</v>
      </c>
      <c r="I75" s="18" t="s">
        <v>404</v>
      </c>
      <c r="J75" s="20" t="s">
        <v>404</v>
      </c>
      <c r="K75" s="18" t="s">
        <v>404</v>
      </c>
      <c r="L75" s="20" t="s">
        <v>404</v>
      </c>
      <c r="M75" s="18" t="s">
        <v>404</v>
      </c>
      <c r="N75" s="20" t="s">
        <v>404</v>
      </c>
      <c r="O75" s="18" t="s">
        <v>404</v>
      </c>
      <c r="P75" s="20" t="s">
        <v>404</v>
      </c>
      <c r="Q75" s="18" t="n">
        <v>367.42696985</v>
      </c>
      <c r="R75" s="20" t="n">
        <v>15.2847957</v>
      </c>
    </row>
    <row r="76" spans="1:18">
      <c r="A76" s="15" t="s">
        <v>473</v>
      </c>
      <c r="B76" s="17" t="n">
        <v>14167</v>
      </c>
      <c r="C76" s="18">
        <f>(1400.0/B76*100)</f>
        <v/>
      </c>
      <c r="D76" s="19" t="n">
        <v>12767</v>
      </c>
      <c r="E76" s="18" t="n">
        <v>436.73167023</v>
      </c>
      <c r="F76" s="20" t="n">
        <v>3.84558122</v>
      </c>
      <c r="G76" s="18" t="n">
        <v>444.67622572</v>
      </c>
      <c r="H76" s="20" t="n">
        <v>8.1350345</v>
      </c>
      <c r="I76" s="18" t="s">
        <v>404</v>
      </c>
      <c r="J76" s="20" t="s">
        <v>404</v>
      </c>
      <c r="K76" s="18" t="s">
        <v>404</v>
      </c>
      <c r="L76" s="20" t="s">
        <v>404</v>
      </c>
      <c r="M76" s="18" t="s">
        <v>404</v>
      </c>
      <c r="N76" s="20" t="s">
        <v>404</v>
      </c>
      <c r="O76" s="18" t="s">
        <v>404</v>
      </c>
      <c r="P76" s="20" t="s">
        <v>404</v>
      </c>
      <c r="Q76" s="18" t="n">
        <v>396.32925336</v>
      </c>
      <c r="R76" s="20" t="n">
        <v>14.69965826</v>
      </c>
    </row>
    <row r="77" spans="1:18">
      <c r="A77" s="15" t="s">
        <v>474</v>
      </c>
      <c r="B77" s="17" t="n">
        <v>6062</v>
      </c>
      <c r="C77" s="18">
        <f>(0.0/B77*100)</f>
        <v/>
      </c>
      <c r="D77" s="19" t="n">
        <v>6062</v>
      </c>
      <c r="E77" s="18" t="n">
        <v>430.51153681</v>
      </c>
      <c r="F77" s="20" t="n">
        <v>6.62352285</v>
      </c>
      <c r="G77" s="18" t="n">
        <v>440.69074461</v>
      </c>
      <c r="H77" s="20" t="n">
        <v>3.97059754</v>
      </c>
      <c r="I77" s="18" t="s">
        <v>404</v>
      </c>
      <c r="J77" s="20" t="s">
        <v>404</v>
      </c>
      <c r="K77" s="18" t="s">
        <v>404</v>
      </c>
      <c r="L77" s="20" t="s">
        <v>404</v>
      </c>
      <c r="M77" s="18" t="s">
        <v>404</v>
      </c>
      <c r="N77" s="20" t="s">
        <v>404</v>
      </c>
      <c r="O77" s="18" t="s">
        <v>404</v>
      </c>
      <c r="P77" s="20" t="s">
        <v>404</v>
      </c>
      <c r="Q77" s="18" t="n">
        <v>427.98228284</v>
      </c>
      <c r="R77" s="20" t="n">
        <v>21.02609754</v>
      </c>
    </row>
    <row r="78" spans="1:18">
      <c r="A78" s="15" t="s">
        <v>475</v>
      </c>
      <c r="B78" s="17" t="n">
        <v>5826</v>
      </c>
      <c r="C78" s="18">
        <f>(0.0/B78*100)</f>
        <v/>
      </c>
      <c r="D78" s="19" t="n">
        <v>5826</v>
      </c>
      <c r="E78" s="18" t="n">
        <v>504.21507596</v>
      </c>
      <c r="F78" s="20" t="n">
        <v>5.40444888</v>
      </c>
      <c r="G78" s="18" t="n">
        <v>471.56828002</v>
      </c>
      <c r="H78" s="20" t="n">
        <v>5.32723174</v>
      </c>
      <c r="I78" s="18" t="s">
        <v>404</v>
      </c>
      <c r="J78" s="20" t="s">
        <v>404</v>
      </c>
      <c r="K78" s="18" t="s">
        <v>404</v>
      </c>
      <c r="L78" s="20" t="s">
        <v>404</v>
      </c>
      <c r="M78" s="18" t="s">
        <v>404</v>
      </c>
      <c r="N78" s="20" t="s">
        <v>404</v>
      </c>
      <c r="O78" s="18" t="s">
        <v>404</v>
      </c>
      <c r="P78" s="20" t="s">
        <v>404</v>
      </c>
      <c r="Q78" s="18" t="n">
        <v>508.20804808</v>
      </c>
      <c r="R78" s="20" t="n">
        <v>15.08890931</v>
      </c>
    </row>
    <row customHeight="1" ht="25" r="79" spans="1:18">
      <c r="A79" s="15" t="s">
        <v>476</v>
      </c>
      <c r="B79" s="17" t="n">
        <v>1657</v>
      </c>
      <c r="C79" s="18">
        <f>(21.0/B79*100)</f>
        <v/>
      </c>
      <c r="D79" s="19" t="n">
        <v>1636</v>
      </c>
      <c r="E79" s="18" t="n">
        <v>475.93715013</v>
      </c>
      <c r="F79" s="20" t="n">
        <v>10.61248538</v>
      </c>
      <c r="G79" s="18" t="n">
        <v>469.24972803</v>
      </c>
      <c r="H79" s="20" t="n">
        <v>10.31342771</v>
      </c>
      <c r="I79" s="18" t="s">
        <v>404</v>
      </c>
      <c r="J79" s="20" t="s">
        <v>404</v>
      </c>
      <c r="K79" s="18" t="s">
        <v>404</v>
      </c>
      <c r="L79" s="20" t="s">
        <v>404</v>
      </c>
      <c r="M79" s="18" t="s">
        <v>404</v>
      </c>
      <c r="N79" s="20" t="s">
        <v>404</v>
      </c>
      <c r="O79" s="18" t="s">
        <v>404</v>
      </c>
      <c r="P79" s="20" t="s">
        <v>404</v>
      </c>
      <c r="Q79" s="18" t="n">
        <v>541.25788622</v>
      </c>
      <c r="R79" s="20" t="n">
        <v>31.6004781</v>
      </c>
    </row>
    <row r="80" spans="1:18">
      <c r="A80" s="15" t="s">
        <v>477</v>
      </c>
      <c r="B80" s="17" t="n">
        <v>7841</v>
      </c>
      <c r="C80" s="18">
        <f>(0.0/B80*100)</f>
        <v/>
      </c>
      <c r="D80" s="19" t="n">
        <v>7841</v>
      </c>
      <c r="E80" s="18" t="n">
        <v>432.43590935</v>
      </c>
      <c r="F80" s="20" t="n">
        <v>4.40463578</v>
      </c>
      <c r="G80" s="18" t="n">
        <v>409.32061033</v>
      </c>
      <c r="H80" s="20" t="n">
        <v>6.14515694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431.56346496</v>
      </c>
      <c r="F81" s="20" t="n">
        <v>3.56454689</v>
      </c>
      <c r="G81" s="18" t="n">
        <v>415.21175427</v>
      </c>
      <c r="H81" s="20" t="n">
        <v>13.33673603</v>
      </c>
      <c r="I81" s="18" t="s">
        <v>404</v>
      </c>
      <c r="J81" s="20" t="s">
        <v>404</v>
      </c>
      <c r="K81" s="18" t="s">
        <v>404</v>
      </c>
      <c r="L81" s="20" t="s">
        <v>404</v>
      </c>
      <c r="M81" s="18" t="s">
        <v>404</v>
      </c>
      <c r="N81" s="20" t="s">
        <v>404</v>
      </c>
      <c r="O81" s="18" t="s">
        <v>404</v>
      </c>
      <c r="P81" s="20" t="s">
        <v>404</v>
      </c>
      <c r="Q81" s="18" t="n">
        <v>391.9084768</v>
      </c>
      <c r="R81" s="20" t="n">
        <v>20.46726826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505.38761876</v>
      </c>
      <c r="F7" s="20" t="n">
        <v>2.07021167</v>
      </c>
      <c r="G7" s="18" t="n">
        <v>485.44090796</v>
      </c>
      <c r="H7" s="20" t="n">
        <v>6.68729283</v>
      </c>
      <c r="I7" s="18" t="s">
        <v>404</v>
      </c>
      <c r="J7" s="20" t="s">
        <v>404</v>
      </c>
      <c r="K7" s="18" t="s">
        <v>404</v>
      </c>
      <c r="L7" s="20" t="s">
        <v>404</v>
      </c>
      <c r="M7" s="18" t="s">
        <v>404</v>
      </c>
      <c r="N7" s="20" t="s">
        <v>404</v>
      </c>
      <c r="O7" s="18" t="s">
        <v>404</v>
      </c>
      <c r="P7" s="20" t="s">
        <v>404</v>
      </c>
      <c r="Q7" s="18" t="n">
        <v>489.98302537</v>
      </c>
      <c r="R7" s="20" t="n">
        <v>9.89477984</v>
      </c>
    </row>
    <row r="8" spans="1:18">
      <c r="A8" s="15" t="s">
        <v>405</v>
      </c>
      <c r="B8" s="17" t="n">
        <v>7007</v>
      </c>
      <c r="C8" s="18">
        <f>(0.0/B8*100)</f>
        <v/>
      </c>
      <c r="D8" s="19" t="n">
        <v>7007</v>
      </c>
      <c r="E8" s="18" t="n">
        <v>530.5661211</v>
      </c>
      <c r="F8" s="20" t="n">
        <v>6.71390381</v>
      </c>
      <c r="G8" s="18" t="n">
        <v>464.39955096</v>
      </c>
      <c r="H8" s="20" t="n">
        <v>4.26614083</v>
      </c>
      <c r="I8" s="18" t="s">
        <v>404</v>
      </c>
      <c r="J8" s="20" t="s">
        <v>404</v>
      </c>
      <c r="K8" s="18" t="s">
        <v>404</v>
      </c>
      <c r="L8" s="20" t="s">
        <v>404</v>
      </c>
      <c r="M8" s="18" t="s">
        <v>404</v>
      </c>
      <c r="N8" s="20" t="s">
        <v>404</v>
      </c>
      <c r="O8" s="18" t="s">
        <v>404</v>
      </c>
      <c r="P8" s="20" t="s">
        <v>404</v>
      </c>
      <c r="Q8" s="18" t="n">
        <v>485.6109386</v>
      </c>
      <c r="R8" s="20" t="n">
        <v>17.48464186</v>
      </c>
    </row>
    <row r="9" spans="1:18">
      <c r="A9" s="15" t="s">
        <v>406</v>
      </c>
      <c r="B9" s="17" t="n">
        <v>9651</v>
      </c>
      <c r="C9" s="18">
        <f>(200.0/B9*100)</f>
        <v/>
      </c>
      <c r="D9" s="19" t="n">
        <v>9451</v>
      </c>
      <c r="E9" s="18" t="n">
        <v>520.86594155</v>
      </c>
      <c r="F9" s="20" t="n">
        <v>3.3995493</v>
      </c>
      <c r="G9" s="18" t="n">
        <v>460.64118664</v>
      </c>
      <c r="H9" s="20" t="n">
        <v>6.4014854</v>
      </c>
      <c r="I9" s="18" t="s">
        <v>404</v>
      </c>
      <c r="J9" s="20" t="s">
        <v>404</v>
      </c>
      <c r="K9" s="18" t="s">
        <v>404</v>
      </c>
      <c r="L9" s="20" t="s">
        <v>404</v>
      </c>
      <c r="M9" s="18" t="s">
        <v>404</v>
      </c>
      <c r="N9" s="20" t="s">
        <v>404</v>
      </c>
      <c r="O9" s="18" t="s">
        <v>404</v>
      </c>
      <c r="P9" s="20" t="s">
        <v>404</v>
      </c>
      <c r="Q9" s="18" t="n">
        <v>442.77247779</v>
      </c>
      <c r="R9" s="20" t="n">
        <v>14.40199262</v>
      </c>
    </row>
    <row r="10" spans="1:18">
      <c r="A10" s="15" t="s">
        <v>407</v>
      </c>
      <c r="B10" s="17" t="n">
        <v>20058</v>
      </c>
      <c r="C10" s="18">
        <f>(2798.0/B10*100)</f>
        <v/>
      </c>
      <c r="D10" s="19" t="n">
        <v>17260</v>
      </c>
      <c r="E10" s="18" t="n">
        <v>531.71500966</v>
      </c>
      <c r="F10" s="20" t="n">
        <v>2.9085216</v>
      </c>
      <c r="G10" s="18" t="n">
        <v>516.71199855</v>
      </c>
      <c r="H10" s="20" t="n">
        <v>3.93313186</v>
      </c>
      <c r="I10" s="18" t="s">
        <v>404</v>
      </c>
      <c r="J10" s="20" t="s">
        <v>404</v>
      </c>
      <c r="K10" s="18" t="s">
        <v>404</v>
      </c>
      <c r="L10" s="20" t="s">
        <v>404</v>
      </c>
      <c r="M10" s="18" t="s">
        <v>404</v>
      </c>
      <c r="N10" s="20" t="s">
        <v>404</v>
      </c>
      <c r="O10" s="18" t="s">
        <v>404</v>
      </c>
      <c r="P10" s="20" t="s">
        <v>404</v>
      </c>
      <c r="Q10" s="18" t="n">
        <v>516.8882551</v>
      </c>
      <c r="R10" s="20" t="n">
        <v>10.63060432</v>
      </c>
    </row>
    <row r="11" spans="1:18">
      <c r="A11" s="15" t="s">
        <v>408</v>
      </c>
      <c r="B11" s="17" t="n">
        <v>7053</v>
      </c>
      <c r="C11" s="18">
        <f>(137.0/B11*100)</f>
        <v/>
      </c>
      <c r="D11" s="19" t="n">
        <v>6916</v>
      </c>
      <c r="E11" s="18" t="n">
        <v>473.24370209</v>
      </c>
      <c r="F11" s="20" t="n">
        <v>4.16707587</v>
      </c>
      <c r="G11" s="18" t="n">
        <v>437.85191957</v>
      </c>
      <c r="H11" s="20" t="n">
        <v>6.79401696</v>
      </c>
      <c r="I11" s="18" t="s">
        <v>404</v>
      </c>
      <c r="J11" s="20" t="s">
        <v>404</v>
      </c>
      <c r="K11" s="18" t="s">
        <v>404</v>
      </c>
      <c r="L11" s="20" t="s">
        <v>404</v>
      </c>
      <c r="M11" s="18" t="s">
        <v>404</v>
      </c>
      <c r="N11" s="20" t="s">
        <v>404</v>
      </c>
      <c r="O11" s="18" t="s">
        <v>404</v>
      </c>
      <c r="P11" s="20" t="s">
        <v>404</v>
      </c>
      <c r="Q11" s="18" t="n">
        <v>441.81021764</v>
      </c>
      <c r="R11" s="20" t="n">
        <v>14.36121007</v>
      </c>
    </row>
    <row r="12" spans="1:18">
      <c r="A12" s="15" t="s">
        <v>409</v>
      </c>
      <c r="B12" s="17" t="n">
        <v>6894</v>
      </c>
      <c r="C12" s="18">
        <f>(106.0/B12*100)</f>
        <v/>
      </c>
      <c r="D12" s="19" t="n">
        <v>6788</v>
      </c>
      <c r="E12" s="18" t="n">
        <v>495.18895091</v>
      </c>
      <c r="F12" s="20" t="n">
        <v>2.97131588</v>
      </c>
      <c r="G12" s="18" t="n">
        <v>452.36785934</v>
      </c>
      <c r="H12" s="20" t="n">
        <v>9.579878150000001</v>
      </c>
      <c r="I12" s="18" t="s">
        <v>404</v>
      </c>
      <c r="J12" s="20" t="s">
        <v>404</v>
      </c>
      <c r="K12" s="18" t="s">
        <v>404</v>
      </c>
      <c r="L12" s="20" t="s">
        <v>404</v>
      </c>
      <c r="M12" s="18" t="s">
        <v>404</v>
      </c>
      <c r="N12" s="20" t="s">
        <v>404</v>
      </c>
      <c r="O12" s="18" t="s">
        <v>404</v>
      </c>
      <c r="P12" s="20" t="s">
        <v>404</v>
      </c>
      <c r="Q12" s="18" t="n">
        <v>432.05216312</v>
      </c>
      <c r="R12" s="20" t="n">
        <v>27.34802661</v>
      </c>
    </row>
    <row r="13" spans="1:18">
      <c r="A13" s="15" t="s">
        <v>410</v>
      </c>
      <c r="B13" s="17" t="n">
        <v>7161</v>
      </c>
      <c r="C13" s="18">
        <f>(1175.0/B13*100)</f>
        <v/>
      </c>
      <c r="D13" s="19" t="n">
        <v>5986</v>
      </c>
      <c r="E13" s="18" t="n">
        <v>502.29206891</v>
      </c>
      <c r="F13" s="20" t="n">
        <v>3.45497024</v>
      </c>
      <c r="G13" s="18" t="n">
        <v>497.52459367</v>
      </c>
      <c r="H13" s="20" t="n">
        <v>4.03590946</v>
      </c>
      <c r="I13" s="18" t="s">
        <v>404</v>
      </c>
      <c r="J13" s="20" t="s">
        <v>404</v>
      </c>
      <c r="K13" s="18" t="s">
        <v>404</v>
      </c>
      <c r="L13" s="20" t="s">
        <v>404</v>
      </c>
      <c r="M13" s="18" t="s">
        <v>404</v>
      </c>
      <c r="N13" s="20" t="s">
        <v>404</v>
      </c>
      <c r="O13" s="18" t="s">
        <v>404</v>
      </c>
      <c r="P13" s="20" t="s">
        <v>404</v>
      </c>
      <c r="Q13" s="18" t="n">
        <v>506.48160859</v>
      </c>
      <c r="R13" s="20" t="n">
        <v>6.68248089</v>
      </c>
    </row>
    <row r="14" spans="1:18">
      <c r="A14" s="15" t="s">
        <v>411</v>
      </c>
      <c r="B14" s="17" t="n">
        <v>5587</v>
      </c>
      <c r="C14" s="18">
        <f>(0.0/B14*100)</f>
        <v/>
      </c>
      <c r="D14" s="19" t="n">
        <v>5587</v>
      </c>
      <c r="E14" s="18" t="n">
        <v>521.99126002</v>
      </c>
      <c r="F14" s="20" t="n">
        <v>2.26876305</v>
      </c>
      <c r="G14" s="18" t="n">
        <v>475.95231061</v>
      </c>
      <c r="H14" s="20" t="n">
        <v>8.69865808</v>
      </c>
      <c r="I14" s="18" t="s">
        <v>404</v>
      </c>
      <c r="J14" s="20" t="s">
        <v>404</v>
      </c>
      <c r="K14" s="18" t="s">
        <v>404</v>
      </c>
      <c r="L14" s="20" t="s">
        <v>404</v>
      </c>
      <c r="M14" s="18" t="s">
        <v>404</v>
      </c>
      <c r="N14" s="20" t="s">
        <v>404</v>
      </c>
      <c r="O14" s="18" t="s">
        <v>404</v>
      </c>
      <c r="P14" s="20" t="s">
        <v>404</v>
      </c>
      <c r="Q14" s="18" t="n">
        <v>503.44096785</v>
      </c>
      <c r="R14" s="20" t="n">
        <v>12.29786112</v>
      </c>
    </row>
    <row r="15" spans="1:18">
      <c r="A15" s="15" t="s">
        <v>412</v>
      </c>
      <c r="B15" s="17" t="n">
        <v>5882</v>
      </c>
      <c r="C15" s="18">
        <f>(0.0/B15*100)</f>
        <v/>
      </c>
      <c r="D15" s="19" t="n">
        <v>5882</v>
      </c>
      <c r="E15" s="18" t="n">
        <v>529.70623517</v>
      </c>
      <c r="F15" s="20" t="n">
        <v>2.55170609</v>
      </c>
      <c r="G15" s="18" t="n">
        <v>503.17075377</v>
      </c>
      <c r="H15" s="20" t="n">
        <v>7.72435269</v>
      </c>
      <c r="I15" s="18" t="s">
        <v>404</v>
      </c>
      <c r="J15" s="20" t="s">
        <v>404</v>
      </c>
      <c r="K15" s="18" t="s">
        <v>404</v>
      </c>
      <c r="L15" s="20" t="s">
        <v>404</v>
      </c>
      <c r="M15" s="18" t="s">
        <v>404</v>
      </c>
      <c r="N15" s="20" t="s">
        <v>404</v>
      </c>
      <c r="O15" s="18" t="s">
        <v>404</v>
      </c>
      <c r="P15" s="20" t="s">
        <v>404</v>
      </c>
      <c r="Q15" s="18" t="n">
        <v>541.82779118</v>
      </c>
      <c r="R15" s="20" t="n">
        <v>25.61656938</v>
      </c>
    </row>
    <row r="16" spans="1:18">
      <c r="A16" s="15" t="s">
        <v>413</v>
      </c>
      <c r="B16" s="17" t="n">
        <v>6108</v>
      </c>
      <c r="C16" s="18">
        <f>(339.0/B16*100)</f>
        <v/>
      </c>
      <c r="D16" s="19" t="n">
        <v>5769</v>
      </c>
      <c r="E16" s="18" t="n">
        <v>521.17288782</v>
      </c>
      <c r="F16" s="20" t="n">
        <v>4.61163456</v>
      </c>
      <c r="G16" s="18" t="n">
        <v>470.13551771</v>
      </c>
      <c r="H16" s="20" t="n">
        <v>9.207221929999999</v>
      </c>
      <c r="I16" s="18" t="s">
        <v>404</v>
      </c>
      <c r="J16" s="20" t="s">
        <v>404</v>
      </c>
      <c r="K16" s="18" t="s">
        <v>404</v>
      </c>
      <c r="L16" s="20" t="s">
        <v>404</v>
      </c>
      <c r="M16" s="18" t="s">
        <v>404</v>
      </c>
      <c r="N16" s="20" t="s">
        <v>404</v>
      </c>
      <c r="O16" s="18" t="s">
        <v>404</v>
      </c>
      <c r="P16" s="20" t="s">
        <v>404</v>
      </c>
      <c r="Q16" s="18" t="n">
        <v>475.40893703</v>
      </c>
      <c r="R16" s="20" t="n">
        <v>17.81721116</v>
      </c>
    </row>
    <row r="17" spans="1:18">
      <c r="A17" s="15" t="s">
        <v>414</v>
      </c>
      <c r="B17" s="17" t="n">
        <v>6504</v>
      </c>
      <c r="C17" s="18">
        <f>(1325.0/B17*100)</f>
        <v/>
      </c>
      <c r="D17" s="19" t="n">
        <v>5179</v>
      </c>
      <c r="E17" s="18" t="n">
        <v>540.06817689</v>
      </c>
      <c r="F17" s="20" t="n">
        <v>5.96438329</v>
      </c>
      <c r="G17" s="18" t="n">
        <v>465.30102295</v>
      </c>
      <c r="H17" s="20" t="n">
        <v>5.79858687</v>
      </c>
      <c r="I17" s="18" t="s">
        <v>404</v>
      </c>
      <c r="J17" s="20" t="s">
        <v>404</v>
      </c>
      <c r="K17" s="18" t="s">
        <v>404</v>
      </c>
      <c r="L17" s="20" t="s">
        <v>404</v>
      </c>
      <c r="M17" s="18" t="s">
        <v>404</v>
      </c>
      <c r="N17" s="20" t="s">
        <v>404</v>
      </c>
      <c r="O17" s="18" t="s">
        <v>404</v>
      </c>
      <c r="P17" s="20" t="s">
        <v>404</v>
      </c>
      <c r="Q17" s="18" t="n">
        <v>518.79275624</v>
      </c>
      <c r="R17" s="20" t="n">
        <v>13.55009771</v>
      </c>
    </row>
    <row r="18" spans="1:18">
      <c r="A18" s="15" t="s">
        <v>415</v>
      </c>
      <c r="B18" s="17" t="n">
        <v>5532</v>
      </c>
      <c r="C18" s="18">
        <f>(0.0/B18*100)</f>
        <v/>
      </c>
      <c r="D18" s="19" t="n">
        <v>5532</v>
      </c>
      <c r="E18" s="18" t="n">
        <v>491.27903287</v>
      </c>
      <c r="F18" s="20" t="n">
        <v>4.24588769</v>
      </c>
      <c r="G18" s="18" t="n">
        <v>426.2295304</v>
      </c>
      <c r="H18" s="20" t="n">
        <v>9.621832830000001</v>
      </c>
      <c r="I18" s="18" t="s">
        <v>404</v>
      </c>
      <c r="J18" s="20" t="s">
        <v>404</v>
      </c>
      <c r="K18" s="18" t="s">
        <v>404</v>
      </c>
      <c r="L18" s="20" t="s">
        <v>404</v>
      </c>
      <c r="M18" s="18" t="s">
        <v>404</v>
      </c>
      <c r="N18" s="20" t="s">
        <v>404</v>
      </c>
      <c r="O18" s="18" t="s">
        <v>404</v>
      </c>
      <c r="P18" s="20" t="s">
        <v>404</v>
      </c>
      <c r="Q18" s="18" t="n">
        <v>416.15563843</v>
      </c>
      <c r="R18" s="20" t="n">
        <v>22.45091023</v>
      </c>
    </row>
    <row r="19" spans="1:18">
      <c r="A19" s="15" t="s">
        <v>416</v>
      </c>
      <c r="B19" s="17" t="n">
        <v>5658</v>
      </c>
      <c r="C19" s="18">
        <f>(327.0/B19*100)</f>
        <v/>
      </c>
      <c r="D19" s="19" t="n">
        <v>5331</v>
      </c>
      <c r="E19" s="18" t="n">
        <v>475.60109095</v>
      </c>
      <c r="F19" s="20" t="n">
        <v>3.40451423</v>
      </c>
      <c r="G19" s="18" t="n">
        <v>412.3767924</v>
      </c>
      <c r="H19" s="20" t="n">
        <v>19.21346639</v>
      </c>
      <c r="I19" s="18" t="s">
        <v>404</v>
      </c>
      <c r="J19" s="20" t="s">
        <v>404</v>
      </c>
      <c r="K19" s="18" t="s">
        <v>404</v>
      </c>
      <c r="L19" s="20" t="s">
        <v>404</v>
      </c>
      <c r="M19" s="18" t="s">
        <v>404</v>
      </c>
      <c r="N19" s="20" t="s">
        <v>404</v>
      </c>
      <c r="O19" s="18" t="s">
        <v>404</v>
      </c>
      <c r="P19" s="20" t="s">
        <v>404</v>
      </c>
      <c r="Q19" s="18" t="n">
        <v>408.69685471</v>
      </c>
      <c r="R19" s="20" t="n">
        <v>37.50382488</v>
      </c>
    </row>
    <row r="20" spans="1:18">
      <c r="A20" s="15" t="s">
        <v>417</v>
      </c>
      <c r="B20" s="17" t="n">
        <v>3371</v>
      </c>
      <c r="C20" s="18">
        <f>(24.0/B20*100)</f>
        <v/>
      </c>
      <c r="D20" s="19" t="n">
        <v>3347</v>
      </c>
      <c r="E20" s="18" t="n">
        <v>488.48448819</v>
      </c>
      <c r="F20" s="20" t="n">
        <v>4.29986093</v>
      </c>
      <c r="G20" s="18" t="n">
        <v>478.76715908</v>
      </c>
      <c r="H20" s="20" t="n">
        <v>2.28663307</v>
      </c>
      <c r="I20" s="18" t="s">
        <v>404</v>
      </c>
      <c r="J20" s="20" t="s">
        <v>404</v>
      </c>
      <c r="K20" s="18" t="s">
        <v>404</v>
      </c>
      <c r="L20" s="20" t="s">
        <v>404</v>
      </c>
      <c r="M20" s="18" t="s">
        <v>404</v>
      </c>
      <c r="N20" s="20" t="s">
        <v>404</v>
      </c>
      <c r="O20" s="18" t="s">
        <v>404</v>
      </c>
      <c r="P20" s="20" t="s">
        <v>404</v>
      </c>
      <c r="Q20" s="18" t="n">
        <v>482.40075921</v>
      </c>
      <c r="R20" s="20" t="n">
        <v>6.58215439</v>
      </c>
    </row>
    <row r="21" spans="1:18">
      <c r="A21" s="15" t="s">
        <v>418</v>
      </c>
      <c r="B21" s="17" t="n">
        <v>5741</v>
      </c>
      <c r="C21" s="18">
        <f>(0.0/B21*100)</f>
        <v/>
      </c>
      <c r="D21" s="19" t="n">
        <v>5741</v>
      </c>
      <c r="E21" s="18" t="n">
        <v>525.0000572</v>
      </c>
      <c r="F21" s="20" t="n">
        <v>3.76574329</v>
      </c>
      <c r="G21" s="18" t="n">
        <v>517.227743</v>
      </c>
      <c r="H21" s="20" t="n">
        <v>3.94358887</v>
      </c>
      <c r="I21" s="18" t="s">
        <v>404</v>
      </c>
      <c r="J21" s="20" t="s">
        <v>404</v>
      </c>
      <c r="K21" s="18" t="s">
        <v>404</v>
      </c>
      <c r="L21" s="20" t="s">
        <v>404</v>
      </c>
      <c r="M21" s="18" t="s">
        <v>404</v>
      </c>
      <c r="N21" s="20" t="s">
        <v>404</v>
      </c>
      <c r="O21" s="18" t="s">
        <v>404</v>
      </c>
      <c r="P21" s="20" t="s">
        <v>404</v>
      </c>
      <c r="Q21" s="18" t="n">
        <v>508.53467119</v>
      </c>
      <c r="R21" s="20" t="n">
        <v>6.46703239</v>
      </c>
    </row>
    <row r="22" spans="1:18">
      <c r="A22" s="15" t="s">
        <v>419</v>
      </c>
      <c r="B22" s="17" t="n">
        <v>6598</v>
      </c>
      <c r="C22" s="18">
        <f>(0.0/B22*100)</f>
        <v/>
      </c>
      <c r="D22" s="19" t="n">
        <v>6598</v>
      </c>
      <c r="E22" s="18" t="n">
        <v>482.07517046</v>
      </c>
      <c r="F22" s="20" t="n">
        <v>6.23382741</v>
      </c>
      <c r="G22" s="18" t="n">
        <v>475.74781236</v>
      </c>
      <c r="H22" s="20" t="n">
        <v>7.84297254</v>
      </c>
      <c r="I22" s="18" t="s">
        <v>404</v>
      </c>
      <c r="J22" s="20" t="s">
        <v>404</v>
      </c>
      <c r="K22" s="18" t="s">
        <v>404</v>
      </c>
      <c r="L22" s="20" t="s">
        <v>404</v>
      </c>
      <c r="M22" s="18" t="s">
        <v>404</v>
      </c>
      <c r="N22" s="20" t="s">
        <v>404</v>
      </c>
      <c r="O22" s="18" t="s">
        <v>404</v>
      </c>
      <c r="P22" s="20" t="s">
        <v>404</v>
      </c>
      <c r="Q22" s="18" t="n">
        <v>468.08676922</v>
      </c>
      <c r="R22" s="20" t="n">
        <v>39.19409895</v>
      </c>
    </row>
    <row r="23" spans="1:18">
      <c r="A23" s="15" t="s">
        <v>420</v>
      </c>
      <c r="B23" s="17" t="n">
        <v>11583</v>
      </c>
      <c r="C23" s="18">
        <f>(3069.0/B23*100)</f>
        <v/>
      </c>
      <c r="D23" s="19" t="n">
        <v>8514</v>
      </c>
      <c r="E23" s="18" t="n">
        <v>503.93412561</v>
      </c>
      <c r="F23" s="20" t="n">
        <v>4.39475036</v>
      </c>
      <c r="G23" s="18" t="n">
        <v>464.04452869</v>
      </c>
      <c r="H23" s="20" t="n">
        <v>7.91620879</v>
      </c>
      <c r="I23" s="18" t="s">
        <v>404</v>
      </c>
      <c r="J23" s="20" t="s">
        <v>404</v>
      </c>
      <c r="K23" s="18" t="s">
        <v>404</v>
      </c>
      <c r="L23" s="20" t="s">
        <v>404</v>
      </c>
      <c r="M23" s="18" t="s">
        <v>404</v>
      </c>
      <c r="N23" s="20" t="s">
        <v>404</v>
      </c>
      <c r="O23" s="18" t="s">
        <v>404</v>
      </c>
      <c r="P23" s="20" t="s">
        <v>404</v>
      </c>
      <c r="Q23" s="18" t="n">
        <v>463.10408513</v>
      </c>
      <c r="R23" s="20" t="n">
        <v>20.06509694</v>
      </c>
    </row>
    <row r="24" spans="1:18">
      <c r="A24" s="15" t="s">
        <v>421</v>
      </c>
      <c r="B24" s="17" t="n">
        <v>6647</v>
      </c>
      <c r="C24" s="18">
        <f>(0.0/B24*100)</f>
        <v/>
      </c>
      <c r="D24" s="19" t="n">
        <v>6647</v>
      </c>
      <c r="E24" s="18" t="n">
        <v>546.12181692</v>
      </c>
      <c r="F24" s="20" t="n">
        <v>9.389603040000001</v>
      </c>
      <c r="G24" s="18" t="n">
        <v>506.63985851</v>
      </c>
      <c r="H24" s="20" t="n">
        <v>3.83828157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525.38804176</v>
      </c>
      <c r="F25" s="20" t="n">
        <v>4.02403688</v>
      </c>
      <c r="G25" s="18" t="n">
        <v>471.80254269</v>
      </c>
      <c r="H25" s="20" t="n">
        <v>12.55653186</v>
      </c>
      <c r="I25" s="18" t="s">
        <v>404</v>
      </c>
      <c r="J25" s="20" t="s">
        <v>404</v>
      </c>
      <c r="K25" s="18" t="s">
        <v>404</v>
      </c>
      <c r="L25" s="20" t="s">
        <v>404</v>
      </c>
      <c r="M25" s="18" t="s">
        <v>404</v>
      </c>
      <c r="N25" s="20" t="s">
        <v>404</v>
      </c>
      <c r="O25" s="18" t="s">
        <v>404</v>
      </c>
      <c r="P25" s="20" t="s">
        <v>404</v>
      </c>
      <c r="Q25" s="18" t="n">
        <v>470.33255714</v>
      </c>
      <c r="R25" s="20" t="n">
        <v>7.75238437</v>
      </c>
    </row>
    <row r="26" spans="1:18">
      <c r="A26" s="15" t="s">
        <v>423</v>
      </c>
      <c r="B26" s="17" t="n">
        <v>4869</v>
      </c>
      <c r="C26" s="18">
        <f>(11.0/B26*100)</f>
        <v/>
      </c>
      <c r="D26" s="19" t="n">
        <v>4858</v>
      </c>
      <c r="E26" s="18" t="n">
        <v>489.53706248</v>
      </c>
      <c r="F26" s="20" t="n">
        <v>2.1300436</v>
      </c>
      <c r="G26" s="18" t="n">
        <v>483.31903379</v>
      </c>
      <c r="H26" s="20" t="n">
        <v>8.00734679</v>
      </c>
      <c r="I26" s="18" t="s">
        <v>404</v>
      </c>
      <c r="J26" s="20" t="s">
        <v>404</v>
      </c>
      <c r="K26" s="18" t="s">
        <v>404</v>
      </c>
      <c r="L26" s="20" t="s">
        <v>404</v>
      </c>
      <c r="M26" s="18" t="s">
        <v>404</v>
      </c>
      <c r="N26" s="20" t="s">
        <v>404</v>
      </c>
      <c r="O26" s="18" t="s">
        <v>404</v>
      </c>
      <c r="P26" s="20" t="s">
        <v>404</v>
      </c>
      <c r="Q26" s="18" t="n">
        <v>462.4807716</v>
      </c>
      <c r="R26" s="20" t="n">
        <v>13.23146793</v>
      </c>
    </row>
    <row r="27" spans="1:18">
      <c r="A27" s="15" t="s">
        <v>424</v>
      </c>
      <c r="B27" s="17" t="n">
        <v>5299</v>
      </c>
      <c r="C27" s="18">
        <f>(0.0/B27*100)</f>
        <v/>
      </c>
      <c r="D27" s="19" t="n">
        <v>5299</v>
      </c>
      <c r="E27" s="18" t="n">
        <v>492.27519136</v>
      </c>
      <c r="F27" s="20" t="n">
        <v>1.54834013</v>
      </c>
      <c r="G27" s="18" t="n">
        <v>430.15967727</v>
      </c>
      <c r="H27" s="20" t="n">
        <v>2.99551208</v>
      </c>
      <c r="I27" s="18" t="s">
        <v>404</v>
      </c>
      <c r="J27" s="20" t="s">
        <v>404</v>
      </c>
      <c r="K27" s="18" t="s">
        <v>404</v>
      </c>
      <c r="L27" s="20" t="s">
        <v>404</v>
      </c>
      <c r="M27" s="18" t="s">
        <v>404</v>
      </c>
      <c r="N27" s="20" t="s">
        <v>404</v>
      </c>
      <c r="O27" s="18" t="s">
        <v>404</v>
      </c>
      <c r="P27" s="20" t="s">
        <v>404</v>
      </c>
      <c r="Q27" s="18" t="n">
        <v>514.4125513</v>
      </c>
      <c r="R27" s="20" t="n">
        <v>7.77063421</v>
      </c>
    </row>
    <row r="28" spans="1:18">
      <c r="A28" s="15" t="s">
        <v>425</v>
      </c>
      <c r="B28" s="17" t="n">
        <v>7568</v>
      </c>
      <c r="C28" s="18">
        <f>(0.0/B28*100)</f>
        <v/>
      </c>
      <c r="D28" s="19" t="n">
        <v>7568</v>
      </c>
      <c r="E28" s="18" t="n">
        <v>433.94196888</v>
      </c>
      <c r="F28" s="20" t="n">
        <v>3.76287427</v>
      </c>
      <c r="G28" s="18" t="n">
        <v>402.82779716</v>
      </c>
      <c r="H28" s="20" t="n">
        <v>5.51095832</v>
      </c>
      <c r="I28" s="18" t="s">
        <v>404</v>
      </c>
      <c r="J28" s="20" t="s">
        <v>404</v>
      </c>
      <c r="K28" s="18" t="s">
        <v>404</v>
      </c>
      <c r="L28" s="20" t="s">
        <v>404</v>
      </c>
      <c r="M28" s="18" t="s">
        <v>404</v>
      </c>
      <c r="N28" s="20" t="s">
        <v>404</v>
      </c>
      <c r="O28" s="18" t="s">
        <v>404</v>
      </c>
      <c r="P28" s="20" t="s">
        <v>404</v>
      </c>
      <c r="Q28" s="18" t="n">
        <v>381.57072961</v>
      </c>
      <c r="R28" s="20" t="n">
        <v>13.37352053</v>
      </c>
    </row>
    <row r="29" spans="1:18">
      <c r="A29" s="15" t="s">
        <v>426</v>
      </c>
      <c r="B29" s="17" t="n">
        <v>5385</v>
      </c>
      <c r="C29" s="18">
        <f>(1123.0/B29*100)</f>
        <v/>
      </c>
      <c r="D29" s="19" t="n">
        <v>4262</v>
      </c>
      <c r="E29" s="18" t="n">
        <v>550.1779303</v>
      </c>
      <c r="F29" s="20" t="n">
        <v>7.00224856</v>
      </c>
      <c r="G29" s="18" t="n">
        <v>453.13234116</v>
      </c>
      <c r="H29" s="20" t="n">
        <v>7.87865778</v>
      </c>
      <c r="I29" s="18" t="s">
        <v>404</v>
      </c>
      <c r="J29" s="20" t="s">
        <v>404</v>
      </c>
      <c r="K29" s="18" t="s">
        <v>404</v>
      </c>
      <c r="L29" s="20" t="s">
        <v>404</v>
      </c>
      <c r="M29" s="18" t="s">
        <v>404</v>
      </c>
      <c r="N29" s="20" t="s">
        <v>404</v>
      </c>
      <c r="O29" s="18" t="s">
        <v>404</v>
      </c>
      <c r="P29" s="20" t="s">
        <v>404</v>
      </c>
      <c r="Q29" s="18" t="n">
        <v>497.1367976</v>
      </c>
      <c r="R29" s="20" t="n">
        <v>14.56480097</v>
      </c>
    </row>
    <row r="30" spans="1:18">
      <c r="A30" s="15" t="s">
        <v>427</v>
      </c>
      <c r="B30" s="17" t="n">
        <v>4520</v>
      </c>
      <c r="C30" s="18">
        <f>(904.0/B30*100)</f>
        <v/>
      </c>
      <c r="D30" s="19" t="n">
        <v>3616</v>
      </c>
      <c r="E30" s="18" t="n">
        <v>519.98999951</v>
      </c>
      <c r="F30" s="20" t="n">
        <v>3.71072485</v>
      </c>
      <c r="G30" s="18" t="n">
        <v>475.09072232</v>
      </c>
      <c r="H30" s="20" t="n">
        <v>8.599353539999999</v>
      </c>
      <c r="I30" s="18" t="s">
        <v>404</v>
      </c>
      <c r="J30" s="20" t="s">
        <v>404</v>
      </c>
      <c r="K30" s="18" t="s">
        <v>404</v>
      </c>
      <c r="L30" s="20" t="s">
        <v>404</v>
      </c>
      <c r="M30" s="18" t="s">
        <v>404</v>
      </c>
      <c r="N30" s="20" t="s">
        <v>404</v>
      </c>
      <c r="O30" s="18" t="s">
        <v>404</v>
      </c>
      <c r="P30" s="20" t="s">
        <v>404</v>
      </c>
      <c r="Q30" s="18" t="n">
        <v>466.57616104</v>
      </c>
      <c r="R30" s="20" t="n">
        <v>24.89909199</v>
      </c>
    </row>
    <row r="31" spans="1:18">
      <c r="A31" s="15" t="s">
        <v>428</v>
      </c>
      <c r="B31" s="17" t="n">
        <v>5456</v>
      </c>
      <c r="C31" s="18">
        <f>(502.0/B31*100)</f>
        <v/>
      </c>
      <c r="D31" s="19" t="n">
        <v>4954</v>
      </c>
      <c r="E31" s="18" t="n">
        <v>507.531874</v>
      </c>
      <c r="F31" s="20" t="n">
        <v>7.67408438</v>
      </c>
      <c r="G31" s="18" t="n">
        <v>513.77325504</v>
      </c>
      <c r="H31" s="20" t="n">
        <v>2.85539748</v>
      </c>
      <c r="I31" s="18" t="s">
        <v>404</v>
      </c>
      <c r="J31" s="20" t="s">
        <v>404</v>
      </c>
      <c r="K31" s="18" t="s">
        <v>404</v>
      </c>
      <c r="L31" s="20" t="s">
        <v>404</v>
      </c>
      <c r="M31" s="18" t="s">
        <v>404</v>
      </c>
      <c r="N31" s="20" t="s">
        <v>404</v>
      </c>
      <c r="O31" s="18" t="s">
        <v>404</v>
      </c>
      <c r="P31" s="20" t="s">
        <v>404</v>
      </c>
      <c r="Q31" s="18" t="n">
        <v>515.83476268</v>
      </c>
      <c r="R31" s="20" t="n">
        <v>8.82434778</v>
      </c>
    </row>
    <row r="32" spans="1:18">
      <c r="A32" s="15" t="s">
        <v>429</v>
      </c>
      <c r="B32" s="17" t="n">
        <v>4478</v>
      </c>
      <c r="C32" s="18">
        <f>(0.0/B32*100)</f>
        <v/>
      </c>
      <c r="D32" s="19" t="n">
        <v>4478</v>
      </c>
      <c r="E32" s="18" t="n">
        <v>506.33860186</v>
      </c>
      <c r="F32" s="20" t="n">
        <v>2.58671091</v>
      </c>
      <c r="G32" s="18" t="n">
        <v>477.52734941</v>
      </c>
      <c r="H32" s="20" t="n">
        <v>8.052383880000001</v>
      </c>
      <c r="I32" s="18" t="s">
        <v>404</v>
      </c>
      <c r="J32" s="20" t="s">
        <v>404</v>
      </c>
      <c r="K32" s="18" t="s">
        <v>404</v>
      </c>
      <c r="L32" s="20" t="s">
        <v>404</v>
      </c>
      <c r="M32" s="18" t="s">
        <v>404</v>
      </c>
      <c r="N32" s="20" t="s">
        <v>404</v>
      </c>
      <c r="O32" s="18" t="s">
        <v>404</v>
      </c>
      <c r="P32" s="20" t="s">
        <v>404</v>
      </c>
      <c r="Q32" s="18" t="n">
        <v>530.30616814</v>
      </c>
      <c r="R32" s="20" t="n">
        <v>11.90651128</v>
      </c>
    </row>
    <row r="33" spans="1:18">
      <c r="A33" s="15" t="s">
        <v>430</v>
      </c>
      <c r="B33" s="17" t="n">
        <v>7325</v>
      </c>
      <c r="C33" s="18">
        <f>(29.0/B33*100)</f>
        <v/>
      </c>
      <c r="D33" s="19" t="n">
        <v>7296</v>
      </c>
      <c r="E33" s="18" t="n">
        <v>510.57686055</v>
      </c>
      <c r="F33" s="20" t="n">
        <v>3.03082801</v>
      </c>
      <c r="G33" s="18" t="n">
        <v>484.41134814</v>
      </c>
      <c r="H33" s="20" t="n">
        <v>12.03467508</v>
      </c>
      <c r="I33" s="18" t="s">
        <v>404</v>
      </c>
      <c r="J33" s="20" t="s">
        <v>404</v>
      </c>
      <c r="K33" s="18" t="s">
        <v>404</v>
      </c>
      <c r="L33" s="20" t="s">
        <v>404</v>
      </c>
      <c r="M33" s="18" t="s">
        <v>404</v>
      </c>
      <c r="N33" s="20" t="s">
        <v>404</v>
      </c>
      <c r="O33" s="18" t="s">
        <v>404</v>
      </c>
      <c r="P33" s="20" t="s">
        <v>404</v>
      </c>
      <c r="Q33" s="18" t="n">
        <v>433.13300308</v>
      </c>
      <c r="R33" s="20" t="n">
        <v>9.68970957</v>
      </c>
    </row>
    <row r="34" spans="1:18">
      <c r="A34" s="15" t="s">
        <v>431</v>
      </c>
      <c r="B34" s="17" t="n">
        <v>6350</v>
      </c>
      <c r="C34" s="18">
        <f>(0.0/B34*100)</f>
        <v/>
      </c>
      <c r="D34" s="19" t="n">
        <v>6350</v>
      </c>
      <c r="E34" s="18" t="n">
        <v>460.88711512</v>
      </c>
      <c r="F34" s="20" t="n">
        <v>3.42352455</v>
      </c>
      <c r="G34" s="18" t="n">
        <v>422.12994264</v>
      </c>
      <c r="H34" s="20" t="n">
        <v>7.91076604</v>
      </c>
      <c r="I34" s="18" t="s">
        <v>404</v>
      </c>
      <c r="J34" s="20" t="s">
        <v>404</v>
      </c>
      <c r="K34" s="18" t="s">
        <v>404</v>
      </c>
      <c r="L34" s="20" t="s">
        <v>404</v>
      </c>
      <c r="M34" s="18" t="s">
        <v>404</v>
      </c>
      <c r="N34" s="20" t="s">
        <v>404</v>
      </c>
      <c r="O34" s="18" t="s">
        <v>404</v>
      </c>
      <c r="P34" s="20" t="s">
        <v>404</v>
      </c>
      <c r="Q34" s="18" t="n">
        <v>432.44770872</v>
      </c>
      <c r="R34" s="20" t="n">
        <v>21.68730426</v>
      </c>
    </row>
    <row r="35" spans="1:18">
      <c r="A35" s="15" t="s">
        <v>432</v>
      </c>
      <c r="B35" s="17" t="n">
        <v>6406</v>
      </c>
      <c r="C35" s="18">
        <f>(443.0/B35*100)</f>
        <v/>
      </c>
      <c r="D35" s="19" t="n">
        <v>5963</v>
      </c>
      <c r="E35" s="18" t="n">
        <v>514.68191651</v>
      </c>
      <c r="F35" s="20" t="n">
        <v>1.69925565</v>
      </c>
      <c r="G35" s="18" t="n">
        <v>459.25352967</v>
      </c>
      <c r="H35" s="20" t="n">
        <v>2.60355594</v>
      </c>
      <c r="I35" s="18" t="s">
        <v>404</v>
      </c>
      <c r="J35" s="20" t="s">
        <v>404</v>
      </c>
      <c r="K35" s="18" t="s">
        <v>404</v>
      </c>
      <c r="L35" s="20" t="s">
        <v>404</v>
      </c>
      <c r="M35" s="18" t="s">
        <v>404</v>
      </c>
      <c r="N35" s="20" t="s">
        <v>404</v>
      </c>
      <c r="O35" s="18" t="s">
        <v>404</v>
      </c>
      <c r="P35" s="20" t="s">
        <v>404</v>
      </c>
      <c r="Q35" s="18" t="n">
        <v>484.32779811</v>
      </c>
      <c r="R35" s="20" t="n">
        <v>8.62062746</v>
      </c>
    </row>
    <row r="36" spans="1:18">
      <c r="A36" s="15" t="s">
        <v>433</v>
      </c>
      <c r="B36" s="17" t="n">
        <v>6736</v>
      </c>
      <c r="C36" s="18">
        <f>(10.0/B36*100)</f>
        <v/>
      </c>
      <c r="D36" s="19" t="n">
        <v>6726</v>
      </c>
      <c r="E36" s="18" t="n">
        <v>495.84431085</v>
      </c>
      <c r="F36" s="20" t="n">
        <v>2.90283084</v>
      </c>
      <c r="G36" s="18" t="n">
        <v>493.96799686</v>
      </c>
      <c r="H36" s="20" t="n">
        <v>5.04795113</v>
      </c>
      <c r="I36" s="18" t="s">
        <v>404</v>
      </c>
      <c r="J36" s="20" t="s">
        <v>404</v>
      </c>
      <c r="K36" s="18" t="s">
        <v>404</v>
      </c>
      <c r="L36" s="20" t="s">
        <v>404</v>
      </c>
      <c r="M36" s="18" t="s">
        <v>404</v>
      </c>
      <c r="N36" s="20" t="s">
        <v>404</v>
      </c>
      <c r="O36" s="18" t="s">
        <v>404</v>
      </c>
      <c r="P36" s="20" t="s">
        <v>404</v>
      </c>
      <c r="Q36" s="18" t="n">
        <v>517.8780049</v>
      </c>
      <c r="R36" s="20" t="n">
        <v>9.582403279999999</v>
      </c>
    </row>
    <row r="37" spans="1:18">
      <c r="A37" s="15" t="s">
        <v>434</v>
      </c>
      <c r="B37" s="17" t="n">
        <v>5458</v>
      </c>
      <c r="C37" s="18">
        <f>(0.0/B37*100)</f>
        <v/>
      </c>
      <c r="D37" s="19" t="n">
        <v>5458</v>
      </c>
      <c r="E37" s="18" t="n">
        <v>500.39684382</v>
      </c>
      <c r="F37" s="20" t="n">
        <v>4.62621223</v>
      </c>
      <c r="G37" s="18" t="n">
        <v>498.73862928</v>
      </c>
      <c r="H37" s="20" t="n">
        <v>5.39790023</v>
      </c>
      <c r="I37" s="18" t="s">
        <v>404</v>
      </c>
      <c r="J37" s="20" t="s">
        <v>404</v>
      </c>
      <c r="K37" s="18" t="s">
        <v>404</v>
      </c>
      <c r="L37" s="20" t="s">
        <v>404</v>
      </c>
      <c r="M37" s="18" t="s">
        <v>404</v>
      </c>
      <c r="N37" s="20" t="s">
        <v>404</v>
      </c>
      <c r="O37" s="18" t="s">
        <v>404</v>
      </c>
      <c r="P37" s="20" t="s">
        <v>404</v>
      </c>
      <c r="Q37" s="18" t="n">
        <v>514.5220394</v>
      </c>
      <c r="R37" s="20" t="n">
        <v>35.18699355</v>
      </c>
    </row>
    <row r="38" spans="1:18">
      <c r="A38" s="15" t="s">
        <v>435</v>
      </c>
      <c r="B38" s="17" t="n">
        <v>5860</v>
      </c>
      <c r="C38" s="18">
        <f>(268.0/B38*100)</f>
        <v/>
      </c>
      <c r="D38" s="19" t="n">
        <v>5592</v>
      </c>
      <c r="E38" s="18" t="n">
        <v>536.4580555</v>
      </c>
      <c r="F38" s="20" t="n">
        <v>10.34321198</v>
      </c>
      <c r="G38" s="18" t="n">
        <v>476.87271307</v>
      </c>
      <c r="H38" s="20" t="n">
        <v>4.05089994</v>
      </c>
      <c r="I38" s="18" t="s">
        <v>404</v>
      </c>
      <c r="J38" s="20" t="s">
        <v>404</v>
      </c>
      <c r="K38" s="18" t="s">
        <v>404</v>
      </c>
      <c r="L38" s="20" t="s">
        <v>404</v>
      </c>
      <c r="M38" s="18" t="s">
        <v>404</v>
      </c>
      <c r="N38" s="20" t="s">
        <v>404</v>
      </c>
      <c r="O38" s="18" t="s">
        <v>404</v>
      </c>
      <c r="P38" s="20" t="s">
        <v>404</v>
      </c>
      <c r="Q38" s="18" t="n">
        <v>500.08425825</v>
      </c>
      <c r="R38" s="20" t="n">
        <v>22.93843416</v>
      </c>
    </row>
    <row r="39" spans="1:18">
      <c r="A39" s="15" t="s">
        <v>436</v>
      </c>
      <c r="B39" s="17" t="n">
        <v>5895</v>
      </c>
      <c r="C39" s="18">
        <f>(0.0/B39*100)</f>
        <v/>
      </c>
      <c r="D39" s="19" t="n">
        <v>5895</v>
      </c>
      <c r="E39" s="18" t="n">
        <v>440.79005469</v>
      </c>
      <c r="F39" s="20" t="n">
        <v>6.45719864</v>
      </c>
      <c r="G39" s="18" t="n">
        <v>412.38782166</v>
      </c>
      <c r="H39" s="20" t="n">
        <v>6.71829019</v>
      </c>
      <c r="I39" s="18" t="s">
        <v>404</v>
      </c>
      <c r="J39" s="20" t="s">
        <v>404</v>
      </c>
      <c r="K39" s="18" t="s">
        <v>404</v>
      </c>
      <c r="L39" s="20" t="s">
        <v>404</v>
      </c>
      <c r="M39" s="18" t="s">
        <v>404</v>
      </c>
      <c r="N39" s="20" t="s">
        <v>404</v>
      </c>
      <c r="O39" s="18" t="s">
        <v>404</v>
      </c>
      <c r="P39" s="20" t="s">
        <v>404</v>
      </c>
      <c r="Q39" s="18" t="n">
        <v>405.44525804</v>
      </c>
      <c r="R39" s="20" t="n">
        <v>21.83408695</v>
      </c>
    </row>
    <row r="40" spans="1:18">
      <c r="A40" s="15" t="s">
        <v>437</v>
      </c>
      <c r="B40" s="17" t="n">
        <v>14157</v>
      </c>
      <c r="C40" s="18">
        <f>(2602.0/B40*100)</f>
        <v/>
      </c>
      <c r="D40" s="19" t="n">
        <v>11555</v>
      </c>
      <c r="E40" s="18" t="n">
        <v>503.49432241</v>
      </c>
      <c r="F40" s="20" t="n">
        <v>4.32697128</v>
      </c>
      <c r="G40" s="18" t="n">
        <v>490.97880424</v>
      </c>
      <c r="H40" s="20" t="n">
        <v>6.22721603</v>
      </c>
      <c r="I40" s="18" t="s">
        <v>404</v>
      </c>
      <c r="J40" s="20" t="s">
        <v>404</v>
      </c>
      <c r="K40" s="18" t="s">
        <v>404</v>
      </c>
      <c r="L40" s="20" t="s">
        <v>404</v>
      </c>
      <c r="M40" s="18" t="s">
        <v>404</v>
      </c>
      <c r="N40" s="20" t="s">
        <v>404</v>
      </c>
      <c r="O40" s="18" t="s">
        <v>404</v>
      </c>
      <c r="P40" s="20" t="s">
        <v>404</v>
      </c>
      <c r="Q40" s="18" t="n">
        <v>495.78901122</v>
      </c>
      <c r="R40" s="20" t="n">
        <v>7.19137821</v>
      </c>
    </row>
    <row r="41" spans="1:18">
      <c r="A41" s="15" t="s">
        <v>438</v>
      </c>
      <c r="B41" s="17" t="n">
        <v>5712</v>
      </c>
      <c r="C41" s="18">
        <f>(70.0/B41*100)</f>
        <v/>
      </c>
      <c r="D41" s="19" t="n">
        <v>5642</v>
      </c>
      <c r="E41" s="18" t="n">
        <v>500.82787611</v>
      </c>
      <c r="F41" s="20" t="n">
        <v>4.12574655</v>
      </c>
      <c r="G41" s="18" t="n">
        <v>491.50089482</v>
      </c>
      <c r="H41" s="20" t="n">
        <v>6.54007273</v>
      </c>
      <c r="I41" s="18" t="s">
        <v>404</v>
      </c>
      <c r="J41" s="20" t="s">
        <v>404</v>
      </c>
      <c r="K41" s="18" t="s">
        <v>404</v>
      </c>
      <c r="L41" s="20" t="s">
        <v>404</v>
      </c>
      <c r="M41" s="18" t="s">
        <v>404</v>
      </c>
      <c r="N41" s="20" t="s">
        <v>404</v>
      </c>
      <c r="O41" s="18" t="s">
        <v>404</v>
      </c>
      <c r="P41" s="20" t="s">
        <v>404</v>
      </c>
      <c r="Q41" s="18" t="n">
        <v>445.81582267</v>
      </c>
      <c r="R41" s="20" t="n">
        <v>17.50130894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409.40290791</v>
      </c>
      <c r="F44" s="20" t="n">
        <v>4.73727556</v>
      </c>
      <c r="G44" s="18" t="n">
        <v>386.84110091</v>
      </c>
      <c r="H44" s="20" t="n">
        <v>8.4994482</v>
      </c>
      <c r="I44" s="18" t="s">
        <v>404</v>
      </c>
      <c r="J44" s="20" t="s">
        <v>404</v>
      </c>
      <c r="K44" s="18" t="s">
        <v>404</v>
      </c>
      <c r="L44" s="20" t="s">
        <v>404</v>
      </c>
      <c r="M44" s="18" t="s">
        <v>404</v>
      </c>
      <c r="N44" s="20" t="s">
        <v>404</v>
      </c>
      <c r="O44" s="18" t="s">
        <v>404</v>
      </c>
      <c r="P44" s="20" t="s">
        <v>404</v>
      </c>
      <c r="Q44" s="18" t="n">
        <v>383.76742965</v>
      </c>
      <c r="R44" s="20" t="n">
        <v>17.44983216</v>
      </c>
    </row>
    <row r="45" spans="1:18">
      <c r="A45" s="15" t="s">
        <v>442</v>
      </c>
      <c r="B45" s="17" t="n">
        <v>5519</v>
      </c>
      <c r="C45" s="18">
        <f>(0.0/B45*100)</f>
        <v/>
      </c>
      <c r="D45" s="19" t="n">
        <v>5519</v>
      </c>
      <c r="E45" s="18" t="n">
        <v>368.92344854</v>
      </c>
      <c r="F45" s="20" t="n">
        <v>7.90472415</v>
      </c>
      <c r="G45" s="18" t="n">
        <v>341.33762388</v>
      </c>
      <c r="H45" s="20" t="n">
        <v>3.67523459</v>
      </c>
      <c r="I45" s="18" t="s">
        <v>404</v>
      </c>
      <c r="J45" s="20" t="s">
        <v>404</v>
      </c>
      <c r="K45" s="18" t="s">
        <v>404</v>
      </c>
      <c r="L45" s="20" t="s">
        <v>404</v>
      </c>
      <c r="M45" s="18" t="s">
        <v>404</v>
      </c>
      <c r="N45" s="20" t="s">
        <v>404</v>
      </c>
      <c r="O45" s="18" t="s">
        <v>404</v>
      </c>
      <c r="P45" s="20" t="s">
        <v>404</v>
      </c>
      <c r="Q45" s="18" t="n">
        <v>344.57417949</v>
      </c>
      <c r="R45" s="20" t="n">
        <v>9.694379</v>
      </c>
    </row>
    <row r="46" spans="1:18">
      <c r="A46" s="15" t="s">
        <v>443</v>
      </c>
      <c r="B46" s="17" t="n">
        <v>23141</v>
      </c>
      <c r="C46" s="18">
        <f>(4196.0/B46*100)</f>
        <v/>
      </c>
      <c r="D46" s="19" t="n">
        <v>18945</v>
      </c>
      <c r="E46" s="18" t="n">
        <v>440.31654193</v>
      </c>
      <c r="F46" s="20" t="n">
        <v>6.45361597</v>
      </c>
      <c r="G46" s="18" t="n">
        <v>411.23875273</v>
      </c>
      <c r="H46" s="20" t="n">
        <v>4.14756547</v>
      </c>
      <c r="I46" s="18" t="s">
        <v>404</v>
      </c>
      <c r="J46" s="20" t="s">
        <v>404</v>
      </c>
      <c r="K46" s="18" t="s">
        <v>404</v>
      </c>
      <c r="L46" s="20" t="s">
        <v>404</v>
      </c>
      <c r="M46" s="18" t="s">
        <v>404</v>
      </c>
      <c r="N46" s="20" t="s">
        <v>404</v>
      </c>
      <c r="O46" s="18" t="s">
        <v>404</v>
      </c>
      <c r="P46" s="20" t="s">
        <v>404</v>
      </c>
      <c r="Q46" s="18" t="n">
        <v>358.12389399</v>
      </c>
      <c r="R46" s="20" t="n">
        <v>7.42985923</v>
      </c>
    </row>
    <row r="47" spans="1:18">
      <c r="A47" s="15" t="s">
        <v>444</v>
      </c>
      <c r="B47" s="17" t="n">
        <v>5928</v>
      </c>
      <c r="C47" s="18">
        <f>(0.0/B47*100)</f>
        <v/>
      </c>
      <c r="D47" s="19" t="n">
        <v>5928</v>
      </c>
      <c r="E47" s="18" t="n">
        <v>449.32944644</v>
      </c>
      <c r="F47" s="20" t="n">
        <v>5.14886598</v>
      </c>
      <c r="G47" s="18" t="n">
        <v>356.2643154</v>
      </c>
      <c r="H47" s="20" t="n">
        <v>12.30195122</v>
      </c>
      <c r="I47" s="18" t="s">
        <v>404</v>
      </c>
      <c r="J47" s="20" t="s">
        <v>404</v>
      </c>
      <c r="K47" s="18" t="s">
        <v>404</v>
      </c>
      <c r="L47" s="20" t="s">
        <v>404</v>
      </c>
      <c r="M47" s="18" t="s">
        <v>404</v>
      </c>
      <c r="N47" s="20" t="s">
        <v>404</v>
      </c>
      <c r="O47" s="18" t="s">
        <v>404</v>
      </c>
      <c r="P47" s="20" t="s">
        <v>404</v>
      </c>
      <c r="Q47" s="18" t="n">
        <v>386.72755739</v>
      </c>
      <c r="R47" s="20" t="n">
        <v>38.30692607</v>
      </c>
    </row>
    <row r="48" spans="1:18">
      <c r="A48" s="15" t="s">
        <v>445</v>
      </c>
      <c r="B48" s="17" t="n">
        <v>9841</v>
      </c>
      <c r="C48" s="18">
        <f>(0.0/B48*100)</f>
        <v/>
      </c>
      <c r="D48" s="19" t="n">
        <v>9841</v>
      </c>
      <c r="E48" s="18" t="n">
        <v>497.43400229</v>
      </c>
      <c r="F48" s="20" t="n">
        <v>5.96620167</v>
      </c>
      <c r="G48" s="18" t="n">
        <v>466.42585296</v>
      </c>
      <c r="H48" s="20" t="n">
        <v>13.34035715</v>
      </c>
      <c r="I48" s="18" t="s">
        <v>404</v>
      </c>
      <c r="J48" s="20" t="s">
        <v>404</v>
      </c>
      <c r="K48" s="18" t="s">
        <v>404</v>
      </c>
      <c r="L48" s="20" t="s">
        <v>404</v>
      </c>
      <c r="M48" s="18" t="s">
        <v>404</v>
      </c>
      <c r="N48" s="20" t="s">
        <v>404</v>
      </c>
      <c r="O48" s="18" t="s">
        <v>404</v>
      </c>
      <c r="P48" s="20" t="s">
        <v>404</v>
      </c>
      <c r="Q48" s="18" t="n">
        <v>447.24206263</v>
      </c>
      <c r="R48" s="20" t="n">
        <v>20.93870823</v>
      </c>
    </row>
    <row r="49" spans="1:18">
      <c r="A49" s="15" t="s">
        <v>446</v>
      </c>
      <c r="B49" s="17" t="n">
        <v>6349</v>
      </c>
      <c r="C49" s="18">
        <f>(52.0/B49*100)</f>
        <v/>
      </c>
      <c r="D49" s="19" t="n">
        <v>6297</v>
      </c>
      <c r="E49" s="18" t="n">
        <v>430.38319898</v>
      </c>
      <c r="F49" s="20" t="n">
        <v>4.52209693</v>
      </c>
      <c r="G49" s="18" t="n">
        <v>417.93100275</v>
      </c>
      <c r="H49" s="20" t="n">
        <v>5.53122277</v>
      </c>
      <c r="I49" s="18" t="s">
        <v>404</v>
      </c>
      <c r="J49" s="20" t="s">
        <v>404</v>
      </c>
      <c r="K49" s="18" t="s">
        <v>404</v>
      </c>
      <c r="L49" s="20" t="s">
        <v>404</v>
      </c>
      <c r="M49" s="18" t="s">
        <v>404</v>
      </c>
      <c r="N49" s="20" t="s">
        <v>404</v>
      </c>
      <c r="O49" s="18" t="s">
        <v>404</v>
      </c>
      <c r="P49" s="20" t="s">
        <v>404</v>
      </c>
      <c r="Q49" s="18" t="n">
        <v>414.84090868</v>
      </c>
      <c r="R49" s="20" t="n">
        <v>28.31574387</v>
      </c>
    </row>
    <row r="50" spans="1:18">
      <c r="A50" s="15" t="s">
        <v>447</v>
      </c>
      <c r="B50" s="17" t="n">
        <v>11795</v>
      </c>
      <c r="C50" s="18">
        <f>(1031.0/B50*100)</f>
        <v/>
      </c>
      <c r="D50" s="19" t="n">
        <v>10764</v>
      </c>
      <c r="E50" s="18" t="n">
        <v>434.75471067</v>
      </c>
      <c r="F50" s="20" t="n">
        <v>4.58602853</v>
      </c>
      <c r="G50" s="18" t="n">
        <v>415.90594419</v>
      </c>
      <c r="H50" s="20" t="n">
        <v>7.19168889</v>
      </c>
      <c r="I50" s="18" t="s">
        <v>404</v>
      </c>
      <c r="J50" s="20" t="s">
        <v>404</v>
      </c>
      <c r="K50" s="18" t="s">
        <v>404</v>
      </c>
      <c r="L50" s="20" t="s">
        <v>404</v>
      </c>
      <c r="M50" s="18" t="s">
        <v>404</v>
      </c>
      <c r="N50" s="20" t="s">
        <v>404</v>
      </c>
      <c r="O50" s="18" t="s">
        <v>404</v>
      </c>
      <c r="P50" s="20" t="s">
        <v>404</v>
      </c>
      <c r="Q50" s="18" t="n">
        <v>413.53498164</v>
      </c>
      <c r="R50" s="20" t="n">
        <v>12.64658141</v>
      </c>
    </row>
    <row r="51" spans="1:18">
      <c r="A51" s="15" t="s">
        <v>448</v>
      </c>
      <c r="B51" s="17" t="n">
        <v>6866</v>
      </c>
      <c r="C51" s="18">
        <f>(0.0/B51*100)</f>
        <v/>
      </c>
      <c r="D51" s="19" t="n">
        <v>6866</v>
      </c>
      <c r="E51" s="18" t="n">
        <v>427.35699145</v>
      </c>
      <c r="F51" s="20" t="n">
        <v>2.68909607</v>
      </c>
      <c r="G51" s="18" t="n">
        <v>433.56914326</v>
      </c>
      <c r="H51" s="20" t="n">
        <v>13.10390692</v>
      </c>
      <c r="I51" s="18" t="s">
        <v>404</v>
      </c>
      <c r="J51" s="20" t="s">
        <v>404</v>
      </c>
      <c r="K51" s="18" t="s">
        <v>404</v>
      </c>
      <c r="L51" s="20" t="s">
        <v>404</v>
      </c>
      <c r="M51" s="18" t="s">
        <v>404</v>
      </c>
      <c r="N51" s="20" t="s">
        <v>404</v>
      </c>
      <c r="O51" s="18" t="s">
        <v>404</v>
      </c>
      <c r="P51" s="20" t="s">
        <v>404</v>
      </c>
      <c r="Q51" s="18" t="n">
        <v>397.75340485</v>
      </c>
      <c r="R51" s="20" t="n">
        <v>30.38180586</v>
      </c>
    </row>
    <row r="52" spans="1:18">
      <c r="A52" s="15" t="s">
        <v>449</v>
      </c>
      <c r="B52" s="17" t="n">
        <v>5809</v>
      </c>
      <c r="C52" s="18">
        <f>(0.0/B52*100)</f>
        <v/>
      </c>
      <c r="D52" s="19" t="n">
        <v>5809</v>
      </c>
      <c r="E52" s="18" t="n">
        <v>497.02319111</v>
      </c>
      <c r="F52" s="20" t="n">
        <v>3.43143375</v>
      </c>
      <c r="G52" s="18" t="n">
        <v>442.53361091</v>
      </c>
      <c r="H52" s="20" t="n">
        <v>7.30413976</v>
      </c>
      <c r="I52" s="18" t="s">
        <v>404</v>
      </c>
      <c r="J52" s="20" t="s">
        <v>404</v>
      </c>
      <c r="K52" s="18" t="s">
        <v>404</v>
      </c>
      <c r="L52" s="20" t="s">
        <v>404</v>
      </c>
      <c r="M52" s="18" t="s">
        <v>404</v>
      </c>
      <c r="N52" s="20" t="s">
        <v>404</v>
      </c>
      <c r="O52" s="18" t="s">
        <v>404</v>
      </c>
      <c r="P52" s="20" t="s">
        <v>404</v>
      </c>
      <c r="Q52" s="18" t="n">
        <v>483.32551383</v>
      </c>
      <c r="R52" s="20" t="n">
        <v>33.32306352</v>
      </c>
    </row>
    <row r="53" spans="1:18">
      <c r="A53" s="15" t="s">
        <v>450</v>
      </c>
      <c r="B53" s="17" t="n">
        <v>5571</v>
      </c>
      <c r="C53" s="18">
        <f>(0.0/B53*100)</f>
        <v/>
      </c>
      <c r="D53" s="19" t="n">
        <v>5571</v>
      </c>
      <c r="E53" s="18" t="n">
        <v>450.73097171</v>
      </c>
      <c r="F53" s="20" t="n">
        <v>1.70419823</v>
      </c>
      <c r="G53" s="18" t="n">
        <v>394.79736989</v>
      </c>
      <c r="H53" s="20" t="n">
        <v>4.22185831</v>
      </c>
      <c r="I53" s="18" t="s">
        <v>404</v>
      </c>
      <c r="J53" s="20" t="s">
        <v>404</v>
      </c>
      <c r="K53" s="18" t="s">
        <v>404</v>
      </c>
      <c r="L53" s="20" t="s">
        <v>404</v>
      </c>
      <c r="M53" s="18" t="s">
        <v>404</v>
      </c>
      <c r="N53" s="20" t="s">
        <v>404</v>
      </c>
      <c r="O53" s="18" t="s">
        <v>404</v>
      </c>
      <c r="P53" s="20" t="s">
        <v>404</v>
      </c>
      <c r="Q53" s="18" t="n">
        <v>418.16326763</v>
      </c>
      <c r="R53" s="20" t="n">
        <v>7.83337212</v>
      </c>
    </row>
    <row r="54" spans="1:18">
      <c r="A54" s="15" t="s">
        <v>451</v>
      </c>
      <c r="B54" s="17" t="n">
        <v>4740</v>
      </c>
      <c r="C54" s="18">
        <f>(199.0/B54*100)</f>
        <v/>
      </c>
      <c r="D54" s="19" t="n">
        <v>4541</v>
      </c>
      <c r="E54" s="18" t="n">
        <v>368.62674446</v>
      </c>
      <c r="F54" s="20" t="n">
        <v>4.19478882</v>
      </c>
      <c r="G54" s="18" t="n">
        <v>345.83595138</v>
      </c>
      <c r="H54" s="20" t="n">
        <v>13.93593496</v>
      </c>
      <c r="I54" s="18" t="s">
        <v>404</v>
      </c>
      <c r="J54" s="20" t="s">
        <v>404</v>
      </c>
      <c r="K54" s="18" t="s">
        <v>404</v>
      </c>
      <c r="L54" s="20" t="s">
        <v>404</v>
      </c>
      <c r="M54" s="18" t="s">
        <v>404</v>
      </c>
      <c r="N54" s="20" t="s">
        <v>404</v>
      </c>
      <c r="O54" s="18" t="s">
        <v>404</v>
      </c>
      <c r="P54" s="20" t="s">
        <v>404</v>
      </c>
      <c r="Q54" s="18" t="n">
        <v>314.59980503</v>
      </c>
      <c r="R54" s="20" t="n">
        <v>7.44822196</v>
      </c>
    </row>
    <row r="55" spans="1:18">
      <c r="A55" s="15" t="s">
        <v>452</v>
      </c>
      <c r="B55" s="17" t="n">
        <v>5316</v>
      </c>
      <c r="C55" s="18">
        <f>(43.0/B55*100)</f>
        <v/>
      </c>
      <c r="D55" s="19" t="n">
        <v>5273</v>
      </c>
      <c r="E55" s="18" t="n">
        <v>405.91958285</v>
      </c>
      <c r="F55" s="20" t="n">
        <v>3.84298501</v>
      </c>
      <c r="G55" s="18" t="n">
        <v>390.48399056</v>
      </c>
      <c r="H55" s="20" t="n">
        <v>7.76717578</v>
      </c>
      <c r="I55" s="18" t="s">
        <v>404</v>
      </c>
      <c r="J55" s="20" t="s">
        <v>404</v>
      </c>
      <c r="K55" s="18" t="s">
        <v>404</v>
      </c>
      <c r="L55" s="20" t="s">
        <v>404</v>
      </c>
      <c r="M55" s="18" t="s">
        <v>404</v>
      </c>
      <c r="N55" s="20" t="s">
        <v>404</v>
      </c>
      <c r="O55" s="18" t="n">
        <v>401.03700708</v>
      </c>
      <c r="P55" s="20" t="n">
        <v>6.3139642</v>
      </c>
      <c r="Q55" s="18" t="n">
        <v>366.59442661</v>
      </c>
      <c r="R55" s="20" t="n">
        <v>33.87418712</v>
      </c>
    </row>
    <row r="56" spans="1:18">
      <c r="A56" s="15" t="s">
        <v>453</v>
      </c>
      <c r="B56" s="17" t="n">
        <v>5359</v>
      </c>
      <c r="C56" s="18">
        <f>(0.0/B56*100)</f>
        <v/>
      </c>
      <c r="D56" s="19" t="n">
        <v>5359</v>
      </c>
      <c r="E56" s="18" t="n">
        <v>531.46591403</v>
      </c>
      <c r="F56" s="20" t="n">
        <v>3.56813213</v>
      </c>
      <c r="G56" s="18" t="n">
        <v>503.75126833</v>
      </c>
      <c r="H56" s="20" t="n">
        <v>9.46277121</v>
      </c>
      <c r="I56" s="18" t="s">
        <v>404</v>
      </c>
      <c r="J56" s="20" t="s">
        <v>404</v>
      </c>
      <c r="K56" s="18" t="s">
        <v>404</v>
      </c>
      <c r="L56" s="20" t="s">
        <v>404</v>
      </c>
      <c r="M56" s="18" t="s">
        <v>404</v>
      </c>
      <c r="N56" s="20" t="s">
        <v>404</v>
      </c>
      <c r="O56" s="18" t="s">
        <v>404</v>
      </c>
      <c r="P56" s="20" t="s">
        <v>404</v>
      </c>
      <c r="Q56" s="18" t="n">
        <v>504.3570344</v>
      </c>
      <c r="R56" s="20" t="n">
        <v>16.012379</v>
      </c>
    </row>
    <row r="57" spans="1:18">
      <c r="A57" s="15" t="s">
        <v>454</v>
      </c>
      <c r="B57" s="17" t="n">
        <v>6513</v>
      </c>
      <c r="C57" s="18">
        <f>(0.0/B57*100)</f>
        <v/>
      </c>
      <c r="D57" s="19" t="n">
        <v>6513</v>
      </c>
      <c r="E57" s="18" t="n">
        <v>402.09153167</v>
      </c>
      <c r="F57" s="20" t="n">
        <v>3.17126797</v>
      </c>
      <c r="G57" s="18" t="n">
        <v>381.00749971</v>
      </c>
      <c r="H57" s="20" t="n">
        <v>8.460355659999999</v>
      </c>
      <c r="I57" s="18" t="s">
        <v>404</v>
      </c>
      <c r="J57" s="20" t="s">
        <v>404</v>
      </c>
      <c r="K57" s="18" t="s">
        <v>404</v>
      </c>
      <c r="L57" s="20" t="s">
        <v>404</v>
      </c>
      <c r="M57" s="18" t="s">
        <v>404</v>
      </c>
      <c r="N57" s="20" t="s">
        <v>404</v>
      </c>
      <c r="O57" s="18" t="s">
        <v>404</v>
      </c>
      <c r="P57" s="20" t="s">
        <v>404</v>
      </c>
      <c r="Q57" s="18" t="n">
        <v>383.69969684</v>
      </c>
      <c r="R57" s="20" t="n">
        <v>12.43375038</v>
      </c>
    </row>
    <row r="58" spans="1:18">
      <c r="A58" s="15" t="s">
        <v>455</v>
      </c>
      <c r="B58" s="17" t="n">
        <v>7267</v>
      </c>
      <c r="C58" s="18">
        <f>(0.0/B58*100)</f>
        <v/>
      </c>
      <c r="D58" s="19" t="n">
        <v>7267</v>
      </c>
      <c r="E58" s="18" t="n">
        <v>438.02747213</v>
      </c>
      <c r="F58" s="20" t="n">
        <v>5.95245607</v>
      </c>
      <c r="G58" s="18" t="n">
        <v>396.93406445</v>
      </c>
      <c r="H58" s="20" t="n">
        <v>4.29893765</v>
      </c>
      <c r="I58" s="18" t="s">
        <v>404</v>
      </c>
      <c r="J58" s="20" t="s">
        <v>404</v>
      </c>
      <c r="K58" s="18" t="s">
        <v>404</v>
      </c>
      <c r="L58" s="20" t="s">
        <v>404</v>
      </c>
      <c r="M58" s="18" t="s">
        <v>404</v>
      </c>
      <c r="N58" s="20" t="s">
        <v>404</v>
      </c>
      <c r="O58" s="18" t="s">
        <v>404</v>
      </c>
      <c r="P58" s="20" t="s">
        <v>404</v>
      </c>
      <c r="Q58" s="18" t="n">
        <v>417.52542236</v>
      </c>
      <c r="R58" s="20" t="n">
        <v>10.18844302</v>
      </c>
    </row>
    <row r="59" spans="1:18">
      <c r="A59" s="15" t="s">
        <v>456</v>
      </c>
      <c r="B59" s="17" t="n">
        <v>4826</v>
      </c>
      <c r="C59" s="18">
        <f>(0.0/B59*100)</f>
        <v/>
      </c>
      <c r="D59" s="19" t="n">
        <v>4826</v>
      </c>
      <c r="E59" s="18" t="n">
        <v>354.7959521</v>
      </c>
      <c r="F59" s="20" t="n">
        <v>2.21975848</v>
      </c>
      <c r="G59" s="18" t="n">
        <v>340.24834029</v>
      </c>
      <c r="H59" s="20" t="n">
        <v>2.40017081</v>
      </c>
      <c r="I59" s="18" t="s">
        <v>404</v>
      </c>
      <c r="J59" s="20" t="s">
        <v>404</v>
      </c>
      <c r="K59" s="18" t="s">
        <v>404</v>
      </c>
      <c r="L59" s="20" t="s">
        <v>404</v>
      </c>
      <c r="M59" s="18" t="s">
        <v>404</v>
      </c>
      <c r="N59" s="20" t="s">
        <v>404</v>
      </c>
      <c r="O59" s="18" t="s">
        <v>404</v>
      </c>
      <c r="P59" s="20" t="s">
        <v>404</v>
      </c>
      <c r="Q59" s="18" t="n">
        <v>324.02445533</v>
      </c>
      <c r="R59" s="20" t="n">
        <v>5.22584725</v>
      </c>
    </row>
    <row r="60" spans="1:18">
      <c r="A60" s="15" t="s">
        <v>457</v>
      </c>
      <c r="B60" s="17" t="n">
        <v>4546</v>
      </c>
      <c r="C60" s="18">
        <f>(0.0/B60*100)</f>
        <v/>
      </c>
      <c r="D60" s="19" t="n">
        <v>4546</v>
      </c>
      <c r="E60" s="18" t="n">
        <v>379.20781171</v>
      </c>
      <c r="F60" s="20" t="n">
        <v>7.46721947</v>
      </c>
      <c r="G60" s="18" t="n">
        <v>341.90425768</v>
      </c>
      <c r="H60" s="20" t="n">
        <v>8.7352536</v>
      </c>
      <c r="I60" s="18" t="s">
        <v>404</v>
      </c>
      <c r="J60" s="20" t="s">
        <v>404</v>
      </c>
      <c r="K60" s="18" t="s">
        <v>404</v>
      </c>
      <c r="L60" s="20" t="s">
        <v>404</v>
      </c>
      <c r="M60" s="18" t="s">
        <v>404</v>
      </c>
      <c r="N60" s="20" t="s">
        <v>404</v>
      </c>
      <c r="O60" s="18" t="s">
        <v>404</v>
      </c>
      <c r="P60" s="20" t="s">
        <v>404</v>
      </c>
      <c r="Q60" s="18" t="n">
        <v>291.30410619</v>
      </c>
      <c r="R60" s="20" t="n">
        <v>11.42140066</v>
      </c>
    </row>
    <row r="61" spans="1:18">
      <c r="A61" s="15" t="s">
        <v>458</v>
      </c>
      <c r="B61" s="17" t="n">
        <v>6525</v>
      </c>
      <c r="C61" s="18">
        <f>(0.0/B61*100)</f>
        <v/>
      </c>
      <c r="D61" s="19" t="n">
        <v>6525</v>
      </c>
      <c r="E61" s="18" t="n">
        <v>475.56852702</v>
      </c>
      <c r="F61" s="20" t="n">
        <v>3.01489891</v>
      </c>
      <c r="G61" s="18" t="n">
        <v>438.11975051</v>
      </c>
      <c r="H61" s="20" t="n">
        <v>8.93693612</v>
      </c>
      <c r="I61" s="18" t="s">
        <v>404</v>
      </c>
      <c r="J61" s="20" t="s">
        <v>404</v>
      </c>
      <c r="K61" s="18" t="s">
        <v>404</v>
      </c>
      <c r="L61" s="20" t="s">
        <v>404</v>
      </c>
      <c r="M61" s="18" t="s">
        <v>404</v>
      </c>
      <c r="N61" s="20" t="s">
        <v>404</v>
      </c>
      <c r="O61" s="18" t="s">
        <v>404</v>
      </c>
      <c r="P61" s="20" t="s">
        <v>404</v>
      </c>
      <c r="Q61" s="18" t="n">
        <v>456.7893094</v>
      </c>
      <c r="R61" s="20" t="n">
        <v>28.15917661</v>
      </c>
    </row>
    <row r="62" spans="1:18">
      <c r="A62" s="15" t="s">
        <v>459</v>
      </c>
      <c r="B62" s="17" t="n">
        <v>4476</v>
      </c>
      <c r="C62" s="18">
        <f>(0.0/B62*100)</f>
        <v/>
      </c>
      <c r="D62" s="19" t="n">
        <v>4476</v>
      </c>
      <c r="E62" s="18" t="n">
        <v>510.70073501</v>
      </c>
      <c r="F62" s="20" t="n">
        <v>1.34327454</v>
      </c>
      <c r="G62" s="18" t="n">
        <v>470.94266474</v>
      </c>
      <c r="H62" s="20" t="n">
        <v>6.42912776</v>
      </c>
      <c r="I62" s="18" t="s">
        <v>404</v>
      </c>
      <c r="J62" s="20" t="s">
        <v>404</v>
      </c>
      <c r="K62" s="18" t="s">
        <v>404</v>
      </c>
      <c r="L62" s="20" t="s">
        <v>404</v>
      </c>
      <c r="M62" s="18" t="s">
        <v>404</v>
      </c>
      <c r="N62" s="20" t="s">
        <v>404</v>
      </c>
      <c r="O62" s="18" t="s">
        <v>404</v>
      </c>
      <c r="P62" s="20" t="s">
        <v>404</v>
      </c>
      <c r="Q62" s="18" t="n">
        <v>399.27622079</v>
      </c>
      <c r="R62" s="20" t="n">
        <v>25.88703417</v>
      </c>
    </row>
    <row r="63" spans="1:18">
      <c r="A63" s="15" t="s">
        <v>460</v>
      </c>
      <c r="B63" s="17" t="n">
        <v>5324</v>
      </c>
      <c r="C63" s="18">
        <f>(0.0/B63*100)</f>
        <v/>
      </c>
      <c r="D63" s="19" t="n">
        <v>5324</v>
      </c>
      <c r="E63" s="18" t="n">
        <v>362.69123027</v>
      </c>
      <c r="F63" s="20" t="n">
        <v>1.75111107</v>
      </c>
      <c r="G63" s="18" t="n">
        <v>321.41052529</v>
      </c>
      <c r="H63" s="20" t="n">
        <v>2.48434972</v>
      </c>
      <c r="I63" s="18" t="s">
        <v>404</v>
      </c>
      <c r="J63" s="20" t="s">
        <v>404</v>
      </c>
      <c r="K63" s="18" t="s">
        <v>404</v>
      </c>
      <c r="L63" s="20" t="s">
        <v>404</v>
      </c>
      <c r="M63" s="18" t="s">
        <v>404</v>
      </c>
      <c r="N63" s="20" t="s">
        <v>404</v>
      </c>
      <c r="O63" s="18" t="s">
        <v>404</v>
      </c>
      <c r="P63" s="20" t="s">
        <v>404</v>
      </c>
      <c r="Q63" s="18" t="n">
        <v>361.67906437</v>
      </c>
      <c r="R63" s="20" t="n">
        <v>6.01374236</v>
      </c>
    </row>
    <row r="64" spans="1:18">
      <c r="A64" s="15" t="s">
        <v>461</v>
      </c>
      <c r="B64" s="17" t="n">
        <v>3634</v>
      </c>
      <c r="C64" s="18">
        <f>(27.0/B64*100)</f>
        <v/>
      </c>
      <c r="D64" s="19" t="n">
        <v>3607</v>
      </c>
      <c r="E64" s="18" t="n">
        <v>451.39549915</v>
      </c>
      <c r="F64" s="20" t="n">
        <v>2.13995603</v>
      </c>
      <c r="G64" s="18" t="n">
        <v>443.55198818</v>
      </c>
      <c r="H64" s="20" t="n">
        <v>3.9761779</v>
      </c>
      <c r="I64" s="18" t="s">
        <v>404</v>
      </c>
      <c r="J64" s="20" t="s">
        <v>404</v>
      </c>
      <c r="K64" s="18" t="s">
        <v>404</v>
      </c>
      <c r="L64" s="20" t="s">
        <v>404</v>
      </c>
      <c r="M64" s="18" t="s">
        <v>404</v>
      </c>
      <c r="N64" s="20" t="s">
        <v>404</v>
      </c>
      <c r="O64" s="18" t="s">
        <v>404</v>
      </c>
      <c r="P64" s="20" t="s">
        <v>404</v>
      </c>
      <c r="Q64" s="18" t="n">
        <v>394.48174033</v>
      </c>
      <c r="R64" s="20" t="n">
        <v>7.752405</v>
      </c>
    </row>
    <row r="65" spans="1:18">
      <c r="A65" s="15" t="s">
        <v>462</v>
      </c>
      <c r="B65" s="17" t="n">
        <v>5325</v>
      </c>
      <c r="C65" s="18">
        <f>(0.0/B65*100)</f>
        <v/>
      </c>
      <c r="D65" s="19" t="n">
        <v>5325</v>
      </c>
      <c r="E65" s="18" t="n">
        <v>415.79797867</v>
      </c>
      <c r="F65" s="20" t="n">
        <v>2.53975061</v>
      </c>
      <c r="G65" s="18" t="n">
        <v>416.08423851</v>
      </c>
      <c r="H65" s="20" t="n">
        <v>21.75471367</v>
      </c>
      <c r="I65" s="18" t="s">
        <v>404</v>
      </c>
      <c r="J65" s="20" t="s">
        <v>404</v>
      </c>
      <c r="K65" s="18" t="s">
        <v>404</v>
      </c>
      <c r="L65" s="20" t="s">
        <v>404</v>
      </c>
      <c r="M65" s="18" t="s">
        <v>404</v>
      </c>
      <c r="N65" s="20" t="s">
        <v>404</v>
      </c>
      <c r="O65" s="18" t="s">
        <v>404</v>
      </c>
      <c r="P65" s="20" t="s">
        <v>404</v>
      </c>
      <c r="Q65" s="18" t="n">
        <v>459.94726222</v>
      </c>
      <c r="R65" s="20" t="n">
        <v>22.4313932</v>
      </c>
    </row>
    <row r="66" spans="1:18">
      <c r="A66" s="15" t="s">
        <v>463</v>
      </c>
      <c r="B66" s="17" t="n">
        <v>5665</v>
      </c>
      <c r="C66" s="18">
        <f>(0.0/B66*100)</f>
        <v/>
      </c>
      <c r="D66" s="19" t="n">
        <v>5665</v>
      </c>
      <c r="E66" s="18" t="n">
        <v>424.40160388</v>
      </c>
      <c r="F66" s="20" t="n">
        <v>1.65201182</v>
      </c>
      <c r="G66" s="18" t="n">
        <v>433.38034931</v>
      </c>
      <c r="H66" s="20" t="n">
        <v>4.37913954</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403.44018683</v>
      </c>
      <c r="F67" s="20" t="n">
        <v>4.05835046</v>
      </c>
      <c r="G67" s="18" t="n">
        <v>381.68501227</v>
      </c>
      <c r="H67" s="20" t="n">
        <v>5.49075868</v>
      </c>
      <c r="I67" s="18" t="s">
        <v>404</v>
      </c>
      <c r="J67" s="20" t="s">
        <v>404</v>
      </c>
      <c r="K67" s="18" t="s">
        <v>404</v>
      </c>
      <c r="L67" s="20" t="s">
        <v>404</v>
      </c>
      <c r="M67" s="18" t="s">
        <v>404</v>
      </c>
      <c r="N67" s="20" t="s">
        <v>404</v>
      </c>
      <c r="O67" s="18" t="s">
        <v>404</v>
      </c>
      <c r="P67" s="20" t="s">
        <v>404</v>
      </c>
      <c r="Q67" s="18" t="n">
        <v>414.01534175</v>
      </c>
      <c r="R67" s="20" t="n">
        <v>23.53423753</v>
      </c>
    </row>
    <row r="68" spans="1:18">
      <c r="A68" s="15" t="s">
        <v>465</v>
      </c>
      <c r="B68" s="17" t="n">
        <v>12083</v>
      </c>
      <c r="C68" s="18">
        <f>(0.0/B68*100)</f>
        <v/>
      </c>
      <c r="D68" s="19" t="n">
        <v>12083</v>
      </c>
      <c r="E68" s="18" t="n">
        <v>400.21336493</v>
      </c>
      <c r="F68" s="20" t="n">
        <v>1.0905718</v>
      </c>
      <c r="G68" s="18" t="n">
        <v>417.43309543</v>
      </c>
      <c r="H68" s="20" t="n">
        <v>2.79396134</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453.24134388</v>
      </c>
      <c r="F69" s="20" t="n">
        <v>8.935307269999999</v>
      </c>
      <c r="G69" s="18" t="n">
        <v>422.17612177</v>
      </c>
      <c r="H69" s="20" t="n">
        <v>4.7998248</v>
      </c>
      <c r="I69" s="18" t="s">
        <v>404</v>
      </c>
      <c r="J69" s="20" t="s">
        <v>404</v>
      </c>
      <c r="K69" s="18" t="s">
        <v>404</v>
      </c>
      <c r="L69" s="20" t="s">
        <v>404</v>
      </c>
      <c r="M69" s="18" t="s">
        <v>404</v>
      </c>
      <c r="N69" s="20" t="s">
        <v>404</v>
      </c>
      <c r="O69" s="18" t="s">
        <v>404</v>
      </c>
      <c r="P69" s="20" t="s">
        <v>404</v>
      </c>
      <c r="Q69" s="18" t="n">
        <v>424.1267103</v>
      </c>
      <c r="R69" s="20" t="n">
        <v>42.24266968</v>
      </c>
    </row>
    <row r="70" spans="1:18">
      <c r="A70" s="15" t="s">
        <v>467</v>
      </c>
      <c r="B70" s="17" t="n">
        <v>6036</v>
      </c>
      <c r="C70" s="18">
        <f>(0.0/B70*100)</f>
        <v/>
      </c>
      <c r="D70" s="19" t="n">
        <v>6036</v>
      </c>
      <c r="E70" s="18" t="n">
        <v>494.99568997</v>
      </c>
      <c r="F70" s="20" t="n">
        <v>3.1393699</v>
      </c>
      <c r="G70" s="18" t="n">
        <v>472.25467858</v>
      </c>
      <c r="H70" s="20" t="n">
        <v>24.02999613</v>
      </c>
      <c r="I70" s="18" t="s">
        <v>404</v>
      </c>
      <c r="J70" s="20" t="s">
        <v>404</v>
      </c>
      <c r="K70" s="18" t="s">
        <v>404</v>
      </c>
      <c r="L70" s="20" t="s">
        <v>404</v>
      </c>
      <c r="M70" s="18" t="s">
        <v>404</v>
      </c>
      <c r="N70" s="20" t="s">
        <v>404</v>
      </c>
      <c r="O70" s="18" t="s">
        <v>404</v>
      </c>
      <c r="P70" s="20" t="s">
        <v>404</v>
      </c>
      <c r="Q70" s="18" t="n">
        <v>478.03207321</v>
      </c>
      <c r="R70" s="20" t="n">
        <v>15.89261572</v>
      </c>
    </row>
    <row r="71" spans="1:18">
      <c r="A71" s="15" t="s">
        <v>468</v>
      </c>
      <c r="B71" s="17" t="n">
        <v>6115</v>
      </c>
      <c r="C71" s="18">
        <f>(0.0/B71*100)</f>
        <v/>
      </c>
      <c r="D71" s="19" t="n">
        <v>6115</v>
      </c>
      <c r="E71" s="18" t="n">
        <v>539.50481355</v>
      </c>
      <c r="F71" s="20" t="n">
        <v>1.47753291</v>
      </c>
      <c r="G71" s="18" t="n">
        <v>504.06870628</v>
      </c>
      <c r="H71" s="20" t="n">
        <v>4.20290747</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508.86449967</v>
      </c>
      <c r="F72" s="20" t="n">
        <v>2.93182011</v>
      </c>
      <c r="G72" s="18" t="n">
        <v>446.10543524</v>
      </c>
      <c r="H72" s="20" t="n">
        <v>7.46521722</v>
      </c>
      <c r="I72" s="18" t="s">
        <v>404</v>
      </c>
      <c r="J72" s="20" t="s">
        <v>404</v>
      </c>
      <c r="K72" s="18" t="s">
        <v>404</v>
      </c>
      <c r="L72" s="20" t="s">
        <v>404</v>
      </c>
      <c r="M72" s="18" t="s">
        <v>404</v>
      </c>
      <c r="N72" s="20" t="s">
        <v>404</v>
      </c>
      <c r="O72" s="18" t="s">
        <v>404</v>
      </c>
      <c r="P72" s="20" t="s">
        <v>404</v>
      </c>
      <c r="Q72" s="18" t="n">
        <v>495.28195158</v>
      </c>
      <c r="R72" s="20" t="n">
        <v>13.79525502</v>
      </c>
    </row>
    <row r="73" spans="1:18">
      <c r="A73" s="15" t="s">
        <v>470</v>
      </c>
      <c r="B73" s="17" t="n">
        <v>8249</v>
      </c>
      <c r="C73" s="18">
        <f>(0.0/B73*100)</f>
        <v/>
      </c>
      <c r="D73" s="19" t="n">
        <v>8249</v>
      </c>
      <c r="E73" s="18" t="n">
        <v>418.08070687</v>
      </c>
      <c r="F73" s="20" t="n">
        <v>4.43225166</v>
      </c>
      <c r="G73" s="18" t="n">
        <v>387.0376423</v>
      </c>
      <c r="H73" s="20" t="n">
        <v>6.24160975</v>
      </c>
      <c r="I73" s="18" t="s">
        <v>404</v>
      </c>
      <c r="J73" s="20" t="s">
        <v>404</v>
      </c>
      <c r="K73" s="18" t="s">
        <v>404</v>
      </c>
      <c r="L73" s="20" t="s">
        <v>404</v>
      </c>
      <c r="M73" s="18" t="s">
        <v>404</v>
      </c>
      <c r="N73" s="20" t="s">
        <v>404</v>
      </c>
      <c r="O73" s="18" t="s">
        <v>404</v>
      </c>
      <c r="P73" s="20" t="s">
        <v>404</v>
      </c>
      <c r="Q73" s="18" t="n">
        <v>402.42037411</v>
      </c>
      <c r="R73" s="20" t="n">
        <v>16.82129754</v>
      </c>
    </row>
    <row r="74" spans="1:18">
      <c r="A74" s="15" t="s">
        <v>471</v>
      </c>
      <c r="B74" s="17" t="n">
        <v>4692</v>
      </c>
      <c r="C74" s="18">
        <f>(484.0/B74*100)</f>
        <v/>
      </c>
      <c r="D74" s="19" t="n">
        <v>4208</v>
      </c>
      <c r="E74" s="18" t="n">
        <v>438.9060857</v>
      </c>
      <c r="F74" s="20" t="n">
        <v>2.06859356</v>
      </c>
      <c r="G74" s="18" t="n">
        <v>402.65363783</v>
      </c>
      <c r="H74" s="20" t="n">
        <v>2.96957941</v>
      </c>
      <c r="I74" s="18" t="s">
        <v>404</v>
      </c>
      <c r="J74" s="20" t="s">
        <v>404</v>
      </c>
      <c r="K74" s="18" t="s">
        <v>404</v>
      </c>
      <c r="L74" s="20" t="s">
        <v>404</v>
      </c>
      <c r="M74" s="18" t="s">
        <v>404</v>
      </c>
      <c r="N74" s="20" t="s">
        <v>404</v>
      </c>
      <c r="O74" s="18" t="s">
        <v>404</v>
      </c>
      <c r="P74" s="20" t="s">
        <v>404</v>
      </c>
      <c r="Q74" s="18" t="n">
        <v>361.23568634</v>
      </c>
      <c r="R74" s="20" t="n">
        <v>5.63430663</v>
      </c>
    </row>
    <row r="75" spans="1:18">
      <c r="A75" s="15" t="s">
        <v>472</v>
      </c>
      <c r="B75" s="17" t="n">
        <v>5375</v>
      </c>
      <c r="C75" s="18">
        <f>(483.0/B75*100)</f>
        <v/>
      </c>
      <c r="D75" s="19" t="n">
        <v>4892</v>
      </c>
      <c r="E75" s="18" t="n">
        <v>353.51692297</v>
      </c>
      <c r="F75" s="20" t="n">
        <v>7.38084038</v>
      </c>
      <c r="G75" s="18" t="n">
        <v>365.2374782</v>
      </c>
      <c r="H75" s="20" t="n">
        <v>5.86533418</v>
      </c>
      <c r="I75" s="18" t="s">
        <v>404</v>
      </c>
      <c r="J75" s="20" t="s">
        <v>404</v>
      </c>
      <c r="K75" s="18" t="s">
        <v>404</v>
      </c>
      <c r="L75" s="20" t="s">
        <v>404</v>
      </c>
      <c r="M75" s="18" t="s">
        <v>404</v>
      </c>
      <c r="N75" s="20" t="s">
        <v>404</v>
      </c>
      <c r="O75" s="18" t="s">
        <v>404</v>
      </c>
      <c r="P75" s="20" t="s">
        <v>404</v>
      </c>
      <c r="Q75" s="18" t="n">
        <v>371.94041794</v>
      </c>
      <c r="R75" s="20" t="n">
        <v>13.89891419</v>
      </c>
    </row>
    <row r="76" spans="1:18">
      <c r="A76" s="15" t="s">
        <v>473</v>
      </c>
      <c r="B76" s="17" t="n">
        <v>14167</v>
      </c>
      <c r="C76" s="18">
        <f>(1400.0/B76*100)</f>
        <v/>
      </c>
      <c r="D76" s="19" t="n">
        <v>12767</v>
      </c>
      <c r="E76" s="18" t="n">
        <v>438.61615176</v>
      </c>
      <c r="F76" s="20" t="n">
        <v>3.63002319</v>
      </c>
      <c r="G76" s="18" t="n">
        <v>432.9998219</v>
      </c>
      <c r="H76" s="20" t="n">
        <v>12.17715262</v>
      </c>
      <c r="I76" s="18" t="s">
        <v>404</v>
      </c>
      <c r="J76" s="20" t="s">
        <v>404</v>
      </c>
      <c r="K76" s="18" t="s">
        <v>404</v>
      </c>
      <c r="L76" s="20" t="s">
        <v>404</v>
      </c>
      <c r="M76" s="18" t="s">
        <v>404</v>
      </c>
      <c r="N76" s="20" t="s">
        <v>404</v>
      </c>
      <c r="O76" s="18" t="s">
        <v>404</v>
      </c>
      <c r="P76" s="20" t="s">
        <v>404</v>
      </c>
      <c r="Q76" s="18" t="n">
        <v>397.09247732</v>
      </c>
      <c r="R76" s="20" t="n">
        <v>15.89998039</v>
      </c>
    </row>
    <row r="77" spans="1:18">
      <c r="A77" s="15" t="s">
        <v>474</v>
      </c>
      <c r="B77" s="17" t="n">
        <v>6062</v>
      </c>
      <c r="C77" s="18">
        <f>(0.0/B77*100)</f>
        <v/>
      </c>
      <c r="D77" s="19" t="n">
        <v>6062</v>
      </c>
      <c r="E77" s="18" t="n">
        <v>454.32604846</v>
      </c>
      <c r="F77" s="20" t="n">
        <v>3.73485322</v>
      </c>
      <c r="G77" s="18" t="n">
        <v>425.68156253</v>
      </c>
      <c r="H77" s="20" t="n">
        <v>4.55444332</v>
      </c>
      <c r="I77" s="18" t="s">
        <v>404</v>
      </c>
      <c r="J77" s="20" t="s">
        <v>404</v>
      </c>
      <c r="K77" s="18" t="s">
        <v>404</v>
      </c>
      <c r="L77" s="20" t="s">
        <v>404</v>
      </c>
      <c r="M77" s="18" t="s">
        <v>404</v>
      </c>
      <c r="N77" s="20" t="s">
        <v>404</v>
      </c>
      <c r="O77" s="18" t="s">
        <v>404</v>
      </c>
      <c r="P77" s="20" t="s">
        <v>404</v>
      </c>
      <c r="Q77" s="18" t="n">
        <v>404.80539533</v>
      </c>
      <c r="R77" s="20" t="n">
        <v>18.4141758</v>
      </c>
    </row>
    <row r="78" spans="1:18">
      <c r="A78" s="15" t="s">
        <v>475</v>
      </c>
      <c r="B78" s="17" t="n">
        <v>5826</v>
      </c>
      <c r="C78" s="18">
        <f>(0.0/B78*100)</f>
        <v/>
      </c>
      <c r="D78" s="19" t="n">
        <v>5826</v>
      </c>
      <c r="E78" s="18" t="n">
        <v>507.7275874</v>
      </c>
      <c r="F78" s="20" t="n">
        <v>5.27165289</v>
      </c>
      <c r="G78" s="18" t="n">
        <v>467.04952012</v>
      </c>
      <c r="H78" s="20" t="n">
        <v>4.9804793</v>
      </c>
      <c r="I78" s="18" t="s">
        <v>404</v>
      </c>
      <c r="J78" s="20" t="s">
        <v>404</v>
      </c>
      <c r="K78" s="18" t="s">
        <v>404</v>
      </c>
      <c r="L78" s="20" t="s">
        <v>404</v>
      </c>
      <c r="M78" s="18" t="s">
        <v>404</v>
      </c>
      <c r="N78" s="20" t="s">
        <v>404</v>
      </c>
      <c r="O78" s="18" t="s">
        <v>404</v>
      </c>
      <c r="P78" s="20" t="s">
        <v>404</v>
      </c>
      <c r="Q78" s="18" t="n">
        <v>502.79401237</v>
      </c>
      <c r="R78" s="20" t="n">
        <v>13.42004911</v>
      </c>
    </row>
    <row customHeight="1" ht="25" r="79" spans="1:18">
      <c r="A79" s="15" t="s">
        <v>476</v>
      </c>
      <c r="B79" s="17" t="n">
        <v>1657</v>
      </c>
      <c r="C79" s="18">
        <f>(21.0/B79*100)</f>
        <v/>
      </c>
      <c r="D79" s="19" t="n">
        <v>1636</v>
      </c>
      <c r="E79" s="18" t="n">
        <v>478.6391687</v>
      </c>
      <c r="F79" s="20" t="n">
        <v>10.5443853</v>
      </c>
      <c r="G79" s="18" t="n">
        <v>468.1596591</v>
      </c>
      <c r="H79" s="20" t="n">
        <v>11.30575284</v>
      </c>
      <c r="I79" s="18" t="s">
        <v>404</v>
      </c>
      <c r="J79" s="20" t="s">
        <v>404</v>
      </c>
      <c r="K79" s="18" t="s">
        <v>404</v>
      </c>
      <c r="L79" s="20" t="s">
        <v>404</v>
      </c>
      <c r="M79" s="18" t="s">
        <v>404</v>
      </c>
      <c r="N79" s="20" t="s">
        <v>404</v>
      </c>
      <c r="O79" s="18" t="s">
        <v>404</v>
      </c>
      <c r="P79" s="20" t="s">
        <v>404</v>
      </c>
      <c r="Q79" s="18" t="n">
        <v>523.70829704</v>
      </c>
      <c r="R79" s="20" t="n">
        <v>63.96006819</v>
      </c>
    </row>
    <row r="80" spans="1:18">
      <c r="A80" s="15" t="s">
        <v>477</v>
      </c>
      <c r="B80" s="17" t="n">
        <v>7841</v>
      </c>
      <c r="C80" s="18">
        <f>(0.0/B80*100)</f>
        <v/>
      </c>
      <c r="D80" s="19" t="n">
        <v>7841</v>
      </c>
      <c r="E80" s="18" t="n">
        <v>427.35030437</v>
      </c>
      <c r="F80" s="20" t="n">
        <v>3.46218191</v>
      </c>
      <c r="G80" s="18" t="n">
        <v>396.29037759</v>
      </c>
      <c r="H80" s="20" t="n">
        <v>18.35966781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432.46558375</v>
      </c>
      <c r="F81" s="20" t="n">
        <v>3.78198666</v>
      </c>
      <c r="G81" s="18" t="n">
        <v>417.04985354</v>
      </c>
      <c r="H81" s="20" t="n">
        <v>7.23992187</v>
      </c>
      <c r="I81" s="18" t="s">
        <v>404</v>
      </c>
      <c r="J81" s="20" t="s">
        <v>404</v>
      </c>
      <c r="K81" s="18" t="s">
        <v>404</v>
      </c>
      <c r="L81" s="20" t="s">
        <v>404</v>
      </c>
      <c r="M81" s="18" t="s">
        <v>404</v>
      </c>
      <c r="N81" s="20" t="s">
        <v>404</v>
      </c>
      <c r="O81" s="18" t="s">
        <v>404</v>
      </c>
      <c r="P81" s="20" t="s">
        <v>404</v>
      </c>
      <c r="Q81" s="18" t="n">
        <v>433.89651425</v>
      </c>
      <c r="R81" s="20" t="n">
        <v>6.22931672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509.49724979</v>
      </c>
      <c r="F7" s="20" t="n">
        <v>2.53458869</v>
      </c>
      <c r="G7" s="18" t="n">
        <v>493.90005308</v>
      </c>
      <c r="H7" s="20" t="n">
        <v>3.5290753</v>
      </c>
      <c r="I7" s="18" t="s">
        <v>404</v>
      </c>
      <c r="J7" s="20" t="s">
        <v>404</v>
      </c>
      <c r="K7" s="18" t="s">
        <v>404</v>
      </c>
      <c r="L7" s="20" t="s">
        <v>404</v>
      </c>
      <c r="M7" s="18" t="s">
        <v>404</v>
      </c>
      <c r="N7" s="20" t="s">
        <v>404</v>
      </c>
      <c r="O7" s="18" t="s">
        <v>404</v>
      </c>
      <c r="P7" s="20" t="s">
        <v>404</v>
      </c>
      <c r="Q7" s="18" t="n">
        <v>498.58304657</v>
      </c>
      <c r="R7" s="20" t="n">
        <v>7.19613708</v>
      </c>
    </row>
    <row r="8" spans="1:18">
      <c r="A8" s="15" t="s">
        <v>405</v>
      </c>
      <c r="B8" s="17" t="n">
        <v>7007</v>
      </c>
      <c r="C8" s="18">
        <f>(0.0/B8*100)</f>
        <v/>
      </c>
      <c r="D8" s="19" t="n">
        <v>7007</v>
      </c>
      <c r="E8" s="18" t="n">
        <v>511.24551636</v>
      </c>
      <c r="F8" s="20" t="n">
        <v>13.0342855</v>
      </c>
      <c r="G8" s="18" t="n">
        <v>478.67215694</v>
      </c>
      <c r="H8" s="20" t="n">
        <v>3.53065794</v>
      </c>
      <c r="I8" s="18" t="s">
        <v>404</v>
      </c>
      <c r="J8" s="20" t="s">
        <v>404</v>
      </c>
      <c r="K8" s="18" t="s">
        <v>404</v>
      </c>
      <c r="L8" s="20" t="s">
        <v>404</v>
      </c>
      <c r="M8" s="18" t="s">
        <v>404</v>
      </c>
      <c r="N8" s="20" t="s">
        <v>404</v>
      </c>
      <c r="O8" s="18" t="s">
        <v>404</v>
      </c>
      <c r="P8" s="20" t="s">
        <v>404</v>
      </c>
      <c r="Q8" s="18" t="n">
        <v>497.83063649</v>
      </c>
      <c r="R8" s="20" t="n">
        <v>17.94679107</v>
      </c>
    </row>
    <row r="9" spans="1:18">
      <c r="A9" s="15" t="s">
        <v>406</v>
      </c>
      <c r="B9" s="17" t="n">
        <v>9651</v>
      </c>
      <c r="C9" s="18">
        <f>(200.0/B9*100)</f>
        <v/>
      </c>
      <c r="D9" s="19" t="n">
        <v>9451</v>
      </c>
      <c r="E9" s="18" t="n">
        <v>549.18429532</v>
      </c>
      <c r="F9" s="20" t="n">
        <v>7.86701787</v>
      </c>
      <c r="G9" s="18" t="n">
        <v>493.60317653</v>
      </c>
      <c r="H9" s="20" t="n">
        <v>3.29613256</v>
      </c>
      <c r="I9" s="18" t="s">
        <v>404</v>
      </c>
      <c r="J9" s="20" t="s">
        <v>404</v>
      </c>
      <c r="K9" s="18" t="s">
        <v>404</v>
      </c>
      <c r="L9" s="20" t="s">
        <v>404</v>
      </c>
      <c r="M9" s="18" t="s">
        <v>404</v>
      </c>
      <c r="N9" s="20" t="s">
        <v>404</v>
      </c>
      <c r="O9" s="18" t="s">
        <v>404</v>
      </c>
      <c r="P9" s="20" t="s">
        <v>404</v>
      </c>
      <c r="Q9" s="18" t="n">
        <v>441.1223175</v>
      </c>
      <c r="R9" s="20" t="n">
        <v>12.20454775</v>
      </c>
    </row>
    <row r="10" spans="1:18">
      <c r="A10" s="15" t="s">
        <v>407</v>
      </c>
      <c r="B10" s="17" t="n">
        <v>20058</v>
      </c>
      <c r="C10" s="18">
        <f>(2798.0/B10*100)</f>
        <v/>
      </c>
      <c r="D10" s="19" t="n">
        <v>17260</v>
      </c>
      <c r="E10" s="18" t="n">
        <v>535.27332917</v>
      </c>
      <c r="F10" s="20" t="n">
        <v>3.62941082</v>
      </c>
      <c r="G10" s="18" t="n">
        <v>520.86787457</v>
      </c>
      <c r="H10" s="20" t="n">
        <v>3.17365112</v>
      </c>
      <c r="I10" s="18" t="s">
        <v>404</v>
      </c>
      <c r="J10" s="20" t="s">
        <v>404</v>
      </c>
      <c r="K10" s="18" t="s">
        <v>404</v>
      </c>
      <c r="L10" s="20" t="s">
        <v>404</v>
      </c>
      <c r="M10" s="18" t="s">
        <v>404</v>
      </c>
      <c r="N10" s="20" t="s">
        <v>404</v>
      </c>
      <c r="O10" s="18" t="s">
        <v>404</v>
      </c>
      <c r="P10" s="20" t="s">
        <v>404</v>
      </c>
      <c r="Q10" s="18" t="n">
        <v>519.81880533</v>
      </c>
      <c r="R10" s="20" t="n">
        <v>6.50604288</v>
      </c>
    </row>
    <row r="11" spans="1:18">
      <c r="A11" s="15" t="s">
        <v>408</v>
      </c>
      <c r="B11" s="17" t="n">
        <v>7053</v>
      </c>
      <c r="C11" s="18">
        <f>(137.0/B11*100)</f>
        <v/>
      </c>
      <c r="D11" s="19" t="n">
        <v>6916</v>
      </c>
      <c r="E11" s="18" t="n">
        <v>458.29194908</v>
      </c>
      <c r="F11" s="20" t="n">
        <v>7.88828466</v>
      </c>
      <c r="G11" s="18" t="n">
        <v>459.17828345</v>
      </c>
      <c r="H11" s="20" t="n">
        <v>4.09250407</v>
      </c>
      <c r="I11" s="18" t="s">
        <v>404</v>
      </c>
      <c r="J11" s="20" t="s">
        <v>404</v>
      </c>
      <c r="K11" s="18" t="s">
        <v>404</v>
      </c>
      <c r="L11" s="20" t="s">
        <v>404</v>
      </c>
      <c r="M11" s="18" t="s">
        <v>404</v>
      </c>
      <c r="N11" s="20" t="s">
        <v>404</v>
      </c>
      <c r="O11" s="18" t="s">
        <v>404</v>
      </c>
      <c r="P11" s="20" t="s">
        <v>404</v>
      </c>
      <c r="Q11" s="18" t="n">
        <v>463.26381669</v>
      </c>
      <c r="R11" s="20" t="n">
        <v>16.20501532</v>
      </c>
    </row>
    <row r="12" spans="1:18">
      <c r="A12" s="15" t="s">
        <v>409</v>
      </c>
      <c r="B12" s="17" t="n">
        <v>6894</v>
      </c>
      <c r="C12" s="18">
        <f>(106.0/B12*100)</f>
        <v/>
      </c>
      <c r="D12" s="19" t="n">
        <v>6788</v>
      </c>
      <c r="E12" s="18" t="n">
        <v>489.65436838</v>
      </c>
      <c r="F12" s="20" t="n">
        <v>7.52455494</v>
      </c>
      <c r="G12" s="18" t="n">
        <v>485.96111724</v>
      </c>
      <c r="H12" s="20" t="n">
        <v>3.09398642</v>
      </c>
      <c r="I12" s="18" t="s">
        <v>404</v>
      </c>
      <c r="J12" s="20" t="s">
        <v>404</v>
      </c>
      <c r="K12" s="18" t="s">
        <v>404</v>
      </c>
      <c r="L12" s="20" t="s">
        <v>404</v>
      </c>
      <c r="M12" s="18" t="s">
        <v>404</v>
      </c>
      <c r="N12" s="20" t="s">
        <v>404</v>
      </c>
      <c r="O12" s="18" t="s">
        <v>404</v>
      </c>
      <c r="P12" s="20" t="s">
        <v>404</v>
      </c>
      <c r="Q12" s="18" t="n">
        <v>493.28185628</v>
      </c>
      <c r="R12" s="20" t="n">
        <v>18.76662433</v>
      </c>
    </row>
    <row r="13" spans="1:18">
      <c r="A13" s="15" t="s">
        <v>410</v>
      </c>
      <c r="B13" s="17" t="n">
        <v>7161</v>
      </c>
      <c r="C13" s="18">
        <f>(1175.0/B13*100)</f>
        <v/>
      </c>
      <c r="D13" s="19" t="n">
        <v>5986</v>
      </c>
      <c r="E13" s="18" t="n">
        <v>498.0556564</v>
      </c>
      <c r="F13" s="20" t="n">
        <v>5.74697445</v>
      </c>
      <c r="G13" s="18" t="n">
        <v>499.58086586</v>
      </c>
      <c r="H13" s="20" t="n">
        <v>3.30878599</v>
      </c>
      <c r="I13" s="18" t="s">
        <v>404</v>
      </c>
      <c r="J13" s="20" t="s">
        <v>404</v>
      </c>
      <c r="K13" s="18" t="s">
        <v>404</v>
      </c>
      <c r="L13" s="20" t="s">
        <v>404</v>
      </c>
      <c r="M13" s="18" t="s">
        <v>404</v>
      </c>
      <c r="N13" s="20" t="s">
        <v>404</v>
      </c>
      <c r="O13" s="18" t="s">
        <v>404</v>
      </c>
      <c r="P13" s="20" t="s">
        <v>404</v>
      </c>
      <c r="Q13" s="18" t="n">
        <v>505.68025722</v>
      </c>
      <c r="R13" s="20" t="n">
        <v>7.01432698</v>
      </c>
    </row>
    <row r="14" spans="1:18">
      <c r="A14" s="15" t="s">
        <v>411</v>
      </c>
      <c r="B14" s="17" t="n">
        <v>5587</v>
      </c>
      <c r="C14" s="18">
        <f>(0.0/B14*100)</f>
        <v/>
      </c>
      <c r="D14" s="19" t="n">
        <v>5587</v>
      </c>
      <c r="E14" s="18" t="n">
        <v>524.50733287</v>
      </c>
      <c r="F14" s="20" t="n">
        <v>5.63684897</v>
      </c>
      <c r="G14" s="18" t="n">
        <v>517.03582074</v>
      </c>
      <c r="H14" s="20" t="n">
        <v>2.53005923</v>
      </c>
      <c r="I14" s="18" t="s">
        <v>404</v>
      </c>
      <c r="J14" s="20" t="s">
        <v>404</v>
      </c>
      <c r="K14" s="18" t="s">
        <v>404</v>
      </c>
      <c r="L14" s="20" t="s">
        <v>404</v>
      </c>
      <c r="M14" s="18" t="s">
        <v>404</v>
      </c>
      <c r="N14" s="20" t="s">
        <v>404</v>
      </c>
      <c r="O14" s="18" t="s">
        <v>404</v>
      </c>
      <c r="P14" s="20" t="s">
        <v>404</v>
      </c>
      <c r="Q14" s="18" t="n">
        <v>526.15274214</v>
      </c>
      <c r="R14" s="20" t="n">
        <v>8.24130854</v>
      </c>
    </row>
    <row r="15" spans="1:18">
      <c r="A15" s="15" t="s">
        <v>412</v>
      </c>
      <c r="B15" s="17" t="n">
        <v>5882</v>
      </c>
      <c r="C15" s="18">
        <f>(0.0/B15*100)</f>
        <v/>
      </c>
      <c r="D15" s="19" t="n">
        <v>5882</v>
      </c>
      <c r="E15" s="18" t="n">
        <v>532.48504238</v>
      </c>
      <c r="F15" s="20" t="n">
        <v>10.00760979</v>
      </c>
      <c r="G15" s="18" t="n">
        <v>524.86027146</v>
      </c>
      <c r="H15" s="20" t="n">
        <v>2.66891578</v>
      </c>
      <c r="I15" s="18" t="s">
        <v>404</v>
      </c>
      <c r="J15" s="20" t="s">
        <v>404</v>
      </c>
      <c r="K15" s="18" t="s">
        <v>404</v>
      </c>
      <c r="L15" s="20" t="s">
        <v>404</v>
      </c>
      <c r="M15" s="18" t="s">
        <v>404</v>
      </c>
      <c r="N15" s="20" t="s">
        <v>404</v>
      </c>
      <c r="O15" s="18" t="s">
        <v>404</v>
      </c>
      <c r="P15" s="20" t="s">
        <v>404</v>
      </c>
      <c r="Q15" s="18" t="n">
        <v>544.8144349</v>
      </c>
      <c r="R15" s="20" t="n">
        <v>17.40912238</v>
      </c>
    </row>
    <row r="16" spans="1:18">
      <c r="A16" s="15" t="s">
        <v>413</v>
      </c>
      <c r="B16" s="17" t="n">
        <v>6108</v>
      </c>
      <c r="C16" s="18">
        <f>(339.0/B16*100)</f>
        <v/>
      </c>
      <c r="D16" s="19" t="n">
        <v>5769</v>
      </c>
      <c r="E16" s="18" t="n">
        <v>497.98124333</v>
      </c>
      <c r="F16" s="20" t="n">
        <v>12.60658275</v>
      </c>
      <c r="G16" s="18" t="n">
        <v>504.5516481</v>
      </c>
      <c r="H16" s="20" t="n">
        <v>4.78954025</v>
      </c>
      <c r="I16" s="18" t="s">
        <v>404</v>
      </c>
      <c r="J16" s="20" t="s">
        <v>404</v>
      </c>
      <c r="K16" s="18" t="s">
        <v>404</v>
      </c>
      <c r="L16" s="20" t="s">
        <v>404</v>
      </c>
      <c r="M16" s="18" t="s">
        <v>404</v>
      </c>
      <c r="N16" s="20" t="s">
        <v>404</v>
      </c>
      <c r="O16" s="18" t="s">
        <v>404</v>
      </c>
      <c r="P16" s="20" t="s">
        <v>404</v>
      </c>
      <c r="Q16" s="18" t="n">
        <v>490.33953118</v>
      </c>
      <c r="R16" s="20" t="n">
        <v>11.88942081</v>
      </c>
    </row>
    <row r="17" spans="1:18">
      <c r="A17" s="15" t="s">
        <v>414</v>
      </c>
      <c r="B17" s="17" t="n">
        <v>6504</v>
      </c>
      <c r="C17" s="18">
        <f>(1325.0/B17*100)</f>
        <v/>
      </c>
      <c r="D17" s="19" t="n">
        <v>5179</v>
      </c>
      <c r="E17" s="18" t="n">
        <v>542.15511938</v>
      </c>
      <c r="F17" s="20" t="n">
        <v>7.64656458</v>
      </c>
      <c r="G17" s="18" t="n">
        <v>496.37779534</v>
      </c>
      <c r="H17" s="20" t="n">
        <v>5.11456737</v>
      </c>
      <c r="I17" s="18" t="s">
        <v>404</v>
      </c>
      <c r="J17" s="20" t="s">
        <v>404</v>
      </c>
      <c r="K17" s="18" t="s">
        <v>404</v>
      </c>
      <c r="L17" s="20" t="s">
        <v>404</v>
      </c>
      <c r="M17" s="18" t="s">
        <v>404</v>
      </c>
      <c r="N17" s="20" t="s">
        <v>404</v>
      </c>
      <c r="O17" s="18" t="s">
        <v>404</v>
      </c>
      <c r="P17" s="20" t="s">
        <v>404</v>
      </c>
      <c r="Q17" s="18" t="n">
        <v>527.96617861</v>
      </c>
      <c r="R17" s="20" t="n">
        <v>16.39063328</v>
      </c>
    </row>
    <row r="18" spans="1:18">
      <c r="A18" s="15" t="s">
        <v>415</v>
      </c>
      <c r="B18" s="17" t="n">
        <v>5532</v>
      </c>
      <c r="C18" s="18">
        <f>(0.0/B18*100)</f>
        <v/>
      </c>
      <c r="D18" s="19" t="n">
        <v>5532</v>
      </c>
      <c r="E18" s="18" t="n">
        <v>504.26938367</v>
      </c>
      <c r="F18" s="20" t="n">
        <v>15.62201168</v>
      </c>
      <c r="G18" s="18" t="n">
        <v>462.58746776</v>
      </c>
      <c r="H18" s="20" t="n">
        <v>5.23747001</v>
      </c>
      <c r="I18" s="18" t="s">
        <v>404</v>
      </c>
      <c r="J18" s="20" t="s">
        <v>404</v>
      </c>
      <c r="K18" s="18" t="s">
        <v>404</v>
      </c>
      <c r="L18" s="20" t="s">
        <v>404</v>
      </c>
      <c r="M18" s="18" t="s">
        <v>404</v>
      </c>
      <c r="N18" s="20" t="s">
        <v>404</v>
      </c>
      <c r="O18" s="18" t="s">
        <v>404</v>
      </c>
      <c r="P18" s="20" t="s">
        <v>404</v>
      </c>
      <c r="Q18" s="18" t="n">
        <v>475.66465023</v>
      </c>
      <c r="R18" s="20" t="n">
        <v>12.40989316</v>
      </c>
    </row>
    <row r="19" spans="1:18">
      <c r="A19" s="15" t="s">
        <v>416</v>
      </c>
      <c r="B19" s="17" t="n">
        <v>5658</v>
      </c>
      <c r="C19" s="18">
        <f>(327.0/B19*100)</f>
        <v/>
      </c>
      <c r="D19" s="19" t="n">
        <v>5331</v>
      </c>
      <c r="E19" s="18" t="n">
        <v>504.26141588</v>
      </c>
      <c r="F19" s="20" t="n">
        <v>8.922714689999999</v>
      </c>
      <c r="G19" s="18" t="n">
        <v>462.77178377</v>
      </c>
      <c r="H19" s="20" t="n">
        <v>3.82528278</v>
      </c>
      <c r="I19" s="18" t="s">
        <v>404</v>
      </c>
      <c r="J19" s="20" t="s">
        <v>404</v>
      </c>
      <c r="K19" s="18" t="s">
        <v>404</v>
      </c>
      <c r="L19" s="20" t="s">
        <v>404</v>
      </c>
      <c r="M19" s="18" t="s">
        <v>404</v>
      </c>
      <c r="N19" s="20" t="s">
        <v>404</v>
      </c>
      <c r="O19" s="18" t="s">
        <v>404</v>
      </c>
      <c r="P19" s="20" t="s">
        <v>404</v>
      </c>
      <c r="Q19" s="18" t="n">
        <v>441.35587625</v>
      </c>
      <c r="R19" s="20" t="n">
        <v>29.30403307</v>
      </c>
    </row>
    <row r="20" spans="1:18">
      <c r="A20" s="15" t="s">
        <v>417</v>
      </c>
      <c r="B20" s="17" t="n">
        <v>3371</v>
      </c>
      <c r="C20" s="18">
        <f>(24.0/B20*100)</f>
        <v/>
      </c>
      <c r="D20" s="19" t="n">
        <v>3347</v>
      </c>
      <c r="E20" s="18" t="n">
        <v>479.01847648</v>
      </c>
      <c r="F20" s="20" t="n">
        <v>2.859481</v>
      </c>
      <c r="G20" s="18" t="n">
        <v>483.88539703</v>
      </c>
      <c r="H20" s="20" t="n">
        <v>2.74156193</v>
      </c>
      <c r="I20" s="18" t="s">
        <v>404</v>
      </c>
      <c r="J20" s="20" t="s">
        <v>404</v>
      </c>
      <c r="K20" s="18" t="s">
        <v>404</v>
      </c>
      <c r="L20" s="20" t="s">
        <v>404</v>
      </c>
      <c r="M20" s="18" t="s">
        <v>404</v>
      </c>
      <c r="N20" s="20" t="s">
        <v>404</v>
      </c>
      <c r="O20" s="18" t="s">
        <v>404</v>
      </c>
      <c r="P20" s="20" t="s">
        <v>404</v>
      </c>
      <c r="Q20" s="18" t="n">
        <v>476.7379037</v>
      </c>
      <c r="R20" s="20" t="n">
        <v>7.2248007</v>
      </c>
    </row>
    <row r="21" spans="1:18">
      <c r="A21" s="15" t="s">
        <v>418</v>
      </c>
      <c r="B21" s="17" t="n">
        <v>5741</v>
      </c>
      <c r="C21" s="18">
        <f>(0.0/B21*100)</f>
        <v/>
      </c>
      <c r="D21" s="19" t="n">
        <v>5741</v>
      </c>
      <c r="E21" s="18" t="n">
        <v>528.54058366</v>
      </c>
      <c r="F21" s="20" t="n">
        <v>5.70636798</v>
      </c>
      <c r="G21" s="18" t="n">
        <v>520.18533114</v>
      </c>
      <c r="H21" s="20" t="n">
        <v>3.16349267</v>
      </c>
      <c r="I21" s="18" t="s">
        <v>404</v>
      </c>
      <c r="J21" s="20" t="s">
        <v>404</v>
      </c>
      <c r="K21" s="18" t="s">
        <v>404</v>
      </c>
      <c r="L21" s="20" t="s">
        <v>404</v>
      </c>
      <c r="M21" s="18" t="s">
        <v>404</v>
      </c>
      <c r="N21" s="20" t="s">
        <v>404</v>
      </c>
      <c r="O21" s="18" t="s">
        <v>404</v>
      </c>
      <c r="P21" s="20" t="s">
        <v>404</v>
      </c>
      <c r="Q21" s="18" t="n">
        <v>506.10127115</v>
      </c>
      <c r="R21" s="20" t="n">
        <v>5.80918584</v>
      </c>
    </row>
    <row r="22" spans="1:18">
      <c r="A22" s="15" t="s">
        <v>419</v>
      </c>
      <c r="B22" s="17" t="n">
        <v>6598</v>
      </c>
      <c r="C22" s="18">
        <f>(0.0/B22*100)</f>
        <v/>
      </c>
      <c r="D22" s="19" t="n">
        <v>6598</v>
      </c>
      <c r="E22" s="18" t="n">
        <v>499.9192129</v>
      </c>
      <c r="F22" s="20" t="n">
        <v>27.05583208</v>
      </c>
      <c r="G22" s="18" t="n">
        <v>475.83193043</v>
      </c>
      <c r="H22" s="20" t="n">
        <v>4.7042639</v>
      </c>
      <c r="I22" s="18" t="s">
        <v>404</v>
      </c>
      <c r="J22" s="20" t="s">
        <v>404</v>
      </c>
      <c r="K22" s="18" t="s">
        <v>404</v>
      </c>
      <c r="L22" s="20" t="s">
        <v>404</v>
      </c>
      <c r="M22" s="18" t="s">
        <v>404</v>
      </c>
      <c r="N22" s="20" t="s">
        <v>404</v>
      </c>
      <c r="O22" s="18" t="s">
        <v>404</v>
      </c>
      <c r="P22" s="20" t="s">
        <v>404</v>
      </c>
      <c r="Q22" s="18" t="n">
        <v>501.93215153</v>
      </c>
      <c r="R22" s="20" t="n">
        <v>26.86850032</v>
      </c>
    </row>
    <row r="23" spans="1:18">
      <c r="A23" s="15" t="s">
        <v>420</v>
      </c>
      <c r="B23" s="17" t="n">
        <v>11583</v>
      </c>
      <c r="C23" s="18">
        <f>(3069.0/B23*100)</f>
        <v/>
      </c>
      <c r="D23" s="19" t="n">
        <v>8514</v>
      </c>
      <c r="E23" s="18" t="n">
        <v>508.33515085</v>
      </c>
      <c r="F23" s="20" t="n">
        <v>13.04366416</v>
      </c>
      <c r="G23" s="18" t="n">
        <v>489.05010774</v>
      </c>
      <c r="H23" s="20" t="n">
        <v>3.43648807</v>
      </c>
      <c r="I23" s="18" t="s">
        <v>404</v>
      </c>
      <c r="J23" s="20" t="s">
        <v>404</v>
      </c>
      <c r="K23" s="18" t="s">
        <v>404</v>
      </c>
      <c r="L23" s="20" t="s">
        <v>404</v>
      </c>
      <c r="M23" s="18" t="s">
        <v>404</v>
      </c>
      <c r="N23" s="20" t="s">
        <v>404</v>
      </c>
      <c r="O23" s="18" t="s">
        <v>404</v>
      </c>
      <c r="P23" s="20" t="s">
        <v>404</v>
      </c>
      <c r="Q23" s="18" t="n">
        <v>469.74764234</v>
      </c>
      <c r="R23" s="20" t="n">
        <v>14.97304962</v>
      </c>
    </row>
    <row r="24" spans="1:18">
      <c r="A24" s="15" t="s">
        <v>421</v>
      </c>
      <c r="B24" s="17" t="n">
        <v>6647</v>
      </c>
      <c r="C24" s="18">
        <f>(0.0/B24*100)</f>
        <v/>
      </c>
      <c r="D24" s="19" t="n">
        <v>6647</v>
      </c>
      <c r="E24" s="18" t="n">
        <v>534.80851173</v>
      </c>
      <c r="F24" s="20" t="n">
        <v>6.92286989</v>
      </c>
      <c r="G24" s="18" t="n">
        <v>506.52692717</v>
      </c>
      <c r="H24" s="20" t="n">
        <v>4.22533385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517.26559761</v>
      </c>
      <c r="F25" s="20" t="n">
        <v>3.76801507</v>
      </c>
      <c r="G25" s="18" t="n">
        <v>511.92807153</v>
      </c>
      <c r="H25" s="20" t="n">
        <v>27.13469417</v>
      </c>
      <c r="I25" s="18" t="s">
        <v>404</v>
      </c>
      <c r="J25" s="20" t="s">
        <v>404</v>
      </c>
      <c r="K25" s="18" t="s">
        <v>404</v>
      </c>
      <c r="L25" s="20" t="s">
        <v>404</v>
      </c>
      <c r="M25" s="18" t="s">
        <v>404</v>
      </c>
      <c r="N25" s="20" t="s">
        <v>404</v>
      </c>
      <c r="O25" s="18" t="s">
        <v>404</v>
      </c>
      <c r="P25" s="20" t="s">
        <v>404</v>
      </c>
      <c r="Q25" s="18" t="n">
        <v>580.89355</v>
      </c>
      <c r="R25" s="20" t="n">
        <v>9.05881297</v>
      </c>
    </row>
    <row r="26" spans="1:18">
      <c r="A26" s="15" t="s">
        <v>423</v>
      </c>
      <c r="B26" s="17" t="n">
        <v>4869</v>
      </c>
      <c r="C26" s="18">
        <f>(11.0/B26*100)</f>
        <v/>
      </c>
      <c r="D26" s="19" t="n">
        <v>4858</v>
      </c>
      <c r="E26" s="18" t="n">
        <v>497.21184959</v>
      </c>
      <c r="F26" s="20" t="n">
        <v>5.33333301</v>
      </c>
      <c r="G26" s="18" t="n">
        <v>486.36945252</v>
      </c>
      <c r="H26" s="20" t="n">
        <v>2.28694322</v>
      </c>
      <c r="I26" s="18" t="s">
        <v>404</v>
      </c>
      <c r="J26" s="20" t="s">
        <v>404</v>
      </c>
      <c r="K26" s="18" t="s">
        <v>404</v>
      </c>
      <c r="L26" s="20" t="s">
        <v>404</v>
      </c>
      <c r="M26" s="18" t="s">
        <v>404</v>
      </c>
      <c r="N26" s="20" t="s">
        <v>404</v>
      </c>
      <c r="O26" s="18" t="s">
        <v>404</v>
      </c>
      <c r="P26" s="20" t="s">
        <v>404</v>
      </c>
      <c r="Q26" s="18" t="n">
        <v>485.15559825</v>
      </c>
      <c r="R26" s="20" t="n">
        <v>8.11168013</v>
      </c>
    </row>
    <row r="27" spans="1:18">
      <c r="A27" s="15" t="s">
        <v>424</v>
      </c>
      <c r="B27" s="17" t="n">
        <v>5299</v>
      </c>
      <c r="C27" s="18">
        <f>(0.0/B27*100)</f>
        <v/>
      </c>
      <c r="D27" s="19" t="n">
        <v>5299</v>
      </c>
      <c r="E27" s="18" t="n">
        <v>479.10295853</v>
      </c>
      <c r="F27" s="20" t="n">
        <v>1.6662395</v>
      </c>
      <c r="G27" s="18" t="n">
        <v>477.64570292</v>
      </c>
      <c r="H27" s="20" t="n">
        <v>2.07900144</v>
      </c>
      <c r="I27" s="18" t="s">
        <v>404</v>
      </c>
      <c r="J27" s="20" t="s">
        <v>404</v>
      </c>
      <c r="K27" s="18" t="s">
        <v>404</v>
      </c>
      <c r="L27" s="20" t="s">
        <v>404</v>
      </c>
      <c r="M27" s="18" t="s">
        <v>404</v>
      </c>
      <c r="N27" s="20" t="s">
        <v>404</v>
      </c>
      <c r="O27" s="18" t="s">
        <v>404</v>
      </c>
      <c r="P27" s="20" t="s">
        <v>404</v>
      </c>
      <c r="Q27" s="18" t="n">
        <v>539.07433845</v>
      </c>
      <c r="R27" s="20" t="n">
        <v>6.21086831</v>
      </c>
    </row>
    <row r="28" spans="1:18">
      <c r="A28" s="15" t="s">
        <v>425</v>
      </c>
      <c r="B28" s="17" t="n">
        <v>7568</v>
      </c>
      <c r="C28" s="18">
        <f>(0.0/B28*100)</f>
        <v/>
      </c>
      <c r="D28" s="19" t="n">
        <v>7568</v>
      </c>
      <c r="E28" s="18" t="n">
        <v>445.02300253</v>
      </c>
      <c r="F28" s="20" t="n">
        <v>4.55032459</v>
      </c>
      <c r="G28" s="18" t="n">
        <v>411.15723889</v>
      </c>
      <c r="H28" s="20" t="n">
        <v>3.94523338</v>
      </c>
      <c r="I28" s="18" t="s">
        <v>404</v>
      </c>
      <c r="J28" s="20" t="s">
        <v>404</v>
      </c>
      <c r="K28" s="18" t="s">
        <v>404</v>
      </c>
      <c r="L28" s="20" t="s">
        <v>404</v>
      </c>
      <c r="M28" s="18" t="s">
        <v>404</v>
      </c>
      <c r="N28" s="20" t="s">
        <v>404</v>
      </c>
      <c r="O28" s="18" t="s">
        <v>404</v>
      </c>
      <c r="P28" s="20" t="s">
        <v>404</v>
      </c>
      <c r="Q28" s="18" t="n">
        <v>398.06675245</v>
      </c>
      <c r="R28" s="20" t="n">
        <v>8.77478773</v>
      </c>
    </row>
    <row r="29" spans="1:18">
      <c r="A29" s="15" t="s">
        <v>426</v>
      </c>
      <c r="B29" s="17" t="n">
        <v>5385</v>
      </c>
      <c r="C29" s="18">
        <f>(1123.0/B29*100)</f>
        <v/>
      </c>
      <c r="D29" s="19" t="n">
        <v>4262</v>
      </c>
      <c r="E29" s="18" t="n">
        <v>549.94407845</v>
      </c>
      <c r="F29" s="20" t="n">
        <v>20.58800756</v>
      </c>
      <c r="G29" s="18" t="n">
        <v>494.74153671</v>
      </c>
      <c r="H29" s="20" t="n">
        <v>5.75392056</v>
      </c>
      <c r="I29" s="18" t="s">
        <v>404</v>
      </c>
      <c r="J29" s="20" t="s">
        <v>404</v>
      </c>
      <c r="K29" s="18" t="s">
        <v>404</v>
      </c>
      <c r="L29" s="20" t="s">
        <v>404</v>
      </c>
      <c r="M29" s="18" t="s">
        <v>404</v>
      </c>
      <c r="N29" s="20" t="s">
        <v>404</v>
      </c>
      <c r="O29" s="18" t="s">
        <v>404</v>
      </c>
      <c r="P29" s="20" t="s">
        <v>404</v>
      </c>
      <c r="Q29" s="18" t="n">
        <v>502.53753032</v>
      </c>
      <c r="R29" s="20" t="n">
        <v>14.04467575</v>
      </c>
    </row>
    <row r="30" spans="1:18">
      <c r="A30" s="15" t="s">
        <v>427</v>
      </c>
      <c r="B30" s="17" t="n">
        <v>4520</v>
      </c>
      <c r="C30" s="18">
        <f>(904.0/B30*100)</f>
        <v/>
      </c>
      <c r="D30" s="19" t="n">
        <v>3616</v>
      </c>
      <c r="E30" s="18" t="n">
        <v>517.04309376</v>
      </c>
      <c r="F30" s="20" t="n">
        <v>3.71919172</v>
      </c>
      <c r="G30" s="18" t="n">
        <v>494.452548</v>
      </c>
      <c r="H30" s="20" t="n">
        <v>7.29693864</v>
      </c>
      <c r="I30" s="18" t="s">
        <v>404</v>
      </c>
      <c r="J30" s="20" t="s">
        <v>404</v>
      </c>
      <c r="K30" s="18" t="s">
        <v>404</v>
      </c>
      <c r="L30" s="20" t="s">
        <v>404</v>
      </c>
      <c r="M30" s="18" t="s">
        <v>404</v>
      </c>
      <c r="N30" s="20" t="s">
        <v>404</v>
      </c>
      <c r="O30" s="18" t="s">
        <v>404</v>
      </c>
      <c r="P30" s="20" t="s">
        <v>404</v>
      </c>
      <c r="Q30" s="18" t="n">
        <v>493.90596307</v>
      </c>
      <c r="R30" s="20" t="n">
        <v>24.62568305</v>
      </c>
    </row>
    <row r="31" spans="1:18">
      <c r="A31" s="15" t="s">
        <v>428</v>
      </c>
      <c r="B31" s="17" t="n">
        <v>5456</v>
      </c>
      <c r="C31" s="18">
        <f>(502.0/B31*100)</f>
        <v/>
      </c>
      <c r="D31" s="19" t="n">
        <v>4954</v>
      </c>
      <c r="E31" s="18" t="n">
        <v>530.1307958899999</v>
      </c>
      <c r="F31" s="20" t="n">
        <v>9.474066609999999</v>
      </c>
      <c r="G31" s="18" t="n">
        <v>510.9399011</v>
      </c>
      <c r="H31" s="20" t="n">
        <v>2.9917842</v>
      </c>
      <c r="I31" s="18" t="s">
        <v>404</v>
      </c>
      <c r="J31" s="20" t="s">
        <v>404</v>
      </c>
      <c r="K31" s="18" t="s">
        <v>404</v>
      </c>
      <c r="L31" s="20" t="s">
        <v>404</v>
      </c>
      <c r="M31" s="18" t="s">
        <v>404</v>
      </c>
      <c r="N31" s="20" t="s">
        <v>404</v>
      </c>
      <c r="O31" s="18" t="s">
        <v>404</v>
      </c>
      <c r="P31" s="20" t="s">
        <v>404</v>
      </c>
      <c r="Q31" s="18" t="n">
        <v>515.39217582</v>
      </c>
      <c r="R31" s="20" t="n">
        <v>8.248452090000001</v>
      </c>
    </row>
    <row r="32" spans="1:18">
      <c r="A32" s="15" t="s">
        <v>429</v>
      </c>
      <c r="B32" s="17" t="n">
        <v>4478</v>
      </c>
      <c r="C32" s="18">
        <f>(0.0/B32*100)</f>
        <v/>
      </c>
      <c r="D32" s="19" t="n">
        <v>4478</v>
      </c>
      <c r="E32" s="18" t="n">
        <v>516.38789921</v>
      </c>
      <c r="F32" s="20" t="n">
        <v>6.54882485</v>
      </c>
      <c r="G32" s="18" t="n">
        <v>501.07512674</v>
      </c>
      <c r="H32" s="20" t="n">
        <v>2.79442728</v>
      </c>
      <c r="I32" s="18" t="s">
        <v>404</v>
      </c>
      <c r="J32" s="20" t="s">
        <v>404</v>
      </c>
      <c r="K32" s="18" t="s">
        <v>404</v>
      </c>
      <c r="L32" s="20" t="s">
        <v>404</v>
      </c>
      <c r="M32" s="18" t="s">
        <v>404</v>
      </c>
      <c r="N32" s="20" t="s">
        <v>404</v>
      </c>
      <c r="O32" s="18" t="s">
        <v>404</v>
      </c>
      <c r="P32" s="20" t="s">
        <v>404</v>
      </c>
      <c r="Q32" s="18" t="n">
        <v>515.8416465</v>
      </c>
      <c r="R32" s="20" t="n">
        <v>12.10950779</v>
      </c>
    </row>
    <row r="33" spans="1:18">
      <c r="A33" s="15" t="s">
        <v>430</v>
      </c>
      <c r="B33" s="17" t="n">
        <v>7325</v>
      </c>
      <c r="C33" s="18">
        <f>(29.0/B33*100)</f>
        <v/>
      </c>
      <c r="D33" s="19" t="n">
        <v>7296</v>
      </c>
      <c r="E33" s="18" t="n">
        <v>505.91893566</v>
      </c>
      <c r="F33" s="20" t="n">
        <v>5.48944595</v>
      </c>
      <c r="G33" s="18" t="n">
        <v>506.98739526</v>
      </c>
      <c r="H33" s="20" t="n">
        <v>4.04023701</v>
      </c>
      <c r="I33" s="18" t="s">
        <v>404</v>
      </c>
      <c r="J33" s="20" t="s">
        <v>404</v>
      </c>
      <c r="K33" s="18" t="s">
        <v>404</v>
      </c>
      <c r="L33" s="20" t="s">
        <v>404</v>
      </c>
      <c r="M33" s="18" t="s">
        <v>404</v>
      </c>
      <c r="N33" s="20" t="s">
        <v>404</v>
      </c>
      <c r="O33" s="18" t="s">
        <v>404</v>
      </c>
      <c r="P33" s="20" t="s">
        <v>404</v>
      </c>
      <c r="Q33" s="18" t="n">
        <v>459.85537623</v>
      </c>
      <c r="R33" s="20" t="n">
        <v>9.01752714</v>
      </c>
    </row>
    <row r="34" spans="1:18">
      <c r="A34" s="15" t="s">
        <v>431</v>
      </c>
      <c r="B34" s="17" t="n">
        <v>6350</v>
      </c>
      <c r="C34" s="18">
        <f>(0.0/B34*100)</f>
        <v/>
      </c>
      <c r="D34" s="19" t="n">
        <v>6350</v>
      </c>
      <c r="E34" s="18" t="n">
        <v>462.84466545</v>
      </c>
      <c r="F34" s="20" t="n">
        <v>9.486973369999999</v>
      </c>
      <c r="G34" s="18" t="n">
        <v>449.26398286</v>
      </c>
      <c r="H34" s="20" t="n">
        <v>4.65296448</v>
      </c>
      <c r="I34" s="18" t="s">
        <v>404</v>
      </c>
      <c r="J34" s="20" t="s">
        <v>404</v>
      </c>
      <c r="K34" s="18" t="s">
        <v>404</v>
      </c>
      <c r="L34" s="20" t="s">
        <v>404</v>
      </c>
      <c r="M34" s="18" t="s">
        <v>404</v>
      </c>
      <c r="N34" s="20" t="s">
        <v>404</v>
      </c>
      <c r="O34" s="18" t="s">
        <v>404</v>
      </c>
      <c r="P34" s="20" t="s">
        <v>404</v>
      </c>
      <c r="Q34" s="18" t="n">
        <v>448.66933299</v>
      </c>
      <c r="R34" s="20" t="n">
        <v>15.77931425</v>
      </c>
    </row>
    <row r="35" spans="1:18">
      <c r="A35" s="15" t="s">
        <v>432</v>
      </c>
      <c r="B35" s="17" t="n">
        <v>6406</v>
      </c>
      <c r="C35" s="18">
        <f>(443.0/B35*100)</f>
        <v/>
      </c>
      <c r="D35" s="19" t="n">
        <v>5963</v>
      </c>
      <c r="E35" s="18" t="n">
        <v>528.56933215</v>
      </c>
      <c r="F35" s="20" t="n">
        <v>2.8068482</v>
      </c>
      <c r="G35" s="18" t="n">
        <v>500.43105654</v>
      </c>
      <c r="H35" s="20" t="n">
        <v>1.75136954</v>
      </c>
      <c r="I35" s="18" t="s">
        <v>404</v>
      </c>
      <c r="J35" s="20" t="s">
        <v>404</v>
      </c>
      <c r="K35" s="18" t="s">
        <v>404</v>
      </c>
      <c r="L35" s="20" t="s">
        <v>404</v>
      </c>
      <c r="M35" s="18" t="s">
        <v>404</v>
      </c>
      <c r="N35" s="20" t="s">
        <v>404</v>
      </c>
      <c r="O35" s="18" t="s">
        <v>404</v>
      </c>
      <c r="P35" s="20" t="s">
        <v>404</v>
      </c>
      <c r="Q35" s="18" t="n">
        <v>465.72714119</v>
      </c>
      <c r="R35" s="20" t="n">
        <v>5.1487943</v>
      </c>
    </row>
    <row r="36" spans="1:18">
      <c r="A36" s="15" t="s">
        <v>433</v>
      </c>
      <c r="B36" s="17" t="n">
        <v>6736</v>
      </c>
      <c r="C36" s="18">
        <f>(10.0/B36*100)</f>
        <v/>
      </c>
      <c r="D36" s="19" t="n">
        <v>6726</v>
      </c>
      <c r="E36" s="18" t="n">
        <v>493.96508688</v>
      </c>
      <c r="F36" s="20" t="n">
        <v>5.92967333</v>
      </c>
      <c r="G36" s="18" t="n">
        <v>495.04202367</v>
      </c>
      <c r="H36" s="20" t="n">
        <v>3.02043847</v>
      </c>
      <c r="I36" s="18" t="s">
        <v>404</v>
      </c>
      <c r="J36" s="20" t="s">
        <v>404</v>
      </c>
      <c r="K36" s="18" t="s">
        <v>404</v>
      </c>
      <c r="L36" s="20" t="s">
        <v>404</v>
      </c>
      <c r="M36" s="18" t="s">
        <v>404</v>
      </c>
      <c r="N36" s="20" t="s">
        <v>404</v>
      </c>
      <c r="O36" s="18" t="s">
        <v>404</v>
      </c>
      <c r="P36" s="20" t="s">
        <v>404</v>
      </c>
      <c r="Q36" s="18" t="n">
        <v>509.34560779</v>
      </c>
      <c r="R36" s="20" t="n">
        <v>10.06776551</v>
      </c>
    </row>
    <row r="37" spans="1:18">
      <c r="A37" s="15" t="s">
        <v>434</v>
      </c>
      <c r="B37" s="17" t="n">
        <v>5458</v>
      </c>
      <c r="C37" s="18">
        <f>(0.0/B37*100)</f>
        <v/>
      </c>
      <c r="D37" s="19" t="n">
        <v>5458</v>
      </c>
      <c r="E37" s="18" t="n">
        <v>504.45809807</v>
      </c>
      <c r="F37" s="20" t="n">
        <v>10.28831797</v>
      </c>
      <c r="G37" s="18" t="n">
        <v>499.63724257</v>
      </c>
      <c r="H37" s="20" t="n">
        <v>3.72807676</v>
      </c>
      <c r="I37" s="18" t="s">
        <v>404</v>
      </c>
      <c r="J37" s="20" t="s">
        <v>404</v>
      </c>
      <c r="K37" s="18" t="s">
        <v>404</v>
      </c>
      <c r="L37" s="20" t="s">
        <v>404</v>
      </c>
      <c r="M37" s="18" t="s">
        <v>404</v>
      </c>
      <c r="N37" s="20" t="s">
        <v>404</v>
      </c>
      <c r="O37" s="18" t="s">
        <v>404</v>
      </c>
      <c r="P37" s="20" t="s">
        <v>404</v>
      </c>
      <c r="Q37" s="18" t="n">
        <v>500.19478877</v>
      </c>
      <c r="R37" s="20" t="n">
        <v>20.57752104</v>
      </c>
    </row>
    <row r="38" spans="1:18">
      <c r="A38" s="15" t="s">
        <v>435</v>
      </c>
      <c r="B38" s="17" t="n">
        <v>5860</v>
      </c>
      <c r="C38" s="18">
        <f>(268.0/B38*100)</f>
        <v/>
      </c>
      <c r="D38" s="19" t="n">
        <v>5592</v>
      </c>
      <c r="E38" s="18" t="n">
        <v>512.82437399</v>
      </c>
      <c r="F38" s="20" t="n">
        <v>17.5141783</v>
      </c>
      <c r="G38" s="18" t="n">
        <v>488.63195745</v>
      </c>
      <c r="H38" s="20" t="n">
        <v>3.73854964</v>
      </c>
      <c r="I38" s="18" t="s">
        <v>404</v>
      </c>
      <c r="J38" s="20" t="s">
        <v>404</v>
      </c>
      <c r="K38" s="18" t="s">
        <v>404</v>
      </c>
      <c r="L38" s="20" t="s">
        <v>404</v>
      </c>
      <c r="M38" s="18" t="s">
        <v>404</v>
      </c>
      <c r="N38" s="20" t="s">
        <v>404</v>
      </c>
      <c r="O38" s="18" t="s">
        <v>404</v>
      </c>
      <c r="P38" s="20" t="s">
        <v>404</v>
      </c>
      <c r="Q38" s="18" t="n">
        <v>503.07195124</v>
      </c>
      <c r="R38" s="20" t="n">
        <v>19.01898724</v>
      </c>
    </row>
    <row r="39" spans="1:18">
      <c r="A39" s="15" t="s">
        <v>436</v>
      </c>
      <c r="B39" s="17" t="n">
        <v>5895</v>
      </c>
      <c r="C39" s="18">
        <f>(0.0/B39*100)</f>
        <v/>
      </c>
      <c r="D39" s="19" t="n">
        <v>5895</v>
      </c>
      <c r="E39" s="18" t="n">
        <v>431.93591757</v>
      </c>
      <c r="F39" s="20" t="n">
        <v>4.85909458</v>
      </c>
      <c r="G39" s="18" t="n">
        <v>420.11497259</v>
      </c>
      <c r="H39" s="20" t="n">
        <v>11.01642897</v>
      </c>
      <c r="I39" s="18" t="s">
        <v>404</v>
      </c>
      <c r="J39" s="20" t="s">
        <v>404</v>
      </c>
      <c r="K39" s="18" t="s">
        <v>404</v>
      </c>
      <c r="L39" s="20" t="s">
        <v>404</v>
      </c>
      <c r="M39" s="18" t="s">
        <v>404</v>
      </c>
      <c r="N39" s="20" t="s">
        <v>404</v>
      </c>
      <c r="O39" s="18" t="s">
        <v>404</v>
      </c>
      <c r="P39" s="20" t="s">
        <v>404</v>
      </c>
      <c r="Q39" s="18" t="n">
        <v>372.17289466</v>
      </c>
      <c r="R39" s="20" t="n">
        <v>9.711948140000001</v>
      </c>
    </row>
    <row r="40" spans="1:18">
      <c r="A40" s="15" t="s">
        <v>437</v>
      </c>
      <c r="B40" s="17" t="n">
        <v>14157</v>
      </c>
      <c r="C40" s="18">
        <f>(2602.0/B40*100)</f>
        <v/>
      </c>
      <c r="D40" s="19" t="n">
        <v>11555</v>
      </c>
      <c r="E40" s="18" t="n">
        <v>504.92901463</v>
      </c>
      <c r="F40" s="20" t="n">
        <v>4.790623</v>
      </c>
      <c r="G40" s="18" t="n">
        <v>494.65417241</v>
      </c>
      <c r="H40" s="20" t="n">
        <v>5.24037134</v>
      </c>
      <c r="I40" s="18" t="s">
        <v>404</v>
      </c>
      <c r="J40" s="20" t="s">
        <v>404</v>
      </c>
      <c r="K40" s="18" t="s">
        <v>404</v>
      </c>
      <c r="L40" s="20" t="s">
        <v>404</v>
      </c>
      <c r="M40" s="18" t="s">
        <v>404</v>
      </c>
      <c r="N40" s="20" t="s">
        <v>404</v>
      </c>
      <c r="O40" s="18" t="s">
        <v>404</v>
      </c>
      <c r="P40" s="20" t="s">
        <v>404</v>
      </c>
      <c r="Q40" s="18" t="n">
        <v>492.91674696</v>
      </c>
      <c r="R40" s="20" t="n">
        <v>8.163326830000001</v>
      </c>
    </row>
    <row r="41" spans="1:18">
      <c r="A41" s="15" t="s">
        <v>438</v>
      </c>
      <c r="B41" s="17" t="n">
        <v>5712</v>
      </c>
      <c r="C41" s="18">
        <f>(70.0/B41*100)</f>
        <v/>
      </c>
      <c r="D41" s="19" t="n">
        <v>5642</v>
      </c>
      <c r="E41" s="18" t="n">
        <v>506.00809024</v>
      </c>
      <c r="F41" s="20" t="n">
        <v>5.67613622</v>
      </c>
      <c r="G41" s="18" t="n">
        <v>489.61305417</v>
      </c>
      <c r="H41" s="20" t="n">
        <v>4.57349688</v>
      </c>
      <c r="I41" s="18" t="s">
        <v>404</v>
      </c>
      <c r="J41" s="20" t="s">
        <v>404</v>
      </c>
      <c r="K41" s="18" t="s">
        <v>404</v>
      </c>
      <c r="L41" s="20" t="s">
        <v>404</v>
      </c>
      <c r="M41" s="18" t="s">
        <v>404</v>
      </c>
      <c r="N41" s="20" t="s">
        <v>404</v>
      </c>
      <c r="O41" s="18" t="s">
        <v>404</v>
      </c>
      <c r="P41" s="20" t="s">
        <v>404</v>
      </c>
      <c r="Q41" s="18" t="n">
        <v>502.5154091</v>
      </c>
      <c r="R41" s="20" t="n">
        <v>19.03550415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418.57162986</v>
      </c>
      <c r="F44" s="20" t="n">
        <v>7.64797295</v>
      </c>
      <c r="G44" s="18" t="n">
        <v>398.64451853</v>
      </c>
      <c r="H44" s="20" t="n">
        <v>4.72144152</v>
      </c>
      <c r="I44" s="18" t="s">
        <v>404</v>
      </c>
      <c r="J44" s="20" t="s">
        <v>404</v>
      </c>
      <c r="K44" s="18" t="s">
        <v>404</v>
      </c>
      <c r="L44" s="20" t="s">
        <v>404</v>
      </c>
      <c r="M44" s="18" t="s">
        <v>404</v>
      </c>
      <c r="N44" s="20" t="s">
        <v>404</v>
      </c>
      <c r="O44" s="18" t="s">
        <v>404</v>
      </c>
      <c r="P44" s="20" t="s">
        <v>404</v>
      </c>
      <c r="Q44" s="18" t="n">
        <v>398.50366201</v>
      </c>
      <c r="R44" s="20" t="n">
        <v>12.6611092</v>
      </c>
    </row>
    <row r="45" spans="1:18">
      <c r="A45" s="15" t="s">
        <v>442</v>
      </c>
      <c r="B45" s="17" t="n">
        <v>5519</v>
      </c>
      <c r="C45" s="18">
        <f>(0.0/B45*100)</f>
        <v/>
      </c>
      <c r="D45" s="19" t="n">
        <v>5519</v>
      </c>
      <c r="E45" s="18" t="n">
        <v>353.01586761</v>
      </c>
      <c r="F45" s="20" t="n">
        <v>20.57202986</v>
      </c>
      <c r="G45" s="18" t="n">
        <v>351.96825498</v>
      </c>
      <c r="H45" s="20" t="n">
        <v>3.30087487</v>
      </c>
      <c r="I45" s="18" t="s">
        <v>404</v>
      </c>
      <c r="J45" s="20" t="s">
        <v>404</v>
      </c>
      <c r="K45" s="18" t="s">
        <v>404</v>
      </c>
      <c r="L45" s="20" t="s">
        <v>404</v>
      </c>
      <c r="M45" s="18" t="s">
        <v>404</v>
      </c>
      <c r="N45" s="20" t="s">
        <v>404</v>
      </c>
      <c r="O45" s="18" t="s">
        <v>404</v>
      </c>
      <c r="P45" s="20" t="s">
        <v>404</v>
      </c>
      <c r="Q45" s="18" t="n">
        <v>332.25158764</v>
      </c>
      <c r="R45" s="20" t="n">
        <v>7.84175027</v>
      </c>
    </row>
    <row r="46" spans="1:18">
      <c r="A46" s="15" t="s">
        <v>443</v>
      </c>
      <c r="B46" s="17" t="n">
        <v>23141</v>
      </c>
      <c r="C46" s="18">
        <f>(4196.0/B46*100)</f>
        <v/>
      </c>
      <c r="D46" s="19" t="n">
        <v>18945</v>
      </c>
      <c r="E46" s="18" t="n">
        <v>429.41195639</v>
      </c>
      <c r="F46" s="20" t="n">
        <v>6.1354839</v>
      </c>
      <c r="G46" s="18" t="n">
        <v>414.28641801</v>
      </c>
      <c r="H46" s="20" t="n">
        <v>4.01227618</v>
      </c>
      <c r="I46" s="18" t="s">
        <v>404</v>
      </c>
      <c r="J46" s="20" t="s">
        <v>404</v>
      </c>
      <c r="K46" s="18" t="s">
        <v>404</v>
      </c>
      <c r="L46" s="20" t="s">
        <v>404</v>
      </c>
      <c r="M46" s="18" t="s">
        <v>404</v>
      </c>
      <c r="N46" s="20" t="s">
        <v>404</v>
      </c>
      <c r="O46" s="18" t="s">
        <v>404</v>
      </c>
      <c r="P46" s="20" t="s">
        <v>404</v>
      </c>
      <c r="Q46" s="18" t="n">
        <v>358.91640753</v>
      </c>
      <c r="R46" s="20" t="n">
        <v>7.68743849</v>
      </c>
    </row>
    <row r="47" spans="1:18">
      <c r="A47" s="15" t="s">
        <v>444</v>
      </c>
      <c r="B47" s="17" t="n">
        <v>5928</v>
      </c>
      <c r="C47" s="18">
        <f>(0.0/B47*100)</f>
        <v/>
      </c>
      <c r="D47" s="19" t="n">
        <v>5928</v>
      </c>
      <c r="E47" s="18" t="n">
        <v>464.28962971</v>
      </c>
      <c r="F47" s="20" t="n">
        <v>11.81088086</v>
      </c>
      <c r="G47" s="18" t="n">
        <v>419.96881562</v>
      </c>
      <c r="H47" s="20" t="n">
        <v>6.22697469</v>
      </c>
      <c r="I47" s="18" t="s">
        <v>404</v>
      </c>
      <c r="J47" s="20" t="s">
        <v>404</v>
      </c>
      <c r="K47" s="18" t="s">
        <v>404</v>
      </c>
      <c r="L47" s="20" t="s">
        <v>404</v>
      </c>
      <c r="M47" s="18" t="s">
        <v>404</v>
      </c>
      <c r="N47" s="20" t="s">
        <v>404</v>
      </c>
      <c r="O47" s="18" t="s">
        <v>404</v>
      </c>
      <c r="P47" s="20" t="s">
        <v>404</v>
      </c>
      <c r="Q47" s="18" t="n">
        <v>435.63062546</v>
      </c>
      <c r="R47" s="20" t="n">
        <v>27.0407186</v>
      </c>
    </row>
    <row r="48" spans="1:18">
      <c r="A48" s="15" t="s">
        <v>445</v>
      </c>
      <c r="B48" s="17" t="n">
        <v>9841</v>
      </c>
      <c r="C48" s="18">
        <f>(0.0/B48*100)</f>
        <v/>
      </c>
      <c r="D48" s="19" t="n">
        <v>9841</v>
      </c>
      <c r="E48" s="18" t="n">
        <v>504.79173102</v>
      </c>
      <c r="F48" s="20" t="n">
        <v>7.37973012</v>
      </c>
      <c r="G48" s="18" t="n">
        <v>474.60016956</v>
      </c>
      <c r="H48" s="20" t="n">
        <v>10.42370391</v>
      </c>
      <c r="I48" s="18" t="s">
        <v>404</v>
      </c>
      <c r="J48" s="20" t="s">
        <v>404</v>
      </c>
      <c r="K48" s="18" t="s">
        <v>404</v>
      </c>
      <c r="L48" s="20" t="s">
        <v>404</v>
      </c>
      <c r="M48" s="18" t="s">
        <v>404</v>
      </c>
      <c r="N48" s="20" t="s">
        <v>404</v>
      </c>
      <c r="O48" s="18" t="s">
        <v>404</v>
      </c>
      <c r="P48" s="20" t="s">
        <v>404</v>
      </c>
      <c r="Q48" s="18" t="n">
        <v>436.08173736</v>
      </c>
      <c r="R48" s="20" t="n">
        <v>19.21400456</v>
      </c>
    </row>
    <row r="49" spans="1:18">
      <c r="A49" s="15" t="s">
        <v>446</v>
      </c>
      <c r="B49" s="17" t="n">
        <v>6349</v>
      </c>
      <c r="C49" s="18">
        <f>(52.0/B49*100)</f>
        <v/>
      </c>
      <c r="D49" s="19" t="n">
        <v>6297</v>
      </c>
      <c r="E49" s="18" t="n">
        <v>412.07445674</v>
      </c>
      <c r="F49" s="20" t="n">
        <v>7.92724825</v>
      </c>
      <c r="G49" s="18" t="n">
        <v>428.45948418</v>
      </c>
      <c r="H49" s="20" t="n">
        <v>3.96648349</v>
      </c>
      <c r="I49" s="18" t="s">
        <v>404</v>
      </c>
      <c r="J49" s="20" t="s">
        <v>404</v>
      </c>
      <c r="K49" s="18" t="s">
        <v>404</v>
      </c>
      <c r="L49" s="20" t="s">
        <v>404</v>
      </c>
      <c r="M49" s="18" t="s">
        <v>404</v>
      </c>
      <c r="N49" s="20" t="s">
        <v>404</v>
      </c>
      <c r="O49" s="18" t="s">
        <v>404</v>
      </c>
      <c r="P49" s="20" t="s">
        <v>404</v>
      </c>
      <c r="Q49" s="18" t="n">
        <v>408.94430843</v>
      </c>
      <c r="R49" s="20" t="n">
        <v>22.65239051</v>
      </c>
    </row>
    <row r="50" spans="1:18">
      <c r="A50" s="15" t="s">
        <v>447</v>
      </c>
      <c r="B50" s="17" t="n">
        <v>11795</v>
      </c>
      <c r="C50" s="18">
        <f>(1031.0/B50*100)</f>
        <v/>
      </c>
      <c r="D50" s="19" t="n">
        <v>10764</v>
      </c>
      <c r="E50" s="18" t="n">
        <v>436.86641244</v>
      </c>
      <c r="F50" s="20" t="n">
        <v>5.09599875</v>
      </c>
      <c r="G50" s="18" t="n">
        <v>425.57147571</v>
      </c>
      <c r="H50" s="20" t="n">
        <v>4.39978225</v>
      </c>
      <c r="I50" s="18" t="s">
        <v>404</v>
      </c>
      <c r="J50" s="20" t="s">
        <v>404</v>
      </c>
      <c r="K50" s="18" t="s">
        <v>404</v>
      </c>
      <c r="L50" s="20" t="s">
        <v>404</v>
      </c>
      <c r="M50" s="18" t="s">
        <v>404</v>
      </c>
      <c r="N50" s="20" t="s">
        <v>404</v>
      </c>
      <c r="O50" s="18" t="s">
        <v>404</v>
      </c>
      <c r="P50" s="20" t="s">
        <v>404</v>
      </c>
      <c r="Q50" s="18" t="n">
        <v>426.40222367</v>
      </c>
      <c r="R50" s="20" t="n">
        <v>10.48948818</v>
      </c>
    </row>
    <row r="51" spans="1:18">
      <c r="A51" s="15" t="s">
        <v>448</v>
      </c>
      <c r="B51" s="17" t="n">
        <v>6866</v>
      </c>
      <c r="C51" s="18">
        <f>(0.0/B51*100)</f>
        <v/>
      </c>
      <c r="D51" s="19" t="n">
        <v>6866</v>
      </c>
      <c r="E51" s="18" t="n">
        <v>429.53491166</v>
      </c>
      <c r="F51" s="20" t="n">
        <v>6.24962653</v>
      </c>
      <c r="G51" s="18" t="n">
        <v>428.12723716</v>
      </c>
      <c r="H51" s="20" t="n">
        <v>3.19408714</v>
      </c>
      <c r="I51" s="18" t="s">
        <v>404</v>
      </c>
      <c r="J51" s="20" t="s">
        <v>404</v>
      </c>
      <c r="K51" s="18" t="s">
        <v>404</v>
      </c>
      <c r="L51" s="20" t="s">
        <v>404</v>
      </c>
      <c r="M51" s="18" t="s">
        <v>404</v>
      </c>
      <c r="N51" s="20" t="s">
        <v>404</v>
      </c>
      <c r="O51" s="18" t="s">
        <v>404</v>
      </c>
      <c r="P51" s="20" t="s">
        <v>404</v>
      </c>
      <c r="Q51" s="18" t="n">
        <v>400.89110234</v>
      </c>
      <c r="R51" s="20" t="n">
        <v>15.91927896</v>
      </c>
    </row>
    <row r="52" spans="1:18">
      <c r="A52" s="15" t="s">
        <v>449</v>
      </c>
      <c r="B52" s="17" t="n">
        <v>5809</v>
      </c>
      <c r="C52" s="18">
        <f>(0.0/B52*100)</f>
        <v/>
      </c>
      <c r="D52" s="19" t="n">
        <v>5809</v>
      </c>
      <c r="E52" s="18" t="n">
        <v>504.03025872</v>
      </c>
      <c r="F52" s="20" t="n">
        <v>7.8133558</v>
      </c>
      <c r="G52" s="18" t="n">
        <v>482.03582244</v>
      </c>
      <c r="H52" s="20" t="n">
        <v>3.46758127</v>
      </c>
      <c r="I52" s="18" t="s">
        <v>404</v>
      </c>
      <c r="J52" s="20" t="s">
        <v>404</v>
      </c>
      <c r="K52" s="18" t="s">
        <v>404</v>
      </c>
      <c r="L52" s="20" t="s">
        <v>404</v>
      </c>
      <c r="M52" s="18" t="s">
        <v>404</v>
      </c>
      <c r="N52" s="20" t="s">
        <v>404</v>
      </c>
      <c r="O52" s="18" t="s">
        <v>404</v>
      </c>
      <c r="P52" s="20" t="s">
        <v>404</v>
      </c>
      <c r="Q52" s="18" t="n">
        <v>510.66046896</v>
      </c>
      <c r="R52" s="20" t="n">
        <v>15.15660425</v>
      </c>
    </row>
    <row r="53" spans="1:18">
      <c r="A53" s="15" t="s">
        <v>450</v>
      </c>
      <c r="B53" s="17" t="n">
        <v>5571</v>
      </c>
      <c r="C53" s="18">
        <f>(0.0/B53*100)</f>
        <v/>
      </c>
      <c r="D53" s="19" t="n">
        <v>5571</v>
      </c>
      <c r="E53" s="18" t="n">
        <v>459.53285415</v>
      </c>
      <c r="F53" s="20" t="n">
        <v>3.41054545</v>
      </c>
      <c r="G53" s="18" t="n">
        <v>436.66021485</v>
      </c>
      <c r="H53" s="20" t="n">
        <v>2.05842219</v>
      </c>
      <c r="I53" s="18" t="s">
        <v>404</v>
      </c>
      <c r="J53" s="20" t="s">
        <v>404</v>
      </c>
      <c r="K53" s="18" t="s">
        <v>404</v>
      </c>
      <c r="L53" s="20" t="s">
        <v>404</v>
      </c>
      <c r="M53" s="18" t="s">
        <v>404</v>
      </c>
      <c r="N53" s="20" t="s">
        <v>404</v>
      </c>
      <c r="O53" s="18" t="s">
        <v>404</v>
      </c>
      <c r="P53" s="20" t="s">
        <v>404</v>
      </c>
      <c r="Q53" s="18" t="n">
        <v>448.30983778</v>
      </c>
      <c r="R53" s="20" t="n">
        <v>4.8505192</v>
      </c>
    </row>
    <row r="54" spans="1:18">
      <c r="A54" s="15" t="s">
        <v>451</v>
      </c>
      <c r="B54" s="17" t="n">
        <v>4740</v>
      </c>
      <c r="C54" s="18">
        <f>(199.0/B54*100)</f>
        <v/>
      </c>
      <c r="D54" s="19" t="n">
        <v>4541</v>
      </c>
      <c r="E54" s="18" t="n">
        <v>375.32493225</v>
      </c>
      <c r="F54" s="20" t="n">
        <v>6.17703252</v>
      </c>
      <c r="G54" s="18" t="n">
        <v>354.52545507</v>
      </c>
      <c r="H54" s="20" t="n">
        <v>4.96623874</v>
      </c>
      <c r="I54" s="18" t="s">
        <v>404</v>
      </c>
      <c r="J54" s="20" t="s">
        <v>404</v>
      </c>
      <c r="K54" s="18" t="s">
        <v>404</v>
      </c>
      <c r="L54" s="20" t="s">
        <v>404</v>
      </c>
      <c r="M54" s="18" t="s">
        <v>404</v>
      </c>
      <c r="N54" s="20" t="s">
        <v>404</v>
      </c>
      <c r="O54" s="18" t="s">
        <v>404</v>
      </c>
      <c r="P54" s="20" t="s">
        <v>404</v>
      </c>
      <c r="Q54" s="18" t="n">
        <v>316.7899999</v>
      </c>
      <c r="R54" s="20" t="n">
        <v>7.84238245</v>
      </c>
    </row>
    <row r="55" spans="1:18">
      <c r="A55" s="15" t="s">
        <v>452</v>
      </c>
      <c r="B55" s="17" t="n">
        <v>5316</v>
      </c>
      <c r="C55" s="18">
        <f>(43.0/B55*100)</f>
        <v/>
      </c>
      <c r="D55" s="19" t="n">
        <v>5273</v>
      </c>
      <c r="E55" s="18" t="n">
        <v>408.54600355</v>
      </c>
      <c r="F55" s="20" t="n">
        <v>6.69646808</v>
      </c>
      <c r="G55" s="18" t="n">
        <v>398.47887865</v>
      </c>
      <c r="H55" s="20" t="n">
        <v>4.43369748</v>
      </c>
      <c r="I55" s="18" t="s">
        <v>404</v>
      </c>
      <c r="J55" s="20" t="s">
        <v>404</v>
      </c>
      <c r="K55" s="18" t="s">
        <v>404</v>
      </c>
      <c r="L55" s="20" t="s">
        <v>404</v>
      </c>
      <c r="M55" s="18" t="s">
        <v>404</v>
      </c>
      <c r="N55" s="20" t="s">
        <v>404</v>
      </c>
      <c r="O55" s="18" t="s">
        <v>404</v>
      </c>
      <c r="P55" s="20" t="s">
        <v>404</v>
      </c>
      <c r="Q55" s="18" t="n">
        <v>393.19608385</v>
      </c>
      <c r="R55" s="20" t="n">
        <v>15.98826136</v>
      </c>
    </row>
    <row r="56" spans="1:18">
      <c r="A56" s="15" t="s">
        <v>453</v>
      </c>
      <c r="B56" s="17" t="n">
        <v>5359</v>
      </c>
      <c r="C56" s="18">
        <f>(0.0/B56*100)</f>
        <v/>
      </c>
      <c r="D56" s="19" t="n">
        <v>5359</v>
      </c>
      <c r="E56" s="18" t="n">
        <v>530.64425537</v>
      </c>
      <c r="F56" s="20" t="n">
        <v>3.31126533</v>
      </c>
      <c r="G56" s="18" t="n">
        <v>515.39794932</v>
      </c>
      <c r="H56" s="20" t="n">
        <v>9.25776471</v>
      </c>
      <c r="I56" s="18" t="s">
        <v>404</v>
      </c>
      <c r="J56" s="20" t="s">
        <v>404</v>
      </c>
      <c r="K56" s="18" t="s">
        <v>404</v>
      </c>
      <c r="L56" s="20" t="s">
        <v>404</v>
      </c>
      <c r="M56" s="18" t="s">
        <v>404</v>
      </c>
      <c r="N56" s="20" t="s">
        <v>404</v>
      </c>
      <c r="O56" s="18" t="s">
        <v>404</v>
      </c>
      <c r="P56" s="20" t="s">
        <v>404</v>
      </c>
      <c r="Q56" s="18" t="n">
        <v>524.61835977</v>
      </c>
      <c r="R56" s="20" t="n">
        <v>14.48562607</v>
      </c>
    </row>
    <row r="57" spans="1:18">
      <c r="A57" s="15" t="s">
        <v>454</v>
      </c>
      <c r="B57" s="17" t="n">
        <v>6513</v>
      </c>
      <c r="C57" s="18">
        <f>(0.0/B57*100)</f>
        <v/>
      </c>
      <c r="D57" s="19" t="n">
        <v>6513</v>
      </c>
      <c r="E57" s="18" t="n">
        <v>387.7306453</v>
      </c>
      <c r="F57" s="20" t="n">
        <v>6.13629615</v>
      </c>
      <c r="G57" s="18" t="n">
        <v>399.26327317</v>
      </c>
      <c r="H57" s="20" t="n">
        <v>4.22896804</v>
      </c>
      <c r="I57" s="18" t="s">
        <v>404</v>
      </c>
      <c r="J57" s="20" t="s">
        <v>404</v>
      </c>
      <c r="K57" s="18" t="s">
        <v>404</v>
      </c>
      <c r="L57" s="20" t="s">
        <v>404</v>
      </c>
      <c r="M57" s="18" t="s">
        <v>404</v>
      </c>
      <c r="N57" s="20" t="s">
        <v>404</v>
      </c>
      <c r="O57" s="18" t="s">
        <v>404</v>
      </c>
      <c r="P57" s="20" t="s">
        <v>404</v>
      </c>
      <c r="Q57" s="18" t="n">
        <v>408.14637411</v>
      </c>
      <c r="R57" s="20" t="n">
        <v>8.408170439999999</v>
      </c>
    </row>
    <row r="58" spans="1:18">
      <c r="A58" s="15" t="s">
        <v>455</v>
      </c>
      <c r="B58" s="17" t="n">
        <v>7267</v>
      </c>
      <c r="C58" s="18">
        <f>(0.0/B58*100)</f>
        <v/>
      </c>
      <c r="D58" s="19" t="n">
        <v>7267</v>
      </c>
      <c r="E58" s="18" t="n">
        <v>405.00780157</v>
      </c>
      <c r="F58" s="20" t="n">
        <v>7.52453899</v>
      </c>
      <c r="G58" s="18" t="n">
        <v>407.14049222</v>
      </c>
      <c r="H58" s="20" t="n">
        <v>4.32086852</v>
      </c>
      <c r="I58" s="18" t="s">
        <v>404</v>
      </c>
      <c r="J58" s="20" t="s">
        <v>404</v>
      </c>
      <c r="K58" s="18" t="s">
        <v>404</v>
      </c>
      <c r="L58" s="20" t="s">
        <v>404</v>
      </c>
      <c r="M58" s="18" t="s">
        <v>404</v>
      </c>
      <c r="N58" s="20" t="s">
        <v>404</v>
      </c>
      <c r="O58" s="18" t="s">
        <v>404</v>
      </c>
      <c r="P58" s="20" t="s">
        <v>404</v>
      </c>
      <c r="Q58" s="18" t="n">
        <v>426.06406213</v>
      </c>
      <c r="R58" s="20" t="n">
        <v>10.25849681</v>
      </c>
    </row>
    <row r="59" spans="1:18">
      <c r="A59" s="15" t="s">
        <v>456</v>
      </c>
      <c r="B59" s="17" t="n">
        <v>4826</v>
      </c>
      <c r="C59" s="18">
        <f>(0.0/B59*100)</f>
        <v/>
      </c>
      <c r="D59" s="19" t="n">
        <v>4826</v>
      </c>
      <c r="E59" s="18" t="n">
        <v>379.02252551</v>
      </c>
      <c r="F59" s="20" t="n">
        <v>5.43983277</v>
      </c>
      <c r="G59" s="18" t="n">
        <v>341.74653713</v>
      </c>
      <c r="H59" s="20" t="n">
        <v>1.61606161</v>
      </c>
      <c r="I59" s="18" t="s">
        <v>404</v>
      </c>
      <c r="J59" s="20" t="s">
        <v>404</v>
      </c>
      <c r="K59" s="18" t="s">
        <v>404</v>
      </c>
      <c r="L59" s="20" t="s">
        <v>404</v>
      </c>
      <c r="M59" s="18" t="s">
        <v>404</v>
      </c>
      <c r="N59" s="20" t="s">
        <v>404</v>
      </c>
      <c r="O59" s="18" t="s">
        <v>404</v>
      </c>
      <c r="P59" s="20" t="s">
        <v>404</v>
      </c>
      <c r="Q59" s="18" t="n">
        <v>329.90759111</v>
      </c>
      <c r="R59" s="20" t="n">
        <v>5.00003625</v>
      </c>
    </row>
    <row r="60" spans="1:18">
      <c r="A60" s="15" t="s">
        <v>457</v>
      </c>
      <c r="B60" s="17" t="n">
        <v>4546</v>
      </c>
      <c r="C60" s="18">
        <f>(0.0/B60*100)</f>
        <v/>
      </c>
      <c r="D60" s="19" t="n">
        <v>4546</v>
      </c>
      <c r="E60" s="18" t="n">
        <v>382.88920712</v>
      </c>
      <c r="F60" s="20" t="n">
        <v>30.40704326</v>
      </c>
      <c r="G60" s="18" t="n">
        <v>360.20803215</v>
      </c>
      <c r="H60" s="20" t="n">
        <v>5.62130627</v>
      </c>
      <c r="I60" s="18" t="s">
        <v>404</v>
      </c>
      <c r="J60" s="20" t="s">
        <v>404</v>
      </c>
      <c r="K60" s="18" t="s">
        <v>404</v>
      </c>
      <c r="L60" s="20" t="s">
        <v>404</v>
      </c>
      <c r="M60" s="18" t="s">
        <v>404</v>
      </c>
      <c r="N60" s="20" t="s">
        <v>404</v>
      </c>
      <c r="O60" s="18" t="s">
        <v>404</v>
      </c>
      <c r="P60" s="20" t="s">
        <v>404</v>
      </c>
      <c r="Q60" s="18" t="n">
        <v>302.14868181</v>
      </c>
      <c r="R60" s="20" t="n">
        <v>9.93046721</v>
      </c>
    </row>
    <row r="61" spans="1:18">
      <c r="A61" s="15" t="s">
        <v>458</v>
      </c>
      <c r="B61" s="17" t="n">
        <v>6525</v>
      </c>
      <c r="C61" s="18">
        <f>(0.0/B61*100)</f>
        <v/>
      </c>
      <c r="D61" s="19" t="n">
        <v>6525</v>
      </c>
      <c r="E61" s="18" t="n">
        <v>494.19139844</v>
      </c>
      <c r="F61" s="20" t="n">
        <v>12.05512549</v>
      </c>
      <c r="G61" s="18" t="n">
        <v>467.20544744</v>
      </c>
      <c r="H61" s="20" t="n">
        <v>2.45111927</v>
      </c>
      <c r="I61" s="18" t="s">
        <v>404</v>
      </c>
      <c r="J61" s="20" t="s">
        <v>404</v>
      </c>
      <c r="K61" s="18" t="s">
        <v>404</v>
      </c>
      <c r="L61" s="20" t="s">
        <v>404</v>
      </c>
      <c r="M61" s="18" t="s">
        <v>404</v>
      </c>
      <c r="N61" s="20" t="s">
        <v>404</v>
      </c>
      <c r="O61" s="18" t="s">
        <v>404</v>
      </c>
      <c r="P61" s="20" t="s">
        <v>404</v>
      </c>
      <c r="Q61" s="18" t="n">
        <v>478.49813638</v>
      </c>
      <c r="R61" s="20" t="n">
        <v>10.76257619</v>
      </c>
    </row>
    <row r="62" spans="1:18">
      <c r="A62" s="15" t="s">
        <v>459</v>
      </c>
      <c r="B62" s="17" t="n">
        <v>4476</v>
      </c>
      <c r="C62" s="18">
        <f>(0.0/B62*100)</f>
        <v/>
      </c>
      <c r="D62" s="19" t="n">
        <v>4476</v>
      </c>
      <c r="E62" s="18" t="n">
        <v>516.49758214</v>
      </c>
      <c r="F62" s="20" t="n">
        <v>1.85867043</v>
      </c>
      <c r="G62" s="18" t="n">
        <v>503.68814213</v>
      </c>
      <c r="H62" s="20" t="n">
        <v>1.63486564</v>
      </c>
      <c r="I62" s="18" t="s">
        <v>404</v>
      </c>
      <c r="J62" s="20" t="s">
        <v>404</v>
      </c>
      <c r="K62" s="18" t="s">
        <v>404</v>
      </c>
      <c r="L62" s="20" t="s">
        <v>404</v>
      </c>
      <c r="M62" s="18" t="s">
        <v>404</v>
      </c>
      <c r="N62" s="20" t="s">
        <v>404</v>
      </c>
      <c r="O62" s="18" t="s">
        <v>404</v>
      </c>
      <c r="P62" s="20" t="s">
        <v>404</v>
      </c>
      <c r="Q62" s="18" t="n">
        <v>501.14317517</v>
      </c>
      <c r="R62" s="20" t="n">
        <v>5.76554636</v>
      </c>
    </row>
    <row r="63" spans="1:18">
      <c r="A63" s="15" t="s">
        <v>460</v>
      </c>
      <c r="B63" s="17" t="n">
        <v>5324</v>
      </c>
      <c r="C63" s="18">
        <f>(0.0/B63*100)</f>
        <v/>
      </c>
      <c r="D63" s="19" t="n">
        <v>5324</v>
      </c>
      <c r="E63" s="18" t="n">
        <v>361.44890598</v>
      </c>
      <c r="F63" s="20" t="n">
        <v>3.62022474</v>
      </c>
      <c r="G63" s="18" t="n">
        <v>345.69085011</v>
      </c>
      <c r="H63" s="20" t="n">
        <v>1.75509984</v>
      </c>
      <c r="I63" s="18" t="s">
        <v>404</v>
      </c>
      <c r="J63" s="20" t="s">
        <v>404</v>
      </c>
      <c r="K63" s="18" t="s">
        <v>404</v>
      </c>
      <c r="L63" s="20" t="s">
        <v>404</v>
      </c>
      <c r="M63" s="18" t="s">
        <v>404</v>
      </c>
      <c r="N63" s="20" t="s">
        <v>404</v>
      </c>
      <c r="O63" s="18" t="s">
        <v>404</v>
      </c>
      <c r="P63" s="20" t="s">
        <v>404</v>
      </c>
      <c r="Q63" s="18" t="n">
        <v>370.91591877</v>
      </c>
      <c r="R63" s="20" t="n">
        <v>5.28334839</v>
      </c>
    </row>
    <row r="64" spans="1:18">
      <c r="A64" s="15" t="s">
        <v>461</v>
      </c>
      <c r="B64" s="17" t="n">
        <v>3634</v>
      </c>
      <c r="C64" s="18">
        <f>(27.0/B64*100)</f>
        <v/>
      </c>
      <c r="D64" s="19" t="n">
        <v>3607</v>
      </c>
      <c r="E64" s="18" t="n">
        <v>434.59931416</v>
      </c>
      <c r="F64" s="20" t="n">
        <v>3.28979042</v>
      </c>
      <c r="G64" s="18" t="n">
        <v>457.72429844</v>
      </c>
      <c r="H64" s="20" t="n">
        <v>2.05709142</v>
      </c>
      <c r="I64" s="18" t="s">
        <v>404</v>
      </c>
      <c r="J64" s="20" t="s">
        <v>404</v>
      </c>
      <c r="K64" s="18" t="s">
        <v>404</v>
      </c>
      <c r="L64" s="20" t="s">
        <v>404</v>
      </c>
      <c r="M64" s="18" t="s">
        <v>404</v>
      </c>
      <c r="N64" s="20" t="s">
        <v>404</v>
      </c>
      <c r="O64" s="18" t="s">
        <v>404</v>
      </c>
      <c r="P64" s="20" t="s">
        <v>404</v>
      </c>
      <c r="Q64" s="18" t="n">
        <v>393.769019</v>
      </c>
      <c r="R64" s="20" t="n">
        <v>8.031333679999999</v>
      </c>
    </row>
    <row r="65" spans="1:18">
      <c r="A65" s="15" t="s">
        <v>462</v>
      </c>
      <c r="B65" s="17" t="n">
        <v>5325</v>
      </c>
      <c r="C65" s="18">
        <f>(0.0/B65*100)</f>
        <v/>
      </c>
      <c r="D65" s="19" t="n">
        <v>5325</v>
      </c>
      <c r="E65" s="18" t="n">
        <v>405.6177504</v>
      </c>
      <c r="F65" s="20" t="n">
        <v>5.27552539</v>
      </c>
      <c r="G65" s="18" t="n">
        <v>419.63941342</v>
      </c>
      <c r="H65" s="20" t="n">
        <v>4.08317865</v>
      </c>
      <c r="I65" s="18" t="s">
        <v>404</v>
      </c>
      <c r="J65" s="20" t="s">
        <v>404</v>
      </c>
      <c r="K65" s="18" t="s">
        <v>404</v>
      </c>
      <c r="L65" s="20" t="s">
        <v>404</v>
      </c>
      <c r="M65" s="18" t="s">
        <v>404</v>
      </c>
      <c r="N65" s="20" t="s">
        <v>404</v>
      </c>
      <c r="O65" s="18" t="s">
        <v>404</v>
      </c>
      <c r="P65" s="20" t="s">
        <v>404</v>
      </c>
      <c r="Q65" s="18" t="n">
        <v>443.06739051</v>
      </c>
      <c r="R65" s="20" t="n">
        <v>13.1203841</v>
      </c>
    </row>
    <row r="66" spans="1:18">
      <c r="A66" s="15" t="s">
        <v>463</v>
      </c>
      <c r="B66" s="17" t="n">
        <v>5665</v>
      </c>
      <c r="C66" s="18">
        <f>(0.0/B66*100)</f>
        <v/>
      </c>
      <c r="D66" s="19" t="n">
        <v>5665</v>
      </c>
      <c r="E66" s="18" t="n">
        <v>446.15344444</v>
      </c>
      <c r="F66" s="20" t="n">
        <v>2.94215944</v>
      </c>
      <c r="G66" s="18" t="n">
        <v>418.16404627</v>
      </c>
      <c r="H66" s="20" t="n">
        <v>1.7121057</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408.46123111</v>
      </c>
      <c r="F67" s="20" t="n">
        <v>7.51011213</v>
      </c>
      <c r="G67" s="18" t="n">
        <v>392.72509033</v>
      </c>
      <c r="H67" s="20" t="n">
        <v>3.66417344</v>
      </c>
      <c r="I67" s="18" t="s">
        <v>404</v>
      </c>
      <c r="J67" s="20" t="s">
        <v>404</v>
      </c>
      <c r="K67" s="18" t="s">
        <v>404</v>
      </c>
      <c r="L67" s="20" t="s">
        <v>404</v>
      </c>
      <c r="M67" s="18" t="s">
        <v>404</v>
      </c>
      <c r="N67" s="20" t="s">
        <v>404</v>
      </c>
      <c r="O67" s="18" t="s">
        <v>404</v>
      </c>
      <c r="P67" s="20" t="s">
        <v>404</v>
      </c>
      <c r="Q67" s="18" t="n">
        <v>407.37812343</v>
      </c>
      <c r="R67" s="20" t="n">
        <v>19.38975756</v>
      </c>
    </row>
    <row r="68" spans="1:18">
      <c r="A68" s="15" t="s">
        <v>465</v>
      </c>
      <c r="B68" s="17" t="n">
        <v>12083</v>
      </c>
      <c r="C68" s="18">
        <f>(0.0/B68*100)</f>
        <v/>
      </c>
      <c r="D68" s="19" t="n">
        <v>12083</v>
      </c>
      <c r="E68" s="18" t="n">
        <v>421.38752971</v>
      </c>
      <c r="F68" s="20" t="n">
        <v>2.06622185</v>
      </c>
      <c r="G68" s="18" t="n">
        <v>395.27342516</v>
      </c>
      <c r="H68" s="20" t="n">
        <v>1.03468186</v>
      </c>
      <c r="I68" s="18" t="s">
        <v>404</v>
      </c>
      <c r="J68" s="20" t="s">
        <v>404</v>
      </c>
      <c r="K68" s="18" t="s">
        <v>404</v>
      </c>
      <c r="L68" s="20" t="s">
        <v>404</v>
      </c>
      <c r="M68" s="18" t="s">
        <v>404</v>
      </c>
      <c r="N68" s="20" t="s">
        <v>404</v>
      </c>
      <c r="O68" s="18" t="s">
        <v>404</v>
      </c>
      <c r="P68" s="20" t="s">
        <v>404</v>
      </c>
      <c r="Q68" s="18" t="n">
        <v>398.90316949</v>
      </c>
      <c r="R68" s="20" t="n">
        <v>8.172944579999999</v>
      </c>
    </row>
    <row r="69" spans="1:18">
      <c r="A69" s="15" t="s">
        <v>466</v>
      </c>
      <c r="B69" s="17" t="n">
        <v>4876</v>
      </c>
      <c r="C69" s="18">
        <f>(0.0/B69*100)</f>
        <v/>
      </c>
      <c r="D69" s="19" t="n">
        <v>4876</v>
      </c>
      <c r="E69" s="18" t="n">
        <v>451.85432958</v>
      </c>
      <c r="F69" s="20" t="n">
        <v>7.15504515</v>
      </c>
      <c r="G69" s="18" t="n">
        <v>419.60282038</v>
      </c>
      <c r="H69" s="20" t="n">
        <v>5.20432643</v>
      </c>
      <c r="I69" s="18" t="s">
        <v>404</v>
      </c>
      <c r="J69" s="20" t="s">
        <v>404</v>
      </c>
      <c r="K69" s="18" t="s">
        <v>404</v>
      </c>
      <c r="L69" s="20" t="s">
        <v>404</v>
      </c>
      <c r="M69" s="18" t="s">
        <v>404</v>
      </c>
      <c r="N69" s="20" t="s">
        <v>404</v>
      </c>
      <c r="O69" s="18" t="s">
        <v>404</v>
      </c>
      <c r="P69" s="20" t="s">
        <v>404</v>
      </c>
      <c r="Q69" s="18" t="n">
        <v>448.19196134</v>
      </c>
      <c r="R69" s="20" t="n">
        <v>59.09204735</v>
      </c>
    </row>
    <row r="70" spans="1:18">
      <c r="A70" s="15" t="s">
        <v>467</v>
      </c>
      <c r="B70" s="17" t="n">
        <v>6036</v>
      </c>
      <c r="C70" s="18">
        <f>(0.0/B70*100)</f>
        <v/>
      </c>
      <c r="D70" s="19" t="n">
        <v>6036</v>
      </c>
      <c r="E70" s="18" t="n">
        <v>508.52869974</v>
      </c>
      <c r="F70" s="20" t="n">
        <v>6.14056465</v>
      </c>
      <c r="G70" s="18" t="n">
        <v>488.66178987</v>
      </c>
      <c r="H70" s="20" t="n">
        <v>3.23358429</v>
      </c>
      <c r="I70" s="18" t="s">
        <v>404</v>
      </c>
      <c r="J70" s="20" t="s">
        <v>404</v>
      </c>
      <c r="K70" s="18" t="s">
        <v>404</v>
      </c>
      <c r="L70" s="20" t="s">
        <v>404</v>
      </c>
      <c r="M70" s="18" t="s">
        <v>404</v>
      </c>
      <c r="N70" s="20" t="s">
        <v>404</v>
      </c>
      <c r="O70" s="18" t="s">
        <v>404</v>
      </c>
      <c r="P70" s="20" t="s">
        <v>404</v>
      </c>
      <c r="Q70" s="18" t="n">
        <v>477.07017417</v>
      </c>
      <c r="R70" s="20" t="n">
        <v>21.38183272</v>
      </c>
    </row>
    <row r="71" spans="1:18">
      <c r="A71" s="15" t="s">
        <v>468</v>
      </c>
      <c r="B71" s="17" t="n">
        <v>6115</v>
      </c>
      <c r="C71" s="18">
        <f>(0.0/B71*100)</f>
        <v/>
      </c>
      <c r="D71" s="19" t="n">
        <v>6115</v>
      </c>
      <c r="E71" s="18" t="n">
        <v>586.63815985</v>
      </c>
      <c r="F71" s="20" t="n">
        <v>3.46893191</v>
      </c>
      <c r="G71" s="18" t="n">
        <v>520.4106232</v>
      </c>
      <c r="H71" s="20" t="n">
        <v>1.80877531</v>
      </c>
      <c r="I71" s="18" t="s">
        <v>404</v>
      </c>
      <c r="J71" s="20" t="s">
        <v>404</v>
      </c>
      <c r="K71" s="18" t="s">
        <v>404</v>
      </c>
      <c r="L71" s="20" t="s">
        <v>404</v>
      </c>
      <c r="M71" s="18" t="s">
        <v>404</v>
      </c>
      <c r="N71" s="20" t="s">
        <v>404</v>
      </c>
      <c r="O71" s="18" t="s">
        <v>404</v>
      </c>
      <c r="P71" s="20" t="s">
        <v>404</v>
      </c>
      <c r="Q71" s="18" t="n">
        <v>497.71409758</v>
      </c>
      <c r="R71" s="20" t="n">
        <v>5.09804621</v>
      </c>
    </row>
    <row r="72" spans="1:18">
      <c r="A72" s="15" t="s">
        <v>469</v>
      </c>
      <c r="B72" s="17" t="n">
        <v>7708</v>
      </c>
      <c r="C72" s="18">
        <f>(0.0/B72*100)</f>
        <v/>
      </c>
      <c r="D72" s="19" t="n">
        <v>7708</v>
      </c>
      <c r="E72" s="18" t="n">
        <v>502.12099436</v>
      </c>
      <c r="F72" s="20" t="n">
        <v>3.58981855</v>
      </c>
      <c r="G72" s="18" t="n">
        <v>486.26822514</v>
      </c>
      <c r="H72" s="20" t="n">
        <v>6.01214419</v>
      </c>
      <c r="I72" s="18" t="s">
        <v>404</v>
      </c>
      <c r="J72" s="20" t="s">
        <v>404</v>
      </c>
      <c r="K72" s="18" t="s">
        <v>404</v>
      </c>
      <c r="L72" s="20" t="s">
        <v>404</v>
      </c>
      <c r="M72" s="18" t="s">
        <v>404</v>
      </c>
      <c r="N72" s="20" t="s">
        <v>404</v>
      </c>
      <c r="O72" s="18" t="s">
        <v>404</v>
      </c>
      <c r="P72" s="20" t="s">
        <v>404</v>
      </c>
      <c r="Q72" s="18" t="n">
        <v>489.20208997</v>
      </c>
      <c r="R72" s="20" t="n">
        <v>14.73540776</v>
      </c>
    </row>
    <row r="73" spans="1:18">
      <c r="A73" s="15" t="s">
        <v>470</v>
      </c>
      <c r="B73" s="17" t="n">
        <v>8249</v>
      </c>
      <c r="C73" s="18">
        <f>(0.0/B73*100)</f>
        <v/>
      </c>
      <c r="D73" s="19" t="n">
        <v>8249</v>
      </c>
      <c r="E73" s="18" t="n">
        <v>431.90971074</v>
      </c>
      <c r="F73" s="20" t="n">
        <v>5.93815027</v>
      </c>
      <c r="G73" s="18" t="n">
        <v>394.74795091</v>
      </c>
      <c r="H73" s="20" t="n">
        <v>4.09138074</v>
      </c>
      <c r="I73" s="18" t="s">
        <v>404</v>
      </c>
      <c r="J73" s="20" t="s">
        <v>404</v>
      </c>
      <c r="K73" s="18" t="s">
        <v>404</v>
      </c>
      <c r="L73" s="20" t="s">
        <v>404</v>
      </c>
      <c r="M73" s="18" t="s">
        <v>404</v>
      </c>
      <c r="N73" s="20" t="s">
        <v>404</v>
      </c>
      <c r="O73" s="18" t="s">
        <v>404</v>
      </c>
      <c r="P73" s="20" t="s">
        <v>404</v>
      </c>
      <c r="Q73" s="18" t="n">
        <v>413.29195531</v>
      </c>
      <c r="R73" s="20" t="n">
        <v>15.21390138</v>
      </c>
    </row>
    <row r="74" spans="1:18">
      <c r="A74" s="15" t="s">
        <v>471</v>
      </c>
      <c r="B74" s="17" t="n">
        <v>4692</v>
      </c>
      <c r="C74" s="18">
        <f>(484.0/B74*100)</f>
        <v/>
      </c>
      <c r="D74" s="19" t="n">
        <v>4208</v>
      </c>
      <c r="E74" s="18" t="n">
        <v>465.75999683</v>
      </c>
      <c r="F74" s="20" t="n">
        <v>2.65255179</v>
      </c>
      <c r="G74" s="18" t="n">
        <v>405.34778873</v>
      </c>
      <c r="H74" s="20" t="n">
        <v>2.00888196</v>
      </c>
      <c r="I74" s="18" t="s">
        <v>404</v>
      </c>
      <c r="J74" s="20" t="s">
        <v>404</v>
      </c>
      <c r="K74" s="18" t="s">
        <v>404</v>
      </c>
      <c r="L74" s="20" t="s">
        <v>404</v>
      </c>
      <c r="M74" s="18" t="s">
        <v>404</v>
      </c>
      <c r="N74" s="20" t="s">
        <v>404</v>
      </c>
      <c r="O74" s="18" t="s">
        <v>404</v>
      </c>
      <c r="P74" s="20" t="s">
        <v>404</v>
      </c>
      <c r="Q74" s="18" t="n">
        <v>355.78763199</v>
      </c>
      <c r="R74" s="20" t="n">
        <v>5.2001961</v>
      </c>
    </row>
    <row r="75" spans="1:18">
      <c r="A75" s="15" t="s">
        <v>472</v>
      </c>
      <c r="B75" s="17" t="n">
        <v>5375</v>
      </c>
      <c r="C75" s="18">
        <f>(483.0/B75*100)</f>
        <v/>
      </c>
      <c r="D75" s="19" t="n">
        <v>4892</v>
      </c>
      <c r="E75" s="18" t="n">
        <v>343.07981659</v>
      </c>
      <c r="F75" s="20" t="n">
        <v>8.209813759999999</v>
      </c>
      <c r="G75" s="18" t="n">
        <v>365.27747045</v>
      </c>
      <c r="H75" s="20" t="n">
        <v>4.78739957</v>
      </c>
      <c r="I75" s="18" t="s">
        <v>404</v>
      </c>
      <c r="J75" s="20" t="s">
        <v>404</v>
      </c>
      <c r="K75" s="18" t="s">
        <v>404</v>
      </c>
      <c r="L75" s="20" t="s">
        <v>404</v>
      </c>
      <c r="M75" s="18" t="s">
        <v>404</v>
      </c>
      <c r="N75" s="20" t="s">
        <v>404</v>
      </c>
      <c r="O75" s="18" t="s">
        <v>404</v>
      </c>
      <c r="P75" s="20" t="s">
        <v>404</v>
      </c>
      <c r="Q75" s="18" t="n">
        <v>367.81594618</v>
      </c>
      <c r="R75" s="20" t="n">
        <v>12.33882271</v>
      </c>
    </row>
    <row r="76" spans="1:18">
      <c r="A76" s="15" t="s">
        <v>473</v>
      </c>
      <c r="B76" s="17" t="n">
        <v>14167</v>
      </c>
      <c r="C76" s="18">
        <f>(1400.0/B76*100)</f>
        <v/>
      </c>
      <c r="D76" s="19" t="n">
        <v>12767</v>
      </c>
      <c r="E76" s="18" t="n">
        <v>454.30823181</v>
      </c>
      <c r="F76" s="20" t="n">
        <v>5.47278521</v>
      </c>
      <c r="G76" s="18" t="n">
        <v>426.03487577</v>
      </c>
      <c r="H76" s="20" t="n">
        <v>4.83113639</v>
      </c>
      <c r="I76" s="18" t="s">
        <v>404</v>
      </c>
      <c r="J76" s="20" t="s">
        <v>404</v>
      </c>
      <c r="K76" s="18" t="s">
        <v>404</v>
      </c>
      <c r="L76" s="20" t="s">
        <v>404</v>
      </c>
      <c r="M76" s="18" t="s">
        <v>404</v>
      </c>
      <c r="N76" s="20" t="s">
        <v>404</v>
      </c>
      <c r="O76" s="18" t="s">
        <v>404</v>
      </c>
      <c r="P76" s="20" t="s">
        <v>404</v>
      </c>
      <c r="Q76" s="18" t="n">
        <v>415.58415093</v>
      </c>
      <c r="R76" s="20" t="n">
        <v>11.9407548</v>
      </c>
    </row>
    <row r="77" spans="1:18">
      <c r="A77" s="15" t="s">
        <v>474</v>
      </c>
      <c r="B77" s="17" t="n">
        <v>6062</v>
      </c>
      <c r="C77" s="18">
        <f>(0.0/B77*100)</f>
        <v/>
      </c>
      <c r="D77" s="19" t="n">
        <v>6062</v>
      </c>
      <c r="E77" s="18" t="n">
        <v>427.06412263</v>
      </c>
      <c r="F77" s="20" t="n">
        <v>8.854685010000001</v>
      </c>
      <c r="G77" s="18" t="n">
        <v>438.41865747</v>
      </c>
      <c r="H77" s="20" t="n">
        <v>3.50282601</v>
      </c>
      <c r="I77" s="18" t="s">
        <v>404</v>
      </c>
      <c r="J77" s="20" t="s">
        <v>404</v>
      </c>
      <c r="K77" s="18" t="s">
        <v>404</v>
      </c>
      <c r="L77" s="20" t="s">
        <v>404</v>
      </c>
      <c r="M77" s="18" t="s">
        <v>404</v>
      </c>
      <c r="N77" s="20" t="s">
        <v>404</v>
      </c>
      <c r="O77" s="18" t="s">
        <v>404</v>
      </c>
      <c r="P77" s="20" t="s">
        <v>404</v>
      </c>
      <c r="Q77" s="18" t="n">
        <v>432.8387826</v>
      </c>
      <c r="R77" s="20" t="n">
        <v>19.86629644</v>
      </c>
    </row>
    <row r="78" spans="1:18">
      <c r="A78" s="15" t="s">
        <v>475</v>
      </c>
      <c r="B78" s="17" t="n">
        <v>5826</v>
      </c>
      <c r="C78" s="18">
        <f>(0.0/B78*100)</f>
        <v/>
      </c>
      <c r="D78" s="19" t="n">
        <v>5826</v>
      </c>
      <c r="E78" s="18" t="n">
        <v>496.27740074</v>
      </c>
      <c r="F78" s="20" t="n">
        <v>10.23378539</v>
      </c>
      <c r="G78" s="18" t="n">
        <v>483.23451312</v>
      </c>
      <c r="H78" s="20" t="n">
        <v>4.33991942</v>
      </c>
      <c r="I78" s="18" t="s">
        <v>404</v>
      </c>
      <c r="J78" s="20" t="s">
        <v>404</v>
      </c>
      <c r="K78" s="18" t="s">
        <v>404</v>
      </c>
      <c r="L78" s="20" t="s">
        <v>404</v>
      </c>
      <c r="M78" s="18" t="s">
        <v>404</v>
      </c>
      <c r="N78" s="20" t="s">
        <v>404</v>
      </c>
      <c r="O78" s="18" t="s">
        <v>404</v>
      </c>
      <c r="P78" s="20" t="s">
        <v>404</v>
      </c>
      <c r="Q78" s="18" t="n">
        <v>509.07195774</v>
      </c>
      <c r="R78" s="20" t="n">
        <v>6.54520009</v>
      </c>
    </row>
    <row customHeight="1" ht="25" r="79" spans="1:18">
      <c r="A79" s="15" t="s">
        <v>476</v>
      </c>
      <c r="B79" s="17" t="n">
        <v>1657</v>
      </c>
      <c r="C79" s="18">
        <f>(21.0/B79*100)</f>
        <v/>
      </c>
      <c r="D79" s="19" t="n">
        <v>1636</v>
      </c>
      <c r="E79" s="18" t="n">
        <v>480.93088574</v>
      </c>
      <c r="F79" s="20" t="n">
        <v>24.41235801</v>
      </c>
      <c r="G79" s="18" t="n">
        <v>473.82488888</v>
      </c>
      <c r="H79" s="20" t="n">
        <v>7.87701674</v>
      </c>
      <c r="I79" s="18" t="s">
        <v>404</v>
      </c>
      <c r="J79" s="20" t="s">
        <v>404</v>
      </c>
      <c r="K79" s="18" t="s">
        <v>404</v>
      </c>
      <c r="L79" s="20" t="s">
        <v>404</v>
      </c>
      <c r="M79" s="18" t="s">
        <v>404</v>
      </c>
      <c r="N79" s="20" t="s">
        <v>404</v>
      </c>
      <c r="O79" s="18" t="s">
        <v>404</v>
      </c>
      <c r="P79" s="20" t="s">
        <v>404</v>
      </c>
      <c r="Q79" s="18" t="n">
        <v>480.85454558</v>
      </c>
      <c r="R79" s="20" t="n">
        <v>45.86832633</v>
      </c>
    </row>
    <row r="80" spans="1:18">
      <c r="A80" s="15" t="s">
        <v>477</v>
      </c>
      <c r="B80" s="17" t="n">
        <v>7841</v>
      </c>
      <c r="C80" s="18">
        <f>(0.0/B80*100)</f>
        <v/>
      </c>
      <c r="D80" s="19" t="n">
        <v>7841</v>
      </c>
      <c r="E80" s="18" t="n">
        <v>423.49246541</v>
      </c>
      <c r="F80" s="20" t="n">
        <v>4.38187982</v>
      </c>
      <c r="G80" s="18" t="n">
        <v>434.19882825</v>
      </c>
      <c r="H80" s="20" t="n">
        <v>6.56135735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433.64485213</v>
      </c>
      <c r="F81" s="20" t="n">
        <v>3.82221184</v>
      </c>
      <c r="G81" s="18" t="n">
        <v>411.20654106</v>
      </c>
      <c r="H81" s="20" t="n">
        <v>6.31330101</v>
      </c>
      <c r="I81" s="18" t="s">
        <v>404</v>
      </c>
      <c r="J81" s="20" t="s">
        <v>404</v>
      </c>
      <c r="K81" s="18" t="s">
        <v>404</v>
      </c>
      <c r="L81" s="20" t="s">
        <v>404</v>
      </c>
      <c r="M81" s="18" t="s">
        <v>404</v>
      </c>
      <c r="N81" s="20" t="s">
        <v>404</v>
      </c>
      <c r="O81" s="18" t="s">
        <v>404</v>
      </c>
      <c r="P81" s="20" t="s">
        <v>404</v>
      </c>
      <c r="Q81" s="18" t="n">
        <v>413.22881732</v>
      </c>
      <c r="R81" s="20" t="n">
        <v>29.48634788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513.7349905999999</v>
      </c>
      <c r="F7" s="20" t="n">
        <v>3.35771423</v>
      </c>
      <c r="G7" s="18" t="n">
        <v>496.29263862</v>
      </c>
      <c r="H7" s="20" t="n">
        <v>2.79667692</v>
      </c>
      <c r="I7" s="18" t="s">
        <v>404</v>
      </c>
      <c r="J7" s="20" t="s">
        <v>404</v>
      </c>
      <c r="K7" s="18" t="s">
        <v>404</v>
      </c>
      <c r="L7" s="20" t="s">
        <v>404</v>
      </c>
      <c r="M7" s="18" t="s">
        <v>404</v>
      </c>
      <c r="N7" s="20" t="s">
        <v>404</v>
      </c>
      <c r="O7" s="18" t="s">
        <v>404</v>
      </c>
      <c r="P7" s="20" t="s">
        <v>404</v>
      </c>
      <c r="Q7" s="18" t="n">
        <v>489.72546953</v>
      </c>
      <c r="R7" s="20" t="n">
        <v>7.5947393</v>
      </c>
    </row>
    <row r="8" spans="1:18">
      <c r="A8" s="15" t="s">
        <v>405</v>
      </c>
      <c r="B8" s="17" t="n">
        <v>7007</v>
      </c>
      <c r="C8" s="18">
        <f>(0.0/B8*100)</f>
        <v/>
      </c>
      <c r="D8" s="19" t="n">
        <v>7007</v>
      </c>
      <c r="E8" s="18" t="n">
        <v>514.36208961</v>
      </c>
      <c r="F8" s="20" t="n">
        <v>10.49498739</v>
      </c>
      <c r="G8" s="18" t="n">
        <v>477.21939408</v>
      </c>
      <c r="H8" s="20" t="n">
        <v>3.78062614</v>
      </c>
      <c r="I8" s="18" t="s">
        <v>404</v>
      </c>
      <c r="J8" s="20" t="s">
        <v>404</v>
      </c>
      <c r="K8" s="18" t="s">
        <v>404</v>
      </c>
      <c r="L8" s="20" t="s">
        <v>404</v>
      </c>
      <c r="M8" s="18" t="s">
        <v>404</v>
      </c>
      <c r="N8" s="20" t="s">
        <v>404</v>
      </c>
      <c r="O8" s="18" t="s">
        <v>404</v>
      </c>
      <c r="P8" s="20" t="s">
        <v>404</v>
      </c>
      <c r="Q8" s="18" t="n">
        <v>478.82591669</v>
      </c>
      <c r="R8" s="20" t="n">
        <v>14.043275</v>
      </c>
    </row>
    <row r="9" spans="1:18">
      <c r="A9" s="15" t="s">
        <v>406</v>
      </c>
      <c r="B9" s="17" t="n">
        <v>9651</v>
      </c>
      <c r="C9" s="18">
        <f>(200.0/B9*100)</f>
        <v/>
      </c>
      <c r="D9" s="19" t="n">
        <v>9451</v>
      </c>
      <c r="E9" s="18" t="n">
        <v>506.46892859</v>
      </c>
      <c r="F9" s="20" t="n">
        <v>13.79641671</v>
      </c>
      <c r="G9" s="18" t="n">
        <v>501.07847701</v>
      </c>
      <c r="H9" s="20" t="n">
        <v>3.03867328</v>
      </c>
      <c r="I9" s="18" t="s">
        <v>404</v>
      </c>
      <c r="J9" s="20" t="s">
        <v>404</v>
      </c>
      <c r="K9" s="18" t="s">
        <v>404</v>
      </c>
      <c r="L9" s="20" t="s">
        <v>404</v>
      </c>
      <c r="M9" s="18" t="s">
        <v>404</v>
      </c>
      <c r="N9" s="20" t="s">
        <v>404</v>
      </c>
      <c r="O9" s="18" t="s">
        <v>404</v>
      </c>
      <c r="P9" s="20" t="s">
        <v>404</v>
      </c>
      <c r="Q9" s="18" t="n">
        <v>472.05458209</v>
      </c>
      <c r="R9" s="20" t="n">
        <v>15.0941804</v>
      </c>
    </row>
    <row r="10" spans="1:18">
      <c r="A10" s="15" t="s">
        <v>407</v>
      </c>
      <c r="B10" s="17" t="n">
        <v>20058</v>
      </c>
      <c r="C10" s="18">
        <f>(2798.0/B10*100)</f>
        <v/>
      </c>
      <c r="D10" s="19" t="n">
        <v>17260</v>
      </c>
      <c r="E10" s="18" t="n">
        <v>534.13116384</v>
      </c>
      <c r="F10" s="20" t="n">
        <v>3.2441377</v>
      </c>
      <c r="G10" s="18" t="n">
        <v>519.71741747</v>
      </c>
      <c r="H10" s="20" t="n">
        <v>3.6745808</v>
      </c>
      <c r="I10" s="18" t="s">
        <v>404</v>
      </c>
      <c r="J10" s="20" t="s">
        <v>404</v>
      </c>
      <c r="K10" s="18" t="s">
        <v>404</v>
      </c>
      <c r="L10" s="20" t="s">
        <v>404</v>
      </c>
      <c r="M10" s="18" t="s">
        <v>404</v>
      </c>
      <c r="N10" s="20" t="s">
        <v>404</v>
      </c>
      <c r="O10" s="18" t="s">
        <v>404</v>
      </c>
      <c r="P10" s="20" t="s">
        <v>404</v>
      </c>
      <c r="Q10" s="18" t="n">
        <v>500.88438855</v>
      </c>
      <c r="R10" s="20" t="n">
        <v>14.31612083</v>
      </c>
    </row>
    <row r="11" spans="1:18">
      <c r="A11" s="15" t="s">
        <v>408</v>
      </c>
      <c r="B11" s="17" t="n">
        <v>7053</v>
      </c>
      <c r="C11" s="18">
        <f>(137.0/B11*100)</f>
        <v/>
      </c>
      <c r="D11" s="19" t="n">
        <v>6916</v>
      </c>
      <c r="E11" s="18" t="n">
        <v>459.9767382</v>
      </c>
      <c r="F11" s="20" t="n">
        <v>5.99700664</v>
      </c>
      <c r="G11" s="18" t="n">
        <v>460.95858192</v>
      </c>
      <c r="H11" s="20" t="n">
        <v>4.97253718</v>
      </c>
      <c r="I11" s="18" t="s">
        <v>404</v>
      </c>
      <c r="J11" s="20" t="s">
        <v>404</v>
      </c>
      <c r="K11" s="18" t="s">
        <v>404</v>
      </c>
      <c r="L11" s="20" t="s">
        <v>404</v>
      </c>
      <c r="M11" s="18" t="s">
        <v>404</v>
      </c>
      <c r="N11" s="20" t="s">
        <v>404</v>
      </c>
      <c r="O11" s="18" t="s">
        <v>404</v>
      </c>
      <c r="P11" s="20" t="s">
        <v>404</v>
      </c>
      <c r="Q11" s="18" t="n">
        <v>442.71394096</v>
      </c>
      <c r="R11" s="20" t="n">
        <v>14.13640178</v>
      </c>
    </row>
    <row r="12" spans="1:18">
      <c r="A12" s="15" t="s">
        <v>409</v>
      </c>
      <c r="B12" s="17" t="n">
        <v>6894</v>
      </c>
      <c r="C12" s="18">
        <f>(106.0/B12*100)</f>
        <v/>
      </c>
      <c r="D12" s="19" t="n">
        <v>6788</v>
      </c>
      <c r="E12" s="18" t="n">
        <v>483.26944657</v>
      </c>
      <c r="F12" s="20" t="n">
        <v>4.5570479</v>
      </c>
      <c r="G12" s="18" t="n">
        <v>491.31228309</v>
      </c>
      <c r="H12" s="20" t="n">
        <v>3.73908176</v>
      </c>
      <c r="I12" s="18" t="s">
        <v>404</v>
      </c>
      <c r="J12" s="20" t="s">
        <v>404</v>
      </c>
      <c r="K12" s="18" t="s">
        <v>404</v>
      </c>
      <c r="L12" s="20" t="s">
        <v>404</v>
      </c>
      <c r="M12" s="18" t="s">
        <v>404</v>
      </c>
      <c r="N12" s="20" t="s">
        <v>404</v>
      </c>
      <c r="O12" s="18" t="s">
        <v>404</v>
      </c>
      <c r="P12" s="20" t="s">
        <v>404</v>
      </c>
      <c r="Q12" s="18" t="n">
        <v>478.10677494</v>
      </c>
      <c r="R12" s="20" t="n">
        <v>23.57476837</v>
      </c>
    </row>
    <row r="13" spans="1:18">
      <c r="A13" s="15" t="s">
        <v>410</v>
      </c>
      <c r="B13" s="17" t="n">
        <v>7161</v>
      </c>
      <c r="C13" s="18">
        <f>(1175.0/B13*100)</f>
        <v/>
      </c>
      <c r="D13" s="19" t="n">
        <v>5986</v>
      </c>
      <c r="E13" s="18" t="n">
        <v>500.83533846</v>
      </c>
      <c r="F13" s="20" t="n">
        <v>5.90500804</v>
      </c>
      <c r="G13" s="18" t="n">
        <v>499.36294694</v>
      </c>
      <c r="H13" s="20" t="n">
        <v>3.1858021</v>
      </c>
      <c r="I13" s="18" t="s">
        <v>404</v>
      </c>
      <c r="J13" s="20" t="s">
        <v>404</v>
      </c>
      <c r="K13" s="18" t="s">
        <v>404</v>
      </c>
      <c r="L13" s="20" t="s">
        <v>404</v>
      </c>
      <c r="M13" s="18" t="s">
        <v>404</v>
      </c>
      <c r="N13" s="20" t="s">
        <v>404</v>
      </c>
      <c r="O13" s="18" t="s">
        <v>404</v>
      </c>
      <c r="P13" s="20" t="s">
        <v>404</v>
      </c>
      <c r="Q13" s="18" t="n">
        <v>502.42563945</v>
      </c>
      <c r="R13" s="20" t="n">
        <v>6.67225065</v>
      </c>
    </row>
    <row r="14" spans="1:18">
      <c r="A14" s="15" t="s">
        <v>411</v>
      </c>
      <c r="B14" s="17" t="n">
        <v>5587</v>
      </c>
      <c r="C14" s="18">
        <f>(0.0/B14*100)</f>
        <v/>
      </c>
      <c r="D14" s="19" t="n">
        <v>5587</v>
      </c>
      <c r="E14" s="18" t="n">
        <v>518.65357805</v>
      </c>
      <c r="F14" s="20" t="n">
        <v>3.82636944</v>
      </c>
      <c r="G14" s="18" t="n">
        <v>520.08721662</v>
      </c>
      <c r="H14" s="20" t="n">
        <v>3.46254895</v>
      </c>
      <c r="I14" s="18" t="s">
        <v>404</v>
      </c>
      <c r="J14" s="20" t="s">
        <v>404</v>
      </c>
      <c r="K14" s="18" t="s">
        <v>404</v>
      </c>
      <c r="L14" s="20" t="s">
        <v>404</v>
      </c>
      <c r="M14" s="18" t="s">
        <v>404</v>
      </c>
      <c r="N14" s="20" t="s">
        <v>404</v>
      </c>
      <c r="O14" s="18" t="s">
        <v>404</v>
      </c>
      <c r="P14" s="20" t="s">
        <v>404</v>
      </c>
      <c r="Q14" s="18" t="n">
        <v>515.61422779</v>
      </c>
      <c r="R14" s="20" t="n">
        <v>7.77400322</v>
      </c>
    </row>
    <row r="15" spans="1:18">
      <c r="A15" s="15" t="s">
        <v>412</v>
      </c>
      <c r="B15" s="17" t="n">
        <v>5882</v>
      </c>
      <c r="C15" s="18">
        <f>(0.0/B15*100)</f>
        <v/>
      </c>
      <c r="D15" s="19" t="n">
        <v>5882</v>
      </c>
      <c r="E15" s="18" t="n">
        <v>513.30351948</v>
      </c>
      <c r="F15" s="20" t="n">
        <v>10.62025691</v>
      </c>
      <c r="G15" s="18" t="n">
        <v>527.8801435</v>
      </c>
      <c r="H15" s="20" t="n">
        <v>2.60104907</v>
      </c>
      <c r="I15" s="18" t="s">
        <v>404</v>
      </c>
      <c r="J15" s="20" t="s">
        <v>404</v>
      </c>
      <c r="K15" s="18" t="s">
        <v>404</v>
      </c>
      <c r="L15" s="20" t="s">
        <v>404</v>
      </c>
      <c r="M15" s="18" t="s">
        <v>404</v>
      </c>
      <c r="N15" s="20" t="s">
        <v>404</v>
      </c>
      <c r="O15" s="18" t="s">
        <v>404</v>
      </c>
      <c r="P15" s="20" t="s">
        <v>404</v>
      </c>
      <c r="Q15" s="18" t="n">
        <v>541.82779118</v>
      </c>
      <c r="R15" s="20" t="n">
        <v>25.61656938</v>
      </c>
    </row>
    <row r="16" spans="1:18">
      <c r="A16" s="15" t="s">
        <v>413</v>
      </c>
      <c r="B16" s="17" t="n">
        <v>6108</v>
      </c>
      <c r="C16" s="18">
        <f>(339.0/B16*100)</f>
        <v/>
      </c>
      <c r="D16" s="19" t="n">
        <v>5769</v>
      </c>
      <c r="E16" s="18" t="n">
        <v>480.70337425</v>
      </c>
      <c r="F16" s="20" t="n">
        <v>12.33077522</v>
      </c>
      <c r="G16" s="18" t="n">
        <v>506.41567205</v>
      </c>
      <c r="H16" s="20" t="n">
        <v>5.07208169</v>
      </c>
      <c r="I16" s="18" t="s">
        <v>404</v>
      </c>
      <c r="J16" s="20" t="s">
        <v>404</v>
      </c>
      <c r="K16" s="18" t="s">
        <v>404</v>
      </c>
      <c r="L16" s="20" t="s">
        <v>404</v>
      </c>
      <c r="M16" s="18" t="s">
        <v>404</v>
      </c>
      <c r="N16" s="20" t="s">
        <v>404</v>
      </c>
      <c r="O16" s="18" t="s">
        <v>404</v>
      </c>
      <c r="P16" s="20" t="s">
        <v>404</v>
      </c>
      <c r="Q16" s="18" t="n">
        <v>499.61542723</v>
      </c>
      <c r="R16" s="20" t="n">
        <v>11.45839137</v>
      </c>
    </row>
    <row r="17" spans="1:18">
      <c r="A17" s="15" t="s">
        <v>414</v>
      </c>
      <c r="B17" s="17" t="n">
        <v>6504</v>
      </c>
      <c r="C17" s="18">
        <f>(1325.0/B17*100)</f>
        <v/>
      </c>
      <c r="D17" s="19" t="n">
        <v>5179</v>
      </c>
      <c r="E17" s="18" t="n">
        <v>505.03923578</v>
      </c>
      <c r="F17" s="20" t="n">
        <v>6.08073799</v>
      </c>
      <c r="G17" s="18" t="n">
        <v>512.81667826</v>
      </c>
      <c r="H17" s="20" t="n">
        <v>7.10501225</v>
      </c>
      <c r="I17" s="18" t="s">
        <v>404</v>
      </c>
      <c r="J17" s="20" t="s">
        <v>404</v>
      </c>
      <c r="K17" s="18" t="s">
        <v>404</v>
      </c>
      <c r="L17" s="20" t="s">
        <v>404</v>
      </c>
      <c r="M17" s="18" t="s">
        <v>404</v>
      </c>
      <c r="N17" s="20" t="s">
        <v>404</v>
      </c>
      <c r="O17" s="18" t="s">
        <v>404</v>
      </c>
      <c r="P17" s="20" t="s">
        <v>404</v>
      </c>
      <c r="Q17" s="18" t="n">
        <v>531.18400077</v>
      </c>
      <c r="R17" s="20" t="n">
        <v>14.54308221</v>
      </c>
    </row>
    <row r="18" spans="1:18">
      <c r="A18" s="15" t="s">
        <v>415</v>
      </c>
      <c r="B18" s="17" t="n">
        <v>5532</v>
      </c>
      <c r="C18" s="18">
        <f>(0.0/B18*100)</f>
        <v/>
      </c>
      <c r="D18" s="19" t="n">
        <v>5532</v>
      </c>
      <c r="E18" s="18" t="n">
        <v>509.14140711</v>
      </c>
      <c r="F18" s="20" t="n">
        <v>8.09745088</v>
      </c>
      <c r="G18" s="18" t="n">
        <v>459.61805357</v>
      </c>
      <c r="H18" s="20" t="n">
        <v>5.58808238</v>
      </c>
      <c r="I18" s="18" t="s">
        <v>404</v>
      </c>
      <c r="J18" s="20" t="s">
        <v>404</v>
      </c>
      <c r="K18" s="18" t="s">
        <v>404</v>
      </c>
      <c r="L18" s="20" t="s">
        <v>404</v>
      </c>
      <c r="M18" s="18" t="s">
        <v>404</v>
      </c>
      <c r="N18" s="20" t="s">
        <v>404</v>
      </c>
      <c r="O18" s="18" t="s">
        <v>404</v>
      </c>
      <c r="P18" s="20" t="s">
        <v>404</v>
      </c>
      <c r="Q18" s="18" t="n">
        <v>452.70723719</v>
      </c>
      <c r="R18" s="20" t="n">
        <v>13.6130873</v>
      </c>
    </row>
    <row r="19" spans="1:18">
      <c r="A19" s="15" t="s">
        <v>416</v>
      </c>
      <c r="B19" s="17" t="n">
        <v>5658</v>
      </c>
      <c r="C19" s="18">
        <f>(327.0/B19*100)</f>
        <v/>
      </c>
      <c r="D19" s="19" t="n">
        <v>5331</v>
      </c>
      <c r="E19" s="18" t="n">
        <v>482.66273338</v>
      </c>
      <c r="F19" s="20" t="n">
        <v>4.8860664</v>
      </c>
      <c r="G19" s="18" t="n">
        <v>454.59581871</v>
      </c>
      <c r="H19" s="20" t="n">
        <v>6.338254</v>
      </c>
      <c r="I19" s="18" t="s">
        <v>404</v>
      </c>
      <c r="J19" s="20" t="s">
        <v>404</v>
      </c>
      <c r="K19" s="18" t="s">
        <v>404</v>
      </c>
      <c r="L19" s="20" t="s">
        <v>404</v>
      </c>
      <c r="M19" s="18" t="s">
        <v>404</v>
      </c>
      <c r="N19" s="20" t="s">
        <v>404</v>
      </c>
      <c r="O19" s="18" t="s">
        <v>404</v>
      </c>
      <c r="P19" s="20" t="s">
        <v>404</v>
      </c>
      <c r="Q19" s="18" t="n">
        <v>454.57468002</v>
      </c>
      <c r="R19" s="20" t="n">
        <v>30.02672972</v>
      </c>
    </row>
    <row r="20" spans="1:18">
      <c r="A20" s="15" t="s">
        <v>417</v>
      </c>
      <c r="B20" s="17" t="n">
        <v>3371</v>
      </c>
      <c r="C20" s="18">
        <f>(24.0/B20*100)</f>
        <v/>
      </c>
      <c r="D20" s="19" t="n">
        <v>3347</v>
      </c>
      <c r="E20" s="18" t="n">
        <v>481.55849111</v>
      </c>
      <c r="F20" s="20" t="n">
        <v>2.76631793</v>
      </c>
      <c r="G20" s="18" t="n">
        <v>481.60058773</v>
      </c>
      <c r="H20" s="20" t="n">
        <v>2.7843935</v>
      </c>
      <c r="I20" s="18" t="s">
        <v>404</v>
      </c>
      <c r="J20" s="20" t="s">
        <v>404</v>
      </c>
      <c r="K20" s="18" t="s">
        <v>404</v>
      </c>
      <c r="L20" s="20" t="s">
        <v>404</v>
      </c>
      <c r="M20" s="18" t="s">
        <v>404</v>
      </c>
      <c r="N20" s="20" t="s">
        <v>404</v>
      </c>
      <c r="O20" s="18" t="s">
        <v>404</v>
      </c>
      <c r="P20" s="20" t="s">
        <v>404</v>
      </c>
      <c r="Q20" s="18" t="n">
        <v>474.43982299</v>
      </c>
      <c r="R20" s="20" t="n">
        <v>9.98828683</v>
      </c>
    </row>
    <row r="21" spans="1:18">
      <c r="A21" s="15" t="s">
        <v>418</v>
      </c>
      <c r="B21" s="17" t="n">
        <v>5741</v>
      </c>
      <c r="C21" s="18">
        <f>(0.0/B21*100)</f>
        <v/>
      </c>
      <c r="D21" s="19" t="n">
        <v>5741</v>
      </c>
      <c r="E21" s="18" t="n">
        <v>518.57740425</v>
      </c>
      <c r="F21" s="20" t="n">
        <v>5.86413905</v>
      </c>
      <c r="G21" s="18" t="n">
        <v>523.1555091</v>
      </c>
      <c r="H21" s="20" t="n">
        <v>3.04241941</v>
      </c>
      <c r="I21" s="18" t="s">
        <v>404</v>
      </c>
      <c r="J21" s="20" t="s">
        <v>404</v>
      </c>
      <c r="K21" s="18" t="s">
        <v>404</v>
      </c>
      <c r="L21" s="20" t="s">
        <v>404</v>
      </c>
      <c r="M21" s="18" t="s">
        <v>404</v>
      </c>
      <c r="N21" s="20" t="s">
        <v>404</v>
      </c>
      <c r="O21" s="18" t="s">
        <v>404</v>
      </c>
      <c r="P21" s="20" t="s">
        <v>404</v>
      </c>
      <c r="Q21" s="18" t="n">
        <v>517.2043282</v>
      </c>
      <c r="R21" s="20" t="n">
        <v>5.37612992</v>
      </c>
    </row>
    <row r="22" spans="1:18">
      <c r="A22" s="15" t="s">
        <v>419</v>
      </c>
      <c r="B22" s="17" t="n">
        <v>6598</v>
      </c>
      <c r="C22" s="18">
        <f>(0.0/B22*100)</f>
        <v/>
      </c>
      <c r="D22" s="19" t="n">
        <v>6598</v>
      </c>
      <c r="E22" s="18" t="n">
        <v>485.52986956</v>
      </c>
      <c r="F22" s="20" t="n">
        <v>7.9543054</v>
      </c>
      <c r="G22" s="18" t="n">
        <v>473.3451286</v>
      </c>
      <c r="H22" s="20" t="n">
        <v>6.65148487</v>
      </c>
      <c r="I22" s="18" t="s">
        <v>404</v>
      </c>
      <c r="J22" s="20" t="s">
        <v>404</v>
      </c>
      <c r="K22" s="18" t="s">
        <v>404</v>
      </c>
      <c r="L22" s="20" t="s">
        <v>404</v>
      </c>
      <c r="M22" s="18" t="s">
        <v>404</v>
      </c>
      <c r="N22" s="20" t="s">
        <v>404</v>
      </c>
      <c r="O22" s="18" t="s">
        <v>404</v>
      </c>
      <c r="P22" s="20" t="s">
        <v>404</v>
      </c>
      <c r="Q22" s="18" t="n">
        <v>487.72910526</v>
      </c>
      <c r="R22" s="20" t="n">
        <v>27.72748615</v>
      </c>
    </row>
    <row r="23" spans="1:18">
      <c r="A23" s="15" t="s">
        <v>420</v>
      </c>
      <c r="B23" s="17" t="n">
        <v>11583</v>
      </c>
      <c r="C23" s="18">
        <f>(3069.0/B23*100)</f>
        <v/>
      </c>
      <c r="D23" s="19" t="n">
        <v>8514</v>
      </c>
      <c r="E23" s="18" t="n">
        <v>490.9615106</v>
      </c>
      <c r="F23" s="20" t="n">
        <v>6.9494753</v>
      </c>
      <c r="G23" s="18" t="n">
        <v>489.6225347</v>
      </c>
      <c r="H23" s="20" t="n">
        <v>5.21737144</v>
      </c>
      <c r="I23" s="18" t="s">
        <v>404</v>
      </c>
      <c r="J23" s="20" t="s">
        <v>404</v>
      </c>
      <c r="K23" s="18" t="s">
        <v>404</v>
      </c>
      <c r="L23" s="20" t="s">
        <v>404</v>
      </c>
      <c r="M23" s="18" t="s">
        <v>404</v>
      </c>
      <c r="N23" s="20" t="s">
        <v>404</v>
      </c>
      <c r="O23" s="18" t="s">
        <v>404</v>
      </c>
      <c r="P23" s="20" t="s">
        <v>404</v>
      </c>
      <c r="Q23" s="18" t="n">
        <v>470.53611061</v>
      </c>
      <c r="R23" s="20" t="n">
        <v>18.22901465</v>
      </c>
    </row>
    <row r="24" spans="1:18">
      <c r="A24" s="15" t="s">
        <v>421</v>
      </c>
      <c r="B24" s="17" t="n">
        <v>6647</v>
      </c>
      <c r="C24" s="18">
        <f>(0.0/B24*100)</f>
        <v/>
      </c>
      <c r="D24" s="19" t="n">
        <v>6647</v>
      </c>
      <c r="E24" s="18" t="n">
        <v>517.09257861</v>
      </c>
      <c r="F24" s="20" t="n">
        <v>4.79963874</v>
      </c>
      <c r="G24" s="18" t="n">
        <v>514.65884661</v>
      </c>
      <c r="H24" s="20" t="n">
        <v>5.47399719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518.41409852</v>
      </c>
      <c r="F25" s="20" t="n">
        <v>3.75877006</v>
      </c>
      <c r="G25" s="18" t="n">
        <v>512.31745771</v>
      </c>
      <c r="H25" s="20" t="n">
        <v>10.16369075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492.5144209</v>
      </c>
      <c r="F26" s="20" t="n">
        <v>3.18606752</v>
      </c>
      <c r="G26" s="18" t="n">
        <v>485.36628305</v>
      </c>
      <c r="H26" s="20" t="n">
        <v>2.81859833</v>
      </c>
      <c r="I26" s="18" t="s">
        <v>404</v>
      </c>
      <c r="J26" s="20" t="s">
        <v>404</v>
      </c>
      <c r="K26" s="18" t="s">
        <v>404</v>
      </c>
      <c r="L26" s="20" t="s">
        <v>404</v>
      </c>
      <c r="M26" s="18" t="s">
        <v>404</v>
      </c>
      <c r="N26" s="20" t="s">
        <v>404</v>
      </c>
      <c r="O26" s="18" t="s">
        <v>404</v>
      </c>
      <c r="P26" s="20" t="s">
        <v>404</v>
      </c>
      <c r="Q26" s="18" t="n">
        <v>483.19591987</v>
      </c>
      <c r="R26" s="20" t="n">
        <v>9.477421270000001</v>
      </c>
    </row>
    <row r="27" spans="1:18">
      <c r="A27" s="15" t="s">
        <v>424</v>
      </c>
      <c r="B27" s="17" t="n">
        <v>5299</v>
      </c>
      <c r="C27" s="18">
        <f>(0.0/B27*100)</f>
        <v/>
      </c>
      <c r="D27" s="19" t="n">
        <v>5299</v>
      </c>
      <c r="E27" s="18" t="n">
        <v>533.58768471</v>
      </c>
      <c r="F27" s="20" t="n">
        <v>3.23592846</v>
      </c>
      <c r="G27" s="18" t="n">
        <v>468.7684407</v>
      </c>
      <c r="H27" s="20" t="n">
        <v>1.58722944</v>
      </c>
      <c r="I27" s="18" t="s">
        <v>404</v>
      </c>
      <c r="J27" s="20" t="s">
        <v>404</v>
      </c>
      <c r="K27" s="18" t="s">
        <v>404</v>
      </c>
      <c r="L27" s="20" t="s">
        <v>404</v>
      </c>
      <c r="M27" s="18" t="s">
        <v>404</v>
      </c>
      <c r="N27" s="20" t="s">
        <v>404</v>
      </c>
      <c r="O27" s="18" t="s">
        <v>404</v>
      </c>
      <c r="P27" s="20" t="s">
        <v>404</v>
      </c>
      <c r="Q27" s="18" t="n">
        <v>468.16264166</v>
      </c>
      <c r="R27" s="20" t="n">
        <v>4.8853463</v>
      </c>
    </row>
    <row r="28" spans="1:18">
      <c r="A28" s="15" t="s">
        <v>425</v>
      </c>
      <c r="B28" s="17" t="n">
        <v>7568</v>
      </c>
      <c r="C28" s="18">
        <f>(0.0/B28*100)</f>
        <v/>
      </c>
      <c r="D28" s="19" t="n">
        <v>7568</v>
      </c>
      <c r="E28" s="18" t="n">
        <v>441.76705473</v>
      </c>
      <c r="F28" s="20" t="n">
        <v>6.09009907</v>
      </c>
      <c r="G28" s="18" t="n">
        <v>418.54159076</v>
      </c>
      <c r="H28" s="20" t="n">
        <v>2.99679423</v>
      </c>
      <c r="I28" s="18" t="s">
        <v>404</v>
      </c>
      <c r="J28" s="20" t="s">
        <v>404</v>
      </c>
      <c r="K28" s="18" t="s">
        <v>404</v>
      </c>
      <c r="L28" s="20" t="s">
        <v>404</v>
      </c>
      <c r="M28" s="18" t="s">
        <v>404</v>
      </c>
      <c r="N28" s="20" t="s">
        <v>404</v>
      </c>
      <c r="O28" s="18" t="s">
        <v>404</v>
      </c>
      <c r="P28" s="20" t="s">
        <v>404</v>
      </c>
      <c r="Q28" s="18" t="n">
        <v>411.80982295</v>
      </c>
      <c r="R28" s="20" t="n">
        <v>8.83509727</v>
      </c>
    </row>
    <row r="29" spans="1:18">
      <c r="A29" s="15" t="s">
        <v>426</v>
      </c>
      <c r="B29" s="17" t="n">
        <v>5385</v>
      </c>
      <c r="C29" s="18">
        <f>(1123.0/B29*100)</f>
        <v/>
      </c>
      <c r="D29" s="19" t="n">
        <v>4262</v>
      </c>
      <c r="E29" s="18" t="n">
        <v>474.20684411</v>
      </c>
      <c r="F29" s="20" t="n">
        <v>26.85954292</v>
      </c>
      <c r="G29" s="18" t="n">
        <v>502.75400612</v>
      </c>
      <c r="H29" s="20" t="n">
        <v>5.52560943</v>
      </c>
      <c r="I29" s="18" t="s">
        <v>404</v>
      </c>
      <c r="J29" s="20" t="s">
        <v>404</v>
      </c>
      <c r="K29" s="18" t="s">
        <v>404</v>
      </c>
      <c r="L29" s="20" t="s">
        <v>404</v>
      </c>
      <c r="M29" s="18" t="s">
        <v>404</v>
      </c>
      <c r="N29" s="20" t="s">
        <v>404</v>
      </c>
      <c r="O29" s="18" t="s">
        <v>404</v>
      </c>
      <c r="P29" s="20" t="s">
        <v>404</v>
      </c>
      <c r="Q29" s="18" t="n">
        <v>502.53753032</v>
      </c>
      <c r="R29" s="20" t="n">
        <v>14.04467575</v>
      </c>
    </row>
    <row r="30" spans="1:18">
      <c r="A30" s="15" t="s">
        <v>427</v>
      </c>
      <c r="B30" s="17" t="n">
        <v>4520</v>
      </c>
      <c r="C30" s="18">
        <f>(904.0/B30*100)</f>
        <v/>
      </c>
      <c r="D30" s="19" t="n">
        <v>3616</v>
      </c>
      <c r="E30" s="18" t="n">
        <v>518.33211763</v>
      </c>
      <c r="F30" s="20" t="n">
        <v>4.06956229</v>
      </c>
      <c r="G30" s="18" t="n">
        <v>502.3329843</v>
      </c>
      <c r="H30" s="20" t="n">
        <v>5.11759628</v>
      </c>
      <c r="I30" s="18" t="s">
        <v>404</v>
      </c>
      <c r="J30" s="20" t="s">
        <v>404</v>
      </c>
      <c r="K30" s="18" t="s">
        <v>404</v>
      </c>
      <c r="L30" s="20" t="s">
        <v>404</v>
      </c>
      <c r="M30" s="18" t="s">
        <v>404</v>
      </c>
      <c r="N30" s="20" t="s">
        <v>404</v>
      </c>
      <c r="O30" s="18" t="s">
        <v>404</v>
      </c>
      <c r="P30" s="20" t="s">
        <v>404</v>
      </c>
      <c r="Q30" s="18" t="n">
        <v>465.75616526</v>
      </c>
      <c r="R30" s="20" t="n">
        <v>22.06656919</v>
      </c>
    </row>
    <row r="31" spans="1:18">
      <c r="A31" s="15" t="s">
        <v>428</v>
      </c>
      <c r="B31" s="17" t="n">
        <v>5456</v>
      </c>
      <c r="C31" s="18">
        <f>(502.0/B31*100)</f>
        <v/>
      </c>
      <c r="D31" s="19" t="n">
        <v>4954</v>
      </c>
      <c r="E31" s="18" t="n">
        <v>522.2035079</v>
      </c>
      <c r="F31" s="20" t="n">
        <v>7.79246011</v>
      </c>
      <c r="G31" s="18" t="n">
        <v>511.62568567</v>
      </c>
      <c r="H31" s="20" t="n">
        <v>2.88879429</v>
      </c>
      <c r="I31" s="18" t="s">
        <v>404</v>
      </c>
      <c r="J31" s="20" t="s">
        <v>404</v>
      </c>
      <c r="K31" s="18" t="s">
        <v>404</v>
      </c>
      <c r="L31" s="20" t="s">
        <v>404</v>
      </c>
      <c r="M31" s="18" t="s">
        <v>404</v>
      </c>
      <c r="N31" s="20" t="s">
        <v>404</v>
      </c>
      <c r="O31" s="18" t="s">
        <v>404</v>
      </c>
      <c r="P31" s="20" t="s">
        <v>404</v>
      </c>
      <c r="Q31" s="18" t="n">
        <v>517.42170176</v>
      </c>
      <c r="R31" s="20" t="n">
        <v>8.24145665</v>
      </c>
    </row>
    <row r="32" spans="1:18">
      <c r="A32" s="15" t="s">
        <v>429</v>
      </c>
      <c r="B32" s="17" t="n">
        <v>4478</v>
      </c>
      <c r="C32" s="18">
        <f>(0.0/B32*100)</f>
        <v/>
      </c>
      <c r="D32" s="19" t="n">
        <v>4478</v>
      </c>
      <c r="E32" s="18" t="n">
        <v>509.05076878</v>
      </c>
      <c r="F32" s="20" t="n">
        <v>3.18485129</v>
      </c>
      <c r="G32" s="18" t="n">
        <v>496.35586796</v>
      </c>
      <c r="H32" s="20" t="n">
        <v>4.1979796</v>
      </c>
      <c r="I32" s="18" t="s">
        <v>404</v>
      </c>
      <c r="J32" s="20" t="s">
        <v>404</v>
      </c>
      <c r="K32" s="18" t="s">
        <v>404</v>
      </c>
      <c r="L32" s="20" t="s">
        <v>404</v>
      </c>
      <c r="M32" s="18" t="s">
        <v>404</v>
      </c>
      <c r="N32" s="20" t="s">
        <v>404</v>
      </c>
      <c r="O32" s="18" t="s">
        <v>404</v>
      </c>
      <c r="P32" s="20" t="s">
        <v>404</v>
      </c>
      <c r="Q32" s="18" t="n">
        <v>508.98109512</v>
      </c>
      <c r="R32" s="20" t="n">
        <v>12.80608049</v>
      </c>
    </row>
    <row r="33" spans="1:18">
      <c r="A33" s="15" t="s">
        <v>430</v>
      </c>
      <c r="B33" s="17" t="n">
        <v>7325</v>
      </c>
      <c r="C33" s="18">
        <f>(29.0/B33*100)</f>
        <v/>
      </c>
      <c r="D33" s="19" t="n">
        <v>7296</v>
      </c>
      <c r="E33" s="18" t="n">
        <v>506.64730932</v>
      </c>
      <c r="F33" s="20" t="n">
        <v>7.03236349</v>
      </c>
      <c r="G33" s="18" t="n">
        <v>507.71825262</v>
      </c>
      <c r="H33" s="20" t="n">
        <v>3.72439773</v>
      </c>
      <c r="I33" s="18" t="s">
        <v>404</v>
      </c>
      <c r="J33" s="20" t="s">
        <v>404</v>
      </c>
      <c r="K33" s="18" t="s">
        <v>404</v>
      </c>
      <c r="L33" s="20" t="s">
        <v>404</v>
      </c>
      <c r="M33" s="18" t="s">
        <v>404</v>
      </c>
      <c r="N33" s="20" t="s">
        <v>404</v>
      </c>
      <c r="O33" s="18" t="s">
        <v>404</v>
      </c>
      <c r="P33" s="20" t="s">
        <v>404</v>
      </c>
      <c r="Q33" s="18" t="n">
        <v>455.2717625</v>
      </c>
      <c r="R33" s="20" t="n">
        <v>8.723072630000001</v>
      </c>
    </row>
    <row r="34" spans="1:18">
      <c r="A34" s="15" t="s">
        <v>431</v>
      </c>
      <c r="B34" s="17" t="n">
        <v>6350</v>
      </c>
      <c r="C34" s="18">
        <f>(0.0/B34*100)</f>
        <v/>
      </c>
      <c r="D34" s="19" t="n">
        <v>6350</v>
      </c>
      <c r="E34" s="18" t="n">
        <v>450.24211779</v>
      </c>
      <c r="F34" s="20" t="n">
        <v>3.53623597</v>
      </c>
      <c r="G34" s="18" t="n">
        <v>464.20830495</v>
      </c>
      <c r="H34" s="20" t="n">
        <v>8.20241152</v>
      </c>
      <c r="I34" s="18" t="s">
        <v>404</v>
      </c>
      <c r="J34" s="20" t="s">
        <v>404</v>
      </c>
      <c r="K34" s="18" t="s">
        <v>404</v>
      </c>
      <c r="L34" s="20" t="s">
        <v>404</v>
      </c>
      <c r="M34" s="18" t="s">
        <v>404</v>
      </c>
      <c r="N34" s="20" t="s">
        <v>404</v>
      </c>
      <c r="O34" s="18" t="s">
        <v>404</v>
      </c>
      <c r="P34" s="20" t="s">
        <v>404</v>
      </c>
      <c r="Q34" s="18" t="n">
        <v>453.79976312</v>
      </c>
      <c r="R34" s="20" t="n">
        <v>22.37131069</v>
      </c>
    </row>
    <row r="35" spans="1:18">
      <c r="A35" s="15" t="s">
        <v>432</v>
      </c>
      <c r="B35" s="17" t="n">
        <v>6406</v>
      </c>
      <c r="C35" s="18">
        <f>(443.0/B35*100)</f>
        <v/>
      </c>
      <c r="D35" s="19" t="n">
        <v>5963</v>
      </c>
      <c r="E35" s="18" t="n">
        <v>523.3311707</v>
      </c>
      <c r="F35" s="20" t="n">
        <v>2.44471822</v>
      </c>
      <c r="G35" s="18" t="n">
        <v>490.97601916</v>
      </c>
      <c r="H35" s="20" t="n">
        <v>1.78896207</v>
      </c>
      <c r="I35" s="18" t="s">
        <v>404</v>
      </c>
      <c r="J35" s="20" t="s">
        <v>404</v>
      </c>
      <c r="K35" s="18" t="s">
        <v>404</v>
      </c>
      <c r="L35" s="20" t="s">
        <v>404</v>
      </c>
      <c r="M35" s="18" t="s">
        <v>404</v>
      </c>
      <c r="N35" s="20" t="s">
        <v>404</v>
      </c>
      <c r="O35" s="18" t="s">
        <v>404</v>
      </c>
      <c r="P35" s="20" t="s">
        <v>404</v>
      </c>
      <c r="Q35" s="18" t="n">
        <v>528.13937619</v>
      </c>
      <c r="R35" s="20" t="n">
        <v>7.93631287</v>
      </c>
    </row>
    <row r="36" spans="1:18">
      <c r="A36" s="15" t="s">
        <v>433</v>
      </c>
      <c r="B36" s="17" t="n">
        <v>6736</v>
      </c>
      <c r="C36" s="18">
        <f>(10.0/B36*100)</f>
        <v/>
      </c>
      <c r="D36" s="19" t="n">
        <v>6726</v>
      </c>
      <c r="E36" s="18" t="n">
        <v>485.71327916</v>
      </c>
      <c r="F36" s="20" t="n">
        <v>5.03320744</v>
      </c>
      <c r="G36" s="18" t="n">
        <v>497.33171276</v>
      </c>
      <c r="H36" s="20" t="n">
        <v>2.93652679</v>
      </c>
      <c r="I36" s="18" t="s">
        <v>404</v>
      </c>
      <c r="J36" s="20" t="s">
        <v>404</v>
      </c>
      <c r="K36" s="18" t="s">
        <v>404</v>
      </c>
      <c r="L36" s="20" t="s">
        <v>404</v>
      </c>
      <c r="M36" s="18" t="s">
        <v>404</v>
      </c>
      <c r="N36" s="20" t="s">
        <v>404</v>
      </c>
      <c r="O36" s="18" t="s">
        <v>404</v>
      </c>
      <c r="P36" s="20" t="s">
        <v>404</v>
      </c>
      <c r="Q36" s="18" t="n">
        <v>507.75718029</v>
      </c>
      <c r="R36" s="20" t="n">
        <v>9.48237554</v>
      </c>
    </row>
    <row r="37" spans="1:18">
      <c r="A37" s="15" t="s">
        <v>434</v>
      </c>
      <c r="B37" s="17" t="n">
        <v>5458</v>
      </c>
      <c r="C37" s="18">
        <f>(0.0/B37*100)</f>
        <v/>
      </c>
      <c r="D37" s="19" t="n">
        <v>5458</v>
      </c>
      <c r="E37" s="18" t="n">
        <v>517.84871579</v>
      </c>
      <c r="F37" s="20" t="n">
        <v>14.60739864</v>
      </c>
      <c r="G37" s="18" t="n">
        <v>499.45910233</v>
      </c>
      <c r="H37" s="20" t="n">
        <v>3.51535075</v>
      </c>
      <c r="I37" s="18" t="s">
        <v>404</v>
      </c>
      <c r="J37" s="20" t="s">
        <v>404</v>
      </c>
      <c r="K37" s="18" t="s">
        <v>404</v>
      </c>
      <c r="L37" s="20" t="s">
        <v>404</v>
      </c>
      <c r="M37" s="18" t="s">
        <v>404</v>
      </c>
      <c r="N37" s="20" t="s">
        <v>404</v>
      </c>
      <c r="O37" s="18" t="s">
        <v>404</v>
      </c>
      <c r="P37" s="20" t="s">
        <v>404</v>
      </c>
      <c r="Q37" s="18" t="n">
        <v>485.24843175</v>
      </c>
      <c r="R37" s="20" t="n">
        <v>19.73601913</v>
      </c>
    </row>
    <row r="38" spans="1:18">
      <c r="A38" s="15" t="s">
        <v>435</v>
      </c>
      <c r="B38" s="17" t="n">
        <v>5860</v>
      </c>
      <c r="C38" s="18">
        <f>(268.0/B38*100)</f>
        <v/>
      </c>
      <c r="D38" s="19" t="n">
        <v>5592</v>
      </c>
      <c r="E38" s="18" t="n">
        <v>499.51033192</v>
      </c>
      <c r="F38" s="20" t="n">
        <v>10.53314975</v>
      </c>
      <c r="G38" s="18" t="n">
        <v>488.15223652</v>
      </c>
      <c r="H38" s="20" t="n">
        <v>3.7511361</v>
      </c>
      <c r="I38" s="18" t="s">
        <v>404</v>
      </c>
      <c r="J38" s="20" t="s">
        <v>404</v>
      </c>
      <c r="K38" s="18" t="s">
        <v>404</v>
      </c>
      <c r="L38" s="20" t="s">
        <v>404</v>
      </c>
      <c r="M38" s="18" t="s">
        <v>404</v>
      </c>
      <c r="N38" s="20" t="s">
        <v>404</v>
      </c>
      <c r="O38" s="18" t="s">
        <v>404</v>
      </c>
      <c r="P38" s="20" t="s">
        <v>404</v>
      </c>
      <c r="Q38" s="18" t="n">
        <v>503.39530574</v>
      </c>
      <c r="R38" s="20" t="n">
        <v>17.8899987</v>
      </c>
    </row>
    <row r="39" spans="1:18">
      <c r="A39" s="15" t="s">
        <v>436</v>
      </c>
      <c r="B39" s="17" t="n">
        <v>5895</v>
      </c>
      <c r="C39" s="18">
        <f>(0.0/B39*100)</f>
        <v/>
      </c>
      <c r="D39" s="19" t="n">
        <v>5895</v>
      </c>
      <c r="E39" s="18" t="n">
        <v>428.61948882</v>
      </c>
      <c r="F39" s="20" t="n">
        <v>5.90754745</v>
      </c>
      <c r="G39" s="18" t="n">
        <v>428.20840422</v>
      </c>
      <c r="H39" s="20" t="n">
        <v>7.44514292</v>
      </c>
      <c r="I39" s="18" t="s">
        <v>404</v>
      </c>
      <c r="J39" s="20" t="s">
        <v>404</v>
      </c>
      <c r="K39" s="18" t="s">
        <v>404</v>
      </c>
      <c r="L39" s="20" t="s">
        <v>404</v>
      </c>
      <c r="M39" s="18" t="s">
        <v>404</v>
      </c>
      <c r="N39" s="20" t="s">
        <v>404</v>
      </c>
      <c r="O39" s="18" t="s">
        <v>404</v>
      </c>
      <c r="P39" s="20" t="s">
        <v>404</v>
      </c>
      <c r="Q39" s="18" t="n">
        <v>425.45586229</v>
      </c>
      <c r="R39" s="20" t="n">
        <v>31.04600694</v>
      </c>
    </row>
    <row r="40" spans="1:18">
      <c r="A40" s="15" t="s">
        <v>437</v>
      </c>
      <c r="B40" s="17" t="n">
        <v>14157</v>
      </c>
      <c r="C40" s="18">
        <f>(2602.0/B40*100)</f>
        <v/>
      </c>
      <c r="D40" s="19" t="n">
        <v>11555</v>
      </c>
      <c r="E40" s="18" t="n">
        <v>496.84700034</v>
      </c>
      <c r="F40" s="20" t="n">
        <v>4.22585899</v>
      </c>
      <c r="G40" s="18" t="n">
        <v>502.89858251</v>
      </c>
      <c r="H40" s="20" t="n">
        <v>6.10944323</v>
      </c>
      <c r="I40" s="18" t="s">
        <v>404</v>
      </c>
      <c r="J40" s="20" t="s">
        <v>404</v>
      </c>
      <c r="K40" s="18" t="s">
        <v>404</v>
      </c>
      <c r="L40" s="20" t="s">
        <v>404</v>
      </c>
      <c r="M40" s="18" t="s">
        <v>404</v>
      </c>
      <c r="N40" s="20" t="s">
        <v>404</v>
      </c>
      <c r="O40" s="18" t="s">
        <v>404</v>
      </c>
      <c r="P40" s="20" t="s">
        <v>404</v>
      </c>
      <c r="Q40" s="18" t="n">
        <v>510.54242666</v>
      </c>
      <c r="R40" s="20" t="n">
        <v>9.12361555</v>
      </c>
    </row>
    <row r="41" spans="1:18">
      <c r="A41" s="15" t="s">
        <v>438</v>
      </c>
      <c r="B41" s="17" t="n">
        <v>5712</v>
      </c>
      <c r="C41" s="18">
        <f>(70.0/B41*100)</f>
        <v/>
      </c>
      <c r="D41" s="19" t="n">
        <v>5642</v>
      </c>
      <c r="E41" s="18" t="n">
        <v>499.5835508</v>
      </c>
      <c r="F41" s="20" t="n">
        <v>4.20599685</v>
      </c>
      <c r="G41" s="18" t="n">
        <v>491.96878171</v>
      </c>
      <c r="H41" s="20" t="n">
        <v>7.25433931</v>
      </c>
      <c r="I41" s="18" t="s">
        <v>404</v>
      </c>
      <c r="J41" s="20" t="s">
        <v>404</v>
      </c>
      <c r="K41" s="18" t="s">
        <v>404</v>
      </c>
      <c r="L41" s="20" t="s">
        <v>404</v>
      </c>
      <c r="M41" s="18" t="s">
        <v>404</v>
      </c>
      <c r="N41" s="20" t="s">
        <v>404</v>
      </c>
      <c r="O41" s="18" t="s">
        <v>404</v>
      </c>
      <c r="P41" s="20" t="s">
        <v>404</v>
      </c>
      <c r="Q41" s="18" t="n">
        <v>531.01316967</v>
      </c>
      <c r="R41" s="20" t="n">
        <v>17.29628298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412.98950347</v>
      </c>
      <c r="F44" s="20" t="n">
        <v>8.39166266</v>
      </c>
      <c r="G44" s="18" t="n">
        <v>401.74472645</v>
      </c>
      <c r="H44" s="20" t="n">
        <v>4.43825894</v>
      </c>
      <c r="I44" s="18" t="s">
        <v>404</v>
      </c>
      <c r="J44" s="20" t="s">
        <v>404</v>
      </c>
      <c r="K44" s="18" t="s">
        <v>404</v>
      </c>
      <c r="L44" s="20" t="s">
        <v>404</v>
      </c>
      <c r="M44" s="18" t="s">
        <v>404</v>
      </c>
      <c r="N44" s="20" t="s">
        <v>404</v>
      </c>
      <c r="O44" s="18" t="s">
        <v>404</v>
      </c>
      <c r="P44" s="20" t="s">
        <v>404</v>
      </c>
      <c r="Q44" s="18" t="n">
        <v>400.02139677</v>
      </c>
      <c r="R44" s="20" t="n">
        <v>14.24943917</v>
      </c>
    </row>
    <row r="45" spans="1:18">
      <c r="A45" s="15" t="s">
        <v>442</v>
      </c>
      <c r="B45" s="17" t="n">
        <v>5519</v>
      </c>
      <c r="C45" s="18">
        <f>(0.0/B45*100)</f>
        <v/>
      </c>
      <c r="D45" s="19" t="n">
        <v>5519</v>
      </c>
      <c r="E45" s="18" t="n">
        <v>355.41202407</v>
      </c>
      <c r="F45" s="20" t="n">
        <v>7.0814225</v>
      </c>
      <c r="G45" s="18" t="n">
        <v>347.87593648</v>
      </c>
      <c r="H45" s="20" t="n">
        <v>3.95173935</v>
      </c>
      <c r="I45" s="18" t="s">
        <v>404</v>
      </c>
      <c r="J45" s="20" t="s">
        <v>404</v>
      </c>
      <c r="K45" s="18" t="s">
        <v>404</v>
      </c>
      <c r="L45" s="20" t="s">
        <v>404</v>
      </c>
      <c r="M45" s="18" t="s">
        <v>404</v>
      </c>
      <c r="N45" s="20" t="s">
        <v>404</v>
      </c>
      <c r="O45" s="18" t="s">
        <v>404</v>
      </c>
      <c r="P45" s="20" t="s">
        <v>404</v>
      </c>
      <c r="Q45" s="18" t="n">
        <v>343.91716291</v>
      </c>
      <c r="R45" s="20" t="n">
        <v>11.62058125</v>
      </c>
    </row>
    <row r="46" spans="1:18">
      <c r="A46" s="15" t="s">
        <v>443</v>
      </c>
      <c r="B46" s="17" t="n">
        <v>23141</v>
      </c>
      <c r="C46" s="18">
        <f>(4196.0/B46*100)</f>
        <v/>
      </c>
      <c r="D46" s="19" t="n">
        <v>18945</v>
      </c>
      <c r="E46" s="18" t="n">
        <v>431.67196063</v>
      </c>
      <c r="F46" s="20" t="n">
        <v>9.334145510000001</v>
      </c>
      <c r="G46" s="18" t="n">
        <v>416.37795662</v>
      </c>
      <c r="H46" s="20" t="n">
        <v>3.25419622</v>
      </c>
      <c r="I46" s="18" t="s">
        <v>404</v>
      </c>
      <c r="J46" s="20" t="s">
        <v>404</v>
      </c>
      <c r="K46" s="18" t="s">
        <v>404</v>
      </c>
      <c r="L46" s="20" t="s">
        <v>404</v>
      </c>
      <c r="M46" s="18" t="s">
        <v>404</v>
      </c>
      <c r="N46" s="20" t="s">
        <v>404</v>
      </c>
      <c r="O46" s="18" t="s">
        <v>404</v>
      </c>
      <c r="P46" s="20" t="s">
        <v>404</v>
      </c>
      <c r="Q46" s="18" t="n">
        <v>363.55102609</v>
      </c>
      <c r="R46" s="20" t="n">
        <v>7.67335818</v>
      </c>
    </row>
    <row r="47" spans="1:18">
      <c r="A47" s="15" t="s">
        <v>444</v>
      </c>
      <c r="B47" s="17" t="n">
        <v>5928</v>
      </c>
      <c r="C47" s="18">
        <f>(0.0/B47*100)</f>
        <v/>
      </c>
      <c r="D47" s="19" t="n">
        <v>5928</v>
      </c>
      <c r="E47" s="18" t="n">
        <v>454.51887845</v>
      </c>
      <c r="F47" s="20" t="n">
        <v>8.69739843</v>
      </c>
      <c r="G47" s="18" t="n">
        <v>413.95734284</v>
      </c>
      <c r="H47" s="20" t="n">
        <v>7.51158836</v>
      </c>
      <c r="I47" s="18" t="s">
        <v>404</v>
      </c>
      <c r="J47" s="20" t="s">
        <v>404</v>
      </c>
      <c r="K47" s="18" t="s">
        <v>404</v>
      </c>
      <c r="L47" s="20" t="s">
        <v>404</v>
      </c>
      <c r="M47" s="18" t="s">
        <v>404</v>
      </c>
      <c r="N47" s="20" t="s">
        <v>404</v>
      </c>
      <c r="O47" s="18" t="s">
        <v>404</v>
      </c>
      <c r="P47" s="20" t="s">
        <v>404</v>
      </c>
      <c r="Q47" s="18" t="n">
        <v>405.42471809</v>
      </c>
      <c r="R47" s="20" t="n">
        <v>33.61262495</v>
      </c>
    </row>
    <row r="48" spans="1:18">
      <c r="A48" s="15" t="s">
        <v>445</v>
      </c>
      <c r="B48" s="17" t="n">
        <v>9841</v>
      </c>
      <c r="C48" s="18">
        <f>(0.0/B48*100)</f>
        <v/>
      </c>
      <c r="D48" s="19" t="n">
        <v>9841</v>
      </c>
      <c r="E48" s="18" t="n">
        <v>510.62504391</v>
      </c>
      <c r="F48" s="20" t="n">
        <v>6.80853935</v>
      </c>
      <c r="G48" s="18" t="n">
        <v>452.07180294</v>
      </c>
      <c r="H48" s="20" t="n">
        <v>10.31013343</v>
      </c>
      <c r="I48" s="18" t="s">
        <v>404</v>
      </c>
      <c r="J48" s="20" t="s">
        <v>404</v>
      </c>
      <c r="K48" s="18" t="s">
        <v>404</v>
      </c>
      <c r="L48" s="20" t="s">
        <v>404</v>
      </c>
      <c r="M48" s="18" t="s">
        <v>404</v>
      </c>
      <c r="N48" s="20" t="s">
        <v>404</v>
      </c>
      <c r="O48" s="18" t="s">
        <v>404</v>
      </c>
      <c r="P48" s="20" t="s">
        <v>404</v>
      </c>
      <c r="Q48" s="18" t="n">
        <v>435.25861727</v>
      </c>
      <c r="R48" s="20" t="n">
        <v>27.91141518</v>
      </c>
    </row>
    <row r="49" spans="1:18">
      <c r="A49" s="15" t="s">
        <v>446</v>
      </c>
      <c r="B49" s="17" t="n">
        <v>6349</v>
      </c>
      <c r="C49" s="18">
        <f>(52.0/B49*100)</f>
        <v/>
      </c>
      <c r="D49" s="19" t="n">
        <v>6297</v>
      </c>
      <c r="E49" s="18" t="n">
        <v>430.39176245</v>
      </c>
      <c r="F49" s="20" t="n">
        <v>5.2314575</v>
      </c>
      <c r="G49" s="18" t="n">
        <v>420.45713418</v>
      </c>
      <c r="H49" s="20" t="n">
        <v>5.65842397</v>
      </c>
      <c r="I49" s="18" t="s">
        <v>404</v>
      </c>
      <c r="J49" s="20" t="s">
        <v>404</v>
      </c>
      <c r="K49" s="18" t="s">
        <v>404</v>
      </c>
      <c r="L49" s="20" t="s">
        <v>404</v>
      </c>
      <c r="M49" s="18" t="s">
        <v>404</v>
      </c>
      <c r="N49" s="20" t="s">
        <v>404</v>
      </c>
      <c r="O49" s="18" t="s">
        <v>404</v>
      </c>
      <c r="P49" s="20" t="s">
        <v>404</v>
      </c>
      <c r="Q49" s="18" t="n">
        <v>379.87044383</v>
      </c>
      <c r="R49" s="20" t="n">
        <v>21.37315608</v>
      </c>
    </row>
    <row r="50" spans="1:18">
      <c r="A50" s="15" t="s">
        <v>447</v>
      </c>
      <c r="B50" s="17" t="n">
        <v>11795</v>
      </c>
      <c r="C50" s="18">
        <f>(1031.0/B50*100)</f>
        <v/>
      </c>
      <c r="D50" s="19" t="n">
        <v>10764</v>
      </c>
      <c r="E50" s="18" t="n">
        <v>433.01737925</v>
      </c>
      <c r="F50" s="20" t="n">
        <v>5.98905262</v>
      </c>
      <c r="G50" s="18" t="n">
        <v>426.82268041</v>
      </c>
      <c r="H50" s="20" t="n">
        <v>4.42911326</v>
      </c>
      <c r="I50" s="18" t="s">
        <v>404</v>
      </c>
      <c r="J50" s="20" t="s">
        <v>404</v>
      </c>
      <c r="K50" s="18" t="s">
        <v>404</v>
      </c>
      <c r="L50" s="20" t="s">
        <v>404</v>
      </c>
      <c r="M50" s="18" t="s">
        <v>404</v>
      </c>
      <c r="N50" s="20" t="s">
        <v>404</v>
      </c>
      <c r="O50" s="18" t="s">
        <v>404</v>
      </c>
      <c r="P50" s="20" t="s">
        <v>404</v>
      </c>
      <c r="Q50" s="18" t="n">
        <v>413.78546023</v>
      </c>
      <c r="R50" s="20" t="n">
        <v>11.37622319</v>
      </c>
    </row>
    <row r="51" spans="1:18">
      <c r="A51" s="15" t="s">
        <v>448</v>
      </c>
      <c r="B51" s="17" t="n">
        <v>6866</v>
      </c>
      <c r="C51" s="18">
        <f>(0.0/B51*100)</f>
        <v/>
      </c>
      <c r="D51" s="19" t="n">
        <v>6866</v>
      </c>
      <c r="E51" s="18" t="n">
        <v>437.52478514</v>
      </c>
      <c r="F51" s="20" t="n">
        <v>7.84656922</v>
      </c>
      <c r="G51" s="18" t="n">
        <v>425.76116439</v>
      </c>
      <c r="H51" s="20" t="n">
        <v>3.02801443</v>
      </c>
      <c r="I51" s="18" t="s">
        <v>404</v>
      </c>
      <c r="J51" s="20" t="s">
        <v>404</v>
      </c>
      <c r="K51" s="18" t="s">
        <v>404</v>
      </c>
      <c r="L51" s="20" t="s">
        <v>404</v>
      </c>
      <c r="M51" s="18" t="s">
        <v>404</v>
      </c>
      <c r="N51" s="20" t="s">
        <v>404</v>
      </c>
      <c r="O51" s="18" t="s">
        <v>404</v>
      </c>
      <c r="P51" s="20" t="s">
        <v>404</v>
      </c>
      <c r="Q51" s="18" t="n">
        <v>392.88774712</v>
      </c>
      <c r="R51" s="20" t="n">
        <v>19.59008907</v>
      </c>
    </row>
    <row r="52" spans="1:18">
      <c r="A52" s="15" t="s">
        <v>449</v>
      </c>
      <c r="B52" s="17" t="n">
        <v>5809</v>
      </c>
      <c r="C52" s="18">
        <f>(0.0/B52*100)</f>
        <v/>
      </c>
      <c r="D52" s="19" t="n">
        <v>5809</v>
      </c>
      <c r="E52" s="18" t="n">
        <v>495.01604402</v>
      </c>
      <c r="F52" s="20" t="n">
        <v>6.57224703</v>
      </c>
      <c r="G52" s="18" t="n">
        <v>480.91712972</v>
      </c>
      <c r="H52" s="20" t="n">
        <v>4.43877717</v>
      </c>
      <c r="I52" s="18" t="s">
        <v>404</v>
      </c>
      <c r="J52" s="20" t="s">
        <v>404</v>
      </c>
      <c r="K52" s="18" t="s">
        <v>404</v>
      </c>
      <c r="L52" s="20" t="s">
        <v>404</v>
      </c>
      <c r="M52" s="18" t="s">
        <v>404</v>
      </c>
      <c r="N52" s="20" t="s">
        <v>404</v>
      </c>
      <c r="O52" s="18" t="s">
        <v>404</v>
      </c>
      <c r="P52" s="20" t="s">
        <v>404</v>
      </c>
      <c r="Q52" s="18" t="n">
        <v>502.90708447</v>
      </c>
      <c r="R52" s="20" t="n">
        <v>18.3471097</v>
      </c>
    </row>
    <row r="53" spans="1:18">
      <c r="A53" s="15" t="s">
        <v>450</v>
      </c>
      <c r="B53" s="17" t="n">
        <v>5571</v>
      </c>
      <c r="C53" s="18">
        <f>(0.0/B53*100)</f>
        <v/>
      </c>
      <c r="D53" s="19" t="n">
        <v>5571</v>
      </c>
      <c r="E53" s="18" t="n">
        <v>447.56364536</v>
      </c>
      <c r="F53" s="20" t="n">
        <v>1.76670572</v>
      </c>
      <c r="G53" s="18" t="n">
        <v>438.74173718</v>
      </c>
      <c r="H53" s="20" t="n">
        <v>3.12041302</v>
      </c>
      <c r="I53" s="18" t="s">
        <v>404</v>
      </c>
      <c r="J53" s="20" t="s">
        <v>404</v>
      </c>
      <c r="K53" s="18" t="s">
        <v>404</v>
      </c>
      <c r="L53" s="20" t="s">
        <v>404</v>
      </c>
      <c r="M53" s="18" t="s">
        <v>404</v>
      </c>
      <c r="N53" s="20" t="s">
        <v>404</v>
      </c>
      <c r="O53" s="18" t="s">
        <v>404</v>
      </c>
      <c r="P53" s="20" t="s">
        <v>404</v>
      </c>
      <c r="Q53" s="18" t="n">
        <v>379.32560487</v>
      </c>
      <c r="R53" s="20" t="n">
        <v>6.27704986</v>
      </c>
    </row>
    <row r="54" spans="1:18">
      <c r="A54" s="15" t="s">
        <v>451</v>
      </c>
      <c r="B54" s="17" t="n">
        <v>4740</v>
      </c>
      <c r="C54" s="18">
        <f>(199.0/B54*100)</f>
        <v/>
      </c>
      <c r="D54" s="19" t="n">
        <v>4541</v>
      </c>
      <c r="E54" s="18" t="n">
        <v>367.33373505</v>
      </c>
      <c r="F54" s="20" t="n">
        <v>11.11576937</v>
      </c>
      <c r="G54" s="18" t="n">
        <v>361.64616046</v>
      </c>
      <c r="H54" s="20" t="n">
        <v>4.49475031</v>
      </c>
      <c r="I54" s="18" t="s">
        <v>404</v>
      </c>
      <c r="J54" s="20" t="s">
        <v>404</v>
      </c>
      <c r="K54" s="18" t="s">
        <v>404</v>
      </c>
      <c r="L54" s="20" t="s">
        <v>404</v>
      </c>
      <c r="M54" s="18" t="s">
        <v>404</v>
      </c>
      <c r="N54" s="20" t="s">
        <v>404</v>
      </c>
      <c r="O54" s="18" t="s">
        <v>404</v>
      </c>
      <c r="P54" s="20" t="s">
        <v>404</v>
      </c>
      <c r="Q54" s="18" t="n">
        <v>331.47535152</v>
      </c>
      <c r="R54" s="20" t="n">
        <v>10.64876534</v>
      </c>
    </row>
    <row r="55" spans="1:18">
      <c r="A55" s="15" t="s">
        <v>452</v>
      </c>
      <c r="B55" s="17" t="n">
        <v>5316</v>
      </c>
      <c r="C55" s="18">
        <f>(43.0/B55*100)</f>
        <v/>
      </c>
      <c r="D55" s="19" t="n">
        <v>5273</v>
      </c>
      <c r="E55" s="18" t="n">
        <v>399.24736173</v>
      </c>
      <c r="F55" s="20" t="n">
        <v>14.65507827</v>
      </c>
      <c r="G55" s="18" t="n">
        <v>404.22904765</v>
      </c>
      <c r="H55" s="20" t="n">
        <v>3.53247273</v>
      </c>
      <c r="I55" s="18" t="s">
        <v>404</v>
      </c>
      <c r="J55" s="20" t="s">
        <v>404</v>
      </c>
      <c r="K55" s="18" t="s">
        <v>404</v>
      </c>
      <c r="L55" s="20" t="s">
        <v>404</v>
      </c>
      <c r="M55" s="18" t="s">
        <v>404</v>
      </c>
      <c r="N55" s="20" t="s">
        <v>404</v>
      </c>
      <c r="O55" s="18" t="s">
        <v>404</v>
      </c>
      <c r="P55" s="20" t="s">
        <v>404</v>
      </c>
      <c r="Q55" s="18" t="n">
        <v>383.36834221</v>
      </c>
      <c r="R55" s="20" t="n">
        <v>12.62388658</v>
      </c>
    </row>
    <row r="56" spans="1:18">
      <c r="A56" s="15" t="s">
        <v>453</v>
      </c>
      <c r="B56" s="17" t="n">
        <v>5359</v>
      </c>
      <c r="C56" s="18">
        <f>(0.0/B56*100)</f>
        <v/>
      </c>
      <c r="D56" s="19" t="n">
        <v>5359</v>
      </c>
      <c r="E56" s="18" t="n">
        <v>528.99081764</v>
      </c>
      <c r="F56" s="20" t="n">
        <v>3.29670699</v>
      </c>
      <c r="G56" s="18" t="n">
        <v>508.23778202</v>
      </c>
      <c r="H56" s="20" t="n">
        <v>24.42917217</v>
      </c>
      <c r="I56" s="18" t="s">
        <v>404</v>
      </c>
      <c r="J56" s="20" t="s">
        <v>404</v>
      </c>
      <c r="K56" s="18" t="s">
        <v>404</v>
      </c>
      <c r="L56" s="20" t="s">
        <v>404</v>
      </c>
      <c r="M56" s="18" t="s">
        <v>404</v>
      </c>
      <c r="N56" s="20" t="s">
        <v>404</v>
      </c>
      <c r="O56" s="18" t="s">
        <v>404</v>
      </c>
      <c r="P56" s="20" t="s">
        <v>404</v>
      </c>
      <c r="Q56" s="18" t="n">
        <v>507.14585092</v>
      </c>
      <c r="R56" s="20" t="n">
        <v>14.63181047</v>
      </c>
    </row>
    <row r="57" spans="1:18">
      <c r="A57" s="15" t="s">
        <v>454</v>
      </c>
      <c r="B57" s="17" t="n">
        <v>6513</v>
      </c>
      <c r="C57" s="18">
        <f>(0.0/B57*100)</f>
        <v/>
      </c>
      <c r="D57" s="19" t="n">
        <v>6513</v>
      </c>
      <c r="E57" s="18" t="n">
        <v>418.60026122</v>
      </c>
      <c r="F57" s="20" t="n">
        <v>5.32560841</v>
      </c>
      <c r="G57" s="18" t="n">
        <v>382.72394612</v>
      </c>
      <c r="H57" s="20" t="n">
        <v>4.30073916</v>
      </c>
      <c r="I57" s="18" t="s">
        <v>404</v>
      </c>
      <c r="J57" s="20" t="s">
        <v>404</v>
      </c>
      <c r="K57" s="18" t="s">
        <v>404</v>
      </c>
      <c r="L57" s="20" t="s">
        <v>404</v>
      </c>
      <c r="M57" s="18" t="s">
        <v>404</v>
      </c>
      <c r="N57" s="20" t="s">
        <v>404</v>
      </c>
      <c r="O57" s="18" t="s">
        <v>404</v>
      </c>
      <c r="P57" s="20" t="s">
        <v>404</v>
      </c>
      <c r="Q57" s="18" t="n">
        <v>388.8963236</v>
      </c>
      <c r="R57" s="20" t="n">
        <v>8.61161854</v>
      </c>
    </row>
    <row r="58" spans="1:18">
      <c r="A58" s="15" t="s">
        <v>455</v>
      </c>
      <c r="B58" s="17" t="n">
        <v>7267</v>
      </c>
      <c r="C58" s="18">
        <f>(0.0/B58*100)</f>
        <v/>
      </c>
      <c r="D58" s="19" t="n">
        <v>7267</v>
      </c>
      <c r="E58" s="18" t="n">
        <v>432.49592927</v>
      </c>
      <c r="F58" s="20" t="n">
        <v>6.09282093</v>
      </c>
      <c r="G58" s="18" t="n">
        <v>393.01957548</v>
      </c>
      <c r="H58" s="20" t="n">
        <v>4.48170757</v>
      </c>
      <c r="I58" s="18" t="s">
        <v>404</v>
      </c>
      <c r="J58" s="20" t="s">
        <v>404</v>
      </c>
      <c r="K58" s="18" t="s">
        <v>404</v>
      </c>
      <c r="L58" s="20" t="s">
        <v>404</v>
      </c>
      <c r="M58" s="18" t="s">
        <v>404</v>
      </c>
      <c r="N58" s="20" t="s">
        <v>404</v>
      </c>
      <c r="O58" s="18" t="s">
        <v>404</v>
      </c>
      <c r="P58" s="20" t="s">
        <v>404</v>
      </c>
      <c r="Q58" s="18" t="n">
        <v>419.33405438</v>
      </c>
      <c r="R58" s="20" t="n">
        <v>10.48742826</v>
      </c>
    </row>
    <row r="59" spans="1:18">
      <c r="A59" s="15" t="s">
        <v>456</v>
      </c>
      <c r="B59" s="17" t="n">
        <v>4826</v>
      </c>
      <c r="C59" s="18">
        <f>(0.0/B59*100)</f>
        <v/>
      </c>
      <c r="D59" s="19" t="n">
        <v>4826</v>
      </c>
      <c r="E59" s="18" t="n">
        <v>350.8606938</v>
      </c>
      <c r="F59" s="20" t="n">
        <v>3.3361822</v>
      </c>
      <c r="G59" s="18" t="n">
        <v>346.84775114</v>
      </c>
      <c r="H59" s="20" t="n">
        <v>1.85189972</v>
      </c>
      <c r="I59" s="18" t="s">
        <v>404</v>
      </c>
      <c r="J59" s="20" t="s">
        <v>404</v>
      </c>
      <c r="K59" s="18" t="s">
        <v>404</v>
      </c>
      <c r="L59" s="20" t="s">
        <v>404</v>
      </c>
      <c r="M59" s="18" t="s">
        <v>404</v>
      </c>
      <c r="N59" s="20" t="s">
        <v>404</v>
      </c>
      <c r="O59" s="18" t="s">
        <v>404</v>
      </c>
      <c r="P59" s="20" t="s">
        <v>404</v>
      </c>
      <c r="Q59" s="18" t="n">
        <v>337.06123933</v>
      </c>
      <c r="R59" s="20" t="n">
        <v>5.00603122</v>
      </c>
    </row>
    <row r="60" spans="1:18">
      <c r="A60" s="15" t="s">
        <v>457</v>
      </c>
      <c r="B60" s="17" t="n">
        <v>4546</v>
      </c>
      <c r="C60" s="18">
        <f>(0.0/B60*100)</f>
        <v/>
      </c>
      <c r="D60" s="19" t="n">
        <v>4546</v>
      </c>
      <c r="E60" s="18" t="n">
        <v>391.49593308</v>
      </c>
      <c r="F60" s="20" t="n">
        <v>10.68139148</v>
      </c>
      <c r="G60" s="18" t="n">
        <v>349.45807425</v>
      </c>
      <c r="H60" s="20" t="n">
        <v>7.17596612</v>
      </c>
      <c r="I60" s="18" t="s">
        <v>404</v>
      </c>
      <c r="J60" s="20" t="s">
        <v>404</v>
      </c>
      <c r="K60" s="18" t="s">
        <v>404</v>
      </c>
      <c r="L60" s="20" t="s">
        <v>404</v>
      </c>
      <c r="M60" s="18" t="s">
        <v>404</v>
      </c>
      <c r="N60" s="20" t="s">
        <v>404</v>
      </c>
      <c r="O60" s="18" t="s">
        <v>404</v>
      </c>
      <c r="P60" s="20" t="s">
        <v>404</v>
      </c>
      <c r="Q60" s="18" t="n">
        <v>290.27607661</v>
      </c>
      <c r="R60" s="20" t="n">
        <v>9.618813380000001</v>
      </c>
    </row>
    <row r="61" spans="1:18">
      <c r="A61" s="15" t="s">
        <v>458</v>
      </c>
      <c r="B61" s="17" t="n">
        <v>6525</v>
      </c>
      <c r="C61" s="18">
        <f>(0.0/B61*100)</f>
        <v/>
      </c>
      <c r="D61" s="19" t="n">
        <v>6525</v>
      </c>
      <c r="E61" s="18" t="n">
        <v>476.7818928</v>
      </c>
      <c r="F61" s="20" t="n">
        <v>6.01893601</v>
      </c>
      <c r="G61" s="18" t="n">
        <v>470.46134829</v>
      </c>
      <c r="H61" s="20" t="n">
        <v>3.51620027</v>
      </c>
      <c r="I61" s="18" t="s">
        <v>404</v>
      </c>
      <c r="J61" s="20" t="s">
        <v>404</v>
      </c>
      <c r="K61" s="18" t="s">
        <v>404</v>
      </c>
      <c r="L61" s="20" t="s">
        <v>404</v>
      </c>
      <c r="M61" s="18" t="s">
        <v>404</v>
      </c>
      <c r="N61" s="20" t="s">
        <v>404</v>
      </c>
      <c r="O61" s="18" t="s">
        <v>404</v>
      </c>
      <c r="P61" s="20" t="s">
        <v>404</v>
      </c>
      <c r="Q61" s="18" t="n">
        <v>466.48581792</v>
      </c>
      <c r="R61" s="20" t="n">
        <v>15.07345769</v>
      </c>
    </row>
    <row r="62" spans="1:18">
      <c r="A62" s="15" t="s">
        <v>459</v>
      </c>
      <c r="B62" s="17" t="n">
        <v>4476</v>
      </c>
      <c r="C62" s="18">
        <f>(0.0/B62*100)</f>
        <v/>
      </c>
      <c r="D62" s="19" t="n">
        <v>4476</v>
      </c>
      <c r="E62" s="18" t="n">
        <v>511.75220499</v>
      </c>
      <c r="F62" s="20" t="n">
        <v>1.36592374</v>
      </c>
      <c r="G62" s="18" t="n">
        <v>498.56383158</v>
      </c>
      <c r="H62" s="20" t="n">
        <v>2.57102837</v>
      </c>
      <c r="I62" s="18" t="s">
        <v>404</v>
      </c>
      <c r="J62" s="20" t="s">
        <v>404</v>
      </c>
      <c r="K62" s="18" t="s">
        <v>404</v>
      </c>
      <c r="L62" s="20" t="s">
        <v>404</v>
      </c>
      <c r="M62" s="18" t="s">
        <v>404</v>
      </c>
      <c r="N62" s="20" t="s">
        <v>404</v>
      </c>
      <c r="O62" s="18" t="s">
        <v>404</v>
      </c>
      <c r="P62" s="20" t="s">
        <v>404</v>
      </c>
      <c r="Q62" s="18" t="n">
        <v>399.27622079</v>
      </c>
      <c r="R62" s="20" t="n">
        <v>25.88703417</v>
      </c>
    </row>
    <row r="63" spans="1:18">
      <c r="A63" s="15" t="s">
        <v>460</v>
      </c>
      <c r="B63" s="17" t="n">
        <v>5324</v>
      </c>
      <c r="C63" s="18">
        <f>(0.0/B63*100)</f>
        <v/>
      </c>
      <c r="D63" s="19" t="n">
        <v>5324</v>
      </c>
      <c r="E63" s="18" t="n">
        <v>344.49903513</v>
      </c>
      <c r="F63" s="20" t="n">
        <v>1.95766207</v>
      </c>
      <c r="G63" s="18" t="n">
        <v>350.06923189</v>
      </c>
      <c r="H63" s="20" t="n">
        <v>2.06954839</v>
      </c>
      <c r="I63" s="18" t="s">
        <v>404</v>
      </c>
      <c r="J63" s="20" t="s">
        <v>404</v>
      </c>
      <c r="K63" s="18" t="s">
        <v>404</v>
      </c>
      <c r="L63" s="20" t="s">
        <v>404</v>
      </c>
      <c r="M63" s="18" t="s">
        <v>404</v>
      </c>
      <c r="N63" s="20" t="s">
        <v>404</v>
      </c>
      <c r="O63" s="18" t="s">
        <v>404</v>
      </c>
      <c r="P63" s="20" t="s">
        <v>404</v>
      </c>
      <c r="Q63" s="18" t="n">
        <v>381.60419529</v>
      </c>
      <c r="R63" s="20" t="n">
        <v>4.29295286</v>
      </c>
    </row>
    <row r="64" spans="1:18">
      <c r="A64" s="15" t="s">
        <v>461</v>
      </c>
      <c r="B64" s="17" t="n">
        <v>3634</v>
      </c>
      <c r="C64" s="18">
        <f>(27.0/B64*100)</f>
        <v/>
      </c>
      <c r="D64" s="19" t="n">
        <v>3607</v>
      </c>
      <c r="E64" s="18" t="n">
        <v>430.38800518</v>
      </c>
      <c r="F64" s="20" t="n">
        <v>2.49411872</v>
      </c>
      <c r="G64" s="18" t="n">
        <v>481.30733291</v>
      </c>
      <c r="H64" s="20" t="n">
        <v>2.68757531</v>
      </c>
      <c r="I64" s="18" t="s">
        <v>404</v>
      </c>
      <c r="J64" s="20" t="s">
        <v>404</v>
      </c>
      <c r="K64" s="18" t="s">
        <v>404</v>
      </c>
      <c r="L64" s="20" t="s">
        <v>404</v>
      </c>
      <c r="M64" s="18" t="s">
        <v>404</v>
      </c>
      <c r="N64" s="20" t="s">
        <v>404</v>
      </c>
      <c r="O64" s="18" t="s">
        <v>404</v>
      </c>
      <c r="P64" s="20" t="s">
        <v>404</v>
      </c>
      <c r="Q64" s="18" t="n">
        <v>340.95368156</v>
      </c>
      <c r="R64" s="20" t="n">
        <v>9.973938390000001</v>
      </c>
    </row>
    <row r="65" spans="1:18">
      <c r="A65" s="15" t="s">
        <v>462</v>
      </c>
      <c r="B65" s="17" t="n">
        <v>5325</v>
      </c>
      <c r="C65" s="18">
        <f>(0.0/B65*100)</f>
        <v/>
      </c>
      <c r="D65" s="19" t="n">
        <v>5325</v>
      </c>
      <c r="E65" s="18" t="n">
        <v>425.19391897</v>
      </c>
      <c r="F65" s="20" t="n">
        <v>6.6891811</v>
      </c>
      <c r="G65" s="18" t="n">
        <v>408.79758025</v>
      </c>
      <c r="H65" s="20" t="n">
        <v>3.7740252</v>
      </c>
      <c r="I65" s="18" t="s">
        <v>404</v>
      </c>
      <c r="J65" s="20" t="s">
        <v>404</v>
      </c>
      <c r="K65" s="18" t="s">
        <v>404</v>
      </c>
      <c r="L65" s="20" t="s">
        <v>404</v>
      </c>
      <c r="M65" s="18" t="s">
        <v>404</v>
      </c>
      <c r="N65" s="20" t="s">
        <v>404</v>
      </c>
      <c r="O65" s="18" t="s">
        <v>404</v>
      </c>
      <c r="P65" s="20" t="s">
        <v>404</v>
      </c>
      <c r="Q65" s="18" t="n">
        <v>434.57689188</v>
      </c>
      <c r="R65" s="20" t="n">
        <v>11.14958189</v>
      </c>
    </row>
    <row r="66" spans="1:18">
      <c r="A66" s="15" t="s">
        <v>463</v>
      </c>
      <c r="B66" s="17" t="n">
        <v>5665</v>
      </c>
      <c r="C66" s="18">
        <f>(0.0/B66*100)</f>
        <v/>
      </c>
      <c r="D66" s="19" t="n">
        <v>5665</v>
      </c>
      <c r="E66" s="18" t="n">
        <v>427.4150487</v>
      </c>
      <c r="F66" s="20" t="n">
        <v>1.87215376</v>
      </c>
      <c r="G66" s="18" t="n">
        <v>423.41978114</v>
      </c>
      <c r="H66" s="20" t="n">
        <v>2.56418802</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411.31226564</v>
      </c>
      <c r="F67" s="20" t="n">
        <v>9.202657139999999</v>
      </c>
      <c r="G67" s="18" t="n">
        <v>391.04067727</v>
      </c>
      <c r="H67" s="20" t="n">
        <v>3.0871713</v>
      </c>
      <c r="I67" s="18" t="s">
        <v>404</v>
      </c>
      <c r="J67" s="20" t="s">
        <v>404</v>
      </c>
      <c r="K67" s="18" t="s">
        <v>404</v>
      </c>
      <c r="L67" s="20" t="s">
        <v>404</v>
      </c>
      <c r="M67" s="18" t="s">
        <v>404</v>
      </c>
      <c r="N67" s="20" t="s">
        <v>404</v>
      </c>
      <c r="O67" s="18" t="s">
        <v>404</v>
      </c>
      <c r="P67" s="20" t="s">
        <v>404</v>
      </c>
      <c r="Q67" s="18" t="n">
        <v>417.72269334</v>
      </c>
      <c r="R67" s="20" t="n">
        <v>17.08989912</v>
      </c>
    </row>
    <row r="68" spans="1:18">
      <c r="A68" s="15" t="s">
        <v>465</v>
      </c>
      <c r="B68" s="17" t="n">
        <v>12083</v>
      </c>
      <c r="C68" s="18">
        <f>(0.0/B68*100)</f>
        <v/>
      </c>
      <c r="D68" s="19" t="n">
        <v>12083</v>
      </c>
      <c r="E68" s="18" t="n">
        <v>404.39891093</v>
      </c>
      <c r="F68" s="20" t="n">
        <v>1.27886509</v>
      </c>
      <c r="G68" s="18" t="n">
        <v>399.44149758</v>
      </c>
      <c r="H68" s="20" t="n">
        <v>1.9827993</v>
      </c>
      <c r="I68" s="18" t="s">
        <v>404</v>
      </c>
      <c r="J68" s="20" t="s">
        <v>404</v>
      </c>
      <c r="K68" s="18" t="s">
        <v>404</v>
      </c>
      <c r="L68" s="20" t="s">
        <v>404</v>
      </c>
      <c r="M68" s="18" t="s">
        <v>404</v>
      </c>
      <c r="N68" s="20" t="s">
        <v>404</v>
      </c>
      <c r="O68" s="18" t="s">
        <v>404</v>
      </c>
      <c r="P68" s="20" t="s">
        <v>404</v>
      </c>
      <c r="Q68" s="18" t="n">
        <v>374.50648531</v>
      </c>
      <c r="R68" s="20" t="n">
        <v>4.99278399</v>
      </c>
    </row>
    <row r="69" spans="1:18">
      <c r="A69" s="15" t="s">
        <v>466</v>
      </c>
      <c r="B69" s="17" t="n">
        <v>4876</v>
      </c>
      <c r="C69" s="18">
        <f>(0.0/B69*100)</f>
        <v/>
      </c>
      <c r="D69" s="19" t="n">
        <v>4876</v>
      </c>
      <c r="E69" s="18" t="n">
        <v>436.00184222</v>
      </c>
      <c r="F69" s="20" t="n">
        <v>4.76601452</v>
      </c>
      <c r="G69" s="18" t="n">
        <v>423.78462674</v>
      </c>
      <c r="H69" s="20" t="n">
        <v>10.73325713</v>
      </c>
      <c r="I69" s="18" t="s">
        <v>404</v>
      </c>
      <c r="J69" s="20" t="s">
        <v>404</v>
      </c>
      <c r="K69" s="18" t="s">
        <v>404</v>
      </c>
      <c r="L69" s="20" t="s">
        <v>404</v>
      </c>
      <c r="M69" s="18" t="s">
        <v>404</v>
      </c>
      <c r="N69" s="20" t="s">
        <v>404</v>
      </c>
      <c r="O69" s="18" t="s">
        <v>404</v>
      </c>
      <c r="P69" s="20" t="s">
        <v>404</v>
      </c>
      <c r="Q69" s="18" t="n">
        <v>369.74542857</v>
      </c>
      <c r="R69" s="20" t="n">
        <v>13.65306423</v>
      </c>
    </row>
    <row r="70" spans="1:18">
      <c r="A70" s="15" t="s">
        <v>467</v>
      </c>
      <c r="B70" s="17" t="n">
        <v>6036</v>
      </c>
      <c r="C70" s="18">
        <f>(0.0/B70*100)</f>
        <v/>
      </c>
      <c r="D70" s="19" t="n">
        <v>6036</v>
      </c>
      <c r="E70" s="18" t="n">
        <v>508.18059409</v>
      </c>
      <c r="F70" s="20" t="n">
        <v>5.27205948</v>
      </c>
      <c r="G70" s="18" t="n">
        <v>487.05760052</v>
      </c>
      <c r="H70" s="20" t="n">
        <v>3.47388959</v>
      </c>
      <c r="I70" s="18" t="s">
        <v>404</v>
      </c>
      <c r="J70" s="20" t="s">
        <v>404</v>
      </c>
      <c r="K70" s="18" t="s">
        <v>404</v>
      </c>
      <c r="L70" s="20" t="s">
        <v>404</v>
      </c>
      <c r="M70" s="18" t="s">
        <v>404</v>
      </c>
      <c r="N70" s="20" t="s">
        <v>404</v>
      </c>
      <c r="O70" s="18" t="s">
        <v>404</v>
      </c>
      <c r="P70" s="20" t="s">
        <v>404</v>
      </c>
      <c r="Q70" s="18" t="n">
        <v>472.33058362</v>
      </c>
      <c r="R70" s="20" t="n">
        <v>12.38875828</v>
      </c>
    </row>
    <row r="71" spans="1:18">
      <c r="A71" s="15" t="s">
        <v>468</v>
      </c>
      <c r="B71" s="17" t="n">
        <v>6115</v>
      </c>
      <c r="C71" s="18">
        <f>(0.0/B71*100)</f>
        <v/>
      </c>
      <c r="D71" s="19" t="n">
        <v>6115</v>
      </c>
      <c r="E71" s="18" t="n">
        <v>535.0986292</v>
      </c>
      <c r="F71" s="20" t="n">
        <v>1.65350804</v>
      </c>
      <c r="G71" s="18" t="n">
        <v>538.49036732</v>
      </c>
      <c r="H71" s="20" t="n">
        <v>7.21587986</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499.47787084</v>
      </c>
      <c r="F72" s="20" t="n">
        <v>3.5441984</v>
      </c>
      <c r="G72" s="18" t="n">
        <v>492.6156896</v>
      </c>
      <c r="H72" s="20" t="n">
        <v>7.50093311</v>
      </c>
      <c r="I72" s="18" t="s">
        <v>404</v>
      </c>
      <c r="J72" s="20" t="s">
        <v>404</v>
      </c>
      <c r="K72" s="18" t="s">
        <v>404</v>
      </c>
      <c r="L72" s="20" t="s">
        <v>404</v>
      </c>
      <c r="M72" s="18" t="s">
        <v>404</v>
      </c>
      <c r="N72" s="20" t="s">
        <v>404</v>
      </c>
      <c r="O72" s="18" t="s">
        <v>404</v>
      </c>
      <c r="P72" s="20" t="s">
        <v>404</v>
      </c>
      <c r="Q72" s="18" t="n">
        <v>476.89084384</v>
      </c>
      <c r="R72" s="20" t="n">
        <v>19.3926477</v>
      </c>
    </row>
    <row r="73" spans="1:18">
      <c r="A73" s="15" t="s">
        <v>470</v>
      </c>
      <c r="B73" s="17" t="n">
        <v>8249</v>
      </c>
      <c r="C73" s="18">
        <f>(0.0/B73*100)</f>
        <v/>
      </c>
      <c r="D73" s="19" t="n">
        <v>8249</v>
      </c>
      <c r="E73" s="18" t="n">
        <v>410.36511325</v>
      </c>
      <c r="F73" s="20" t="n">
        <v>3.6515269</v>
      </c>
      <c r="G73" s="18" t="n">
        <v>384.59626421</v>
      </c>
      <c r="H73" s="20" t="n">
        <v>11.5287725</v>
      </c>
      <c r="I73" s="18" t="s">
        <v>404</v>
      </c>
      <c r="J73" s="20" t="s">
        <v>404</v>
      </c>
      <c r="K73" s="18" t="s">
        <v>404</v>
      </c>
      <c r="L73" s="20" t="s">
        <v>404</v>
      </c>
      <c r="M73" s="18" t="s">
        <v>404</v>
      </c>
      <c r="N73" s="20" t="s">
        <v>404</v>
      </c>
      <c r="O73" s="18" t="s">
        <v>404</v>
      </c>
      <c r="P73" s="20" t="s">
        <v>404</v>
      </c>
      <c r="Q73" s="18" t="n">
        <v>415.60709625</v>
      </c>
      <c r="R73" s="20" t="n">
        <v>17.35418764</v>
      </c>
    </row>
    <row r="74" spans="1:18">
      <c r="A74" s="15" t="s">
        <v>471</v>
      </c>
      <c r="B74" s="17" t="n">
        <v>4692</v>
      </c>
      <c r="C74" s="18">
        <f>(484.0/B74*100)</f>
        <v/>
      </c>
      <c r="D74" s="19" t="n">
        <v>4208</v>
      </c>
      <c r="E74" s="18" t="n">
        <v>463.98490154</v>
      </c>
      <c r="F74" s="20" t="n">
        <v>3.4110891</v>
      </c>
      <c r="G74" s="18" t="n">
        <v>421.55909205</v>
      </c>
      <c r="H74" s="20" t="n">
        <v>1.7867221</v>
      </c>
      <c r="I74" s="18" t="s">
        <v>404</v>
      </c>
      <c r="J74" s="20" t="s">
        <v>404</v>
      </c>
      <c r="K74" s="18" t="s">
        <v>404</v>
      </c>
      <c r="L74" s="20" t="s">
        <v>404</v>
      </c>
      <c r="M74" s="18" t="s">
        <v>404</v>
      </c>
      <c r="N74" s="20" t="s">
        <v>404</v>
      </c>
      <c r="O74" s="18" t="n">
        <v>362.84171295</v>
      </c>
      <c r="P74" s="20" t="n">
        <v>12.66602646</v>
      </c>
      <c r="Q74" s="18" t="n">
        <v>360.66126348</v>
      </c>
      <c r="R74" s="20" t="n">
        <v>4.82621765</v>
      </c>
    </row>
    <row r="75" spans="1:18">
      <c r="A75" s="15" t="s">
        <v>472</v>
      </c>
      <c r="B75" s="17" t="n">
        <v>5375</v>
      </c>
      <c r="C75" s="18">
        <f>(483.0/B75*100)</f>
        <v/>
      </c>
      <c r="D75" s="19" t="n">
        <v>4892</v>
      </c>
      <c r="E75" s="18" t="n">
        <v>356.28503189</v>
      </c>
      <c r="F75" s="20" t="n">
        <v>7.13265616</v>
      </c>
      <c r="G75" s="18" t="n">
        <v>367.65629996</v>
      </c>
      <c r="H75" s="20" t="n">
        <v>5.66742409</v>
      </c>
      <c r="I75" s="18" t="s">
        <v>404</v>
      </c>
      <c r="J75" s="20" t="s">
        <v>404</v>
      </c>
      <c r="K75" s="18" t="s">
        <v>404</v>
      </c>
      <c r="L75" s="20" t="s">
        <v>404</v>
      </c>
      <c r="M75" s="18" t="s">
        <v>404</v>
      </c>
      <c r="N75" s="20" t="s">
        <v>404</v>
      </c>
      <c r="O75" s="18" t="s">
        <v>404</v>
      </c>
      <c r="P75" s="20" t="s">
        <v>404</v>
      </c>
      <c r="Q75" s="18" t="n">
        <v>358.93546881</v>
      </c>
      <c r="R75" s="20" t="n">
        <v>13.16118399</v>
      </c>
    </row>
    <row r="76" spans="1:18">
      <c r="A76" s="15" t="s">
        <v>473</v>
      </c>
      <c r="B76" s="17" t="n">
        <v>14167</v>
      </c>
      <c r="C76" s="18">
        <f>(1400.0/B76*100)</f>
        <v/>
      </c>
      <c r="D76" s="19" t="n">
        <v>12767</v>
      </c>
      <c r="E76" s="18" t="n">
        <v>441.95157174</v>
      </c>
      <c r="F76" s="20" t="n">
        <v>3.61590859</v>
      </c>
      <c r="G76" s="18" t="n">
        <v>429.79020974</v>
      </c>
      <c r="H76" s="20" t="n">
        <v>7.60365137</v>
      </c>
      <c r="I76" s="18" t="s">
        <v>404</v>
      </c>
      <c r="J76" s="20" t="s">
        <v>404</v>
      </c>
      <c r="K76" s="18" t="s">
        <v>404</v>
      </c>
      <c r="L76" s="20" t="s">
        <v>404</v>
      </c>
      <c r="M76" s="18" t="s">
        <v>404</v>
      </c>
      <c r="N76" s="20" t="s">
        <v>404</v>
      </c>
      <c r="O76" s="18" t="s">
        <v>404</v>
      </c>
      <c r="P76" s="20" t="s">
        <v>404</v>
      </c>
      <c r="Q76" s="18" t="n">
        <v>400.42723547</v>
      </c>
      <c r="R76" s="20" t="n">
        <v>13.65063803</v>
      </c>
    </row>
    <row r="77" spans="1:18">
      <c r="A77" s="15" t="s">
        <v>474</v>
      </c>
      <c r="B77" s="17" t="n">
        <v>6062</v>
      </c>
      <c r="C77" s="18">
        <f>(0.0/B77*100)</f>
        <v/>
      </c>
      <c r="D77" s="19" t="n">
        <v>6062</v>
      </c>
      <c r="E77" s="18" t="n">
        <v>442.2227966</v>
      </c>
      <c r="F77" s="20" t="n">
        <v>7.54036504</v>
      </c>
      <c r="G77" s="18" t="n">
        <v>437.15037158</v>
      </c>
      <c r="H77" s="20" t="n">
        <v>3.75393866</v>
      </c>
      <c r="I77" s="18" t="s">
        <v>404</v>
      </c>
      <c r="J77" s="20" t="s">
        <v>404</v>
      </c>
      <c r="K77" s="18" t="s">
        <v>404</v>
      </c>
      <c r="L77" s="20" t="s">
        <v>404</v>
      </c>
      <c r="M77" s="18" t="s">
        <v>404</v>
      </c>
      <c r="N77" s="20" t="s">
        <v>404</v>
      </c>
      <c r="O77" s="18" t="s">
        <v>404</v>
      </c>
      <c r="P77" s="20" t="s">
        <v>404</v>
      </c>
      <c r="Q77" s="18" t="n">
        <v>411.29593415</v>
      </c>
      <c r="R77" s="20" t="n">
        <v>15.78197434</v>
      </c>
    </row>
    <row r="78" spans="1:18">
      <c r="A78" s="15" t="s">
        <v>475</v>
      </c>
      <c r="B78" s="17" t="n">
        <v>5826</v>
      </c>
      <c r="C78" s="18">
        <f>(0.0/B78*100)</f>
        <v/>
      </c>
      <c r="D78" s="19" t="n">
        <v>5826</v>
      </c>
      <c r="E78" s="18" t="n">
        <v>497.80556661</v>
      </c>
      <c r="F78" s="20" t="n">
        <v>13.51753961</v>
      </c>
      <c r="G78" s="18" t="n">
        <v>482.91354727</v>
      </c>
      <c r="H78" s="20" t="n">
        <v>4.10383905</v>
      </c>
      <c r="I78" s="18" t="s">
        <v>404</v>
      </c>
      <c r="J78" s="20" t="s">
        <v>404</v>
      </c>
      <c r="K78" s="18" t="s">
        <v>404</v>
      </c>
      <c r="L78" s="20" t="s">
        <v>404</v>
      </c>
      <c r="M78" s="18" t="s">
        <v>404</v>
      </c>
      <c r="N78" s="20" t="s">
        <v>404</v>
      </c>
      <c r="O78" s="18" t="s">
        <v>404</v>
      </c>
      <c r="P78" s="20" t="s">
        <v>404</v>
      </c>
      <c r="Q78" s="18" t="n">
        <v>507.33648862</v>
      </c>
      <c r="R78" s="20" t="n">
        <v>10.38615917</v>
      </c>
    </row>
    <row customHeight="1" ht="25" r="79" spans="1:18">
      <c r="A79" s="15" t="s">
        <v>476</v>
      </c>
      <c r="B79" s="17" t="n">
        <v>1657</v>
      </c>
      <c r="C79" s="18">
        <f>(21.0/B79*100)</f>
        <v/>
      </c>
      <c r="D79" s="19" t="n">
        <v>1636</v>
      </c>
      <c r="E79" s="18" t="n">
        <v>479.29849413</v>
      </c>
      <c r="F79" s="20" t="n">
        <v>9.54892484</v>
      </c>
      <c r="G79" s="18" t="n">
        <v>468.51699795</v>
      </c>
      <c r="H79" s="20" t="n">
        <v>13.38677878</v>
      </c>
      <c r="I79" s="18" t="s">
        <v>404</v>
      </c>
      <c r="J79" s="20" t="s">
        <v>404</v>
      </c>
      <c r="K79" s="18" t="s">
        <v>404</v>
      </c>
      <c r="L79" s="20" t="s">
        <v>404</v>
      </c>
      <c r="M79" s="18" t="s">
        <v>404</v>
      </c>
      <c r="N79" s="20" t="s">
        <v>404</v>
      </c>
      <c r="O79" s="18" t="s">
        <v>404</v>
      </c>
      <c r="P79" s="20" t="s">
        <v>404</v>
      </c>
      <c r="Q79" s="18" t="n">
        <v>464.97896816</v>
      </c>
      <c r="R79" s="20" t="n">
        <v>38.93589542</v>
      </c>
    </row>
    <row r="80" spans="1:18">
      <c r="A80" s="15" t="s">
        <v>477</v>
      </c>
      <c r="B80" s="17" t="n">
        <v>7841</v>
      </c>
      <c r="C80" s="18">
        <f>(0.0/B80*100)</f>
        <v/>
      </c>
      <c r="D80" s="19" t="n">
        <v>7841</v>
      </c>
      <c r="E80" s="18" t="n">
        <v>430.32862664</v>
      </c>
      <c r="F80" s="20" t="n">
        <v>4.68800815</v>
      </c>
      <c r="G80" s="18" t="n">
        <v>421.76467845</v>
      </c>
      <c r="H80" s="20" t="n">
        <v>6.6436364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433.88038288</v>
      </c>
      <c r="F81" s="20" t="n">
        <v>3.54769506</v>
      </c>
      <c r="G81" s="18" t="n">
        <v>404.65056786</v>
      </c>
      <c r="H81" s="20" t="n">
        <v>7.60305341</v>
      </c>
      <c r="I81" s="18" t="s">
        <v>404</v>
      </c>
      <c r="J81" s="20" t="s">
        <v>404</v>
      </c>
      <c r="K81" s="18" t="s">
        <v>404</v>
      </c>
      <c r="L81" s="20" t="s">
        <v>404</v>
      </c>
      <c r="M81" s="18" t="s">
        <v>404</v>
      </c>
      <c r="N81" s="20" t="s">
        <v>404</v>
      </c>
      <c r="O81" s="18" t="s">
        <v>404</v>
      </c>
      <c r="P81" s="20" t="s">
        <v>404</v>
      </c>
      <c r="Q81" s="18" t="n">
        <v>370.79987035</v>
      </c>
      <c r="R81" s="20" t="n">
        <v>29.43475046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506.92934069</v>
      </c>
      <c r="F7" s="20" t="n">
        <v>2.48969219</v>
      </c>
      <c r="G7" s="18" t="n">
        <v>495.54151165</v>
      </c>
      <c r="H7" s="20" t="n">
        <v>4.04307206</v>
      </c>
      <c r="I7" s="18" t="s">
        <v>404</v>
      </c>
      <c r="J7" s="20" t="s">
        <v>404</v>
      </c>
      <c r="K7" s="18" t="s">
        <v>404</v>
      </c>
      <c r="L7" s="20" t="s">
        <v>404</v>
      </c>
      <c r="M7" s="18" t="s">
        <v>404</v>
      </c>
      <c r="N7" s="20" t="s">
        <v>404</v>
      </c>
      <c r="O7" s="18" t="s">
        <v>404</v>
      </c>
      <c r="P7" s="20" t="s">
        <v>404</v>
      </c>
      <c r="Q7" s="18" t="n">
        <v>496.18548499</v>
      </c>
      <c r="R7" s="20" t="n">
        <v>8.233128349999999</v>
      </c>
    </row>
    <row r="8" spans="1:18">
      <c r="A8" s="15" t="s">
        <v>405</v>
      </c>
      <c r="B8" s="17" t="n">
        <v>7007</v>
      </c>
      <c r="C8" s="18">
        <f>(0.0/B8*100)</f>
        <v/>
      </c>
      <c r="D8" s="19" t="n">
        <v>7007</v>
      </c>
      <c r="E8" s="18" t="n">
        <v>502.76401477</v>
      </c>
      <c r="F8" s="20" t="n">
        <v>9.031682200000001</v>
      </c>
      <c r="G8" s="18" t="n">
        <v>477.98002269</v>
      </c>
      <c r="H8" s="20" t="n">
        <v>4.13760958</v>
      </c>
      <c r="I8" s="18" t="s">
        <v>404</v>
      </c>
      <c r="J8" s="20" t="s">
        <v>404</v>
      </c>
      <c r="K8" s="18" t="s">
        <v>404</v>
      </c>
      <c r="L8" s="20" t="s">
        <v>404</v>
      </c>
      <c r="M8" s="18" t="s">
        <v>404</v>
      </c>
      <c r="N8" s="20" t="s">
        <v>404</v>
      </c>
      <c r="O8" s="18" t="s">
        <v>404</v>
      </c>
      <c r="P8" s="20" t="s">
        <v>404</v>
      </c>
      <c r="Q8" s="18" t="n">
        <v>486.32990154</v>
      </c>
      <c r="R8" s="20" t="n">
        <v>17.84401246</v>
      </c>
    </row>
    <row r="9" spans="1:18">
      <c r="A9" s="15" t="s">
        <v>406</v>
      </c>
      <c r="B9" s="17" t="n">
        <v>9651</v>
      </c>
      <c r="C9" s="18">
        <f>(200.0/B9*100)</f>
        <v/>
      </c>
      <c r="D9" s="19" t="n">
        <v>9451</v>
      </c>
      <c r="E9" s="18" t="n">
        <v>512.47667172</v>
      </c>
      <c r="F9" s="20" t="n">
        <v>7.03912065</v>
      </c>
      <c r="G9" s="18" t="n">
        <v>495.51587535</v>
      </c>
      <c r="H9" s="20" t="n">
        <v>3.72396456</v>
      </c>
      <c r="I9" s="18" t="s">
        <v>404</v>
      </c>
      <c r="J9" s="20" t="s">
        <v>404</v>
      </c>
      <c r="K9" s="18" t="s">
        <v>404</v>
      </c>
      <c r="L9" s="20" t="s">
        <v>404</v>
      </c>
      <c r="M9" s="18" t="s">
        <v>404</v>
      </c>
      <c r="N9" s="20" t="s">
        <v>404</v>
      </c>
      <c r="O9" s="18" t="s">
        <v>404</v>
      </c>
      <c r="P9" s="20" t="s">
        <v>404</v>
      </c>
      <c r="Q9" s="18" t="n">
        <v>458.1521562</v>
      </c>
      <c r="R9" s="20" t="n">
        <v>17.65437489</v>
      </c>
    </row>
    <row r="10" spans="1:18">
      <c r="A10" s="15" t="s">
        <v>407</v>
      </c>
      <c r="B10" s="17" t="n">
        <v>20058</v>
      </c>
      <c r="C10" s="18">
        <f>(2798.0/B10*100)</f>
        <v/>
      </c>
      <c r="D10" s="19" t="n">
        <v>17260</v>
      </c>
      <c r="E10" s="18" t="n">
        <v>528.60689733</v>
      </c>
      <c r="F10" s="20" t="n">
        <v>2.57337934</v>
      </c>
      <c r="G10" s="18" t="n">
        <v>525.85810645</v>
      </c>
      <c r="H10" s="20" t="n">
        <v>5.63205905</v>
      </c>
      <c r="I10" s="18" t="s">
        <v>404</v>
      </c>
      <c r="J10" s="20" t="s">
        <v>404</v>
      </c>
      <c r="K10" s="18" t="s">
        <v>404</v>
      </c>
      <c r="L10" s="20" t="s">
        <v>404</v>
      </c>
      <c r="M10" s="18" t="s">
        <v>404</v>
      </c>
      <c r="N10" s="20" t="s">
        <v>404</v>
      </c>
      <c r="O10" s="18" t="s">
        <v>404</v>
      </c>
      <c r="P10" s="20" t="s">
        <v>404</v>
      </c>
      <c r="Q10" s="18" t="n">
        <v>510.05947422</v>
      </c>
      <c r="R10" s="20" t="n">
        <v>11.97854561</v>
      </c>
    </row>
    <row r="11" spans="1:18">
      <c r="A11" s="15" t="s">
        <v>408</v>
      </c>
      <c r="B11" s="17" t="n">
        <v>7053</v>
      </c>
      <c r="C11" s="18">
        <f>(137.0/B11*100)</f>
        <v/>
      </c>
      <c r="D11" s="19" t="n">
        <v>6916</v>
      </c>
      <c r="E11" s="18" t="n">
        <v>461.5600768</v>
      </c>
      <c r="F11" s="20" t="n">
        <v>3.1796933</v>
      </c>
      <c r="G11" s="18" t="n">
        <v>450.94053289</v>
      </c>
      <c r="H11" s="20" t="n">
        <v>10.13320649</v>
      </c>
      <c r="I11" s="18" t="s">
        <v>404</v>
      </c>
      <c r="J11" s="20" t="s">
        <v>404</v>
      </c>
      <c r="K11" s="18" t="s">
        <v>404</v>
      </c>
      <c r="L11" s="20" t="s">
        <v>404</v>
      </c>
      <c r="M11" s="18" t="s">
        <v>404</v>
      </c>
      <c r="N11" s="20" t="s">
        <v>404</v>
      </c>
      <c r="O11" s="18" t="s">
        <v>404</v>
      </c>
      <c r="P11" s="20" t="s">
        <v>404</v>
      </c>
      <c r="Q11" s="18" t="n">
        <v>444.67376558</v>
      </c>
      <c r="R11" s="20" t="n">
        <v>17.27299832</v>
      </c>
    </row>
    <row r="12" spans="1:18">
      <c r="A12" s="15" t="s">
        <v>409</v>
      </c>
      <c r="B12" s="17" t="n">
        <v>6894</v>
      </c>
      <c r="C12" s="18">
        <f>(106.0/B12*100)</f>
        <v/>
      </c>
      <c r="D12" s="19" t="n">
        <v>6788</v>
      </c>
      <c r="E12" s="18" t="n">
        <v>487.70196509</v>
      </c>
      <c r="F12" s="20" t="n">
        <v>4.52730762</v>
      </c>
      <c r="G12" s="18" t="n">
        <v>486.0926586</v>
      </c>
      <c r="H12" s="20" t="n">
        <v>4.74228355</v>
      </c>
      <c r="I12" s="18" t="s">
        <v>404</v>
      </c>
      <c r="J12" s="20" t="s">
        <v>404</v>
      </c>
      <c r="K12" s="18" t="s">
        <v>404</v>
      </c>
      <c r="L12" s="20" t="s">
        <v>404</v>
      </c>
      <c r="M12" s="18" t="s">
        <v>404</v>
      </c>
      <c r="N12" s="20" t="s">
        <v>404</v>
      </c>
      <c r="O12" s="18" t="s">
        <v>404</v>
      </c>
      <c r="P12" s="20" t="s">
        <v>404</v>
      </c>
      <c r="Q12" s="18" t="n">
        <v>491.00907247</v>
      </c>
      <c r="R12" s="20" t="n">
        <v>22.62169163</v>
      </c>
    </row>
    <row r="13" spans="1:18">
      <c r="A13" s="15" t="s">
        <v>410</v>
      </c>
      <c r="B13" s="17" t="n">
        <v>7161</v>
      </c>
      <c r="C13" s="18">
        <f>(1175.0/B13*100)</f>
        <v/>
      </c>
      <c r="D13" s="19" t="n">
        <v>5986</v>
      </c>
      <c r="E13" s="18" t="n">
        <v>509.76212402</v>
      </c>
      <c r="F13" s="20" t="n">
        <v>7.07625084</v>
      </c>
      <c r="G13" s="18" t="n">
        <v>495.48836438</v>
      </c>
      <c r="H13" s="20" t="n">
        <v>2.86487907</v>
      </c>
      <c r="I13" s="18" t="s">
        <v>404</v>
      </c>
      <c r="J13" s="20" t="s">
        <v>404</v>
      </c>
      <c r="K13" s="18" t="s">
        <v>404</v>
      </c>
      <c r="L13" s="20" t="s">
        <v>404</v>
      </c>
      <c r="M13" s="18" t="s">
        <v>404</v>
      </c>
      <c r="N13" s="20" t="s">
        <v>404</v>
      </c>
      <c r="O13" s="18" t="s">
        <v>404</v>
      </c>
      <c r="P13" s="20" t="s">
        <v>404</v>
      </c>
      <c r="Q13" s="18" t="n">
        <v>502.48791243</v>
      </c>
      <c r="R13" s="20" t="n">
        <v>6.50113984</v>
      </c>
    </row>
    <row r="14" spans="1:18">
      <c r="A14" s="15" t="s">
        <v>411</v>
      </c>
      <c r="B14" s="17" t="n">
        <v>5587</v>
      </c>
      <c r="C14" s="18">
        <f>(0.0/B14*100)</f>
        <v/>
      </c>
      <c r="D14" s="19" t="n">
        <v>5587</v>
      </c>
      <c r="E14" s="18" t="n">
        <v>518.13970801</v>
      </c>
      <c r="F14" s="20" t="n">
        <v>2.7013456</v>
      </c>
      <c r="G14" s="18" t="n">
        <v>522.38610805</v>
      </c>
      <c r="H14" s="20" t="n">
        <v>5.15791994</v>
      </c>
      <c r="I14" s="18" t="s">
        <v>404</v>
      </c>
      <c r="J14" s="20" t="s">
        <v>404</v>
      </c>
      <c r="K14" s="18" t="s">
        <v>404</v>
      </c>
      <c r="L14" s="20" t="s">
        <v>404</v>
      </c>
      <c r="M14" s="18" t="s">
        <v>404</v>
      </c>
      <c r="N14" s="20" t="s">
        <v>404</v>
      </c>
      <c r="O14" s="18" t="s">
        <v>404</v>
      </c>
      <c r="P14" s="20" t="s">
        <v>404</v>
      </c>
      <c r="Q14" s="18" t="n">
        <v>517.36984445</v>
      </c>
      <c r="R14" s="20" t="n">
        <v>11.47000368</v>
      </c>
    </row>
    <row r="15" spans="1:18">
      <c r="A15" s="15" t="s">
        <v>412</v>
      </c>
      <c r="B15" s="17" t="n">
        <v>5882</v>
      </c>
      <c r="C15" s="18">
        <f>(0.0/B15*100)</f>
        <v/>
      </c>
      <c r="D15" s="19" t="n">
        <v>5882</v>
      </c>
      <c r="E15" s="18" t="n">
        <v>524.55655267</v>
      </c>
      <c r="F15" s="20" t="n">
        <v>4.75393421</v>
      </c>
      <c r="G15" s="18" t="n">
        <v>526.8694245299999</v>
      </c>
      <c r="H15" s="20" t="n">
        <v>3.13422597</v>
      </c>
      <c r="I15" s="18" t="s">
        <v>404</v>
      </c>
      <c r="J15" s="20" t="s">
        <v>404</v>
      </c>
      <c r="K15" s="18" t="s">
        <v>404</v>
      </c>
      <c r="L15" s="20" t="s">
        <v>404</v>
      </c>
      <c r="M15" s="18" t="s">
        <v>404</v>
      </c>
      <c r="N15" s="20" t="s">
        <v>404</v>
      </c>
      <c r="O15" s="18" t="s">
        <v>404</v>
      </c>
      <c r="P15" s="20" t="s">
        <v>404</v>
      </c>
      <c r="Q15" s="18" t="n">
        <v>535.25424902</v>
      </c>
      <c r="R15" s="20" t="n">
        <v>19.45273156</v>
      </c>
    </row>
    <row r="16" spans="1:18">
      <c r="A16" s="15" t="s">
        <v>413</v>
      </c>
      <c r="B16" s="17" t="n">
        <v>6108</v>
      </c>
      <c r="C16" s="18">
        <f>(339.0/B16*100)</f>
        <v/>
      </c>
      <c r="D16" s="19" t="n">
        <v>5769</v>
      </c>
      <c r="E16" s="18" t="n">
        <v>509.21746944</v>
      </c>
      <c r="F16" s="20" t="n">
        <v>4.27764831</v>
      </c>
      <c r="G16" s="18" t="n">
        <v>492.89676186</v>
      </c>
      <c r="H16" s="20" t="n">
        <v>10.3047866</v>
      </c>
      <c r="I16" s="18" t="s">
        <v>404</v>
      </c>
      <c r="J16" s="20" t="s">
        <v>404</v>
      </c>
      <c r="K16" s="18" t="s">
        <v>404</v>
      </c>
      <c r="L16" s="20" t="s">
        <v>404</v>
      </c>
      <c r="M16" s="18" t="s">
        <v>404</v>
      </c>
      <c r="N16" s="20" t="s">
        <v>404</v>
      </c>
      <c r="O16" s="18" t="s">
        <v>404</v>
      </c>
      <c r="P16" s="20" t="s">
        <v>404</v>
      </c>
      <c r="Q16" s="18" t="n">
        <v>476.67167625</v>
      </c>
      <c r="R16" s="20" t="n">
        <v>15.99094917</v>
      </c>
    </row>
    <row r="17" spans="1:18">
      <c r="A17" s="15" t="s">
        <v>414</v>
      </c>
      <c r="B17" s="17" t="n">
        <v>6504</v>
      </c>
      <c r="C17" s="18">
        <f>(1325.0/B17*100)</f>
        <v/>
      </c>
      <c r="D17" s="19" t="n">
        <v>5179</v>
      </c>
      <c r="E17" s="18" t="n">
        <v>509.38388721</v>
      </c>
      <c r="F17" s="20" t="n">
        <v>5.07013809</v>
      </c>
      <c r="G17" s="18" t="n">
        <v>508.06491283</v>
      </c>
      <c r="H17" s="20" t="n">
        <v>8.81348689</v>
      </c>
      <c r="I17" s="18" t="s">
        <v>404</v>
      </c>
      <c r="J17" s="20" t="s">
        <v>404</v>
      </c>
      <c r="K17" s="18" t="s">
        <v>404</v>
      </c>
      <c r="L17" s="20" t="s">
        <v>404</v>
      </c>
      <c r="M17" s="18" t="s">
        <v>404</v>
      </c>
      <c r="N17" s="20" t="s">
        <v>404</v>
      </c>
      <c r="O17" s="18" t="s">
        <v>404</v>
      </c>
      <c r="P17" s="20" t="s">
        <v>404</v>
      </c>
      <c r="Q17" s="18" t="n">
        <v>526.05833165</v>
      </c>
      <c r="R17" s="20" t="n">
        <v>17.40185127</v>
      </c>
    </row>
    <row r="18" spans="1:18">
      <c r="A18" s="15" t="s">
        <v>415</v>
      </c>
      <c r="B18" s="17" t="n">
        <v>5532</v>
      </c>
      <c r="C18" s="18">
        <f>(0.0/B18*100)</f>
        <v/>
      </c>
      <c r="D18" s="19" t="n">
        <v>5532</v>
      </c>
      <c r="E18" s="18" t="n">
        <v>480.71569036</v>
      </c>
      <c r="F18" s="20" t="n">
        <v>5.32988952</v>
      </c>
      <c r="G18" s="18" t="n">
        <v>455.65556302</v>
      </c>
      <c r="H18" s="20" t="n">
        <v>7.98621802</v>
      </c>
      <c r="I18" s="18" t="s">
        <v>404</v>
      </c>
      <c r="J18" s="20" t="s">
        <v>404</v>
      </c>
      <c r="K18" s="18" t="s">
        <v>404</v>
      </c>
      <c r="L18" s="20" t="s">
        <v>404</v>
      </c>
      <c r="M18" s="18" t="s">
        <v>404</v>
      </c>
      <c r="N18" s="20" t="s">
        <v>404</v>
      </c>
      <c r="O18" s="18" t="s">
        <v>404</v>
      </c>
      <c r="P18" s="20" t="s">
        <v>404</v>
      </c>
      <c r="Q18" s="18" t="n">
        <v>466.53126508</v>
      </c>
      <c r="R18" s="20" t="n">
        <v>14.63347575</v>
      </c>
    </row>
    <row r="19" spans="1:18">
      <c r="A19" s="15" t="s">
        <v>416</v>
      </c>
      <c r="B19" s="17" t="n">
        <v>5658</v>
      </c>
      <c r="C19" s="18">
        <f>(327.0/B19*100)</f>
        <v/>
      </c>
      <c r="D19" s="19" t="n">
        <v>5331</v>
      </c>
      <c r="E19" s="18" t="n">
        <v>486.9298866</v>
      </c>
      <c r="F19" s="20" t="n">
        <v>4.81441547</v>
      </c>
      <c r="G19" s="18" t="n">
        <v>448.96056638</v>
      </c>
      <c r="H19" s="20" t="n">
        <v>7.19595354</v>
      </c>
      <c r="I19" s="18" t="s">
        <v>404</v>
      </c>
      <c r="J19" s="20" t="s">
        <v>404</v>
      </c>
      <c r="K19" s="18" t="s">
        <v>404</v>
      </c>
      <c r="L19" s="20" t="s">
        <v>404</v>
      </c>
      <c r="M19" s="18" t="s">
        <v>404</v>
      </c>
      <c r="N19" s="20" t="s">
        <v>404</v>
      </c>
      <c r="O19" s="18" t="s">
        <v>404</v>
      </c>
      <c r="P19" s="20" t="s">
        <v>404</v>
      </c>
      <c r="Q19" s="18" t="n">
        <v>457.21702391</v>
      </c>
      <c r="R19" s="20" t="n">
        <v>35.73697564</v>
      </c>
    </row>
    <row r="20" spans="1:18">
      <c r="A20" s="15" t="s">
        <v>417</v>
      </c>
      <c r="B20" s="17" t="n">
        <v>3371</v>
      </c>
      <c r="C20" s="18">
        <f>(24.0/B20*100)</f>
        <v/>
      </c>
      <c r="D20" s="19" t="n">
        <v>3347</v>
      </c>
      <c r="E20" s="18" t="n">
        <v>483.21958618</v>
      </c>
      <c r="F20" s="20" t="n">
        <v>2.28771135</v>
      </c>
      <c r="G20" s="18" t="n">
        <v>480.12710141</v>
      </c>
      <c r="H20" s="20" t="n">
        <v>3.20520472</v>
      </c>
      <c r="I20" s="18" t="s">
        <v>404</v>
      </c>
      <c r="J20" s="20" t="s">
        <v>404</v>
      </c>
      <c r="K20" s="18" t="s">
        <v>404</v>
      </c>
      <c r="L20" s="20" t="s">
        <v>404</v>
      </c>
      <c r="M20" s="18" t="s">
        <v>404</v>
      </c>
      <c r="N20" s="20" t="s">
        <v>404</v>
      </c>
      <c r="O20" s="18" t="s">
        <v>404</v>
      </c>
      <c r="P20" s="20" t="s">
        <v>404</v>
      </c>
      <c r="Q20" s="18" t="n">
        <v>457.89669082</v>
      </c>
      <c r="R20" s="20" t="n">
        <v>11.08900645</v>
      </c>
    </row>
    <row r="21" spans="1:18">
      <c r="A21" s="15" t="s">
        <v>418</v>
      </c>
      <c r="B21" s="17" t="n">
        <v>5741</v>
      </c>
      <c r="C21" s="18">
        <f>(0.0/B21*100)</f>
        <v/>
      </c>
      <c r="D21" s="19" t="n">
        <v>5741</v>
      </c>
      <c r="E21" s="18" t="n">
        <v>518.39121234</v>
      </c>
      <c r="F21" s="20" t="n">
        <v>4.03334082</v>
      </c>
      <c r="G21" s="18" t="n">
        <v>527.79195978</v>
      </c>
      <c r="H21" s="20" t="n">
        <v>4.56234505</v>
      </c>
      <c r="I21" s="18" t="s">
        <v>404</v>
      </c>
      <c r="J21" s="20" t="s">
        <v>404</v>
      </c>
      <c r="K21" s="18" t="s">
        <v>404</v>
      </c>
      <c r="L21" s="20" t="s">
        <v>404</v>
      </c>
      <c r="M21" s="18" t="s">
        <v>404</v>
      </c>
      <c r="N21" s="20" t="s">
        <v>404</v>
      </c>
      <c r="O21" s="18" t="s">
        <v>404</v>
      </c>
      <c r="P21" s="20" t="s">
        <v>404</v>
      </c>
      <c r="Q21" s="18" t="n">
        <v>512.52949004</v>
      </c>
      <c r="R21" s="20" t="n">
        <v>5.87764034</v>
      </c>
    </row>
    <row r="22" spans="1:18">
      <c r="A22" s="15" t="s">
        <v>419</v>
      </c>
      <c r="B22" s="17" t="n">
        <v>6598</v>
      </c>
      <c r="C22" s="18">
        <f>(0.0/B22*100)</f>
        <v/>
      </c>
      <c r="D22" s="19" t="n">
        <v>6598</v>
      </c>
      <c r="E22" s="18" t="n">
        <v>496.05136323</v>
      </c>
      <c r="F22" s="20" t="n">
        <v>6.98483547</v>
      </c>
      <c r="G22" s="18" t="n">
        <v>456.51959746</v>
      </c>
      <c r="H22" s="20" t="n">
        <v>8.099344739999999</v>
      </c>
      <c r="I22" s="18" t="s">
        <v>404</v>
      </c>
      <c r="J22" s="20" t="s">
        <v>404</v>
      </c>
      <c r="K22" s="18" t="s">
        <v>404</v>
      </c>
      <c r="L22" s="20" t="s">
        <v>404</v>
      </c>
      <c r="M22" s="18" t="s">
        <v>404</v>
      </c>
      <c r="N22" s="20" t="s">
        <v>404</v>
      </c>
      <c r="O22" s="18" t="s">
        <v>404</v>
      </c>
      <c r="P22" s="20" t="s">
        <v>404</v>
      </c>
      <c r="Q22" s="18" t="n">
        <v>489.10814163</v>
      </c>
      <c r="R22" s="20" t="n">
        <v>28.58944351</v>
      </c>
    </row>
    <row r="23" spans="1:18">
      <c r="A23" s="15" t="s">
        <v>420</v>
      </c>
      <c r="B23" s="17" t="n">
        <v>11583</v>
      </c>
      <c r="C23" s="18">
        <f>(3069.0/B23*100)</f>
        <v/>
      </c>
      <c r="D23" s="19" t="n">
        <v>8514</v>
      </c>
      <c r="E23" s="18" t="n">
        <v>496.09181098</v>
      </c>
      <c r="F23" s="20" t="n">
        <v>6.86070069</v>
      </c>
      <c r="G23" s="18" t="n">
        <v>484.97942977</v>
      </c>
      <c r="H23" s="20" t="n">
        <v>5.17783711</v>
      </c>
      <c r="I23" s="18" t="s">
        <v>404</v>
      </c>
      <c r="J23" s="20" t="s">
        <v>404</v>
      </c>
      <c r="K23" s="18" t="s">
        <v>404</v>
      </c>
      <c r="L23" s="20" t="s">
        <v>404</v>
      </c>
      <c r="M23" s="18" t="s">
        <v>404</v>
      </c>
      <c r="N23" s="20" t="s">
        <v>404</v>
      </c>
      <c r="O23" s="18" t="s">
        <v>404</v>
      </c>
      <c r="P23" s="20" t="s">
        <v>404</v>
      </c>
      <c r="Q23" s="18" t="n">
        <v>477.82537668</v>
      </c>
      <c r="R23" s="20" t="n">
        <v>19.18308925</v>
      </c>
    </row>
    <row r="24" spans="1:18">
      <c r="A24" s="15" t="s">
        <v>421</v>
      </c>
      <c r="B24" s="17" t="n">
        <v>6647</v>
      </c>
      <c r="C24" s="18">
        <f>(0.0/B24*100)</f>
        <v/>
      </c>
      <c r="D24" s="19" t="n">
        <v>6647</v>
      </c>
      <c r="E24" s="18" t="n">
        <v>517.78874448</v>
      </c>
      <c r="F24" s="20" t="n">
        <v>3.35277559</v>
      </c>
      <c r="G24" s="18" t="n">
        <v>462.39386135</v>
      </c>
      <c r="H24" s="20" t="n">
        <v>23.57611662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519.68090211</v>
      </c>
      <c r="F25" s="20" t="n">
        <v>3.53348694</v>
      </c>
      <c r="G25" s="18" t="n">
        <v>448.56232142</v>
      </c>
      <c r="H25" s="20" t="n">
        <v>19.73221557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489.19748713</v>
      </c>
      <c r="F26" s="20" t="n">
        <v>2.15179755</v>
      </c>
      <c r="G26" s="18" t="n">
        <v>487.51357684</v>
      </c>
      <c r="H26" s="20" t="n">
        <v>4.83796617</v>
      </c>
      <c r="I26" s="18" t="s">
        <v>404</v>
      </c>
      <c r="J26" s="20" t="s">
        <v>404</v>
      </c>
      <c r="K26" s="18" t="s">
        <v>404</v>
      </c>
      <c r="L26" s="20" t="s">
        <v>404</v>
      </c>
      <c r="M26" s="18" t="s">
        <v>404</v>
      </c>
      <c r="N26" s="20" t="s">
        <v>404</v>
      </c>
      <c r="O26" s="18" t="s">
        <v>404</v>
      </c>
      <c r="P26" s="20" t="s">
        <v>404</v>
      </c>
      <c r="Q26" s="18" t="n">
        <v>462.10998507</v>
      </c>
      <c r="R26" s="20" t="n">
        <v>7.61923884</v>
      </c>
    </row>
    <row r="27" spans="1:18">
      <c r="A27" s="15" t="s">
        <v>424</v>
      </c>
      <c r="B27" s="17" t="n">
        <v>5299</v>
      </c>
      <c r="C27" s="18">
        <f>(0.0/B27*100)</f>
        <v/>
      </c>
      <c r="D27" s="19" t="n">
        <v>5299</v>
      </c>
      <c r="E27" s="18" t="n">
        <v>472.37384833</v>
      </c>
      <c r="F27" s="20" t="n">
        <v>1.72105065</v>
      </c>
      <c r="G27" s="18" t="n">
        <v>494.77095653</v>
      </c>
      <c r="H27" s="20" t="n">
        <v>2.06027082</v>
      </c>
      <c r="I27" s="18" t="s">
        <v>404</v>
      </c>
      <c r="J27" s="20" t="s">
        <v>404</v>
      </c>
      <c r="K27" s="18" t="s">
        <v>404</v>
      </c>
      <c r="L27" s="20" t="s">
        <v>404</v>
      </c>
      <c r="M27" s="18" t="s">
        <v>404</v>
      </c>
      <c r="N27" s="20" t="s">
        <v>404</v>
      </c>
      <c r="O27" s="18" t="s">
        <v>404</v>
      </c>
      <c r="P27" s="20" t="s">
        <v>404</v>
      </c>
      <c r="Q27" s="18" t="n">
        <v>516.71328006</v>
      </c>
      <c r="R27" s="20" t="n">
        <v>6.25936659</v>
      </c>
    </row>
    <row r="28" spans="1:18">
      <c r="A28" s="15" t="s">
        <v>425</v>
      </c>
      <c r="B28" s="17" t="n">
        <v>7568</v>
      </c>
      <c r="C28" s="18">
        <f>(0.0/B28*100)</f>
        <v/>
      </c>
      <c r="D28" s="19" t="n">
        <v>7568</v>
      </c>
      <c r="E28" s="18" t="n">
        <v>432.59788208</v>
      </c>
      <c r="F28" s="20" t="n">
        <v>3.77427221</v>
      </c>
      <c r="G28" s="18" t="n">
        <v>409.88225405</v>
      </c>
      <c r="H28" s="20" t="n">
        <v>4.44536142</v>
      </c>
      <c r="I28" s="18" t="s">
        <v>404</v>
      </c>
      <c r="J28" s="20" t="s">
        <v>404</v>
      </c>
      <c r="K28" s="18" t="s">
        <v>404</v>
      </c>
      <c r="L28" s="20" t="s">
        <v>404</v>
      </c>
      <c r="M28" s="18" t="s">
        <v>404</v>
      </c>
      <c r="N28" s="20" t="s">
        <v>404</v>
      </c>
      <c r="O28" s="18" t="s">
        <v>404</v>
      </c>
      <c r="P28" s="20" t="s">
        <v>404</v>
      </c>
      <c r="Q28" s="18" t="n">
        <v>404.47955056</v>
      </c>
      <c r="R28" s="20" t="n">
        <v>10.31579863</v>
      </c>
    </row>
    <row r="29" spans="1:18">
      <c r="A29" s="15" t="s">
        <v>426</v>
      </c>
      <c r="B29" s="17" t="n">
        <v>5385</v>
      </c>
      <c r="C29" s="18">
        <f>(1123.0/B29*100)</f>
        <v/>
      </c>
      <c r="D29" s="19" t="n">
        <v>4262</v>
      </c>
      <c r="E29" s="18" t="n">
        <v>511.14687298</v>
      </c>
      <c r="F29" s="20" t="n">
        <v>7.74960683</v>
      </c>
      <c r="G29" s="18" t="n">
        <v>484.64398686</v>
      </c>
      <c r="H29" s="20" t="n">
        <v>11.67999602</v>
      </c>
      <c r="I29" s="18" t="s">
        <v>404</v>
      </c>
      <c r="J29" s="20" t="s">
        <v>404</v>
      </c>
      <c r="K29" s="18" t="s">
        <v>404</v>
      </c>
      <c r="L29" s="20" t="s">
        <v>404</v>
      </c>
      <c r="M29" s="18" t="s">
        <v>404</v>
      </c>
      <c r="N29" s="20" t="s">
        <v>404</v>
      </c>
      <c r="O29" s="18" t="s">
        <v>404</v>
      </c>
      <c r="P29" s="20" t="s">
        <v>404</v>
      </c>
      <c r="Q29" s="18" t="n">
        <v>500.91152622</v>
      </c>
      <c r="R29" s="20" t="n">
        <v>15.92790126</v>
      </c>
    </row>
    <row r="30" spans="1:18">
      <c r="A30" s="15" t="s">
        <v>427</v>
      </c>
      <c r="B30" s="17" t="n">
        <v>4520</v>
      </c>
      <c r="C30" s="18">
        <f>(904.0/B30*100)</f>
        <v/>
      </c>
      <c r="D30" s="19" t="n">
        <v>3616</v>
      </c>
      <c r="E30" s="18" t="n">
        <v>512.1405429500001</v>
      </c>
      <c r="F30" s="20" t="n">
        <v>3.93299844</v>
      </c>
      <c r="G30" s="18" t="n">
        <v>514.50873293</v>
      </c>
      <c r="H30" s="20" t="n">
        <v>7.06624757</v>
      </c>
      <c r="I30" s="18" t="s">
        <v>404</v>
      </c>
      <c r="J30" s="20" t="s">
        <v>404</v>
      </c>
      <c r="K30" s="18" t="s">
        <v>404</v>
      </c>
      <c r="L30" s="20" t="s">
        <v>404</v>
      </c>
      <c r="M30" s="18" t="s">
        <v>404</v>
      </c>
      <c r="N30" s="20" t="s">
        <v>404</v>
      </c>
      <c r="O30" s="18" t="s">
        <v>404</v>
      </c>
      <c r="P30" s="20" t="s">
        <v>404</v>
      </c>
      <c r="Q30" s="18" t="n">
        <v>474.9814136</v>
      </c>
      <c r="R30" s="20" t="n">
        <v>17.37432597</v>
      </c>
    </row>
    <row r="31" spans="1:18">
      <c r="A31" s="15" t="s">
        <v>428</v>
      </c>
      <c r="B31" s="17" t="n">
        <v>5456</v>
      </c>
      <c r="C31" s="18">
        <f>(502.0/B31*100)</f>
        <v/>
      </c>
      <c r="D31" s="19" t="n">
        <v>4954</v>
      </c>
      <c r="E31" s="18" t="n">
        <v>530.90414451</v>
      </c>
      <c r="F31" s="20" t="n">
        <v>10.95855923</v>
      </c>
      <c r="G31" s="18" t="n">
        <v>510.89273184</v>
      </c>
      <c r="H31" s="20" t="n">
        <v>2.81491256</v>
      </c>
      <c r="I31" s="18" t="s">
        <v>404</v>
      </c>
      <c r="J31" s="20" t="s">
        <v>404</v>
      </c>
      <c r="K31" s="18" t="s">
        <v>404</v>
      </c>
      <c r="L31" s="20" t="s">
        <v>404</v>
      </c>
      <c r="M31" s="18" t="s">
        <v>404</v>
      </c>
      <c r="N31" s="20" t="s">
        <v>404</v>
      </c>
      <c r="O31" s="18" t="s">
        <v>404</v>
      </c>
      <c r="P31" s="20" t="s">
        <v>404</v>
      </c>
      <c r="Q31" s="18" t="n">
        <v>518.66759527</v>
      </c>
      <c r="R31" s="20" t="n">
        <v>7.81776523</v>
      </c>
    </row>
    <row r="32" spans="1:18">
      <c r="A32" s="15" t="s">
        <v>429</v>
      </c>
      <c r="B32" s="17" t="n">
        <v>4478</v>
      </c>
      <c r="C32" s="18">
        <f>(0.0/B32*100)</f>
        <v/>
      </c>
      <c r="D32" s="19" t="n">
        <v>4478</v>
      </c>
      <c r="E32" s="18" t="n">
        <v>505.80686881</v>
      </c>
      <c r="F32" s="20" t="n">
        <v>2.59924029</v>
      </c>
      <c r="G32" s="18" t="n">
        <v>504.31408072</v>
      </c>
      <c r="H32" s="20" t="n">
        <v>8.03837201</v>
      </c>
      <c r="I32" s="18" t="s">
        <v>404</v>
      </c>
      <c r="J32" s="20" t="s">
        <v>404</v>
      </c>
      <c r="K32" s="18" t="s">
        <v>404</v>
      </c>
      <c r="L32" s="20" t="s">
        <v>404</v>
      </c>
      <c r="M32" s="18" t="s">
        <v>404</v>
      </c>
      <c r="N32" s="20" t="s">
        <v>404</v>
      </c>
      <c r="O32" s="18" t="s">
        <v>404</v>
      </c>
      <c r="P32" s="20" t="s">
        <v>404</v>
      </c>
      <c r="Q32" s="18" t="n">
        <v>507.24342651</v>
      </c>
      <c r="R32" s="20" t="n">
        <v>15.07105345</v>
      </c>
    </row>
    <row r="33" spans="1:18">
      <c r="A33" s="15" t="s">
        <v>430</v>
      </c>
      <c r="B33" s="17" t="n">
        <v>7325</v>
      </c>
      <c r="C33" s="18">
        <f>(29.0/B33*100)</f>
        <v/>
      </c>
      <c r="D33" s="19" t="n">
        <v>7296</v>
      </c>
      <c r="E33" s="18" t="n">
        <v>510.11612492</v>
      </c>
      <c r="F33" s="20" t="n">
        <v>3.78098017</v>
      </c>
      <c r="G33" s="18" t="n">
        <v>503.93988837</v>
      </c>
      <c r="H33" s="20" t="n">
        <v>5.36366211</v>
      </c>
      <c r="I33" s="18" t="s">
        <v>404</v>
      </c>
      <c r="J33" s="20" t="s">
        <v>404</v>
      </c>
      <c r="K33" s="18" t="s">
        <v>404</v>
      </c>
      <c r="L33" s="20" t="s">
        <v>404</v>
      </c>
      <c r="M33" s="18" t="s">
        <v>404</v>
      </c>
      <c r="N33" s="20" t="s">
        <v>404</v>
      </c>
      <c r="O33" s="18" t="s">
        <v>404</v>
      </c>
      <c r="P33" s="20" t="s">
        <v>404</v>
      </c>
      <c r="Q33" s="18" t="n">
        <v>451.73114604</v>
      </c>
      <c r="R33" s="20" t="n">
        <v>9.01808664</v>
      </c>
    </row>
    <row r="34" spans="1:18">
      <c r="A34" s="15" t="s">
        <v>431</v>
      </c>
      <c r="B34" s="17" t="n">
        <v>6350</v>
      </c>
      <c r="C34" s="18">
        <f>(0.0/B34*100)</f>
        <v/>
      </c>
      <c r="D34" s="19" t="n">
        <v>6350</v>
      </c>
      <c r="E34" s="18" t="n">
        <v>450.02226313</v>
      </c>
      <c r="F34" s="20" t="n">
        <v>4.16090727</v>
      </c>
      <c r="G34" s="18" t="n">
        <v>459.57545457</v>
      </c>
      <c r="H34" s="20" t="n">
        <v>7.48449973</v>
      </c>
      <c r="I34" s="18" t="s">
        <v>404</v>
      </c>
      <c r="J34" s="20" t="s">
        <v>404</v>
      </c>
      <c r="K34" s="18" t="s">
        <v>404</v>
      </c>
      <c r="L34" s="20" t="s">
        <v>404</v>
      </c>
      <c r="M34" s="18" t="s">
        <v>404</v>
      </c>
      <c r="N34" s="20" t="s">
        <v>404</v>
      </c>
      <c r="O34" s="18" t="s">
        <v>404</v>
      </c>
      <c r="P34" s="20" t="s">
        <v>404</v>
      </c>
      <c r="Q34" s="18" t="n">
        <v>447.0581199</v>
      </c>
      <c r="R34" s="20" t="n">
        <v>11.48640249</v>
      </c>
    </row>
    <row r="35" spans="1:18">
      <c r="A35" s="15" t="s">
        <v>432</v>
      </c>
      <c r="B35" s="17" t="n">
        <v>6406</v>
      </c>
      <c r="C35" s="18">
        <f>(443.0/B35*100)</f>
        <v/>
      </c>
      <c r="D35" s="19" t="n">
        <v>5963</v>
      </c>
      <c r="E35" s="18" t="n">
        <v>517.50483208</v>
      </c>
      <c r="F35" s="20" t="n">
        <v>1.85656913</v>
      </c>
      <c r="G35" s="18" t="n">
        <v>486.33761983</v>
      </c>
      <c r="H35" s="20" t="n">
        <v>2.21556594</v>
      </c>
      <c r="I35" s="18" t="s">
        <v>404</v>
      </c>
      <c r="J35" s="20" t="s">
        <v>404</v>
      </c>
      <c r="K35" s="18" t="s">
        <v>404</v>
      </c>
      <c r="L35" s="20" t="s">
        <v>404</v>
      </c>
      <c r="M35" s="18" t="s">
        <v>404</v>
      </c>
      <c r="N35" s="20" t="s">
        <v>404</v>
      </c>
      <c r="O35" s="18" t="s">
        <v>404</v>
      </c>
      <c r="P35" s="20" t="s">
        <v>404</v>
      </c>
      <c r="Q35" s="18" t="n">
        <v>480.24228146</v>
      </c>
      <c r="R35" s="20" t="n">
        <v>6.02942641</v>
      </c>
    </row>
    <row r="36" spans="1:18">
      <c r="A36" s="15" t="s">
        <v>433</v>
      </c>
      <c r="B36" s="17" t="n">
        <v>6736</v>
      </c>
      <c r="C36" s="18">
        <f>(10.0/B36*100)</f>
        <v/>
      </c>
      <c r="D36" s="19" t="n">
        <v>6726</v>
      </c>
      <c r="E36" s="18" t="n">
        <v>494.24945442</v>
      </c>
      <c r="F36" s="20" t="n">
        <v>5.04448839</v>
      </c>
      <c r="G36" s="18" t="n">
        <v>495.63111765</v>
      </c>
      <c r="H36" s="20" t="n">
        <v>3.09633238</v>
      </c>
      <c r="I36" s="18" t="s">
        <v>404</v>
      </c>
      <c r="J36" s="20" t="s">
        <v>404</v>
      </c>
      <c r="K36" s="18" t="s">
        <v>404</v>
      </c>
      <c r="L36" s="20" t="s">
        <v>404</v>
      </c>
      <c r="M36" s="18" t="s">
        <v>404</v>
      </c>
      <c r="N36" s="20" t="s">
        <v>404</v>
      </c>
      <c r="O36" s="18" t="s">
        <v>404</v>
      </c>
      <c r="P36" s="20" t="s">
        <v>404</v>
      </c>
      <c r="Q36" s="18" t="n">
        <v>502.87169496</v>
      </c>
      <c r="R36" s="20" t="n">
        <v>9.03253756</v>
      </c>
    </row>
    <row r="37" spans="1:18">
      <c r="A37" s="15" t="s">
        <v>434</v>
      </c>
      <c r="B37" s="17" t="n">
        <v>5458</v>
      </c>
      <c r="C37" s="18">
        <f>(0.0/B37*100)</f>
        <v/>
      </c>
      <c r="D37" s="19" t="n">
        <v>5458</v>
      </c>
      <c r="E37" s="18" t="n">
        <v>500.93620872</v>
      </c>
      <c r="F37" s="20" t="n">
        <v>7.53701632</v>
      </c>
      <c r="G37" s="18" t="n">
        <v>500.18434413</v>
      </c>
      <c r="H37" s="20" t="n">
        <v>3.5677276</v>
      </c>
      <c r="I37" s="18" t="s">
        <v>404</v>
      </c>
      <c r="J37" s="20" t="s">
        <v>404</v>
      </c>
      <c r="K37" s="18" t="s">
        <v>404</v>
      </c>
      <c r="L37" s="20" t="s">
        <v>404</v>
      </c>
      <c r="M37" s="18" t="s">
        <v>404</v>
      </c>
      <c r="N37" s="20" t="s">
        <v>404</v>
      </c>
      <c r="O37" s="18" t="s">
        <v>404</v>
      </c>
      <c r="P37" s="20" t="s">
        <v>404</v>
      </c>
      <c r="Q37" s="18" t="n">
        <v>493.42242657</v>
      </c>
      <c r="R37" s="20" t="n">
        <v>25.85411751</v>
      </c>
    </row>
    <row r="38" spans="1:18">
      <c r="A38" s="15" t="s">
        <v>435</v>
      </c>
      <c r="B38" s="17" t="n">
        <v>5860</v>
      </c>
      <c r="C38" s="18">
        <f>(268.0/B38*100)</f>
        <v/>
      </c>
      <c r="D38" s="19" t="n">
        <v>5592</v>
      </c>
      <c r="E38" s="18" t="n">
        <v>494.7646214</v>
      </c>
      <c r="F38" s="20" t="n">
        <v>5.23187811</v>
      </c>
      <c r="G38" s="18" t="n">
        <v>487.97602605</v>
      </c>
      <c r="H38" s="20" t="n">
        <v>6.39141865</v>
      </c>
      <c r="I38" s="18" t="s">
        <v>404</v>
      </c>
      <c r="J38" s="20" t="s">
        <v>404</v>
      </c>
      <c r="K38" s="18" t="s">
        <v>404</v>
      </c>
      <c r="L38" s="20" t="s">
        <v>404</v>
      </c>
      <c r="M38" s="18" t="s">
        <v>404</v>
      </c>
      <c r="N38" s="20" t="s">
        <v>404</v>
      </c>
      <c r="O38" s="18" t="s">
        <v>404</v>
      </c>
      <c r="P38" s="20" t="s">
        <v>404</v>
      </c>
      <c r="Q38" s="18" t="n">
        <v>482.501488</v>
      </c>
      <c r="R38" s="20" t="n">
        <v>22.89436555</v>
      </c>
    </row>
    <row r="39" spans="1:18">
      <c r="A39" s="15" t="s">
        <v>436</v>
      </c>
      <c r="B39" s="17" t="n">
        <v>5895</v>
      </c>
      <c r="C39" s="18">
        <f>(0.0/B39*100)</f>
        <v/>
      </c>
      <c r="D39" s="19" t="n">
        <v>5895</v>
      </c>
      <c r="E39" s="18" t="n">
        <v>438.30557391</v>
      </c>
      <c r="F39" s="20" t="n">
        <v>5.90138817</v>
      </c>
      <c r="G39" s="18" t="n">
        <v>417.96267621</v>
      </c>
      <c r="H39" s="20" t="n">
        <v>7.61927742</v>
      </c>
      <c r="I39" s="18" t="s">
        <v>404</v>
      </c>
      <c r="J39" s="20" t="s">
        <v>404</v>
      </c>
      <c r="K39" s="18" t="s">
        <v>404</v>
      </c>
      <c r="L39" s="20" t="s">
        <v>404</v>
      </c>
      <c r="M39" s="18" t="s">
        <v>404</v>
      </c>
      <c r="N39" s="20" t="s">
        <v>404</v>
      </c>
      <c r="O39" s="18" t="s">
        <v>404</v>
      </c>
      <c r="P39" s="20" t="s">
        <v>404</v>
      </c>
      <c r="Q39" s="18" t="n">
        <v>390.81057403</v>
      </c>
      <c r="R39" s="20" t="n">
        <v>10.51978583</v>
      </c>
    </row>
    <row r="40" spans="1:18">
      <c r="A40" s="15" t="s">
        <v>437</v>
      </c>
      <c r="B40" s="17" t="n">
        <v>14157</v>
      </c>
      <c r="C40" s="18">
        <f>(2602.0/B40*100)</f>
        <v/>
      </c>
      <c r="D40" s="19" t="n">
        <v>11555</v>
      </c>
      <c r="E40" s="18" t="n">
        <v>498.99646204</v>
      </c>
      <c r="F40" s="20" t="n">
        <v>3.55012915</v>
      </c>
      <c r="G40" s="18" t="n">
        <v>512.5248810000001</v>
      </c>
      <c r="H40" s="20" t="n">
        <v>13.69916167</v>
      </c>
      <c r="I40" s="18" t="s">
        <v>404</v>
      </c>
      <c r="J40" s="20" t="s">
        <v>404</v>
      </c>
      <c r="K40" s="18" t="s">
        <v>404</v>
      </c>
      <c r="L40" s="20" t="s">
        <v>404</v>
      </c>
      <c r="M40" s="18" t="s">
        <v>404</v>
      </c>
      <c r="N40" s="20" t="s">
        <v>404</v>
      </c>
      <c r="O40" s="18" t="s">
        <v>404</v>
      </c>
      <c r="P40" s="20" t="s">
        <v>404</v>
      </c>
      <c r="Q40" s="18" t="n">
        <v>497.30332483</v>
      </c>
      <c r="R40" s="20" t="n">
        <v>9.75102131</v>
      </c>
    </row>
    <row r="41" spans="1:18">
      <c r="A41" s="15" t="s">
        <v>438</v>
      </c>
      <c r="B41" s="17" t="n">
        <v>5712</v>
      </c>
      <c r="C41" s="18">
        <f>(70.0/B41*100)</f>
        <v/>
      </c>
      <c r="D41" s="19" t="n">
        <v>5642</v>
      </c>
      <c r="E41" s="18" t="n">
        <v>499.01657068</v>
      </c>
      <c r="F41" s="20" t="n">
        <v>3.60694004</v>
      </c>
      <c r="G41" s="18" t="n">
        <v>480.98899252</v>
      </c>
      <c r="H41" s="20" t="n">
        <v>12.18419484</v>
      </c>
      <c r="I41" s="18" t="s">
        <v>404</v>
      </c>
      <c r="J41" s="20" t="s">
        <v>404</v>
      </c>
      <c r="K41" s="18" t="s">
        <v>404</v>
      </c>
      <c r="L41" s="20" t="s">
        <v>404</v>
      </c>
      <c r="M41" s="18" t="s">
        <v>404</v>
      </c>
      <c r="N41" s="20" t="s">
        <v>404</v>
      </c>
      <c r="O41" s="18" t="s">
        <v>404</v>
      </c>
      <c r="P41" s="20" t="s">
        <v>404</v>
      </c>
      <c r="Q41" s="18" t="n">
        <v>497.39406399</v>
      </c>
      <c r="R41" s="20" t="n">
        <v>12.96493744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413.32213605</v>
      </c>
      <c r="F44" s="20" t="n">
        <v>5.05648748</v>
      </c>
      <c r="G44" s="18" t="n">
        <v>384.78283679</v>
      </c>
      <c r="H44" s="20" t="n">
        <v>6.89463276</v>
      </c>
      <c r="I44" s="18" t="s">
        <v>404</v>
      </c>
      <c r="J44" s="20" t="s">
        <v>404</v>
      </c>
      <c r="K44" s="18" t="s">
        <v>404</v>
      </c>
      <c r="L44" s="20" t="s">
        <v>404</v>
      </c>
      <c r="M44" s="18" t="s">
        <v>404</v>
      </c>
      <c r="N44" s="20" t="s">
        <v>404</v>
      </c>
      <c r="O44" s="18" t="s">
        <v>404</v>
      </c>
      <c r="P44" s="20" t="s">
        <v>404</v>
      </c>
      <c r="Q44" s="18" t="n">
        <v>378.23357346</v>
      </c>
      <c r="R44" s="20" t="n">
        <v>10.26291226</v>
      </c>
    </row>
    <row r="45" spans="1:18">
      <c r="A45" s="15" t="s">
        <v>442</v>
      </c>
      <c r="B45" s="17" t="n">
        <v>5519</v>
      </c>
      <c r="C45" s="18">
        <f>(0.0/B45*100)</f>
        <v/>
      </c>
      <c r="D45" s="19" t="n">
        <v>5519</v>
      </c>
      <c r="E45" s="18" t="n">
        <v>350.18715796</v>
      </c>
      <c r="F45" s="20" t="n">
        <v>5.83809717</v>
      </c>
      <c r="G45" s="18" t="n">
        <v>350.06536133</v>
      </c>
      <c r="H45" s="20" t="n">
        <v>4.93087777</v>
      </c>
      <c r="I45" s="18" t="s">
        <v>404</v>
      </c>
      <c r="J45" s="20" t="s">
        <v>404</v>
      </c>
      <c r="K45" s="18" t="s">
        <v>404</v>
      </c>
      <c r="L45" s="20" t="s">
        <v>404</v>
      </c>
      <c r="M45" s="18" t="s">
        <v>404</v>
      </c>
      <c r="N45" s="20" t="s">
        <v>404</v>
      </c>
      <c r="O45" s="18" t="s">
        <v>404</v>
      </c>
      <c r="P45" s="20" t="s">
        <v>404</v>
      </c>
      <c r="Q45" s="18" t="n">
        <v>347.53030939</v>
      </c>
      <c r="R45" s="20" t="n">
        <v>11.44897724</v>
      </c>
    </row>
    <row r="46" spans="1:18">
      <c r="A46" s="15" t="s">
        <v>443</v>
      </c>
      <c r="B46" s="17" t="n">
        <v>23141</v>
      </c>
      <c r="C46" s="18">
        <f>(4196.0/B46*100)</f>
        <v/>
      </c>
      <c r="D46" s="19" t="n">
        <v>18945</v>
      </c>
      <c r="E46" s="18" t="n">
        <v>426.23105358</v>
      </c>
      <c r="F46" s="20" t="n">
        <v>5.1394283</v>
      </c>
      <c r="G46" s="18" t="n">
        <v>412.55168991</v>
      </c>
      <c r="H46" s="20" t="n">
        <v>4.31759912</v>
      </c>
      <c r="I46" s="18" t="s">
        <v>404</v>
      </c>
      <c r="J46" s="20" t="s">
        <v>404</v>
      </c>
      <c r="K46" s="18" t="s">
        <v>404</v>
      </c>
      <c r="L46" s="20" t="s">
        <v>404</v>
      </c>
      <c r="M46" s="18" t="s">
        <v>404</v>
      </c>
      <c r="N46" s="20" t="s">
        <v>404</v>
      </c>
      <c r="O46" s="18" t="s">
        <v>404</v>
      </c>
      <c r="P46" s="20" t="s">
        <v>404</v>
      </c>
      <c r="Q46" s="18" t="n">
        <v>362.5384062</v>
      </c>
      <c r="R46" s="20" t="n">
        <v>7.89831469</v>
      </c>
    </row>
    <row r="47" spans="1:18">
      <c r="A47" s="15" t="s">
        <v>444</v>
      </c>
      <c r="B47" s="17" t="n">
        <v>5928</v>
      </c>
      <c r="C47" s="18">
        <f>(0.0/B47*100)</f>
        <v/>
      </c>
      <c r="D47" s="19" t="n">
        <v>5928</v>
      </c>
      <c r="E47" s="18" t="n">
        <v>449.77016549</v>
      </c>
      <c r="F47" s="20" t="n">
        <v>7.01596393</v>
      </c>
      <c r="G47" s="18" t="n">
        <v>410.37624712</v>
      </c>
      <c r="H47" s="20" t="n">
        <v>10.64056946</v>
      </c>
      <c r="I47" s="18" t="s">
        <v>404</v>
      </c>
      <c r="J47" s="20" t="s">
        <v>404</v>
      </c>
      <c r="K47" s="18" t="s">
        <v>404</v>
      </c>
      <c r="L47" s="20" t="s">
        <v>404</v>
      </c>
      <c r="M47" s="18" t="s">
        <v>404</v>
      </c>
      <c r="N47" s="20" t="s">
        <v>404</v>
      </c>
      <c r="O47" s="18" t="s">
        <v>404</v>
      </c>
      <c r="P47" s="20" t="s">
        <v>404</v>
      </c>
      <c r="Q47" s="18" t="n">
        <v>394.47963635</v>
      </c>
      <c r="R47" s="20" t="n">
        <v>33.80379516</v>
      </c>
    </row>
    <row r="48" spans="1:18">
      <c r="A48" s="15" t="s">
        <v>445</v>
      </c>
      <c r="B48" s="17" t="n">
        <v>9841</v>
      </c>
      <c r="C48" s="18">
        <f>(0.0/B48*100)</f>
        <v/>
      </c>
      <c r="D48" s="19" t="n">
        <v>9841</v>
      </c>
      <c r="E48" s="18" t="n">
        <v>496.01425309</v>
      </c>
      <c r="F48" s="20" t="n">
        <v>5.48091603</v>
      </c>
      <c r="G48" s="18" t="n">
        <v>464.72907855</v>
      </c>
      <c r="H48" s="20" t="n">
        <v>24.14654952</v>
      </c>
      <c r="I48" s="18" t="s">
        <v>404</v>
      </c>
      <c r="J48" s="20" t="s">
        <v>404</v>
      </c>
      <c r="K48" s="18" t="s">
        <v>404</v>
      </c>
      <c r="L48" s="20" t="s">
        <v>404</v>
      </c>
      <c r="M48" s="18" t="s">
        <v>404</v>
      </c>
      <c r="N48" s="20" t="s">
        <v>404</v>
      </c>
      <c r="O48" s="18" t="s">
        <v>404</v>
      </c>
      <c r="P48" s="20" t="s">
        <v>404</v>
      </c>
      <c r="Q48" s="18" t="n">
        <v>435.25861727</v>
      </c>
      <c r="R48" s="20" t="n">
        <v>27.91141518</v>
      </c>
    </row>
    <row r="49" spans="1:18">
      <c r="A49" s="15" t="s">
        <v>446</v>
      </c>
      <c r="B49" s="17" t="n">
        <v>6349</v>
      </c>
      <c r="C49" s="18">
        <f>(52.0/B49*100)</f>
        <v/>
      </c>
      <c r="D49" s="19" t="n">
        <v>6297</v>
      </c>
      <c r="E49" s="18" t="n">
        <v>424.76596807</v>
      </c>
      <c r="F49" s="20" t="n">
        <v>4.21372894</v>
      </c>
      <c r="G49" s="18" t="n">
        <v>426.99889239</v>
      </c>
      <c r="H49" s="20" t="n">
        <v>6.17103447</v>
      </c>
      <c r="I49" s="18" t="s">
        <v>404</v>
      </c>
      <c r="J49" s="20" t="s">
        <v>404</v>
      </c>
      <c r="K49" s="18" t="s">
        <v>404</v>
      </c>
      <c r="L49" s="20" t="s">
        <v>404</v>
      </c>
      <c r="M49" s="18" t="s">
        <v>404</v>
      </c>
      <c r="N49" s="20" t="s">
        <v>404</v>
      </c>
      <c r="O49" s="18" t="s">
        <v>404</v>
      </c>
      <c r="P49" s="20" t="s">
        <v>404</v>
      </c>
      <c r="Q49" s="18" t="n">
        <v>400.03638001</v>
      </c>
      <c r="R49" s="20" t="n">
        <v>29.20834103</v>
      </c>
    </row>
    <row r="50" spans="1:18">
      <c r="A50" s="15" t="s">
        <v>447</v>
      </c>
      <c r="B50" s="17" t="n">
        <v>11795</v>
      </c>
      <c r="C50" s="18">
        <f>(1031.0/B50*100)</f>
        <v/>
      </c>
      <c r="D50" s="19" t="n">
        <v>10764</v>
      </c>
      <c r="E50" s="18" t="n">
        <v>434.21622703</v>
      </c>
      <c r="F50" s="20" t="n">
        <v>4.45796456</v>
      </c>
      <c r="G50" s="18" t="n">
        <v>417.04068866</v>
      </c>
      <c r="H50" s="20" t="n">
        <v>7.41146216</v>
      </c>
      <c r="I50" s="18" t="s">
        <v>404</v>
      </c>
      <c r="J50" s="20" t="s">
        <v>404</v>
      </c>
      <c r="K50" s="18" t="s">
        <v>404</v>
      </c>
      <c r="L50" s="20" t="s">
        <v>404</v>
      </c>
      <c r="M50" s="18" t="s">
        <v>404</v>
      </c>
      <c r="N50" s="20" t="s">
        <v>404</v>
      </c>
      <c r="O50" s="18" t="s">
        <v>404</v>
      </c>
      <c r="P50" s="20" t="s">
        <v>404</v>
      </c>
      <c r="Q50" s="18" t="n">
        <v>416.32191917</v>
      </c>
      <c r="R50" s="20" t="n">
        <v>10.50946413</v>
      </c>
    </row>
    <row r="51" spans="1:18">
      <c r="A51" s="15" t="s">
        <v>448</v>
      </c>
      <c r="B51" s="17" t="n">
        <v>6866</v>
      </c>
      <c r="C51" s="18">
        <f>(0.0/B51*100)</f>
        <v/>
      </c>
      <c r="D51" s="19" t="n">
        <v>6866</v>
      </c>
      <c r="E51" s="18" t="n">
        <v>427.58023963</v>
      </c>
      <c r="F51" s="20" t="n">
        <v>3.26042818</v>
      </c>
      <c r="G51" s="18" t="n">
        <v>428.79959094</v>
      </c>
      <c r="H51" s="20" t="n">
        <v>4.91404749</v>
      </c>
      <c r="I51" s="18" t="s">
        <v>404</v>
      </c>
      <c r="J51" s="20" t="s">
        <v>404</v>
      </c>
      <c r="K51" s="18" t="s">
        <v>404</v>
      </c>
      <c r="L51" s="20" t="s">
        <v>404</v>
      </c>
      <c r="M51" s="18" t="s">
        <v>404</v>
      </c>
      <c r="N51" s="20" t="s">
        <v>404</v>
      </c>
      <c r="O51" s="18" t="s">
        <v>404</v>
      </c>
      <c r="P51" s="20" t="s">
        <v>404</v>
      </c>
      <c r="Q51" s="18" t="n">
        <v>397.75340485</v>
      </c>
      <c r="R51" s="20" t="n">
        <v>30.38180586</v>
      </c>
    </row>
    <row r="52" spans="1:18">
      <c r="A52" s="15" t="s">
        <v>449</v>
      </c>
      <c r="B52" s="17" t="n">
        <v>5809</v>
      </c>
      <c r="C52" s="18">
        <f>(0.0/B52*100)</f>
        <v/>
      </c>
      <c r="D52" s="19" t="n">
        <v>5809</v>
      </c>
      <c r="E52" s="18" t="n">
        <v>504.35070437</v>
      </c>
      <c r="F52" s="20" t="n">
        <v>4.63072408</v>
      </c>
      <c r="G52" s="18" t="n">
        <v>466.52630165</v>
      </c>
      <c r="H52" s="20" t="n">
        <v>5.44693517</v>
      </c>
      <c r="I52" s="18" t="s">
        <v>404</v>
      </c>
      <c r="J52" s="20" t="s">
        <v>404</v>
      </c>
      <c r="K52" s="18" t="s">
        <v>404</v>
      </c>
      <c r="L52" s="20" t="s">
        <v>404</v>
      </c>
      <c r="M52" s="18" t="s">
        <v>404</v>
      </c>
      <c r="N52" s="20" t="s">
        <v>404</v>
      </c>
      <c r="O52" s="18" t="s">
        <v>404</v>
      </c>
      <c r="P52" s="20" t="s">
        <v>404</v>
      </c>
      <c r="Q52" s="18" t="n">
        <v>468.94091062</v>
      </c>
      <c r="R52" s="20" t="n">
        <v>20.73867143</v>
      </c>
    </row>
    <row r="53" spans="1:18">
      <c r="A53" s="15" t="s">
        <v>450</v>
      </c>
      <c r="B53" s="17" t="n">
        <v>5571</v>
      </c>
      <c r="C53" s="18">
        <f>(0.0/B53*100)</f>
        <v/>
      </c>
      <c r="D53" s="19" t="n">
        <v>5571</v>
      </c>
      <c r="E53" s="18" t="n">
        <v>445.09174896</v>
      </c>
      <c r="F53" s="20" t="n">
        <v>1.67355152</v>
      </c>
      <c r="G53" s="18" t="n">
        <v>440.58764901</v>
      </c>
      <c r="H53" s="20" t="n">
        <v>6.70923256</v>
      </c>
      <c r="I53" s="18" t="s">
        <v>404</v>
      </c>
      <c r="J53" s="20" t="s">
        <v>404</v>
      </c>
      <c r="K53" s="18" t="s">
        <v>404</v>
      </c>
      <c r="L53" s="20" t="s">
        <v>404</v>
      </c>
      <c r="M53" s="18" t="s">
        <v>404</v>
      </c>
      <c r="N53" s="20" t="s">
        <v>404</v>
      </c>
      <c r="O53" s="18" t="s">
        <v>404</v>
      </c>
      <c r="P53" s="20" t="s">
        <v>404</v>
      </c>
      <c r="Q53" s="18" t="n">
        <v>386.5661372</v>
      </c>
      <c r="R53" s="20" t="n">
        <v>7.54250274</v>
      </c>
    </row>
    <row r="54" spans="1:18">
      <c r="A54" s="15" t="s">
        <v>451</v>
      </c>
      <c r="B54" s="17" t="n">
        <v>4740</v>
      </c>
      <c r="C54" s="18">
        <f>(199.0/B54*100)</f>
        <v/>
      </c>
      <c r="D54" s="19" t="n">
        <v>4541</v>
      </c>
      <c r="E54" s="18" t="n">
        <v>372.86221637</v>
      </c>
      <c r="F54" s="20" t="n">
        <v>4.64689481</v>
      </c>
      <c r="G54" s="18" t="n">
        <v>336.03232291</v>
      </c>
      <c r="H54" s="20" t="n">
        <v>9.20042488</v>
      </c>
      <c r="I54" s="18" t="s">
        <v>404</v>
      </c>
      <c r="J54" s="20" t="s">
        <v>404</v>
      </c>
      <c r="K54" s="18" t="s">
        <v>404</v>
      </c>
      <c r="L54" s="20" t="s">
        <v>404</v>
      </c>
      <c r="M54" s="18" t="s">
        <v>404</v>
      </c>
      <c r="N54" s="20" t="s">
        <v>404</v>
      </c>
      <c r="O54" s="18" t="s">
        <v>404</v>
      </c>
      <c r="P54" s="20" t="s">
        <v>404</v>
      </c>
      <c r="Q54" s="18" t="n">
        <v>319.76759896</v>
      </c>
      <c r="R54" s="20" t="n">
        <v>9.59925015</v>
      </c>
    </row>
    <row r="55" spans="1:18">
      <c r="A55" s="15" t="s">
        <v>452</v>
      </c>
      <c r="B55" s="17" t="n">
        <v>5316</v>
      </c>
      <c r="C55" s="18">
        <f>(43.0/B55*100)</f>
        <v/>
      </c>
      <c r="D55" s="19" t="n">
        <v>5273</v>
      </c>
      <c r="E55" s="18" t="n">
        <v>402.51589986</v>
      </c>
      <c r="F55" s="20" t="n">
        <v>3.26857836</v>
      </c>
      <c r="G55" s="18" t="n">
        <v>400.17106829</v>
      </c>
      <c r="H55" s="20" t="n">
        <v>8.84405514</v>
      </c>
      <c r="I55" s="18" t="s">
        <v>404</v>
      </c>
      <c r="J55" s="20" t="s">
        <v>404</v>
      </c>
      <c r="K55" s="18" t="s">
        <v>404</v>
      </c>
      <c r="L55" s="20" t="s">
        <v>404</v>
      </c>
      <c r="M55" s="18" t="s">
        <v>404</v>
      </c>
      <c r="N55" s="20" t="s">
        <v>404</v>
      </c>
      <c r="O55" s="18" t="s">
        <v>404</v>
      </c>
      <c r="P55" s="20" t="s">
        <v>404</v>
      </c>
      <c r="Q55" s="18" t="n">
        <v>379.11952947</v>
      </c>
      <c r="R55" s="20" t="n">
        <v>22.28513056</v>
      </c>
    </row>
    <row r="56" spans="1:18">
      <c r="A56" s="15" t="s">
        <v>453</v>
      </c>
      <c r="B56" s="17" t="n">
        <v>5359</v>
      </c>
      <c r="C56" s="18">
        <f>(0.0/B56*100)</f>
        <v/>
      </c>
      <c r="D56" s="19" t="n">
        <v>5359</v>
      </c>
      <c r="E56" s="18" t="n">
        <v>529.23106037</v>
      </c>
      <c r="F56" s="20" t="n">
        <v>2.63583307</v>
      </c>
      <c r="G56" s="18" t="n">
        <v>474.20895084</v>
      </c>
      <c r="H56" s="20" t="n">
        <v>10.79485773</v>
      </c>
      <c r="I56" s="18" t="s">
        <v>404</v>
      </c>
      <c r="J56" s="20" t="s">
        <v>404</v>
      </c>
      <c r="K56" s="18" t="s">
        <v>404</v>
      </c>
      <c r="L56" s="20" t="s">
        <v>404</v>
      </c>
      <c r="M56" s="18" t="s">
        <v>404</v>
      </c>
      <c r="N56" s="20" t="s">
        <v>404</v>
      </c>
      <c r="O56" s="18" t="s">
        <v>404</v>
      </c>
      <c r="P56" s="20" t="s">
        <v>404</v>
      </c>
      <c r="Q56" s="18" t="n">
        <v>504.3570344</v>
      </c>
      <c r="R56" s="20" t="n">
        <v>16.012379</v>
      </c>
    </row>
    <row r="57" spans="1:18">
      <c r="A57" s="15" t="s">
        <v>454</v>
      </c>
      <c r="B57" s="17" t="n">
        <v>6513</v>
      </c>
      <c r="C57" s="18">
        <f>(0.0/B57*100)</f>
        <v/>
      </c>
      <c r="D57" s="19" t="n">
        <v>6513</v>
      </c>
      <c r="E57" s="18" t="n">
        <v>405.46840792</v>
      </c>
      <c r="F57" s="20" t="n">
        <v>3.09440883</v>
      </c>
      <c r="G57" s="18" t="n">
        <v>366.25245103</v>
      </c>
      <c r="H57" s="20" t="n">
        <v>9.46820331</v>
      </c>
      <c r="I57" s="18" t="s">
        <v>404</v>
      </c>
      <c r="J57" s="20" t="s">
        <v>404</v>
      </c>
      <c r="K57" s="18" t="s">
        <v>404</v>
      </c>
      <c r="L57" s="20" t="s">
        <v>404</v>
      </c>
      <c r="M57" s="18" t="s">
        <v>404</v>
      </c>
      <c r="N57" s="20" t="s">
        <v>404</v>
      </c>
      <c r="O57" s="18" t="s">
        <v>404</v>
      </c>
      <c r="P57" s="20" t="s">
        <v>404</v>
      </c>
      <c r="Q57" s="18" t="n">
        <v>379.0396651</v>
      </c>
      <c r="R57" s="20" t="n">
        <v>16.32241982</v>
      </c>
    </row>
    <row r="58" spans="1:18">
      <c r="A58" s="15" t="s">
        <v>455</v>
      </c>
      <c r="B58" s="17" t="n">
        <v>7267</v>
      </c>
      <c r="C58" s="18">
        <f>(0.0/B58*100)</f>
        <v/>
      </c>
      <c r="D58" s="19" t="n">
        <v>7267</v>
      </c>
      <c r="E58" s="18" t="n">
        <v>423.55269307</v>
      </c>
      <c r="F58" s="20" t="n">
        <v>4.83463679</v>
      </c>
      <c r="G58" s="18" t="n">
        <v>388.22437891</v>
      </c>
      <c r="H58" s="20" t="n">
        <v>5.37325378</v>
      </c>
      <c r="I58" s="18" t="s">
        <v>404</v>
      </c>
      <c r="J58" s="20" t="s">
        <v>404</v>
      </c>
      <c r="K58" s="18" t="s">
        <v>404</v>
      </c>
      <c r="L58" s="20" t="s">
        <v>404</v>
      </c>
      <c r="M58" s="18" t="s">
        <v>404</v>
      </c>
      <c r="N58" s="20" t="s">
        <v>404</v>
      </c>
      <c r="O58" s="18" t="s">
        <v>404</v>
      </c>
      <c r="P58" s="20" t="s">
        <v>404</v>
      </c>
      <c r="Q58" s="18" t="n">
        <v>404.38825072</v>
      </c>
      <c r="R58" s="20" t="n">
        <v>17.15326585</v>
      </c>
    </row>
    <row r="59" spans="1:18">
      <c r="A59" s="15" t="s">
        <v>456</v>
      </c>
      <c r="B59" s="17" t="n">
        <v>4826</v>
      </c>
      <c r="C59" s="18">
        <f>(0.0/B59*100)</f>
        <v/>
      </c>
      <c r="D59" s="19" t="n">
        <v>4826</v>
      </c>
      <c r="E59" s="18" t="n">
        <v>351.25257513</v>
      </c>
      <c r="F59" s="20" t="n">
        <v>1.91186418</v>
      </c>
      <c r="G59" s="18" t="n">
        <v>342.13496659</v>
      </c>
      <c r="H59" s="20" t="n">
        <v>2.60801617</v>
      </c>
      <c r="I59" s="18" t="s">
        <v>404</v>
      </c>
      <c r="J59" s="20" t="s">
        <v>404</v>
      </c>
      <c r="K59" s="18" t="s">
        <v>404</v>
      </c>
      <c r="L59" s="20" t="s">
        <v>404</v>
      </c>
      <c r="M59" s="18" t="s">
        <v>404</v>
      </c>
      <c r="N59" s="20" t="s">
        <v>404</v>
      </c>
      <c r="O59" s="18" t="s">
        <v>404</v>
      </c>
      <c r="P59" s="20" t="s">
        <v>404</v>
      </c>
      <c r="Q59" s="18" t="n">
        <v>339.86253048</v>
      </c>
      <c r="R59" s="20" t="n">
        <v>5.76658568</v>
      </c>
    </row>
    <row r="60" spans="1:18">
      <c r="A60" s="15" t="s">
        <v>457</v>
      </c>
      <c r="B60" s="17" t="n">
        <v>4546</v>
      </c>
      <c r="C60" s="18">
        <f>(0.0/B60*100)</f>
        <v/>
      </c>
      <c r="D60" s="19" t="n">
        <v>4546</v>
      </c>
      <c r="E60" s="18" t="n">
        <v>379.21044306</v>
      </c>
      <c r="F60" s="20" t="n">
        <v>8.8854124</v>
      </c>
      <c r="G60" s="18" t="n">
        <v>345.13212423</v>
      </c>
      <c r="H60" s="20" t="n">
        <v>8.561069290000001</v>
      </c>
      <c r="I60" s="18" t="s">
        <v>404</v>
      </c>
      <c r="J60" s="20" t="s">
        <v>404</v>
      </c>
      <c r="K60" s="18" t="s">
        <v>404</v>
      </c>
      <c r="L60" s="20" t="s">
        <v>404</v>
      </c>
      <c r="M60" s="18" t="s">
        <v>404</v>
      </c>
      <c r="N60" s="20" t="s">
        <v>404</v>
      </c>
      <c r="O60" s="18" t="s">
        <v>404</v>
      </c>
      <c r="P60" s="20" t="s">
        <v>404</v>
      </c>
      <c r="Q60" s="18" t="n">
        <v>287.62594403</v>
      </c>
      <c r="R60" s="20" t="n">
        <v>8.895087699999999</v>
      </c>
    </row>
    <row r="61" spans="1:18">
      <c r="A61" s="15" t="s">
        <v>458</v>
      </c>
      <c r="B61" s="17" t="n">
        <v>6525</v>
      </c>
      <c r="C61" s="18">
        <f>(0.0/B61*100)</f>
        <v/>
      </c>
      <c r="D61" s="19" t="n">
        <v>6525</v>
      </c>
      <c r="E61" s="18" t="n">
        <v>473.61070774</v>
      </c>
      <c r="F61" s="20" t="n">
        <v>3.29856057</v>
      </c>
      <c r="G61" s="18" t="n">
        <v>468.77647915</v>
      </c>
      <c r="H61" s="20" t="n">
        <v>5.85067044</v>
      </c>
      <c r="I61" s="18" t="s">
        <v>404</v>
      </c>
      <c r="J61" s="20" t="s">
        <v>404</v>
      </c>
      <c r="K61" s="18" t="s">
        <v>404</v>
      </c>
      <c r="L61" s="20" t="s">
        <v>404</v>
      </c>
      <c r="M61" s="18" t="s">
        <v>404</v>
      </c>
      <c r="N61" s="20" t="s">
        <v>404</v>
      </c>
      <c r="O61" s="18" t="s">
        <v>404</v>
      </c>
      <c r="P61" s="20" t="s">
        <v>404</v>
      </c>
      <c r="Q61" s="18" t="n">
        <v>433.36960598</v>
      </c>
      <c r="R61" s="20" t="n">
        <v>20.75500477</v>
      </c>
    </row>
    <row r="62" spans="1:18">
      <c r="A62" s="15" t="s">
        <v>459</v>
      </c>
      <c r="B62" s="17" t="n">
        <v>4476</v>
      </c>
      <c r="C62" s="18">
        <f>(0.0/B62*100)</f>
        <v/>
      </c>
      <c r="D62" s="19" t="n">
        <v>4476</v>
      </c>
      <c r="E62" s="18" t="n">
        <v>512.73161378</v>
      </c>
      <c r="F62" s="20" t="n">
        <v>1.33398723</v>
      </c>
      <c r="G62" s="18" t="n">
        <v>400.70588096</v>
      </c>
      <c r="H62" s="20" t="n">
        <v>6.1297938</v>
      </c>
      <c r="I62" s="18" t="s">
        <v>404</v>
      </c>
      <c r="J62" s="20" t="s">
        <v>404</v>
      </c>
      <c r="K62" s="18" t="s">
        <v>404</v>
      </c>
      <c r="L62" s="20" t="s">
        <v>404</v>
      </c>
      <c r="M62" s="18" t="s">
        <v>404</v>
      </c>
      <c r="N62" s="20" t="s">
        <v>404</v>
      </c>
      <c r="O62" s="18" t="s">
        <v>404</v>
      </c>
      <c r="P62" s="20" t="s">
        <v>404</v>
      </c>
      <c r="Q62" s="18" t="n">
        <v>399.27622079</v>
      </c>
      <c r="R62" s="20" t="n">
        <v>25.88703417</v>
      </c>
    </row>
    <row r="63" spans="1:18">
      <c r="A63" s="15" t="s">
        <v>460</v>
      </c>
      <c r="B63" s="17" t="n">
        <v>5324</v>
      </c>
      <c r="C63" s="18">
        <f>(0.0/B63*100)</f>
        <v/>
      </c>
      <c r="D63" s="19" t="n">
        <v>5324</v>
      </c>
      <c r="E63" s="18" t="n">
        <v>364.28980395</v>
      </c>
      <c r="F63" s="20" t="n">
        <v>2.33875053</v>
      </c>
      <c r="G63" s="18" t="n">
        <v>330.64664472</v>
      </c>
      <c r="H63" s="20" t="n">
        <v>2.35157977</v>
      </c>
      <c r="I63" s="18" t="s">
        <v>404</v>
      </c>
      <c r="J63" s="20" t="s">
        <v>404</v>
      </c>
      <c r="K63" s="18" t="s">
        <v>404</v>
      </c>
      <c r="L63" s="20" t="s">
        <v>404</v>
      </c>
      <c r="M63" s="18" t="s">
        <v>404</v>
      </c>
      <c r="N63" s="20" t="s">
        <v>404</v>
      </c>
      <c r="O63" s="18" t="s">
        <v>404</v>
      </c>
      <c r="P63" s="20" t="s">
        <v>404</v>
      </c>
      <c r="Q63" s="18" t="n">
        <v>352.51886031</v>
      </c>
      <c r="R63" s="20" t="n">
        <v>4.81826734</v>
      </c>
    </row>
    <row r="64" spans="1:18">
      <c r="A64" s="15" t="s">
        <v>461</v>
      </c>
      <c r="B64" s="17" t="n">
        <v>3634</v>
      </c>
      <c r="C64" s="18">
        <f>(27.0/B64*100)</f>
        <v/>
      </c>
      <c r="D64" s="19" t="n">
        <v>3607</v>
      </c>
      <c r="E64" s="18" t="n">
        <v>442.22659334</v>
      </c>
      <c r="F64" s="20" t="n">
        <v>1.8526122</v>
      </c>
      <c r="G64" s="18" t="n">
        <v>496.09578549</v>
      </c>
      <c r="H64" s="20" t="n">
        <v>6.09498891</v>
      </c>
      <c r="I64" s="18" t="s">
        <v>404</v>
      </c>
      <c r="J64" s="20" t="s">
        <v>404</v>
      </c>
      <c r="K64" s="18" t="s">
        <v>404</v>
      </c>
      <c r="L64" s="20" t="s">
        <v>404</v>
      </c>
      <c r="M64" s="18" t="s">
        <v>404</v>
      </c>
      <c r="N64" s="20" t="s">
        <v>404</v>
      </c>
      <c r="O64" s="18" t="s">
        <v>404</v>
      </c>
      <c r="P64" s="20" t="s">
        <v>404</v>
      </c>
      <c r="Q64" s="18" t="n">
        <v>323.52789231</v>
      </c>
      <c r="R64" s="20" t="n">
        <v>33.61874491</v>
      </c>
    </row>
    <row r="65" spans="1:18">
      <c r="A65" s="15" t="s">
        <v>462</v>
      </c>
      <c r="B65" s="17" t="n">
        <v>5325</v>
      </c>
      <c r="C65" s="18">
        <f>(0.0/B65*100)</f>
        <v/>
      </c>
      <c r="D65" s="19" t="n">
        <v>5325</v>
      </c>
      <c r="E65" s="18" t="n">
        <v>418.07513162</v>
      </c>
      <c r="F65" s="20" t="n">
        <v>2.95003981</v>
      </c>
      <c r="G65" s="18" t="n">
        <v>398.76980234</v>
      </c>
      <c r="H65" s="20" t="n">
        <v>7.03186104</v>
      </c>
      <c r="I65" s="18" t="s">
        <v>404</v>
      </c>
      <c r="J65" s="20" t="s">
        <v>404</v>
      </c>
      <c r="K65" s="18" t="s">
        <v>404</v>
      </c>
      <c r="L65" s="20" t="s">
        <v>404</v>
      </c>
      <c r="M65" s="18" t="s">
        <v>404</v>
      </c>
      <c r="N65" s="20" t="s">
        <v>404</v>
      </c>
      <c r="O65" s="18" t="s">
        <v>404</v>
      </c>
      <c r="P65" s="20" t="s">
        <v>404</v>
      </c>
      <c r="Q65" s="18" t="n">
        <v>419.35065163</v>
      </c>
      <c r="R65" s="20" t="n">
        <v>22.10793927</v>
      </c>
    </row>
    <row r="66" spans="1:18">
      <c r="A66" s="15" t="s">
        <v>463</v>
      </c>
      <c r="B66" s="17" t="n">
        <v>5665</v>
      </c>
      <c r="C66" s="18">
        <f>(0.0/B66*100)</f>
        <v/>
      </c>
      <c r="D66" s="19" t="n">
        <v>5665</v>
      </c>
      <c r="E66" s="18" t="n">
        <v>436.8063053</v>
      </c>
      <c r="F66" s="20" t="n">
        <v>1.75045066</v>
      </c>
      <c r="G66" s="18" t="n">
        <v>387.94864185</v>
      </c>
      <c r="H66" s="20" t="n">
        <v>2.95426683</v>
      </c>
      <c r="I66" s="18" t="s">
        <v>404</v>
      </c>
      <c r="J66" s="20" t="s">
        <v>404</v>
      </c>
      <c r="K66" s="18" t="s">
        <v>404</v>
      </c>
      <c r="L66" s="20" t="s">
        <v>404</v>
      </c>
      <c r="M66" s="18" t="s">
        <v>404</v>
      </c>
      <c r="N66" s="20" t="s">
        <v>404</v>
      </c>
      <c r="O66" s="18" t="s">
        <v>404</v>
      </c>
      <c r="P66" s="20" t="s">
        <v>404</v>
      </c>
      <c r="Q66" s="18" t="n">
        <v>446.69052051</v>
      </c>
      <c r="R66" s="20" t="n">
        <v>5.97164985</v>
      </c>
    </row>
    <row r="67" spans="1:18">
      <c r="A67" s="15" t="s">
        <v>464</v>
      </c>
      <c r="B67" s="17" t="n">
        <v>6971</v>
      </c>
      <c r="C67" s="18">
        <f>(0.0/B67*100)</f>
        <v/>
      </c>
      <c r="D67" s="19" t="n">
        <v>6971</v>
      </c>
      <c r="E67" s="18" t="n">
        <v>402.91691052</v>
      </c>
      <c r="F67" s="20" t="n">
        <v>4.37437855</v>
      </c>
      <c r="G67" s="18" t="n">
        <v>385.90837421</v>
      </c>
      <c r="H67" s="20" t="n">
        <v>5.26168316</v>
      </c>
      <c r="I67" s="18" t="s">
        <v>404</v>
      </c>
      <c r="J67" s="20" t="s">
        <v>404</v>
      </c>
      <c r="K67" s="18" t="s">
        <v>404</v>
      </c>
      <c r="L67" s="20" t="s">
        <v>404</v>
      </c>
      <c r="M67" s="18" t="s">
        <v>404</v>
      </c>
      <c r="N67" s="20" t="s">
        <v>404</v>
      </c>
      <c r="O67" s="18" t="s">
        <v>404</v>
      </c>
      <c r="P67" s="20" t="s">
        <v>404</v>
      </c>
      <c r="Q67" s="18" t="n">
        <v>430.13153791</v>
      </c>
      <c r="R67" s="20" t="n">
        <v>23.44313931</v>
      </c>
    </row>
    <row r="68" spans="1:18">
      <c r="A68" s="15" t="s">
        <v>465</v>
      </c>
      <c r="B68" s="17" t="n">
        <v>12083</v>
      </c>
      <c r="C68" s="18">
        <f>(0.0/B68*100)</f>
        <v/>
      </c>
      <c r="D68" s="19" t="n">
        <v>12083</v>
      </c>
      <c r="E68" s="18" t="n">
        <v>410.62204287</v>
      </c>
      <c r="F68" s="20" t="n">
        <v>1.24871565</v>
      </c>
      <c r="G68" s="18" t="n">
        <v>365.75037048</v>
      </c>
      <c r="H68" s="20" t="n">
        <v>1.9917921</v>
      </c>
      <c r="I68" s="18" t="s">
        <v>404</v>
      </c>
      <c r="J68" s="20" t="s">
        <v>404</v>
      </c>
      <c r="K68" s="18" t="s">
        <v>404</v>
      </c>
      <c r="L68" s="20" t="s">
        <v>404</v>
      </c>
      <c r="M68" s="18" t="s">
        <v>404</v>
      </c>
      <c r="N68" s="20" t="s">
        <v>404</v>
      </c>
      <c r="O68" s="18" t="s">
        <v>404</v>
      </c>
      <c r="P68" s="20" t="s">
        <v>404</v>
      </c>
      <c r="Q68" s="18" t="n">
        <v>415.4676526</v>
      </c>
      <c r="R68" s="20" t="n">
        <v>9.333797730000001</v>
      </c>
    </row>
    <row r="69" spans="1:18">
      <c r="A69" s="15" t="s">
        <v>466</v>
      </c>
      <c r="B69" s="17" t="n">
        <v>4876</v>
      </c>
      <c r="C69" s="18">
        <f>(0.0/B69*100)</f>
        <v/>
      </c>
      <c r="D69" s="19" t="n">
        <v>4876</v>
      </c>
      <c r="E69" s="18" t="n">
        <v>433.47936404</v>
      </c>
      <c r="F69" s="20" t="n">
        <v>4.34070061</v>
      </c>
      <c r="G69" s="18" t="n">
        <v>435.70805273</v>
      </c>
      <c r="H69" s="20" t="n">
        <v>16.11225592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497.56884819</v>
      </c>
      <c r="F70" s="20" t="n">
        <v>3.36464866</v>
      </c>
      <c r="G70" s="18" t="n">
        <v>488.27256292</v>
      </c>
      <c r="H70" s="20" t="n">
        <v>6.31920324</v>
      </c>
      <c r="I70" s="18" t="s">
        <v>404</v>
      </c>
      <c r="J70" s="20" t="s">
        <v>404</v>
      </c>
      <c r="K70" s="18" t="s">
        <v>404</v>
      </c>
      <c r="L70" s="20" t="s">
        <v>404</v>
      </c>
      <c r="M70" s="18" t="s">
        <v>404</v>
      </c>
      <c r="N70" s="20" t="s">
        <v>404</v>
      </c>
      <c r="O70" s="18" t="s">
        <v>404</v>
      </c>
      <c r="P70" s="20" t="s">
        <v>404</v>
      </c>
      <c r="Q70" s="18" t="n">
        <v>476.90722684</v>
      </c>
      <c r="R70" s="20" t="n">
        <v>15.90173357</v>
      </c>
    </row>
    <row r="71" spans="1:18">
      <c r="A71" s="15" t="s">
        <v>468</v>
      </c>
      <c r="B71" s="17" t="n">
        <v>6115</v>
      </c>
      <c r="C71" s="18">
        <f>(0.0/B71*100)</f>
        <v/>
      </c>
      <c r="D71" s="19" t="n">
        <v>6115</v>
      </c>
      <c r="E71" s="18" t="n">
        <v>535.74059053</v>
      </c>
      <c r="F71" s="20" t="n">
        <v>1.71886093</v>
      </c>
      <c r="G71" s="18" t="n">
        <v>523.14064669</v>
      </c>
      <c r="H71" s="20" t="n">
        <v>4.30744985</v>
      </c>
      <c r="I71" s="18" t="s">
        <v>404</v>
      </c>
      <c r="J71" s="20" t="s">
        <v>404</v>
      </c>
      <c r="K71" s="18" t="s">
        <v>404</v>
      </c>
      <c r="L71" s="20" t="s">
        <v>404</v>
      </c>
      <c r="M71" s="18" t="s">
        <v>404</v>
      </c>
      <c r="N71" s="20" t="s">
        <v>404</v>
      </c>
      <c r="O71" s="18" t="s">
        <v>404</v>
      </c>
      <c r="P71" s="20" t="s">
        <v>404</v>
      </c>
      <c r="Q71" s="18" t="n">
        <v>562.67907146</v>
      </c>
      <c r="R71" s="20" t="n">
        <v>9.8219478</v>
      </c>
    </row>
    <row r="72" spans="1:18">
      <c r="A72" s="15" t="s">
        <v>469</v>
      </c>
      <c r="B72" s="17" t="n">
        <v>7708</v>
      </c>
      <c r="C72" s="18">
        <f>(0.0/B72*100)</f>
        <v/>
      </c>
      <c r="D72" s="19" t="n">
        <v>7708</v>
      </c>
      <c r="E72" s="18" t="n">
        <v>498.49534935</v>
      </c>
      <c r="F72" s="20" t="n">
        <v>2.63952578</v>
      </c>
      <c r="G72" s="18" t="n">
        <v>485.02936917</v>
      </c>
      <c r="H72" s="20" t="n">
        <v>15.03857909</v>
      </c>
      <c r="I72" s="18" t="s">
        <v>404</v>
      </c>
      <c r="J72" s="20" t="s">
        <v>404</v>
      </c>
      <c r="K72" s="18" t="s">
        <v>404</v>
      </c>
      <c r="L72" s="20" t="s">
        <v>404</v>
      </c>
      <c r="M72" s="18" t="s">
        <v>404</v>
      </c>
      <c r="N72" s="20" t="s">
        <v>404</v>
      </c>
      <c r="O72" s="18" t="s">
        <v>404</v>
      </c>
      <c r="P72" s="20" t="s">
        <v>404</v>
      </c>
      <c r="Q72" s="18" t="n">
        <v>466.59344792</v>
      </c>
      <c r="R72" s="20" t="n">
        <v>21.85200143</v>
      </c>
    </row>
    <row r="73" spans="1:18">
      <c r="A73" s="15" t="s">
        <v>470</v>
      </c>
      <c r="B73" s="17" t="n">
        <v>8249</v>
      </c>
      <c r="C73" s="18">
        <f>(0.0/B73*100)</f>
        <v/>
      </c>
      <c r="D73" s="19" t="n">
        <v>8249</v>
      </c>
      <c r="E73" s="18" t="n">
        <v>414.55044715</v>
      </c>
      <c r="F73" s="20" t="n">
        <v>3.55939307</v>
      </c>
      <c r="G73" s="18" t="n">
        <v>366.12052461</v>
      </c>
      <c r="H73" s="20" t="n">
        <v>9.04683593</v>
      </c>
      <c r="I73" s="18" t="s">
        <v>404</v>
      </c>
      <c r="J73" s="20" t="s">
        <v>404</v>
      </c>
      <c r="K73" s="18" t="s">
        <v>404</v>
      </c>
      <c r="L73" s="20" t="s">
        <v>404</v>
      </c>
      <c r="M73" s="18" t="s">
        <v>404</v>
      </c>
      <c r="N73" s="20" t="s">
        <v>404</v>
      </c>
      <c r="O73" s="18" t="s">
        <v>404</v>
      </c>
      <c r="P73" s="20" t="s">
        <v>404</v>
      </c>
      <c r="Q73" s="18" t="n">
        <v>412.29048844</v>
      </c>
      <c r="R73" s="20" t="n">
        <v>20.41372259</v>
      </c>
    </row>
    <row r="74" spans="1:18">
      <c r="A74" s="15" t="s">
        <v>471</v>
      </c>
      <c r="B74" s="17" t="n">
        <v>4692</v>
      </c>
      <c r="C74" s="18">
        <f>(484.0/B74*100)</f>
        <v/>
      </c>
      <c r="D74" s="19" t="n">
        <v>4208</v>
      </c>
      <c r="E74" s="18" t="n">
        <v>439.18881811</v>
      </c>
      <c r="F74" s="20" t="n">
        <v>1.89150968</v>
      </c>
      <c r="G74" s="18" t="n">
        <v>393.88567964</v>
      </c>
      <c r="H74" s="20" t="n">
        <v>3.19749121</v>
      </c>
      <c r="I74" s="18" t="s">
        <v>404</v>
      </c>
      <c r="J74" s="20" t="s">
        <v>404</v>
      </c>
      <c r="K74" s="18" t="s">
        <v>404</v>
      </c>
      <c r="L74" s="20" t="s">
        <v>404</v>
      </c>
      <c r="M74" s="18" t="s">
        <v>404</v>
      </c>
      <c r="N74" s="20" t="s">
        <v>404</v>
      </c>
      <c r="O74" s="18" t="s">
        <v>404</v>
      </c>
      <c r="P74" s="20" t="s">
        <v>404</v>
      </c>
      <c r="Q74" s="18" t="n">
        <v>358.87137684</v>
      </c>
      <c r="R74" s="20" t="n">
        <v>5.1612612</v>
      </c>
    </row>
    <row r="75" spans="1:18">
      <c r="A75" s="15" t="s">
        <v>472</v>
      </c>
      <c r="B75" s="17" t="n">
        <v>5375</v>
      </c>
      <c r="C75" s="18">
        <f>(483.0/B75*100)</f>
        <v/>
      </c>
      <c r="D75" s="19" t="n">
        <v>4892</v>
      </c>
      <c r="E75" s="18" t="n">
        <v>359.47571648</v>
      </c>
      <c r="F75" s="20" t="n">
        <v>5.8739544</v>
      </c>
      <c r="G75" s="18" t="n">
        <v>365.94104609</v>
      </c>
      <c r="H75" s="20" t="n">
        <v>6.47797541</v>
      </c>
      <c r="I75" s="18" t="s">
        <v>404</v>
      </c>
      <c r="J75" s="20" t="s">
        <v>404</v>
      </c>
      <c r="K75" s="18" t="s">
        <v>404</v>
      </c>
      <c r="L75" s="20" t="s">
        <v>404</v>
      </c>
      <c r="M75" s="18" t="s">
        <v>404</v>
      </c>
      <c r="N75" s="20" t="s">
        <v>404</v>
      </c>
      <c r="O75" s="18" t="s">
        <v>404</v>
      </c>
      <c r="P75" s="20" t="s">
        <v>404</v>
      </c>
      <c r="Q75" s="18" t="n">
        <v>358.60441838</v>
      </c>
      <c r="R75" s="20" t="n">
        <v>14.04241569</v>
      </c>
    </row>
    <row r="76" spans="1:18">
      <c r="A76" s="15" t="s">
        <v>473</v>
      </c>
      <c r="B76" s="17" t="n">
        <v>14167</v>
      </c>
      <c r="C76" s="18">
        <f>(1400.0/B76*100)</f>
        <v/>
      </c>
      <c r="D76" s="19" t="n">
        <v>12767</v>
      </c>
      <c r="E76" s="18" t="n">
        <v>452.29411227</v>
      </c>
      <c r="F76" s="20" t="n">
        <v>4.0312533</v>
      </c>
      <c r="G76" s="18" t="n">
        <v>398.62844743</v>
      </c>
      <c r="H76" s="20" t="n">
        <v>6.44219088</v>
      </c>
      <c r="I76" s="18" t="s">
        <v>404</v>
      </c>
      <c r="J76" s="20" t="s">
        <v>404</v>
      </c>
      <c r="K76" s="18" t="s">
        <v>404</v>
      </c>
      <c r="L76" s="20" t="s">
        <v>404</v>
      </c>
      <c r="M76" s="18" t="s">
        <v>404</v>
      </c>
      <c r="N76" s="20" t="s">
        <v>404</v>
      </c>
      <c r="O76" s="18" t="s">
        <v>404</v>
      </c>
      <c r="P76" s="20" t="s">
        <v>404</v>
      </c>
      <c r="Q76" s="18" t="n">
        <v>406.69967031</v>
      </c>
      <c r="R76" s="20" t="n">
        <v>11.55392578</v>
      </c>
    </row>
    <row r="77" spans="1:18">
      <c r="A77" s="15" t="s">
        <v>474</v>
      </c>
      <c r="B77" s="17" t="n">
        <v>6062</v>
      </c>
      <c r="C77" s="18">
        <f>(0.0/B77*100)</f>
        <v/>
      </c>
      <c r="D77" s="19" t="n">
        <v>6062</v>
      </c>
      <c r="E77" s="18" t="n">
        <v>450.39045537</v>
      </c>
      <c r="F77" s="20" t="n">
        <v>6.89123247</v>
      </c>
      <c r="G77" s="18" t="n">
        <v>431.67875371</v>
      </c>
      <c r="H77" s="20" t="n">
        <v>4.07548294</v>
      </c>
      <c r="I77" s="18" t="s">
        <v>404</v>
      </c>
      <c r="J77" s="20" t="s">
        <v>404</v>
      </c>
      <c r="K77" s="18" t="s">
        <v>404</v>
      </c>
      <c r="L77" s="20" t="s">
        <v>404</v>
      </c>
      <c r="M77" s="18" t="s">
        <v>404</v>
      </c>
      <c r="N77" s="20" t="s">
        <v>404</v>
      </c>
      <c r="O77" s="18" t="s">
        <v>404</v>
      </c>
      <c r="P77" s="20" t="s">
        <v>404</v>
      </c>
      <c r="Q77" s="18" t="n">
        <v>435.82763963</v>
      </c>
      <c r="R77" s="20" t="n">
        <v>19.25811056</v>
      </c>
    </row>
    <row r="78" spans="1:18">
      <c r="A78" s="15" t="s">
        <v>475</v>
      </c>
      <c r="B78" s="17" t="n">
        <v>5826</v>
      </c>
      <c r="C78" s="18">
        <f>(0.0/B78*100)</f>
        <v/>
      </c>
      <c r="D78" s="19" t="n">
        <v>5826</v>
      </c>
      <c r="E78" s="18" t="n">
        <v>492.83101896</v>
      </c>
      <c r="F78" s="20" t="n">
        <v>4.49515631</v>
      </c>
      <c r="G78" s="18" t="n">
        <v>470.98950517</v>
      </c>
      <c r="H78" s="20" t="n">
        <v>8.178337519999999</v>
      </c>
      <c r="I78" s="18" t="s">
        <v>404</v>
      </c>
      <c r="J78" s="20" t="s">
        <v>404</v>
      </c>
      <c r="K78" s="18" t="s">
        <v>404</v>
      </c>
      <c r="L78" s="20" t="s">
        <v>404</v>
      </c>
      <c r="M78" s="18" t="s">
        <v>404</v>
      </c>
      <c r="N78" s="20" t="s">
        <v>404</v>
      </c>
      <c r="O78" s="18" t="s">
        <v>404</v>
      </c>
      <c r="P78" s="20" t="s">
        <v>404</v>
      </c>
      <c r="Q78" s="18" t="n">
        <v>511.77665283</v>
      </c>
      <c r="R78" s="20" t="n">
        <v>10.87168551</v>
      </c>
    </row>
    <row customHeight="1" ht="25" r="79" spans="1:18">
      <c r="A79" s="15" t="s">
        <v>476</v>
      </c>
      <c r="B79" s="17" t="n">
        <v>1657</v>
      </c>
      <c r="C79" s="18">
        <f>(21.0/B79*100)</f>
        <v/>
      </c>
      <c r="D79" s="19" t="n">
        <v>1636</v>
      </c>
      <c r="E79" s="18" t="n">
        <v>475.73270173</v>
      </c>
      <c r="F79" s="20" t="n">
        <v>8.4437596</v>
      </c>
      <c r="G79" s="18" t="n">
        <v>471.36197125</v>
      </c>
      <c r="H79" s="20" t="n">
        <v>13.8512584</v>
      </c>
      <c r="I79" s="18" t="s">
        <v>404</v>
      </c>
      <c r="J79" s="20" t="s">
        <v>404</v>
      </c>
      <c r="K79" s="18" t="s">
        <v>404</v>
      </c>
      <c r="L79" s="20" t="s">
        <v>404</v>
      </c>
      <c r="M79" s="18" t="s">
        <v>404</v>
      </c>
      <c r="N79" s="20" t="s">
        <v>404</v>
      </c>
      <c r="O79" s="18" t="s">
        <v>404</v>
      </c>
      <c r="P79" s="20" t="s">
        <v>404</v>
      </c>
      <c r="Q79" s="18" t="n">
        <v>499.70544191</v>
      </c>
      <c r="R79" s="20" t="n">
        <v>14.14902893</v>
      </c>
    </row>
    <row r="80" spans="1:18">
      <c r="A80" s="15" t="s">
        <v>477</v>
      </c>
      <c r="B80" s="17" t="n">
        <v>7841</v>
      </c>
      <c r="C80" s="18">
        <f>(0.0/B80*100)</f>
        <v/>
      </c>
      <c r="D80" s="19" t="n">
        <v>7841</v>
      </c>
      <c r="E80" s="18" t="n">
        <v>426.35699025</v>
      </c>
      <c r="F80" s="20" t="n">
        <v>3.60635875</v>
      </c>
      <c r="G80" s="18" t="n">
        <v>435.16046193</v>
      </c>
      <c r="H80" s="20" t="n">
        <v>15.04999541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430.68665945</v>
      </c>
      <c r="F81" s="20" t="n">
        <v>3.49844037</v>
      </c>
      <c r="G81" s="18" t="n">
        <v>444.45170501</v>
      </c>
      <c r="H81" s="20" t="n">
        <v>10.82839131</v>
      </c>
      <c r="I81" s="18" t="s">
        <v>404</v>
      </c>
      <c r="J81" s="20" t="s">
        <v>404</v>
      </c>
      <c r="K81" s="18" t="s">
        <v>404</v>
      </c>
      <c r="L81" s="20" t="s">
        <v>404</v>
      </c>
      <c r="M81" s="18" t="s">
        <v>404</v>
      </c>
      <c r="N81" s="20" t="s">
        <v>404</v>
      </c>
      <c r="O81" s="18" t="s">
        <v>404</v>
      </c>
      <c r="P81" s="20" t="s">
        <v>404</v>
      </c>
      <c r="Q81" s="18" t="n">
        <v>411.35596417</v>
      </c>
      <c r="R81" s="20" t="n">
        <v>42.71499312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503.58098842</v>
      </c>
      <c r="F7" s="20" t="n">
        <v>1.88371113</v>
      </c>
      <c r="G7" s="18" t="n">
        <v>507.87133633</v>
      </c>
      <c r="H7" s="20" t="n">
        <v>19.32623559</v>
      </c>
      <c r="I7" s="18" t="s">
        <v>404</v>
      </c>
      <c r="J7" s="20" t="s">
        <v>404</v>
      </c>
      <c r="K7" s="18" t="s">
        <v>404</v>
      </c>
      <c r="L7" s="20" t="s">
        <v>404</v>
      </c>
      <c r="M7" s="18" t="s">
        <v>404</v>
      </c>
      <c r="N7" s="20" t="s">
        <v>404</v>
      </c>
      <c r="O7" s="18" t="s">
        <v>404</v>
      </c>
      <c r="P7" s="20" t="s">
        <v>404</v>
      </c>
      <c r="Q7" s="18" t="n">
        <v>490.25527798</v>
      </c>
      <c r="R7" s="20" t="n">
        <v>10.15019322</v>
      </c>
    </row>
    <row r="8" spans="1:18">
      <c r="A8" s="15" t="s">
        <v>405</v>
      </c>
      <c r="B8" s="17" t="n">
        <v>7007</v>
      </c>
      <c r="C8" s="18">
        <f>(0.0/B8*100)</f>
        <v/>
      </c>
      <c r="D8" s="19" t="n">
        <v>7007</v>
      </c>
      <c r="E8" s="18" t="n">
        <v>491.59022561</v>
      </c>
      <c r="F8" s="20" t="n">
        <v>4.21047085</v>
      </c>
      <c r="G8" s="18" t="n">
        <v>464.04320992</v>
      </c>
      <c r="H8" s="20" t="n">
        <v>9.20544497</v>
      </c>
      <c r="I8" s="18" t="s">
        <v>404</v>
      </c>
      <c r="J8" s="20" t="s">
        <v>404</v>
      </c>
      <c r="K8" s="18" t="s">
        <v>404</v>
      </c>
      <c r="L8" s="20" t="s">
        <v>404</v>
      </c>
      <c r="M8" s="18" t="s">
        <v>404</v>
      </c>
      <c r="N8" s="20" t="s">
        <v>404</v>
      </c>
      <c r="O8" s="18" t="s">
        <v>404</v>
      </c>
      <c r="P8" s="20" t="s">
        <v>404</v>
      </c>
      <c r="Q8" s="18" t="n">
        <v>485.27037791</v>
      </c>
      <c r="R8" s="20" t="n">
        <v>22.1150276</v>
      </c>
    </row>
    <row r="9" spans="1:18">
      <c r="A9" s="15" t="s">
        <v>406</v>
      </c>
      <c r="B9" s="17" t="n">
        <v>9651</v>
      </c>
      <c r="C9" s="18">
        <f>(200.0/B9*100)</f>
        <v/>
      </c>
      <c r="D9" s="19" t="n">
        <v>9451</v>
      </c>
      <c r="E9" s="18" t="n">
        <v>505.16659133</v>
      </c>
      <c r="F9" s="20" t="n">
        <v>2.92557485</v>
      </c>
      <c r="G9" s="18" t="n">
        <v>483.17142387</v>
      </c>
      <c r="H9" s="20" t="n">
        <v>10.24762327</v>
      </c>
      <c r="I9" s="18" t="s">
        <v>404</v>
      </c>
      <c r="J9" s="20" t="s">
        <v>404</v>
      </c>
      <c r="K9" s="18" t="s">
        <v>404</v>
      </c>
      <c r="L9" s="20" t="s">
        <v>404</v>
      </c>
      <c r="M9" s="18" t="s">
        <v>404</v>
      </c>
      <c r="N9" s="20" t="s">
        <v>404</v>
      </c>
      <c r="O9" s="18" t="s">
        <v>404</v>
      </c>
      <c r="P9" s="20" t="s">
        <v>404</v>
      </c>
      <c r="Q9" s="18" t="n">
        <v>433.37475674</v>
      </c>
      <c r="R9" s="20" t="n">
        <v>14.71387088</v>
      </c>
    </row>
    <row r="10" spans="1:18">
      <c r="A10" s="15" t="s">
        <v>407</v>
      </c>
      <c r="B10" s="17" t="n">
        <v>20058</v>
      </c>
      <c r="C10" s="18">
        <f>(2798.0/B10*100)</f>
        <v/>
      </c>
      <c r="D10" s="19" t="n">
        <v>17260</v>
      </c>
      <c r="E10" s="18" t="n">
        <v>527.81306807</v>
      </c>
      <c r="F10" s="20" t="n">
        <v>2.40624626</v>
      </c>
      <c r="G10" s="18" t="n">
        <v>567.83887204</v>
      </c>
      <c r="H10" s="20" t="n">
        <v>19.33385788</v>
      </c>
      <c r="I10" s="18" t="s">
        <v>404</v>
      </c>
      <c r="J10" s="20" t="s">
        <v>404</v>
      </c>
      <c r="K10" s="18" t="s">
        <v>404</v>
      </c>
      <c r="L10" s="20" t="s">
        <v>404</v>
      </c>
      <c r="M10" s="18" t="s">
        <v>404</v>
      </c>
      <c r="N10" s="20" t="s">
        <v>404</v>
      </c>
      <c r="O10" s="18" t="s">
        <v>404</v>
      </c>
      <c r="P10" s="20" t="s">
        <v>404</v>
      </c>
      <c r="Q10" s="18" t="n">
        <v>511.3896244</v>
      </c>
      <c r="R10" s="20" t="n">
        <v>15.98330689</v>
      </c>
    </row>
    <row r="11" spans="1:18">
      <c r="A11" s="15" t="s">
        <v>408</v>
      </c>
      <c r="B11" s="17" t="n">
        <v>7053</v>
      </c>
      <c r="C11" s="18">
        <f>(137.0/B11*100)</f>
        <v/>
      </c>
      <c r="D11" s="19" t="n">
        <v>6916</v>
      </c>
      <c r="E11" s="18" t="n">
        <v>460.47409468</v>
      </c>
      <c r="F11" s="20" t="n">
        <v>2.83362951</v>
      </c>
      <c r="G11" s="18" t="n">
        <v>414.31458967</v>
      </c>
      <c r="H11" s="20" t="n">
        <v>12.12617898</v>
      </c>
      <c r="I11" s="18" t="s">
        <v>404</v>
      </c>
      <c r="J11" s="20" t="s">
        <v>404</v>
      </c>
      <c r="K11" s="18" t="s">
        <v>404</v>
      </c>
      <c r="L11" s="20" t="s">
        <v>404</v>
      </c>
      <c r="M11" s="18" t="s">
        <v>404</v>
      </c>
      <c r="N11" s="20" t="s">
        <v>404</v>
      </c>
      <c r="O11" s="18" t="s">
        <v>404</v>
      </c>
      <c r="P11" s="20" t="s">
        <v>404</v>
      </c>
      <c r="Q11" s="18" t="n">
        <v>461.20542115</v>
      </c>
      <c r="R11" s="20" t="n">
        <v>23.28426816</v>
      </c>
    </row>
    <row r="12" spans="1:18">
      <c r="A12" s="15" t="s">
        <v>409</v>
      </c>
      <c r="B12" s="17" t="n">
        <v>6894</v>
      </c>
      <c r="C12" s="18">
        <f>(106.0/B12*100)</f>
        <v/>
      </c>
      <c r="D12" s="19" t="n">
        <v>6788</v>
      </c>
      <c r="E12" s="18" t="n">
        <v>486.89396185</v>
      </c>
      <c r="F12" s="20" t="n">
        <v>3.1730881</v>
      </c>
      <c r="G12" s="18" t="n">
        <v>497.41429016</v>
      </c>
      <c r="H12" s="20" t="n">
        <v>13.46828787</v>
      </c>
      <c r="I12" s="18" t="s">
        <v>404</v>
      </c>
      <c r="J12" s="20" t="s">
        <v>404</v>
      </c>
      <c r="K12" s="18" t="s">
        <v>404</v>
      </c>
      <c r="L12" s="20" t="s">
        <v>404</v>
      </c>
      <c r="M12" s="18" t="s">
        <v>404</v>
      </c>
      <c r="N12" s="20" t="s">
        <v>404</v>
      </c>
      <c r="O12" s="18" t="s">
        <v>404</v>
      </c>
      <c r="P12" s="20" t="s">
        <v>404</v>
      </c>
      <c r="Q12" s="18" t="n">
        <v>456.80454017</v>
      </c>
      <c r="R12" s="20" t="n">
        <v>31.58399495</v>
      </c>
    </row>
    <row r="13" spans="1:18">
      <c r="A13" s="15" t="s">
        <v>410</v>
      </c>
      <c r="B13" s="17" t="n">
        <v>7161</v>
      </c>
      <c r="C13" s="18">
        <f>(1175.0/B13*100)</f>
        <v/>
      </c>
      <c r="D13" s="19" t="n">
        <v>5986</v>
      </c>
      <c r="E13" s="18" t="n">
        <v>498.44315553</v>
      </c>
      <c r="F13" s="20" t="n">
        <v>3.54791929</v>
      </c>
      <c r="G13" s="18" t="n">
        <v>503.42668749</v>
      </c>
      <c r="H13" s="20" t="n">
        <v>4.70991179</v>
      </c>
      <c r="I13" s="18" t="s">
        <v>404</v>
      </c>
      <c r="J13" s="20" t="s">
        <v>404</v>
      </c>
      <c r="K13" s="18" t="s">
        <v>404</v>
      </c>
      <c r="L13" s="20" t="s">
        <v>404</v>
      </c>
      <c r="M13" s="18" t="s">
        <v>404</v>
      </c>
      <c r="N13" s="20" t="s">
        <v>404</v>
      </c>
      <c r="O13" s="18" t="s">
        <v>404</v>
      </c>
      <c r="P13" s="20" t="s">
        <v>404</v>
      </c>
      <c r="Q13" s="18" t="n">
        <v>497.20371828</v>
      </c>
      <c r="R13" s="20" t="n">
        <v>8.12480175</v>
      </c>
    </row>
    <row r="14" spans="1:18">
      <c r="A14" s="15" t="s">
        <v>411</v>
      </c>
      <c r="B14" s="17" t="n">
        <v>5587</v>
      </c>
      <c r="C14" s="18">
        <f>(0.0/B14*100)</f>
        <v/>
      </c>
      <c r="D14" s="19" t="n">
        <v>5587</v>
      </c>
      <c r="E14" s="18" t="n">
        <v>519.66707798</v>
      </c>
      <c r="F14" s="20" t="n">
        <v>2.26923097</v>
      </c>
      <c r="G14" s="18" t="n">
        <v>505.88456744</v>
      </c>
      <c r="H14" s="20" t="n">
        <v>12.50601788</v>
      </c>
      <c r="I14" s="18" t="s">
        <v>404</v>
      </c>
      <c r="J14" s="20" t="s">
        <v>404</v>
      </c>
      <c r="K14" s="18" t="s">
        <v>404</v>
      </c>
      <c r="L14" s="20" t="s">
        <v>404</v>
      </c>
      <c r="M14" s="18" t="s">
        <v>404</v>
      </c>
      <c r="N14" s="20" t="s">
        <v>404</v>
      </c>
      <c r="O14" s="18" t="s">
        <v>404</v>
      </c>
      <c r="P14" s="20" t="s">
        <v>404</v>
      </c>
      <c r="Q14" s="18" t="n">
        <v>516.09855398</v>
      </c>
      <c r="R14" s="20" t="n">
        <v>21.4116211</v>
      </c>
    </row>
    <row r="15" spans="1:18">
      <c r="A15" s="15" t="s">
        <v>412</v>
      </c>
      <c r="B15" s="17" t="n">
        <v>5882</v>
      </c>
      <c r="C15" s="18">
        <f>(0.0/B15*100)</f>
        <v/>
      </c>
      <c r="D15" s="19" t="n">
        <v>5882</v>
      </c>
      <c r="E15" s="18" t="n">
        <v>525.09457752</v>
      </c>
      <c r="F15" s="20" t="n">
        <v>2.7573142</v>
      </c>
      <c r="G15" s="18" t="n">
        <v>529.1224006899999</v>
      </c>
      <c r="H15" s="20" t="n">
        <v>5.6337592</v>
      </c>
      <c r="I15" s="18" t="s">
        <v>404</v>
      </c>
      <c r="J15" s="20" t="s">
        <v>404</v>
      </c>
      <c r="K15" s="18" t="s">
        <v>404</v>
      </c>
      <c r="L15" s="20" t="s">
        <v>404</v>
      </c>
      <c r="M15" s="18" t="s">
        <v>404</v>
      </c>
      <c r="N15" s="20" t="s">
        <v>404</v>
      </c>
      <c r="O15" s="18" t="s">
        <v>404</v>
      </c>
      <c r="P15" s="20" t="s">
        <v>404</v>
      </c>
      <c r="Q15" s="18" t="n">
        <v>575.63171163</v>
      </c>
      <c r="R15" s="20" t="n">
        <v>24.99059182</v>
      </c>
    </row>
    <row r="16" spans="1:18">
      <c r="A16" s="15" t="s">
        <v>413</v>
      </c>
      <c r="B16" s="17" t="n">
        <v>6108</v>
      </c>
      <c r="C16" s="18">
        <f>(339.0/B16*100)</f>
        <v/>
      </c>
      <c r="D16" s="19" t="n">
        <v>5769</v>
      </c>
      <c r="E16" s="18" t="n">
        <v>503.47118478</v>
      </c>
      <c r="F16" s="20" t="n">
        <v>3.33807893</v>
      </c>
      <c r="G16" s="18" t="n">
        <v>478.90596039</v>
      </c>
      <c r="H16" s="20" t="n">
        <v>34.05707343</v>
      </c>
      <c r="I16" s="18" t="s">
        <v>404</v>
      </c>
      <c r="J16" s="20" t="s">
        <v>404</v>
      </c>
      <c r="K16" s="18" t="s">
        <v>404</v>
      </c>
      <c r="L16" s="20" t="s">
        <v>404</v>
      </c>
      <c r="M16" s="18" t="s">
        <v>404</v>
      </c>
      <c r="N16" s="20" t="s">
        <v>404</v>
      </c>
      <c r="O16" s="18" t="s">
        <v>404</v>
      </c>
      <c r="P16" s="20" t="s">
        <v>404</v>
      </c>
      <c r="Q16" s="18" t="n">
        <v>486.96875574</v>
      </c>
      <c r="R16" s="20" t="n">
        <v>17.85836552</v>
      </c>
    </row>
    <row r="17" spans="1:18">
      <c r="A17" s="15" t="s">
        <v>414</v>
      </c>
      <c r="B17" s="17" t="n">
        <v>6504</v>
      </c>
      <c r="C17" s="18">
        <f>(1325.0/B17*100)</f>
        <v/>
      </c>
      <c r="D17" s="19" t="n">
        <v>5179</v>
      </c>
      <c r="E17" s="18" t="n">
        <v>509.71724947</v>
      </c>
      <c r="F17" s="20" t="n">
        <v>4.11655278</v>
      </c>
      <c r="G17" s="18" t="n">
        <v>510.91076979</v>
      </c>
      <c r="H17" s="20" t="n">
        <v>14.40958444</v>
      </c>
      <c r="I17" s="18" t="s">
        <v>404</v>
      </c>
      <c r="J17" s="20" t="s">
        <v>404</v>
      </c>
      <c r="K17" s="18" t="s">
        <v>404</v>
      </c>
      <c r="L17" s="20" t="s">
        <v>404</v>
      </c>
      <c r="M17" s="18" t="s">
        <v>404</v>
      </c>
      <c r="N17" s="20" t="s">
        <v>404</v>
      </c>
      <c r="O17" s="18" t="s">
        <v>404</v>
      </c>
      <c r="P17" s="20" t="s">
        <v>404</v>
      </c>
      <c r="Q17" s="18" t="n">
        <v>514.89256272</v>
      </c>
      <c r="R17" s="20" t="n">
        <v>24.84475122</v>
      </c>
    </row>
    <row r="18" spans="1:18">
      <c r="A18" s="15" t="s">
        <v>415</v>
      </c>
      <c r="B18" s="17" t="n">
        <v>5532</v>
      </c>
      <c r="C18" s="18">
        <f>(0.0/B18*100)</f>
        <v/>
      </c>
      <c r="D18" s="19" t="n">
        <v>5532</v>
      </c>
      <c r="E18" s="18" t="n">
        <v>470.83165752</v>
      </c>
      <c r="F18" s="20" t="n">
        <v>4.51234786</v>
      </c>
      <c r="G18" s="18" t="n">
        <v>451.77634163</v>
      </c>
      <c r="H18" s="20" t="n">
        <v>17.0752358</v>
      </c>
      <c r="I18" s="18" t="s">
        <v>404</v>
      </c>
      <c r="J18" s="20" t="s">
        <v>404</v>
      </c>
      <c r="K18" s="18" t="s">
        <v>404</v>
      </c>
      <c r="L18" s="20" t="s">
        <v>404</v>
      </c>
      <c r="M18" s="18" t="s">
        <v>404</v>
      </c>
      <c r="N18" s="20" t="s">
        <v>404</v>
      </c>
      <c r="O18" s="18" t="s">
        <v>404</v>
      </c>
      <c r="P18" s="20" t="s">
        <v>404</v>
      </c>
      <c r="Q18" s="18" t="n">
        <v>445.94015666</v>
      </c>
      <c r="R18" s="20" t="n">
        <v>23.53720044</v>
      </c>
    </row>
    <row r="19" spans="1:18">
      <c r="A19" s="15" t="s">
        <v>416</v>
      </c>
      <c r="B19" s="17" t="n">
        <v>5658</v>
      </c>
      <c r="C19" s="18">
        <f>(327.0/B19*100)</f>
        <v/>
      </c>
      <c r="D19" s="19" t="n">
        <v>5331</v>
      </c>
      <c r="E19" s="18" t="n">
        <v>471.96573483</v>
      </c>
      <c r="F19" s="20" t="n">
        <v>3.42586059</v>
      </c>
      <c r="G19" s="18" t="n">
        <v>404.5313581</v>
      </c>
      <c r="H19" s="20" t="n">
        <v>48.67318253</v>
      </c>
      <c r="I19" s="18" t="s">
        <v>404</v>
      </c>
      <c r="J19" s="20" t="s">
        <v>404</v>
      </c>
      <c r="K19" s="18" t="s">
        <v>404</v>
      </c>
      <c r="L19" s="20" t="s">
        <v>404</v>
      </c>
      <c r="M19" s="18" t="s">
        <v>404</v>
      </c>
      <c r="N19" s="20" t="s">
        <v>404</v>
      </c>
      <c r="O19" s="18" t="s">
        <v>404</v>
      </c>
      <c r="P19" s="20" t="s">
        <v>404</v>
      </c>
      <c r="Q19" s="18" t="n">
        <v>426.31654465</v>
      </c>
      <c r="R19" s="20" t="n">
        <v>34.48554361</v>
      </c>
    </row>
    <row r="20" spans="1:18">
      <c r="A20" s="15" t="s">
        <v>417</v>
      </c>
      <c r="B20" s="17" t="n">
        <v>3371</v>
      </c>
      <c r="C20" s="18">
        <f>(24.0/B20*100)</f>
        <v/>
      </c>
      <c r="D20" s="19" t="n">
        <v>3347</v>
      </c>
      <c r="E20" s="18" t="n">
        <v>481.61225312</v>
      </c>
      <c r="F20" s="20" t="n">
        <v>2.28681519</v>
      </c>
      <c r="G20" s="18" t="n">
        <v>481.86362475</v>
      </c>
      <c r="H20" s="20" t="n">
        <v>3.61168939</v>
      </c>
      <c r="I20" s="18" t="s">
        <v>404</v>
      </c>
      <c r="J20" s="20" t="s">
        <v>404</v>
      </c>
      <c r="K20" s="18" t="s">
        <v>404</v>
      </c>
      <c r="L20" s="20" t="s">
        <v>404</v>
      </c>
      <c r="M20" s="18" t="s">
        <v>404</v>
      </c>
      <c r="N20" s="20" t="s">
        <v>404</v>
      </c>
      <c r="O20" s="18" t="s">
        <v>404</v>
      </c>
      <c r="P20" s="20" t="s">
        <v>404</v>
      </c>
      <c r="Q20" s="18" t="n">
        <v>461.07718678</v>
      </c>
      <c r="R20" s="20" t="n">
        <v>13.13011462</v>
      </c>
    </row>
    <row r="21" spans="1:18">
      <c r="A21" s="15" t="s">
        <v>418</v>
      </c>
      <c r="B21" s="17" t="n">
        <v>5741</v>
      </c>
      <c r="C21" s="18">
        <f>(0.0/B21*100)</f>
        <v/>
      </c>
      <c r="D21" s="19" t="n">
        <v>5741</v>
      </c>
      <c r="E21" s="18" t="n">
        <v>521.49193146</v>
      </c>
      <c r="F21" s="20" t="n">
        <v>2.55886266</v>
      </c>
      <c r="G21" s="18" t="s">
        <v>404</v>
      </c>
      <c r="H21" s="20" t="s">
        <v>404</v>
      </c>
      <c r="I21" s="18" t="s">
        <v>404</v>
      </c>
      <c r="J21" s="20" t="s">
        <v>404</v>
      </c>
      <c r="K21" s="18" t="s">
        <v>404</v>
      </c>
      <c r="L21" s="20" t="s">
        <v>404</v>
      </c>
      <c r="M21" s="18" t="s">
        <v>404</v>
      </c>
      <c r="N21" s="20" t="s">
        <v>404</v>
      </c>
      <c r="O21" s="18" t="s">
        <v>404</v>
      </c>
      <c r="P21" s="20" t="s">
        <v>404</v>
      </c>
      <c r="Q21" s="18" t="n">
        <v>510.01999627</v>
      </c>
      <c r="R21" s="20" t="n">
        <v>9.181041219999999</v>
      </c>
    </row>
    <row r="22" spans="1:18">
      <c r="A22" s="15" t="s">
        <v>419</v>
      </c>
      <c r="B22" s="17" t="n">
        <v>6598</v>
      </c>
      <c r="C22" s="18">
        <f>(0.0/B22*100)</f>
        <v/>
      </c>
      <c r="D22" s="19" t="n">
        <v>6598</v>
      </c>
      <c r="E22" s="18" t="n">
        <v>482.40177662</v>
      </c>
      <c r="F22" s="20" t="n">
        <v>4.85758878</v>
      </c>
      <c r="G22" s="18" t="n">
        <v>463.57495717</v>
      </c>
      <c r="H22" s="20" t="n">
        <v>13.52252314</v>
      </c>
      <c r="I22" s="18" t="s">
        <v>404</v>
      </c>
      <c r="J22" s="20" t="s">
        <v>404</v>
      </c>
      <c r="K22" s="18" t="s">
        <v>404</v>
      </c>
      <c r="L22" s="20" t="s">
        <v>404</v>
      </c>
      <c r="M22" s="18" t="s">
        <v>404</v>
      </c>
      <c r="N22" s="20" t="s">
        <v>404</v>
      </c>
      <c r="O22" s="18" t="s">
        <v>404</v>
      </c>
      <c r="P22" s="20" t="s">
        <v>404</v>
      </c>
      <c r="Q22" s="18" t="n">
        <v>466.2717879</v>
      </c>
      <c r="R22" s="20" t="n">
        <v>32.53872991</v>
      </c>
    </row>
    <row r="23" spans="1:18">
      <c r="A23" s="15" t="s">
        <v>420</v>
      </c>
      <c r="B23" s="17" t="n">
        <v>11583</v>
      </c>
      <c r="C23" s="18">
        <f>(3069.0/B23*100)</f>
        <v/>
      </c>
      <c r="D23" s="19" t="n">
        <v>8514</v>
      </c>
      <c r="E23" s="18" t="n">
        <v>489.155957</v>
      </c>
      <c r="F23" s="20" t="n">
        <v>3.09819558</v>
      </c>
      <c r="G23" s="18" t="n">
        <v>489.19337605</v>
      </c>
      <c r="H23" s="20" t="n">
        <v>15.64370354</v>
      </c>
      <c r="I23" s="18" t="s">
        <v>404</v>
      </c>
      <c r="J23" s="20" t="s">
        <v>404</v>
      </c>
      <c r="K23" s="18" t="s">
        <v>404</v>
      </c>
      <c r="L23" s="20" t="s">
        <v>404</v>
      </c>
      <c r="M23" s="18" t="s">
        <v>404</v>
      </c>
      <c r="N23" s="20" t="s">
        <v>404</v>
      </c>
      <c r="O23" s="18" t="s">
        <v>404</v>
      </c>
      <c r="P23" s="20" t="s">
        <v>404</v>
      </c>
      <c r="Q23" s="18" t="n">
        <v>478.99134382</v>
      </c>
      <c r="R23" s="20" t="n">
        <v>19.24632453</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518.15892432</v>
      </c>
      <c r="F25" s="20" t="n">
        <v>3.64190921</v>
      </c>
      <c r="G25" s="18" t="n">
        <v>449.0326748</v>
      </c>
      <c r="H25" s="20" t="n">
        <v>12.72344936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488.39758615</v>
      </c>
      <c r="F26" s="20" t="n">
        <v>1.91211247</v>
      </c>
      <c r="G26" s="18" t="n">
        <v>488.15831105</v>
      </c>
      <c r="H26" s="20" t="n">
        <v>13.12611234</v>
      </c>
      <c r="I26" s="18" t="s">
        <v>404</v>
      </c>
      <c r="J26" s="20" t="s">
        <v>404</v>
      </c>
      <c r="K26" s="18" t="s">
        <v>404</v>
      </c>
      <c r="L26" s="20" t="s">
        <v>404</v>
      </c>
      <c r="M26" s="18" t="s">
        <v>404</v>
      </c>
      <c r="N26" s="20" t="s">
        <v>404</v>
      </c>
      <c r="O26" s="18" t="s">
        <v>404</v>
      </c>
      <c r="P26" s="20" t="s">
        <v>404</v>
      </c>
      <c r="Q26" s="18" t="n">
        <v>439.1119411</v>
      </c>
      <c r="R26" s="20" t="n">
        <v>21.58280397</v>
      </c>
    </row>
    <row r="27" spans="1:18">
      <c r="A27" s="15" t="s">
        <v>424</v>
      </c>
      <c r="B27" s="17" t="n">
        <v>5299</v>
      </c>
      <c r="C27" s="18">
        <f>(0.0/B27*100)</f>
        <v/>
      </c>
      <c r="D27" s="19" t="n">
        <v>5299</v>
      </c>
      <c r="E27" s="18" t="n">
        <v>480.32977596</v>
      </c>
      <c r="F27" s="20" t="n">
        <v>1.44352479</v>
      </c>
      <c r="G27" s="18" t="s">
        <v>404</v>
      </c>
      <c r="H27" s="20" t="s">
        <v>404</v>
      </c>
      <c r="I27" s="18" t="s">
        <v>404</v>
      </c>
      <c r="J27" s="20" t="s">
        <v>404</v>
      </c>
      <c r="K27" s="18" t="s">
        <v>404</v>
      </c>
      <c r="L27" s="20" t="s">
        <v>404</v>
      </c>
      <c r="M27" s="18" t="s">
        <v>404</v>
      </c>
      <c r="N27" s="20" t="s">
        <v>404</v>
      </c>
      <c r="O27" s="18" t="s">
        <v>404</v>
      </c>
      <c r="P27" s="20" t="s">
        <v>404</v>
      </c>
      <c r="Q27" s="18" t="n">
        <v>514.4125513</v>
      </c>
      <c r="R27" s="20" t="n">
        <v>7.77063421</v>
      </c>
    </row>
    <row r="28" spans="1:18">
      <c r="A28" s="15" t="s">
        <v>425</v>
      </c>
      <c r="B28" s="17" t="n">
        <v>7568</v>
      </c>
      <c r="C28" s="18">
        <f>(0.0/B28*100)</f>
        <v/>
      </c>
      <c r="D28" s="19" t="n">
        <v>7568</v>
      </c>
      <c r="E28" s="18" t="n">
        <v>427.5852754</v>
      </c>
      <c r="F28" s="20" t="n">
        <v>3.05207983</v>
      </c>
      <c r="G28" s="18" t="n">
        <v>399.35753425</v>
      </c>
      <c r="H28" s="20" t="n">
        <v>8.065187310000001</v>
      </c>
      <c r="I28" s="18" t="s">
        <v>404</v>
      </c>
      <c r="J28" s="20" t="s">
        <v>404</v>
      </c>
      <c r="K28" s="18" t="s">
        <v>404</v>
      </c>
      <c r="L28" s="20" t="s">
        <v>404</v>
      </c>
      <c r="M28" s="18" t="s">
        <v>404</v>
      </c>
      <c r="N28" s="20" t="s">
        <v>404</v>
      </c>
      <c r="O28" s="18" t="s">
        <v>404</v>
      </c>
      <c r="P28" s="20" t="s">
        <v>404</v>
      </c>
      <c r="Q28" s="18" t="n">
        <v>403.3768032</v>
      </c>
      <c r="R28" s="20" t="n">
        <v>19.97953119</v>
      </c>
    </row>
    <row r="29" spans="1:18">
      <c r="A29" s="15" t="s">
        <v>426</v>
      </c>
      <c r="B29" s="17" t="n">
        <v>5385</v>
      </c>
      <c r="C29" s="18">
        <f>(1123.0/B29*100)</f>
        <v/>
      </c>
      <c r="D29" s="19" t="n">
        <v>4262</v>
      </c>
      <c r="E29" s="18" t="n">
        <v>503.76702888</v>
      </c>
      <c r="F29" s="20" t="n">
        <v>5.52694299</v>
      </c>
      <c r="G29" s="18" t="n">
        <v>494.85677745</v>
      </c>
      <c r="H29" s="20" t="n">
        <v>16.96545915</v>
      </c>
      <c r="I29" s="18" t="s">
        <v>404</v>
      </c>
      <c r="J29" s="20" t="s">
        <v>404</v>
      </c>
      <c r="K29" s="18" t="s">
        <v>404</v>
      </c>
      <c r="L29" s="20" t="s">
        <v>404</v>
      </c>
      <c r="M29" s="18" t="s">
        <v>404</v>
      </c>
      <c r="N29" s="20" t="s">
        <v>404</v>
      </c>
      <c r="O29" s="18" t="s">
        <v>404</v>
      </c>
      <c r="P29" s="20" t="s">
        <v>404</v>
      </c>
      <c r="Q29" s="18" t="n">
        <v>497.54633569</v>
      </c>
      <c r="R29" s="20" t="n">
        <v>16.21109285</v>
      </c>
    </row>
    <row r="30" spans="1:18">
      <c r="A30" s="15" t="s">
        <v>427</v>
      </c>
      <c r="B30" s="17" t="n">
        <v>4520</v>
      </c>
      <c r="C30" s="18">
        <f>(904.0/B30*100)</f>
        <v/>
      </c>
      <c r="D30" s="19" t="n">
        <v>3616</v>
      </c>
      <c r="E30" s="18" t="n">
        <v>511.32279354</v>
      </c>
      <c r="F30" s="20" t="n">
        <v>2.92293041</v>
      </c>
      <c r="G30" s="18" t="s">
        <v>404</v>
      </c>
      <c r="H30" s="20" t="s">
        <v>404</v>
      </c>
      <c r="I30" s="18" t="s">
        <v>404</v>
      </c>
      <c r="J30" s="20" t="s">
        <v>404</v>
      </c>
      <c r="K30" s="18" t="s">
        <v>404</v>
      </c>
      <c r="L30" s="20" t="s">
        <v>404</v>
      </c>
      <c r="M30" s="18" t="s">
        <v>404</v>
      </c>
      <c r="N30" s="20" t="s">
        <v>404</v>
      </c>
      <c r="O30" s="18" t="s">
        <v>404</v>
      </c>
      <c r="P30" s="20" t="s">
        <v>404</v>
      </c>
      <c r="Q30" s="18" t="n">
        <v>503.60754933</v>
      </c>
      <c r="R30" s="20" t="n">
        <v>22.11381934</v>
      </c>
    </row>
    <row r="31" spans="1:18">
      <c r="A31" s="15" t="s">
        <v>428</v>
      </c>
      <c r="B31" s="17" t="n">
        <v>5456</v>
      </c>
      <c r="C31" s="18">
        <f>(502.0/B31*100)</f>
        <v/>
      </c>
      <c r="D31" s="19" t="n">
        <v>4954</v>
      </c>
      <c r="E31" s="18" t="n">
        <v>518.26179309</v>
      </c>
      <c r="F31" s="20" t="n">
        <v>4.8641607</v>
      </c>
      <c r="G31" s="18" t="n">
        <v>509.86614437</v>
      </c>
      <c r="H31" s="20" t="n">
        <v>3.69686503</v>
      </c>
      <c r="I31" s="18" t="s">
        <v>404</v>
      </c>
      <c r="J31" s="20" t="s">
        <v>404</v>
      </c>
      <c r="K31" s="18" t="s">
        <v>404</v>
      </c>
      <c r="L31" s="20" t="s">
        <v>404</v>
      </c>
      <c r="M31" s="18" t="s">
        <v>404</v>
      </c>
      <c r="N31" s="20" t="s">
        <v>404</v>
      </c>
      <c r="O31" s="18" t="s">
        <v>404</v>
      </c>
      <c r="P31" s="20" t="s">
        <v>404</v>
      </c>
      <c r="Q31" s="18" t="n">
        <v>517.55379315</v>
      </c>
      <c r="R31" s="20" t="n">
        <v>8.652142749999999</v>
      </c>
    </row>
    <row r="32" spans="1:18">
      <c r="A32" s="15" t="s">
        <v>429</v>
      </c>
      <c r="B32" s="17" t="n">
        <v>4478</v>
      </c>
      <c r="C32" s="18">
        <f>(0.0/B32*100)</f>
        <v/>
      </c>
      <c r="D32" s="19" t="n">
        <v>4478</v>
      </c>
      <c r="E32" s="18" t="n">
        <v>505.06089638</v>
      </c>
      <c r="F32" s="20" t="n">
        <v>2.52388002</v>
      </c>
      <c r="G32" s="18" t="n">
        <v>485.04780214</v>
      </c>
      <c r="H32" s="20" t="n">
        <v>8.97523329</v>
      </c>
      <c r="I32" s="18" t="s">
        <v>404</v>
      </c>
      <c r="J32" s="20" t="s">
        <v>404</v>
      </c>
      <c r="K32" s="18" t="s">
        <v>404</v>
      </c>
      <c r="L32" s="20" t="s">
        <v>404</v>
      </c>
      <c r="M32" s="18" t="s">
        <v>404</v>
      </c>
      <c r="N32" s="20" t="s">
        <v>404</v>
      </c>
      <c r="O32" s="18" t="s">
        <v>404</v>
      </c>
      <c r="P32" s="20" t="s">
        <v>404</v>
      </c>
      <c r="Q32" s="18" t="n">
        <v>543.71348133</v>
      </c>
      <c r="R32" s="20" t="n">
        <v>15.93608183</v>
      </c>
    </row>
    <row r="33" spans="1:18">
      <c r="A33" s="15" t="s">
        <v>430</v>
      </c>
      <c r="B33" s="17" t="n">
        <v>7325</v>
      </c>
      <c r="C33" s="18">
        <f>(29.0/B33*100)</f>
        <v/>
      </c>
      <c r="D33" s="19" t="n">
        <v>7296</v>
      </c>
      <c r="E33" s="18" t="n">
        <v>507.58578569</v>
      </c>
      <c r="F33" s="20" t="n">
        <v>2.98250922</v>
      </c>
      <c r="G33" s="18" t="n">
        <v>494.62645657</v>
      </c>
      <c r="H33" s="20" t="n">
        <v>24.65357974</v>
      </c>
      <c r="I33" s="18" t="s">
        <v>404</v>
      </c>
      <c r="J33" s="20" t="s">
        <v>404</v>
      </c>
      <c r="K33" s="18" t="s">
        <v>404</v>
      </c>
      <c r="L33" s="20" t="s">
        <v>404</v>
      </c>
      <c r="M33" s="18" t="s">
        <v>404</v>
      </c>
      <c r="N33" s="20" t="s">
        <v>404</v>
      </c>
      <c r="O33" s="18" t="s">
        <v>404</v>
      </c>
      <c r="P33" s="20" t="s">
        <v>404</v>
      </c>
      <c r="Q33" s="18" t="n">
        <v>433.43696828</v>
      </c>
      <c r="R33" s="20" t="n">
        <v>10.04318336</v>
      </c>
    </row>
    <row r="34" spans="1:18">
      <c r="A34" s="15" t="s">
        <v>431</v>
      </c>
      <c r="B34" s="17" t="n">
        <v>6350</v>
      </c>
      <c r="C34" s="18">
        <f>(0.0/B34*100)</f>
        <v/>
      </c>
      <c r="D34" s="19" t="n">
        <v>6350</v>
      </c>
      <c r="E34" s="18" t="n">
        <v>452.41209457</v>
      </c>
      <c r="F34" s="20" t="n">
        <v>2.83104967</v>
      </c>
      <c r="G34" s="18" t="n">
        <v>464.94083379</v>
      </c>
      <c r="H34" s="20" t="n">
        <v>25.81681919</v>
      </c>
      <c r="I34" s="18" t="s">
        <v>404</v>
      </c>
      <c r="J34" s="20" t="s">
        <v>404</v>
      </c>
      <c r="K34" s="18" t="s">
        <v>404</v>
      </c>
      <c r="L34" s="20" t="s">
        <v>404</v>
      </c>
      <c r="M34" s="18" t="s">
        <v>404</v>
      </c>
      <c r="N34" s="20" t="s">
        <v>404</v>
      </c>
      <c r="O34" s="18" t="s">
        <v>404</v>
      </c>
      <c r="P34" s="20" t="s">
        <v>404</v>
      </c>
      <c r="Q34" s="18" t="n">
        <v>468.37262999</v>
      </c>
      <c r="R34" s="20" t="n">
        <v>10.85928157</v>
      </c>
    </row>
    <row r="35" spans="1:18">
      <c r="A35" s="15" t="s">
        <v>432</v>
      </c>
      <c r="B35" s="17" t="n">
        <v>6406</v>
      </c>
      <c r="C35" s="18">
        <f>(443.0/B35*100)</f>
        <v/>
      </c>
      <c r="D35" s="19" t="n">
        <v>5963</v>
      </c>
      <c r="E35" s="18" t="n">
        <v>508.07623189</v>
      </c>
      <c r="F35" s="20" t="n">
        <v>1.50385738</v>
      </c>
      <c r="G35" s="18" t="n">
        <v>480.72508754</v>
      </c>
      <c r="H35" s="20" t="n">
        <v>9.85612122</v>
      </c>
      <c r="I35" s="18" t="s">
        <v>404</v>
      </c>
      <c r="J35" s="20" t="s">
        <v>404</v>
      </c>
      <c r="K35" s="18" t="s">
        <v>404</v>
      </c>
      <c r="L35" s="20" t="s">
        <v>404</v>
      </c>
      <c r="M35" s="18" t="s">
        <v>404</v>
      </c>
      <c r="N35" s="20" t="s">
        <v>404</v>
      </c>
      <c r="O35" s="18" t="s">
        <v>404</v>
      </c>
      <c r="P35" s="20" t="s">
        <v>404</v>
      </c>
      <c r="Q35" s="18" t="n">
        <v>500.580966</v>
      </c>
      <c r="R35" s="20" t="n">
        <v>7.04925815</v>
      </c>
    </row>
    <row r="36" spans="1:18">
      <c r="A36" s="15" t="s">
        <v>433</v>
      </c>
      <c r="B36" s="17" t="n">
        <v>6736</v>
      </c>
      <c r="C36" s="18">
        <f>(10.0/B36*100)</f>
        <v/>
      </c>
      <c r="D36" s="19" t="n">
        <v>6726</v>
      </c>
      <c r="E36" s="18" t="n">
        <v>495.8758901</v>
      </c>
      <c r="F36" s="20" t="n">
        <v>2.80691426</v>
      </c>
      <c r="G36" s="18" t="n">
        <v>494.47923484</v>
      </c>
      <c r="H36" s="20" t="n">
        <v>5.23248787</v>
      </c>
      <c r="I36" s="18" t="s">
        <v>404</v>
      </c>
      <c r="J36" s="20" t="s">
        <v>404</v>
      </c>
      <c r="K36" s="18" t="s">
        <v>404</v>
      </c>
      <c r="L36" s="20" t="s">
        <v>404</v>
      </c>
      <c r="M36" s="18" t="s">
        <v>404</v>
      </c>
      <c r="N36" s="20" t="s">
        <v>404</v>
      </c>
      <c r="O36" s="18" t="s">
        <v>404</v>
      </c>
      <c r="P36" s="20" t="s">
        <v>404</v>
      </c>
      <c r="Q36" s="18" t="n">
        <v>496.64082879</v>
      </c>
      <c r="R36" s="20" t="n">
        <v>21.36918493</v>
      </c>
    </row>
    <row r="37" spans="1:18">
      <c r="A37" s="15" t="s">
        <v>434</v>
      </c>
      <c r="B37" s="17" t="n">
        <v>5458</v>
      </c>
      <c r="C37" s="18">
        <f>(0.0/B37*100)</f>
        <v/>
      </c>
      <c r="D37" s="19" t="n">
        <v>5458</v>
      </c>
      <c r="E37" s="18" t="n">
        <v>499.04362818</v>
      </c>
      <c r="F37" s="20" t="n">
        <v>3.94295093</v>
      </c>
      <c r="G37" s="18" t="n">
        <v>505.73245645</v>
      </c>
      <c r="H37" s="20" t="n">
        <v>7.22744138</v>
      </c>
      <c r="I37" s="18" t="s">
        <v>404</v>
      </c>
      <c r="J37" s="20" t="s">
        <v>404</v>
      </c>
      <c r="K37" s="18" t="s">
        <v>404</v>
      </c>
      <c r="L37" s="20" t="s">
        <v>404</v>
      </c>
      <c r="M37" s="18" t="s">
        <v>404</v>
      </c>
      <c r="N37" s="20" t="s">
        <v>404</v>
      </c>
      <c r="O37" s="18" t="s">
        <v>404</v>
      </c>
      <c r="P37" s="20" t="s">
        <v>404</v>
      </c>
      <c r="Q37" s="18" t="n">
        <v>477.63610075</v>
      </c>
      <c r="R37" s="20" t="n">
        <v>14.4623118</v>
      </c>
    </row>
    <row r="38" spans="1:18">
      <c r="A38" s="15" t="s">
        <v>435</v>
      </c>
      <c r="B38" s="17" t="n">
        <v>5860</v>
      </c>
      <c r="C38" s="18">
        <f>(268.0/B38*100)</f>
        <v/>
      </c>
      <c r="D38" s="19" t="n">
        <v>5592</v>
      </c>
      <c r="E38" s="18" t="n">
        <v>492.64785264</v>
      </c>
      <c r="F38" s="20" t="n">
        <v>3.86720637</v>
      </c>
      <c r="G38" s="18" t="n">
        <v>486.97117091</v>
      </c>
      <c r="H38" s="20" t="n">
        <v>12.18545546</v>
      </c>
      <c r="I38" s="18" t="s">
        <v>404</v>
      </c>
      <c r="J38" s="20" t="s">
        <v>404</v>
      </c>
      <c r="K38" s="18" t="s">
        <v>404</v>
      </c>
      <c r="L38" s="20" t="s">
        <v>404</v>
      </c>
      <c r="M38" s="18" t="s">
        <v>404</v>
      </c>
      <c r="N38" s="20" t="s">
        <v>404</v>
      </c>
      <c r="O38" s="18" t="s">
        <v>404</v>
      </c>
      <c r="P38" s="20" t="s">
        <v>404</v>
      </c>
      <c r="Q38" s="18" t="n">
        <v>482.4490448</v>
      </c>
      <c r="R38" s="20" t="n">
        <v>42.0415666</v>
      </c>
    </row>
    <row r="39" spans="1:18">
      <c r="A39" s="15" t="s">
        <v>436</v>
      </c>
      <c r="B39" s="17" t="n">
        <v>5895</v>
      </c>
      <c r="C39" s="18">
        <f>(0.0/B39*100)</f>
        <v/>
      </c>
      <c r="D39" s="19" t="n">
        <v>5895</v>
      </c>
      <c r="E39" s="18" t="n">
        <v>430.33359507</v>
      </c>
      <c r="F39" s="20" t="n">
        <v>4.10857658</v>
      </c>
      <c r="G39" s="18" t="n">
        <v>387.69740617</v>
      </c>
      <c r="H39" s="20" t="n">
        <v>19.24782379</v>
      </c>
      <c r="I39" s="18" t="s">
        <v>404</v>
      </c>
      <c r="J39" s="20" t="s">
        <v>404</v>
      </c>
      <c r="K39" s="18" t="s">
        <v>404</v>
      </c>
      <c r="L39" s="20" t="s">
        <v>404</v>
      </c>
      <c r="M39" s="18" t="s">
        <v>404</v>
      </c>
      <c r="N39" s="20" t="s">
        <v>404</v>
      </c>
      <c r="O39" s="18" t="s">
        <v>404</v>
      </c>
      <c r="P39" s="20" t="s">
        <v>404</v>
      </c>
      <c r="Q39" s="18" t="n">
        <v>366.35774625</v>
      </c>
      <c r="R39" s="20" t="n">
        <v>13.18239948</v>
      </c>
    </row>
    <row r="40" spans="1:18">
      <c r="A40" s="15" t="s">
        <v>437</v>
      </c>
      <c r="B40" s="17" t="n">
        <v>14157</v>
      </c>
      <c r="C40" s="18">
        <f>(2602.0/B40*100)</f>
        <v/>
      </c>
      <c r="D40" s="19" t="n">
        <v>11555</v>
      </c>
      <c r="E40" s="18" t="n">
        <v>500.09915614</v>
      </c>
      <c r="F40" s="20" t="n">
        <v>3.34763802</v>
      </c>
      <c r="G40" s="18" t="n">
        <v>526.6566</v>
      </c>
      <c r="H40" s="20" t="n">
        <v>13.88412838</v>
      </c>
      <c r="I40" s="18" t="s">
        <v>404</v>
      </c>
      <c r="J40" s="20" t="s">
        <v>404</v>
      </c>
      <c r="K40" s="18" t="s">
        <v>404</v>
      </c>
      <c r="L40" s="20" t="s">
        <v>404</v>
      </c>
      <c r="M40" s="18" t="s">
        <v>404</v>
      </c>
      <c r="N40" s="20" t="s">
        <v>404</v>
      </c>
      <c r="O40" s="18" t="s">
        <v>404</v>
      </c>
      <c r="P40" s="20" t="s">
        <v>404</v>
      </c>
      <c r="Q40" s="18" t="n">
        <v>491.9458685</v>
      </c>
      <c r="R40" s="20" t="n">
        <v>12.13034464</v>
      </c>
    </row>
    <row r="41" spans="1:18">
      <c r="A41" s="15" t="s">
        <v>438</v>
      </c>
      <c r="B41" s="17" t="n">
        <v>5712</v>
      </c>
      <c r="C41" s="18">
        <f>(70.0/B41*100)</f>
        <v/>
      </c>
      <c r="D41" s="19" t="n">
        <v>5642</v>
      </c>
      <c r="E41" s="18" t="n">
        <v>498.63592148</v>
      </c>
      <c r="F41" s="20" t="n">
        <v>3.43952393</v>
      </c>
      <c r="G41" s="18" t="n">
        <v>457.07223602</v>
      </c>
      <c r="H41" s="20" t="n">
        <v>25.66824964</v>
      </c>
      <c r="I41" s="18" t="s">
        <v>404</v>
      </c>
      <c r="J41" s="20" t="s">
        <v>404</v>
      </c>
      <c r="K41" s="18" t="s">
        <v>404</v>
      </c>
      <c r="L41" s="20" t="s">
        <v>404</v>
      </c>
      <c r="M41" s="18" t="s">
        <v>404</v>
      </c>
      <c r="N41" s="20" t="s">
        <v>404</v>
      </c>
      <c r="O41" s="18" t="s">
        <v>404</v>
      </c>
      <c r="P41" s="20" t="s">
        <v>404</v>
      </c>
      <c r="Q41" s="18" t="n">
        <v>483.85330688</v>
      </c>
      <c r="R41" s="20" t="n">
        <v>16.4603136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404.93601863</v>
      </c>
      <c r="F44" s="20" t="n">
        <v>4.42807902</v>
      </c>
      <c r="G44" s="18" t="n">
        <v>440.14239594</v>
      </c>
      <c r="H44" s="20" t="n">
        <v>15.99101604</v>
      </c>
      <c r="I44" s="18" t="s">
        <v>404</v>
      </c>
      <c r="J44" s="20" t="s">
        <v>404</v>
      </c>
      <c r="K44" s="18" t="s">
        <v>404</v>
      </c>
      <c r="L44" s="20" t="s">
        <v>404</v>
      </c>
      <c r="M44" s="18" t="s">
        <v>404</v>
      </c>
      <c r="N44" s="20" t="s">
        <v>404</v>
      </c>
      <c r="O44" s="18" t="s">
        <v>404</v>
      </c>
      <c r="P44" s="20" t="s">
        <v>404</v>
      </c>
      <c r="Q44" s="18" t="n">
        <v>353.07682867</v>
      </c>
      <c r="R44" s="20" t="n">
        <v>34.34903427</v>
      </c>
    </row>
    <row r="45" spans="1:18">
      <c r="A45" s="15" t="s">
        <v>442</v>
      </c>
      <c r="B45" s="17" t="n">
        <v>5519</v>
      </c>
      <c r="C45" s="18">
        <f>(0.0/B45*100)</f>
        <v/>
      </c>
      <c r="D45" s="19" t="n">
        <v>5519</v>
      </c>
      <c r="E45" s="18" t="n">
        <v>353.50593811</v>
      </c>
      <c r="F45" s="20" t="n">
        <v>3.35666248</v>
      </c>
      <c r="G45" s="18" t="n">
        <v>325.49234349</v>
      </c>
      <c r="H45" s="20" t="n">
        <v>7.95179064</v>
      </c>
      <c r="I45" s="18" t="s">
        <v>404</v>
      </c>
      <c r="J45" s="20" t="s">
        <v>404</v>
      </c>
      <c r="K45" s="18" t="s">
        <v>404</v>
      </c>
      <c r="L45" s="20" t="s">
        <v>404</v>
      </c>
      <c r="M45" s="18" t="s">
        <v>404</v>
      </c>
      <c r="N45" s="20" t="s">
        <v>404</v>
      </c>
      <c r="O45" s="18" t="s">
        <v>404</v>
      </c>
      <c r="P45" s="20" t="s">
        <v>404</v>
      </c>
      <c r="Q45" s="18" t="n">
        <v>327.7088475</v>
      </c>
      <c r="R45" s="20" t="n">
        <v>9.159050150000001</v>
      </c>
    </row>
    <row r="46" spans="1:18">
      <c r="A46" s="15" t="s">
        <v>443</v>
      </c>
      <c r="B46" s="17" t="n">
        <v>23141</v>
      </c>
      <c r="C46" s="18">
        <f>(4196.0/B46*100)</f>
        <v/>
      </c>
      <c r="D46" s="19" t="n">
        <v>18945</v>
      </c>
      <c r="E46" s="18" t="n">
        <v>422.09946952</v>
      </c>
      <c r="F46" s="20" t="n">
        <v>3.58086774</v>
      </c>
      <c r="G46" s="18" t="n">
        <v>400.55734099</v>
      </c>
      <c r="H46" s="20" t="n">
        <v>8.01526724</v>
      </c>
      <c r="I46" s="18" t="s">
        <v>404</v>
      </c>
      <c r="J46" s="20" t="s">
        <v>404</v>
      </c>
      <c r="K46" s="18" t="s">
        <v>404</v>
      </c>
      <c r="L46" s="20" t="s">
        <v>404</v>
      </c>
      <c r="M46" s="18" t="s">
        <v>404</v>
      </c>
      <c r="N46" s="20" t="s">
        <v>404</v>
      </c>
      <c r="O46" s="18" t="s">
        <v>404</v>
      </c>
      <c r="P46" s="20" t="s">
        <v>404</v>
      </c>
      <c r="Q46" s="18" t="n">
        <v>352.32446611</v>
      </c>
      <c r="R46" s="20" t="n">
        <v>6.05850334</v>
      </c>
    </row>
    <row r="47" spans="1:18">
      <c r="A47" s="15" t="s">
        <v>444</v>
      </c>
      <c r="B47" s="17" t="n">
        <v>5928</v>
      </c>
      <c r="C47" s="18">
        <f>(0.0/B47*100)</f>
        <v/>
      </c>
      <c r="D47" s="19" t="n">
        <v>5928</v>
      </c>
      <c r="E47" s="18" t="n">
        <v>434.36908126</v>
      </c>
      <c r="F47" s="20" t="n">
        <v>5.16253045</v>
      </c>
      <c r="G47" s="18" t="n">
        <v>400.16512297</v>
      </c>
      <c r="H47" s="20" t="n">
        <v>16.62922347</v>
      </c>
      <c r="I47" s="18" t="s">
        <v>404</v>
      </c>
      <c r="J47" s="20" t="s">
        <v>404</v>
      </c>
      <c r="K47" s="18" t="s">
        <v>404</v>
      </c>
      <c r="L47" s="20" t="s">
        <v>404</v>
      </c>
      <c r="M47" s="18" t="s">
        <v>404</v>
      </c>
      <c r="N47" s="20" t="s">
        <v>404</v>
      </c>
      <c r="O47" s="18" t="s">
        <v>404</v>
      </c>
      <c r="P47" s="20" t="s">
        <v>404</v>
      </c>
      <c r="Q47" s="18" t="n">
        <v>413.19018679</v>
      </c>
      <c r="R47" s="20" t="n">
        <v>47.71537931</v>
      </c>
    </row>
    <row r="48" spans="1:18">
      <c r="A48" s="15" t="s">
        <v>445</v>
      </c>
      <c r="B48" s="17" t="n">
        <v>9841</v>
      </c>
      <c r="C48" s="18">
        <f>(0.0/B48*100)</f>
        <v/>
      </c>
      <c r="D48" s="19" t="n">
        <v>9841</v>
      </c>
      <c r="E48" s="18" t="n">
        <v>494.45047526</v>
      </c>
      <c r="F48" s="20" t="n">
        <v>5.1950274</v>
      </c>
      <c r="G48" s="18" t="s">
        <v>404</v>
      </c>
      <c r="H48" s="20" t="s">
        <v>404</v>
      </c>
      <c r="I48" s="18" t="s">
        <v>404</v>
      </c>
      <c r="J48" s="20" t="s">
        <v>404</v>
      </c>
      <c r="K48" s="18" t="s">
        <v>404</v>
      </c>
      <c r="L48" s="20" t="s">
        <v>404</v>
      </c>
      <c r="M48" s="18" t="s">
        <v>404</v>
      </c>
      <c r="N48" s="20" t="s">
        <v>404</v>
      </c>
      <c r="O48" s="18" t="s">
        <v>404</v>
      </c>
      <c r="P48" s="20" t="s">
        <v>404</v>
      </c>
      <c r="Q48" s="18" t="n">
        <v>435.25861727</v>
      </c>
      <c r="R48" s="20" t="n">
        <v>27.91141518</v>
      </c>
    </row>
    <row r="49" spans="1:18">
      <c r="A49" s="15" t="s">
        <v>446</v>
      </c>
      <c r="B49" s="17" t="n">
        <v>6349</v>
      </c>
      <c r="C49" s="18">
        <f>(52.0/B49*100)</f>
        <v/>
      </c>
      <c r="D49" s="19" t="n">
        <v>6297</v>
      </c>
      <c r="E49" s="18" t="n">
        <v>426.852672</v>
      </c>
      <c r="F49" s="20" t="n">
        <v>3.73936458</v>
      </c>
      <c r="G49" s="18" t="n">
        <v>408.69109122</v>
      </c>
      <c r="H49" s="20" t="n">
        <v>11.43049703</v>
      </c>
      <c r="I49" s="18" t="s">
        <v>404</v>
      </c>
      <c r="J49" s="20" t="s">
        <v>404</v>
      </c>
      <c r="K49" s="18" t="s">
        <v>404</v>
      </c>
      <c r="L49" s="20" t="s">
        <v>404</v>
      </c>
      <c r="M49" s="18" t="s">
        <v>404</v>
      </c>
      <c r="N49" s="20" t="s">
        <v>404</v>
      </c>
      <c r="O49" s="18" t="s">
        <v>404</v>
      </c>
      <c r="P49" s="20" t="s">
        <v>404</v>
      </c>
      <c r="Q49" s="18" t="n">
        <v>395.25973243</v>
      </c>
      <c r="R49" s="20" t="n">
        <v>6.80630162</v>
      </c>
    </row>
    <row r="50" spans="1:18">
      <c r="A50" s="15" t="s">
        <v>447</v>
      </c>
      <c r="B50" s="17" t="n">
        <v>11795</v>
      </c>
      <c r="C50" s="18">
        <f>(1031.0/B50*100)</f>
        <v/>
      </c>
      <c r="D50" s="19" t="n">
        <v>10764</v>
      </c>
      <c r="E50" s="18" t="n">
        <v>427.49116091</v>
      </c>
      <c r="F50" s="20" t="n">
        <v>3.86577828</v>
      </c>
      <c r="G50" s="18" t="n">
        <v>442.72464525</v>
      </c>
      <c r="H50" s="20" t="n">
        <v>16.66836509</v>
      </c>
      <c r="I50" s="18" t="s">
        <v>404</v>
      </c>
      <c r="J50" s="20" t="s">
        <v>404</v>
      </c>
      <c r="K50" s="18" t="s">
        <v>404</v>
      </c>
      <c r="L50" s="20" t="s">
        <v>404</v>
      </c>
      <c r="M50" s="18" t="s">
        <v>404</v>
      </c>
      <c r="N50" s="20" t="s">
        <v>404</v>
      </c>
      <c r="O50" s="18" t="s">
        <v>404</v>
      </c>
      <c r="P50" s="20" t="s">
        <v>404</v>
      </c>
      <c r="Q50" s="18" t="n">
        <v>418.55728589</v>
      </c>
      <c r="R50" s="20" t="n">
        <v>13.77658298</v>
      </c>
    </row>
    <row r="51" spans="1:18">
      <c r="A51" s="15" t="s">
        <v>448</v>
      </c>
      <c r="B51" s="17" t="n">
        <v>6866</v>
      </c>
      <c r="C51" s="18">
        <f>(0.0/B51*100)</f>
        <v/>
      </c>
      <c r="D51" s="19" t="n">
        <v>6866</v>
      </c>
      <c r="E51" s="18" t="n">
        <v>428.22297907</v>
      </c>
      <c r="F51" s="20" t="n">
        <v>2.75532526</v>
      </c>
      <c r="G51" s="18" t="n">
        <v>423.91701373</v>
      </c>
      <c r="H51" s="20" t="n">
        <v>13.17411797</v>
      </c>
      <c r="I51" s="18" t="s">
        <v>404</v>
      </c>
      <c r="J51" s="20" t="s">
        <v>404</v>
      </c>
      <c r="K51" s="18" t="s">
        <v>404</v>
      </c>
      <c r="L51" s="20" t="s">
        <v>404</v>
      </c>
      <c r="M51" s="18" t="s">
        <v>404</v>
      </c>
      <c r="N51" s="20" t="s">
        <v>404</v>
      </c>
      <c r="O51" s="18" t="s">
        <v>404</v>
      </c>
      <c r="P51" s="20" t="s">
        <v>404</v>
      </c>
      <c r="Q51" s="18" t="n">
        <v>397.75340485</v>
      </c>
      <c r="R51" s="20" t="n">
        <v>30.38180586</v>
      </c>
    </row>
    <row r="52" spans="1:18">
      <c r="A52" s="15" t="s">
        <v>449</v>
      </c>
      <c r="B52" s="17" t="n">
        <v>5809</v>
      </c>
      <c r="C52" s="18">
        <f>(0.0/B52*100)</f>
        <v/>
      </c>
      <c r="D52" s="19" t="n">
        <v>5809</v>
      </c>
      <c r="E52" s="18" t="n">
        <v>487.24876441</v>
      </c>
      <c r="F52" s="20" t="n">
        <v>2.65811878</v>
      </c>
      <c r="G52" s="18" t="n">
        <v>422.24365581</v>
      </c>
      <c r="H52" s="20" t="n">
        <v>10.89083834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443.81034582</v>
      </c>
      <c r="F53" s="20" t="n">
        <v>1.63955223</v>
      </c>
      <c r="G53" s="18" t="n">
        <v>336.03418355</v>
      </c>
      <c r="H53" s="20" t="n">
        <v>36.44024876</v>
      </c>
      <c r="I53" s="18" t="s">
        <v>404</v>
      </c>
      <c r="J53" s="20" t="s">
        <v>404</v>
      </c>
      <c r="K53" s="18" t="s">
        <v>404</v>
      </c>
      <c r="L53" s="20" t="s">
        <v>404</v>
      </c>
      <c r="M53" s="18" t="s">
        <v>404</v>
      </c>
      <c r="N53" s="20" t="s">
        <v>404</v>
      </c>
      <c r="O53" s="18" t="s">
        <v>404</v>
      </c>
      <c r="P53" s="20" t="s">
        <v>404</v>
      </c>
      <c r="Q53" s="18" t="n">
        <v>357.83938438</v>
      </c>
      <c r="R53" s="20" t="n">
        <v>9.344278920000001</v>
      </c>
    </row>
    <row r="54" spans="1:18">
      <c r="A54" s="15" t="s">
        <v>451</v>
      </c>
      <c r="B54" s="17" t="n">
        <v>4740</v>
      </c>
      <c r="C54" s="18">
        <f>(199.0/B54*100)</f>
        <v/>
      </c>
      <c r="D54" s="19" t="n">
        <v>4541</v>
      </c>
      <c r="E54" s="18" t="n">
        <v>373.37394617</v>
      </c>
      <c r="F54" s="20" t="n">
        <v>3.69648595</v>
      </c>
      <c r="G54" s="18" t="n">
        <v>313.21900694</v>
      </c>
      <c r="H54" s="20" t="n">
        <v>12.27498283</v>
      </c>
      <c r="I54" s="18" t="s">
        <v>404</v>
      </c>
      <c r="J54" s="20" t="s">
        <v>404</v>
      </c>
      <c r="K54" s="18" t="s">
        <v>404</v>
      </c>
      <c r="L54" s="20" t="s">
        <v>404</v>
      </c>
      <c r="M54" s="18" t="s">
        <v>404</v>
      </c>
      <c r="N54" s="20" t="s">
        <v>404</v>
      </c>
      <c r="O54" s="18" t="s">
        <v>404</v>
      </c>
      <c r="P54" s="20" t="s">
        <v>404</v>
      </c>
      <c r="Q54" s="18" t="n">
        <v>309.90554261</v>
      </c>
      <c r="R54" s="20" t="n">
        <v>7.3338171</v>
      </c>
    </row>
    <row r="55" spans="1:18">
      <c r="A55" s="15" t="s">
        <v>452</v>
      </c>
      <c r="B55" s="17" t="n">
        <v>5316</v>
      </c>
      <c r="C55" s="18">
        <f>(43.0/B55*100)</f>
        <v/>
      </c>
      <c r="D55" s="19" t="n">
        <v>5273</v>
      </c>
      <c r="E55" s="18" t="n">
        <v>402.14793392</v>
      </c>
      <c r="F55" s="20" t="n">
        <v>3.09876309</v>
      </c>
      <c r="G55" s="18" t="n">
        <v>401.86434758</v>
      </c>
      <c r="H55" s="20" t="n">
        <v>15.5498419</v>
      </c>
      <c r="I55" s="18" t="s">
        <v>404</v>
      </c>
      <c r="J55" s="20" t="s">
        <v>404</v>
      </c>
      <c r="K55" s="18" t="s">
        <v>404</v>
      </c>
      <c r="L55" s="20" t="s">
        <v>404</v>
      </c>
      <c r="M55" s="18" t="s">
        <v>404</v>
      </c>
      <c r="N55" s="20" t="s">
        <v>404</v>
      </c>
      <c r="O55" s="18" t="s">
        <v>404</v>
      </c>
      <c r="P55" s="20" t="s">
        <v>404</v>
      </c>
      <c r="Q55" s="18" t="n">
        <v>329.45088423</v>
      </c>
      <c r="R55" s="20" t="n">
        <v>39.93462197</v>
      </c>
    </row>
    <row r="56" spans="1:18">
      <c r="A56" s="15" t="s">
        <v>453</v>
      </c>
      <c r="B56" s="17" t="n">
        <v>5359</v>
      </c>
      <c r="C56" s="18">
        <f>(0.0/B56*100)</f>
        <v/>
      </c>
      <c r="D56" s="19" t="n">
        <v>5359</v>
      </c>
      <c r="E56" s="18" t="n">
        <v>527.54216095</v>
      </c>
      <c r="F56" s="20" t="n">
        <v>2.88726958</v>
      </c>
      <c r="G56" s="18" t="s">
        <v>404</v>
      </c>
      <c r="H56" s="20" t="s">
        <v>404</v>
      </c>
      <c r="I56" s="18" t="s">
        <v>404</v>
      </c>
      <c r="J56" s="20" t="s">
        <v>404</v>
      </c>
      <c r="K56" s="18" t="s">
        <v>404</v>
      </c>
      <c r="L56" s="20" t="s">
        <v>404</v>
      </c>
      <c r="M56" s="18" t="s">
        <v>404</v>
      </c>
      <c r="N56" s="20" t="s">
        <v>404</v>
      </c>
      <c r="O56" s="18" t="s">
        <v>404</v>
      </c>
      <c r="P56" s="20" t="s">
        <v>404</v>
      </c>
      <c r="Q56" s="18" t="n">
        <v>510.20705603</v>
      </c>
      <c r="R56" s="20" t="n">
        <v>17.16560127</v>
      </c>
    </row>
    <row r="57" spans="1:18">
      <c r="A57" s="15" t="s">
        <v>454</v>
      </c>
      <c r="B57" s="17" t="n">
        <v>6513</v>
      </c>
      <c r="C57" s="18">
        <f>(0.0/B57*100)</f>
        <v/>
      </c>
      <c r="D57" s="19" t="n">
        <v>6513</v>
      </c>
      <c r="E57" s="18" t="n">
        <v>397.77280471</v>
      </c>
      <c r="F57" s="20" t="n">
        <v>3.00716803</v>
      </c>
      <c r="G57" s="18" t="n">
        <v>388.48580075</v>
      </c>
      <c r="H57" s="20" t="n">
        <v>15.96837326</v>
      </c>
      <c r="I57" s="18" t="s">
        <v>404</v>
      </c>
      <c r="J57" s="20" t="s">
        <v>404</v>
      </c>
      <c r="K57" s="18" t="s">
        <v>404</v>
      </c>
      <c r="L57" s="20" t="s">
        <v>404</v>
      </c>
      <c r="M57" s="18" t="s">
        <v>404</v>
      </c>
      <c r="N57" s="20" t="s">
        <v>404</v>
      </c>
      <c r="O57" s="18" t="s">
        <v>404</v>
      </c>
      <c r="P57" s="20" t="s">
        <v>404</v>
      </c>
      <c r="Q57" s="18" t="n">
        <v>388.6332111</v>
      </c>
      <c r="R57" s="20" t="n">
        <v>17.83779816</v>
      </c>
    </row>
    <row r="58" spans="1:18">
      <c r="A58" s="15" t="s">
        <v>455</v>
      </c>
      <c r="B58" s="17" t="n">
        <v>7267</v>
      </c>
      <c r="C58" s="18">
        <f>(0.0/B58*100)</f>
        <v/>
      </c>
      <c r="D58" s="19" t="n">
        <v>7267</v>
      </c>
      <c r="E58" s="18" t="n">
        <v>407.03001174</v>
      </c>
      <c r="F58" s="20" t="n">
        <v>3.09422986</v>
      </c>
      <c r="G58" s="18" t="n">
        <v>431.55140373</v>
      </c>
      <c r="H58" s="20" t="n">
        <v>11.53632182</v>
      </c>
      <c r="I58" s="18" t="s">
        <v>404</v>
      </c>
      <c r="J58" s="20" t="s">
        <v>404</v>
      </c>
      <c r="K58" s="18" t="s">
        <v>404</v>
      </c>
      <c r="L58" s="20" t="s">
        <v>404</v>
      </c>
      <c r="M58" s="18" t="s">
        <v>404</v>
      </c>
      <c r="N58" s="20" t="s">
        <v>404</v>
      </c>
      <c r="O58" s="18" t="s">
        <v>404</v>
      </c>
      <c r="P58" s="20" t="s">
        <v>404</v>
      </c>
      <c r="Q58" s="18" t="n">
        <v>357.10106984</v>
      </c>
      <c r="R58" s="20" t="n">
        <v>29.79192137</v>
      </c>
    </row>
    <row r="59" spans="1:18">
      <c r="A59" s="15" t="s">
        <v>456</v>
      </c>
      <c r="B59" s="17" t="n">
        <v>4826</v>
      </c>
      <c r="C59" s="18">
        <f>(0.0/B59*100)</f>
        <v/>
      </c>
      <c r="D59" s="19" t="n">
        <v>4826</v>
      </c>
      <c r="E59" s="18" t="n">
        <v>348.17117384</v>
      </c>
      <c r="F59" s="20" t="n">
        <v>1.59876787</v>
      </c>
      <c r="G59" s="18" t="n">
        <v>315.83776305</v>
      </c>
      <c r="H59" s="20" t="n">
        <v>8.31611781</v>
      </c>
      <c r="I59" s="18" t="s">
        <v>404</v>
      </c>
      <c r="J59" s="20" t="s">
        <v>404</v>
      </c>
      <c r="K59" s="18" t="s">
        <v>404</v>
      </c>
      <c r="L59" s="20" t="s">
        <v>404</v>
      </c>
      <c r="M59" s="18" t="s">
        <v>404</v>
      </c>
      <c r="N59" s="20" t="s">
        <v>404</v>
      </c>
      <c r="O59" s="18" t="s">
        <v>404</v>
      </c>
      <c r="P59" s="20" t="s">
        <v>404</v>
      </c>
      <c r="Q59" s="18" t="n">
        <v>295.98222851</v>
      </c>
      <c r="R59" s="20" t="n">
        <v>9.13118667</v>
      </c>
    </row>
    <row r="60" spans="1:18">
      <c r="A60" s="15" t="s">
        <v>457</v>
      </c>
      <c r="B60" s="17" t="n">
        <v>4546</v>
      </c>
      <c r="C60" s="18">
        <f>(0.0/B60*100)</f>
        <v/>
      </c>
      <c r="D60" s="19" t="n">
        <v>4546</v>
      </c>
      <c r="E60" s="18" t="n">
        <v>372.14338368</v>
      </c>
      <c r="F60" s="20" t="n">
        <v>5.28962192</v>
      </c>
      <c r="G60" s="18" t="n">
        <v>298.94373569</v>
      </c>
      <c r="H60" s="20" t="n">
        <v>11.3116214</v>
      </c>
      <c r="I60" s="18" t="s">
        <v>404</v>
      </c>
      <c r="J60" s="20" t="s">
        <v>404</v>
      </c>
      <c r="K60" s="18" t="s">
        <v>404</v>
      </c>
      <c r="L60" s="20" t="s">
        <v>404</v>
      </c>
      <c r="M60" s="18" t="s">
        <v>404</v>
      </c>
      <c r="N60" s="20" t="s">
        <v>404</v>
      </c>
      <c r="O60" s="18" t="s">
        <v>404</v>
      </c>
      <c r="P60" s="20" t="s">
        <v>404</v>
      </c>
      <c r="Q60" s="18" t="n">
        <v>266.95901636</v>
      </c>
      <c r="R60" s="20" t="n">
        <v>8.548312429999999</v>
      </c>
    </row>
    <row r="61" spans="1:18">
      <c r="A61" s="15" t="s">
        <v>458</v>
      </c>
      <c r="B61" s="17" t="n">
        <v>6525</v>
      </c>
      <c r="C61" s="18">
        <f>(0.0/B61*100)</f>
        <v/>
      </c>
      <c r="D61" s="19" t="n">
        <v>6525</v>
      </c>
      <c r="E61" s="18" t="n">
        <v>472.14519344</v>
      </c>
      <c r="F61" s="20" t="n">
        <v>2.76866104</v>
      </c>
      <c r="G61" s="18" t="n">
        <v>460.24646167</v>
      </c>
      <c r="H61" s="20" t="n">
        <v>15.48531342</v>
      </c>
      <c r="I61" s="18" t="s">
        <v>404</v>
      </c>
      <c r="J61" s="20" t="s">
        <v>404</v>
      </c>
      <c r="K61" s="18" t="s">
        <v>404</v>
      </c>
      <c r="L61" s="20" t="s">
        <v>404</v>
      </c>
      <c r="M61" s="18" t="s">
        <v>404</v>
      </c>
      <c r="N61" s="20" t="s">
        <v>404</v>
      </c>
      <c r="O61" s="18" t="s">
        <v>404</v>
      </c>
      <c r="P61" s="20" t="s">
        <v>404</v>
      </c>
      <c r="Q61" s="18" t="n">
        <v>523.03903014</v>
      </c>
      <c r="R61" s="20" t="n">
        <v>14.07797868</v>
      </c>
    </row>
    <row r="62" spans="1:18">
      <c r="A62" s="15" t="s">
        <v>459</v>
      </c>
      <c r="B62" s="17" t="n">
        <v>4476</v>
      </c>
      <c r="C62" s="18">
        <f>(0.0/B62*100)</f>
        <v/>
      </c>
      <c r="D62" s="19" t="n">
        <v>4476</v>
      </c>
      <c r="E62" s="18" t="n">
        <v>508.71809317</v>
      </c>
      <c r="F62" s="20" t="n">
        <v>1.25022948</v>
      </c>
      <c r="G62" s="18" t="n">
        <v>497.83034662</v>
      </c>
      <c r="H62" s="20" t="n">
        <v>22.66806266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350.26846911</v>
      </c>
      <c r="F63" s="20" t="n">
        <v>1.43088377</v>
      </c>
      <c r="G63" s="18" t="s">
        <v>404</v>
      </c>
      <c r="H63" s="20" t="s">
        <v>404</v>
      </c>
      <c r="I63" s="18" t="s">
        <v>404</v>
      </c>
      <c r="J63" s="20" t="s">
        <v>404</v>
      </c>
      <c r="K63" s="18" t="s">
        <v>404</v>
      </c>
      <c r="L63" s="20" t="s">
        <v>404</v>
      </c>
      <c r="M63" s="18" t="s">
        <v>404</v>
      </c>
      <c r="N63" s="20" t="s">
        <v>404</v>
      </c>
      <c r="O63" s="18" t="s">
        <v>404</v>
      </c>
      <c r="P63" s="20" t="s">
        <v>404</v>
      </c>
      <c r="Q63" s="18" t="n">
        <v>369.39969724</v>
      </c>
      <c r="R63" s="20" t="n">
        <v>6.87225669</v>
      </c>
    </row>
    <row r="64" spans="1:18">
      <c r="A64" s="15" t="s">
        <v>461</v>
      </c>
      <c r="B64" s="17" t="n">
        <v>3634</v>
      </c>
      <c r="C64" s="18">
        <f>(27.0/B64*100)</f>
        <v/>
      </c>
      <c r="D64" s="19" t="n">
        <v>3607</v>
      </c>
      <c r="E64" s="18" t="n">
        <v>449.23099831</v>
      </c>
      <c r="F64" s="20" t="n">
        <v>1.80161386</v>
      </c>
      <c r="G64" s="18" t="n">
        <v>345.39195345</v>
      </c>
      <c r="H64" s="20" t="n">
        <v>15.73876153</v>
      </c>
      <c r="I64" s="18" t="s">
        <v>404</v>
      </c>
      <c r="J64" s="20" t="s">
        <v>404</v>
      </c>
      <c r="K64" s="18" t="s">
        <v>404</v>
      </c>
      <c r="L64" s="20" t="s">
        <v>404</v>
      </c>
      <c r="M64" s="18" t="s">
        <v>404</v>
      </c>
      <c r="N64" s="20" t="s">
        <v>404</v>
      </c>
      <c r="O64" s="18" t="s">
        <v>404</v>
      </c>
      <c r="P64" s="20" t="s">
        <v>404</v>
      </c>
      <c r="Q64" s="18" t="n">
        <v>323.52789231</v>
      </c>
      <c r="R64" s="20" t="n">
        <v>33.61874491</v>
      </c>
    </row>
    <row r="65" spans="1:18">
      <c r="A65" s="15" t="s">
        <v>462</v>
      </c>
      <c r="B65" s="17" t="n">
        <v>5325</v>
      </c>
      <c r="C65" s="18">
        <f>(0.0/B65*100)</f>
        <v/>
      </c>
      <c r="D65" s="19" t="n">
        <v>5325</v>
      </c>
      <c r="E65" s="18" t="n">
        <v>416.06389857</v>
      </c>
      <c r="F65" s="20" t="n">
        <v>2.48199547</v>
      </c>
      <c r="G65" s="18" t="n">
        <v>388.42940033</v>
      </c>
      <c r="H65" s="20" t="n">
        <v>33.96652037</v>
      </c>
      <c r="I65" s="18" t="s">
        <v>404</v>
      </c>
      <c r="J65" s="20" t="s">
        <v>404</v>
      </c>
      <c r="K65" s="18" t="s">
        <v>404</v>
      </c>
      <c r="L65" s="20" t="s">
        <v>404</v>
      </c>
      <c r="M65" s="18" t="s">
        <v>404</v>
      </c>
      <c r="N65" s="20" t="s">
        <v>404</v>
      </c>
      <c r="O65" s="18" t="s">
        <v>404</v>
      </c>
      <c r="P65" s="20" t="s">
        <v>404</v>
      </c>
      <c r="Q65" s="18" t="n">
        <v>459.24640601</v>
      </c>
      <c r="R65" s="20" t="n">
        <v>28.89196556</v>
      </c>
    </row>
    <row r="66" spans="1:18">
      <c r="A66" s="15" t="s">
        <v>463</v>
      </c>
      <c r="B66" s="17" t="n">
        <v>5665</v>
      </c>
      <c r="C66" s="18">
        <f>(0.0/B66*100)</f>
        <v/>
      </c>
      <c r="D66" s="19" t="n">
        <v>5665</v>
      </c>
      <c r="E66" s="18" t="n">
        <v>426.23243459</v>
      </c>
      <c r="F66" s="20" t="n">
        <v>1.78793633</v>
      </c>
      <c r="G66" s="18" t="n">
        <v>419.64361354</v>
      </c>
      <c r="H66" s="20" t="n">
        <v>6.59667615</v>
      </c>
      <c r="I66" s="18" t="s">
        <v>404</v>
      </c>
      <c r="J66" s="20" t="s">
        <v>404</v>
      </c>
      <c r="K66" s="18" t="s">
        <v>404</v>
      </c>
      <c r="L66" s="20" t="s">
        <v>404</v>
      </c>
      <c r="M66" s="18" t="s">
        <v>404</v>
      </c>
      <c r="N66" s="20" t="s">
        <v>404</v>
      </c>
      <c r="O66" s="18" t="s">
        <v>404</v>
      </c>
      <c r="P66" s="20" t="s">
        <v>404</v>
      </c>
      <c r="Q66" s="18" t="n">
        <v>447.83556098</v>
      </c>
      <c r="R66" s="20" t="n">
        <v>6.29003474</v>
      </c>
    </row>
    <row r="67" spans="1:18">
      <c r="A67" s="15" t="s">
        <v>464</v>
      </c>
      <c r="B67" s="17" t="n">
        <v>6971</v>
      </c>
      <c r="C67" s="18">
        <f>(0.0/B67*100)</f>
        <v/>
      </c>
      <c r="D67" s="19" t="n">
        <v>6971</v>
      </c>
      <c r="E67" s="18" t="n">
        <v>399.2389798</v>
      </c>
      <c r="F67" s="20" t="n">
        <v>3.657092</v>
      </c>
      <c r="G67" s="18" t="n">
        <v>381.74791897</v>
      </c>
      <c r="H67" s="20" t="n">
        <v>9.182995030000001</v>
      </c>
      <c r="I67" s="18" t="s">
        <v>404</v>
      </c>
      <c r="J67" s="20" t="s">
        <v>404</v>
      </c>
      <c r="K67" s="18" t="s">
        <v>404</v>
      </c>
      <c r="L67" s="20" t="s">
        <v>404</v>
      </c>
      <c r="M67" s="18" t="s">
        <v>404</v>
      </c>
      <c r="N67" s="20" t="s">
        <v>404</v>
      </c>
      <c r="O67" s="18" t="s">
        <v>404</v>
      </c>
      <c r="P67" s="20" t="s">
        <v>404</v>
      </c>
      <c r="Q67" s="18" t="n">
        <v>436.09992748</v>
      </c>
      <c r="R67" s="20" t="n">
        <v>23.29354854</v>
      </c>
    </row>
    <row r="68" spans="1:18">
      <c r="A68" s="15" t="s">
        <v>465</v>
      </c>
      <c r="B68" s="17" t="n">
        <v>12083</v>
      </c>
      <c r="C68" s="18">
        <f>(0.0/B68*100)</f>
        <v/>
      </c>
      <c r="D68" s="19" t="n">
        <v>12083</v>
      </c>
      <c r="E68" s="18" t="n">
        <v>401.51338196</v>
      </c>
      <c r="F68" s="20" t="n">
        <v>1.00870288</v>
      </c>
      <c r="G68" s="18" t="n">
        <v>438.05035406</v>
      </c>
      <c r="H68" s="20" t="n">
        <v>12.18876065</v>
      </c>
      <c r="I68" s="18" t="s">
        <v>404</v>
      </c>
      <c r="J68" s="20" t="s">
        <v>404</v>
      </c>
      <c r="K68" s="18" t="s">
        <v>404</v>
      </c>
      <c r="L68" s="20" t="s">
        <v>404</v>
      </c>
      <c r="M68" s="18" t="s">
        <v>404</v>
      </c>
      <c r="N68" s="20" t="s">
        <v>404</v>
      </c>
      <c r="O68" s="18" t="s">
        <v>404</v>
      </c>
      <c r="P68" s="20" t="s">
        <v>404</v>
      </c>
      <c r="Q68" s="18" t="n">
        <v>407.59105934</v>
      </c>
      <c r="R68" s="20" t="n">
        <v>7.21104189</v>
      </c>
    </row>
    <row r="69" spans="1:18">
      <c r="A69" s="15" t="s">
        <v>466</v>
      </c>
      <c r="B69" s="17" t="n">
        <v>4876</v>
      </c>
      <c r="C69" s="18">
        <f>(0.0/B69*100)</f>
        <v/>
      </c>
      <c r="D69" s="19" t="n">
        <v>4876</v>
      </c>
      <c r="E69" s="18" t="n">
        <v>434.03900281</v>
      </c>
      <c r="F69" s="20" t="n">
        <v>4.26688001</v>
      </c>
      <c r="G69" s="18" t="n">
        <v>433.23134254</v>
      </c>
      <c r="H69" s="20" t="n">
        <v>16.46939876</v>
      </c>
      <c r="I69" s="18" t="s">
        <v>404</v>
      </c>
      <c r="J69" s="20" t="s">
        <v>404</v>
      </c>
      <c r="K69" s="18" t="s">
        <v>404</v>
      </c>
      <c r="L69" s="20" t="s">
        <v>404</v>
      </c>
      <c r="M69" s="18" t="s">
        <v>404</v>
      </c>
      <c r="N69" s="20" t="s">
        <v>404</v>
      </c>
      <c r="O69" s="18" t="s">
        <v>404</v>
      </c>
      <c r="P69" s="20" t="s">
        <v>404</v>
      </c>
      <c r="Q69" s="18" t="n">
        <v>371.05347576</v>
      </c>
      <c r="R69" s="20" t="n">
        <v>12.49067515</v>
      </c>
    </row>
    <row r="70" spans="1:18">
      <c r="A70" s="15" t="s">
        <v>467</v>
      </c>
      <c r="B70" s="17" t="n">
        <v>6036</v>
      </c>
      <c r="C70" s="18">
        <f>(0.0/B70*100)</f>
        <v/>
      </c>
      <c r="D70" s="19" t="n">
        <v>6036</v>
      </c>
      <c r="E70" s="18" t="n">
        <v>495.5504356</v>
      </c>
      <c r="F70" s="20" t="n">
        <v>3.08059507</v>
      </c>
      <c r="G70" s="18" t="n">
        <v>459.22538771</v>
      </c>
      <c r="H70" s="20" t="n">
        <v>32.00831351</v>
      </c>
      <c r="I70" s="18" t="s">
        <v>404</v>
      </c>
      <c r="J70" s="20" t="s">
        <v>404</v>
      </c>
      <c r="K70" s="18" t="s">
        <v>404</v>
      </c>
      <c r="L70" s="20" t="s">
        <v>404</v>
      </c>
      <c r="M70" s="18" t="s">
        <v>404</v>
      </c>
      <c r="N70" s="20" t="s">
        <v>404</v>
      </c>
      <c r="O70" s="18" t="s">
        <v>404</v>
      </c>
      <c r="P70" s="20" t="s">
        <v>404</v>
      </c>
      <c r="Q70" s="18" t="n">
        <v>460.70673443</v>
      </c>
      <c r="R70" s="20" t="n">
        <v>16.35450671</v>
      </c>
    </row>
    <row r="71" spans="1:18">
      <c r="A71" s="15" t="s">
        <v>468</v>
      </c>
      <c r="B71" s="17" t="n">
        <v>6115</v>
      </c>
      <c r="C71" s="18">
        <f>(0.0/B71*100)</f>
        <v/>
      </c>
      <c r="D71" s="19" t="n">
        <v>6115</v>
      </c>
      <c r="E71" s="18" t="n">
        <v>535.86163429</v>
      </c>
      <c r="F71" s="20" t="n">
        <v>1.64084194</v>
      </c>
      <c r="G71" s="18" t="s">
        <v>404</v>
      </c>
      <c r="H71" s="20" t="s">
        <v>404</v>
      </c>
      <c r="I71" s="18" t="s">
        <v>404</v>
      </c>
      <c r="J71" s="20" t="s">
        <v>404</v>
      </c>
      <c r="K71" s="18" t="s">
        <v>404</v>
      </c>
      <c r="L71" s="20" t="s">
        <v>404</v>
      </c>
      <c r="M71" s="18" t="s">
        <v>404</v>
      </c>
      <c r="N71" s="20" t="s">
        <v>404</v>
      </c>
      <c r="O71" s="18" t="s">
        <v>404</v>
      </c>
      <c r="P71" s="20" t="s">
        <v>404</v>
      </c>
      <c r="Q71" s="18" t="n">
        <v>473.04978431</v>
      </c>
      <c r="R71" s="20" t="n">
        <v>10.84086715</v>
      </c>
    </row>
    <row r="72" spans="1:18">
      <c r="A72" s="15" t="s">
        <v>469</v>
      </c>
      <c r="B72" s="17" t="n">
        <v>7708</v>
      </c>
      <c r="C72" s="18">
        <f>(0.0/B72*100)</f>
        <v/>
      </c>
      <c r="D72" s="19" t="n">
        <v>7708</v>
      </c>
      <c r="E72" s="18" t="n">
        <v>497.6263369</v>
      </c>
      <c r="F72" s="20" t="n">
        <v>2.5690183</v>
      </c>
      <c r="G72" s="18" t="n">
        <v>456.6819269</v>
      </c>
      <c r="H72" s="20" t="n">
        <v>28.87768514</v>
      </c>
      <c r="I72" s="18" t="s">
        <v>404</v>
      </c>
      <c r="J72" s="20" t="s">
        <v>404</v>
      </c>
      <c r="K72" s="18" t="s">
        <v>404</v>
      </c>
      <c r="L72" s="20" t="s">
        <v>404</v>
      </c>
      <c r="M72" s="18" t="s">
        <v>404</v>
      </c>
      <c r="N72" s="20" t="s">
        <v>404</v>
      </c>
      <c r="O72" s="18" t="s">
        <v>404</v>
      </c>
      <c r="P72" s="20" t="s">
        <v>404</v>
      </c>
      <c r="Q72" s="18" t="n">
        <v>494.63214874</v>
      </c>
      <c r="R72" s="20" t="n">
        <v>19.8969206</v>
      </c>
    </row>
    <row r="73" spans="1:18">
      <c r="A73" s="15" t="s">
        <v>470</v>
      </c>
      <c r="B73" s="17" t="n">
        <v>8249</v>
      </c>
      <c r="C73" s="18">
        <f>(0.0/B73*100)</f>
        <v/>
      </c>
      <c r="D73" s="19" t="n">
        <v>8249</v>
      </c>
      <c r="E73" s="18" t="n">
        <v>408.71114508</v>
      </c>
      <c r="F73" s="20" t="n">
        <v>3.44650487</v>
      </c>
      <c r="G73" s="18" t="n">
        <v>437.76502024</v>
      </c>
      <c r="H73" s="20" t="n">
        <v>15.55759933</v>
      </c>
      <c r="I73" s="18" t="s">
        <v>404</v>
      </c>
      <c r="J73" s="20" t="s">
        <v>404</v>
      </c>
      <c r="K73" s="18" t="s">
        <v>404</v>
      </c>
      <c r="L73" s="20" t="s">
        <v>404</v>
      </c>
      <c r="M73" s="18" t="s">
        <v>404</v>
      </c>
      <c r="N73" s="20" t="s">
        <v>404</v>
      </c>
      <c r="O73" s="18" t="s">
        <v>404</v>
      </c>
      <c r="P73" s="20" t="s">
        <v>404</v>
      </c>
      <c r="Q73" s="18" t="n">
        <v>411.39558502</v>
      </c>
      <c r="R73" s="20" t="n">
        <v>20.15591635</v>
      </c>
    </row>
    <row r="74" spans="1:18">
      <c r="A74" s="15" t="s">
        <v>471</v>
      </c>
      <c r="B74" s="17" t="n">
        <v>4692</v>
      </c>
      <c r="C74" s="18">
        <f>(484.0/B74*100)</f>
        <v/>
      </c>
      <c r="D74" s="19" t="n">
        <v>4208</v>
      </c>
      <c r="E74" s="18" t="n">
        <v>424.52421377</v>
      </c>
      <c r="F74" s="20" t="n">
        <v>1.55424625</v>
      </c>
      <c r="G74" s="18" t="n">
        <v>459.78130341</v>
      </c>
      <c r="H74" s="20" t="n">
        <v>8.349927470000001</v>
      </c>
      <c r="I74" s="18" t="s">
        <v>404</v>
      </c>
      <c r="J74" s="20" t="s">
        <v>404</v>
      </c>
      <c r="K74" s="18" t="s">
        <v>404</v>
      </c>
      <c r="L74" s="20" t="s">
        <v>404</v>
      </c>
      <c r="M74" s="18" t="s">
        <v>404</v>
      </c>
      <c r="N74" s="20" t="s">
        <v>404</v>
      </c>
      <c r="O74" s="18" t="s">
        <v>404</v>
      </c>
      <c r="P74" s="20" t="s">
        <v>404</v>
      </c>
      <c r="Q74" s="18" t="n">
        <v>261.22483177</v>
      </c>
      <c r="R74" s="20" t="n">
        <v>11.34020687</v>
      </c>
    </row>
    <row r="75" spans="1:18">
      <c r="A75" s="15" t="s">
        <v>472</v>
      </c>
      <c r="B75" s="17" t="n">
        <v>5375</v>
      </c>
      <c r="C75" s="18">
        <f>(483.0/B75*100)</f>
        <v/>
      </c>
      <c r="D75" s="19" t="n">
        <v>4892</v>
      </c>
      <c r="E75" s="18" t="n">
        <v>362.8050661</v>
      </c>
      <c r="F75" s="20" t="n">
        <v>4.20253784</v>
      </c>
      <c r="G75" s="18" t="n">
        <v>357.77795514</v>
      </c>
      <c r="H75" s="20" t="n">
        <v>9.34540164</v>
      </c>
      <c r="I75" s="18" t="s">
        <v>404</v>
      </c>
      <c r="J75" s="20" t="s">
        <v>404</v>
      </c>
      <c r="K75" s="18" t="s">
        <v>404</v>
      </c>
      <c r="L75" s="20" t="s">
        <v>404</v>
      </c>
      <c r="M75" s="18" t="s">
        <v>404</v>
      </c>
      <c r="N75" s="20" t="s">
        <v>404</v>
      </c>
      <c r="O75" s="18" t="s">
        <v>404</v>
      </c>
      <c r="P75" s="20" t="s">
        <v>404</v>
      </c>
      <c r="Q75" s="18" t="n">
        <v>360.43342298</v>
      </c>
      <c r="R75" s="20" t="n">
        <v>21.0110639</v>
      </c>
    </row>
    <row r="76" spans="1:18">
      <c r="A76" s="15" t="s">
        <v>473</v>
      </c>
      <c r="B76" s="17" t="n">
        <v>14167</v>
      </c>
      <c r="C76" s="18">
        <f>(1400.0/B76*100)</f>
        <v/>
      </c>
      <c r="D76" s="19" t="n">
        <v>12767</v>
      </c>
      <c r="E76" s="18" t="n">
        <v>440.74106512</v>
      </c>
      <c r="F76" s="20" t="n">
        <v>3.36672008</v>
      </c>
      <c r="G76" s="18" t="n">
        <v>389.37327658</v>
      </c>
      <c r="H76" s="20" t="n">
        <v>12.51917824</v>
      </c>
      <c r="I76" s="18" t="s">
        <v>404</v>
      </c>
      <c r="J76" s="20" t="s">
        <v>404</v>
      </c>
      <c r="K76" s="18" t="s">
        <v>404</v>
      </c>
      <c r="L76" s="20" t="s">
        <v>404</v>
      </c>
      <c r="M76" s="18" t="s">
        <v>404</v>
      </c>
      <c r="N76" s="20" t="s">
        <v>404</v>
      </c>
      <c r="O76" s="18" t="s">
        <v>404</v>
      </c>
      <c r="P76" s="20" t="s">
        <v>404</v>
      </c>
      <c r="Q76" s="18" t="n">
        <v>390.08051168</v>
      </c>
      <c r="R76" s="20" t="n">
        <v>17.54410675</v>
      </c>
    </row>
    <row r="77" spans="1:18">
      <c r="A77" s="15" t="s">
        <v>474</v>
      </c>
      <c r="B77" s="17" t="n">
        <v>6062</v>
      </c>
      <c r="C77" s="18">
        <f>(0.0/B77*100)</f>
        <v/>
      </c>
      <c r="D77" s="19" t="n">
        <v>6062</v>
      </c>
      <c r="E77" s="18" t="n">
        <v>440.64703383</v>
      </c>
      <c r="F77" s="20" t="n">
        <v>3.06811214</v>
      </c>
      <c r="G77" s="18" t="n">
        <v>416.38054783</v>
      </c>
      <c r="H77" s="20" t="n">
        <v>12.08490076</v>
      </c>
      <c r="I77" s="18" t="s">
        <v>404</v>
      </c>
      <c r="J77" s="20" t="s">
        <v>404</v>
      </c>
      <c r="K77" s="18" t="s">
        <v>404</v>
      </c>
      <c r="L77" s="20" t="s">
        <v>404</v>
      </c>
      <c r="M77" s="18" t="s">
        <v>404</v>
      </c>
      <c r="N77" s="20" t="s">
        <v>404</v>
      </c>
      <c r="O77" s="18" t="s">
        <v>404</v>
      </c>
      <c r="P77" s="20" t="s">
        <v>404</v>
      </c>
      <c r="Q77" s="18" t="n">
        <v>370.71022932</v>
      </c>
      <c r="R77" s="20" t="n">
        <v>14.43619708</v>
      </c>
    </row>
    <row r="78" spans="1:18">
      <c r="A78" s="15" t="s">
        <v>475</v>
      </c>
      <c r="B78" s="17" t="n">
        <v>5826</v>
      </c>
      <c r="C78" s="18">
        <f>(0.0/B78*100)</f>
        <v/>
      </c>
      <c r="D78" s="19" t="n">
        <v>5826</v>
      </c>
      <c r="E78" s="18" t="n">
        <v>486.53810397</v>
      </c>
      <c r="F78" s="20" t="n">
        <v>3.72997695</v>
      </c>
      <c r="G78" s="18" t="n">
        <v>518.50259375</v>
      </c>
      <c r="H78" s="20" t="n">
        <v>12.60989184</v>
      </c>
      <c r="I78" s="18" t="s">
        <v>404</v>
      </c>
      <c r="J78" s="20" t="s">
        <v>404</v>
      </c>
      <c r="K78" s="18" t="s">
        <v>404</v>
      </c>
      <c r="L78" s="20" t="s">
        <v>404</v>
      </c>
      <c r="M78" s="18" t="s">
        <v>404</v>
      </c>
      <c r="N78" s="20" t="s">
        <v>404</v>
      </c>
      <c r="O78" s="18" t="s">
        <v>404</v>
      </c>
      <c r="P78" s="20" t="s">
        <v>404</v>
      </c>
      <c r="Q78" s="18" t="n">
        <v>487.68887429</v>
      </c>
      <c r="R78" s="20" t="n">
        <v>11.83275412</v>
      </c>
    </row>
    <row customHeight="1" ht="25" r="79" spans="1:18">
      <c r="A79" s="15" t="s">
        <v>476</v>
      </c>
      <c r="B79" s="17" t="n">
        <v>1657</v>
      </c>
      <c r="C79" s="18">
        <f>(21.0/B79*100)</f>
        <v/>
      </c>
      <c r="D79" s="19" t="n">
        <v>1636</v>
      </c>
      <c r="E79" s="18" t="n">
        <v>478.72442983</v>
      </c>
      <c r="F79" s="20" t="n">
        <v>8.294709449999999</v>
      </c>
      <c r="G79" s="18" t="n">
        <v>454.01012706</v>
      </c>
      <c r="H79" s="20" t="n">
        <v>13.78824906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426.93362753</v>
      </c>
      <c r="F80" s="20" t="n">
        <v>3.40702039</v>
      </c>
      <c r="G80" s="18" t="n">
        <v>462.51323338</v>
      </c>
      <c r="H80" s="20" t="n">
        <v>29.23358877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430.66602584</v>
      </c>
      <c r="F81" s="20" t="n">
        <v>3.51422353</v>
      </c>
      <c r="G81" s="18" t="n">
        <v>411.88756711</v>
      </c>
      <c r="H81" s="20" t="n">
        <v>10.26331842</v>
      </c>
      <c r="I81" s="18" t="s">
        <v>404</v>
      </c>
      <c r="J81" s="20" t="s">
        <v>404</v>
      </c>
      <c r="K81" s="18" t="s">
        <v>404</v>
      </c>
      <c r="L81" s="20" t="s">
        <v>404</v>
      </c>
      <c r="M81" s="18" t="s">
        <v>404</v>
      </c>
      <c r="N81" s="20" t="s">
        <v>404</v>
      </c>
      <c r="O81" s="18" t="s">
        <v>404</v>
      </c>
      <c r="P81" s="20" t="s">
        <v>404</v>
      </c>
      <c r="Q81" s="18" t="n">
        <v>433.89651425</v>
      </c>
      <c r="R81" s="20" t="n">
        <v>6.22931672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503.74531041</v>
      </c>
      <c r="F7" s="20" t="n">
        <v>1.89188865</v>
      </c>
      <c r="G7" s="18" t="n">
        <v>504.073999</v>
      </c>
      <c r="H7" s="20" t="n">
        <v>11.90019862</v>
      </c>
      <c r="I7" s="18" t="s">
        <v>404</v>
      </c>
      <c r="J7" s="20" t="s">
        <v>404</v>
      </c>
      <c r="K7" s="18" t="s">
        <v>404</v>
      </c>
      <c r="L7" s="20" t="s">
        <v>404</v>
      </c>
      <c r="M7" s="18" t="s">
        <v>404</v>
      </c>
      <c r="N7" s="20" t="s">
        <v>404</v>
      </c>
      <c r="O7" s="18" t="s">
        <v>404</v>
      </c>
      <c r="P7" s="20" t="s">
        <v>404</v>
      </c>
      <c r="Q7" s="18" t="n">
        <v>487.24532659</v>
      </c>
      <c r="R7" s="20" t="n">
        <v>10.78012295</v>
      </c>
    </row>
    <row r="8" spans="1:18">
      <c r="A8" s="15" t="s">
        <v>405</v>
      </c>
      <c r="B8" s="17" t="n">
        <v>7007</v>
      </c>
      <c r="C8" s="18">
        <f>(0.0/B8*100)</f>
        <v/>
      </c>
      <c r="D8" s="19" t="n">
        <v>7007</v>
      </c>
      <c r="E8" s="18" t="n">
        <v>498.03281325</v>
      </c>
      <c r="F8" s="20" t="n">
        <v>4.88013667</v>
      </c>
      <c r="G8" s="18" t="n">
        <v>464.46746313</v>
      </c>
      <c r="H8" s="20" t="n">
        <v>7.25015291</v>
      </c>
      <c r="I8" s="18" t="s">
        <v>404</v>
      </c>
      <c r="J8" s="20" t="s">
        <v>404</v>
      </c>
      <c r="K8" s="18" t="s">
        <v>404</v>
      </c>
      <c r="L8" s="20" t="s">
        <v>404</v>
      </c>
      <c r="M8" s="18" t="s">
        <v>404</v>
      </c>
      <c r="N8" s="20" t="s">
        <v>404</v>
      </c>
      <c r="O8" s="18" t="s">
        <v>404</v>
      </c>
      <c r="P8" s="20" t="s">
        <v>404</v>
      </c>
      <c r="Q8" s="18" t="n">
        <v>437.27703203</v>
      </c>
      <c r="R8" s="20" t="n">
        <v>18.42935314</v>
      </c>
    </row>
    <row r="9" spans="1:18">
      <c r="A9" s="15" t="s">
        <v>406</v>
      </c>
      <c r="B9" s="17" t="n">
        <v>9651</v>
      </c>
      <c r="C9" s="18">
        <f>(200.0/B9*100)</f>
        <v/>
      </c>
      <c r="D9" s="19" t="n">
        <v>9451</v>
      </c>
      <c r="E9" s="18" t="n">
        <v>507.49498133</v>
      </c>
      <c r="F9" s="20" t="n">
        <v>2.82268964</v>
      </c>
      <c r="G9" s="18" t="n">
        <v>477.05810501</v>
      </c>
      <c r="H9" s="20" t="n">
        <v>10.21663664</v>
      </c>
      <c r="I9" s="18" t="s">
        <v>404</v>
      </c>
      <c r="J9" s="20" t="s">
        <v>404</v>
      </c>
      <c r="K9" s="18" t="s">
        <v>404</v>
      </c>
      <c r="L9" s="20" t="s">
        <v>404</v>
      </c>
      <c r="M9" s="18" t="s">
        <v>404</v>
      </c>
      <c r="N9" s="20" t="s">
        <v>404</v>
      </c>
      <c r="O9" s="18" t="s">
        <v>404</v>
      </c>
      <c r="P9" s="20" t="s">
        <v>404</v>
      </c>
      <c r="Q9" s="18" t="n">
        <v>439.70013229</v>
      </c>
      <c r="R9" s="20" t="n">
        <v>17.34181127</v>
      </c>
    </row>
    <row r="10" spans="1:18">
      <c r="A10" s="15" t="s">
        <v>407</v>
      </c>
      <c r="B10" s="17" t="n">
        <v>20058</v>
      </c>
      <c r="C10" s="18">
        <f>(2798.0/B10*100)</f>
        <v/>
      </c>
      <c r="D10" s="19" t="n">
        <v>17260</v>
      </c>
      <c r="E10" s="18" t="n">
        <v>528.08324809</v>
      </c>
      <c r="F10" s="20" t="n">
        <v>2.55863755</v>
      </c>
      <c r="G10" s="18" t="n">
        <v>523.9496173</v>
      </c>
      <c r="H10" s="20" t="n">
        <v>9.532207680000001</v>
      </c>
      <c r="I10" s="18" t="s">
        <v>404</v>
      </c>
      <c r="J10" s="20" t="s">
        <v>404</v>
      </c>
      <c r="K10" s="18" t="s">
        <v>404</v>
      </c>
      <c r="L10" s="20" t="s">
        <v>404</v>
      </c>
      <c r="M10" s="18" t="s">
        <v>404</v>
      </c>
      <c r="N10" s="20" t="s">
        <v>404</v>
      </c>
      <c r="O10" s="18" t="s">
        <v>404</v>
      </c>
      <c r="P10" s="20" t="s">
        <v>404</v>
      </c>
      <c r="Q10" s="18" t="n">
        <v>540.6775133</v>
      </c>
      <c r="R10" s="20" t="n">
        <v>19.60481351</v>
      </c>
    </row>
    <row r="11" spans="1:18">
      <c r="A11" s="15" t="s">
        <v>408</v>
      </c>
      <c r="B11" s="17" t="n">
        <v>7053</v>
      </c>
      <c r="C11" s="18">
        <f>(137.0/B11*100)</f>
        <v/>
      </c>
      <c r="D11" s="19" t="n">
        <v>6916</v>
      </c>
      <c r="E11" s="18" t="n">
        <v>475.264935</v>
      </c>
      <c r="F11" s="20" t="n">
        <v>3.90562923</v>
      </c>
      <c r="G11" s="18" t="n">
        <v>434.57295779</v>
      </c>
      <c r="H11" s="20" t="n">
        <v>6.15978179</v>
      </c>
      <c r="I11" s="18" t="s">
        <v>404</v>
      </c>
      <c r="J11" s="20" t="s">
        <v>404</v>
      </c>
      <c r="K11" s="18" t="s">
        <v>404</v>
      </c>
      <c r="L11" s="20" t="s">
        <v>404</v>
      </c>
      <c r="M11" s="18" t="s">
        <v>404</v>
      </c>
      <c r="N11" s="20" t="s">
        <v>404</v>
      </c>
      <c r="O11" s="18" t="s">
        <v>404</v>
      </c>
      <c r="P11" s="20" t="s">
        <v>404</v>
      </c>
      <c r="Q11" s="18" t="n">
        <v>434.26176489</v>
      </c>
      <c r="R11" s="20" t="n">
        <v>9.98811794</v>
      </c>
    </row>
    <row r="12" spans="1:18">
      <c r="A12" s="15" t="s">
        <v>409</v>
      </c>
      <c r="B12" s="17" t="n">
        <v>6894</v>
      </c>
      <c r="C12" s="18">
        <f>(106.0/B12*100)</f>
        <v/>
      </c>
      <c r="D12" s="19" t="n">
        <v>6788</v>
      </c>
      <c r="E12" s="18" t="n">
        <v>491.30593335</v>
      </c>
      <c r="F12" s="20" t="n">
        <v>3.26894666</v>
      </c>
      <c r="G12" s="18" t="n">
        <v>478.49488921</v>
      </c>
      <c r="H12" s="20" t="n">
        <v>8.20554295</v>
      </c>
      <c r="I12" s="18" t="s">
        <v>404</v>
      </c>
      <c r="J12" s="20" t="s">
        <v>404</v>
      </c>
      <c r="K12" s="18" t="s">
        <v>404</v>
      </c>
      <c r="L12" s="20" t="s">
        <v>404</v>
      </c>
      <c r="M12" s="18" t="s">
        <v>404</v>
      </c>
      <c r="N12" s="20" t="s">
        <v>404</v>
      </c>
      <c r="O12" s="18" t="s">
        <v>404</v>
      </c>
      <c r="P12" s="20" t="s">
        <v>404</v>
      </c>
      <c r="Q12" s="18" t="n">
        <v>400.67689954</v>
      </c>
      <c r="R12" s="20" t="n">
        <v>33.59854665</v>
      </c>
    </row>
    <row r="13" spans="1:18">
      <c r="A13" s="15" t="s">
        <v>410</v>
      </c>
      <c r="B13" s="17" t="n">
        <v>7161</v>
      </c>
      <c r="C13" s="18">
        <f>(1175.0/B13*100)</f>
        <v/>
      </c>
      <c r="D13" s="19" t="n">
        <v>5986</v>
      </c>
      <c r="E13" s="18" t="n">
        <v>502.08524886</v>
      </c>
      <c r="F13" s="20" t="n">
        <v>3.72459565</v>
      </c>
      <c r="G13" s="18" t="n">
        <v>493.85776025</v>
      </c>
      <c r="H13" s="20" t="n">
        <v>4.27578013</v>
      </c>
      <c r="I13" s="18" t="s">
        <v>404</v>
      </c>
      <c r="J13" s="20" t="s">
        <v>404</v>
      </c>
      <c r="K13" s="18" t="s">
        <v>404</v>
      </c>
      <c r="L13" s="20" t="s">
        <v>404</v>
      </c>
      <c r="M13" s="18" t="s">
        <v>404</v>
      </c>
      <c r="N13" s="20" t="s">
        <v>404</v>
      </c>
      <c r="O13" s="18" t="s">
        <v>404</v>
      </c>
      <c r="P13" s="20" t="s">
        <v>404</v>
      </c>
      <c r="Q13" s="18" t="n">
        <v>495.87685294</v>
      </c>
      <c r="R13" s="20" t="n">
        <v>8.24329741</v>
      </c>
    </row>
    <row r="14" spans="1:18">
      <c r="A14" s="15" t="s">
        <v>411</v>
      </c>
      <c r="B14" s="17" t="n">
        <v>5587</v>
      </c>
      <c r="C14" s="18">
        <f>(0.0/B14*100)</f>
        <v/>
      </c>
      <c r="D14" s="19" t="n">
        <v>5587</v>
      </c>
      <c r="E14" s="18" t="n">
        <v>520.40215003</v>
      </c>
      <c r="F14" s="20" t="n">
        <v>2.55123171</v>
      </c>
      <c r="G14" s="18" t="n">
        <v>516.66164298</v>
      </c>
      <c r="H14" s="20" t="n">
        <v>4.01804808</v>
      </c>
      <c r="I14" s="18" t="s">
        <v>404</v>
      </c>
      <c r="J14" s="20" t="s">
        <v>404</v>
      </c>
      <c r="K14" s="18" t="s">
        <v>404</v>
      </c>
      <c r="L14" s="20" t="s">
        <v>404</v>
      </c>
      <c r="M14" s="18" t="s">
        <v>404</v>
      </c>
      <c r="N14" s="20" t="s">
        <v>404</v>
      </c>
      <c r="O14" s="18" t="s">
        <v>404</v>
      </c>
      <c r="P14" s="20" t="s">
        <v>404</v>
      </c>
      <c r="Q14" s="18" t="n">
        <v>512.92032041</v>
      </c>
      <c r="R14" s="20" t="n">
        <v>13.67184569</v>
      </c>
    </row>
    <row r="15" spans="1:18">
      <c r="A15" s="15" t="s">
        <v>412</v>
      </c>
      <c r="B15" s="17" t="n">
        <v>5882</v>
      </c>
      <c r="C15" s="18">
        <f>(0.0/B15*100)</f>
        <v/>
      </c>
      <c r="D15" s="19" t="n">
        <v>5882</v>
      </c>
      <c r="E15" s="18" t="n">
        <v>529.23322477</v>
      </c>
      <c r="F15" s="20" t="n">
        <v>3.19450097</v>
      </c>
      <c r="G15" s="18" t="n">
        <v>518.31347853</v>
      </c>
      <c r="H15" s="20" t="n">
        <v>3.79990136</v>
      </c>
      <c r="I15" s="18" t="s">
        <v>404</v>
      </c>
      <c r="J15" s="20" t="s">
        <v>404</v>
      </c>
      <c r="K15" s="18" t="s">
        <v>404</v>
      </c>
      <c r="L15" s="20" t="s">
        <v>404</v>
      </c>
      <c r="M15" s="18" t="s">
        <v>404</v>
      </c>
      <c r="N15" s="20" t="s">
        <v>404</v>
      </c>
      <c r="O15" s="18" t="s">
        <v>404</v>
      </c>
      <c r="P15" s="20" t="s">
        <v>404</v>
      </c>
      <c r="Q15" s="18" t="n">
        <v>570.90649062</v>
      </c>
      <c r="R15" s="20" t="n">
        <v>26.10724972</v>
      </c>
    </row>
    <row r="16" spans="1:18">
      <c r="A16" s="15" t="s">
        <v>413</v>
      </c>
      <c r="B16" s="17" t="n">
        <v>6108</v>
      </c>
      <c r="C16" s="18">
        <f>(339.0/B16*100)</f>
        <v/>
      </c>
      <c r="D16" s="19" t="n">
        <v>5769</v>
      </c>
      <c r="E16" s="18" t="n">
        <v>514.2853155400001</v>
      </c>
      <c r="F16" s="20" t="n">
        <v>3.72739766</v>
      </c>
      <c r="G16" s="18" t="n">
        <v>448.71344449</v>
      </c>
      <c r="H16" s="20" t="n">
        <v>10.01796827</v>
      </c>
      <c r="I16" s="18" t="s">
        <v>404</v>
      </c>
      <c r="J16" s="20" t="s">
        <v>404</v>
      </c>
      <c r="K16" s="18" t="s">
        <v>404</v>
      </c>
      <c r="L16" s="20" t="s">
        <v>404</v>
      </c>
      <c r="M16" s="18" t="s">
        <v>404</v>
      </c>
      <c r="N16" s="20" t="s">
        <v>404</v>
      </c>
      <c r="O16" s="18" t="s">
        <v>404</v>
      </c>
      <c r="P16" s="20" t="s">
        <v>404</v>
      </c>
      <c r="Q16" s="18" t="n">
        <v>467.61227468</v>
      </c>
      <c r="R16" s="20" t="n">
        <v>36.29717621</v>
      </c>
    </row>
    <row r="17" spans="1:18">
      <c r="A17" s="15" t="s">
        <v>414</v>
      </c>
      <c r="B17" s="17" t="n">
        <v>6504</v>
      </c>
      <c r="C17" s="18">
        <f>(1325.0/B17*100)</f>
        <v/>
      </c>
      <c r="D17" s="19" t="n">
        <v>5179</v>
      </c>
      <c r="E17" s="18" t="n">
        <v>515.4644832</v>
      </c>
      <c r="F17" s="20" t="n">
        <v>4.88372921</v>
      </c>
      <c r="G17" s="18" t="n">
        <v>482.88498892</v>
      </c>
      <c r="H17" s="20" t="n">
        <v>10.1786713</v>
      </c>
      <c r="I17" s="18" t="s">
        <v>404</v>
      </c>
      <c r="J17" s="20" t="s">
        <v>404</v>
      </c>
      <c r="K17" s="18" t="s">
        <v>404</v>
      </c>
      <c r="L17" s="20" t="s">
        <v>404</v>
      </c>
      <c r="M17" s="18" t="s">
        <v>404</v>
      </c>
      <c r="N17" s="20" t="s">
        <v>404</v>
      </c>
      <c r="O17" s="18" t="s">
        <v>404</v>
      </c>
      <c r="P17" s="20" t="s">
        <v>404</v>
      </c>
      <c r="Q17" s="18" t="n">
        <v>568.45785819</v>
      </c>
      <c r="R17" s="20" t="n">
        <v>15.81579634</v>
      </c>
    </row>
    <row r="18" spans="1:18">
      <c r="A18" s="15" t="s">
        <v>415</v>
      </c>
      <c r="B18" s="17" t="n">
        <v>5532</v>
      </c>
      <c r="C18" s="18">
        <f>(0.0/B18*100)</f>
        <v/>
      </c>
      <c r="D18" s="19" t="n">
        <v>5532</v>
      </c>
      <c r="E18" s="18" t="n">
        <v>478.37726873</v>
      </c>
      <c r="F18" s="20" t="n">
        <v>4.30259164</v>
      </c>
      <c r="G18" s="18" t="n">
        <v>419.51510776</v>
      </c>
      <c r="H18" s="20" t="n">
        <v>13.93628789</v>
      </c>
      <c r="I18" s="18" t="s">
        <v>404</v>
      </c>
      <c r="J18" s="20" t="s">
        <v>404</v>
      </c>
      <c r="K18" s="18" t="s">
        <v>404</v>
      </c>
      <c r="L18" s="20" t="s">
        <v>404</v>
      </c>
      <c r="M18" s="18" t="s">
        <v>404</v>
      </c>
      <c r="N18" s="20" t="s">
        <v>404</v>
      </c>
      <c r="O18" s="18" t="s">
        <v>404</v>
      </c>
      <c r="P18" s="20" t="s">
        <v>404</v>
      </c>
      <c r="Q18" s="18" t="n">
        <v>479.00473349</v>
      </c>
      <c r="R18" s="20" t="n">
        <v>15.74999423</v>
      </c>
    </row>
    <row r="19" spans="1:18">
      <c r="A19" s="15" t="s">
        <v>416</v>
      </c>
      <c r="B19" s="17" t="n">
        <v>5658</v>
      </c>
      <c r="C19" s="18">
        <f>(327.0/B19*100)</f>
        <v/>
      </c>
      <c r="D19" s="19" t="n">
        <v>5331</v>
      </c>
      <c r="E19" s="18" t="n">
        <v>497.57730476</v>
      </c>
      <c r="F19" s="20" t="n">
        <v>5.5119686</v>
      </c>
      <c r="G19" s="18" t="n">
        <v>447.48197318</v>
      </c>
      <c r="H19" s="20" t="n">
        <v>5.85174223</v>
      </c>
      <c r="I19" s="18" t="s">
        <v>404</v>
      </c>
      <c r="J19" s="20" t="s">
        <v>404</v>
      </c>
      <c r="K19" s="18" t="s">
        <v>404</v>
      </c>
      <c r="L19" s="20" t="s">
        <v>404</v>
      </c>
      <c r="M19" s="18" t="s">
        <v>404</v>
      </c>
      <c r="N19" s="20" t="s">
        <v>404</v>
      </c>
      <c r="O19" s="18" t="s">
        <v>404</v>
      </c>
      <c r="P19" s="20" t="s">
        <v>404</v>
      </c>
      <c r="Q19" s="18" t="n">
        <v>442.40893055</v>
      </c>
      <c r="R19" s="20" t="n">
        <v>28.99775928</v>
      </c>
    </row>
    <row r="20" spans="1:18">
      <c r="A20" s="15" t="s">
        <v>417</v>
      </c>
      <c r="B20" s="17" t="n">
        <v>3371</v>
      </c>
      <c r="C20" s="18">
        <f>(24.0/B20*100)</f>
        <v/>
      </c>
      <c r="D20" s="19" t="n">
        <v>3347</v>
      </c>
      <c r="E20" s="18" t="n">
        <v>481.12342963</v>
      </c>
      <c r="F20" s="20" t="n">
        <v>2.61751596</v>
      </c>
      <c r="G20" s="18" t="n">
        <v>482.40876977</v>
      </c>
      <c r="H20" s="20" t="n">
        <v>3.11677427</v>
      </c>
      <c r="I20" s="18" t="s">
        <v>404</v>
      </c>
      <c r="J20" s="20" t="s">
        <v>404</v>
      </c>
      <c r="K20" s="18" t="s">
        <v>404</v>
      </c>
      <c r="L20" s="20" t="s">
        <v>404</v>
      </c>
      <c r="M20" s="18" t="s">
        <v>404</v>
      </c>
      <c r="N20" s="20" t="s">
        <v>404</v>
      </c>
      <c r="O20" s="18" t="s">
        <v>404</v>
      </c>
      <c r="P20" s="20" t="s">
        <v>404</v>
      </c>
      <c r="Q20" s="18" t="n">
        <v>438.95016879</v>
      </c>
      <c r="R20" s="20" t="n">
        <v>24.88574984</v>
      </c>
    </row>
    <row r="21" spans="1:18">
      <c r="A21" s="15" t="s">
        <v>418</v>
      </c>
      <c r="B21" s="17" t="n">
        <v>5741</v>
      </c>
      <c r="C21" s="18">
        <f>(0.0/B21*100)</f>
        <v/>
      </c>
      <c r="D21" s="19" t="n">
        <v>5741</v>
      </c>
      <c r="E21" s="18" t="n">
        <v>523.88823904</v>
      </c>
      <c r="F21" s="20" t="n">
        <v>2.47528974</v>
      </c>
      <c r="G21" s="18" t="n">
        <v>484.79379345</v>
      </c>
      <c r="H21" s="20" t="n">
        <v>19.50869287</v>
      </c>
      <c r="I21" s="18" t="s">
        <v>404</v>
      </c>
      <c r="J21" s="20" t="s">
        <v>404</v>
      </c>
      <c r="K21" s="18" t="s">
        <v>404</v>
      </c>
      <c r="L21" s="20" t="s">
        <v>404</v>
      </c>
      <c r="M21" s="18" t="s">
        <v>404</v>
      </c>
      <c r="N21" s="20" t="s">
        <v>404</v>
      </c>
      <c r="O21" s="18" t="s">
        <v>404</v>
      </c>
      <c r="P21" s="20" t="s">
        <v>404</v>
      </c>
      <c r="Q21" s="18" t="n">
        <v>507.84430465</v>
      </c>
      <c r="R21" s="20" t="n">
        <v>8.568422999999999</v>
      </c>
    </row>
    <row r="22" spans="1:18">
      <c r="A22" s="15" t="s">
        <v>419</v>
      </c>
      <c r="B22" s="17" t="n">
        <v>6598</v>
      </c>
      <c r="C22" s="18">
        <f>(0.0/B22*100)</f>
        <v/>
      </c>
      <c r="D22" s="19" t="n">
        <v>6598</v>
      </c>
      <c r="E22" s="18" t="n">
        <v>486.1121013</v>
      </c>
      <c r="F22" s="20" t="n">
        <v>5.42490428</v>
      </c>
      <c r="G22" s="18" t="n">
        <v>462.80863546</v>
      </c>
      <c r="H22" s="20" t="n">
        <v>10.74893628</v>
      </c>
      <c r="I22" s="18" t="s">
        <v>404</v>
      </c>
      <c r="J22" s="20" t="s">
        <v>404</v>
      </c>
      <c r="K22" s="18" t="s">
        <v>404</v>
      </c>
      <c r="L22" s="20" t="s">
        <v>404</v>
      </c>
      <c r="M22" s="18" t="s">
        <v>404</v>
      </c>
      <c r="N22" s="20" t="s">
        <v>404</v>
      </c>
      <c r="O22" s="18" t="s">
        <v>404</v>
      </c>
      <c r="P22" s="20" t="s">
        <v>404</v>
      </c>
      <c r="Q22" s="18" t="n">
        <v>358.47742062</v>
      </c>
      <c r="R22" s="20" t="n">
        <v>49.50838006</v>
      </c>
    </row>
    <row r="23" spans="1:18">
      <c r="A23" s="15" t="s">
        <v>420</v>
      </c>
      <c r="B23" s="17" t="n">
        <v>11583</v>
      </c>
      <c r="C23" s="18">
        <f>(0.0/B23*100)</f>
        <v/>
      </c>
      <c r="D23" s="19" t="n">
        <v>11583</v>
      </c>
      <c r="E23" s="18" t="s">
        <v>404</v>
      </c>
      <c r="F23" s="20" t="s">
        <v>404</v>
      </c>
      <c r="G23" s="18" t="s">
        <v>404</v>
      </c>
      <c r="H23" s="20" t="s">
        <v>404</v>
      </c>
      <c r="I23" s="18" t="s">
        <v>404</v>
      </c>
      <c r="J23" s="20" t="s">
        <v>404</v>
      </c>
      <c r="K23" s="18" t="s">
        <v>404</v>
      </c>
      <c r="L23" s="20" t="s">
        <v>404</v>
      </c>
      <c r="M23" s="18" t="n">
        <v>484.7579961</v>
      </c>
      <c r="N23" s="20" t="n">
        <v>2.68139711</v>
      </c>
      <c r="O23" s="18" t="s">
        <v>404</v>
      </c>
      <c r="P23" s="20" t="s">
        <v>404</v>
      </c>
      <c r="Q23" s="18" t="s">
        <v>404</v>
      </c>
      <c r="R23" s="20" t="s">
        <v>404</v>
      </c>
    </row>
    <row r="24" spans="1:18">
      <c r="A24" s="15" t="s">
        <v>421</v>
      </c>
      <c r="B24" s="17" t="n">
        <v>6647</v>
      </c>
      <c r="C24" s="18">
        <f>(0.0/B24*100)</f>
        <v/>
      </c>
      <c r="D24" s="19" t="n">
        <v>6647</v>
      </c>
      <c r="E24" s="18" t="n">
        <v>528.20273571</v>
      </c>
      <c r="F24" s="20" t="n">
        <v>5.32692137</v>
      </c>
      <c r="G24" s="18" t="n">
        <v>504.91269228</v>
      </c>
      <c r="H24" s="20" t="n">
        <v>5.04220635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522.7155834599999</v>
      </c>
      <c r="F25" s="20" t="n">
        <v>4.11356457</v>
      </c>
      <c r="G25" s="18" t="n">
        <v>496.48118463</v>
      </c>
      <c r="H25" s="20" t="n">
        <v>9.644326700000001</v>
      </c>
      <c r="I25" s="18" t="s">
        <v>404</v>
      </c>
      <c r="J25" s="20" t="s">
        <v>404</v>
      </c>
      <c r="K25" s="18" t="s">
        <v>404</v>
      </c>
      <c r="L25" s="20" t="s">
        <v>404</v>
      </c>
      <c r="M25" s="18" t="s">
        <v>404</v>
      </c>
      <c r="N25" s="20" t="s">
        <v>404</v>
      </c>
      <c r="O25" s="18" t="s">
        <v>404</v>
      </c>
      <c r="P25" s="20" t="s">
        <v>404</v>
      </c>
      <c r="Q25" s="18" t="n">
        <v>525.2953146</v>
      </c>
      <c r="R25" s="20" t="n">
        <v>32.53945087</v>
      </c>
    </row>
    <row r="26" spans="1:18">
      <c r="A26" s="15" t="s">
        <v>423</v>
      </c>
      <c r="B26" s="17" t="n">
        <v>4869</v>
      </c>
      <c r="C26" s="18">
        <f>(11.0/B26*100)</f>
        <v/>
      </c>
      <c r="D26" s="19" t="n">
        <v>4858</v>
      </c>
      <c r="E26" s="18" t="n">
        <v>491.13321904</v>
      </c>
      <c r="F26" s="20" t="n">
        <v>2.01276863</v>
      </c>
      <c r="G26" s="18" t="n">
        <v>461.89182369</v>
      </c>
      <c r="H26" s="20" t="n">
        <v>8.3134762</v>
      </c>
      <c r="I26" s="18" t="s">
        <v>404</v>
      </c>
      <c r="J26" s="20" t="s">
        <v>404</v>
      </c>
      <c r="K26" s="18" t="s">
        <v>404</v>
      </c>
      <c r="L26" s="20" t="s">
        <v>404</v>
      </c>
      <c r="M26" s="18" t="s">
        <v>404</v>
      </c>
      <c r="N26" s="20" t="s">
        <v>404</v>
      </c>
      <c r="O26" s="18" t="s">
        <v>404</v>
      </c>
      <c r="P26" s="20" t="s">
        <v>404</v>
      </c>
      <c r="Q26" s="18" t="n">
        <v>464.89770105</v>
      </c>
      <c r="R26" s="20" t="n">
        <v>20.44295342</v>
      </c>
    </row>
    <row r="27" spans="1:18">
      <c r="A27" s="15" t="s">
        <v>424</v>
      </c>
      <c r="B27" s="17" t="n">
        <v>5299</v>
      </c>
      <c r="C27" s="18">
        <f>(0.0/B27*100)</f>
        <v/>
      </c>
      <c r="D27" s="19" t="n">
        <v>5299</v>
      </c>
      <c r="E27" s="18" t="n">
        <v>484.91873245</v>
      </c>
      <c r="F27" s="20" t="n">
        <v>1.46505316</v>
      </c>
      <c r="G27" s="18" t="n">
        <v>416.35940739</v>
      </c>
      <c r="H27" s="20" t="n">
        <v>6.00931304</v>
      </c>
      <c r="I27" s="18" t="s">
        <v>404</v>
      </c>
      <c r="J27" s="20" t="s">
        <v>404</v>
      </c>
      <c r="K27" s="18" t="s">
        <v>404</v>
      </c>
      <c r="L27" s="20" t="s">
        <v>404</v>
      </c>
      <c r="M27" s="18" t="s">
        <v>404</v>
      </c>
      <c r="N27" s="20" t="s">
        <v>404</v>
      </c>
      <c r="O27" s="18" t="s">
        <v>404</v>
      </c>
      <c r="P27" s="20" t="s">
        <v>404</v>
      </c>
      <c r="Q27" s="18" t="n">
        <v>446.94048163</v>
      </c>
      <c r="R27" s="20" t="n">
        <v>10.70487081</v>
      </c>
    </row>
    <row r="28" spans="1:18">
      <c r="A28" s="15" t="s">
        <v>425</v>
      </c>
      <c r="B28" s="17" t="n">
        <v>7568</v>
      </c>
      <c r="C28" s="18">
        <f>(0.0/B28*100)</f>
        <v/>
      </c>
      <c r="D28" s="19" t="n">
        <v>7568</v>
      </c>
      <c r="E28" s="18" t="n">
        <v>448.38641199</v>
      </c>
      <c r="F28" s="20" t="n">
        <v>4.7516879</v>
      </c>
      <c r="G28" s="18" t="n">
        <v>407.39471721</v>
      </c>
      <c r="H28" s="20" t="n">
        <v>3.3617812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516.90893854</v>
      </c>
      <c r="F29" s="20" t="n">
        <v>6.65725708</v>
      </c>
      <c r="G29" s="18" t="n">
        <v>461.43634055</v>
      </c>
      <c r="H29" s="20" t="n">
        <v>15.06633661</v>
      </c>
      <c r="I29" s="18" t="s">
        <v>404</v>
      </c>
      <c r="J29" s="20" t="s">
        <v>404</v>
      </c>
      <c r="K29" s="18" t="s">
        <v>404</v>
      </c>
      <c r="L29" s="20" t="s">
        <v>404</v>
      </c>
      <c r="M29" s="18" t="s">
        <v>404</v>
      </c>
      <c r="N29" s="20" t="s">
        <v>404</v>
      </c>
      <c r="O29" s="18" t="s">
        <v>404</v>
      </c>
      <c r="P29" s="20" t="s">
        <v>404</v>
      </c>
      <c r="Q29" s="18" t="n">
        <v>486.43469545</v>
      </c>
      <c r="R29" s="20" t="n">
        <v>15.69359016</v>
      </c>
    </row>
    <row r="30" spans="1:18">
      <c r="A30" s="15" t="s">
        <v>427</v>
      </c>
      <c r="B30" s="17" t="n">
        <v>4520</v>
      </c>
      <c r="C30" s="18">
        <f>(929.0/B30*100)</f>
        <v/>
      </c>
      <c r="D30" s="19" t="n">
        <v>3591</v>
      </c>
      <c r="E30" s="18" t="n">
        <v>512.54833203</v>
      </c>
      <c r="F30" s="20" t="n">
        <v>3.15539763</v>
      </c>
      <c r="G30" s="18" t="n">
        <v>503.46700667</v>
      </c>
      <c r="H30" s="20" t="n">
        <v>12.37455022</v>
      </c>
      <c r="I30" s="18" t="s">
        <v>404</v>
      </c>
      <c r="J30" s="20" t="s">
        <v>404</v>
      </c>
      <c r="K30" s="18" t="s">
        <v>404</v>
      </c>
      <c r="L30" s="20" t="s">
        <v>404</v>
      </c>
      <c r="M30" s="18" t="s">
        <v>404</v>
      </c>
      <c r="N30" s="20" t="s">
        <v>404</v>
      </c>
      <c r="O30" s="18" t="s">
        <v>404</v>
      </c>
      <c r="P30" s="20" t="s">
        <v>404</v>
      </c>
      <c r="Q30" s="18" t="n">
        <v>478.89336713</v>
      </c>
      <c r="R30" s="20" t="n">
        <v>9.30607592</v>
      </c>
    </row>
    <row r="31" spans="1:18">
      <c r="A31" s="15" t="s">
        <v>428</v>
      </c>
      <c r="B31" s="17" t="n">
        <v>5456</v>
      </c>
      <c r="C31" s="18">
        <f>(502.0/B31*100)</f>
        <v/>
      </c>
      <c r="D31" s="19" t="n">
        <v>4954</v>
      </c>
      <c r="E31" s="18" t="n">
        <v>518.53859842</v>
      </c>
      <c r="F31" s="20" t="n">
        <v>3.00714826</v>
      </c>
      <c r="G31" s="18" t="n">
        <v>506.81869399</v>
      </c>
      <c r="H31" s="20" t="n">
        <v>4.43343686</v>
      </c>
      <c r="I31" s="18" t="s">
        <v>404</v>
      </c>
      <c r="J31" s="20" t="s">
        <v>404</v>
      </c>
      <c r="K31" s="18" t="s">
        <v>404</v>
      </c>
      <c r="L31" s="20" t="s">
        <v>404</v>
      </c>
      <c r="M31" s="18" t="s">
        <v>404</v>
      </c>
      <c r="N31" s="20" t="s">
        <v>404</v>
      </c>
      <c r="O31" s="18" t="s">
        <v>404</v>
      </c>
      <c r="P31" s="20" t="s">
        <v>404</v>
      </c>
      <c r="Q31" s="18" t="n">
        <v>501.69275724</v>
      </c>
      <c r="R31" s="20" t="n">
        <v>14.50923133</v>
      </c>
    </row>
    <row r="32" spans="1:18">
      <c r="A32" s="15" t="s">
        <v>429</v>
      </c>
      <c r="B32" s="17" t="n">
        <v>4478</v>
      </c>
      <c r="C32" s="18">
        <f>(0.0/B32*100)</f>
        <v/>
      </c>
      <c r="D32" s="19" t="n">
        <v>4478</v>
      </c>
      <c r="E32" s="18" t="n">
        <v>505.13706737</v>
      </c>
      <c r="F32" s="20" t="n">
        <v>3.25438973</v>
      </c>
      <c r="G32" s="18" t="n">
        <v>506.27515605</v>
      </c>
      <c r="H32" s="20" t="n">
        <v>4.78557923</v>
      </c>
      <c r="I32" s="18" t="s">
        <v>404</v>
      </c>
      <c r="J32" s="20" t="s">
        <v>404</v>
      </c>
      <c r="K32" s="18" t="s">
        <v>404</v>
      </c>
      <c r="L32" s="20" t="s">
        <v>404</v>
      </c>
      <c r="M32" s="18" t="s">
        <v>404</v>
      </c>
      <c r="N32" s="20" t="s">
        <v>404</v>
      </c>
      <c r="O32" s="18" t="s">
        <v>404</v>
      </c>
      <c r="P32" s="20" t="s">
        <v>404</v>
      </c>
      <c r="Q32" s="18" t="n">
        <v>515.0601165</v>
      </c>
      <c r="R32" s="20" t="n">
        <v>22.16988075</v>
      </c>
    </row>
    <row r="33" spans="1:18">
      <c r="A33" s="15" t="s">
        <v>430</v>
      </c>
      <c r="B33" s="17" t="n">
        <v>7325</v>
      </c>
      <c r="C33" s="18">
        <f>(29.0/B33*100)</f>
        <v/>
      </c>
      <c r="D33" s="19" t="n">
        <v>7296</v>
      </c>
      <c r="E33" s="18" t="n">
        <v>500.76183614</v>
      </c>
      <c r="F33" s="20" t="n">
        <v>2.85847657</v>
      </c>
      <c r="G33" s="18" t="n">
        <v>464.14264487</v>
      </c>
      <c r="H33" s="20" t="n">
        <v>11.46007467</v>
      </c>
      <c r="I33" s="18" t="s">
        <v>404</v>
      </c>
      <c r="J33" s="20" t="s">
        <v>404</v>
      </c>
      <c r="K33" s="18" t="s">
        <v>404</v>
      </c>
      <c r="L33" s="20" t="s">
        <v>404</v>
      </c>
      <c r="M33" s="18" t="s">
        <v>404</v>
      </c>
      <c r="N33" s="20" t="s">
        <v>404</v>
      </c>
      <c r="O33" s="18" t="s">
        <v>404</v>
      </c>
      <c r="P33" s="20" t="s">
        <v>404</v>
      </c>
      <c r="Q33" s="18" t="n">
        <v>548.0452203999999</v>
      </c>
      <c r="R33" s="20" t="n">
        <v>18.22169708</v>
      </c>
    </row>
    <row r="34" spans="1:18">
      <c r="A34" s="15" t="s">
        <v>431</v>
      </c>
      <c r="B34" s="17" t="n">
        <v>6350</v>
      </c>
      <c r="C34" s="18">
        <f>(0.0/B34*100)</f>
        <v/>
      </c>
      <c r="D34" s="19" t="n">
        <v>6350</v>
      </c>
      <c r="E34" s="18" t="n">
        <v>459.94440405</v>
      </c>
      <c r="F34" s="20" t="n">
        <v>4.41886654</v>
      </c>
      <c r="G34" s="18" t="n">
        <v>439.15610328</v>
      </c>
      <c r="H34" s="20" t="n">
        <v>6.04599361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508.85449357</v>
      </c>
      <c r="F35" s="20" t="n">
        <v>1.56011767</v>
      </c>
      <c r="G35" s="18" t="n">
        <v>504.69735618</v>
      </c>
      <c r="H35" s="20" t="n">
        <v>3.46460016</v>
      </c>
      <c r="I35" s="18" t="s">
        <v>404</v>
      </c>
      <c r="J35" s="20" t="s">
        <v>404</v>
      </c>
      <c r="K35" s="18" t="s">
        <v>404</v>
      </c>
      <c r="L35" s="20" t="s">
        <v>404</v>
      </c>
      <c r="M35" s="18" t="s">
        <v>404</v>
      </c>
      <c r="N35" s="20" t="s">
        <v>404</v>
      </c>
      <c r="O35" s="18" t="s">
        <v>404</v>
      </c>
      <c r="P35" s="20" t="s">
        <v>404</v>
      </c>
      <c r="Q35" s="18" t="n">
        <v>489.11006679</v>
      </c>
      <c r="R35" s="20" t="n">
        <v>12.56294488</v>
      </c>
    </row>
    <row r="36" spans="1:18">
      <c r="A36" s="15" t="s">
        <v>433</v>
      </c>
      <c r="B36" s="17" t="n">
        <v>6736</v>
      </c>
      <c r="C36" s="18">
        <f>(10.0/B36*100)</f>
        <v/>
      </c>
      <c r="D36" s="19" t="n">
        <v>6726</v>
      </c>
      <c r="E36" s="18" t="n">
        <v>495.48520759</v>
      </c>
      <c r="F36" s="20" t="n">
        <v>2.7170172</v>
      </c>
      <c r="G36" s="18" t="n">
        <v>493.82206699</v>
      </c>
      <c r="H36" s="20" t="n">
        <v>5.12187372</v>
      </c>
      <c r="I36" s="18" t="s">
        <v>404</v>
      </c>
      <c r="J36" s="20" t="s">
        <v>404</v>
      </c>
      <c r="K36" s="18" t="s">
        <v>404</v>
      </c>
      <c r="L36" s="20" t="s">
        <v>404</v>
      </c>
      <c r="M36" s="18" t="s">
        <v>404</v>
      </c>
      <c r="N36" s="20" t="s">
        <v>404</v>
      </c>
      <c r="O36" s="18" t="s">
        <v>404</v>
      </c>
      <c r="P36" s="20" t="s">
        <v>404</v>
      </c>
      <c r="Q36" s="18" t="n">
        <v>559.0792460500001</v>
      </c>
      <c r="R36" s="20" t="n">
        <v>15.83942784</v>
      </c>
    </row>
    <row r="37" spans="1:18">
      <c r="A37" s="15" t="s">
        <v>434</v>
      </c>
      <c r="B37" s="17" t="n">
        <v>5458</v>
      </c>
      <c r="C37" s="18">
        <f>(0.0/B37*100)</f>
        <v/>
      </c>
      <c r="D37" s="19" t="n">
        <v>5458</v>
      </c>
      <c r="E37" s="18" t="n">
        <v>499.45889668</v>
      </c>
      <c r="F37" s="20" t="n">
        <v>3.7839336</v>
      </c>
      <c r="G37" s="18" t="n">
        <v>502.20975817</v>
      </c>
      <c r="H37" s="20" t="n">
        <v>6.52276593</v>
      </c>
      <c r="I37" s="18" t="s">
        <v>404</v>
      </c>
      <c r="J37" s="20" t="s">
        <v>404</v>
      </c>
      <c r="K37" s="18" t="s">
        <v>404</v>
      </c>
      <c r="L37" s="20" t="s">
        <v>404</v>
      </c>
      <c r="M37" s="18" t="s">
        <v>404</v>
      </c>
      <c r="N37" s="20" t="s">
        <v>404</v>
      </c>
      <c r="O37" s="18" t="s">
        <v>404</v>
      </c>
      <c r="P37" s="20" t="s">
        <v>404</v>
      </c>
      <c r="Q37" s="18" t="n">
        <v>469.54426793</v>
      </c>
      <c r="R37" s="20" t="n">
        <v>12.39576001</v>
      </c>
    </row>
    <row r="38" spans="1:18">
      <c r="A38" s="15" t="s">
        <v>435</v>
      </c>
      <c r="B38" s="17" t="n">
        <v>5860</v>
      </c>
      <c r="C38" s="18">
        <f>(268.0/B38*100)</f>
        <v/>
      </c>
      <c r="D38" s="19" t="n">
        <v>5592</v>
      </c>
      <c r="E38" s="18" t="n">
        <v>495.81998364</v>
      </c>
      <c r="F38" s="20" t="n">
        <v>3.7743035</v>
      </c>
      <c r="G38" s="18" t="n">
        <v>471.72624776</v>
      </c>
      <c r="H38" s="20" t="n">
        <v>9.654781</v>
      </c>
      <c r="I38" s="18" t="s">
        <v>404</v>
      </c>
      <c r="J38" s="20" t="s">
        <v>404</v>
      </c>
      <c r="K38" s="18" t="s">
        <v>404</v>
      </c>
      <c r="L38" s="20" t="s">
        <v>404</v>
      </c>
      <c r="M38" s="18" t="s">
        <v>404</v>
      </c>
      <c r="N38" s="20" t="s">
        <v>404</v>
      </c>
      <c r="O38" s="18" t="s">
        <v>404</v>
      </c>
      <c r="P38" s="20" t="s">
        <v>404</v>
      </c>
      <c r="Q38" s="18" t="n">
        <v>503.77736114</v>
      </c>
      <c r="R38" s="20" t="n">
        <v>49.67556896</v>
      </c>
    </row>
    <row r="39" spans="1:18">
      <c r="A39" s="15" t="s">
        <v>436</v>
      </c>
      <c r="B39" s="17" t="n">
        <v>5895</v>
      </c>
      <c r="C39" s="18">
        <f>(0.0/B39*100)</f>
        <v/>
      </c>
      <c r="D39" s="19" t="n">
        <v>5895</v>
      </c>
      <c r="E39" s="18" t="n">
        <v>466.03493794</v>
      </c>
      <c r="F39" s="20" t="n">
        <v>9.585145199999999</v>
      </c>
      <c r="G39" s="18" t="n">
        <v>413.47370688</v>
      </c>
      <c r="H39" s="20" t="n">
        <v>4.53595795</v>
      </c>
      <c r="I39" s="18" t="s">
        <v>404</v>
      </c>
      <c r="J39" s="20" t="s">
        <v>404</v>
      </c>
      <c r="K39" s="18" t="s">
        <v>404</v>
      </c>
      <c r="L39" s="20" t="s">
        <v>404</v>
      </c>
      <c r="M39" s="18" t="s">
        <v>404</v>
      </c>
      <c r="N39" s="20" t="s">
        <v>404</v>
      </c>
      <c r="O39" s="18" t="s">
        <v>404</v>
      </c>
      <c r="P39" s="20" t="s">
        <v>404</v>
      </c>
      <c r="Q39" s="18" t="n">
        <v>425.76949639</v>
      </c>
      <c r="R39" s="20" t="n">
        <v>25.66179363</v>
      </c>
    </row>
    <row r="40" spans="1:18">
      <c r="A40" s="15" t="s">
        <v>437</v>
      </c>
      <c r="B40" s="17" t="n">
        <v>14157</v>
      </c>
      <c r="C40" s="18">
        <f>(2628.0/B40*100)</f>
        <v/>
      </c>
      <c r="D40" s="19" t="n">
        <v>11529</v>
      </c>
      <c r="E40" s="18" t="n">
        <v>502.54314779</v>
      </c>
      <c r="F40" s="20" t="n">
        <v>3.7839648</v>
      </c>
      <c r="G40" s="18" t="n">
        <v>487.2706647</v>
      </c>
      <c r="H40" s="20" t="n">
        <v>8.06841792</v>
      </c>
      <c r="I40" s="18" t="s">
        <v>404</v>
      </c>
      <c r="J40" s="20" t="s">
        <v>404</v>
      </c>
      <c r="K40" s="18" t="s">
        <v>404</v>
      </c>
      <c r="L40" s="20" t="s">
        <v>404</v>
      </c>
      <c r="M40" s="18" t="s">
        <v>404</v>
      </c>
      <c r="N40" s="20" t="s">
        <v>404</v>
      </c>
      <c r="O40" s="18" t="s">
        <v>404</v>
      </c>
      <c r="P40" s="20" t="s">
        <v>404</v>
      </c>
      <c r="Q40" s="18" t="n">
        <v>493.78145106</v>
      </c>
      <c r="R40" s="20" t="n">
        <v>7.7281326</v>
      </c>
    </row>
    <row r="41" spans="1:18">
      <c r="A41" s="15" t="s">
        <v>438</v>
      </c>
      <c r="B41" s="17" t="n">
        <v>5712</v>
      </c>
      <c r="C41" s="18">
        <f>(70.0/B41*100)</f>
        <v/>
      </c>
      <c r="D41" s="19" t="n">
        <v>5642</v>
      </c>
      <c r="E41" s="18" t="n">
        <v>498.76613404</v>
      </c>
      <c r="F41" s="20" t="n">
        <v>3.38094199</v>
      </c>
      <c r="G41" s="18" t="n">
        <v>484.61068493</v>
      </c>
      <c r="H41" s="20" t="n">
        <v>14.59178016</v>
      </c>
      <c r="I41" s="18" t="s">
        <v>404</v>
      </c>
      <c r="J41" s="20" t="s">
        <v>404</v>
      </c>
      <c r="K41" s="18" t="s">
        <v>404</v>
      </c>
      <c r="L41" s="20" t="s">
        <v>404</v>
      </c>
      <c r="M41" s="18" t="s">
        <v>404</v>
      </c>
      <c r="N41" s="20" t="s">
        <v>404</v>
      </c>
      <c r="O41" s="18" t="s">
        <v>404</v>
      </c>
      <c r="P41" s="20" t="s">
        <v>404</v>
      </c>
      <c r="Q41" s="18" t="n">
        <v>533.6571441999999</v>
      </c>
      <c r="R41" s="20" t="n">
        <v>26.9826666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410.86153291</v>
      </c>
      <c r="F44" s="20" t="n">
        <v>4.95210364</v>
      </c>
      <c r="G44" s="18" t="n">
        <v>389.37216917</v>
      </c>
      <c r="H44" s="20" t="n">
        <v>8.0841482</v>
      </c>
      <c r="I44" s="18" t="s">
        <v>404</v>
      </c>
      <c r="J44" s="20" t="s">
        <v>404</v>
      </c>
      <c r="K44" s="18" t="s">
        <v>404</v>
      </c>
      <c r="L44" s="20" t="s">
        <v>404</v>
      </c>
      <c r="M44" s="18" t="s">
        <v>404</v>
      </c>
      <c r="N44" s="20" t="s">
        <v>404</v>
      </c>
      <c r="O44" s="18" t="s">
        <v>404</v>
      </c>
      <c r="P44" s="20" t="s">
        <v>404</v>
      </c>
      <c r="Q44" s="18" t="n">
        <v>378.8909032</v>
      </c>
      <c r="R44" s="20" t="n">
        <v>25.14881526</v>
      </c>
    </row>
    <row r="45" spans="1:18">
      <c r="A45" s="15" t="s">
        <v>442</v>
      </c>
      <c r="B45" s="17" t="n">
        <v>5519</v>
      </c>
      <c r="C45" s="18">
        <f>(0.0/B45*100)</f>
        <v/>
      </c>
      <c r="D45" s="19" t="n">
        <v>5519</v>
      </c>
      <c r="E45" s="18" t="n">
        <v>358.36909472</v>
      </c>
      <c r="F45" s="20" t="n">
        <v>4.58692082</v>
      </c>
      <c r="G45" s="18" t="n">
        <v>346.64094746</v>
      </c>
      <c r="H45" s="20" t="n">
        <v>5.95519895</v>
      </c>
      <c r="I45" s="18" t="s">
        <v>404</v>
      </c>
      <c r="J45" s="20" t="s">
        <v>404</v>
      </c>
      <c r="K45" s="18" t="s">
        <v>404</v>
      </c>
      <c r="L45" s="20" t="s">
        <v>404</v>
      </c>
      <c r="M45" s="18" t="s">
        <v>404</v>
      </c>
      <c r="N45" s="20" t="s">
        <v>404</v>
      </c>
      <c r="O45" s="18" t="n">
        <v>329.12799841</v>
      </c>
      <c r="P45" s="20" t="n">
        <v>8.317066840000001</v>
      </c>
      <c r="Q45" s="18" t="n">
        <v>324.49753062</v>
      </c>
      <c r="R45" s="20" t="n">
        <v>6.281633</v>
      </c>
    </row>
    <row r="46" spans="1:18">
      <c r="A46" s="15" t="s">
        <v>443</v>
      </c>
      <c r="B46" s="17" t="n">
        <v>23141</v>
      </c>
      <c r="C46" s="18">
        <f>(4196.0/B46*100)</f>
        <v/>
      </c>
      <c r="D46" s="19" t="n">
        <v>18945</v>
      </c>
      <c r="E46" s="18" t="n">
        <v>434.52930338</v>
      </c>
      <c r="F46" s="20" t="n">
        <v>5.58100244</v>
      </c>
      <c r="G46" s="18" t="n">
        <v>399.24224794</v>
      </c>
      <c r="H46" s="20" t="n">
        <v>4.51350463</v>
      </c>
      <c r="I46" s="18" t="s">
        <v>404</v>
      </c>
      <c r="J46" s="20" t="s">
        <v>404</v>
      </c>
      <c r="K46" s="18" t="s">
        <v>404</v>
      </c>
      <c r="L46" s="20" t="s">
        <v>404</v>
      </c>
      <c r="M46" s="18" t="s">
        <v>404</v>
      </c>
      <c r="N46" s="20" t="s">
        <v>404</v>
      </c>
      <c r="O46" s="18" t="s">
        <v>404</v>
      </c>
      <c r="P46" s="20" t="s">
        <v>404</v>
      </c>
      <c r="Q46" s="18" t="n">
        <v>372.27152986</v>
      </c>
      <c r="R46" s="20" t="n">
        <v>7.96635013</v>
      </c>
    </row>
    <row r="47" spans="1:18">
      <c r="A47" s="15" t="s">
        <v>444</v>
      </c>
      <c r="B47" s="17" t="n">
        <v>5928</v>
      </c>
      <c r="C47" s="18">
        <f>(0.0/B47*100)</f>
        <v/>
      </c>
      <c r="D47" s="19" t="n">
        <v>5928</v>
      </c>
      <c r="E47" s="18" t="n">
        <v>447.87511377</v>
      </c>
      <c r="F47" s="20" t="n">
        <v>7.45127527</v>
      </c>
      <c r="G47" s="18" t="n">
        <v>404.1692763</v>
      </c>
      <c r="H47" s="20" t="n">
        <v>9.339968860000001</v>
      </c>
      <c r="I47" s="18" t="s">
        <v>404</v>
      </c>
      <c r="J47" s="20" t="s">
        <v>404</v>
      </c>
      <c r="K47" s="18" t="s">
        <v>404</v>
      </c>
      <c r="L47" s="20" t="s">
        <v>404</v>
      </c>
      <c r="M47" s="18" t="s">
        <v>404</v>
      </c>
      <c r="N47" s="20" t="s">
        <v>404</v>
      </c>
      <c r="O47" s="18" t="s">
        <v>404</v>
      </c>
      <c r="P47" s="20" t="s">
        <v>404</v>
      </c>
      <c r="Q47" s="18" t="n">
        <v>447.32163258</v>
      </c>
      <c r="R47" s="20" t="n">
        <v>34.20184855</v>
      </c>
    </row>
    <row r="48" spans="1:18">
      <c r="A48" s="15" t="s">
        <v>445</v>
      </c>
      <c r="B48" s="17" t="n">
        <v>9841</v>
      </c>
      <c r="C48" s="18">
        <f>(0.0/B48*100)</f>
        <v/>
      </c>
      <c r="D48" s="19" t="n">
        <v>9841</v>
      </c>
      <c r="E48" s="18" t="n">
        <v>504.62062622</v>
      </c>
      <c r="F48" s="20" t="n">
        <v>6.22215555</v>
      </c>
      <c r="G48" s="18" t="n">
        <v>457.5536175</v>
      </c>
      <c r="H48" s="20" t="n">
        <v>14.28674522</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441.40347508</v>
      </c>
      <c r="F49" s="20" t="n">
        <v>4.58590138</v>
      </c>
      <c r="G49" s="18" t="n">
        <v>407.02220734</v>
      </c>
      <c r="H49" s="20" t="n">
        <v>4.70624783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441.82995128</v>
      </c>
      <c r="F50" s="20" t="n">
        <v>4.80413268</v>
      </c>
      <c r="G50" s="18" t="n">
        <v>414.44334326</v>
      </c>
      <c r="H50" s="20" t="n">
        <v>5.16527267</v>
      </c>
      <c r="I50" s="18" t="s">
        <v>404</v>
      </c>
      <c r="J50" s="20" t="s">
        <v>404</v>
      </c>
      <c r="K50" s="18" t="s">
        <v>404</v>
      </c>
      <c r="L50" s="20" t="s">
        <v>404</v>
      </c>
      <c r="M50" s="18" t="s">
        <v>404</v>
      </c>
      <c r="N50" s="20" t="s">
        <v>404</v>
      </c>
      <c r="O50" s="18" t="s">
        <v>404</v>
      </c>
      <c r="P50" s="20" t="s">
        <v>404</v>
      </c>
      <c r="Q50" s="18" t="n">
        <v>413.72721652</v>
      </c>
      <c r="R50" s="20" t="n">
        <v>13.83039973</v>
      </c>
    </row>
    <row r="51" spans="1:18">
      <c r="A51" s="15" t="s">
        <v>448</v>
      </c>
      <c r="B51" s="17" t="n">
        <v>6866</v>
      </c>
      <c r="C51" s="18">
        <f>(0.0/B51*100)</f>
        <v/>
      </c>
      <c r="D51" s="19" t="n">
        <v>6866</v>
      </c>
      <c r="E51" s="18" t="n">
        <v>430.89409061</v>
      </c>
      <c r="F51" s="20" t="n">
        <v>6.04363588</v>
      </c>
      <c r="G51" s="18" t="n">
        <v>425.5145469</v>
      </c>
      <c r="H51" s="20" t="n">
        <v>3.71281957</v>
      </c>
      <c r="I51" s="18" t="s">
        <v>404</v>
      </c>
      <c r="J51" s="20" t="s">
        <v>404</v>
      </c>
      <c r="K51" s="18" t="s">
        <v>404</v>
      </c>
      <c r="L51" s="20" t="s">
        <v>404</v>
      </c>
      <c r="M51" s="18" t="s">
        <v>404</v>
      </c>
      <c r="N51" s="20" t="s">
        <v>404</v>
      </c>
      <c r="O51" s="18" t="s">
        <v>404</v>
      </c>
      <c r="P51" s="20" t="s">
        <v>404</v>
      </c>
      <c r="Q51" s="18" t="n">
        <v>423.39927339</v>
      </c>
      <c r="R51" s="20" t="n">
        <v>6.29211918</v>
      </c>
    </row>
    <row r="52" spans="1:18">
      <c r="A52" s="15" t="s">
        <v>449</v>
      </c>
      <c r="B52" s="17" t="n">
        <v>5809</v>
      </c>
      <c r="C52" s="18">
        <f>(0.0/B52*100)</f>
        <v/>
      </c>
      <c r="D52" s="19" t="n">
        <v>5809</v>
      </c>
      <c r="E52" s="18" t="n">
        <v>499.31695898</v>
      </c>
      <c r="F52" s="20" t="n">
        <v>5.19159547</v>
      </c>
      <c r="G52" s="18" t="n">
        <v>474.1435291</v>
      </c>
      <c r="H52" s="20" t="n">
        <v>5.59470084</v>
      </c>
      <c r="I52" s="18" t="s">
        <v>404</v>
      </c>
      <c r="J52" s="20" t="s">
        <v>404</v>
      </c>
      <c r="K52" s="18" t="s">
        <v>404</v>
      </c>
      <c r="L52" s="20" t="s">
        <v>404</v>
      </c>
      <c r="M52" s="18" t="s">
        <v>404</v>
      </c>
      <c r="N52" s="20" t="s">
        <v>404</v>
      </c>
      <c r="O52" s="18" t="s">
        <v>404</v>
      </c>
      <c r="P52" s="20" t="s">
        <v>404</v>
      </c>
      <c r="Q52" s="18" t="n">
        <v>435.81206191</v>
      </c>
      <c r="R52" s="20" t="n">
        <v>23.51583908</v>
      </c>
    </row>
    <row r="53" spans="1:18">
      <c r="A53" s="15" t="s">
        <v>450</v>
      </c>
      <c r="B53" s="17" t="n">
        <v>5571</v>
      </c>
      <c r="C53" s="18">
        <f>(0.0/B53*100)</f>
        <v/>
      </c>
      <c r="D53" s="19" t="n">
        <v>5571</v>
      </c>
      <c r="E53" s="18" t="n">
        <v>443.77939442</v>
      </c>
      <c r="F53" s="20" t="n">
        <v>1.78789069</v>
      </c>
      <c r="G53" s="18" t="n">
        <v>434.87744427</v>
      </c>
      <c r="H53" s="20" t="n">
        <v>4.32049353</v>
      </c>
      <c r="I53" s="18" t="s">
        <v>404</v>
      </c>
      <c r="J53" s="20" t="s">
        <v>404</v>
      </c>
      <c r="K53" s="18" t="s">
        <v>404</v>
      </c>
      <c r="L53" s="20" t="s">
        <v>404</v>
      </c>
      <c r="M53" s="18" t="s">
        <v>404</v>
      </c>
      <c r="N53" s="20" t="s">
        <v>404</v>
      </c>
      <c r="O53" s="18" t="s">
        <v>404</v>
      </c>
      <c r="P53" s="20" t="s">
        <v>404</v>
      </c>
      <c r="Q53" s="18" t="n">
        <v>317.77115472</v>
      </c>
      <c r="R53" s="20" t="n">
        <v>38.31500887</v>
      </c>
    </row>
    <row r="54" spans="1:18">
      <c r="A54" s="15" t="s">
        <v>451</v>
      </c>
      <c r="B54" s="17" t="n">
        <v>4740</v>
      </c>
      <c r="C54" s="18">
        <f>(199.0/B54*100)</f>
        <v/>
      </c>
      <c r="D54" s="19" t="n">
        <v>4541</v>
      </c>
      <c r="E54" s="18" t="n">
        <v>390.68784822</v>
      </c>
      <c r="F54" s="20" t="n">
        <v>6.25749336</v>
      </c>
      <c r="G54" s="18" t="n">
        <v>339.09256226</v>
      </c>
      <c r="H54" s="20" t="n">
        <v>4.83436213</v>
      </c>
      <c r="I54" s="18" t="s">
        <v>404</v>
      </c>
      <c r="J54" s="20" t="s">
        <v>404</v>
      </c>
      <c r="K54" s="18" t="s">
        <v>404</v>
      </c>
      <c r="L54" s="20" t="s">
        <v>404</v>
      </c>
      <c r="M54" s="18" t="s">
        <v>404</v>
      </c>
      <c r="N54" s="20" t="s">
        <v>404</v>
      </c>
      <c r="O54" s="18" t="s">
        <v>404</v>
      </c>
      <c r="P54" s="20" t="s">
        <v>404</v>
      </c>
      <c r="Q54" s="18" t="n">
        <v>307.47641346</v>
      </c>
      <c r="R54" s="20" t="n">
        <v>11.47269027</v>
      </c>
    </row>
    <row r="55" spans="1:18">
      <c r="A55" s="15" t="s">
        <v>452</v>
      </c>
      <c r="B55" s="17" t="n">
        <v>5316</v>
      </c>
      <c r="C55" s="18">
        <f>(43.0/B55*100)</f>
        <v/>
      </c>
      <c r="D55" s="19" t="n">
        <v>5273</v>
      </c>
      <c r="E55" s="18" t="n">
        <v>407.50585656</v>
      </c>
      <c r="F55" s="20" t="n">
        <v>4.1502383</v>
      </c>
      <c r="G55" s="18" t="n">
        <v>393.10689629</v>
      </c>
      <c r="H55" s="20" t="n">
        <v>5.49756367</v>
      </c>
      <c r="I55" s="18" t="s">
        <v>404</v>
      </c>
      <c r="J55" s="20" t="s">
        <v>404</v>
      </c>
      <c r="K55" s="18" t="s">
        <v>404</v>
      </c>
      <c r="L55" s="20" t="s">
        <v>404</v>
      </c>
      <c r="M55" s="18" t="s">
        <v>404</v>
      </c>
      <c r="N55" s="20" t="s">
        <v>404</v>
      </c>
      <c r="O55" s="18" t="s">
        <v>404</v>
      </c>
      <c r="P55" s="20" t="s">
        <v>404</v>
      </c>
      <c r="Q55" s="18" t="n">
        <v>281.03363622</v>
      </c>
      <c r="R55" s="20" t="n">
        <v>17.27601456</v>
      </c>
    </row>
    <row r="56" spans="1:18">
      <c r="A56" s="15" t="s">
        <v>453</v>
      </c>
      <c r="B56" s="17" t="n">
        <v>5359</v>
      </c>
      <c r="C56" s="18">
        <f>(0.0/B56*100)</f>
        <v/>
      </c>
      <c r="D56" s="19" t="n">
        <v>5359</v>
      </c>
      <c r="E56" s="18" t="n">
        <v>527.2112703400001</v>
      </c>
      <c r="F56" s="20" t="n">
        <v>3.26022786</v>
      </c>
      <c r="G56" s="18" t="n">
        <v>527.66235235</v>
      </c>
      <c r="H56" s="20" t="n">
        <v>15.9946396</v>
      </c>
      <c r="I56" s="18" t="s">
        <v>404</v>
      </c>
      <c r="J56" s="20" t="s">
        <v>404</v>
      </c>
      <c r="K56" s="18" t="s">
        <v>404</v>
      </c>
      <c r="L56" s="20" t="s">
        <v>404</v>
      </c>
      <c r="M56" s="18" t="s">
        <v>404</v>
      </c>
      <c r="N56" s="20" t="s">
        <v>404</v>
      </c>
      <c r="O56" s="18" t="s">
        <v>404</v>
      </c>
      <c r="P56" s="20" t="s">
        <v>404</v>
      </c>
      <c r="Q56" s="18" t="n">
        <v>517.53472216</v>
      </c>
      <c r="R56" s="20" t="n">
        <v>14.41598916</v>
      </c>
    </row>
    <row r="57" spans="1:18">
      <c r="A57" s="15" t="s">
        <v>454</v>
      </c>
      <c r="B57" s="17" t="n">
        <v>6513</v>
      </c>
      <c r="C57" s="18">
        <f>(0.0/B57*100)</f>
        <v/>
      </c>
      <c r="D57" s="19" t="n">
        <v>6513</v>
      </c>
      <c r="E57" s="18" t="n">
        <v>425.7875244</v>
      </c>
      <c r="F57" s="20" t="n">
        <v>4.59211404</v>
      </c>
      <c r="G57" s="18" t="n">
        <v>380.99424804</v>
      </c>
      <c r="H57" s="20" t="n">
        <v>4.35497085</v>
      </c>
      <c r="I57" s="18" t="s">
        <v>404</v>
      </c>
      <c r="J57" s="20" t="s">
        <v>404</v>
      </c>
      <c r="K57" s="18" t="s">
        <v>404</v>
      </c>
      <c r="L57" s="20" t="s">
        <v>404</v>
      </c>
      <c r="M57" s="18" t="s">
        <v>404</v>
      </c>
      <c r="N57" s="20" t="s">
        <v>404</v>
      </c>
      <c r="O57" s="18" t="s">
        <v>404</v>
      </c>
      <c r="P57" s="20" t="s">
        <v>404</v>
      </c>
      <c r="Q57" s="18" t="n">
        <v>388.64809911</v>
      </c>
      <c r="R57" s="20" t="n">
        <v>9.223799250000001</v>
      </c>
    </row>
    <row r="58" spans="1:18">
      <c r="A58" s="15" t="s">
        <v>455</v>
      </c>
      <c r="B58" s="17" t="n">
        <v>7267</v>
      </c>
      <c r="C58" s="18">
        <f>(0.0/B58*100)</f>
        <v/>
      </c>
      <c r="D58" s="19" t="n">
        <v>7267</v>
      </c>
      <c r="E58" s="18" t="n">
        <v>413.2202369</v>
      </c>
      <c r="F58" s="20" t="n">
        <v>3.74332155</v>
      </c>
      <c r="G58" s="18" t="n">
        <v>386.86984583</v>
      </c>
      <c r="H58" s="20" t="n">
        <v>10.46701911</v>
      </c>
      <c r="I58" s="18" t="s">
        <v>404</v>
      </c>
      <c r="J58" s="20" t="s">
        <v>404</v>
      </c>
      <c r="K58" s="18" t="s">
        <v>404</v>
      </c>
      <c r="L58" s="20" t="s">
        <v>404</v>
      </c>
      <c r="M58" s="18" t="s">
        <v>404</v>
      </c>
      <c r="N58" s="20" t="s">
        <v>404</v>
      </c>
      <c r="O58" s="18" t="s">
        <v>404</v>
      </c>
      <c r="P58" s="20" t="s">
        <v>404</v>
      </c>
      <c r="Q58" s="18" t="n">
        <v>392.15830571</v>
      </c>
      <c r="R58" s="20" t="n">
        <v>14.14445459</v>
      </c>
    </row>
    <row r="59" spans="1:18">
      <c r="A59" s="15" t="s">
        <v>456</v>
      </c>
      <c r="B59" s="17" t="n">
        <v>4826</v>
      </c>
      <c r="C59" s="18">
        <f>(0.0/B59*100)</f>
        <v/>
      </c>
      <c r="D59" s="19" t="n">
        <v>4826</v>
      </c>
      <c r="E59" s="18" t="n">
        <v>352.53016184</v>
      </c>
      <c r="F59" s="20" t="n">
        <v>1.84892687</v>
      </c>
      <c r="G59" s="18" t="n">
        <v>318.53276295</v>
      </c>
      <c r="H59" s="20" t="n">
        <v>3.88543467</v>
      </c>
      <c r="I59" s="18" t="s">
        <v>404</v>
      </c>
      <c r="J59" s="20" t="s">
        <v>404</v>
      </c>
      <c r="K59" s="18" t="s">
        <v>404</v>
      </c>
      <c r="L59" s="20" t="s">
        <v>404</v>
      </c>
      <c r="M59" s="18" t="s">
        <v>404</v>
      </c>
      <c r="N59" s="20" t="s">
        <v>404</v>
      </c>
      <c r="O59" s="18" t="s">
        <v>404</v>
      </c>
      <c r="P59" s="20" t="s">
        <v>404</v>
      </c>
      <c r="Q59" s="18" t="n">
        <v>311.87188631</v>
      </c>
      <c r="R59" s="20" t="n">
        <v>10.60959217</v>
      </c>
    </row>
    <row r="60" spans="1:18">
      <c r="A60" s="15" t="s">
        <v>457</v>
      </c>
      <c r="B60" s="17" t="n">
        <v>4546</v>
      </c>
      <c r="C60" s="18">
        <f>(0.0/B60*100)</f>
        <v/>
      </c>
      <c r="D60" s="19" t="n">
        <v>4546</v>
      </c>
      <c r="E60" s="18" t="n">
        <v>356.02826848</v>
      </c>
      <c r="F60" s="20" t="n">
        <v>5.47083431</v>
      </c>
      <c r="G60" s="18" t="n">
        <v>314.55508578</v>
      </c>
      <c r="H60" s="20" t="n">
        <v>12.8130617</v>
      </c>
      <c r="I60" s="18" t="s">
        <v>404</v>
      </c>
      <c r="J60" s="20" t="s">
        <v>404</v>
      </c>
      <c r="K60" s="18" t="s">
        <v>404</v>
      </c>
      <c r="L60" s="20" t="s">
        <v>404</v>
      </c>
      <c r="M60" s="18" t="s">
        <v>404</v>
      </c>
      <c r="N60" s="20" t="s">
        <v>404</v>
      </c>
      <c r="O60" s="18" t="s">
        <v>404</v>
      </c>
      <c r="P60" s="20" t="s">
        <v>404</v>
      </c>
      <c r="Q60" s="18" t="n">
        <v>307.54237351</v>
      </c>
      <c r="R60" s="20" t="n">
        <v>22.96649813</v>
      </c>
    </row>
    <row r="61" spans="1:18">
      <c r="A61" s="15" t="s">
        <v>458</v>
      </c>
      <c r="B61" s="17" t="n">
        <v>6525</v>
      </c>
      <c r="C61" s="18">
        <f>(0.0/B61*100)</f>
        <v/>
      </c>
      <c r="D61" s="19" t="n">
        <v>6525</v>
      </c>
      <c r="E61" s="18" t="n">
        <v>477.23469976</v>
      </c>
      <c r="F61" s="20" t="n">
        <v>3.25432956</v>
      </c>
      <c r="G61" s="18" t="n">
        <v>448.31745892</v>
      </c>
      <c r="H61" s="20" t="n">
        <v>8.49681865</v>
      </c>
      <c r="I61" s="18" t="s">
        <v>404</v>
      </c>
      <c r="J61" s="20" t="s">
        <v>404</v>
      </c>
      <c r="K61" s="18" t="s">
        <v>404</v>
      </c>
      <c r="L61" s="20" t="s">
        <v>404</v>
      </c>
      <c r="M61" s="18" t="s">
        <v>404</v>
      </c>
      <c r="N61" s="20" t="s">
        <v>404</v>
      </c>
      <c r="O61" s="18" t="s">
        <v>404</v>
      </c>
      <c r="P61" s="20" t="s">
        <v>404</v>
      </c>
      <c r="Q61" s="18" t="n">
        <v>499.90626092</v>
      </c>
      <c r="R61" s="20" t="n">
        <v>7.56350906</v>
      </c>
    </row>
    <row r="62" spans="1:18">
      <c r="A62" s="15" t="s">
        <v>459</v>
      </c>
      <c r="B62" s="17" t="n">
        <v>4476</v>
      </c>
      <c r="C62" s="18">
        <f>(0.0/B62*100)</f>
        <v/>
      </c>
      <c r="D62" s="19" t="n">
        <v>4476</v>
      </c>
      <c r="E62" s="18" t="n">
        <v>510.0580838</v>
      </c>
      <c r="F62" s="20" t="n">
        <v>1.48810083</v>
      </c>
      <c r="G62" s="18" t="n">
        <v>500.72728533</v>
      </c>
      <c r="H62" s="20" t="n">
        <v>2.59983458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367.96510184</v>
      </c>
      <c r="F63" s="20" t="n">
        <v>2.67018387</v>
      </c>
      <c r="G63" s="18" t="n">
        <v>338.98437704</v>
      </c>
      <c r="H63" s="20" t="n">
        <v>1.97508958</v>
      </c>
      <c r="I63" s="18" t="s">
        <v>404</v>
      </c>
      <c r="J63" s="20" t="s">
        <v>404</v>
      </c>
      <c r="K63" s="18" t="s">
        <v>404</v>
      </c>
      <c r="L63" s="20" t="s">
        <v>404</v>
      </c>
      <c r="M63" s="18" t="s">
        <v>404</v>
      </c>
      <c r="N63" s="20" t="s">
        <v>404</v>
      </c>
      <c r="O63" s="18" t="s">
        <v>404</v>
      </c>
      <c r="P63" s="20" t="s">
        <v>404</v>
      </c>
      <c r="Q63" s="18" t="n">
        <v>373.09733869</v>
      </c>
      <c r="R63" s="20" t="n">
        <v>5.17379284</v>
      </c>
    </row>
    <row r="64" spans="1:18">
      <c r="A64" s="15" t="s">
        <v>461</v>
      </c>
      <c r="B64" s="17" t="n">
        <v>3634</v>
      </c>
      <c r="C64" s="18">
        <f>(27.0/B64*100)</f>
        <v/>
      </c>
      <c r="D64" s="19" t="n">
        <v>3607</v>
      </c>
      <c r="E64" s="18" t="n">
        <v>448.0258619</v>
      </c>
      <c r="F64" s="20" t="n">
        <v>1.77935092</v>
      </c>
      <c r="G64" s="18" t="n">
        <v>303.53720112</v>
      </c>
      <c r="H64" s="20" t="n">
        <v>18.35341315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426.43600222</v>
      </c>
      <c r="F65" s="20" t="n">
        <v>4.61377077</v>
      </c>
      <c r="G65" s="18" t="n">
        <v>406.49918689</v>
      </c>
      <c r="H65" s="20" t="n">
        <v>4.16493505</v>
      </c>
      <c r="I65" s="18" t="s">
        <v>404</v>
      </c>
      <c r="J65" s="20" t="s">
        <v>404</v>
      </c>
      <c r="K65" s="18" t="s">
        <v>404</v>
      </c>
      <c r="L65" s="20" t="s">
        <v>404</v>
      </c>
      <c r="M65" s="18" t="s">
        <v>404</v>
      </c>
      <c r="N65" s="20" t="s">
        <v>404</v>
      </c>
      <c r="O65" s="18" t="s">
        <v>404</v>
      </c>
      <c r="P65" s="20" t="s">
        <v>404</v>
      </c>
      <c r="Q65" s="18" t="n">
        <v>429.12409809</v>
      </c>
      <c r="R65" s="20" t="n">
        <v>25.62794531</v>
      </c>
    </row>
    <row r="66" spans="1:18">
      <c r="A66" s="15" t="s">
        <v>463</v>
      </c>
      <c r="B66" s="17" t="n">
        <v>5665</v>
      </c>
      <c r="C66" s="18">
        <f>(0.0/B66*100)</f>
        <v/>
      </c>
      <c r="D66" s="19" t="n">
        <v>5665</v>
      </c>
      <c r="E66" s="18" t="n">
        <v>418.23263819</v>
      </c>
      <c r="F66" s="20" t="n">
        <v>1.91354836</v>
      </c>
      <c r="G66" s="18" t="n">
        <v>441.59277954</v>
      </c>
      <c r="H66" s="20" t="n">
        <v>2.29034021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425.29382324</v>
      </c>
      <c r="F67" s="20" t="n">
        <v>5.98687775</v>
      </c>
      <c r="G67" s="18" t="n">
        <v>381.32194991</v>
      </c>
      <c r="H67" s="20" t="n">
        <v>3.8613819</v>
      </c>
      <c r="I67" s="18" t="s">
        <v>404</v>
      </c>
      <c r="J67" s="20" t="s">
        <v>404</v>
      </c>
      <c r="K67" s="18" t="s">
        <v>404</v>
      </c>
      <c r="L67" s="20" t="s">
        <v>404</v>
      </c>
      <c r="M67" s="18" t="s">
        <v>404</v>
      </c>
      <c r="N67" s="20" t="s">
        <v>404</v>
      </c>
      <c r="O67" s="18" t="s">
        <v>404</v>
      </c>
      <c r="P67" s="20" t="s">
        <v>404</v>
      </c>
      <c r="Q67" s="18" t="n">
        <v>402.95574263</v>
      </c>
      <c r="R67" s="20" t="n">
        <v>25.78578563</v>
      </c>
    </row>
    <row r="68" spans="1:18">
      <c r="A68" s="15" t="s">
        <v>465</v>
      </c>
      <c r="B68" s="17" t="n">
        <v>12083</v>
      </c>
      <c r="C68" s="18">
        <f>(0.0/B68*100)</f>
        <v/>
      </c>
      <c r="D68" s="19" t="n">
        <v>12083</v>
      </c>
      <c r="E68" s="18" t="n">
        <v>400.55818526</v>
      </c>
      <c r="F68" s="20" t="n">
        <v>1.02975156</v>
      </c>
      <c r="G68" s="18" t="n">
        <v>417.3249573</v>
      </c>
      <c r="H68" s="20" t="n">
        <v>4.00591991</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433.11578195</v>
      </c>
      <c r="F69" s="20" t="n">
        <v>4.14887126</v>
      </c>
      <c r="G69" s="18" t="n">
        <v>431.53681503</v>
      </c>
      <c r="H69" s="20" t="n">
        <v>14.35192284</v>
      </c>
      <c r="I69" s="18" t="s">
        <v>404</v>
      </c>
      <c r="J69" s="20" t="s">
        <v>404</v>
      </c>
      <c r="K69" s="18" t="s">
        <v>404</v>
      </c>
      <c r="L69" s="20" t="s">
        <v>404</v>
      </c>
      <c r="M69" s="18" t="s">
        <v>404</v>
      </c>
      <c r="N69" s="20" t="s">
        <v>404</v>
      </c>
      <c r="O69" s="18" t="s">
        <v>404</v>
      </c>
      <c r="P69" s="20" t="s">
        <v>404</v>
      </c>
      <c r="Q69" s="18" t="n">
        <v>535.00227353</v>
      </c>
      <c r="R69" s="20" t="n">
        <v>8.029799649999999</v>
      </c>
    </row>
    <row r="70" spans="1:18">
      <c r="A70" s="15" t="s">
        <v>467</v>
      </c>
      <c r="B70" s="17" t="n">
        <v>6036</v>
      </c>
      <c r="C70" s="18">
        <f>(0.0/B70*100)</f>
        <v/>
      </c>
      <c r="D70" s="19" t="n">
        <v>6036</v>
      </c>
      <c r="E70" s="18" t="n">
        <v>499.4563609</v>
      </c>
      <c r="F70" s="20" t="n">
        <v>3.47910582</v>
      </c>
      <c r="G70" s="18" t="n">
        <v>474.15852702</v>
      </c>
      <c r="H70" s="20" t="n">
        <v>7.13635255</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533.59877869</v>
      </c>
      <c r="F71" s="20" t="n">
        <v>1.75244072</v>
      </c>
      <c r="G71" s="18" t="n">
        <v>546.03401291</v>
      </c>
      <c r="H71" s="20" t="n">
        <v>4.82218417</v>
      </c>
      <c r="I71" s="18" t="s">
        <v>404</v>
      </c>
      <c r="J71" s="20" t="s">
        <v>404</v>
      </c>
      <c r="K71" s="18" t="s">
        <v>404</v>
      </c>
      <c r="L71" s="20" t="s">
        <v>404</v>
      </c>
      <c r="M71" s="18" t="s">
        <v>404</v>
      </c>
      <c r="N71" s="20" t="s">
        <v>404</v>
      </c>
      <c r="O71" s="18" t="s">
        <v>404</v>
      </c>
      <c r="P71" s="20" t="s">
        <v>404</v>
      </c>
      <c r="Q71" s="18" t="n">
        <v>593.25343535</v>
      </c>
      <c r="R71" s="20" t="n">
        <v>11.71122926</v>
      </c>
    </row>
    <row r="72" spans="1:18">
      <c r="A72" s="15" t="s">
        <v>469</v>
      </c>
      <c r="B72" s="17" t="n">
        <v>7708</v>
      </c>
      <c r="C72" s="18">
        <f>(0.0/B72*100)</f>
        <v/>
      </c>
      <c r="D72" s="19" t="n">
        <v>7708</v>
      </c>
      <c r="E72" s="18" t="n">
        <v>513.70577825</v>
      </c>
      <c r="F72" s="20" t="n">
        <v>3.00076695</v>
      </c>
      <c r="G72" s="18" t="n">
        <v>464.20206191</v>
      </c>
      <c r="H72" s="20" t="n">
        <v>6.5936015</v>
      </c>
      <c r="I72" s="18" t="s">
        <v>404</v>
      </c>
      <c r="J72" s="20" t="s">
        <v>404</v>
      </c>
      <c r="K72" s="18" t="s">
        <v>404</v>
      </c>
      <c r="L72" s="20" t="s">
        <v>404</v>
      </c>
      <c r="M72" s="18" t="s">
        <v>404</v>
      </c>
      <c r="N72" s="20" t="s">
        <v>404</v>
      </c>
      <c r="O72" s="18" t="s">
        <v>404</v>
      </c>
      <c r="P72" s="20" t="s">
        <v>404</v>
      </c>
      <c r="Q72" s="18" t="n">
        <v>480.51644255</v>
      </c>
      <c r="R72" s="20" t="n">
        <v>20.88830177</v>
      </c>
    </row>
    <row r="73" spans="1:18">
      <c r="A73" s="15" t="s">
        <v>470</v>
      </c>
      <c r="B73" s="17" t="n">
        <v>8249</v>
      </c>
      <c r="C73" s="18">
        <f>(0.0/B73*100)</f>
        <v/>
      </c>
      <c r="D73" s="19" t="n">
        <v>8249</v>
      </c>
      <c r="E73" s="18" t="n">
        <v>420.88077144</v>
      </c>
      <c r="F73" s="20" t="n">
        <v>4.42172023</v>
      </c>
      <c r="G73" s="18" t="n">
        <v>389.38192541</v>
      </c>
      <c r="H73" s="20" t="n">
        <v>5.14208709</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431.16550703</v>
      </c>
      <c r="F74" s="20" t="n">
        <v>1.55930621</v>
      </c>
      <c r="G74" s="18" t="n">
        <v>413.83787028</v>
      </c>
      <c r="H74" s="20" t="n">
        <v>2.83434928</v>
      </c>
      <c r="I74" s="18" t="s">
        <v>404</v>
      </c>
      <c r="J74" s="20" t="s">
        <v>404</v>
      </c>
      <c r="K74" s="18" t="s">
        <v>404</v>
      </c>
      <c r="L74" s="20" t="s">
        <v>404</v>
      </c>
      <c r="M74" s="18" t="s">
        <v>404</v>
      </c>
      <c r="N74" s="20" t="s">
        <v>404</v>
      </c>
      <c r="O74" s="18" t="s">
        <v>404</v>
      </c>
      <c r="P74" s="20" t="s">
        <v>404</v>
      </c>
      <c r="Q74" s="18" t="n">
        <v>260.55187609</v>
      </c>
      <c r="R74" s="20" t="n">
        <v>9.625590519999999</v>
      </c>
    </row>
    <row r="75" spans="1:18">
      <c r="A75" s="15" t="s">
        <v>472</v>
      </c>
      <c r="B75" s="17" t="n">
        <v>5375</v>
      </c>
      <c r="C75" s="18">
        <f>(483.0/B75*100)</f>
        <v/>
      </c>
      <c r="D75" s="19" t="n">
        <v>4892</v>
      </c>
      <c r="E75" s="18" t="n">
        <v>367.72857575</v>
      </c>
      <c r="F75" s="20" t="n">
        <v>6.09736273</v>
      </c>
      <c r="G75" s="18" t="n">
        <v>356.64088154</v>
      </c>
      <c r="H75" s="20" t="n">
        <v>5.37657331</v>
      </c>
      <c r="I75" s="18" t="s">
        <v>404</v>
      </c>
      <c r="J75" s="20" t="s">
        <v>404</v>
      </c>
      <c r="K75" s="18" t="s">
        <v>404</v>
      </c>
      <c r="L75" s="20" t="s">
        <v>404</v>
      </c>
      <c r="M75" s="18" t="s">
        <v>404</v>
      </c>
      <c r="N75" s="20" t="s">
        <v>404</v>
      </c>
      <c r="O75" s="18" t="s">
        <v>404</v>
      </c>
      <c r="P75" s="20" t="s">
        <v>404</v>
      </c>
      <c r="Q75" s="18" t="n">
        <v>359.46682287</v>
      </c>
      <c r="R75" s="20" t="n">
        <v>18.11490075</v>
      </c>
    </row>
    <row r="76" spans="1:18">
      <c r="A76" s="15" t="s">
        <v>473</v>
      </c>
      <c r="B76" s="17" t="n">
        <v>14167</v>
      </c>
      <c r="C76" s="18">
        <f>(1400.0/B76*100)</f>
        <v/>
      </c>
      <c r="D76" s="19" t="n">
        <v>12767</v>
      </c>
      <c r="E76" s="18" t="n">
        <v>435.83540406</v>
      </c>
      <c r="F76" s="20" t="n">
        <v>3.17331896</v>
      </c>
      <c r="G76" s="18" t="n">
        <v>417.39868386</v>
      </c>
      <c r="H76" s="20" t="n">
        <v>22.90581838</v>
      </c>
      <c r="I76" s="18" t="s">
        <v>404</v>
      </c>
      <c r="J76" s="20" t="s">
        <v>404</v>
      </c>
      <c r="K76" s="18" t="s">
        <v>404</v>
      </c>
      <c r="L76" s="20" t="s">
        <v>404</v>
      </c>
      <c r="M76" s="18" t="s">
        <v>404</v>
      </c>
      <c r="N76" s="20" t="s">
        <v>404</v>
      </c>
      <c r="O76" s="18" t="s">
        <v>404</v>
      </c>
      <c r="P76" s="20" t="s">
        <v>404</v>
      </c>
      <c r="Q76" s="18" t="n">
        <v>437.58192843</v>
      </c>
      <c r="R76" s="20" t="n">
        <v>13.51680522</v>
      </c>
    </row>
    <row r="77" spans="1:18">
      <c r="A77" s="15" t="s">
        <v>474</v>
      </c>
      <c r="B77" s="17" t="n">
        <v>6062</v>
      </c>
      <c r="C77" s="18">
        <f>(0.0/B77*100)</f>
        <v/>
      </c>
      <c r="D77" s="19" t="n">
        <v>6062</v>
      </c>
      <c r="E77" s="18" t="n">
        <v>445.08501657</v>
      </c>
      <c r="F77" s="20" t="n">
        <v>2.9828805</v>
      </c>
      <c r="G77" s="18" t="n">
        <v>400.44520034</v>
      </c>
      <c r="H77" s="20" t="n">
        <v>7.54505841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494.16749349</v>
      </c>
      <c r="F78" s="20" t="n">
        <v>4.90237793</v>
      </c>
      <c r="G78" s="18" t="n">
        <v>477.50866992</v>
      </c>
      <c r="H78" s="20" t="n">
        <v>6.68304129</v>
      </c>
      <c r="I78" s="18" t="s">
        <v>404</v>
      </c>
      <c r="J78" s="20" t="s">
        <v>404</v>
      </c>
      <c r="K78" s="18" t="s">
        <v>404</v>
      </c>
      <c r="L78" s="20" t="s">
        <v>404</v>
      </c>
      <c r="M78" s="18" t="s">
        <v>404</v>
      </c>
      <c r="N78" s="20" t="s">
        <v>404</v>
      </c>
      <c r="O78" s="18" t="s">
        <v>404</v>
      </c>
      <c r="P78" s="20" t="s">
        <v>404</v>
      </c>
      <c r="Q78" s="18" t="n">
        <v>483.84063456</v>
      </c>
      <c r="R78" s="20" t="n">
        <v>12.82059894</v>
      </c>
    </row>
    <row customHeight="1" ht="25" r="79" spans="1:18">
      <c r="A79" s="15" t="s">
        <v>476</v>
      </c>
      <c r="B79" s="17" t="n">
        <v>1657</v>
      </c>
      <c r="C79" s="18">
        <f>(21.0/B79*100)</f>
        <v/>
      </c>
      <c r="D79" s="19" t="n">
        <v>1636</v>
      </c>
      <c r="E79" s="18" t="n">
        <v>483.49815222</v>
      </c>
      <c r="F79" s="20" t="n">
        <v>8.528468760000001</v>
      </c>
      <c r="G79" s="18" t="n">
        <v>444.84674958</v>
      </c>
      <c r="H79" s="20" t="n">
        <v>16.34710165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428.7720914</v>
      </c>
      <c r="F80" s="20" t="n">
        <v>3.8274378</v>
      </c>
      <c r="G80" s="18" t="n">
        <v>417.01080544</v>
      </c>
      <c r="H80" s="20" t="n">
        <v>9.53805522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431.34838672</v>
      </c>
      <c r="F81" s="20" t="n">
        <v>3.98062209</v>
      </c>
      <c r="G81" s="18" t="n">
        <v>426.38332944</v>
      </c>
      <c r="H81" s="20" t="n">
        <v>6.71183309</v>
      </c>
      <c r="I81" s="18" t="s">
        <v>404</v>
      </c>
      <c r="J81" s="20" t="s">
        <v>404</v>
      </c>
      <c r="K81" s="18" t="s">
        <v>404</v>
      </c>
      <c r="L81" s="20" t="s">
        <v>404</v>
      </c>
      <c r="M81" s="18" t="s">
        <v>404</v>
      </c>
      <c r="N81" s="20" t="s">
        <v>404</v>
      </c>
      <c r="O81" s="18" t="s">
        <v>404</v>
      </c>
      <c r="P81" s="20" t="s">
        <v>404</v>
      </c>
      <c r="Q81" s="18" t="n">
        <v>440.88963116</v>
      </c>
      <c r="R81" s="20" t="n">
        <v>9.255052239999999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511.84107522</v>
      </c>
      <c r="F7" s="20" t="n">
        <v>4.32922451</v>
      </c>
      <c r="G7" s="18" t="n">
        <v>500.59798666</v>
      </c>
      <c r="H7" s="20" t="n">
        <v>2.18017097</v>
      </c>
      <c r="I7" s="18" t="s">
        <v>404</v>
      </c>
      <c r="J7" s="20" t="s">
        <v>404</v>
      </c>
      <c r="K7" s="18" t="s">
        <v>404</v>
      </c>
      <c r="L7" s="20" t="s">
        <v>404</v>
      </c>
      <c r="M7" s="18" t="s">
        <v>404</v>
      </c>
      <c r="N7" s="20" t="s">
        <v>404</v>
      </c>
      <c r="O7" s="18" t="s">
        <v>404</v>
      </c>
      <c r="P7" s="20" t="s">
        <v>404</v>
      </c>
      <c r="Q7" s="18" t="n">
        <v>486.96631719</v>
      </c>
      <c r="R7" s="20" t="n">
        <v>10.69075226</v>
      </c>
    </row>
    <row r="8" spans="1:18">
      <c r="A8" s="15" t="s">
        <v>405</v>
      </c>
      <c r="B8" s="17" t="n">
        <v>7007</v>
      </c>
      <c r="C8" s="18">
        <f>(0.0/B8*100)</f>
        <v/>
      </c>
      <c r="D8" s="19" t="n">
        <v>7007</v>
      </c>
      <c r="E8" s="18" t="n">
        <v>491.12361348</v>
      </c>
      <c r="F8" s="20" t="n">
        <v>9.4038389</v>
      </c>
      <c r="G8" s="18" t="n">
        <v>486.01005667</v>
      </c>
      <c r="H8" s="20" t="n">
        <v>3.86605294</v>
      </c>
      <c r="I8" s="18" t="s">
        <v>404</v>
      </c>
      <c r="J8" s="20" t="s">
        <v>404</v>
      </c>
      <c r="K8" s="18" t="s">
        <v>404</v>
      </c>
      <c r="L8" s="20" t="s">
        <v>404</v>
      </c>
      <c r="M8" s="18" t="s">
        <v>404</v>
      </c>
      <c r="N8" s="20" t="s">
        <v>404</v>
      </c>
      <c r="O8" s="18" t="s">
        <v>404</v>
      </c>
      <c r="P8" s="20" t="s">
        <v>404</v>
      </c>
      <c r="Q8" s="18" t="n">
        <v>440.28518739</v>
      </c>
      <c r="R8" s="20" t="n">
        <v>16.10743124</v>
      </c>
    </row>
    <row r="9" spans="1:18">
      <c r="A9" s="15" t="s">
        <v>406</v>
      </c>
      <c r="B9" s="17" t="n">
        <v>9651</v>
      </c>
      <c r="C9" s="18">
        <f>(200.0/B9*100)</f>
        <v/>
      </c>
      <c r="D9" s="19" t="n">
        <v>9451</v>
      </c>
      <c r="E9" s="18" t="n">
        <v>504.80490827</v>
      </c>
      <c r="F9" s="20" t="n">
        <v>6.48330151</v>
      </c>
      <c r="G9" s="18" t="n">
        <v>500.47870538</v>
      </c>
      <c r="H9" s="20" t="n">
        <v>4.34640761</v>
      </c>
      <c r="I9" s="18" t="s">
        <v>404</v>
      </c>
      <c r="J9" s="20" t="s">
        <v>404</v>
      </c>
      <c r="K9" s="18" t="s">
        <v>404</v>
      </c>
      <c r="L9" s="20" t="s">
        <v>404</v>
      </c>
      <c r="M9" s="18" t="s">
        <v>404</v>
      </c>
      <c r="N9" s="20" t="s">
        <v>404</v>
      </c>
      <c r="O9" s="18" t="s">
        <v>404</v>
      </c>
      <c r="P9" s="20" t="s">
        <v>404</v>
      </c>
      <c r="Q9" s="18" t="n">
        <v>454.87457144</v>
      </c>
      <c r="R9" s="20" t="n">
        <v>16.62835946</v>
      </c>
    </row>
    <row r="10" spans="1:18">
      <c r="A10" s="15" t="s">
        <v>407</v>
      </c>
      <c r="B10" s="17" t="n">
        <v>20058</v>
      </c>
      <c r="C10" s="18">
        <f>(2798.0/B10*100)</f>
        <v/>
      </c>
      <c r="D10" s="19" t="n">
        <v>17260</v>
      </c>
      <c r="E10" s="18" t="n">
        <v>531.74091342</v>
      </c>
      <c r="F10" s="20" t="n">
        <v>3.49297196</v>
      </c>
      <c r="G10" s="18" t="n">
        <v>525.79674368</v>
      </c>
      <c r="H10" s="20" t="n">
        <v>3.34894885</v>
      </c>
      <c r="I10" s="18" t="s">
        <v>404</v>
      </c>
      <c r="J10" s="20" t="s">
        <v>404</v>
      </c>
      <c r="K10" s="18" t="s">
        <v>404</v>
      </c>
      <c r="L10" s="20" t="s">
        <v>404</v>
      </c>
      <c r="M10" s="18" t="s">
        <v>404</v>
      </c>
      <c r="N10" s="20" t="s">
        <v>404</v>
      </c>
      <c r="O10" s="18" t="s">
        <v>404</v>
      </c>
      <c r="P10" s="20" t="s">
        <v>404</v>
      </c>
      <c r="Q10" s="18" t="n">
        <v>536.55729052</v>
      </c>
      <c r="R10" s="20" t="n">
        <v>18.17110232</v>
      </c>
    </row>
    <row r="11" spans="1:18">
      <c r="A11" s="15" t="s">
        <v>408</v>
      </c>
      <c r="B11" s="17" t="n">
        <v>7053</v>
      </c>
      <c r="C11" s="18">
        <f>(137.0/B11*100)</f>
        <v/>
      </c>
      <c r="D11" s="19" t="n">
        <v>6916</v>
      </c>
      <c r="E11" s="18" t="n">
        <v>479.52738098</v>
      </c>
      <c r="F11" s="20" t="n">
        <v>6.43193337</v>
      </c>
      <c r="G11" s="18" t="n">
        <v>448.70012968</v>
      </c>
      <c r="H11" s="20" t="n">
        <v>3.83362657</v>
      </c>
      <c r="I11" s="18" t="s">
        <v>404</v>
      </c>
      <c r="J11" s="20" t="s">
        <v>404</v>
      </c>
      <c r="K11" s="18" t="s">
        <v>404</v>
      </c>
      <c r="L11" s="20" t="s">
        <v>404</v>
      </c>
      <c r="M11" s="18" t="s">
        <v>404</v>
      </c>
      <c r="N11" s="20" t="s">
        <v>404</v>
      </c>
      <c r="O11" s="18" t="s">
        <v>404</v>
      </c>
      <c r="P11" s="20" t="s">
        <v>404</v>
      </c>
      <c r="Q11" s="18" t="n">
        <v>434.26176489</v>
      </c>
      <c r="R11" s="20" t="n">
        <v>9.98811794</v>
      </c>
    </row>
    <row r="12" spans="1:18">
      <c r="A12" s="15" t="s">
        <v>409</v>
      </c>
      <c r="B12" s="17" t="n">
        <v>6894</v>
      </c>
      <c r="C12" s="18">
        <f>(106.0/B12*100)</f>
        <v/>
      </c>
      <c r="D12" s="19" t="n">
        <v>6788</v>
      </c>
      <c r="E12" s="18" t="n">
        <v>501.88332869</v>
      </c>
      <c r="F12" s="20" t="n">
        <v>4.09709994</v>
      </c>
      <c r="G12" s="18" t="n">
        <v>472.92924576</v>
      </c>
      <c r="H12" s="20" t="n">
        <v>4.86818209</v>
      </c>
      <c r="I12" s="18" t="s">
        <v>404</v>
      </c>
      <c r="J12" s="20" t="s">
        <v>404</v>
      </c>
      <c r="K12" s="18" t="s">
        <v>404</v>
      </c>
      <c r="L12" s="20" t="s">
        <v>404</v>
      </c>
      <c r="M12" s="18" t="s">
        <v>404</v>
      </c>
      <c r="N12" s="20" t="s">
        <v>404</v>
      </c>
      <c r="O12" s="18" t="s">
        <v>404</v>
      </c>
      <c r="P12" s="20" t="s">
        <v>404</v>
      </c>
      <c r="Q12" s="18" t="n">
        <v>400.67689954</v>
      </c>
      <c r="R12" s="20" t="n">
        <v>33.59854665</v>
      </c>
    </row>
    <row r="13" spans="1:18">
      <c r="A13" s="15" t="s">
        <v>410</v>
      </c>
      <c r="B13" s="17" t="n">
        <v>7161</v>
      </c>
      <c r="C13" s="18">
        <f>(1175.0/B13*100)</f>
        <v/>
      </c>
      <c r="D13" s="19" t="n">
        <v>5986</v>
      </c>
      <c r="E13" s="18" t="n">
        <v>501.95754682</v>
      </c>
      <c r="F13" s="20" t="n">
        <v>5.49713105</v>
      </c>
      <c r="G13" s="18" t="n">
        <v>499.49616538</v>
      </c>
      <c r="H13" s="20" t="n">
        <v>3.39760566</v>
      </c>
      <c r="I13" s="18" t="s">
        <v>404</v>
      </c>
      <c r="J13" s="20" t="s">
        <v>404</v>
      </c>
      <c r="K13" s="18" t="s">
        <v>404</v>
      </c>
      <c r="L13" s="20" t="s">
        <v>404</v>
      </c>
      <c r="M13" s="18" t="s">
        <v>404</v>
      </c>
      <c r="N13" s="20" t="s">
        <v>404</v>
      </c>
      <c r="O13" s="18" t="s">
        <v>404</v>
      </c>
      <c r="P13" s="20" t="s">
        <v>404</v>
      </c>
      <c r="Q13" s="18" t="n">
        <v>496.70964784</v>
      </c>
      <c r="R13" s="20" t="n">
        <v>7.85521535</v>
      </c>
    </row>
    <row r="14" spans="1:18">
      <c r="A14" s="15" t="s">
        <v>411</v>
      </c>
      <c r="B14" s="17" t="n">
        <v>5587</v>
      </c>
      <c r="C14" s="18">
        <f>(0.0/B14*100)</f>
        <v/>
      </c>
      <c r="D14" s="19" t="n">
        <v>5587</v>
      </c>
      <c r="E14" s="18" t="n">
        <v>527.90941027</v>
      </c>
      <c r="F14" s="20" t="n">
        <v>3.82433198</v>
      </c>
      <c r="G14" s="18" t="n">
        <v>515.57608985</v>
      </c>
      <c r="H14" s="20" t="n">
        <v>3.16687253</v>
      </c>
      <c r="I14" s="18" t="s">
        <v>404</v>
      </c>
      <c r="J14" s="20" t="s">
        <v>404</v>
      </c>
      <c r="K14" s="18" t="s">
        <v>404</v>
      </c>
      <c r="L14" s="20" t="s">
        <v>404</v>
      </c>
      <c r="M14" s="18" t="s">
        <v>404</v>
      </c>
      <c r="N14" s="20" t="s">
        <v>404</v>
      </c>
      <c r="O14" s="18" t="s">
        <v>404</v>
      </c>
      <c r="P14" s="20" t="s">
        <v>404</v>
      </c>
      <c r="Q14" s="18" t="n">
        <v>500.12335738</v>
      </c>
      <c r="R14" s="20" t="n">
        <v>11.04569646</v>
      </c>
    </row>
    <row r="15" spans="1:18">
      <c r="A15" s="15" t="s">
        <v>412</v>
      </c>
      <c r="B15" s="17" t="n">
        <v>5882</v>
      </c>
      <c r="C15" s="18">
        <f>(0.0/B15*100)</f>
        <v/>
      </c>
      <c r="D15" s="19" t="n">
        <v>5882</v>
      </c>
      <c r="E15" s="18" t="n">
        <v>518.69245959</v>
      </c>
      <c r="F15" s="20" t="n">
        <v>6.56683246</v>
      </c>
      <c r="G15" s="18" t="n">
        <v>527.7031207799999</v>
      </c>
      <c r="H15" s="20" t="n">
        <v>2.61631798</v>
      </c>
      <c r="I15" s="18" t="s">
        <v>404</v>
      </c>
      <c r="J15" s="20" t="s">
        <v>404</v>
      </c>
      <c r="K15" s="18" t="s">
        <v>404</v>
      </c>
      <c r="L15" s="20" t="s">
        <v>404</v>
      </c>
      <c r="M15" s="18" t="s">
        <v>404</v>
      </c>
      <c r="N15" s="20" t="s">
        <v>404</v>
      </c>
      <c r="O15" s="18" t="s">
        <v>404</v>
      </c>
      <c r="P15" s="20" t="s">
        <v>404</v>
      </c>
      <c r="Q15" s="18" t="n">
        <v>570.90649062</v>
      </c>
      <c r="R15" s="20" t="n">
        <v>26.10724972</v>
      </c>
    </row>
    <row r="16" spans="1:18">
      <c r="A16" s="15" t="s">
        <v>413</v>
      </c>
      <c r="B16" s="17" t="n">
        <v>6108</v>
      </c>
      <c r="C16" s="18">
        <f>(339.0/B16*100)</f>
        <v/>
      </c>
      <c r="D16" s="19" t="n">
        <v>5769</v>
      </c>
      <c r="E16" s="18" t="n">
        <v>523.87313603</v>
      </c>
      <c r="F16" s="20" t="n">
        <v>6.03909977</v>
      </c>
      <c r="G16" s="18" t="n">
        <v>489.83645094</v>
      </c>
      <c r="H16" s="20" t="n">
        <v>5.62070898</v>
      </c>
      <c r="I16" s="18" t="s">
        <v>404</v>
      </c>
      <c r="J16" s="20" t="s">
        <v>404</v>
      </c>
      <c r="K16" s="18" t="s">
        <v>404</v>
      </c>
      <c r="L16" s="20" t="s">
        <v>404</v>
      </c>
      <c r="M16" s="18" t="s">
        <v>404</v>
      </c>
      <c r="N16" s="20" t="s">
        <v>404</v>
      </c>
      <c r="O16" s="18" t="s">
        <v>404</v>
      </c>
      <c r="P16" s="20" t="s">
        <v>404</v>
      </c>
      <c r="Q16" s="18" t="n">
        <v>478.86478596</v>
      </c>
      <c r="R16" s="20" t="n">
        <v>21.23855246</v>
      </c>
    </row>
    <row r="17" spans="1:18">
      <c r="A17" s="15" t="s">
        <v>414</v>
      </c>
      <c r="B17" s="17" t="n">
        <v>6504</v>
      </c>
      <c r="C17" s="18">
        <f>(1325.0/B17*100)</f>
        <v/>
      </c>
      <c r="D17" s="19" t="n">
        <v>5179</v>
      </c>
      <c r="E17" s="18" t="n">
        <v>511.45831327</v>
      </c>
      <c r="F17" s="20" t="n">
        <v>6.71082525</v>
      </c>
      <c r="G17" s="18" t="n">
        <v>503.65180692</v>
      </c>
      <c r="H17" s="20" t="n">
        <v>6.42380931</v>
      </c>
      <c r="I17" s="18" t="s">
        <v>404</v>
      </c>
      <c r="J17" s="20" t="s">
        <v>404</v>
      </c>
      <c r="K17" s="18" t="s">
        <v>404</v>
      </c>
      <c r="L17" s="20" t="s">
        <v>404</v>
      </c>
      <c r="M17" s="18" t="s">
        <v>404</v>
      </c>
      <c r="N17" s="20" t="s">
        <v>404</v>
      </c>
      <c r="O17" s="18" t="s">
        <v>404</v>
      </c>
      <c r="P17" s="20" t="s">
        <v>404</v>
      </c>
      <c r="Q17" s="18" t="n">
        <v>563.70105403</v>
      </c>
      <c r="R17" s="20" t="n">
        <v>15.20159037</v>
      </c>
    </row>
    <row r="18" spans="1:18">
      <c r="A18" s="15" t="s">
        <v>415</v>
      </c>
      <c r="B18" s="17" t="n">
        <v>5532</v>
      </c>
      <c r="C18" s="18">
        <f>(0.0/B18*100)</f>
        <v/>
      </c>
      <c r="D18" s="19" t="n">
        <v>5532</v>
      </c>
      <c r="E18" s="18" t="n">
        <v>474.89939263</v>
      </c>
      <c r="F18" s="20" t="n">
        <v>7.9797817</v>
      </c>
      <c r="G18" s="18" t="n">
        <v>462.44070187</v>
      </c>
      <c r="H18" s="20" t="n">
        <v>5.89194514</v>
      </c>
      <c r="I18" s="18" t="s">
        <v>404</v>
      </c>
      <c r="J18" s="20" t="s">
        <v>404</v>
      </c>
      <c r="K18" s="18" t="s">
        <v>404</v>
      </c>
      <c r="L18" s="20" t="s">
        <v>404</v>
      </c>
      <c r="M18" s="18" t="s">
        <v>404</v>
      </c>
      <c r="N18" s="20" t="s">
        <v>404</v>
      </c>
      <c r="O18" s="18" t="s">
        <v>404</v>
      </c>
      <c r="P18" s="20" t="s">
        <v>404</v>
      </c>
      <c r="Q18" s="18" t="n">
        <v>481.83648309</v>
      </c>
      <c r="R18" s="20" t="n">
        <v>13.77839276</v>
      </c>
    </row>
    <row r="19" spans="1:18">
      <c r="A19" s="15" t="s">
        <v>416</v>
      </c>
      <c r="B19" s="17" t="n">
        <v>5658</v>
      </c>
      <c r="C19" s="18">
        <f>(327.0/B19*100)</f>
        <v/>
      </c>
      <c r="D19" s="19" t="n">
        <v>5331</v>
      </c>
      <c r="E19" s="18" t="n">
        <v>513.3866150600001</v>
      </c>
      <c r="F19" s="20" t="n">
        <v>10.84475503</v>
      </c>
      <c r="G19" s="18" t="n">
        <v>460.58340591</v>
      </c>
      <c r="H19" s="20" t="n">
        <v>4.11552405</v>
      </c>
      <c r="I19" s="18" t="s">
        <v>404</v>
      </c>
      <c r="J19" s="20" t="s">
        <v>404</v>
      </c>
      <c r="K19" s="18" t="s">
        <v>404</v>
      </c>
      <c r="L19" s="20" t="s">
        <v>404</v>
      </c>
      <c r="M19" s="18" t="s">
        <v>404</v>
      </c>
      <c r="N19" s="20" t="s">
        <v>404</v>
      </c>
      <c r="O19" s="18" t="s">
        <v>404</v>
      </c>
      <c r="P19" s="20" t="s">
        <v>404</v>
      </c>
      <c r="Q19" s="18" t="n">
        <v>447.86759395</v>
      </c>
      <c r="R19" s="20" t="n">
        <v>20.84089394</v>
      </c>
    </row>
    <row r="20" spans="1:18">
      <c r="A20" s="15" t="s">
        <v>417</v>
      </c>
      <c r="B20" s="17" t="n">
        <v>3371</v>
      </c>
      <c r="C20" s="18">
        <f>(24.0/B20*100)</f>
        <v/>
      </c>
      <c r="D20" s="19" t="n">
        <v>3347</v>
      </c>
      <c r="E20" s="18" t="n">
        <v>490.70080467</v>
      </c>
      <c r="F20" s="20" t="n">
        <v>3.30754073</v>
      </c>
      <c r="G20" s="18" t="n">
        <v>478.29436748</v>
      </c>
      <c r="H20" s="20" t="n">
        <v>2.3074497</v>
      </c>
      <c r="I20" s="18" t="s">
        <v>404</v>
      </c>
      <c r="J20" s="20" t="s">
        <v>404</v>
      </c>
      <c r="K20" s="18" t="s">
        <v>404</v>
      </c>
      <c r="L20" s="20" t="s">
        <v>404</v>
      </c>
      <c r="M20" s="18" t="s">
        <v>404</v>
      </c>
      <c r="N20" s="20" t="s">
        <v>404</v>
      </c>
      <c r="O20" s="18" t="s">
        <v>404</v>
      </c>
      <c r="P20" s="20" t="s">
        <v>404</v>
      </c>
      <c r="Q20" s="18" t="n">
        <v>452.44323668</v>
      </c>
      <c r="R20" s="20" t="n">
        <v>15.14267088</v>
      </c>
    </row>
    <row r="21" spans="1:18">
      <c r="A21" s="15" t="s">
        <v>418</v>
      </c>
      <c r="B21" s="17" t="n">
        <v>5741</v>
      </c>
      <c r="C21" s="18">
        <f>(0.0/B21*100)</f>
        <v/>
      </c>
      <c r="D21" s="19" t="n">
        <v>5741</v>
      </c>
      <c r="E21" s="18" t="n">
        <v>523.66628409</v>
      </c>
      <c r="F21" s="20" t="n">
        <v>4.54890633</v>
      </c>
      <c r="G21" s="18" t="n">
        <v>519.73514806</v>
      </c>
      <c r="H21" s="20" t="n">
        <v>3.16362699</v>
      </c>
      <c r="I21" s="18" t="s">
        <v>404</v>
      </c>
      <c r="J21" s="20" t="s">
        <v>404</v>
      </c>
      <c r="K21" s="18" t="s">
        <v>404</v>
      </c>
      <c r="L21" s="20" t="s">
        <v>404</v>
      </c>
      <c r="M21" s="18" t="s">
        <v>404</v>
      </c>
      <c r="N21" s="20" t="s">
        <v>404</v>
      </c>
      <c r="O21" s="18" t="s">
        <v>404</v>
      </c>
      <c r="P21" s="20" t="s">
        <v>404</v>
      </c>
      <c r="Q21" s="18" t="n">
        <v>509.10273682</v>
      </c>
      <c r="R21" s="20" t="n">
        <v>7.98673878</v>
      </c>
    </row>
    <row r="22" spans="1:18">
      <c r="A22" s="15" t="s">
        <v>419</v>
      </c>
      <c r="B22" s="17" t="n">
        <v>6598</v>
      </c>
      <c r="C22" s="18">
        <f>(0.0/B22*100)</f>
        <v/>
      </c>
      <c r="D22" s="19" t="n">
        <v>6598</v>
      </c>
      <c r="E22" s="18" t="n">
        <v>478.00580493</v>
      </c>
      <c r="F22" s="20" t="n">
        <v>5.84307337</v>
      </c>
      <c r="G22" s="18" t="n">
        <v>482.93928308</v>
      </c>
      <c r="H22" s="20" t="n">
        <v>8.241993109999999</v>
      </c>
      <c r="I22" s="18" t="s">
        <v>404</v>
      </c>
      <c r="J22" s="20" t="s">
        <v>404</v>
      </c>
      <c r="K22" s="18" t="s">
        <v>404</v>
      </c>
      <c r="L22" s="20" t="s">
        <v>404</v>
      </c>
      <c r="M22" s="18" t="s">
        <v>404</v>
      </c>
      <c r="N22" s="20" t="s">
        <v>404</v>
      </c>
      <c r="O22" s="18" t="s">
        <v>404</v>
      </c>
      <c r="P22" s="20" t="s">
        <v>404</v>
      </c>
      <c r="Q22" s="18" t="n">
        <v>405.75393735</v>
      </c>
      <c r="R22" s="20" t="n">
        <v>48.15678439</v>
      </c>
    </row>
    <row r="23" spans="1:18">
      <c r="A23" s="15" t="s">
        <v>420</v>
      </c>
      <c r="B23" s="17" t="n">
        <v>11583</v>
      </c>
      <c r="C23" s="18">
        <f>(3123.0/B23*100)</f>
        <v/>
      </c>
      <c r="D23" s="19" t="n">
        <v>8460</v>
      </c>
      <c r="E23" s="18" t="n">
        <v>494.19054331</v>
      </c>
      <c r="F23" s="20" t="n">
        <v>3.92270615</v>
      </c>
      <c r="G23" s="18" t="n">
        <v>469.96045528</v>
      </c>
      <c r="H23" s="20" t="n">
        <v>8.27499759</v>
      </c>
      <c r="I23" s="18" t="s">
        <v>404</v>
      </c>
      <c r="J23" s="20" t="s">
        <v>404</v>
      </c>
      <c r="K23" s="18" t="s">
        <v>404</v>
      </c>
      <c r="L23" s="20" t="s">
        <v>404</v>
      </c>
      <c r="M23" s="18" t="s">
        <v>404</v>
      </c>
      <c r="N23" s="20" t="s">
        <v>404</v>
      </c>
      <c r="O23" s="18" t="s">
        <v>404</v>
      </c>
      <c r="P23" s="20" t="s">
        <v>404</v>
      </c>
      <c r="Q23" s="18" t="n">
        <v>492.60685863</v>
      </c>
      <c r="R23" s="20" t="n">
        <v>18.5389724</v>
      </c>
    </row>
    <row r="24" spans="1:18">
      <c r="A24" s="15" t="s">
        <v>421</v>
      </c>
      <c r="B24" s="17" t="n">
        <v>6647</v>
      </c>
      <c r="C24" s="18">
        <f>(0.0/B24*100)</f>
        <v/>
      </c>
      <c r="D24" s="19" t="n">
        <v>6647</v>
      </c>
      <c r="E24" s="18" t="n">
        <v>529.09241172</v>
      </c>
      <c r="F24" s="20" t="n">
        <v>11.95967339</v>
      </c>
      <c r="G24" s="18" t="n">
        <v>513.8069401400001</v>
      </c>
      <c r="H24" s="20" t="n">
        <v>3.91430778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521.4963173800001</v>
      </c>
      <c r="F25" s="20" t="n">
        <v>4.34748256</v>
      </c>
      <c r="G25" s="18" t="n">
        <v>506.79667178</v>
      </c>
      <c r="H25" s="20" t="n">
        <v>9.28022457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486.31298597</v>
      </c>
      <c r="F26" s="20" t="n">
        <v>2.54687635</v>
      </c>
      <c r="G26" s="18" t="n">
        <v>492.32768911</v>
      </c>
      <c r="H26" s="20" t="n">
        <v>3.60838904</v>
      </c>
      <c r="I26" s="18" t="s">
        <v>404</v>
      </c>
      <c r="J26" s="20" t="s">
        <v>404</v>
      </c>
      <c r="K26" s="18" t="s">
        <v>404</v>
      </c>
      <c r="L26" s="20" t="s">
        <v>404</v>
      </c>
      <c r="M26" s="18" t="s">
        <v>404</v>
      </c>
      <c r="N26" s="20" t="s">
        <v>404</v>
      </c>
      <c r="O26" s="18" t="s">
        <v>404</v>
      </c>
      <c r="P26" s="20" t="s">
        <v>404</v>
      </c>
      <c r="Q26" s="18" t="n">
        <v>464.89770105</v>
      </c>
      <c r="R26" s="20" t="n">
        <v>20.44295342</v>
      </c>
    </row>
    <row r="27" spans="1:18">
      <c r="A27" s="15" t="s">
        <v>424</v>
      </c>
      <c r="B27" s="17" t="n">
        <v>5299</v>
      </c>
      <c r="C27" s="18">
        <f>(0.0/B27*100)</f>
        <v/>
      </c>
      <c r="D27" s="19" t="n">
        <v>5299</v>
      </c>
      <c r="E27" s="18" t="n">
        <v>499.34938479</v>
      </c>
      <c r="F27" s="20" t="n">
        <v>2.58098723</v>
      </c>
      <c r="G27" s="18" t="n">
        <v>470.97756457</v>
      </c>
      <c r="H27" s="20" t="n">
        <v>1.38068091</v>
      </c>
      <c r="I27" s="18" t="s">
        <v>404</v>
      </c>
      <c r="J27" s="20" t="s">
        <v>404</v>
      </c>
      <c r="K27" s="18" t="s">
        <v>404</v>
      </c>
      <c r="L27" s="20" t="s">
        <v>404</v>
      </c>
      <c r="M27" s="18" t="s">
        <v>404</v>
      </c>
      <c r="N27" s="20" t="s">
        <v>404</v>
      </c>
      <c r="O27" s="18" t="s">
        <v>404</v>
      </c>
      <c r="P27" s="20" t="s">
        <v>404</v>
      </c>
      <c r="Q27" s="18" t="n">
        <v>446.94048163</v>
      </c>
      <c r="R27" s="20" t="n">
        <v>10.70487081</v>
      </c>
    </row>
    <row r="28" spans="1:18">
      <c r="A28" s="15" t="s">
        <v>425</v>
      </c>
      <c r="B28" s="17" t="n">
        <v>7568</v>
      </c>
      <c r="C28" s="18">
        <f>(0.0/B28*100)</f>
        <v/>
      </c>
      <c r="D28" s="19" t="n">
        <v>7568</v>
      </c>
      <c r="E28" s="18" t="n">
        <v>435.07290568</v>
      </c>
      <c r="F28" s="20" t="n">
        <v>5.1048801</v>
      </c>
      <c r="G28" s="18" t="n">
        <v>415.81219606</v>
      </c>
      <c r="H28" s="20" t="n">
        <v>3.56605639</v>
      </c>
      <c r="I28" s="18" t="s">
        <v>404</v>
      </c>
      <c r="J28" s="20" t="s">
        <v>404</v>
      </c>
      <c r="K28" s="18" t="s">
        <v>404</v>
      </c>
      <c r="L28" s="20" t="s">
        <v>404</v>
      </c>
      <c r="M28" s="18" t="s">
        <v>404</v>
      </c>
      <c r="N28" s="20" t="s">
        <v>404</v>
      </c>
      <c r="O28" s="18" t="s">
        <v>404</v>
      </c>
      <c r="P28" s="20" t="s">
        <v>404</v>
      </c>
      <c r="Q28" s="18" t="n">
        <v>407.69632857</v>
      </c>
      <c r="R28" s="20" t="n">
        <v>7.00165317</v>
      </c>
    </row>
    <row r="29" spans="1:18">
      <c r="A29" s="15" t="s">
        <v>426</v>
      </c>
      <c r="B29" s="17" t="n">
        <v>5385</v>
      </c>
      <c r="C29" s="18">
        <f>(1123.0/B29*100)</f>
        <v/>
      </c>
      <c r="D29" s="19" t="n">
        <v>4262</v>
      </c>
      <c r="E29" s="18" t="n">
        <v>523.42695967</v>
      </c>
      <c r="F29" s="20" t="n">
        <v>11.14703831</v>
      </c>
      <c r="G29" s="18" t="n">
        <v>497.56130942</v>
      </c>
      <c r="H29" s="20" t="n">
        <v>7.05074589</v>
      </c>
      <c r="I29" s="18" t="s">
        <v>404</v>
      </c>
      <c r="J29" s="20" t="s">
        <v>404</v>
      </c>
      <c r="K29" s="18" t="s">
        <v>404</v>
      </c>
      <c r="L29" s="20" t="s">
        <v>404</v>
      </c>
      <c r="M29" s="18" t="s">
        <v>404</v>
      </c>
      <c r="N29" s="20" t="s">
        <v>404</v>
      </c>
      <c r="O29" s="18" t="s">
        <v>404</v>
      </c>
      <c r="P29" s="20" t="s">
        <v>404</v>
      </c>
      <c r="Q29" s="18" t="n">
        <v>483.487765</v>
      </c>
      <c r="R29" s="20" t="n">
        <v>15.39790719</v>
      </c>
    </row>
    <row r="30" spans="1:18">
      <c r="A30" s="15" t="s">
        <v>427</v>
      </c>
      <c r="B30" s="17" t="n">
        <v>4520</v>
      </c>
      <c r="C30" s="18">
        <f>(929.0/B30*100)</f>
        <v/>
      </c>
      <c r="D30" s="19" t="n">
        <v>3591</v>
      </c>
      <c r="E30" s="18" t="n">
        <v>528.17994264</v>
      </c>
      <c r="F30" s="20" t="n">
        <v>6.62154076</v>
      </c>
      <c r="G30" s="18" t="n">
        <v>506.1307863</v>
      </c>
      <c r="H30" s="20" t="n">
        <v>3.6958632</v>
      </c>
      <c r="I30" s="18" t="s">
        <v>404</v>
      </c>
      <c r="J30" s="20" t="s">
        <v>404</v>
      </c>
      <c r="K30" s="18" t="s">
        <v>404</v>
      </c>
      <c r="L30" s="20" t="s">
        <v>404</v>
      </c>
      <c r="M30" s="18" t="s">
        <v>404</v>
      </c>
      <c r="N30" s="20" t="s">
        <v>404</v>
      </c>
      <c r="O30" s="18" t="s">
        <v>404</v>
      </c>
      <c r="P30" s="20" t="s">
        <v>404</v>
      </c>
      <c r="Q30" s="18" t="n">
        <v>481.79791101</v>
      </c>
      <c r="R30" s="20" t="n">
        <v>9.10577584</v>
      </c>
    </row>
    <row r="31" spans="1:18">
      <c r="A31" s="15" t="s">
        <v>428</v>
      </c>
      <c r="B31" s="17" t="n">
        <v>5456</v>
      </c>
      <c r="C31" s="18">
        <f>(502.0/B31*100)</f>
        <v/>
      </c>
      <c r="D31" s="19" t="n">
        <v>4954</v>
      </c>
      <c r="E31" s="18" t="n">
        <v>518.29147457</v>
      </c>
      <c r="F31" s="20" t="n">
        <v>6.33379392</v>
      </c>
      <c r="G31" s="18" t="n">
        <v>512.88748448</v>
      </c>
      <c r="H31" s="20" t="n">
        <v>2.91213111</v>
      </c>
      <c r="I31" s="18" t="s">
        <v>404</v>
      </c>
      <c r="J31" s="20" t="s">
        <v>404</v>
      </c>
      <c r="K31" s="18" t="s">
        <v>404</v>
      </c>
      <c r="L31" s="20" t="s">
        <v>404</v>
      </c>
      <c r="M31" s="18" t="s">
        <v>404</v>
      </c>
      <c r="N31" s="20" t="s">
        <v>404</v>
      </c>
      <c r="O31" s="18" t="s">
        <v>404</v>
      </c>
      <c r="P31" s="20" t="s">
        <v>404</v>
      </c>
      <c r="Q31" s="18" t="n">
        <v>505.73052671</v>
      </c>
      <c r="R31" s="20" t="n">
        <v>11.39078742</v>
      </c>
    </row>
    <row r="32" spans="1:18">
      <c r="A32" s="15" t="s">
        <v>429</v>
      </c>
      <c r="B32" s="17" t="n">
        <v>4478</v>
      </c>
      <c r="C32" s="18">
        <f>(0.0/B32*100)</f>
        <v/>
      </c>
      <c r="D32" s="19" t="n">
        <v>4478</v>
      </c>
      <c r="E32" s="18" t="n">
        <v>509.53668133</v>
      </c>
      <c r="F32" s="20" t="n">
        <v>4.51020182</v>
      </c>
      <c r="G32" s="18" t="n">
        <v>501.18590983</v>
      </c>
      <c r="H32" s="20" t="n">
        <v>3.40644608</v>
      </c>
      <c r="I32" s="18" t="s">
        <v>404</v>
      </c>
      <c r="J32" s="20" t="s">
        <v>404</v>
      </c>
      <c r="K32" s="18" t="s">
        <v>404</v>
      </c>
      <c r="L32" s="20" t="s">
        <v>404</v>
      </c>
      <c r="M32" s="18" t="s">
        <v>404</v>
      </c>
      <c r="N32" s="20" t="s">
        <v>404</v>
      </c>
      <c r="O32" s="18" t="s">
        <v>404</v>
      </c>
      <c r="P32" s="20" t="s">
        <v>404</v>
      </c>
      <c r="Q32" s="18" t="n">
        <v>515.09083931</v>
      </c>
      <c r="R32" s="20" t="n">
        <v>22.25250136</v>
      </c>
    </row>
    <row r="33" spans="1:18">
      <c r="A33" s="15" t="s">
        <v>430</v>
      </c>
      <c r="B33" s="17" t="n">
        <v>7325</v>
      </c>
      <c r="C33" s="18">
        <f>(29.0/B33*100)</f>
        <v/>
      </c>
      <c r="D33" s="19" t="n">
        <v>7296</v>
      </c>
      <c r="E33" s="18" t="n">
        <v>496.33596469</v>
      </c>
      <c r="F33" s="20" t="n">
        <v>3.38669558</v>
      </c>
      <c r="G33" s="18" t="n">
        <v>497.2083064</v>
      </c>
      <c r="H33" s="20" t="n">
        <v>8.50952936</v>
      </c>
      <c r="I33" s="18" t="s">
        <v>404</v>
      </c>
      <c r="J33" s="20" t="s">
        <v>404</v>
      </c>
      <c r="K33" s="18" t="s">
        <v>404</v>
      </c>
      <c r="L33" s="20" t="s">
        <v>404</v>
      </c>
      <c r="M33" s="18" t="s">
        <v>404</v>
      </c>
      <c r="N33" s="20" t="s">
        <v>404</v>
      </c>
      <c r="O33" s="18" t="s">
        <v>404</v>
      </c>
      <c r="P33" s="20" t="s">
        <v>404</v>
      </c>
      <c r="Q33" s="18" t="n">
        <v>542.26154303</v>
      </c>
      <c r="R33" s="20" t="n">
        <v>13.2111519</v>
      </c>
    </row>
    <row r="34" spans="1:18">
      <c r="A34" s="15" t="s">
        <v>431</v>
      </c>
      <c r="B34" s="17" t="n">
        <v>6350</v>
      </c>
      <c r="C34" s="18">
        <f>(0.0/B34*100)</f>
        <v/>
      </c>
      <c r="D34" s="19" t="n">
        <v>6350</v>
      </c>
      <c r="E34" s="18" t="n">
        <v>459.99666475</v>
      </c>
      <c r="F34" s="20" t="n">
        <v>5.46894068</v>
      </c>
      <c r="G34" s="18" t="n">
        <v>445.51108499</v>
      </c>
      <c r="H34" s="20" t="n">
        <v>5.20863015</v>
      </c>
      <c r="I34" s="18" t="s">
        <v>404</v>
      </c>
      <c r="J34" s="20" t="s">
        <v>404</v>
      </c>
      <c r="K34" s="18" t="s">
        <v>404</v>
      </c>
      <c r="L34" s="20" t="s">
        <v>404</v>
      </c>
      <c r="M34" s="18" t="s">
        <v>404</v>
      </c>
      <c r="N34" s="20" t="s">
        <v>404</v>
      </c>
      <c r="O34" s="18" t="s">
        <v>404</v>
      </c>
      <c r="P34" s="20" t="s">
        <v>404</v>
      </c>
      <c r="Q34" s="18" t="n">
        <v>425.28274685</v>
      </c>
      <c r="R34" s="20" t="n">
        <v>45.9591327</v>
      </c>
    </row>
    <row r="35" spans="1:18">
      <c r="A35" s="15" t="s">
        <v>432</v>
      </c>
      <c r="B35" s="17" t="n">
        <v>6406</v>
      </c>
      <c r="C35" s="18">
        <f>(443.0/B35*100)</f>
        <v/>
      </c>
      <c r="D35" s="19" t="n">
        <v>5963</v>
      </c>
      <c r="E35" s="18" t="n">
        <v>507.93396713</v>
      </c>
      <c r="F35" s="20" t="n">
        <v>3.11140844</v>
      </c>
      <c r="G35" s="18" t="n">
        <v>507.8526128</v>
      </c>
      <c r="H35" s="20" t="n">
        <v>1.67312357</v>
      </c>
      <c r="I35" s="18" t="s">
        <v>404</v>
      </c>
      <c r="J35" s="20" t="s">
        <v>404</v>
      </c>
      <c r="K35" s="18" t="s">
        <v>404</v>
      </c>
      <c r="L35" s="20" t="s">
        <v>404</v>
      </c>
      <c r="M35" s="18" t="s">
        <v>404</v>
      </c>
      <c r="N35" s="20" t="s">
        <v>404</v>
      </c>
      <c r="O35" s="18" t="s">
        <v>404</v>
      </c>
      <c r="P35" s="20" t="s">
        <v>404</v>
      </c>
      <c r="Q35" s="18" t="n">
        <v>489.11006679</v>
      </c>
      <c r="R35" s="20" t="n">
        <v>12.56294488</v>
      </c>
    </row>
    <row r="36" spans="1:18">
      <c r="A36" s="15" t="s">
        <v>433</v>
      </c>
      <c r="B36" s="17" t="n">
        <v>6736</v>
      </c>
      <c r="C36" s="18">
        <f>(10.0/B36*100)</f>
        <v/>
      </c>
      <c r="D36" s="19" t="n">
        <v>6726</v>
      </c>
      <c r="E36" s="18" t="n">
        <v>493.47709922</v>
      </c>
      <c r="F36" s="20" t="n">
        <v>4.32266447</v>
      </c>
      <c r="G36" s="18" t="n">
        <v>496.55903098</v>
      </c>
      <c r="H36" s="20" t="n">
        <v>3.3976073</v>
      </c>
      <c r="I36" s="18" t="s">
        <v>404</v>
      </c>
      <c r="J36" s="20" t="s">
        <v>404</v>
      </c>
      <c r="K36" s="18" t="s">
        <v>404</v>
      </c>
      <c r="L36" s="20" t="s">
        <v>404</v>
      </c>
      <c r="M36" s="18" t="s">
        <v>404</v>
      </c>
      <c r="N36" s="20" t="s">
        <v>404</v>
      </c>
      <c r="O36" s="18" t="s">
        <v>404</v>
      </c>
      <c r="P36" s="20" t="s">
        <v>404</v>
      </c>
      <c r="Q36" s="18" t="n">
        <v>510.97338869</v>
      </c>
      <c r="R36" s="20" t="n">
        <v>20.76565398</v>
      </c>
    </row>
    <row r="37" spans="1:18">
      <c r="A37" s="15" t="s">
        <v>434</v>
      </c>
      <c r="B37" s="17" t="n">
        <v>5458</v>
      </c>
      <c r="C37" s="18">
        <f>(0.0/B37*100)</f>
        <v/>
      </c>
      <c r="D37" s="19" t="n">
        <v>5458</v>
      </c>
      <c r="E37" s="18" t="n">
        <v>510.75919085</v>
      </c>
      <c r="F37" s="20" t="n">
        <v>6.14772997</v>
      </c>
      <c r="G37" s="18" t="n">
        <v>497.05987874</v>
      </c>
      <c r="H37" s="20" t="n">
        <v>3.71370143</v>
      </c>
      <c r="I37" s="18" t="s">
        <v>404</v>
      </c>
      <c r="J37" s="20" t="s">
        <v>404</v>
      </c>
      <c r="K37" s="18" t="s">
        <v>404</v>
      </c>
      <c r="L37" s="20" t="s">
        <v>404</v>
      </c>
      <c r="M37" s="18" t="s">
        <v>404</v>
      </c>
      <c r="N37" s="20" t="s">
        <v>404</v>
      </c>
      <c r="O37" s="18" t="s">
        <v>404</v>
      </c>
      <c r="P37" s="20" t="s">
        <v>404</v>
      </c>
      <c r="Q37" s="18" t="n">
        <v>389.6095</v>
      </c>
      <c r="R37" s="20" t="n">
        <v>49.69337973</v>
      </c>
    </row>
    <row r="38" spans="1:18">
      <c r="A38" s="15" t="s">
        <v>435</v>
      </c>
      <c r="B38" s="17" t="n">
        <v>5860</v>
      </c>
      <c r="C38" s="18">
        <f>(268.0/B38*100)</f>
        <v/>
      </c>
      <c r="D38" s="19" t="n">
        <v>5592</v>
      </c>
      <c r="E38" s="18" t="n">
        <v>517.8108723399999</v>
      </c>
      <c r="F38" s="20" t="n">
        <v>7.59250509</v>
      </c>
      <c r="G38" s="18" t="n">
        <v>481.78320688</v>
      </c>
      <c r="H38" s="20" t="n">
        <v>4.37919475</v>
      </c>
      <c r="I38" s="18" t="s">
        <v>404</v>
      </c>
      <c r="J38" s="20" t="s">
        <v>404</v>
      </c>
      <c r="K38" s="18" t="s">
        <v>404</v>
      </c>
      <c r="L38" s="20" t="s">
        <v>404</v>
      </c>
      <c r="M38" s="18" t="s">
        <v>404</v>
      </c>
      <c r="N38" s="20" t="s">
        <v>404</v>
      </c>
      <c r="O38" s="18" t="s">
        <v>404</v>
      </c>
      <c r="P38" s="20" t="s">
        <v>404</v>
      </c>
      <c r="Q38" s="18" t="n">
        <v>479.27013939</v>
      </c>
      <c r="R38" s="20" t="n">
        <v>27.45142461</v>
      </c>
    </row>
    <row r="39" spans="1:18">
      <c r="A39" s="15" t="s">
        <v>436</v>
      </c>
      <c r="B39" s="17" t="n">
        <v>5895</v>
      </c>
      <c r="C39" s="18">
        <f>(0.0/B39*100)</f>
        <v/>
      </c>
      <c r="D39" s="19" t="n">
        <v>5895</v>
      </c>
      <c r="E39" s="18" t="n">
        <v>442.50944024</v>
      </c>
      <c r="F39" s="20" t="n">
        <v>8.5034943</v>
      </c>
      <c r="G39" s="18" t="n">
        <v>421.25501825</v>
      </c>
      <c r="H39" s="20" t="n">
        <v>6.07541102</v>
      </c>
      <c r="I39" s="18" t="s">
        <v>404</v>
      </c>
      <c r="J39" s="20" t="s">
        <v>404</v>
      </c>
      <c r="K39" s="18" t="s">
        <v>404</v>
      </c>
      <c r="L39" s="20" t="s">
        <v>404</v>
      </c>
      <c r="M39" s="18" t="s">
        <v>404</v>
      </c>
      <c r="N39" s="20" t="s">
        <v>404</v>
      </c>
      <c r="O39" s="18" t="s">
        <v>404</v>
      </c>
      <c r="P39" s="20" t="s">
        <v>404</v>
      </c>
      <c r="Q39" s="18" t="n">
        <v>427.08174336</v>
      </c>
      <c r="R39" s="20" t="n">
        <v>19.92633833</v>
      </c>
    </row>
    <row r="40" spans="1:18">
      <c r="A40" s="15" t="s">
        <v>437</v>
      </c>
      <c r="B40" s="17" t="n">
        <v>14157</v>
      </c>
      <c r="C40" s="18">
        <f>(2628.0/B40*100)</f>
        <v/>
      </c>
      <c r="D40" s="19" t="n">
        <v>11529</v>
      </c>
      <c r="E40" s="18" t="n">
        <v>499.92344064</v>
      </c>
      <c r="F40" s="20" t="n">
        <v>5.19722385</v>
      </c>
      <c r="G40" s="18" t="n">
        <v>499.16867553</v>
      </c>
      <c r="H40" s="20" t="n">
        <v>4.33080035</v>
      </c>
      <c r="I40" s="18" t="s">
        <v>404</v>
      </c>
      <c r="J40" s="20" t="s">
        <v>404</v>
      </c>
      <c r="K40" s="18" t="s">
        <v>404</v>
      </c>
      <c r="L40" s="20" t="s">
        <v>404</v>
      </c>
      <c r="M40" s="18" t="s">
        <v>404</v>
      </c>
      <c r="N40" s="20" t="s">
        <v>404</v>
      </c>
      <c r="O40" s="18" t="s">
        <v>404</v>
      </c>
      <c r="P40" s="20" t="s">
        <v>404</v>
      </c>
      <c r="Q40" s="18" t="n">
        <v>508.13115593</v>
      </c>
      <c r="R40" s="20" t="n">
        <v>9.34587795</v>
      </c>
    </row>
    <row r="41" spans="1:18">
      <c r="A41" s="15" t="s">
        <v>438</v>
      </c>
      <c r="B41" s="17" t="n">
        <v>5712</v>
      </c>
      <c r="C41" s="18">
        <f>(70.0/B41*100)</f>
        <v/>
      </c>
      <c r="D41" s="19" t="n">
        <v>5642</v>
      </c>
      <c r="E41" s="18" t="n">
        <v>493.30677904</v>
      </c>
      <c r="F41" s="20" t="n">
        <v>5.11301177</v>
      </c>
      <c r="G41" s="18" t="n">
        <v>500.02878806</v>
      </c>
      <c r="H41" s="20" t="n">
        <v>5.15422082</v>
      </c>
      <c r="I41" s="18" t="s">
        <v>404</v>
      </c>
      <c r="J41" s="20" t="s">
        <v>404</v>
      </c>
      <c r="K41" s="18" t="s">
        <v>404</v>
      </c>
      <c r="L41" s="20" t="s">
        <v>404</v>
      </c>
      <c r="M41" s="18" t="s">
        <v>404</v>
      </c>
      <c r="N41" s="20" t="s">
        <v>404</v>
      </c>
      <c r="O41" s="18" t="s">
        <v>404</v>
      </c>
      <c r="P41" s="20" t="s">
        <v>404</v>
      </c>
      <c r="Q41" s="18" t="n">
        <v>533.6571441999999</v>
      </c>
      <c r="R41" s="20" t="n">
        <v>26.9826666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412.82077412</v>
      </c>
      <c r="F44" s="20" t="n">
        <v>6.25180242</v>
      </c>
      <c r="G44" s="18" t="n">
        <v>397.30467712</v>
      </c>
      <c r="H44" s="20" t="n">
        <v>5.21019986</v>
      </c>
      <c r="I44" s="18" t="s">
        <v>404</v>
      </c>
      <c r="J44" s="20" t="s">
        <v>404</v>
      </c>
      <c r="K44" s="18" t="s">
        <v>404</v>
      </c>
      <c r="L44" s="20" t="s">
        <v>404</v>
      </c>
      <c r="M44" s="18" t="s">
        <v>404</v>
      </c>
      <c r="N44" s="20" t="s">
        <v>404</v>
      </c>
      <c r="O44" s="18" t="s">
        <v>404</v>
      </c>
      <c r="P44" s="20" t="s">
        <v>404</v>
      </c>
      <c r="Q44" s="18" t="n">
        <v>387.09239281</v>
      </c>
      <c r="R44" s="20" t="n">
        <v>13.64112204</v>
      </c>
    </row>
    <row r="45" spans="1:18">
      <c r="A45" s="15" t="s">
        <v>442</v>
      </c>
      <c r="B45" s="17" t="n">
        <v>5519</v>
      </c>
      <c r="C45" s="18">
        <f>(0.0/B45*100)</f>
        <v/>
      </c>
      <c r="D45" s="19" t="n">
        <v>5519</v>
      </c>
      <c r="E45" s="18" t="n">
        <v>355.48552192</v>
      </c>
      <c r="F45" s="20" t="n">
        <v>4.83974212</v>
      </c>
      <c r="G45" s="18" t="n">
        <v>350.2335796</v>
      </c>
      <c r="H45" s="20" t="n">
        <v>5.26558591</v>
      </c>
      <c r="I45" s="18" t="s">
        <v>404</v>
      </c>
      <c r="J45" s="20" t="s">
        <v>404</v>
      </c>
      <c r="K45" s="18" t="s">
        <v>404</v>
      </c>
      <c r="L45" s="20" t="s">
        <v>404</v>
      </c>
      <c r="M45" s="18" t="s">
        <v>404</v>
      </c>
      <c r="N45" s="20" t="s">
        <v>404</v>
      </c>
      <c r="O45" s="18" t="s">
        <v>404</v>
      </c>
      <c r="P45" s="20" t="s">
        <v>404</v>
      </c>
      <c r="Q45" s="18" t="n">
        <v>332.6521672</v>
      </c>
      <c r="R45" s="20" t="n">
        <v>8.02014849</v>
      </c>
    </row>
    <row r="46" spans="1:18">
      <c r="A46" s="15" t="s">
        <v>443</v>
      </c>
      <c r="B46" s="17" t="n">
        <v>23141</v>
      </c>
      <c r="C46" s="18">
        <f>(4196.0/B46*100)</f>
        <v/>
      </c>
      <c r="D46" s="19" t="n">
        <v>18945</v>
      </c>
      <c r="E46" s="18" t="n">
        <v>429.45711234</v>
      </c>
      <c r="F46" s="20" t="n">
        <v>4.17798561</v>
      </c>
      <c r="G46" s="18" t="n">
        <v>401.80948917</v>
      </c>
      <c r="H46" s="20" t="n">
        <v>4.48043285</v>
      </c>
      <c r="I46" s="18" t="s">
        <v>404</v>
      </c>
      <c r="J46" s="20" t="s">
        <v>404</v>
      </c>
      <c r="K46" s="18" t="s">
        <v>404</v>
      </c>
      <c r="L46" s="20" t="s">
        <v>404</v>
      </c>
      <c r="M46" s="18" t="s">
        <v>404</v>
      </c>
      <c r="N46" s="20" t="s">
        <v>404</v>
      </c>
      <c r="O46" s="18" t="s">
        <v>404</v>
      </c>
      <c r="P46" s="20" t="s">
        <v>404</v>
      </c>
      <c r="Q46" s="18" t="n">
        <v>373.44361868</v>
      </c>
      <c r="R46" s="20" t="n">
        <v>8.30110717</v>
      </c>
    </row>
    <row r="47" spans="1:18">
      <c r="A47" s="15" t="s">
        <v>444</v>
      </c>
      <c r="B47" s="17" t="n">
        <v>5928</v>
      </c>
      <c r="C47" s="18">
        <f>(0.0/B47*100)</f>
        <v/>
      </c>
      <c r="D47" s="19" t="n">
        <v>5928</v>
      </c>
      <c r="E47" s="18" t="n">
        <v>436.54819911</v>
      </c>
      <c r="F47" s="20" t="n">
        <v>5.59121377</v>
      </c>
      <c r="G47" s="18" t="n">
        <v>414.91954942</v>
      </c>
      <c r="H47" s="20" t="n">
        <v>12.30283279</v>
      </c>
      <c r="I47" s="18" t="s">
        <v>404</v>
      </c>
      <c r="J47" s="20" t="s">
        <v>404</v>
      </c>
      <c r="K47" s="18" t="s">
        <v>404</v>
      </c>
      <c r="L47" s="20" t="s">
        <v>404</v>
      </c>
      <c r="M47" s="18" t="s">
        <v>404</v>
      </c>
      <c r="N47" s="20" t="s">
        <v>404</v>
      </c>
      <c r="O47" s="18" t="s">
        <v>404</v>
      </c>
      <c r="P47" s="20" t="s">
        <v>404</v>
      </c>
      <c r="Q47" s="18" t="n">
        <v>467.76762716</v>
      </c>
      <c r="R47" s="20" t="n">
        <v>37.15549622</v>
      </c>
    </row>
    <row r="48" spans="1:18">
      <c r="A48" s="15" t="s">
        <v>445</v>
      </c>
      <c r="B48" s="17" t="n">
        <v>9841</v>
      </c>
      <c r="C48" s="18">
        <f>(0.0/B48*100)</f>
        <v/>
      </c>
      <c r="D48" s="19" t="n">
        <v>9841</v>
      </c>
      <c r="E48" s="18" t="n">
        <v>495.55835303</v>
      </c>
      <c r="F48" s="20" t="n">
        <v>6.02123556</v>
      </c>
      <c r="G48" s="18" t="n">
        <v>489.10701424</v>
      </c>
      <c r="H48" s="20" t="n">
        <v>16.99221347</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433.46902279</v>
      </c>
      <c r="F49" s="20" t="n">
        <v>5.8263993</v>
      </c>
      <c r="G49" s="18" t="n">
        <v>422.2703785</v>
      </c>
      <c r="H49" s="20" t="n">
        <v>4.47259455</v>
      </c>
      <c r="I49" s="18" t="s">
        <v>404</v>
      </c>
      <c r="J49" s="20" t="s">
        <v>404</v>
      </c>
      <c r="K49" s="18" t="s">
        <v>404</v>
      </c>
      <c r="L49" s="20" t="s">
        <v>404</v>
      </c>
      <c r="M49" s="18" t="s">
        <v>404</v>
      </c>
      <c r="N49" s="20" t="s">
        <v>404</v>
      </c>
      <c r="O49" s="18" t="s">
        <v>404</v>
      </c>
      <c r="P49" s="20" t="s">
        <v>404</v>
      </c>
      <c r="Q49" s="18" t="n">
        <v>356.76330612</v>
      </c>
      <c r="R49" s="20" t="n">
        <v>28.74991326</v>
      </c>
    </row>
    <row r="50" spans="1:18">
      <c r="A50" s="15" t="s">
        <v>447</v>
      </c>
      <c r="B50" s="17" t="n">
        <v>11795</v>
      </c>
      <c r="C50" s="18">
        <f>(1031.0/B50*100)</f>
        <v/>
      </c>
      <c r="D50" s="19" t="n">
        <v>10764</v>
      </c>
      <c r="E50" s="18" t="n">
        <v>426.88610266</v>
      </c>
      <c r="F50" s="20" t="n">
        <v>4.90138403</v>
      </c>
      <c r="G50" s="18" t="n">
        <v>431.72890226</v>
      </c>
      <c r="H50" s="20" t="n">
        <v>6.24347798</v>
      </c>
      <c r="I50" s="18" t="s">
        <v>404</v>
      </c>
      <c r="J50" s="20" t="s">
        <v>404</v>
      </c>
      <c r="K50" s="18" t="s">
        <v>404</v>
      </c>
      <c r="L50" s="20" t="s">
        <v>404</v>
      </c>
      <c r="M50" s="18" t="s">
        <v>404</v>
      </c>
      <c r="N50" s="20" t="s">
        <v>404</v>
      </c>
      <c r="O50" s="18" t="s">
        <v>404</v>
      </c>
      <c r="P50" s="20" t="s">
        <v>404</v>
      </c>
      <c r="Q50" s="18" t="n">
        <v>416.45800781</v>
      </c>
      <c r="R50" s="20" t="n">
        <v>15.05253215</v>
      </c>
    </row>
    <row r="51" spans="1:18">
      <c r="A51" s="15" t="s">
        <v>448</v>
      </c>
      <c r="B51" s="17" t="n">
        <v>6866</v>
      </c>
      <c r="C51" s="18">
        <f>(0.0/B51*100)</f>
        <v/>
      </c>
      <c r="D51" s="19" t="n">
        <v>6866</v>
      </c>
      <c r="E51" s="18" t="n">
        <v>429.14973716</v>
      </c>
      <c r="F51" s="20" t="n">
        <v>2.84739333</v>
      </c>
      <c r="G51" s="18" t="n">
        <v>416.46941645</v>
      </c>
      <c r="H51" s="20" t="n">
        <v>10.61304464</v>
      </c>
      <c r="I51" s="18" t="s">
        <v>404</v>
      </c>
      <c r="J51" s="20" t="s">
        <v>404</v>
      </c>
      <c r="K51" s="18" t="s">
        <v>404</v>
      </c>
      <c r="L51" s="20" t="s">
        <v>404</v>
      </c>
      <c r="M51" s="18" t="s">
        <v>404</v>
      </c>
      <c r="N51" s="20" t="s">
        <v>404</v>
      </c>
      <c r="O51" s="18" t="s">
        <v>404</v>
      </c>
      <c r="P51" s="20" t="s">
        <v>404</v>
      </c>
      <c r="Q51" s="18" t="n">
        <v>424.39227399</v>
      </c>
      <c r="R51" s="20" t="n">
        <v>6.54640504</v>
      </c>
    </row>
    <row r="52" spans="1:18">
      <c r="A52" s="15" t="s">
        <v>449</v>
      </c>
      <c r="B52" s="17" t="n">
        <v>5809</v>
      </c>
      <c r="C52" s="18">
        <f>(0.0/B52*100)</f>
        <v/>
      </c>
      <c r="D52" s="19" t="n">
        <v>5809</v>
      </c>
      <c r="E52" s="18" t="n">
        <v>494.28320004</v>
      </c>
      <c r="F52" s="20" t="n">
        <v>4.80037857</v>
      </c>
      <c r="G52" s="18" t="n">
        <v>478.45648037</v>
      </c>
      <c r="H52" s="20" t="n">
        <v>5.86142348</v>
      </c>
      <c r="I52" s="18" t="s">
        <v>404</v>
      </c>
      <c r="J52" s="20" t="s">
        <v>404</v>
      </c>
      <c r="K52" s="18" t="s">
        <v>404</v>
      </c>
      <c r="L52" s="20" t="s">
        <v>404</v>
      </c>
      <c r="M52" s="18" t="s">
        <v>404</v>
      </c>
      <c r="N52" s="20" t="s">
        <v>404</v>
      </c>
      <c r="O52" s="18" t="s">
        <v>404</v>
      </c>
      <c r="P52" s="20" t="s">
        <v>404</v>
      </c>
      <c r="Q52" s="18" t="n">
        <v>435.81206191</v>
      </c>
      <c r="R52" s="20" t="n">
        <v>23.51583908</v>
      </c>
    </row>
    <row r="53" spans="1:18">
      <c r="A53" s="15" t="s">
        <v>450</v>
      </c>
      <c r="B53" s="17" t="n">
        <v>5571</v>
      </c>
      <c r="C53" s="18">
        <f>(0.0/B53*100)</f>
        <v/>
      </c>
      <c r="D53" s="19" t="n">
        <v>5571</v>
      </c>
      <c r="E53" s="18" t="n">
        <v>443.7096296</v>
      </c>
      <c r="F53" s="20" t="n">
        <v>2.54223316</v>
      </c>
      <c r="G53" s="18" t="n">
        <v>441.95441833</v>
      </c>
      <c r="H53" s="20" t="n">
        <v>1.97392768</v>
      </c>
      <c r="I53" s="18" t="s">
        <v>404</v>
      </c>
      <c r="J53" s="20" t="s">
        <v>404</v>
      </c>
      <c r="K53" s="18" t="s">
        <v>404</v>
      </c>
      <c r="L53" s="20" t="s">
        <v>404</v>
      </c>
      <c r="M53" s="18" t="s">
        <v>404</v>
      </c>
      <c r="N53" s="20" t="s">
        <v>404</v>
      </c>
      <c r="O53" s="18" t="s">
        <v>404</v>
      </c>
      <c r="P53" s="20" t="s">
        <v>404</v>
      </c>
      <c r="Q53" s="18" t="n">
        <v>449.14224141</v>
      </c>
      <c r="R53" s="20" t="n">
        <v>9.14326393</v>
      </c>
    </row>
    <row r="54" spans="1:18">
      <c r="A54" s="15" t="s">
        <v>451</v>
      </c>
      <c r="B54" s="17" t="n">
        <v>4740</v>
      </c>
      <c r="C54" s="18">
        <f>(199.0/B54*100)</f>
        <v/>
      </c>
      <c r="D54" s="19" t="n">
        <v>4541</v>
      </c>
      <c r="E54" s="18" t="n">
        <v>363.89860398</v>
      </c>
      <c r="F54" s="20" t="n">
        <v>5.02669266</v>
      </c>
      <c r="G54" s="18" t="n">
        <v>352.84934668</v>
      </c>
      <c r="H54" s="20" t="n">
        <v>6.6233728</v>
      </c>
      <c r="I54" s="18" t="s">
        <v>404</v>
      </c>
      <c r="J54" s="20" t="s">
        <v>404</v>
      </c>
      <c r="K54" s="18" t="s">
        <v>404</v>
      </c>
      <c r="L54" s="20" t="s">
        <v>404</v>
      </c>
      <c r="M54" s="18" t="s">
        <v>404</v>
      </c>
      <c r="N54" s="20" t="s">
        <v>404</v>
      </c>
      <c r="O54" s="18" t="s">
        <v>404</v>
      </c>
      <c r="P54" s="20" t="s">
        <v>404</v>
      </c>
      <c r="Q54" s="18" t="n">
        <v>309.30345429</v>
      </c>
      <c r="R54" s="20" t="n">
        <v>10.94136533</v>
      </c>
    </row>
    <row r="55" spans="1:18">
      <c r="A55" s="15" t="s">
        <v>452</v>
      </c>
      <c r="B55" s="17" t="n">
        <v>5316</v>
      </c>
      <c r="C55" s="18">
        <f>(43.0/B55*100)</f>
        <v/>
      </c>
      <c r="D55" s="19" t="n">
        <v>5273</v>
      </c>
      <c r="E55" s="18" t="n">
        <v>402.53212603</v>
      </c>
      <c r="F55" s="20" t="n">
        <v>7.86158637</v>
      </c>
      <c r="G55" s="18" t="n">
        <v>402.98983833</v>
      </c>
      <c r="H55" s="20" t="n">
        <v>4.0028582</v>
      </c>
      <c r="I55" s="18" t="s">
        <v>404</v>
      </c>
      <c r="J55" s="20" t="s">
        <v>404</v>
      </c>
      <c r="K55" s="18" t="s">
        <v>404</v>
      </c>
      <c r="L55" s="20" t="s">
        <v>404</v>
      </c>
      <c r="M55" s="18" t="s">
        <v>404</v>
      </c>
      <c r="N55" s="20" t="s">
        <v>404</v>
      </c>
      <c r="O55" s="18" t="s">
        <v>404</v>
      </c>
      <c r="P55" s="20" t="s">
        <v>404</v>
      </c>
      <c r="Q55" s="18" t="n">
        <v>369.73624944</v>
      </c>
      <c r="R55" s="20" t="n">
        <v>22.63537911</v>
      </c>
    </row>
    <row r="56" spans="1:18">
      <c r="A56" s="15" t="s">
        <v>453</v>
      </c>
      <c r="B56" s="17" t="n">
        <v>5359</v>
      </c>
      <c r="C56" s="18">
        <f>(0.0/B56*100)</f>
        <v/>
      </c>
      <c r="D56" s="19" t="n">
        <v>5359</v>
      </c>
      <c r="E56" s="18" t="n">
        <v>523.0804633400001</v>
      </c>
      <c r="F56" s="20" t="n">
        <v>7.79134719</v>
      </c>
      <c r="G56" s="18" t="n">
        <v>528.5638070799999</v>
      </c>
      <c r="H56" s="20" t="n">
        <v>4.33548404</v>
      </c>
      <c r="I56" s="18" t="s">
        <v>404</v>
      </c>
      <c r="J56" s="20" t="s">
        <v>404</v>
      </c>
      <c r="K56" s="18" t="s">
        <v>404</v>
      </c>
      <c r="L56" s="20" t="s">
        <v>404</v>
      </c>
      <c r="M56" s="18" t="s">
        <v>404</v>
      </c>
      <c r="N56" s="20" t="s">
        <v>404</v>
      </c>
      <c r="O56" s="18" t="s">
        <v>404</v>
      </c>
      <c r="P56" s="20" t="s">
        <v>404</v>
      </c>
      <c r="Q56" s="18" t="n">
        <v>525.85163248</v>
      </c>
      <c r="R56" s="20" t="n">
        <v>15.91381818</v>
      </c>
    </row>
    <row r="57" spans="1:18">
      <c r="A57" s="15" t="s">
        <v>454</v>
      </c>
      <c r="B57" s="17" t="n">
        <v>6513</v>
      </c>
      <c r="C57" s="18">
        <f>(0.0/B57*100)</f>
        <v/>
      </c>
      <c r="D57" s="19" t="n">
        <v>6513</v>
      </c>
      <c r="E57" s="18" t="n">
        <v>412.25838534</v>
      </c>
      <c r="F57" s="20" t="n">
        <v>5.33083907</v>
      </c>
      <c r="G57" s="18" t="n">
        <v>390.21685307</v>
      </c>
      <c r="H57" s="20" t="n">
        <v>4.67246144</v>
      </c>
      <c r="I57" s="18" t="s">
        <v>404</v>
      </c>
      <c r="J57" s="20" t="s">
        <v>404</v>
      </c>
      <c r="K57" s="18" t="s">
        <v>404</v>
      </c>
      <c r="L57" s="20" t="s">
        <v>404</v>
      </c>
      <c r="M57" s="18" t="s">
        <v>404</v>
      </c>
      <c r="N57" s="20" t="s">
        <v>404</v>
      </c>
      <c r="O57" s="18" t="s">
        <v>404</v>
      </c>
      <c r="P57" s="20" t="s">
        <v>404</v>
      </c>
      <c r="Q57" s="18" t="n">
        <v>388.66734013</v>
      </c>
      <c r="R57" s="20" t="n">
        <v>9.319699959999999</v>
      </c>
    </row>
    <row r="58" spans="1:18">
      <c r="A58" s="15" t="s">
        <v>455</v>
      </c>
      <c r="B58" s="17" t="n">
        <v>7267</v>
      </c>
      <c r="C58" s="18">
        <f>(0.0/B58*100)</f>
        <v/>
      </c>
      <c r="D58" s="19" t="n">
        <v>7267</v>
      </c>
      <c r="E58" s="18" t="n">
        <v>406.6451088</v>
      </c>
      <c r="F58" s="20" t="n">
        <v>4.8017041</v>
      </c>
      <c r="G58" s="18" t="n">
        <v>409.53547165</v>
      </c>
      <c r="H58" s="20" t="n">
        <v>4.46062976</v>
      </c>
      <c r="I58" s="18" t="s">
        <v>404</v>
      </c>
      <c r="J58" s="20" t="s">
        <v>404</v>
      </c>
      <c r="K58" s="18" t="s">
        <v>404</v>
      </c>
      <c r="L58" s="20" t="s">
        <v>404</v>
      </c>
      <c r="M58" s="18" t="s">
        <v>404</v>
      </c>
      <c r="N58" s="20" t="s">
        <v>404</v>
      </c>
      <c r="O58" s="18" t="s">
        <v>404</v>
      </c>
      <c r="P58" s="20" t="s">
        <v>404</v>
      </c>
      <c r="Q58" s="18" t="n">
        <v>427.4978796</v>
      </c>
      <c r="R58" s="20" t="n">
        <v>15.08766605</v>
      </c>
    </row>
    <row r="59" spans="1:18">
      <c r="A59" s="15" t="s">
        <v>456</v>
      </c>
      <c r="B59" s="17" t="n">
        <v>4826</v>
      </c>
      <c r="C59" s="18">
        <f>(0.0/B59*100)</f>
        <v/>
      </c>
      <c r="D59" s="19" t="n">
        <v>4826</v>
      </c>
      <c r="E59" s="18" t="n">
        <v>349.32937463</v>
      </c>
      <c r="F59" s="20" t="n">
        <v>2.21452899</v>
      </c>
      <c r="G59" s="18" t="n">
        <v>342.81197037</v>
      </c>
      <c r="H59" s="20" t="n">
        <v>2.21770983</v>
      </c>
      <c r="I59" s="18" t="s">
        <v>404</v>
      </c>
      <c r="J59" s="20" t="s">
        <v>404</v>
      </c>
      <c r="K59" s="18" t="s">
        <v>404</v>
      </c>
      <c r="L59" s="20" t="s">
        <v>404</v>
      </c>
      <c r="M59" s="18" t="s">
        <v>404</v>
      </c>
      <c r="N59" s="20" t="s">
        <v>404</v>
      </c>
      <c r="O59" s="18" t="s">
        <v>404</v>
      </c>
      <c r="P59" s="20" t="s">
        <v>404</v>
      </c>
      <c r="Q59" s="18" t="n">
        <v>362.54401575</v>
      </c>
      <c r="R59" s="20" t="n">
        <v>6.58262701</v>
      </c>
    </row>
    <row r="60" spans="1:18">
      <c r="A60" s="15" t="s">
        <v>457</v>
      </c>
      <c r="B60" s="17" t="n">
        <v>4546</v>
      </c>
      <c r="C60" s="18">
        <f>(0.0/B60*100)</f>
        <v/>
      </c>
      <c r="D60" s="19" t="n">
        <v>4546</v>
      </c>
      <c r="E60" s="18" t="n">
        <v>345.20950599</v>
      </c>
      <c r="F60" s="20" t="n">
        <v>5.90905972</v>
      </c>
      <c r="G60" s="18" t="n">
        <v>360.792975</v>
      </c>
      <c r="H60" s="20" t="n">
        <v>11.65730727</v>
      </c>
      <c r="I60" s="18" t="s">
        <v>404</v>
      </c>
      <c r="J60" s="20" t="s">
        <v>404</v>
      </c>
      <c r="K60" s="18" t="s">
        <v>404</v>
      </c>
      <c r="L60" s="20" t="s">
        <v>404</v>
      </c>
      <c r="M60" s="18" t="s">
        <v>404</v>
      </c>
      <c r="N60" s="20" t="s">
        <v>404</v>
      </c>
      <c r="O60" s="18" t="s">
        <v>404</v>
      </c>
      <c r="P60" s="20" t="s">
        <v>404</v>
      </c>
      <c r="Q60" s="18" t="n">
        <v>304.05982804</v>
      </c>
      <c r="R60" s="20" t="n">
        <v>22.01653445</v>
      </c>
    </row>
    <row r="61" spans="1:18">
      <c r="A61" s="15" t="s">
        <v>458</v>
      </c>
      <c r="B61" s="17" t="n">
        <v>6525</v>
      </c>
      <c r="C61" s="18">
        <f>(0.0/B61*100)</f>
        <v/>
      </c>
      <c r="D61" s="19" t="n">
        <v>6525</v>
      </c>
      <c r="E61" s="18" t="n">
        <v>473.63116634</v>
      </c>
      <c r="F61" s="20" t="n">
        <v>4.24519782</v>
      </c>
      <c r="G61" s="18" t="n">
        <v>470.91000788</v>
      </c>
      <c r="H61" s="20" t="n">
        <v>4.53362978</v>
      </c>
      <c r="I61" s="18" t="s">
        <v>404</v>
      </c>
      <c r="J61" s="20" t="s">
        <v>404</v>
      </c>
      <c r="K61" s="18" t="s">
        <v>404</v>
      </c>
      <c r="L61" s="20" t="s">
        <v>404</v>
      </c>
      <c r="M61" s="18" t="s">
        <v>404</v>
      </c>
      <c r="N61" s="20" t="s">
        <v>404</v>
      </c>
      <c r="O61" s="18" t="s">
        <v>404</v>
      </c>
      <c r="P61" s="20" t="s">
        <v>404</v>
      </c>
      <c r="Q61" s="18" t="n">
        <v>429.444925</v>
      </c>
      <c r="R61" s="20" t="n">
        <v>11.76041946</v>
      </c>
    </row>
    <row r="62" spans="1:18">
      <c r="A62" s="15" t="s">
        <v>459</v>
      </c>
      <c r="B62" s="17" t="n">
        <v>4476</v>
      </c>
      <c r="C62" s="18">
        <f>(0.0/B62*100)</f>
        <v/>
      </c>
      <c r="D62" s="19" t="n">
        <v>4476</v>
      </c>
      <c r="E62" s="18" t="n">
        <v>516.64023734</v>
      </c>
      <c r="F62" s="20" t="n">
        <v>1.86882368</v>
      </c>
      <c r="G62" s="18" t="n">
        <v>499.29773779</v>
      </c>
      <c r="H62" s="20" t="n">
        <v>1.81258086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347.12990219</v>
      </c>
      <c r="F63" s="20" t="n">
        <v>1.87246981</v>
      </c>
      <c r="G63" s="18" t="n">
        <v>352.69564026</v>
      </c>
      <c r="H63" s="20" t="n">
        <v>2.70752211</v>
      </c>
      <c r="I63" s="18" t="s">
        <v>404</v>
      </c>
      <c r="J63" s="20" t="s">
        <v>404</v>
      </c>
      <c r="K63" s="18" t="s">
        <v>404</v>
      </c>
      <c r="L63" s="20" t="s">
        <v>404</v>
      </c>
      <c r="M63" s="18" t="s">
        <v>404</v>
      </c>
      <c r="N63" s="20" t="s">
        <v>404</v>
      </c>
      <c r="O63" s="18" t="s">
        <v>404</v>
      </c>
      <c r="P63" s="20" t="s">
        <v>404</v>
      </c>
      <c r="Q63" s="18" t="n">
        <v>376.89575084</v>
      </c>
      <c r="R63" s="20" t="n">
        <v>4.31531347</v>
      </c>
    </row>
    <row r="64" spans="1:18">
      <c r="A64" s="15" t="s">
        <v>461</v>
      </c>
      <c r="B64" s="17" t="n">
        <v>3634</v>
      </c>
      <c r="C64" s="18">
        <f>(27.0/B64*100)</f>
        <v/>
      </c>
      <c r="D64" s="19" t="n">
        <v>3607</v>
      </c>
      <c r="E64" s="18" t="n">
        <v>451.34684014</v>
      </c>
      <c r="F64" s="20" t="n">
        <v>2.30266477</v>
      </c>
      <c r="G64" s="18" t="n">
        <v>438.45090879</v>
      </c>
      <c r="H64" s="20" t="n">
        <v>2.72428165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414.46574878</v>
      </c>
      <c r="F65" s="20" t="n">
        <v>2.85483086</v>
      </c>
      <c r="G65" s="18" t="n">
        <v>429.337084</v>
      </c>
      <c r="H65" s="20" t="n">
        <v>11.37646138</v>
      </c>
      <c r="I65" s="18" t="s">
        <v>404</v>
      </c>
      <c r="J65" s="20" t="s">
        <v>404</v>
      </c>
      <c r="K65" s="18" t="s">
        <v>404</v>
      </c>
      <c r="L65" s="20" t="s">
        <v>404</v>
      </c>
      <c r="M65" s="18" t="s">
        <v>404</v>
      </c>
      <c r="N65" s="20" t="s">
        <v>404</v>
      </c>
      <c r="O65" s="18" t="s">
        <v>404</v>
      </c>
      <c r="P65" s="20" t="s">
        <v>404</v>
      </c>
      <c r="Q65" s="18" t="n">
        <v>439.68569291</v>
      </c>
      <c r="R65" s="20" t="n">
        <v>19.47023196</v>
      </c>
    </row>
    <row r="66" spans="1:18">
      <c r="A66" s="15" t="s">
        <v>463</v>
      </c>
      <c r="B66" s="17" t="n">
        <v>5665</v>
      </c>
      <c r="C66" s="18">
        <f>(0.0/B66*100)</f>
        <v/>
      </c>
      <c r="D66" s="19" t="n">
        <v>5665</v>
      </c>
      <c r="E66" s="18" t="n">
        <v>426.4904084</v>
      </c>
      <c r="F66" s="20" t="n">
        <v>2.011539</v>
      </c>
      <c r="G66" s="18" t="n">
        <v>430.22023431</v>
      </c>
      <c r="H66" s="20" t="n">
        <v>2.28227636</v>
      </c>
      <c r="I66" s="18" t="s">
        <v>404</v>
      </c>
      <c r="J66" s="20" t="s">
        <v>404</v>
      </c>
      <c r="K66" s="18" t="s">
        <v>404</v>
      </c>
      <c r="L66" s="20" t="s">
        <v>404</v>
      </c>
      <c r="M66" s="18" t="s">
        <v>404</v>
      </c>
      <c r="N66" s="20" t="s">
        <v>404</v>
      </c>
      <c r="O66" s="18" t="s">
        <v>404</v>
      </c>
      <c r="P66" s="20" t="s">
        <v>404</v>
      </c>
      <c r="Q66" s="18" t="n">
        <v>355.17732169</v>
      </c>
      <c r="R66" s="20" t="n">
        <v>10.82389646</v>
      </c>
    </row>
    <row r="67" spans="1:18">
      <c r="A67" s="15" t="s">
        <v>464</v>
      </c>
      <c r="B67" s="17" t="n">
        <v>6971</v>
      </c>
      <c r="C67" s="18">
        <f>(0.0/B67*100)</f>
        <v/>
      </c>
      <c r="D67" s="19" t="n">
        <v>6971</v>
      </c>
      <c r="E67" s="18" t="n">
        <v>403.55349333</v>
      </c>
      <c r="F67" s="20" t="n">
        <v>7.18781465</v>
      </c>
      <c r="G67" s="18" t="n">
        <v>395.88500697</v>
      </c>
      <c r="H67" s="20" t="n">
        <v>4.06297182</v>
      </c>
      <c r="I67" s="18" t="s">
        <v>404</v>
      </c>
      <c r="J67" s="20" t="s">
        <v>404</v>
      </c>
      <c r="K67" s="18" t="s">
        <v>404</v>
      </c>
      <c r="L67" s="20" t="s">
        <v>404</v>
      </c>
      <c r="M67" s="18" t="s">
        <v>404</v>
      </c>
      <c r="N67" s="20" t="s">
        <v>404</v>
      </c>
      <c r="O67" s="18" t="s">
        <v>404</v>
      </c>
      <c r="P67" s="20" t="s">
        <v>404</v>
      </c>
      <c r="Q67" s="18" t="n">
        <v>402.95574263</v>
      </c>
      <c r="R67" s="20" t="n">
        <v>25.78578563</v>
      </c>
    </row>
    <row r="68" spans="1:18">
      <c r="A68" s="15" t="s">
        <v>465</v>
      </c>
      <c r="B68" s="17" t="n">
        <v>12083</v>
      </c>
      <c r="C68" s="18">
        <f>(0.0/B68*100)</f>
        <v/>
      </c>
      <c r="D68" s="19" t="n">
        <v>12083</v>
      </c>
      <c r="E68" s="18" t="n">
        <v>395.70578717</v>
      </c>
      <c r="F68" s="20" t="n">
        <v>1.12723588</v>
      </c>
      <c r="G68" s="18" t="n">
        <v>428.51091045</v>
      </c>
      <c r="H68" s="20" t="n">
        <v>2.58654609</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431.66824648</v>
      </c>
      <c r="F69" s="20" t="n">
        <v>4.41075114</v>
      </c>
      <c r="G69" s="18" t="n">
        <v>456.71863816</v>
      </c>
      <c r="H69" s="20" t="n">
        <v>13.34731176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498.02777747</v>
      </c>
      <c r="F70" s="20" t="n">
        <v>4.62476666</v>
      </c>
      <c r="G70" s="18" t="n">
        <v>490.79398932</v>
      </c>
      <c r="H70" s="20" t="n">
        <v>4.36185276</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545.95136398</v>
      </c>
      <c r="F71" s="20" t="n">
        <v>2.84232294</v>
      </c>
      <c r="G71" s="18" t="n">
        <v>529.48273943</v>
      </c>
      <c r="H71" s="20" t="n">
        <v>1.88639835</v>
      </c>
      <c r="I71" s="18" t="s">
        <v>404</v>
      </c>
      <c r="J71" s="20" t="s">
        <v>404</v>
      </c>
      <c r="K71" s="18" t="s">
        <v>404</v>
      </c>
      <c r="L71" s="20" t="s">
        <v>404</v>
      </c>
      <c r="M71" s="18" t="s">
        <v>404</v>
      </c>
      <c r="N71" s="20" t="s">
        <v>404</v>
      </c>
      <c r="O71" s="18" t="s">
        <v>404</v>
      </c>
      <c r="P71" s="20" t="s">
        <v>404</v>
      </c>
      <c r="Q71" s="18" t="n">
        <v>473.04978431</v>
      </c>
      <c r="R71" s="20" t="n">
        <v>10.84086715</v>
      </c>
    </row>
    <row r="72" spans="1:18">
      <c r="A72" s="15" t="s">
        <v>469</v>
      </c>
      <c r="B72" s="17" t="n">
        <v>7708</v>
      </c>
      <c r="C72" s="18">
        <f>(0.0/B72*100)</f>
        <v/>
      </c>
      <c r="D72" s="19" t="n">
        <v>7708</v>
      </c>
      <c r="E72" s="18" t="n">
        <v>510.20780261</v>
      </c>
      <c r="F72" s="20" t="n">
        <v>3.89311641</v>
      </c>
      <c r="G72" s="18" t="n">
        <v>481.24021082</v>
      </c>
      <c r="H72" s="20" t="n">
        <v>5.1442643</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411.55416754</v>
      </c>
      <c r="F73" s="20" t="n">
        <v>5.41383464</v>
      </c>
      <c r="G73" s="18" t="n">
        <v>406.85015745</v>
      </c>
      <c r="H73" s="20" t="n">
        <v>5.38140544</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447.16122462</v>
      </c>
      <c r="F74" s="20" t="n">
        <v>2.43560972</v>
      </c>
      <c r="G74" s="18" t="n">
        <v>412.66543133</v>
      </c>
      <c r="H74" s="20" t="n">
        <v>1.98738306</v>
      </c>
      <c r="I74" s="18" t="s">
        <v>404</v>
      </c>
      <c r="J74" s="20" t="s">
        <v>404</v>
      </c>
      <c r="K74" s="18" t="s">
        <v>404</v>
      </c>
      <c r="L74" s="20" t="s">
        <v>404</v>
      </c>
      <c r="M74" s="18" t="s">
        <v>404</v>
      </c>
      <c r="N74" s="20" t="s">
        <v>404</v>
      </c>
      <c r="O74" s="18" t="s">
        <v>404</v>
      </c>
      <c r="P74" s="20" t="s">
        <v>404</v>
      </c>
      <c r="Q74" s="18" t="n">
        <v>260.55187609</v>
      </c>
      <c r="R74" s="20" t="n">
        <v>9.625590519999999</v>
      </c>
    </row>
    <row r="75" spans="1:18">
      <c r="A75" s="15" t="s">
        <v>472</v>
      </c>
      <c r="B75" s="17" t="n">
        <v>5375</v>
      </c>
      <c r="C75" s="18">
        <f>(483.0/B75*100)</f>
        <v/>
      </c>
      <c r="D75" s="19" t="n">
        <v>4892</v>
      </c>
      <c r="E75" s="18" t="n">
        <v>366.11893254</v>
      </c>
      <c r="F75" s="20" t="n">
        <v>4.17711003</v>
      </c>
      <c r="G75" s="18" t="n">
        <v>348.79039506</v>
      </c>
      <c r="H75" s="20" t="n">
        <v>7.79420627</v>
      </c>
      <c r="I75" s="18" t="s">
        <v>404</v>
      </c>
      <c r="J75" s="20" t="s">
        <v>404</v>
      </c>
      <c r="K75" s="18" t="s">
        <v>404</v>
      </c>
      <c r="L75" s="20" t="s">
        <v>404</v>
      </c>
      <c r="M75" s="18" t="s">
        <v>404</v>
      </c>
      <c r="N75" s="20" t="s">
        <v>404</v>
      </c>
      <c r="O75" s="18" t="s">
        <v>404</v>
      </c>
      <c r="P75" s="20" t="s">
        <v>404</v>
      </c>
      <c r="Q75" s="18" t="n">
        <v>354.9186648</v>
      </c>
      <c r="R75" s="20" t="n">
        <v>18.94895659</v>
      </c>
    </row>
    <row r="76" spans="1:18">
      <c r="A76" s="15" t="s">
        <v>473</v>
      </c>
      <c r="B76" s="17" t="n">
        <v>14167</v>
      </c>
      <c r="C76" s="18">
        <f>(1400.0/B76*100)</f>
        <v/>
      </c>
      <c r="D76" s="19" t="n">
        <v>12767</v>
      </c>
      <c r="E76" s="18" t="n">
        <v>427.34211924</v>
      </c>
      <c r="F76" s="20" t="n">
        <v>3.55517614</v>
      </c>
      <c r="G76" s="18" t="n">
        <v>464.117801</v>
      </c>
      <c r="H76" s="20" t="n">
        <v>6.14211122</v>
      </c>
      <c r="I76" s="18" t="s">
        <v>404</v>
      </c>
      <c r="J76" s="20" t="s">
        <v>404</v>
      </c>
      <c r="K76" s="18" t="s">
        <v>404</v>
      </c>
      <c r="L76" s="20" t="s">
        <v>404</v>
      </c>
      <c r="M76" s="18" t="s">
        <v>404</v>
      </c>
      <c r="N76" s="20" t="s">
        <v>404</v>
      </c>
      <c r="O76" s="18" t="s">
        <v>404</v>
      </c>
      <c r="P76" s="20" t="s">
        <v>404</v>
      </c>
      <c r="Q76" s="18" t="n">
        <v>422.90656943</v>
      </c>
      <c r="R76" s="20" t="n">
        <v>20.57623546</v>
      </c>
    </row>
    <row r="77" spans="1:18">
      <c r="A77" s="15" t="s">
        <v>474</v>
      </c>
      <c r="B77" s="17" t="n">
        <v>6062</v>
      </c>
      <c r="C77" s="18">
        <f>(0.0/B77*100)</f>
        <v/>
      </c>
      <c r="D77" s="19" t="n">
        <v>6062</v>
      </c>
      <c r="E77" s="18" t="n">
        <v>443.67894191</v>
      </c>
      <c r="F77" s="20" t="n">
        <v>4.52308507</v>
      </c>
      <c r="G77" s="18" t="n">
        <v>427.40930798</v>
      </c>
      <c r="H77" s="20" t="n">
        <v>5.37616781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485.73438863</v>
      </c>
      <c r="F78" s="20" t="n">
        <v>3.75725216</v>
      </c>
      <c r="G78" s="18" t="n">
        <v>505.0826181</v>
      </c>
      <c r="H78" s="20" t="n">
        <v>22.44371618</v>
      </c>
      <c r="I78" s="18" t="s">
        <v>404</v>
      </c>
      <c r="J78" s="20" t="s">
        <v>404</v>
      </c>
      <c r="K78" s="18" t="s">
        <v>404</v>
      </c>
      <c r="L78" s="20" t="s">
        <v>404</v>
      </c>
      <c r="M78" s="18" t="s">
        <v>404</v>
      </c>
      <c r="N78" s="20" t="s">
        <v>404</v>
      </c>
      <c r="O78" s="18" t="s">
        <v>404</v>
      </c>
      <c r="P78" s="20" t="s">
        <v>404</v>
      </c>
      <c r="Q78" s="18" t="n">
        <v>488.03446642</v>
      </c>
      <c r="R78" s="20" t="n">
        <v>11.80385482</v>
      </c>
    </row>
    <row customHeight="1" ht="25" r="79" spans="1:18">
      <c r="A79" s="15" t="s">
        <v>476</v>
      </c>
      <c r="B79" s="17" t="n">
        <v>1657</v>
      </c>
      <c r="C79" s="18">
        <f>(21.0/B79*100)</f>
        <v/>
      </c>
      <c r="D79" s="19" t="n">
        <v>1636</v>
      </c>
      <c r="E79" s="18" t="n">
        <v>473.0498055</v>
      </c>
      <c r="F79" s="20" t="n">
        <v>10.99626035</v>
      </c>
      <c r="G79" s="18" t="n">
        <v>476.60649822</v>
      </c>
      <c r="H79" s="20" t="n">
        <v>10.2194941</v>
      </c>
      <c r="I79" s="18" t="s">
        <v>404</v>
      </c>
      <c r="J79" s="20" t="s">
        <v>404</v>
      </c>
      <c r="K79" s="18" t="s">
        <v>404</v>
      </c>
      <c r="L79" s="20" t="s">
        <v>404</v>
      </c>
      <c r="M79" s="18" t="s">
        <v>404</v>
      </c>
      <c r="N79" s="20" t="s">
        <v>404</v>
      </c>
      <c r="O79" s="18" t="s">
        <v>404</v>
      </c>
      <c r="P79" s="20" t="s">
        <v>404</v>
      </c>
      <c r="Q79" s="18" t="n">
        <v>483.58259621</v>
      </c>
      <c r="R79" s="20" t="n">
        <v>61.09374623</v>
      </c>
    </row>
    <row r="80" spans="1:18">
      <c r="A80" s="15" t="s">
        <v>477</v>
      </c>
      <c r="B80" s="17" t="n">
        <v>7841</v>
      </c>
      <c r="C80" s="18">
        <f>(0.0/B80*100)</f>
        <v/>
      </c>
      <c r="D80" s="19" t="n">
        <v>7841</v>
      </c>
      <c r="E80" s="18" t="n">
        <v>420.864958</v>
      </c>
      <c r="F80" s="20" t="n">
        <v>4.48309191</v>
      </c>
      <c r="G80" s="18" t="n">
        <v>440.60863399</v>
      </c>
      <c r="H80" s="20" t="n">
        <v>7.56225406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432.75520659</v>
      </c>
      <c r="F81" s="20" t="n">
        <v>3.7229863</v>
      </c>
      <c r="G81" s="18" t="n">
        <v>412.598948</v>
      </c>
      <c r="H81" s="20" t="n">
        <v>11.24015299</v>
      </c>
      <c r="I81" s="18" t="s">
        <v>404</v>
      </c>
      <c r="J81" s="20" t="s">
        <v>404</v>
      </c>
      <c r="K81" s="18" t="s">
        <v>404</v>
      </c>
      <c r="L81" s="20" t="s">
        <v>404</v>
      </c>
      <c r="M81" s="18" t="s">
        <v>404</v>
      </c>
      <c r="N81" s="20" t="s">
        <v>404</v>
      </c>
      <c r="O81" s="18" t="s">
        <v>404</v>
      </c>
      <c r="P81" s="20" t="s">
        <v>404</v>
      </c>
      <c r="Q81" s="18" t="n">
        <v>440.88963116</v>
      </c>
      <c r="R81" s="20" t="n">
        <v>9.255052239999999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505.31267396</v>
      </c>
      <c r="F7" s="20" t="n">
        <v>2.84961905</v>
      </c>
      <c r="G7" s="18" t="n">
        <v>500.86521453</v>
      </c>
      <c r="H7" s="20" t="n">
        <v>4.28189371</v>
      </c>
      <c r="I7" s="18" t="s">
        <v>404</v>
      </c>
      <c r="J7" s="20" t="s">
        <v>404</v>
      </c>
      <c r="K7" s="18" t="s">
        <v>404</v>
      </c>
      <c r="L7" s="20" t="s">
        <v>404</v>
      </c>
      <c r="M7" s="18" t="s">
        <v>404</v>
      </c>
      <c r="N7" s="20" t="s">
        <v>404</v>
      </c>
      <c r="O7" s="18" t="s">
        <v>404</v>
      </c>
      <c r="P7" s="20" t="s">
        <v>404</v>
      </c>
      <c r="Q7" s="18" t="n">
        <v>487.06597836</v>
      </c>
      <c r="R7" s="20" t="n">
        <v>9.3433484</v>
      </c>
    </row>
    <row r="8" spans="1:18">
      <c r="A8" s="15" t="s">
        <v>405</v>
      </c>
      <c r="B8" s="17" t="n">
        <v>7007</v>
      </c>
      <c r="C8" s="18">
        <f>(0.0/B8*100)</f>
        <v/>
      </c>
      <c r="D8" s="19" t="n">
        <v>7007</v>
      </c>
      <c r="E8" s="18" t="n">
        <v>495.50941019</v>
      </c>
      <c r="F8" s="20" t="n">
        <v>5.03515909</v>
      </c>
      <c r="G8" s="18" t="n">
        <v>468.84291343</v>
      </c>
      <c r="H8" s="20" t="n">
        <v>7.2477392</v>
      </c>
      <c r="I8" s="18" t="s">
        <v>404</v>
      </c>
      <c r="J8" s="20" t="s">
        <v>404</v>
      </c>
      <c r="K8" s="18" t="s">
        <v>404</v>
      </c>
      <c r="L8" s="20" t="s">
        <v>404</v>
      </c>
      <c r="M8" s="18" t="s">
        <v>404</v>
      </c>
      <c r="N8" s="20" t="s">
        <v>404</v>
      </c>
      <c r="O8" s="18" t="s">
        <v>404</v>
      </c>
      <c r="P8" s="20" t="s">
        <v>404</v>
      </c>
      <c r="Q8" s="18" t="n">
        <v>465.53565711</v>
      </c>
      <c r="R8" s="20" t="n">
        <v>19.64190934</v>
      </c>
    </row>
    <row r="9" spans="1:18">
      <c r="A9" s="15" t="s">
        <v>406</v>
      </c>
      <c r="B9" s="17" t="n">
        <v>9651</v>
      </c>
      <c r="C9" s="18">
        <f>(200.0/B9*100)</f>
        <v/>
      </c>
      <c r="D9" s="19" t="n">
        <v>9451</v>
      </c>
      <c r="E9" s="18" t="n">
        <v>508.82609208</v>
      </c>
      <c r="F9" s="20" t="n">
        <v>4.00904836</v>
      </c>
      <c r="G9" s="18" t="n">
        <v>491.56664919</v>
      </c>
      <c r="H9" s="20" t="n">
        <v>7.2035449</v>
      </c>
      <c r="I9" s="18" t="s">
        <v>404</v>
      </c>
      <c r="J9" s="20" t="s">
        <v>404</v>
      </c>
      <c r="K9" s="18" t="s">
        <v>404</v>
      </c>
      <c r="L9" s="20" t="s">
        <v>404</v>
      </c>
      <c r="M9" s="18" t="s">
        <v>404</v>
      </c>
      <c r="N9" s="20" t="s">
        <v>404</v>
      </c>
      <c r="O9" s="18" t="s">
        <v>404</v>
      </c>
      <c r="P9" s="20" t="s">
        <v>404</v>
      </c>
      <c r="Q9" s="18" t="n">
        <v>465.6606748</v>
      </c>
      <c r="R9" s="20" t="n">
        <v>12.06682207</v>
      </c>
    </row>
    <row r="10" spans="1:18">
      <c r="A10" s="15" t="s">
        <v>407</v>
      </c>
      <c r="B10" s="17" t="n">
        <v>20058</v>
      </c>
      <c r="C10" s="18">
        <f>(2798.0/B10*100)</f>
        <v/>
      </c>
      <c r="D10" s="19" t="n">
        <v>17260</v>
      </c>
      <c r="E10" s="18" t="n">
        <v>525.96381344</v>
      </c>
      <c r="F10" s="20" t="n">
        <v>2.39980331</v>
      </c>
      <c r="G10" s="18" t="n">
        <v>531.15459687</v>
      </c>
      <c r="H10" s="20" t="n">
        <v>5.34423138</v>
      </c>
      <c r="I10" s="18" t="s">
        <v>404</v>
      </c>
      <c r="J10" s="20" t="s">
        <v>404</v>
      </c>
      <c r="K10" s="18" t="s">
        <v>404</v>
      </c>
      <c r="L10" s="20" t="s">
        <v>404</v>
      </c>
      <c r="M10" s="18" t="s">
        <v>404</v>
      </c>
      <c r="N10" s="20" t="s">
        <v>404</v>
      </c>
      <c r="O10" s="18" t="s">
        <v>404</v>
      </c>
      <c r="P10" s="20" t="s">
        <v>404</v>
      </c>
      <c r="Q10" s="18" t="n">
        <v>557.62916122</v>
      </c>
      <c r="R10" s="20" t="n">
        <v>24.0946188</v>
      </c>
    </row>
    <row r="11" spans="1:18">
      <c r="A11" s="15" t="s">
        <v>408</v>
      </c>
      <c r="B11" s="17" t="n">
        <v>7053</v>
      </c>
      <c r="C11" s="18">
        <f>(137.0/B11*100)</f>
        <v/>
      </c>
      <c r="D11" s="19" t="n">
        <v>6916</v>
      </c>
      <c r="E11" s="18" t="n">
        <v>466.51325708</v>
      </c>
      <c r="F11" s="20" t="n">
        <v>3.8354023</v>
      </c>
      <c r="G11" s="18" t="n">
        <v>443.50665241</v>
      </c>
      <c r="H11" s="20" t="n">
        <v>7.22728943</v>
      </c>
      <c r="I11" s="18" t="s">
        <v>404</v>
      </c>
      <c r="J11" s="20" t="s">
        <v>404</v>
      </c>
      <c r="K11" s="18" t="s">
        <v>404</v>
      </c>
      <c r="L11" s="20" t="s">
        <v>404</v>
      </c>
      <c r="M11" s="18" t="s">
        <v>404</v>
      </c>
      <c r="N11" s="20" t="s">
        <v>404</v>
      </c>
      <c r="O11" s="18" t="s">
        <v>404</v>
      </c>
      <c r="P11" s="20" t="s">
        <v>404</v>
      </c>
      <c r="Q11" s="18" t="n">
        <v>439.33920178</v>
      </c>
      <c r="R11" s="20" t="n">
        <v>11.51349606</v>
      </c>
    </row>
    <row r="12" spans="1:18">
      <c r="A12" s="15" t="s">
        <v>409</v>
      </c>
      <c r="B12" s="17" t="n">
        <v>6894</v>
      </c>
      <c r="C12" s="18">
        <f>(106.0/B12*100)</f>
        <v/>
      </c>
      <c r="D12" s="19" t="n">
        <v>6788</v>
      </c>
      <c r="E12" s="18" t="n">
        <v>490.34474398</v>
      </c>
      <c r="F12" s="20" t="n">
        <v>3.33993536</v>
      </c>
      <c r="G12" s="18" t="n">
        <v>482.54558522</v>
      </c>
      <c r="H12" s="20" t="n">
        <v>7.61303439</v>
      </c>
      <c r="I12" s="18" t="s">
        <v>404</v>
      </c>
      <c r="J12" s="20" t="s">
        <v>404</v>
      </c>
      <c r="K12" s="18" t="s">
        <v>404</v>
      </c>
      <c r="L12" s="20" t="s">
        <v>404</v>
      </c>
      <c r="M12" s="18" t="s">
        <v>404</v>
      </c>
      <c r="N12" s="20" t="s">
        <v>404</v>
      </c>
      <c r="O12" s="18" t="s">
        <v>404</v>
      </c>
      <c r="P12" s="20" t="s">
        <v>404</v>
      </c>
      <c r="Q12" s="18" t="n">
        <v>400.67689954</v>
      </c>
      <c r="R12" s="20" t="n">
        <v>33.59854665</v>
      </c>
    </row>
    <row r="13" spans="1:18">
      <c r="A13" s="15" t="s">
        <v>410</v>
      </c>
      <c r="B13" s="17" t="n">
        <v>7161</v>
      </c>
      <c r="C13" s="18">
        <f>(1175.0/B13*100)</f>
        <v/>
      </c>
      <c r="D13" s="19" t="n">
        <v>5986</v>
      </c>
      <c r="E13" s="18" t="n">
        <v>503.45628401</v>
      </c>
      <c r="F13" s="20" t="n">
        <v>3.32285495</v>
      </c>
      <c r="G13" s="18" t="n">
        <v>493.34300529</v>
      </c>
      <c r="H13" s="20" t="n">
        <v>6.11431847</v>
      </c>
      <c r="I13" s="18" t="s">
        <v>404</v>
      </c>
      <c r="J13" s="20" t="s">
        <v>404</v>
      </c>
      <c r="K13" s="18" t="s">
        <v>404</v>
      </c>
      <c r="L13" s="20" t="s">
        <v>404</v>
      </c>
      <c r="M13" s="18" t="s">
        <v>404</v>
      </c>
      <c r="N13" s="20" t="s">
        <v>404</v>
      </c>
      <c r="O13" s="18" t="s">
        <v>404</v>
      </c>
      <c r="P13" s="20" t="s">
        <v>404</v>
      </c>
      <c r="Q13" s="18" t="n">
        <v>495.52536833</v>
      </c>
      <c r="R13" s="20" t="n">
        <v>7.22160244</v>
      </c>
    </row>
    <row r="14" spans="1:18">
      <c r="A14" s="15" t="s">
        <v>411</v>
      </c>
      <c r="B14" s="17" t="n">
        <v>5587</v>
      </c>
      <c r="C14" s="18">
        <f>(0.0/B14*100)</f>
        <v/>
      </c>
      <c r="D14" s="19" t="n">
        <v>5587</v>
      </c>
      <c r="E14" s="18" t="n">
        <v>521.91136686</v>
      </c>
      <c r="F14" s="20" t="n">
        <v>2.44887281</v>
      </c>
      <c r="G14" s="18" t="n">
        <v>510.05210626</v>
      </c>
      <c r="H14" s="20" t="n">
        <v>6.34533808</v>
      </c>
      <c r="I14" s="18" t="s">
        <v>404</v>
      </c>
      <c r="J14" s="20" t="s">
        <v>404</v>
      </c>
      <c r="K14" s="18" t="s">
        <v>404</v>
      </c>
      <c r="L14" s="20" t="s">
        <v>404</v>
      </c>
      <c r="M14" s="18" t="s">
        <v>404</v>
      </c>
      <c r="N14" s="20" t="s">
        <v>404</v>
      </c>
      <c r="O14" s="18" t="s">
        <v>404</v>
      </c>
      <c r="P14" s="20" t="s">
        <v>404</v>
      </c>
      <c r="Q14" s="18" t="n">
        <v>492.14472098</v>
      </c>
      <c r="R14" s="20" t="n">
        <v>12.2288186</v>
      </c>
    </row>
    <row r="15" spans="1:18">
      <c r="A15" s="15" t="s">
        <v>412</v>
      </c>
      <c r="B15" s="17" t="n">
        <v>5882</v>
      </c>
      <c r="C15" s="18">
        <f>(0.0/B15*100)</f>
        <v/>
      </c>
      <c r="D15" s="19" t="n">
        <v>5882</v>
      </c>
      <c r="E15" s="18" t="n">
        <v>530.05319155</v>
      </c>
      <c r="F15" s="20" t="n">
        <v>3.80394502</v>
      </c>
      <c r="G15" s="18" t="n">
        <v>519.34634206</v>
      </c>
      <c r="H15" s="20" t="n">
        <v>3.89175826</v>
      </c>
      <c r="I15" s="18" t="s">
        <v>404</v>
      </c>
      <c r="J15" s="20" t="s">
        <v>404</v>
      </c>
      <c r="K15" s="18" t="s">
        <v>404</v>
      </c>
      <c r="L15" s="20" t="s">
        <v>404</v>
      </c>
      <c r="M15" s="18" t="s">
        <v>404</v>
      </c>
      <c r="N15" s="20" t="s">
        <v>404</v>
      </c>
      <c r="O15" s="18" t="s">
        <v>404</v>
      </c>
      <c r="P15" s="20" t="s">
        <v>404</v>
      </c>
      <c r="Q15" s="18" t="n">
        <v>556.38465433</v>
      </c>
      <c r="R15" s="20" t="n">
        <v>14.28458337</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516.5783062</v>
      </c>
      <c r="F17" s="20" t="n">
        <v>7.06430686</v>
      </c>
      <c r="G17" s="18" t="n">
        <v>498.5990638</v>
      </c>
      <c r="H17" s="20" t="n">
        <v>6.05500094</v>
      </c>
      <c r="I17" s="18" t="s">
        <v>404</v>
      </c>
      <c r="J17" s="20" t="s">
        <v>404</v>
      </c>
      <c r="K17" s="18" t="s">
        <v>404</v>
      </c>
      <c r="L17" s="20" t="s">
        <v>404</v>
      </c>
      <c r="M17" s="18" t="s">
        <v>404</v>
      </c>
      <c r="N17" s="20" t="s">
        <v>404</v>
      </c>
      <c r="O17" s="18" t="s">
        <v>404</v>
      </c>
      <c r="P17" s="20" t="s">
        <v>404</v>
      </c>
      <c r="Q17" s="18" t="n">
        <v>543.13158035</v>
      </c>
      <c r="R17" s="20" t="n">
        <v>17.30841311</v>
      </c>
    </row>
    <row r="18" spans="1:18">
      <c r="A18" s="15" t="s">
        <v>415</v>
      </c>
      <c r="B18" s="17" t="n">
        <v>5532</v>
      </c>
      <c r="C18" s="18">
        <f>(0.0/B18*100)</f>
        <v/>
      </c>
      <c r="D18" s="19" t="n">
        <v>5532</v>
      </c>
      <c r="E18" s="18" t="n">
        <v>467.94651375</v>
      </c>
      <c r="F18" s="20" t="n">
        <v>4.65215673</v>
      </c>
      <c r="G18" s="18" t="n">
        <v>455.53890022</v>
      </c>
      <c r="H18" s="20" t="n">
        <v>22.06565696</v>
      </c>
      <c r="I18" s="18" t="s">
        <v>404</v>
      </c>
      <c r="J18" s="20" t="s">
        <v>404</v>
      </c>
      <c r="K18" s="18" t="s">
        <v>404</v>
      </c>
      <c r="L18" s="20" t="s">
        <v>404</v>
      </c>
      <c r="M18" s="18" t="s">
        <v>404</v>
      </c>
      <c r="N18" s="20" t="s">
        <v>404</v>
      </c>
      <c r="O18" s="18" t="s">
        <v>404</v>
      </c>
      <c r="P18" s="20" t="s">
        <v>404</v>
      </c>
      <c r="Q18" s="18" t="n">
        <v>468.36797295</v>
      </c>
      <c r="R18" s="20" t="n">
        <v>15.54917059</v>
      </c>
    </row>
    <row r="19" spans="1:18">
      <c r="A19" s="15" t="s">
        <v>416</v>
      </c>
      <c r="B19" s="17" t="n">
        <v>5658</v>
      </c>
      <c r="C19" s="18">
        <f>(327.0/B19*100)</f>
        <v/>
      </c>
      <c r="D19" s="19" t="n">
        <v>5331</v>
      </c>
      <c r="E19" s="18" t="n">
        <v>472.38046668</v>
      </c>
      <c r="F19" s="20" t="n">
        <v>3.86845008</v>
      </c>
      <c r="G19" s="18" t="n">
        <v>459.62674617</v>
      </c>
      <c r="H19" s="20" t="n">
        <v>10.83696729</v>
      </c>
      <c r="I19" s="18" t="s">
        <v>404</v>
      </c>
      <c r="J19" s="20" t="s">
        <v>404</v>
      </c>
      <c r="K19" s="18" t="s">
        <v>404</v>
      </c>
      <c r="L19" s="20" t="s">
        <v>404</v>
      </c>
      <c r="M19" s="18" t="s">
        <v>404</v>
      </c>
      <c r="N19" s="20" t="s">
        <v>404</v>
      </c>
      <c r="O19" s="18" t="s">
        <v>404</v>
      </c>
      <c r="P19" s="20" t="s">
        <v>404</v>
      </c>
      <c r="Q19" s="18" t="n">
        <v>442.40893055</v>
      </c>
      <c r="R19" s="20" t="n">
        <v>28.99775928</v>
      </c>
    </row>
    <row r="20" spans="1:18">
      <c r="A20" s="15" t="s">
        <v>417</v>
      </c>
      <c r="B20" s="17" t="n">
        <v>3371</v>
      </c>
      <c r="C20" s="18">
        <f>(24.0/B20*100)</f>
        <v/>
      </c>
      <c r="D20" s="19" t="n">
        <v>3347</v>
      </c>
      <c r="E20" s="18" t="n">
        <v>481.03127855</v>
      </c>
      <c r="F20" s="20" t="n">
        <v>2.72104247</v>
      </c>
      <c r="G20" s="18" t="n">
        <v>482.32109533</v>
      </c>
      <c r="H20" s="20" t="n">
        <v>2.66045806</v>
      </c>
      <c r="I20" s="18" t="s">
        <v>404</v>
      </c>
      <c r="J20" s="20" t="s">
        <v>404</v>
      </c>
      <c r="K20" s="18" t="s">
        <v>404</v>
      </c>
      <c r="L20" s="20" t="s">
        <v>404</v>
      </c>
      <c r="M20" s="18" t="s">
        <v>404</v>
      </c>
      <c r="N20" s="20" t="s">
        <v>404</v>
      </c>
      <c r="O20" s="18" t="s">
        <v>404</v>
      </c>
      <c r="P20" s="20" t="s">
        <v>404</v>
      </c>
      <c r="Q20" s="18" t="n">
        <v>438.95016879</v>
      </c>
      <c r="R20" s="20" t="n">
        <v>24.88574984</v>
      </c>
    </row>
    <row r="21" spans="1:18">
      <c r="A21" s="15" t="s">
        <v>418</v>
      </c>
      <c r="B21" s="17" t="n">
        <v>5741</v>
      </c>
      <c r="C21" s="18">
        <f>(0.0/B21*100)</f>
        <v/>
      </c>
      <c r="D21" s="19" t="n">
        <v>5741</v>
      </c>
      <c r="E21" s="18" t="n">
        <v>524.66256245</v>
      </c>
      <c r="F21" s="20" t="n">
        <v>2.65594064</v>
      </c>
      <c r="G21" s="18" t="n">
        <v>504.69682241</v>
      </c>
      <c r="H21" s="20" t="n">
        <v>10.06633582</v>
      </c>
      <c r="I21" s="18" t="s">
        <v>404</v>
      </c>
      <c r="J21" s="20" t="s">
        <v>404</v>
      </c>
      <c r="K21" s="18" t="s">
        <v>404</v>
      </c>
      <c r="L21" s="20" t="s">
        <v>404</v>
      </c>
      <c r="M21" s="18" t="s">
        <v>404</v>
      </c>
      <c r="N21" s="20" t="s">
        <v>404</v>
      </c>
      <c r="O21" s="18" t="s">
        <v>404</v>
      </c>
      <c r="P21" s="20" t="s">
        <v>404</v>
      </c>
      <c r="Q21" s="18" t="n">
        <v>511.23731424</v>
      </c>
      <c r="R21" s="20" t="n">
        <v>7.15722267</v>
      </c>
    </row>
    <row r="22" spans="1:18">
      <c r="A22" s="15" t="s">
        <v>419</v>
      </c>
      <c r="B22" s="17" t="n">
        <v>6598</v>
      </c>
      <c r="C22" s="18">
        <f>(0.0/B22*100)</f>
        <v/>
      </c>
      <c r="D22" s="19" t="n">
        <v>6598</v>
      </c>
      <c r="E22" s="18" t="n">
        <v>474.11891468</v>
      </c>
      <c r="F22" s="20" t="n">
        <v>5.58436697</v>
      </c>
      <c r="G22" s="18" t="n">
        <v>489.39368002</v>
      </c>
      <c r="H22" s="20" t="n">
        <v>7.26338663</v>
      </c>
      <c r="I22" s="18" t="s">
        <v>404</v>
      </c>
      <c r="J22" s="20" t="s">
        <v>404</v>
      </c>
      <c r="K22" s="18" t="s">
        <v>404</v>
      </c>
      <c r="L22" s="20" t="s">
        <v>404</v>
      </c>
      <c r="M22" s="18" t="s">
        <v>404</v>
      </c>
      <c r="N22" s="20" t="s">
        <v>404</v>
      </c>
      <c r="O22" s="18" t="s">
        <v>404</v>
      </c>
      <c r="P22" s="20" t="s">
        <v>404</v>
      </c>
      <c r="Q22" s="18" t="n">
        <v>411.13530158</v>
      </c>
      <c r="R22" s="20" t="n">
        <v>58.14286938</v>
      </c>
    </row>
    <row r="23" spans="1:18">
      <c r="A23" s="15" t="s">
        <v>420</v>
      </c>
      <c r="B23" s="17" t="n">
        <v>11583</v>
      </c>
      <c r="C23" s="18">
        <f>(3123.0/B23*100)</f>
        <v/>
      </c>
      <c r="D23" s="19" t="n">
        <v>8460</v>
      </c>
      <c r="E23" s="18" t="n">
        <v>494.40850814</v>
      </c>
      <c r="F23" s="20" t="n">
        <v>5.69523423</v>
      </c>
      <c r="G23" s="18" t="n">
        <v>483.63968022</v>
      </c>
      <c r="H23" s="20" t="n">
        <v>6.28685493</v>
      </c>
      <c r="I23" s="18" t="s">
        <v>404</v>
      </c>
      <c r="J23" s="20" t="s">
        <v>404</v>
      </c>
      <c r="K23" s="18" t="s">
        <v>404</v>
      </c>
      <c r="L23" s="20" t="s">
        <v>404</v>
      </c>
      <c r="M23" s="18" t="s">
        <v>404</v>
      </c>
      <c r="N23" s="20" t="s">
        <v>404</v>
      </c>
      <c r="O23" s="18" t="s">
        <v>404</v>
      </c>
      <c r="P23" s="20" t="s">
        <v>404</v>
      </c>
      <c r="Q23" s="18" t="n">
        <v>474.32855698</v>
      </c>
      <c r="R23" s="20" t="n">
        <v>21.01887386</v>
      </c>
    </row>
    <row r="24" spans="1:18">
      <c r="A24" s="15" t="s">
        <v>421</v>
      </c>
      <c r="B24" s="17" t="n">
        <v>6647</v>
      </c>
      <c r="C24" s="18">
        <f>(0.0/B24*100)</f>
        <v/>
      </c>
      <c r="D24" s="19" t="n">
        <v>6647</v>
      </c>
      <c r="E24" s="18" t="n">
        <v>522.6603965</v>
      </c>
      <c r="F24" s="20" t="n">
        <v>9.18683229</v>
      </c>
      <c r="G24" s="18" t="n">
        <v>514.10200313</v>
      </c>
      <c r="H24" s="20" t="n">
        <v>4.11380648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518.89793363</v>
      </c>
      <c r="F25" s="20" t="n">
        <v>4.13808802</v>
      </c>
      <c r="G25" s="18" t="n">
        <v>512.72735743</v>
      </c>
      <c r="H25" s="20" t="n">
        <v>10.32748408</v>
      </c>
      <c r="I25" s="18" t="s">
        <v>404</v>
      </c>
      <c r="J25" s="20" t="s">
        <v>404</v>
      </c>
      <c r="K25" s="18" t="s">
        <v>404</v>
      </c>
      <c r="L25" s="20" t="s">
        <v>404</v>
      </c>
      <c r="M25" s="18" t="s">
        <v>404</v>
      </c>
      <c r="N25" s="20" t="s">
        <v>404</v>
      </c>
      <c r="O25" s="18" t="s">
        <v>404</v>
      </c>
      <c r="P25" s="20" t="s">
        <v>404</v>
      </c>
      <c r="Q25" s="18" t="n">
        <v>516.34914098</v>
      </c>
      <c r="R25" s="20" t="n">
        <v>23.30208669</v>
      </c>
    </row>
    <row r="26" spans="1:18">
      <c r="A26" s="15" t="s">
        <v>423</v>
      </c>
      <c r="B26" s="17" t="n">
        <v>4869</v>
      </c>
      <c r="C26" s="18">
        <f>(11.0/B26*100)</f>
        <v/>
      </c>
      <c r="D26" s="19" t="n">
        <v>4858</v>
      </c>
      <c r="E26" s="18" t="n">
        <v>490.05985729</v>
      </c>
      <c r="F26" s="20" t="n">
        <v>2.14826403</v>
      </c>
      <c r="G26" s="18" t="n">
        <v>483.17486521</v>
      </c>
      <c r="H26" s="20" t="n">
        <v>4.82895198</v>
      </c>
      <c r="I26" s="18" t="s">
        <v>404</v>
      </c>
      <c r="J26" s="20" t="s">
        <v>404</v>
      </c>
      <c r="K26" s="18" t="s">
        <v>404</v>
      </c>
      <c r="L26" s="20" t="s">
        <v>404</v>
      </c>
      <c r="M26" s="18" t="s">
        <v>404</v>
      </c>
      <c r="N26" s="20" t="s">
        <v>404</v>
      </c>
      <c r="O26" s="18" t="s">
        <v>404</v>
      </c>
      <c r="P26" s="20" t="s">
        <v>404</v>
      </c>
      <c r="Q26" s="18" t="n">
        <v>475.18663875</v>
      </c>
      <c r="R26" s="20" t="n">
        <v>19.71718842</v>
      </c>
    </row>
    <row r="27" spans="1:18">
      <c r="A27" s="15" t="s">
        <v>424</v>
      </c>
      <c r="B27" s="17" t="n">
        <v>5299</v>
      </c>
      <c r="C27" s="18">
        <f>(0.0/B27*100)</f>
        <v/>
      </c>
      <c r="D27" s="19" t="n">
        <v>5299</v>
      </c>
      <c r="E27" s="18" t="n">
        <v>489.47271267</v>
      </c>
      <c r="F27" s="20" t="n">
        <v>1.75069214</v>
      </c>
      <c r="G27" s="18" t="n">
        <v>467.29461598</v>
      </c>
      <c r="H27" s="20" t="n">
        <v>2.02075784</v>
      </c>
      <c r="I27" s="18" t="s">
        <v>404</v>
      </c>
      <c r="J27" s="20" t="s">
        <v>404</v>
      </c>
      <c r="K27" s="18" t="s">
        <v>404</v>
      </c>
      <c r="L27" s="20" t="s">
        <v>404</v>
      </c>
      <c r="M27" s="18" t="s">
        <v>404</v>
      </c>
      <c r="N27" s="20" t="s">
        <v>404</v>
      </c>
      <c r="O27" s="18" t="s">
        <v>404</v>
      </c>
      <c r="P27" s="20" t="s">
        <v>404</v>
      </c>
      <c r="Q27" s="18" t="n">
        <v>446.94048163</v>
      </c>
      <c r="R27" s="20" t="n">
        <v>10.70487081</v>
      </c>
    </row>
    <row r="28" spans="1:18">
      <c r="A28" s="15" t="s">
        <v>425</v>
      </c>
      <c r="B28" s="17" t="n">
        <v>7568</v>
      </c>
      <c r="C28" s="18">
        <f>(0.0/B28*100)</f>
        <v/>
      </c>
      <c r="D28" s="19" t="n">
        <v>7568</v>
      </c>
      <c r="E28" s="18" t="n">
        <v>434.66413047</v>
      </c>
      <c r="F28" s="20" t="n">
        <v>3.63846724</v>
      </c>
      <c r="G28" s="18" t="n">
        <v>405.76411492</v>
      </c>
      <c r="H28" s="20" t="n">
        <v>4.78924153</v>
      </c>
      <c r="I28" s="18" t="s">
        <v>404</v>
      </c>
      <c r="J28" s="20" t="s">
        <v>404</v>
      </c>
      <c r="K28" s="18" t="s">
        <v>404</v>
      </c>
      <c r="L28" s="20" t="s">
        <v>404</v>
      </c>
      <c r="M28" s="18" t="s">
        <v>404</v>
      </c>
      <c r="N28" s="20" t="s">
        <v>404</v>
      </c>
      <c r="O28" s="18" t="s">
        <v>404</v>
      </c>
      <c r="P28" s="20" t="s">
        <v>404</v>
      </c>
      <c r="Q28" s="18" t="n">
        <v>375.57317413</v>
      </c>
      <c r="R28" s="20" t="n">
        <v>25.70851933</v>
      </c>
    </row>
    <row r="29" spans="1:18">
      <c r="A29" s="15" t="s">
        <v>426</v>
      </c>
      <c r="B29" s="17" t="n">
        <v>5385</v>
      </c>
      <c r="C29" s="18">
        <f>(1123.0/B29*100)</f>
        <v/>
      </c>
      <c r="D29" s="19" t="n">
        <v>4262</v>
      </c>
      <c r="E29" s="18" t="n">
        <v>534.42271909</v>
      </c>
      <c r="F29" s="20" t="n">
        <v>8.34931085</v>
      </c>
      <c r="G29" s="18" t="n">
        <v>481.93076678</v>
      </c>
      <c r="H29" s="20" t="n">
        <v>8.123363489999999</v>
      </c>
      <c r="I29" s="18" t="s">
        <v>404</v>
      </c>
      <c r="J29" s="20" t="s">
        <v>404</v>
      </c>
      <c r="K29" s="18" t="s">
        <v>404</v>
      </c>
      <c r="L29" s="20" t="s">
        <v>404</v>
      </c>
      <c r="M29" s="18" t="s">
        <v>404</v>
      </c>
      <c r="N29" s="20" t="s">
        <v>404</v>
      </c>
      <c r="O29" s="18" t="s">
        <v>404</v>
      </c>
      <c r="P29" s="20" t="s">
        <v>404</v>
      </c>
      <c r="Q29" s="18" t="n">
        <v>483.487765</v>
      </c>
      <c r="R29" s="20" t="n">
        <v>15.39790719</v>
      </c>
    </row>
    <row r="30" spans="1:18">
      <c r="A30" s="15" t="s">
        <v>427</v>
      </c>
      <c r="B30" s="17" t="n">
        <v>4520</v>
      </c>
      <c r="C30" s="18">
        <f>(929.0/B30*100)</f>
        <v/>
      </c>
      <c r="D30" s="19" t="n">
        <v>3591</v>
      </c>
      <c r="E30" s="18" t="n">
        <v>512.73149834</v>
      </c>
      <c r="F30" s="20" t="n">
        <v>3.64205868</v>
      </c>
      <c r="G30" s="18" t="n">
        <v>508.08213423</v>
      </c>
      <c r="H30" s="20" t="n">
        <v>5.90915478</v>
      </c>
      <c r="I30" s="18" t="s">
        <v>404</v>
      </c>
      <c r="J30" s="20" t="s">
        <v>404</v>
      </c>
      <c r="K30" s="18" t="s">
        <v>404</v>
      </c>
      <c r="L30" s="20" t="s">
        <v>404</v>
      </c>
      <c r="M30" s="18" t="s">
        <v>404</v>
      </c>
      <c r="N30" s="20" t="s">
        <v>404</v>
      </c>
      <c r="O30" s="18" t="s">
        <v>404</v>
      </c>
      <c r="P30" s="20" t="s">
        <v>404</v>
      </c>
      <c r="Q30" s="18" t="n">
        <v>504.51787897</v>
      </c>
      <c r="R30" s="20" t="n">
        <v>21.87225935</v>
      </c>
    </row>
    <row r="31" spans="1:18">
      <c r="A31" s="15" t="s">
        <v>428</v>
      </c>
      <c r="B31" s="17" t="n">
        <v>5456</v>
      </c>
      <c r="C31" s="18">
        <f>(502.0/B31*100)</f>
        <v/>
      </c>
      <c r="D31" s="19" t="n">
        <v>4954</v>
      </c>
      <c r="E31" s="18" t="n">
        <v>516.47733355</v>
      </c>
      <c r="F31" s="20" t="n">
        <v>3.54191821</v>
      </c>
      <c r="G31" s="18" t="n">
        <v>509.85844576</v>
      </c>
      <c r="H31" s="20" t="n">
        <v>4.28686294</v>
      </c>
      <c r="I31" s="18" t="s">
        <v>404</v>
      </c>
      <c r="J31" s="20" t="s">
        <v>404</v>
      </c>
      <c r="K31" s="18" t="s">
        <v>404</v>
      </c>
      <c r="L31" s="20" t="s">
        <v>404</v>
      </c>
      <c r="M31" s="18" t="s">
        <v>404</v>
      </c>
      <c r="N31" s="20" t="s">
        <v>404</v>
      </c>
      <c r="O31" s="18" t="s">
        <v>404</v>
      </c>
      <c r="P31" s="20" t="s">
        <v>404</v>
      </c>
      <c r="Q31" s="18" t="n">
        <v>505.65353648</v>
      </c>
      <c r="R31" s="20" t="n">
        <v>12.46816045</v>
      </c>
    </row>
    <row r="32" spans="1:18">
      <c r="A32" s="15" t="s">
        <v>429</v>
      </c>
      <c r="B32" s="17" t="n">
        <v>4478</v>
      </c>
      <c r="C32" s="18">
        <f>(0.0/B32*100)</f>
        <v/>
      </c>
      <c r="D32" s="19" t="n">
        <v>4478</v>
      </c>
      <c r="E32" s="18" t="n">
        <v>507.07539832</v>
      </c>
      <c r="F32" s="20" t="n">
        <v>3.46862573</v>
      </c>
      <c r="G32" s="18" t="n">
        <v>502.66960922</v>
      </c>
      <c r="H32" s="20" t="n">
        <v>4.4791547</v>
      </c>
      <c r="I32" s="18" t="s">
        <v>404</v>
      </c>
      <c r="J32" s="20" t="s">
        <v>404</v>
      </c>
      <c r="K32" s="18" t="s">
        <v>404</v>
      </c>
      <c r="L32" s="20" t="s">
        <v>404</v>
      </c>
      <c r="M32" s="18" t="s">
        <v>404</v>
      </c>
      <c r="N32" s="20" t="s">
        <v>404</v>
      </c>
      <c r="O32" s="18" t="s">
        <v>404</v>
      </c>
      <c r="P32" s="20" t="s">
        <v>404</v>
      </c>
      <c r="Q32" s="18" t="n">
        <v>534.2029606900001</v>
      </c>
      <c r="R32" s="20" t="n">
        <v>19.38410208</v>
      </c>
    </row>
    <row r="33" spans="1:18">
      <c r="A33" s="15" t="s">
        <v>430</v>
      </c>
      <c r="B33" s="17" t="n">
        <v>7325</v>
      </c>
      <c r="C33" s="18">
        <f>(29.0/B33*100)</f>
        <v/>
      </c>
      <c r="D33" s="19" t="n">
        <v>7296</v>
      </c>
      <c r="E33" s="18" t="n">
        <v>497.87646324</v>
      </c>
      <c r="F33" s="20" t="n">
        <v>4.05036258</v>
      </c>
      <c r="G33" s="18" t="n">
        <v>496.04814092</v>
      </c>
      <c r="H33" s="20" t="n">
        <v>5.0073751</v>
      </c>
      <c r="I33" s="18" t="s">
        <v>404</v>
      </c>
      <c r="J33" s="20" t="s">
        <v>404</v>
      </c>
      <c r="K33" s="18" t="s">
        <v>404</v>
      </c>
      <c r="L33" s="20" t="s">
        <v>404</v>
      </c>
      <c r="M33" s="18" t="s">
        <v>404</v>
      </c>
      <c r="N33" s="20" t="s">
        <v>404</v>
      </c>
      <c r="O33" s="18" t="s">
        <v>404</v>
      </c>
      <c r="P33" s="20" t="s">
        <v>404</v>
      </c>
      <c r="Q33" s="18" t="n">
        <v>517.69593646</v>
      </c>
      <c r="R33" s="20" t="n">
        <v>19.82818002</v>
      </c>
    </row>
    <row r="34" spans="1:18">
      <c r="A34" s="15" t="s">
        <v>431</v>
      </c>
      <c r="B34" s="17" t="n">
        <v>6350</v>
      </c>
      <c r="C34" s="18">
        <f>(0.0/B34*100)</f>
        <v/>
      </c>
      <c r="D34" s="19" t="n">
        <v>6350</v>
      </c>
      <c r="E34" s="18" t="n">
        <v>457.54119692</v>
      </c>
      <c r="F34" s="20" t="n">
        <v>3.99050028</v>
      </c>
      <c r="G34" s="18" t="n">
        <v>440.0678049</v>
      </c>
      <c r="H34" s="20" t="n">
        <v>7.39205315</v>
      </c>
      <c r="I34" s="18" t="s">
        <v>404</v>
      </c>
      <c r="J34" s="20" t="s">
        <v>404</v>
      </c>
      <c r="K34" s="18" t="s">
        <v>404</v>
      </c>
      <c r="L34" s="20" t="s">
        <v>404</v>
      </c>
      <c r="M34" s="18" t="s">
        <v>404</v>
      </c>
      <c r="N34" s="20" t="s">
        <v>404</v>
      </c>
      <c r="O34" s="18" t="s">
        <v>404</v>
      </c>
      <c r="P34" s="20" t="s">
        <v>404</v>
      </c>
      <c r="Q34" s="18" t="n">
        <v>450.81419135</v>
      </c>
      <c r="R34" s="20" t="n">
        <v>28.14588157</v>
      </c>
    </row>
    <row r="35" spans="1:18">
      <c r="A35" s="15" t="s">
        <v>432</v>
      </c>
      <c r="B35" s="17" t="n">
        <v>6406</v>
      </c>
      <c r="C35" s="18">
        <f>(443.0/B35*100)</f>
        <v/>
      </c>
      <c r="D35" s="19" t="n">
        <v>5963</v>
      </c>
      <c r="E35" s="18" t="n">
        <v>507.97044312</v>
      </c>
      <c r="F35" s="20" t="n">
        <v>1.96907848</v>
      </c>
      <c r="G35" s="18" t="n">
        <v>508.1742579</v>
      </c>
      <c r="H35" s="20" t="n">
        <v>2.29110139</v>
      </c>
      <c r="I35" s="18" t="s">
        <v>404</v>
      </c>
      <c r="J35" s="20" t="s">
        <v>404</v>
      </c>
      <c r="K35" s="18" t="s">
        <v>404</v>
      </c>
      <c r="L35" s="20" t="s">
        <v>404</v>
      </c>
      <c r="M35" s="18" t="s">
        <v>404</v>
      </c>
      <c r="N35" s="20" t="s">
        <v>404</v>
      </c>
      <c r="O35" s="18" t="s">
        <v>404</v>
      </c>
      <c r="P35" s="20" t="s">
        <v>404</v>
      </c>
      <c r="Q35" s="18" t="n">
        <v>493.29730031</v>
      </c>
      <c r="R35" s="20" t="n">
        <v>8.29162608</v>
      </c>
    </row>
    <row r="36" spans="1:18">
      <c r="A36" s="15" t="s">
        <v>433</v>
      </c>
      <c r="B36" s="17" t="n">
        <v>6736</v>
      </c>
      <c r="C36" s="18">
        <f>(10.0/B36*100)</f>
        <v/>
      </c>
      <c r="D36" s="19" t="n">
        <v>6726</v>
      </c>
      <c r="E36" s="18" t="n">
        <v>497.69126939</v>
      </c>
      <c r="F36" s="20" t="n">
        <v>3.13946555</v>
      </c>
      <c r="G36" s="18" t="n">
        <v>490.68764761</v>
      </c>
      <c r="H36" s="20" t="n">
        <v>5.10052608</v>
      </c>
      <c r="I36" s="18" t="s">
        <v>404</v>
      </c>
      <c r="J36" s="20" t="s">
        <v>404</v>
      </c>
      <c r="K36" s="18" t="s">
        <v>404</v>
      </c>
      <c r="L36" s="20" t="s">
        <v>404</v>
      </c>
      <c r="M36" s="18" t="s">
        <v>404</v>
      </c>
      <c r="N36" s="20" t="s">
        <v>404</v>
      </c>
      <c r="O36" s="18" t="s">
        <v>404</v>
      </c>
      <c r="P36" s="20" t="s">
        <v>404</v>
      </c>
      <c r="Q36" s="18" t="n">
        <v>490.8444827</v>
      </c>
      <c r="R36" s="20" t="n">
        <v>9.81250206</v>
      </c>
    </row>
    <row r="37" spans="1:18">
      <c r="A37" s="15" t="s">
        <v>434</v>
      </c>
      <c r="B37" s="17" t="n">
        <v>5458</v>
      </c>
      <c r="C37" s="18">
        <f>(0.0/B37*100)</f>
        <v/>
      </c>
      <c r="D37" s="19" t="n">
        <v>5458</v>
      </c>
      <c r="E37" s="18" t="n">
        <v>504.98134071</v>
      </c>
      <c r="F37" s="20" t="n">
        <v>4.49237408</v>
      </c>
      <c r="G37" s="18" t="n">
        <v>493.43127124</v>
      </c>
      <c r="H37" s="20" t="n">
        <v>5.09314391</v>
      </c>
      <c r="I37" s="18" t="s">
        <v>404</v>
      </c>
      <c r="J37" s="20" t="s">
        <v>404</v>
      </c>
      <c r="K37" s="18" t="s">
        <v>404</v>
      </c>
      <c r="L37" s="20" t="s">
        <v>404</v>
      </c>
      <c r="M37" s="18" t="s">
        <v>404</v>
      </c>
      <c r="N37" s="20" t="s">
        <v>404</v>
      </c>
      <c r="O37" s="18" t="s">
        <v>404</v>
      </c>
      <c r="P37" s="20" t="s">
        <v>404</v>
      </c>
      <c r="Q37" s="18" t="n">
        <v>491.47255385</v>
      </c>
      <c r="R37" s="20" t="n">
        <v>8.93001203</v>
      </c>
    </row>
    <row r="38" spans="1:18">
      <c r="A38" s="15" t="s">
        <v>435</v>
      </c>
      <c r="B38" s="17" t="n">
        <v>5860</v>
      </c>
      <c r="C38" s="18">
        <f>(268.0/B38*100)</f>
        <v/>
      </c>
      <c r="D38" s="19" t="n">
        <v>5592</v>
      </c>
      <c r="E38" s="18" t="n">
        <v>498.67407349</v>
      </c>
      <c r="F38" s="20" t="n">
        <v>5.11752194</v>
      </c>
      <c r="G38" s="18" t="n">
        <v>482.74835979</v>
      </c>
      <c r="H38" s="20" t="n">
        <v>6.14913112</v>
      </c>
      <c r="I38" s="18" t="s">
        <v>404</v>
      </c>
      <c r="J38" s="20" t="s">
        <v>404</v>
      </c>
      <c r="K38" s="18" t="s">
        <v>404</v>
      </c>
      <c r="L38" s="20" t="s">
        <v>404</v>
      </c>
      <c r="M38" s="18" t="s">
        <v>404</v>
      </c>
      <c r="N38" s="20" t="s">
        <v>404</v>
      </c>
      <c r="O38" s="18" t="s">
        <v>404</v>
      </c>
      <c r="P38" s="20" t="s">
        <v>404</v>
      </c>
      <c r="Q38" s="18" t="n">
        <v>498.92330089</v>
      </c>
      <c r="R38" s="20" t="n">
        <v>40.05275302</v>
      </c>
    </row>
    <row r="39" spans="1:18">
      <c r="A39" s="15" t="s">
        <v>436</v>
      </c>
      <c r="B39" s="17" t="n">
        <v>5895</v>
      </c>
      <c r="C39" s="18">
        <f>(0.0/B39*100)</f>
        <v/>
      </c>
      <c r="D39" s="19" t="n">
        <v>5895</v>
      </c>
      <c r="E39" s="18" t="n">
        <v>437.1952946</v>
      </c>
      <c r="F39" s="20" t="n">
        <v>5.37342646</v>
      </c>
      <c r="G39" s="18" t="n">
        <v>416.46071321</v>
      </c>
      <c r="H39" s="20" t="n">
        <v>5.95845</v>
      </c>
      <c r="I39" s="18" t="s">
        <v>404</v>
      </c>
      <c r="J39" s="20" t="s">
        <v>404</v>
      </c>
      <c r="K39" s="18" t="s">
        <v>404</v>
      </c>
      <c r="L39" s="20" t="s">
        <v>404</v>
      </c>
      <c r="M39" s="18" t="s">
        <v>404</v>
      </c>
      <c r="N39" s="20" t="s">
        <v>404</v>
      </c>
      <c r="O39" s="18" t="s">
        <v>404</v>
      </c>
      <c r="P39" s="20" t="s">
        <v>404</v>
      </c>
      <c r="Q39" s="18" t="n">
        <v>383.33761148</v>
      </c>
      <c r="R39" s="20" t="n">
        <v>6.82802024</v>
      </c>
    </row>
    <row r="40" spans="1:18">
      <c r="A40" s="15" t="s">
        <v>437</v>
      </c>
      <c r="B40" s="17" t="n">
        <v>14157</v>
      </c>
      <c r="C40" s="18">
        <f>(2628.0/B40*100)</f>
        <v/>
      </c>
      <c r="D40" s="19" t="n">
        <v>11529</v>
      </c>
      <c r="E40" s="18" t="n">
        <v>502.32083698</v>
      </c>
      <c r="F40" s="20" t="n">
        <v>4.3463209</v>
      </c>
      <c r="G40" s="18" t="n">
        <v>495.533476</v>
      </c>
      <c r="H40" s="20" t="n">
        <v>6.61001154</v>
      </c>
      <c r="I40" s="18" t="s">
        <v>404</v>
      </c>
      <c r="J40" s="20" t="s">
        <v>404</v>
      </c>
      <c r="K40" s="18" t="s">
        <v>404</v>
      </c>
      <c r="L40" s="20" t="s">
        <v>404</v>
      </c>
      <c r="M40" s="18" t="s">
        <v>404</v>
      </c>
      <c r="N40" s="20" t="s">
        <v>404</v>
      </c>
      <c r="O40" s="18" t="s">
        <v>404</v>
      </c>
      <c r="P40" s="20" t="s">
        <v>404</v>
      </c>
      <c r="Q40" s="18" t="n">
        <v>498.8773248</v>
      </c>
      <c r="R40" s="20" t="n">
        <v>7.51164105</v>
      </c>
    </row>
    <row r="41" spans="1:18">
      <c r="A41" s="15" t="s">
        <v>438</v>
      </c>
      <c r="B41" s="17" t="n">
        <v>5712</v>
      </c>
      <c r="C41" s="18">
        <f>(70.0/B41*100)</f>
        <v/>
      </c>
      <c r="D41" s="19" t="n">
        <v>5642</v>
      </c>
      <c r="E41" s="18" t="n">
        <v>498.72399336</v>
      </c>
      <c r="F41" s="20" t="n">
        <v>3.85623251</v>
      </c>
      <c r="G41" s="18" t="n">
        <v>488.53642197</v>
      </c>
      <c r="H41" s="20" t="n">
        <v>8.676995939999999</v>
      </c>
      <c r="I41" s="18" t="s">
        <v>404</v>
      </c>
      <c r="J41" s="20" t="s">
        <v>404</v>
      </c>
      <c r="K41" s="18" t="s">
        <v>404</v>
      </c>
      <c r="L41" s="20" t="s">
        <v>404</v>
      </c>
      <c r="M41" s="18" t="s">
        <v>404</v>
      </c>
      <c r="N41" s="20" t="s">
        <v>404</v>
      </c>
      <c r="O41" s="18" t="s">
        <v>404</v>
      </c>
      <c r="P41" s="20" t="s">
        <v>404</v>
      </c>
      <c r="Q41" s="18" t="n">
        <v>518.7619611699999</v>
      </c>
      <c r="R41" s="20" t="n">
        <v>27.81947989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407.16335356</v>
      </c>
      <c r="F44" s="20" t="n">
        <v>4.86560271</v>
      </c>
      <c r="G44" s="18" t="n">
        <v>387.27306457</v>
      </c>
      <c r="H44" s="20" t="n">
        <v>8.21414395</v>
      </c>
      <c r="I44" s="18" t="s">
        <v>404</v>
      </c>
      <c r="J44" s="20" t="s">
        <v>404</v>
      </c>
      <c r="K44" s="18" t="s">
        <v>404</v>
      </c>
      <c r="L44" s="20" t="s">
        <v>404</v>
      </c>
      <c r="M44" s="18" t="s">
        <v>404</v>
      </c>
      <c r="N44" s="20" t="s">
        <v>404</v>
      </c>
      <c r="O44" s="18" t="s">
        <v>404</v>
      </c>
      <c r="P44" s="20" t="s">
        <v>404</v>
      </c>
      <c r="Q44" s="18" t="n">
        <v>444.65530973</v>
      </c>
      <c r="R44" s="20" t="n">
        <v>26.93325686</v>
      </c>
    </row>
    <row r="45" spans="1:18">
      <c r="A45" s="15" t="s">
        <v>442</v>
      </c>
      <c r="B45" s="17" t="n">
        <v>5519</v>
      </c>
      <c r="C45" s="18">
        <f>(0.0/B45*100)</f>
        <v/>
      </c>
      <c r="D45" s="19" t="n">
        <v>5519</v>
      </c>
      <c r="E45" s="18" t="n">
        <v>355.37001866</v>
      </c>
      <c r="F45" s="20" t="n">
        <v>3.6905165</v>
      </c>
      <c r="G45" s="18" t="n">
        <v>345.66404336</v>
      </c>
      <c r="H45" s="20" t="n">
        <v>6.6351183</v>
      </c>
      <c r="I45" s="18" t="s">
        <v>404</v>
      </c>
      <c r="J45" s="20" t="s">
        <v>404</v>
      </c>
      <c r="K45" s="18" t="s">
        <v>404</v>
      </c>
      <c r="L45" s="20" t="s">
        <v>404</v>
      </c>
      <c r="M45" s="18" t="s">
        <v>404</v>
      </c>
      <c r="N45" s="20" t="s">
        <v>404</v>
      </c>
      <c r="O45" s="18" t="s">
        <v>404</v>
      </c>
      <c r="P45" s="20" t="s">
        <v>404</v>
      </c>
      <c r="Q45" s="18" t="n">
        <v>325.23448216</v>
      </c>
      <c r="R45" s="20" t="n">
        <v>8.06995117</v>
      </c>
    </row>
    <row r="46" spans="1:18">
      <c r="A46" s="15" t="s">
        <v>443</v>
      </c>
      <c r="B46" s="17" t="n">
        <v>23141</v>
      </c>
      <c r="C46" s="18">
        <f>(4196.0/B46*100)</f>
        <v/>
      </c>
      <c r="D46" s="19" t="n">
        <v>18945</v>
      </c>
      <c r="E46" s="18" t="n">
        <v>417.54377263</v>
      </c>
      <c r="F46" s="20" t="n">
        <v>4.28641441</v>
      </c>
      <c r="G46" s="18" t="n">
        <v>403.50413338</v>
      </c>
      <c r="H46" s="20" t="n">
        <v>5.48352486</v>
      </c>
      <c r="I46" s="18" t="s">
        <v>404</v>
      </c>
      <c r="J46" s="20" t="s">
        <v>404</v>
      </c>
      <c r="K46" s="18" t="s">
        <v>404</v>
      </c>
      <c r="L46" s="20" t="s">
        <v>404</v>
      </c>
      <c r="M46" s="18" t="s">
        <v>404</v>
      </c>
      <c r="N46" s="20" t="s">
        <v>404</v>
      </c>
      <c r="O46" s="18" t="s">
        <v>404</v>
      </c>
      <c r="P46" s="20" t="s">
        <v>404</v>
      </c>
      <c r="Q46" s="18" t="n">
        <v>385.55298526</v>
      </c>
      <c r="R46" s="20" t="n">
        <v>13.3981792</v>
      </c>
    </row>
    <row r="47" spans="1:18">
      <c r="A47" s="15" t="s">
        <v>444</v>
      </c>
      <c r="B47" s="17" t="n">
        <v>5928</v>
      </c>
      <c r="C47" s="18">
        <f>(0.0/B47*100)</f>
        <v/>
      </c>
      <c r="D47" s="19" t="n">
        <v>5928</v>
      </c>
      <c r="E47" s="18" t="n">
        <v>438.05244986</v>
      </c>
      <c r="F47" s="20" t="n">
        <v>5.18069159</v>
      </c>
      <c r="G47" s="18" t="n">
        <v>355.98582455</v>
      </c>
      <c r="H47" s="20" t="n">
        <v>15.16859038</v>
      </c>
      <c r="I47" s="18" t="s">
        <v>404</v>
      </c>
      <c r="J47" s="20" t="s">
        <v>404</v>
      </c>
      <c r="K47" s="18" t="s">
        <v>404</v>
      </c>
      <c r="L47" s="20" t="s">
        <v>404</v>
      </c>
      <c r="M47" s="18" t="s">
        <v>404</v>
      </c>
      <c r="N47" s="20" t="s">
        <v>404</v>
      </c>
      <c r="O47" s="18" t="s">
        <v>404</v>
      </c>
      <c r="P47" s="20" t="s">
        <v>404</v>
      </c>
      <c r="Q47" s="18" t="n">
        <v>448.64890098</v>
      </c>
      <c r="R47" s="20" t="n">
        <v>33.81642572</v>
      </c>
    </row>
    <row r="48" spans="1:18">
      <c r="A48" s="15" t="s">
        <v>445</v>
      </c>
      <c r="B48" s="17" t="n">
        <v>9841</v>
      </c>
      <c r="C48" s="18">
        <f>(0.0/B48*100)</f>
        <v/>
      </c>
      <c r="D48" s="19" t="n">
        <v>9841</v>
      </c>
      <c r="E48" s="18" t="n">
        <v>503.65193904</v>
      </c>
      <c r="F48" s="20" t="n">
        <v>7.21058672</v>
      </c>
      <c r="G48" s="18" t="n">
        <v>484.55061869</v>
      </c>
      <c r="H48" s="20" t="n">
        <v>10.70532856</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428.10689665</v>
      </c>
      <c r="F49" s="20" t="n">
        <v>4.26081394</v>
      </c>
      <c r="G49" s="18" t="n">
        <v>419.64844665</v>
      </c>
      <c r="H49" s="20" t="n">
        <v>6.45933057</v>
      </c>
      <c r="I49" s="18" t="s">
        <v>404</v>
      </c>
      <c r="J49" s="20" t="s">
        <v>404</v>
      </c>
      <c r="K49" s="18" t="s">
        <v>404</v>
      </c>
      <c r="L49" s="20" t="s">
        <v>404</v>
      </c>
      <c r="M49" s="18" t="s">
        <v>404</v>
      </c>
      <c r="N49" s="20" t="s">
        <v>404</v>
      </c>
      <c r="O49" s="18" t="s">
        <v>404</v>
      </c>
      <c r="P49" s="20" t="s">
        <v>404</v>
      </c>
      <c r="Q49" s="18" t="n">
        <v>400.91757499</v>
      </c>
      <c r="R49" s="20" t="n">
        <v>13.89415849</v>
      </c>
    </row>
    <row r="50" spans="1:18">
      <c r="A50" s="15" t="s">
        <v>447</v>
      </c>
      <c r="B50" s="17" t="n">
        <v>11795</v>
      </c>
      <c r="C50" s="18">
        <f>(1031.0/B50*100)</f>
        <v/>
      </c>
      <c r="D50" s="19" t="n">
        <v>10764</v>
      </c>
      <c r="E50" s="18" t="n">
        <v>431.59399669</v>
      </c>
      <c r="F50" s="20" t="n">
        <v>3.64818475</v>
      </c>
      <c r="G50" s="18" t="n">
        <v>405.65575739</v>
      </c>
      <c r="H50" s="20" t="n">
        <v>11.63705088</v>
      </c>
      <c r="I50" s="18" t="s">
        <v>404</v>
      </c>
      <c r="J50" s="20" t="s">
        <v>404</v>
      </c>
      <c r="K50" s="18" t="s">
        <v>404</v>
      </c>
      <c r="L50" s="20" t="s">
        <v>404</v>
      </c>
      <c r="M50" s="18" t="s">
        <v>404</v>
      </c>
      <c r="N50" s="20" t="s">
        <v>404</v>
      </c>
      <c r="O50" s="18" t="s">
        <v>404</v>
      </c>
      <c r="P50" s="20" t="s">
        <v>404</v>
      </c>
      <c r="Q50" s="18" t="n">
        <v>415.29597537</v>
      </c>
      <c r="R50" s="20" t="n">
        <v>15.30369475</v>
      </c>
    </row>
    <row r="51" spans="1:18">
      <c r="A51" s="15" t="s">
        <v>448</v>
      </c>
      <c r="B51" s="17" t="n">
        <v>6866</v>
      </c>
      <c r="C51" s="18">
        <f>(0.0/B51*100)</f>
        <v/>
      </c>
      <c r="D51" s="19" t="n">
        <v>6866</v>
      </c>
      <c r="E51" s="18" t="n">
        <v>422.97527362</v>
      </c>
      <c r="F51" s="20" t="n">
        <v>2.99811126</v>
      </c>
      <c r="G51" s="18" t="n">
        <v>441.3510864</v>
      </c>
      <c r="H51" s="20" t="n">
        <v>8.624597359999999</v>
      </c>
      <c r="I51" s="18" t="s">
        <v>404</v>
      </c>
      <c r="J51" s="20" t="s">
        <v>404</v>
      </c>
      <c r="K51" s="18" t="s">
        <v>404</v>
      </c>
      <c r="L51" s="20" t="s">
        <v>404</v>
      </c>
      <c r="M51" s="18" t="s">
        <v>404</v>
      </c>
      <c r="N51" s="20" t="s">
        <v>404</v>
      </c>
      <c r="O51" s="18" t="s">
        <v>404</v>
      </c>
      <c r="P51" s="20" t="s">
        <v>404</v>
      </c>
      <c r="Q51" s="18" t="n">
        <v>462.76263139</v>
      </c>
      <c r="R51" s="20" t="n">
        <v>30.60713972</v>
      </c>
    </row>
    <row r="52" spans="1:18">
      <c r="A52" s="15" t="s">
        <v>449</v>
      </c>
      <c r="B52" s="17" t="n">
        <v>5809</v>
      </c>
      <c r="C52" s="18">
        <f>(0.0/B52*100)</f>
        <v/>
      </c>
      <c r="D52" s="19" t="n">
        <v>5809</v>
      </c>
      <c r="E52" s="18" t="n">
        <v>495.78776047</v>
      </c>
      <c r="F52" s="20" t="n">
        <v>4.68056443</v>
      </c>
      <c r="G52" s="18" t="n">
        <v>475.28383154</v>
      </c>
      <c r="H52" s="20" t="n">
        <v>6.91142903</v>
      </c>
      <c r="I52" s="18" t="s">
        <v>404</v>
      </c>
      <c r="J52" s="20" t="s">
        <v>404</v>
      </c>
      <c r="K52" s="18" t="s">
        <v>404</v>
      </c>
      <c r="L52" s="20" t="s">
        <v>404</v>
      </c>
      <c r="M52" s="18" t="s">
        <v>404</v>
      </c>
      <c r="N52" s="20" t="s">
        <v>404</v>
      </c>
      <c r="O52" s="18" t="s">
        <v>404</v>
      </c>
      <c r="P52" s="20" t="s">
        <v>404</v>
      </c>
      <c r="Q52" s="18" t="n">
        <v>452.55600274</v>
      </c>
      <c r="R52" s="20" t="n">
        <v>24.37624092</v>
      </c>
    </row>
    <row r="53" spans="1:18">
      <c r="A53" s="15" t="s">
        <v>450</v>
      </c>
      <c r="B53" s="17" t="n">
        <v>5571</v>
      </c>
      <c r="C53" s="18">
        <f>(0.0/B53*100)</f>
        <v/>
      </c>
      <c r="D53" s="19" t="n">
        <v>5571</v>
      </c>
      <c r="E53" s="18" t="n">
        <v>443.88390098</v>
      </c>
      <c r="F53" s="20" t="n">
        <v>1.76485183</v>
      </c>
      <c r="G53" s="18" t="n">
        <v>426.41908334</v>
      </c>
      <c r="H53" s="20" t="n">
        <v>4.69260933</v>
      </c>
      <c r="I53" s="18" t="s">
        <v>404</v>
      </c>
      <c r="J53" s="20" t="s">
        <v>404</v>
      </c>
      <c r="K53" s="18" t="s">
        <v>404</v>
      </c>
      <c r="L53" s="20" t="s">
        <v>404</v>
      </c>
      <c r="M53" s="18" t="s">
        <v>404</v>
      </c>
      <c r="N53" s="20" t="s">
        <v>404</v>
      </c>
      <c r="O53" s="18" t="s">
        <v>404</v>
      </c>
      <c r="P53" s="20" t="s">
        <v>404</v>
      </c>
      <c r="Q53" s="18" t="n">
        <v>448.58334019</v>
      </c>
      <c r="R53" s="20" t="n">
        <v>7.8841857</v>
      </c>
    </row>
    <row r="54" spans="1:18">
      <c r="A54" s="15" t="s">
        <v>451</v>
      </c>
      <c r="B54" s="17" t="n">
        <v>4740</v>
      </c>
      <c r="C54" s="18">
        <f>(199.0/B54*100)</f>
        <v/>
      </c>
      <c r="D54" s="19" t="n">
        <v>4541</v>
      </c>
      <c r="E54" s="18" t="n">
        <v>366.90577142</v>
      </c>
      <c r="F54" s="20" t="n">
        <v>3.89500289</v>
      </c>
      <c r="G54" s="18" t="n">
        <v>325.90598175</v>
      </c>
      <c r="H54" s="20" t="n">
        <v>11.61367237</v>
      </c>
      <c r="I54" s="18" t="s">
        <v>404</v>
      </c>
      <c r="J54" s="20" t="s">
        <v>404</v>
      </c>
      <c r="K54" s="18" t="s">
        <v>404</v>
      </c>
      <c r="L54" s="20" t="s">
        <v>404</v>
      </c>
      <c r="M54" s="18" t="s">
        <v>404</v>
      </c>
      <c r="N54" s="20" t="s">
        <v>404</v>
      </c>
      <c r="O54" s="18" t="s">
        <v>404</v>
      </c>
      <c r="P54" s="20" t="s">
        <v>404</v>
      </c>
      <c r="Q54" s="18" t="n">
        <v>314.17086412</v>
      </c>
      <c r="R54" s="20" t="n">
        <v>10.9663423</v>
      </c>
    </row>
    <row r="55" spans="1:18">
      <c r="A55" s="15" t="s">
        <v>452</v>
      </c>
      <c r="B55" s="17" t="n">
        <v>5316</v>
      </c>
      <c r="C55" s="18">
        <f>(43.0/B55*100)</f>
        <v/>
      </c>
      <c r="D55" s="19" t="n">
        <v>5273</v>
      </c>
      <c r="E55" s="18" t="n">
        <v>401.20265082</v>
      </c>
      <c r="F55" s="20" t="n">
        <v>3.81972402</v>
      </c>
      <c r="G55" s="18" t="n">
        <v>404.6792106</v>
      </c>
      <c r="H55" s="20" t="n">
        <v>6.08800332</v>
      </c>
      <c r="I55" s="18" t="s">
        <v>404</v>
      </c>
      <c r="J55" s="20" t="s">
        <v>404</v>
      </c>
      <c r="K55" s="18" t="s">
        <v>404</v>
      </c>
      <c r="L55" s="20" t="s">
        <v>404</v>
      </c>
      <c r="M55" s="18" t="s">
        <v>404</v>
      </c>
      <c r="N55" s="20" t="s">
        <v>404</v>
      </c>
      <c r="O55" s="18" t="s">
        <v>404</v>
      </c>
      <c r="P55" s="20" t="s">
        <v>404</v>
      </c>
      <c r="Q55" s="18" t="n">
        <v>362.35270538</v>
      </c>
      <c r="R55" s="20" t="n">
        <v>48.10013782</v>
      </c>
    </row>
    <row r="56" spans="1:18">
      <c r="A56" s="15" t="s">
        <v>453</v>
      </c>
      <c r="B56" s="17" t="n">
        <v>5359</v>
      </c>
      <c r="C56" s="18">
        <f>(0.0/B56*100)</f>
        <v/>
      </c>
      <c r="D56" s="19" t="n">
        <v>5359</v>
      </c>
      <c r="E56" s="18" t="n">
        <v>527.04376914</v>
      </c>
      <c r="F56" s="20" t="n">
        <v>3.96049401</v>
      </c>
      <c r="G56" s="18" t="n">
        <v>530.13253734</v>
      </c>
      <c r="H56" s="20" t="n">
        <v>7.71397506</v>
      </c>
      <c r="I56" s="18" t="s">
        <v>404</v>
      </c>
      <c r="J56" s="20" t="s">
        <v>404</v>
      </c>
      <c r="K56" s="18" t="s">
        <v>404</v>
      </c>
      <c r="L56" s="20" t="s">
        <v>404</v>
      </c>
      <c r="M56" s="18" t="s">
        <v>404</v>
      </c>
      <c r="N56" s="20" t="s">
        <v>404</v>
      </c>
      <c r="O56" s="18" t="s">
        <v>404</v>
      </c>
      <c r="P56" s="20" t="s">
        <v>404</v>
      </c>
      <c r="Q56" s="18" t="n">
        <v>510.67244901</v>
      </c>
      <c r="R56" s="20" t="n">
        <v>13.86776236</v>
      </c>
    </row>
    <row r="57" spans="1:18">
      <c r="A57" s="15" t="s">
        <v>454</v>
      </c>
      <c r="B57" s="17" t="n">
        <v>6513</v>
      </c>
      <c r="C57" s="18">
        <f>(0.0/B57*100)</f>
        <v/>
      </c>
      <c r="D57" s="19" t="n">
        <v>6513</v>
      </c>
      <c r="E57" s="18" t="n">
        <v>402.1886433</v>
      </c>
      <c r="F57" s="20" t="n">
        <v>3.05948859</v>
      </c>
      <c r="G57" s="18" t="n">
        <v>379.94796213</v>
      </c>
      <c r="H57" s="20" t="n">
        <v>11.61758947</v>
      </c>
      <c r="I57" s="18" t="s">
        <v>404</v>
      </c>
      <c r="J57" s="20" t="s">
        <v>404</v>
      </c>
      <c r="K57" s="18" t="s">
        <v>404</v>
      </c>
      <c r="L57" s="20" t="s">
        <v>404</v>
      </c>
      <c r="M57" s="18" t="s">
        <v>404</v>
      </c>
      <c r="N57" s="20" t="s">
        <v>404</v>
      </c>
      <c r="O57" s="18" t="s">
        <v>404</v>
      </c>
      <c r="P57" s="20" t="s">
        <v>404</v>
      </c>
      <c r="Q57" s="18" t="n">
        <v>387.97661957</v>
      </c>
      <c r="R57" s="20" t="n">
        <v>9.74242632</v>
      </c>
    </row>
    <row r="58" spans="1:18">
      <c r="A58" s="15" t="s">
        <v>455</v>
      </c>
      <c r="B58" s="17" t="n">
        <v>7267</v>
      </c>
      <c r="C58" s="18">
        <f>(0.0/B58*100)</f>
        <v/>
      </c>
      <c r="D58" s="19" t="n">
        <v>7267</v>
      </c>
      <c r="E58" s="18" t="n">
        <v>402.51705886</v>
      </c>
      <c r="F58" s="20" t="n">
        <v>4.24497102</v>
      </c>
      <c r="G58" s="18" t="n">
        <v>418.50109503</v>
      </c>
      <c r="H58" s="20" t="n">
        <v>6.0295447</v>
      </c>
      <c r="I58" s="18" t="s">
        <v>404</v>
      </c>
      <c r="J58" s="20" t="s">
        <v>404</v>
      </c>
      <c r="K58" s="18" t="s">
        <v>404</v>
      </c>
      <c r="L58" s="20" t="s">
        <v>404</v>
      </c>
      <c r="M58" s="18" t="s">
        <v>404</v>
      </c>
      <c r="N58" s="20" t="s">
        <v>404</v>
      </c>
      <c r="O58" s="18" t="s">
        <v>404</v>
      </c>
      <c r="P58" s="20" t="s">
        <v>404</v>
      </c>
      <c r="Q58" s="18" t="n">
        <v>399.29344536</v>
      </c>
      <c r="R58" s="20" t="n">
        <v>19.89108114</v>
      </c>
    </row>
    <row r="59" spans="1:18">
      <c r="A59" s="15" t="s">
        <v>456</v>
      </c>
      <c r="B59" s="17" t="n">
        <v>4826</v>
      </c>
      <c r="C59" s="18">
        <f>(0.0/B59*100)</f>
        <v/>
      </c>
      <c r="D59" s="19" t="n">
        <v>4826</v>
      </c>
      <c r="E59" s="18" t="n">
        <v>349.42442769</v>
      </c>
      <c r="F59" s="20" t="n">
        <v>1.90794601</v>
      </c>
      <c r="G59" s="18" t="n">
        <v>340.83322558</v>
      </c>
      <c r="H59" s="20" t="n">
        <v>3.06620993</v>
      </c>
      <c r="I59" s="18" t="s">
        <v>404</v>
      </c>
      <c r="J59" s="20" t="s">
        <v>404</v>
      </c>
      <c r="K59" s="18" t="s">
        <v>404</v>
      </c>
      <c r="L59" s="20" t="s">
        <v>404</v>
      </c>
      <c r="M59" s="18" t="s">
        <v>404</v>
      </c>
      <c r="N59" s="20" t="s">
        <v>404</v>
      </c>
      <c r="O59" s="18" t="s">
        <v>404</v>
      </c>
      <c r="P59" s="20" t="s">
        <v>404</v>
      </c>
      <c r="Q59" s="18" t="n">
        <v>338.86896194</v>
      </c>
      <c r="R59" s="20" t="n">
        <v>10.22649398</v>
      </c>
    </row>
    <row r="60" spans="1:18">
      <c r="A60" s="15" t="s">
        <v>457</v>
      </c>
      <c r="B60" s="17" t="n">
        <v>4546</v>
      </c>
      <c r="C60" s="18">
        <f>(0.0/B60*100)</f>
        <v/>
      </c>
      <c r="D60" s="19" t="n">
        <v>4546</v>
      </c>
      <c r="E60" s="18" t="n">
        <v>348.23816173</v>
      </c>
      <c r="F60" s="20" t="n">
        <v>4.82860265</v>
      </c>
      <c r="G60" s="18" t="n">
        <v>349.48079585</v>
      </c>
      <c r="H60" s="20" t="n">
        <v>23.98532011</v>
      </c>
      <c r="I60" s="18" t="s">
        <v>404</v>
      </c>
      <c r="J60" s="20" t="s">
        <v>404</v>
      </c>
      <c r="K60" s="18" t="s">
        <v>404</v>
      </c>
      <c r="L60" s="20" t="s">
        <v>404</v>
      </c>
      <c r="M60" s="18" t="s">
        <v>404</v>
      </c>
      <c r="N60" s="20" t="s">
        <v>404</v>
      </c>
      <c r="O60" s="18" t="s">
        <v>404</v>
      </c>
      <c r="P60" s="20" t="s">
        <v>404</v>
      </c>
      <c r="Q60" s="18" t="n">
        <v>280.43481322</v>
      </c>
      <c r="R60" s="20" t="n">
        <v>17.84205247</v>
      </c>
    </row>
    <row r="61" spans="1:18">
      <c r="A61" s="15" t="s">
        <v>458</v>
      </c>
      <c r="B61" s="17" t="n">
        <v>6525</v>
      </c>
      <c r="C61" s="18">
        <f>(0.0/B61*100)</f>
        <v/>
      </c>
      <c r="D61" s="19" t="n">
        <v>6525</v>
      </c>
      <c r="E61" s="18" t="n">
        <v>475.1435763</v>
      </c>
      <c r="F61" s="20" t="n">
        <v>3.63241669</v>
      </c>
      <c r="G61" s="18" t="n">
        <v>464.60954645</v>
      </c>
      <c r="H61" s="20" t="n">
        <v>6.88800314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508.80349235</v>
      </c>
      <c r="F62" s="20" t="n">
        <v>1.48234385</v>
      </c>
      <c r="G62" s="18" t="n">
        <v>508.40323376</v>
      </c>
      <c r="H62" s="20" t="n">
        <v>2.05284578</v>
      </c>
      <c r="I62" s="18" t="s">
        <v>404</v>
      </c>
      <c r="J62" s="20" t="s">
        <v>404</v>
      </c>
      <c r="K62" s="18" t="s">
        <v>404</v>
      </c>
      <c r="L62" s="20" t="s">
        <v>404</v>
      </c>
      <c r="M62" s="18" t="s">
        <v>404</v>
      </c>
      <c r="N62" s="20" t="s">
        <v>404</v>
      </c>
      <c r="O62" s="18" t="s">
        <v>404</v>
      </c>
      <c r="P62" s="20" t="s">
        <v>404</v>
      </c>
      <c r="Q62" s="18" t="n">
        <v>510.48170272</v>
      </c>
      <c r="R62" s="20" t="n">
        <v>9.950196910000001</v>
      </c>
    </row>
    <row r="63" spans="1:18">
      <c r="A63" s="15" t="s">
        <v>460</v>
      </c>
      <c r="B63" s="17" t="n">
        <v>5324</v>
      </c>
      <c r="C63" s="18">
        <f>(0.0/B63*100)</f>
        <v/>
      </c>
      <c r="D63" s="19" t="n">
        <v>5324</v>
      </c>
      <c r="E63" s="18" t="n">
        <v>345.3780694</v>
      </c>
      <c r="F63" s="20" t="n">
        <v>2.51382709</v>
      </c>
      <c r="G63" s="18" t="n">
        <v>351.12810919</v>
      </c>
      <c r="H63" s="20" t="n">
        <v>2.06293144</v>
      </c>
      <c r="I63" s="18" t="s">
        <v>404</v>
      </c>
      <c r="J63" s="20" t="s">
        <v>404</v>
      </c>
      <c r="K63" s="18" t="s">
        <v>404</v>
      </c>
      <c r="L63" s="20" t="s">
        <v>404</v>
      </c>
      <c r="M63" s="18" t="s">
        <v>404</v>
      </c>
      <c r="N63" s="20" t="s">
        <v>404</v>
      </c>
      <c r="O63" s="18" t="s">
        <v>404</v>
      </c>
      <c r="P63" s="20" t="s">
        <v>404</v>
      </c>
      <c r="Q63" s="18" t="n">
        <v>371.60072546</v>
      </c>
      <c r="R63" s="20" t="n">
        <v>5.38821286</v>
      </c>
    </row>
    <row r="64" spans="1:18">
      <c r="A64" s="15" t="s">
        <v>461</v>
      </c>
      <c r="B64" s="17" t="n">
        <v>3634</v>
      </c>
      <c r="C64" s="18">
        <f>(27.0/B64*100)</f>
        <v/>
      </c>
      <c r="D64" s="19" t="n">
        <v>3607</v>
      </c>
      <c r="E64" s="18" t="n">
        <v>445.89841021</v>
      </c>
      <c r="F64" s="20" t="n">
        <v>1.85486401</v>
      </c>
      <c r="G64" s="18" t="n">
        <v>449.48626191</v>
      </c>
      <c r="H64" s="20" t="n">
        <v>4.65259657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418.71220401</v>
      </c>
      <c r="F65" s="20" t="n">
        <v>3.1303264</v>
      </c>
      <c r="G65" s="18" t="n">
        <v>405.19590394</v>
      </c>
      <c r="H65" s="20" t="n">
        <v>7.31031443</v>
      </c>
      <c r="I65" s="18" t="s">
        <v>404</v>
      </c>
      <c r="J65" s="20" t="s">
        <v>404</v>
      </c>
      <c r="K65" s="18" t="s">
        <v>404</v>
      </c>
      <c r="L65" s="20" t="s">
        <v>404</v>
      </c>
      <c r="M65" s="18" t="s">
        <v>404</v>
      </c>
      <c r="N65" s="20" t="s">
        <v>404</v>
      </c>
      <c r="O65" s="18" t="n">
        <v>478.7546676</v>
      </c>
      <c r="P65" s="20" t="n">
        <v>11.36894583</v>
      </c>
      <c r="Q65" s="18" t="n">
        <v>402.06149211</v>
      </c>
      <c r="R65" s="20" t="n">
        <v>11.45113331</v>
      </c>
    </row>
    <row r="66" spans="1:18">
      <c r="A66" s="15" t="s">
        <v>463</v>
      </c>
      <c r="B66" s="17" t="n">
        <v>5665</v>
      </c>
      <c r="C66" s="18">
        <f>(0.0/B66*100)</f>
        <v/>
      </c>
      <c r="D66" s="19" t="n">
        <v>5665</v>
      </c>
      <c r="E66" s="18" t="n">
        <v>410.1185142</v>
      </c>
      <c r="F66" s="20" t="n">
        <v>2.21017623</v>
      </c>
      <c r="G66" s="18" t="n">
        <v>444.01802088</v>
      </c>
      <c r="H66" s="20" t="n">
        <v>2.12619669</v>
      </c>
      <c r="I66" s="18" t="s">
        <v>404</v>
      </c>
      <c r="J66" s="20" t="s">
        <v>404</v>
      </c>
      <c r="K66" s="18" t="s">
        <v>404</v>
      </c>
      <c r="L66" s="20" t="s">
        <v>404</v>
      </c>
      <c r="M66" s="18" t="s">
        <v>404</v>
      </c>
      <c r="N66" s="20" t="s">
        <v>404</v>
      </c>
      <c r="O66" s="18" t="s">
        <v>404</v>
      </c>
      <c r="P66" s="20" t="s">
        <v>404</v>
      </c>
      <c r="Q66" s="18" t="n">
        <v>453.90323333</v>
      </c>
      <c r="R66" s="20" t="n">
        <v>22.06433408</v>
      </c>
    </row>
    <row r="67" spans="1:18">
      <c r="A67" s="15" t="s">
        <v>464</v>
      </c>
      <c r="B67" s="17" t="n">
        <v>6971</v>
      </c>
      <c r="C67" s="18">
        <f>(0.0/B67*100)</f>
        <v/>
      </c>
      <c r="D67" s="19" t="n">
        <v>6971</v>
      </c>
      <c r="E67" s="18" t="n">
        <v>402.94483431</v>
      </c>
      <c r="F67" s="20" t="n">
        <v>3.62726777</v>
      </c>
      <c r="G67" s="18" t="n">
        <v>380.0725182</v>
      </c>
      <c r="H67" s="20" t="n">
        <v>7.36702654</v>
      </c>
      <c r="I67" s="18" t="s">
        <v>404</v>
      </c>
      <c r="J67" s="20" t="s">
        <v>404</v>
      </c>
      <c r="K67" s="18" t="s">
        <v>404</v>
      </c>
      <c r="L67" s="20" t="s">
        <v>404</v>
      </c>
      <c r="M67" s="18" t="s">
        <v>404</v>
      </c>
      <c r="N67" s="20" t="s">
        <v>404</v>
      </c>
      <c r="O67" s="18" t="s">
        <v>404</v>
      </c>
      <c r="P67" s="20" t="s">
        <v>404</v>
      </c>
      <c r="Q67" s="18" t="n">
        <v>320.33497184</v>
      </c>
      <c r="R67" s="20" t="n">
        <v>12.6670723</v>
      </c>
    </row>
    <row r="68" spans="1:18">
      <c r="A68" s="15" t="s">
        <v>465</v>
      </c>
      <c r="B68" s="17" t="n">
        <v>12083</v>
      </c>
      <c r="C68" s="18">
        <f>(0.0/B68*100)</f>
        <v/>
      </c>
      <c r="D68" s="19" t="n">
        <v>12083</v>
      </c>
      <c r="E68" s="18" t="n">
        <v>401.01830692</v>
      </c>
      <c r="F68" s="20" t="n">
        <v>1.12864446</v>
      </c>
      <c r="G68" s="18" t="n">
        <v>426.22715823</v>
      </c>
      <c r="H68" s="20" t="n">
        <v>4.95069369</v>
      </c>
      <c r="I68" s="18" t="s">
        <v>404</v>
      </c>
      <c r="J68" s="20" t="s">
        <v>404</v>
      </c>
      <c r="K68" s="18" t="s">
        <v>404</v>
      </c>
      <c r="L68" s="20" t="s">
        <v>404</v>
      </c>
      <c r="M68" s="18" t="s">
        <v>404</v>
      </c>
      <c r="N68" s="20" t="s">
        <v>404</v>
      </c>
      <c r="O68" s="18" t="s">
        <v>404</v>
      </c>
      <c r="P68" s="20" t="s">
        <v>404</v>
      </c>
      <c r="Q68" s="18" t="n">
        <v>382.07662376</v>
      </c>
      <c r="R68" s="20" t="n">
        <v>11.01871524</v>
      </c>
    </row>
    <row r="69" spans="1:18">
      <c r="A69" s="15" t="s">
        <v>466</v>
      </c>
      <c r="B69" s="17" t="n">
        <v>4876</v>
      </c>
      <c r="C69" s="18">
        <f>(0.0/B69*100)</f>
        <v/>
      </c>
      <c r="D69" s="19" t="n">
        <v>4876</v>
      </c>
      <c r="E69" s="18" t="n">
        <v>435.2123437</v>
      </c>
      <c r="F69" s="20" t="n">
        <v>5.0991775</v>
      </c>
      <c r="G69" s="18" t="n">
        <v>428.13707484</v>
      </c>
      <c r="H69" s="20" t="n">
        <v>8.268690879999999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495.70881326</v>
      </c>
      <c r="F70" s="20" t="n">
        <v>3.24627346</v>
      </c>
      <c r="G70" s="18" t="n">
        <v>482.85998787</v>
      </c>
      <c r="H70" s="20" t="n">
        <v>9.609733739999999</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536.94526893</v>
      </c>
      <c r="F71" s="20" t="n">
        <v>1.88300725</v>
      </c>
      <c r="G71" s="18" t="n">
        <v>530.07750995</v>
      </c>
      <c r="H71" s="20" t="n">
        <v>2.6690488</v>
      </c>
      <c r="I71" s="18" t="s">
        <v>404</v>
      </c>
      <c r="J71" s="20" t="s">
        <v>404</v>
      </c>
      <c r="K71" s="18" t="s">
        <v>404</v>
      </c>
      <c r="L71" s="20" t="s">
        <v>404</v>
      </c>
      <c r="M71" s="18" t="s">
        <v>404</v>
      </c>
      <c r="N71" s="20" t="s">
        <v>404</v>
      </c>
      <c r="O71" s="18" t="s">
        <v>404</v>
      </c>
      <c r="P71" s="20" t="s">
        <v>404</v>
      </c>
      <c r="Q71" s="18" t="n">
        <v>528.62393993</v>
      </c>
      <c r="R71" s="20" t="n">
        <v>10.68113424</v>
      </c>
    </row>
    <row r="72" spans="1:18">
      <c r="A72" s="15" t="s">
        <v>469</v>
      </c>
      <c r="B72" s="17" t="n">
        <v>7708</v>
      </c>
      <c r="C72" s="18">
        <f>(0.0/B72*100)</f>
        <v/>
      </c>
      <c r="D72" s="19" t="n">
        <v>7708</v>
      </c>
      <c r="E72" s="18" t="n">
        <v>502.79306678</v>
      </c>
      <c r="F72" s="20" t="n">
        <v>4.73550676</v>
      </c>
      <c r="G72" s="18" t="n">
        <v>492.8840777</v>
      </c>
      <c r="H72" s="20" t="n">
        <v>4.99685355</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410.19402644</v>
      </c>
      <c r="F73" s="20" t="n">
        <v>5.31408958</v>
      </c>
      <c r="G73" s="18" t="n">
        <v>408.61881083</v>
      </c>
      <c r="H73" s="20" t="n">
        <v>5.49433446</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423.30486975</v>
      </c>
      <c r="F74" s="20" t="n">
        <v>1.86249099</v>
      </c>
      <c r="G74" s="18" t="n">
        <v>430.589673</v>
      </c>
      <c r="H74" s="20" t="n">
        <v>2.79996452</v>
      </c>
      <c r="I74" s="18" t="s">
        <v>404</v>
      </c>
      <c r="J74" s="20" t="s">
        <v>404</v>
      </c>
      <c r="K74" s="18" t="s">
        <v>404</v>
      </c>
      <c r="L74" s="20" t="s">
        <v>404</v>
      </c>
      <c r="M74" s="18" t="s">
        <v>404</v>
      </c>
      <c r="N74" s="20" t="s">
        <v>404</v>
      </c>
      <c r="O74" s="18" t="s">
        <v>404</v>
      </c>
      <c r="P74" s="20" t="s">
        <v>404</v>
      </c>
      <c r="Q74" s="18" t="n">
        <v>402.46472022</v>
      </c>
      <c r="R74" s="20" t="n">
        <v>6.87751273</v>
      </c>
    </row>
    <row r="75" spans="1:18">
      <c r="A75" s="15" t="s">
        <v>472</v>
      </c>
      <c r="B75" s="17" t="n">
        <v>5375</v>
      </c>
      <c r="C75" s="18">
        <f>(483.0/B75*100)</f>
        <v/>
      </c>
      <c r="D75" s="19" t="n">
        <v>4892</v>
      </c>
      <c r="E75" s="18" t="n">
        <v>364.73566344</v>
      </c>
      <c r="F75" s="20" t="n">
        <v>4.01960895</v>
      </c>
      <c r="G75" s="18" t="n">
        <v>353.72796577</v>
      </c>
      <c r="H75" s="20" t="n">
        <v>11.03188695</v>
      </c>
      <c r="I75" s="18" t="s">
        <v>404</v>
      </c>
      <c r="J75" s="20" t="s">
        <v>404</v>
      </c>
      <c r="K75" s="18" t="s">
        <v>404</v>
      </c>
      <c r="L75" s="20" t="s">
        <v>404</v>
      </c>
      <c r="M75" s="18" t="s">
        <v>404</v>
      </c>
      <c r="N75" s="20" t="s">
        <v>404</v>
      </c>
      <c r="O75" s="18" t="s">
        <v>404</v>
      </c>
      <c r="P75" s="20" t="s">
        <v>404</v>
      </c>
      <c r="Q75" s="18" t="n">
        <v>353.52147312</v>
      </c>
      <c r="R75" s="20" t="n">
        <v>20.86439857</v>
      </c>
    </row>
    <row r="76" spans="1:18">
      <c r="A76" s="15" t="s">
        <v>473</v>
      </c>
      <c r="B76" s="17" t="n">
        <v>14167</v>
      </c>
      <c r="C76" s="18">
        <f>(1400.0/B76*100)</f>
        <v/>
      </c>
      <c r="D76" s="19" t="n">
        <v>12767</v>
      </c>
      <c r="E76" s="18" t="n">
        <v>436.95377865</v>
      </c>
      <c r="F76" s="20" t="n">
        <v>3.44333303</v>
      </c>
      <c r="G76" s="18" t="n">
        <v>423.35332019</v>
      </c>
      <c r="H76" s="20" t="n">
        <v>11.14736244</v>
      </c>
      <c r="I76" s="18" t="s">
        <v>404</v>
      </c>
      <c r="J76" s="20" t="s">
        <v>404</v>
      </c>
      <c r="K76" s="18" t="s">
        <v>404</v>
      </c>
      <c r="L76" s="20" t="s">
        <v>404</v>
      </c>
      <c r="M76" s="18" t="s">
        <v>404</v>
      </c>
      <c r="N76" s="20" t="s">
        <v>404</v>
      </c>
      <c r="O76" s="18" t="s">
        <v>404</v>
      </c>
      <c r="P76" s="20" t="s">
        <v>404</v>
      </c>
      <c r="Q76" s="18" t="n">
        <v>430.04285191</v>
      </c>
      <c r="R76" s="20" t="n">
        <v>11.77416656</v>
      </c>
    </row>
    <row r="77" spans="1:18">
      <c r="A77" s="15" t="s">
        <v>474</v>
      </c>
      <c r="B77" s="17" t="n">
        <v>6062</v>
      </c>
      <c r="C77" s="18">
        <f>(0.0/B77*100)</f>
        <v/>
      </c>
      <c r="D77" s="19" t="n">
        <v>6062</v>
      </c>
      <c r="E77" s="18" t="n">
        <v>440.89976643</v>
      </c>
      <c r="F77" s="20" t="n">
        <v>3.2423885</v>
      </c>
      <c r="G77" s="18" t="n">
        <v>416.9650595</v>
      </c>
      <c r="H77" s="20" t="n">
        <v>8.012039420000001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494.33752148</v>
      </c>
      <c r="F78" s="20" t="n">
        <v>4.51102544</v>
      </c>
      <c r="G78" s="18" t="n">
        <v>466.56290857</v>
      </c>
      <c r="H78" s="20" t="n">
        <v>8.28858484</v>
      </c>
      <c r="I78" s="18" t="s">
        <v>404</v>
      </c>
      <c r="J78" s="20" t="s">
        <v>404</v>
      </c>
      <c r="K78" s="18" t="s">
        <v>404</v>
      </c>
      <c r="L78" s="20" t="s">
        <v>404</v>
      </c>
      <c r="M78" s="18" t="s">
        <v>404</v>
      </c>
      <c r="N78" s="20" t="s">
        <v>404</v>
      </c>
      <c r="O78" s="18" t="s">
        <v>404</v>
      </c>
      <c r="P78" s="20" t="s">
        <v>404</v>
      </c>
      <c r="Q78" s="18" t="n">
        <v>492.48826706</v>
      </c>
      <c r="R78" s="20" t="n">
        <v>7.74862056</v>
      </c>
    </row>
    <row customHeight="1" ht="25" r="79" spans="1:18">
      <c r="A79" s="15" t="s">
        <v>476</v>
      </c>
      <c r="B79" s="17" t="n">
        <v>1657</v>
      </c>
      <c r="C79" s="18">
        <f>(21.0/B79*100)</f>
        <v/>
      </c>
      <c r="D79" s="19" t="n">
        <v>1636</v>
      </c>
      <c r="E79" s="18" t="n">
        <v>482.60197975</v>
      </c>
      <c r="F79" s="20" t="n">
        <v>9.63889955</v>
      </c>
      <c r="G79" s="18" t="n">
        <v>459.49180964</v>
      </c>
      <c r="H79" s="20" t="n">
        <v>11.94760488</v>
      </c>
      <c r="I79" s="18" t="s">
        <v>404</v>
      </c>
      <c r="J79" s="20" t="s">
        <v>404</v>
      </c>
      <c r="K79" s="18" t="s">
        <v>404</v>
      </c>
      <c r="L79" s="20" t="s">
        <v>404</v>
      </c>
      <c r="M79" s="18" t="s">
        <v>404</v>
      </c>
      <c r="N79" s="20" t="s">
        <v>404</v>
      </c>
      <c r="O79" s="18" t="s">
        <v>404</v>
      </c>
      <c r="P79" s="20" t="s">
        <v>404</v>
      </c>
      <c r="Q79" s="18" t="n">
        <v>387.47745248</v>
      </c>
      <c r="R79" s="20" t="n">
        <v>7.511965</v>
      </c>
    </row>
    <row r="80" spans="1:18">
      <c r="A80" s="15" t="s">
        <v>477</v>
      </c>
      <c r="B80" s="17" t="n">
        <v>7841</v>
      </c>
      <c r="C80" s="18">
        <f>(0.0/B80*100)</f>
        <v/>
      </c>
      <c r="D80" s="19" t="n">
        <v>7841</v>
      </c>
      <c r="E80" s="18" t="n">
        <v>426.78187994</v>
      </c>
      <c r="F80" s="20" t="n">
        <v>3.47454565</v>
      </c>
      <c r="G80" s="18" t="n">
        <v>441.89268957</v>
      </c>
      <c r="H80" s="20" t="n">
        <v>42.70867313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432.08079677</v>
      </c>
      <c r="F81" s="20" t="n">
        <v>3.59818897</v>
      </c>
      <c r="G81" s="18" t="n">
        <v>408.14704142</v>
      </c>
      <c r="H81" s="20" t="n">
        <v>8.641897159999999</v>
      </c>
      <c r="I81" s="18" t="s">
        <v>404</v>
      </c>
      <c r="J81" s="20" t="s">
        <v>404</v>
      </c>
      <c r="K81" s="18" t="s">
        <v>404</v>
      </c>
      <c r="L81" s="20" t="s">
        <v>404</v>
      </c>
      <c r="M81" s="18" t="s">
        <v>404</v>
      </c>
      <c r="N81" s="20" t="s">
        <v>404</v>
      </c>
      <c r="O81" s="18" t="s">
        <v>404</v>
      </c>
      <c r="P81" s="20" t="s">
        <v>404</v>
      </c>
      <c r="Q81" s="18" t="n">
        <v>440.88963116</v>
      </c>
      <c r="R81" s="20" t="n">
        <v>9.255052239999999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504.56203925</v>
      </c>
      <c r="F7" s="20" t="n">
        <v>1.94593283</v>
      </c>
      <c r="G7" s="18" t="n">
        <v>498.59918787</v>
      </c>
      <c r="H7" s="20" t="n">
        <v>6.7315657</v>
      </c>
      <c r="I7" s="18" t="s">
        <v>404</v>
      </c>
      <c r="J7" s="20" t="s">
        <v>404</v>
      </c>
      <c r="K7" s="18" t="s">
        <v>404</v>
      </c>
      <c r="L7" s="20" t="s">
        <v>404</v>
      </c>
      <c r="M7" s="18" t="s">
        <v>404</v>
      </c>
      <c r="N7" s="20" t="s">
        <v>404</v>
      </c>
      <c r="O7" s="18" t="s">
        <v>404</v>
      </c>
      <c r="P7" s="20" t="s">
        <v>404</v>
      </c>
      <c r="Q7" s="18" t="n">
        <v>484.64217279</v>
      </c>
      <c r="R7" s="20" t="n">
        <v>11.22469174</v>
      </c>
    </row>
    <row r="8" spans="1:18">
      <c r="A8" s="15" t="s">
        <v>405</v>
      </c>
      <c r="B8" s="17" t="n">
        <v>7007</v>
      </c>
      <c r="C8" s="18">
        <f>(0.0/B8*100)</f>
        <v/>
      </c>
      <c r="D8" s="19" t="n">
        <v>7007</v>
      </c>
      <c r="E8" s="18" t="n">
        <v>492.06330629</v>
      </c>
      <c r="F8" s="20" t="n">
        <v>6.06959771</v>
      </c>
      <c r="G8" s="18" t="n">
        <v>481.88421126</v>
      </c>
      <c r="H8" s="20" t="n">
        <v>4.67273638</v>
      </c>
      <c r="I8" s="18" t="s">
        <v>404</v>
      </c>
      <c r="J8" s="20" t="s">
        <v>404</v>
      </c>
      <c r="K8" s="18" t="s">
        <v>404</v>
      </c>
      <c r="L8" s="20" t="s">
        <v>404</v>
      </c>
      <c r="M8" s="18" t="s">
        <v>404</v>
      </c>
      <c r="N8" s="20" t="s">
        <v>404</v>
      </c>
      <c r="O8" s="18" t="s">
        <v>404</v>
      </c>
      <c r="P8" s="20" t="s">
        <v>404</v>
      </c>
      <c r="Q8" s="18" t="n">
        <v>453.01764135</v>
      </c>
      <c r="R8" s="20" t="n">
        <v>16.7114462</v>
      </c>
    </row>
    <row r="9" spans="1:18">
      <c r="A9" s="15" t="s">
        <v>406</v>
      </c>
      <c r="B9" s="17" t="n">
        <v>9651</v>
      </c>
      <c r="C9" s="18">
        <f>(200.0/B9*100)</f>
        <v/>
      </c>
      <c r="D9" s="19" t="n">
        <v>9451</v>
      </c>
      <c r="E9" s="18" t="n">
        <v>509.68355576</v>
      </c>
      <c r="F9" s="20" t="n">
        <v>3.2363051</v>
      </c>
      <c r="G9" s="18" t="n">
        <v>480.10020807</v>
      </c>
      <c r="H9" s="20" t="n">
        <v>10.36394748</v>
      </c>
      <c r="I9" s="18" t="s">
        <v>404</v>
      </c>
      <c r="J9" s="20" t="s">
        <v>404</v>
      </c>
      <c r="K9" s="18" t="s">
        <v>404</v>
      </c>
      <c r="L9" s="20" t="s">
        <v>404</v>
      </c>
      <c r="M9" s="18" t="s">
        <v>404</v>
      </c>
      <c r="N9" s="20" t="s">
        <v>404</v>
      </c>
      <c r="O9" s="18" t="s">
        <v>404</v>
      </c>
      <c r="P9" s="20" t="s">
        <v>404</v>
      </c>
      <c r="Q9" s="18" t="n">
        <v>448.72209612</v>
      </c>
      <c r="R9" s="20" t="n">
        <v>14.77860286</v>
      </c>
    </row>
    <row r="10" spans="1:18">
      <c r="A10" s="15" t="s">
        <v>407</v>
      </c>
      <c r="B10" s="17" t="n">
        <v>20058</v>
      </c>
      <c r="C10" s="18">
        <f>(2798.0/B10*100)</f>
        <v/>
      </c>
      <c r="D10" s="19" t="n">
        <v>17260</v>
      </c>
      <c r="E10" s="18" t="n">
        <v>527.45625702</v>
      </c>
      <c r="F10" s="20" t="n">
        <v>2.46514711</v>
      </c>
      <c r="G10" s="18" t="n">
        <v>530.24164128</v>
      </c>
      <c r="H10" s="20" t="n">
        <v>7.03080226</v>
      </c>
      <c r="I10" s="18" t="s">
        <v>404</v>
      </c>
      <c r="J10" s="20" t="s">
        <v>404</v>
      </c>
      <c r="K10" s="18" t="s">
        <v>404</v>
      </c>
      <c r="L10" s="20" t="s">
        <v>404</v>
      </c>
      <c r="M10" s="18" t="s">
        <v>404</v>
      </c>
      <c r="N10" s="20" t="s">
        <v>404</v>
      </c>
      <c r="O10" s="18" t="s">
        <v>404</v>
      </c>
      <c r="P10" s="20" t="s">
        <v>404</v>
      </c>
      <c r="Q10" s="18" t="n">
        <v>540.61340608</v>
      </c>
      <c r="R10" s="20" t="n">
        <v>19.66087</v>
      </c>
    </row>
    <row r="11" spans="1:18">
      <c r="A11" s="15" t="s">
        <v>408</v>
      </c>
      <c r="B11" s="17" t="n">
        <v>7053</v>
      </c>
      <c r="C11" s="18">
        <f>(137.0/B11*100)</f>
        <v/>
      </c>
      <c r="D11" s="19" t="n">
        <v>6916</v>
      </c>
      <c r="E11" s="18" t="n">
        <v>474.37639887</v>
      </c>
      <c r="F11" s="20" t="n">
        <v>4.1096436</v>
      </c>
      <c r="G11" s="18" t="n">
        <v>435.37978773</v>
      </c>
      <c r="H11" s="20" t="n">
        <v>5.99776265</v>
      </c>
      <c r="I11" s="18" t="s">
        <v>404</v>
      </c>
      <c r="J11" s="20" t="s">
        <v>404</v>
      </c>
      <c r="K11" s="18" t="s">
        <v>404</v>
      </c>
      <c r="L11" s="20" t="s">
        <v>404</v>
      </c>
      <c r="M11" s="18" t="s">
        <v>404</v>
      </c>
      <c r="N11" s="20" t="s">
        <v>404</v>
      </c>
      <c r="O11" s="18" t="s">
        <v>404</v>
      </c>
      <c r="P11" s="20" t="s">
        <v>404</v>
      </c>
      <c r="Q11" s="18" t="n">
        <v>434.26176489</v>
      </c>
      <c r="R11" s="20" t="n">
        <v>9.98811794</v>
      </c>
    </row>
    <row r="12" spans="1:18">
      <c r="A12" s="15" t="s">
        <v>409</v>
      </c>
      <c r="B12" s="17" t="n">
        <v>6894</v>
      </c>
      <c r="C12" s="18">
        <f>(106.0/B12*100)</f>
        <v/>
      </c>
      <c r="D12" s="19" t="n">
        <v>6788</v>
      </c>
      <c r="E12" s="18" t="n">
        <v>510.27435812</v>
      </c>
      <c r="F12" s="20" t="n">
        <v>4.55284827</v>
      </c>
      <c r="G12" s="18" t="n">
        <v>469.03299139</v>
      </c>
      <c r="H12" s="20" t="n">
        <v>4.6156466</v>
      </c>
      <c r="I12" s="18" t="s">
        <v>404</v>
      </c>
      <c r="J12" s="20" t="s">
        <v>404</v>
      </c>
      <c r="K12" s="18" t="s">
        <v>404</v>
      </c>
      <c r="L12" s="20" t="s">
        <v>404</v>
      </c>
      <c r="M12" s="18" t="s">
        <v>404</v>
      </c>
      <c r="N12" s="20" t="s">
        <v>404</v>
      </c>
      <c r="O12" s="18" t="s">
        <v>404</v>
      </c>
      <c r="P12" s="20" t="s">
        <v>404</v>
      </c>
      <c r="Q12" s="18" t="n">
        <v>429.29684198</v>
      </c>
      <c r="R12" s="20" t="n">
        <v>28.59119492</v>
      </c>
    </row>
    <row r="13" spans="1:18">
      <c r="A13" s="15" t="s">
        <v>410</v>
      </c>
      <c r="B13" s="17" t="n">
        <v>7161</v>
      </c>
      <c r="C13" s="18">
        <f>(1175.0/B13*100)</f>
        <v/>
      </c>
      <c r="D13" s="19" t="n">
        <v>5986</v>
      </c>
      <c r="E13" s="18" t="n">
        <v>503.9643774</v>
      </c>
      <c r="F13" s="20" t="n">
        <v>3.86841743</v>
      </c>
      <c r="G13" s="18" t="n">
        <v>491.53187201</v>
      </c>
      <c r="H13" s="20" t="n">
        <v>4.65363352</v>
      </c>
      <c r="I13" s="18" t="s">
        <v>404</v>
      </c>
      <c r="J13" s="20" t="s">
        <v>404</v>
      </c>
      <c r="K13" s="18" t="s">
        <v>404</v>
      </c>
      <c r="L13" s="20" t="s">
        <v>404</v>
      </c>
      <c r="M13" s="18" t="s">
        <v>404</v>
      </c>
      <c r="N13" s="20" t="s">
        <v>404</v>
      </c>
      <c r="O13" s="18" t="s">
        <v>404</v>
      </c>
      <c r="P13" s="20" t="s">
        <v>404</v>
      </c>
      <c r="Q13" s="18" t="n">
        <v>499.87224957</v>
      </c>
      <c r="R13" s="20" t="n">
        <v>10.39971389</v>
      </c>
    </row>
    <row r="14" spans="1:18">
      <c r="A14" s="15" t="s">
        <v>411</v>
      </c>
      <c r="B14" s="17" t="n">
        <v>5587</v>
      </c>
      <c r="C14" s="18">
        <f>(0.0/B14*100)</f>
        <v/>
      </c>
      <c r="D14" s="19" t="n">
        <v>5587</v>
      </c>
      <c r="E14" s="18" t="n">
        <v>525.12055688</v>
      </c>
      <c r="F14" s="20" t="n">
        <v>4.26425195</v>
      </c>
      <c r="G14" s="18" t="n">
        <v>516.02953722</v>
      </c>
      <c r="H14" s="20" t="n">
        <v>2.82409859</v>
      </c>
      <c r="I14" s="18" t="s">
        <v>404</v>
      </c>
      <c r="J14" s="20" t="s">
        <v>404</v>
      </c>
      <c r="K14" s="18" t="s">
        <v>404</v>
      </c>
      <c r="L14" s="20" t="s">
        <v>404</v>
      </c>
      <c r="M14" s="18" t="s">
        <v>404</v>
      </c>
      <c r="N14" s="20" t="s">
        <v>404</v>
      </c>
      <c r="O14" s="18" t="s">
        <v>404</v>
      </c>
      <c r="P14" s="20" t="s">
        <v>404</v>
      </c>
      <c r="Q14" s="18" t="n">
        <v>517.30246554</v>
      </c>
      <c r="R14" s="20" t="n">
        <v>14.48992061</v>
      </c>
    </row>
    <row r="15" spans="1:18">
      <c r="A15" s="15" t="s">
        <v>412</v>
      </c>
      <c r="B15" s="17" t="n">
        <v>5882</v>
      </c>
      <c r="C15" s="18">
        <f>(0.0/B15*100)</f>
        <v/>
      </c>
      <c r="D15" s="19" t="n">
        <v>5882</v>
      </c>
      <c r="E15" s="18" t="n">
        <v>528.2304797199999</v>
      </c>
      <c r="F15" s="20" t="n">
        <v>4.40504537</v>
      </c>
      <c r="G15" s="18" t="n">
        <v>524.23276598</v>
      </c>
      <c r="H15" s="20" t="n">
        <v>3.21696701</v>
      </c>
      <c r="I15" s="18" t="s">
        <v>404</v>
      </c>
      <c r="J15" s="20" t="s">
        <v>404</v>
      </c>
      <c r="K15" s="18" t="s">
        <v>404</v>
      </c>
      <c r="L15" s="20" t="s">
        <v>404</v>
      </c>
      <c r="M15" s="18" t="s">
        <v>404</v>
      </c>
      <c r="N15" s="20" t="s">
        <v>404</v>
      </c>
      <c r="O15" s="18" t="s">
        <v>404</v>
      </c>
      <c r="P15" s="20" t="s">
        <v>404</v>
      </c>
      <c r="Q15" s="18" t="n">
        <v>570.90649062</v>
      </c>
      <c r="R15" s="20" t="n">
        <v>26.10724972</v>
      </c>
    </row>
    <row r="16" spans="1:18">
      <c r="A16" s="15" t="s">
        <v>413</v>
      </c>
      <c r="B16" s="17" t="n">
        <v>6108</v>
      </c>
      <c r="C16" s="18">
        <f>(339.0/B16*100)</f>
        <v/>
      </c>
      <c r="D16" s="19" t="n">
        <v>5769</v>
      </c>
      <c r="E16" s="18" t="n">
        <v>512.18518709</v>
      </c>
      <c r="F16" s="20" t="n">
        <v>4.72491912</v>
      </c>
      <c r="G16" s="18" t="n">
        <v>477.55427408</v>
      </c>
      <c r="H16" s="20" t="n">
        <v>9.46114687</v>
      </c>
      <c r="I16" s="18" t="s">
        <v>404</v>
      </c>
      <c r="J16" s="20" t="s">
        <v>404</v>
      </c>
      <c r="K16" s="18" t="s">
        <v>404</v>
      </c>
      <c r="L16" s="20" t="s">
        <v>404</v>
      </c>
      <c r="M16" s="18" t="s">
        <v>404</v>
      </c>
      <c r="N16" s="20" t="s">
        <v>404</v>
      </c>
      <c r="O16" s="18" t="s">
        <v>404</v>
      </c>
      <c r="P16" s="20" t="s">
        <v>404</v>
      </c>
      <c r="Q16" s="18" t="n">
        <v>474.23223179</v>
      </c>
      <c r="R16" s="20" t="n">
        <v>26.92195452</v>
      </c>
    </row>
    <row r="17" spans="1:18">
      <c r="A17" s="15" t="s">
        <v>414</v>
      </c>
      <c r="B17" s="17" t="n">
        <v>6504</v>
      </c>
      <c r="C17" s="18">
        <f>(1325.0/B17*100)</f>
        <v/>
      </c>
      <c r="D17" s="19" t="n">
        <v>5179</v>
      </c>
      <c r="E17" s="18" t="n">
        <v>519.49571695</v>
      </c>
      <c r="F17" s="20" t="n">
        <v>6.36628163</v>
      </c>
      <c r="G17" s="18" t="n">
        <v>498.01906835</v>
      </c>
      <c r="H17" s="20" t="n">
        <v>6.32232987</v>
      </c>
      <c r="I17" s="18" t="s">
        <v>404</v>
      </c>
      <c r="J17" s="20" t="s">
        <v>404</v>
      </c>
      <c r="K17" s="18" t="s">
        <v>404</v>
      </c>
      <c r="L17" s="20" t="s">
        <v>404</v>
      </c>
      <c r="M17" s="18" t="s">
        <v>404</v>
      </c>
      <c r="N17" s="20" t="s">
        <v>404</v>
      </c>
      <c r="O17" s="18" t="s">
        <v>404</v>
      </c>
      <c r="P17" s="20" t="s">
        <v>404</v>
      </c>
      <c r="Q17" s="18" t="n">
        <v>556.66557633</v>
      </c>
      <c r="R17" s="20" t="n">
        <v>17.40120289</v>
      </c>
    </row>
    <row r="18" spans="1:18">
      <c r="A18" s="15" t="s">
        <v>415</v>
      </c>
      <c r="B18" s="17" t="n">
        <v>5532</v>
      </c>
      <c r="C18" s="18">
        <f>(0.0/B18*100)</f>
        <v/>
      </c>
      <c r="D18" s="19" t="n">
        <v>5532</v>
      </c>
      <c r="E18" s="18" t="n">
        <v>476.25470751</v>
      </c>
      <c r="F18" s="20" t="n">
        <v>5.01502516</v>
      </c>
      <c r="G18" s="18" t="n">
        <v>437.01612038</v>
      </c>
      <c r="H18" s="20" t="n">
        <v>13.11957327</v>
      </c>
      <c r="I18" s="18" t="s">
        <v>404</v>
      </c>
      <c r="J18" s="20" t="s">
        <v>404</v>
      </c>
      <c r="K18" s="18" t="s">
        <v>404</v>
      </c>
      <c r="L18" s="20" t="s">
        <v>404</v>
      </c>
      <c r="M18" s="18" t="s">
        <v>404</v>
      </c>
      <c r="N18" s="20" t="s">
        <v>404</v>
      </c>
      <c r="O18" s="18" t="s">
        <v>404</v>
      </c>
      <c r="P18" s="20" t="s">
        <v>404</v>
      </c>
      <c r="Q18" s="18" t="n">
        <v>473.50142352</v>
      </c>
      <c r="R18" s="20" t="n">
        <v>11.95402492</v>
      </c>
    </row>
    <row r="19" spans="1:18">
      <c r="A19" s="15" t="s">
        <v>416</v>
      </c>
      <c r="B19" s="17" t="n">
        <v>5658</v>
      </c>
      <c r="C19" s="18">
        <f>(327.0/B19*100)</f>
        <v/>
      </c>
      <c r="D19" s="19" t="n">
        <v>5331</v>
      </c>
      <c r="E19" s="18" t="n">
        <v>510.31592628</v>
      </c>
      <c r="F19" s="20" t="n">
        <v>8.03913996</v>
      </c>
      <c r="G19" s="18" t="n">
        <v>453.67008701</v>
      </c>
      <c r="H19" s="20" t="n">
        <v>4.59765768</v>
      </c>
      <c r="I19" s="18" t="s">
        <v>404</v>
      </c>
      <c r="J19" s="20" t="s">
        <v>404</v>
      </c>
      <c r="K19" s="18" t="s">
        <v>404</v>
      </c>
      <c r="L19" s="20" t="s">
        <v>404</v>
      </c>
      <c r="M19" s="18" t="s">
        <v>404</v>
      </c>
      <c r="N19" s="20" t="s">
        <v>404</v>
      </c>
      <c r="O19" s="18" t="s">
        <v>404</v>
      </c>
      <c r="P19" s="20" t="s">
        <v>404</v>
      </c>
      <c r="Q19" s="18" t="n">
        <v>457.01645202</v>
      </c>
      <c r="R19" s="20" t="n">
        <v>23.9774269</v>
      </c>
    </row>
    <row r="20" spans="1:18">
      <c r="A20" s="15" t="s">
        <v>417</v>
      </c>
      <c r="B20" s="17" t="n">
        <v>3371</v>
      </c>
      <c r="C20" s="18">
        <f>(24.0/B20*100)</f>
        <v/>
      </c>
      <c r="D20" s="19" t="n">
        <v>3347</v>
      </c>
      <c r="E20" s="18" t="n">
        <v>483.28687019</v>
      </c>
      <c r="F20" s="20" t="n">
        <v>2.80901949</v>
      </c>
      <c r="G20" s="18" t="n">
        <v>480.4002251</v>
      </c>
      <c r="H20" s="20" t="n">
        <v>2.719926</v>
      </c>
      <c r="I20" s="18" t="s">
        <v>404</v>
      </c>
      <c r="J20" s="20" t="s">
        <v>404</v>
      </c>
      <c r="K20" s="18" t="s">
        <v>404</v>
      </c>
      <c r="L20" s="20" t="s">
        <v>404</v>
      </c>
      <c r="M20" s="18" t="s">
        <v>404</v>
      </c>
      <c r="N20" s="20" t="s">
        <v>404</v>
      </c>
      <c r="O20" s="18" t="s">
        <v>404</v>
      </c>
      <c r="P20" s="20" t="s">
        <v>404</v>
      </c>
      <c r="Q20" s="18" t="n">
        <v>452.90814904</v>
      </c>
      <c r="R20" s="20" t="n">
        <v>21.81407669</v>
      </c>
    </row>
    <row r="21" spans="1:18">
      <c r="A21" s="15" t="s">
        <v>418</v>
      </c>
      <c r="B21" s="17" t="n">
        <v>5741</v>
      </c>
      <c r="C21" s="18">
        <f>(0.0/B21*100)</f>
        <v/>
      </c>
      <c r="D21" s="19" t="n">
        <v>5741</v>
      </c>
      <c r="E21" s="18" t="n">
        <v>523.78772279</v>
      </c>
      <c r="F21" s="20" t="n">
        <v>2.73668025</v>
      </c>
      <c r="G21" s="18" t="n">
        <v>510.88952268</v>
      </c>
      <c r="H21" s="20" t="n">
        <v>8.421350479999999</v>
      </c>
      <c r="I21" s="18" t="s">
        <v>404</v>
      </c>
      <c r="J21" s="20" t="s">
        <v>404</v>
      </c>
      <c r="K21" s="18" t="s">
        <v>404</v>
      </c>
      <c r="L21" s="20" t="s">
        <v>404</v>
      </c>
      <c r="M21" s="18" t="s">
        <v>404</v>
      </c>
      <c r="N21" s="20" t="s">
        <v>404</v>
      </c>
      <c r="O21" s="18" t="s">
        <v>404</v>
      </c>
      <c r="P21" s="20" t="s">
        <v>404</v>
      </c>
      <c r="Q21" s="18" t="n">
        <v>507.84430465</v>
      </c>
      <c r="R21" s="20" t="n">
        <v>8.568422999999999</v>
      </c>
    </row>
    <row r="22" spans="1:18">
      <c r="A22" s="15" t="s">
        <v>419</v>
      </c>
      <c r="B22" s="17" t="n">
        <v>6598</v>
      </c>
      <c r="C22" s="18">
        <f>(0.0/B22*100)</f>
        <v/>
      </c>
      <c r="D22" s="19" t="n">
        <v>6598</v>
      </c>
      <c r="E22" s="18" t="n">
        <v>493.53620687</v>
      </c>
      <c r="F22" s="20" t="n">
        <v>5.33727989</v>
      </c>
      <c r="G22" s="18" t="n">
        <v>461.73787376</v>
      </c>
      <c r="H22" s="20" t="n">
        <v>9.27939237</v>
      </c>
      <c r="I22" s="18" t="s">
        <v>404</v>
      </c>
      <c r="J22" s="20" t="s">
        <v>404</v>
      </c>
      <c r="K22" s="18" t="s">
        <v>404</v>
      </c>
      <c r="L22" s="20" t="s">
        <v>404</v>
      </c>
      <c r="M22" s="18" t="s">
        <v>404</v>
      </c>
      <c r="N22" s="20" t="s">
        <v>404</v>
      </c>
      <c r="O22" s="18" t="s">
        <v>404</v>
      </c>
      <c r="P22" s="20" t="s">
        <v>404</v>
      </c>
      <c r="Q22" s="18" t="n">
        <v>358.47742062</v>
      </c>
      <c r="R22" s="20" t="n">
        <v>49.50838006</v>
      </c>
    </row>
    <row r="23" spans="1:18">
      <c r="A23" s="15" t="s">
        <v>420</v>
      </c>
      <c r="B23" s="17" t="n">
        <v>11583</v>
      </c>
      <c r="C23" s="18">
        <f>(3123.0/B23*100)</f>
        <v/>
      </c>
      <c r="D23" s="19" t="n">
        <v>8460</v>
      </c>
      <c r="E23" s="18" t="n">
        <v>496.59726406</v>
      </c>
      <c r="F23" s="20" t="n">
        <v>3.90730081</v>
      </c>
      <c r="G23" s="18" t="n">
        <v>462.99644639</v>
      </c>
      <c r="H23" s="20" t="n">
        <v>9.78926502</v>
      </c>
      <c r="I23" s="18" t="s">
        <v>404</v>
      </c>
      <c r="J23" s="20" t="s">
        <v>404</v>
      </c>
      <c r="K23" s="18" t="s">
        <v>404</v>
      </c>
      <c r="L23" s="20" t="s">
        <v>404</v>
      </c>
      <c r="M23" s="18" t="s">
        <v>404</v>
      </c>
      <c r="N23" s="20" t="s">
        <v>404</v>
      </c>
      <c r="O23" s="18" t="s">
        <v>404</v>
      </c>
      <c r="P23" s="20" t="s">
        <v>404</v>
      </c>
      <c r="Q23" s="18" t="n">
        <v>492.66065328</v>
      </c>
      <c r="R23" s="20" t="n">
        <v>18.3924845</v>
      </c>
    </row>
    <row r="24" spans="1:18">
      <c r="A24" s="15" t="s">
        <v>421</v>
      </c>
      <c r="B24" s="17" t="n">
        <v>6647</v>
      </c>
      <c r="C24" s="18">
        <f>(0.0/B24*100)</f>
        <v/>
      </c>
      <c r="D24" s="19" t="n">
        <v>6647</v>
      </c>
      <c r="E24" s="18" t="n">
        <v>533.69495734</v>
      </c>
      <c r="F24" s="20" t="n">
        <v>7.15990137</v>
      </c>
      <c r="G24" s="18" t="n">
        <v>507.69200192</v>
      </c>
      <c r="H24" s="20" t="n">
        <v>4.07530567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521.74209115</v>
      </c>
      <c r="F25" s="20" t="n">
        <v>4.25698727</v>
      </c>
      <c r="G25" s="18" t="n">
        <v>502.67484869</v>
      </c>
      <c r="H25" s="20" t="n">
        <v>8.4347315</v>
      </c>
      <c r="I25" s="18" t="s">
        <v>404</v>
      </c>
      <c r="J25" s="20" t="s">
        <v>404</v>
      </c>
      <c r="K25" s="18" t="s">
        <v>404</v>
      </c>
      <c r="L25" s="20" t="s">
        <v>404</v>
      </c>
      <c r="M25" s="18" t="s">
        <v>404</v>
      </c>
      <c r="N25" s="20" t="s">
        <v>404</v>
      </c>
      <c r="O25" s="18" t="s">
        <v>404</v>
      </c>
      <c r="P25" s="20" t="s">
        <v>404</v>
      </c>
      <c r="Q25" s="18" t="n">
        <v>483.05690556</v>
      </c>
      <c r="R25" s="20" t="n">
        <v>10.06088381</v>
      </c>
    </row>
    <row r="26" spans="1:18">
      <c r="A26" s="15" t="s">
        <v>423</v>
      </c>
      <c r="B26" s="17" t="n">
        <v>4869</v>
      </c>
      <c r="C26" s="18">
        <f>(11.0/B26*100)</f>
        <v/>
      </c>
      <c r="D26" s="19" t="n">
        <v>4858</v>
      </c>
      <c r="E26" s="18" t="n">
        <v>491.85219754</v>
      </c>
      <c r="F26" s="20" t="n">
        <v>2.41901662</v>
      </c>
      <c r="G26" s="18" t="n">
        <v>482.92624977</v>
      </c>
      <c r="H26" s="20" t="n">
        <v>3.66310324</v>
      </c>
      <c r="I26" s="18" t="s">
        <v>404</v>
      </c>
      <c r="J26" s="20" t="s">
        <v>404</v>
      </c>
      <c r="K26" s="18" t="s">
        <v>404</v>
      </c>
      <c r="L26" s="20" t="s">
        <v>404</v>
      </c>
      <c r="M26" s="18" t="s">
        <v>404</v>
      </c>
      <c r="N26" s="20" t="s">
        <v>404</v>
      </c>
      <c r="O26" s="18" t="s">
        <v>404</v>
      </c>
      <c r="P26" s="20" t="s">
        <v>404</v>
      </c>
      <c r="Q26" s="18" t="n">
        <v>464.89770105</v>
      </c>
      <c r="R26" s="20" t="n">
        <v>20.44295342</v>
      </c>
    </row>
    <row r="27" spans="1:18">
      <c r="A27" s="15" t="s">
        <v>424</v>
      </c>
      <c r="B27" s="17" t="n">
        <v>5299</v>
      </c>
      <c r="C27" s="18">
        <f>(0.0/B27*100)</f>
        <v/>
      </c>
      <c r="D27" s="19" t="n">
        <v>5299</v>
      </c>
      <c r="E27" s="18" t="n">
        <v>483.6751961</v>
      </c>
      <c r="F27" s="20" t="n">
        <v>1.52882822</v>
      </c>
      <c r="G27" s="18" t="n">
        <v>477.46556123</v>
      </c>
      <c r="H27" s="20" t="n">
        <v>2.58607317</v>
      </c>
      <c r="I27" s="18" t="s">
        <v>404</v>
      </c>
      <c r="J27" s="20" t="s">
        <v>404</v>
      </c>
      <c r="K27" s="18" t="s">
        <v>404</v>
      </c>
      <c r="L27" s="20" t="s">
        <v>404</v>
      </c>
      <c r="M27" s="18" t="s">
        <v>404</v>
      </c>
      <c r="N27" s="20" t="s">
        <v>404</v>
      </c>
      <c r="O27" s="18" t="s">
        <v>404</v>
      </c>
      <c r="P27" s="20" t="s">
        <v>404</v>
      </c>
      <c r="Q27" s="18" t="n">
        <v>449.61677288</v>
      </c>
      <c r="R27" s="20" t="n">
        <v>10.2522538</v>
      </c>
    </row>
    <row r="28" spans="1:18">
      <c r="A28" s="15" t="s">
        <v>425</v>
      </c>
      <c r="B28" s="17" t="n">
        <v>7568</v>
      </c>
      <c r="C28" s="18">
        <f>(0.0/B28*100)</f>
        <v/>
      </c>
      <c r="D28" s="19" t="n">
        <v>7568</v>
      </c>
      <c r="E28" s="18" t="n">
        <v>447.61629817</v>
      </c>
      <c r="F28" s="20" t="n">
        <v>4.54259404</v>
      </c>
      <c r="G28" s="18" t="n">
        <v>406.45065255</v>
      </c>
      <c r="H28" s="20" t="n">
        <v>3.32984495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512.97643095</v>
      </c>
      <c r="F29" s="20" t="n">
        <v>6.06855168</v>
      </c>
      <c r="G29" s="18" t="n">
        <v>487.15795425</v>
      </c>
      <c r="H29" s="20" t="n">
        <v>12.21454713</v>
      </c>
      <c r="I29" s="18" t="s">
        <v>404</v>
      </c>
      <c r="J29" s="20" t="s">
        <v>404</v>
      </c>
      <c r="K29" s="18" t="s">
        <v>404</v>
      </c>
      <c r="L29" s="20" t="s">
        <v>404</v>
      </c>
      <c r="M29" s="18" t="s">
        <v>404</v>
      </c>
      <c r="N29" s="20" t="s">
        <v>404</v>
      </c>
      <c r="O29" s="18" t="s">
        <v>404</v>
      </c>
      <c r="P29" s="20" t="s">
        <v>404</v>
      </c>
      <c r="Q29" s="18" t="n">
        <v>483.487765</v>
      </c>
      <c r="R29" s="20" t="n">
        <v>15.39790719</v>
      </c>
    </row>
    <row r="30" spans="1:18">
      <c r="A30" s="15" t="s">
        <v>427</v>
      </c>
      <c r="B30" s="17" t="n">
        <v>4520</v>
      </c>
      <c r="C30" s="18">
        <f>(929.0/B30*100)</f>
        <v/>
      </c>
      <c r="D30" s="19" t="n">
        <v>3591</v>
      </c>
      <c r="E30" s="18" t="n">
        <v>515.88325245</v>
      </c>
      <c r="F30" s="20" t="n">
        <v>3.44432546</v>
      </c>
      <c r="G30" s="18" t="n">
        <v>492.61938509</v>
      </c>
      <c r="H30" s="20" t="n">
        <v>8.846841169999999</v>
      </c>
      <c r="I30" s="18" t="s">
        <v>404</v>
      </c>
      <c r="J30" s="20" t="s">
        <v>404</v>
      </c>
      <c r="K30" s="18" t="s">
        <v>404</v>
      </c>
      <c r="L30" s="20" t="s">
        <v>404</v>
      </c>
      <c r="M30" s="18" t="s">
        <v>404</v>
      </c>
      <c r="N30" s="20" t="s">
        <v>404</v>
      </c>
      <c r="O30" s="18" t="s">
        <v>404</v>
      </c>
      <c r="P30" s="20" t="s">
        <v>404</v>
      </c>
      <c r="Q30" s="18" t="n">
        <v>499.62168356</v>
      </c>
      <c r="R30" s="20" t="n">
        <v>16.01626901</v>
      </c>
    </row>
    <row r="31" spans="1:18">
      <c r="A31" s="15" t="s">
        <v>428</v>
      </c>
      <c r="B31" s="17" t="n">
        <v>5456</v>
      </c>
      <c r="C31" s="18">
        <f>(502.0/B31*100)</f>
        <v/>
      </c>
      <c r="D31" s="19" t="n">
        <v>4954</v>
      </c>
      <c r="E31" s="18" t="n">
        <v>518.90043012</v>
      </c>
      <c r="F31" s="20" t="n">
        <v>3.31109515</v>
      </c>
      <c r="G31" s="18" t="n">
        <v>506.86321768</v>
      </c>
      <c r="H31" s="20" t="n">
        <v>3.83005039</v>
      </c>
      <c r="I31" s="18" t="s">
        <v>404</v>
      </c>
      <c r="J31" s="20" t="s">
        <v>404</v>
      </c>
      <c r="K31" s="18" t="s">
        <v>404</v>
      </c>
      <c r="L31" s="20" t="s">
        <v>404</v>
      </c>
      <c r="M31" s="18" t="s">
        <v>404</v>
      </c>
      <c r="N31" s="20" t="s">
        <v>404</v>
      </c>
      <c r="O31" s="18" t="s">
        <v>404</v>
      </c>
      <c r="P31" s="20" t="s">
        <v>404</v>
      </c>
      <c r="Q31" s="18" t="n">
        <v>510.00443372</v>
      </c>
      <c r="R31" s="20" t="n">
        <v>10.43258847</v>
      </c>
    </row>
    <row r="32" spans="1:18">
      <c r="A32" s="15" t="s">
        <v>429</v>
      </c>
      <c r="B32" s="17" t="n">
        <v>4478</v>
      </c>
      <c r="C32" s="18">
        <f>(0.0/B32*100)</f>
        <v/>
      </c>
      <c r="D32" s="19" t="n">
        <v>4478</v>
      </c>
      <c r="E32" s="18" t="n">
        <v>505.25289641</v>
      </c>
      <c r="F32" s="20" t="n">
        <v>3.25046395</v>
      </c>
      <c r="G32" s="18" t="n">
        <v>505.0485556</v>
      </c>
      <c r="H32" s="20" t="n">
        <v>4.53678421</v>
      </c>
      <c r="I32" s="18" t="s">
        <v>404</v>
      </c>
      <c r="J32" s="20" t="s">
        <v>404</v>
      </c>
      <c r="K32" s="18" t="s">
        <v>404</v>
      </c>
      <c r="L32" s="20" t="s">
        <v>404</v>
      </c>
      <c r="M32" s="18" t="s">
        <v>404</v>
      </c>
      <c r="N32" s="20" t="s">
        <v>404</v>
      </c>
      <c r="O32" s="18" t="s">
        <v>404</v>
      </c>
      <c r="P32" s="20" t="s">
        <v>404</v>
      </c>
      <c r="Q32" s="18" t="n">
        <v>528.12423271</v>
      </c>
      <c r="R32" s="20" t="n">
        <v>14.26838648</v>
      </c>
    </row>
    <row r="33" spans="1:18">
      <c r="A33" s="15" t="s">
        <v>430</v>
      </c>
      <c r="B33" s="17" t="n">
        <v>7325</v>
      </c>
      <c r="C33" s="18">
        <f>(29.0/B33*100)</f>
        <v/>
      </c>
      <c r="D33" s="19" t="n">
        <v>7296</v>
      </c>
      <c r="E33" s="18" t="n">
        <v>505.59807909</v>
      </c>
      <c r="F33" s="20" t="n">
        <v>3.25335931</v>
      </c>
      <c r="G33" s="18" t="n">
        <v>467.92852792</v>
      </c>
      <c r="H33" s="20" t="n">
        <v>5.8491345</v>
      </c>
      <c r="I33" s="18" t="s">
        <v>404</v>
      </c>
      <c r="J33" s="20" t="s">
        <v>404</v>
      </c>
      <c r="K33" s="18" t="s">
        <v>404</v>
      </c>
      <c r="L33" s="20" t="s">
        <v>404</v>
      </c>
      <c r="M33" s="18" t="s">
        <v>404</v>
      </c>
      <c r="N33" s="20" t="s">
        <v>404</v>
      </c>
      <c r="O33" s="18" t="s">
        <v>404</v>
      </c>
      <c r="P33" s="20" t="s">
        <v>404</v>
      </c>
      <c r="Q33" s="18" t="n">
        <v>524.92926135</v>
      </c>
      <c r="R33" s="20" t="n">
        <v>30.30436258</v>
      </c>
    </row>
    <row r="34" spans="1:18">
      <c r="A34" s="15" t="s">
        <v>431</v>
      </c>
      <c r="B34" s="17" t="n">
        <v>6350</v>
      </c>
      <c r="C34" s="18">
        <f>(0.0/B34*100)</f>
        <v/>
      </c>
      <c r="D34" s="19" t="n">
        <v>6350</v>
      </c>
      <c r="E34" s="18" t="n">
        <v>475.69760576</v>
      </c>
      <c r="F34" s="20" t="n">
        <v>6.12780625</v>
      </c>
      <c r="G34" s="18" t="n">
        <v>439.89623076</v>
      </c>
      <c r="H34" s="20" t="n">
        <v>4.00897671</v>
      </c>
      <c r="I34" s="18" t="s">
        <v>404</v>
      </c>
      <c r="J34" s="20" t="s">
        <v>404</v>
      </c>
      <c r="K34" s="18" t="s">
        <v>404</v>
      </c>
      <c r="L34" s="20" t="s">
        <v>404</v>
      </c>
      <c r="M34" s="18" t="s">
        <v>404</v>
      </c>
      <c r="N34" s="20" t="s">
        <v>404</v>
      </c>
      <c r="O34" s="18" t="s">
        <v>404</v>
      </c>
      <c r="P34" s="20" t="s">
        <v>404</v>
      </c>
      <c r="Q34" s="18" t="n">
        <v>329.47937829</v>
      </c>
      <c r="R34" s="20" t="n">
        <v>14.24437283</v>
      </c>
    </row>
    <row r="35" spans="1:18">
      <c r="A35" s="15" t="s">
        <v>432</v>
      </c>
      <c r="B35" s="17" t="n">
        <v>6406</v>
      </c>
      <c r="C35" s="18">
        <f>(443.0/B35*100)</f>
        <v/>
      </c>
      <c r="D35" s="19" t="n">
        <v>5963</v>
      </c>
      <c r="E35" s="18" t="n">
        <v>516.73524564</v>
      </c>
      <c r="F35" s="20" t="n">
        <v>1.85922665</v>
      </c>
      <c r="G35" s="18" t="n">
        <v>471.7279086</v>
      </c>
      <c r="H35" s="20" t="n">
        <v>2.97016839</v>
      </c>
      <c r="I35" s="18" t="s">
        <v>404</v>
      </c>
      <c r="J35" s="20" t="s">
        <v>404</v>
      </c>
      <c r="K35" s="18" t="s">
        <v>404</v>
      </c>
      <c r="L35" s="20" t="s">
        <v>404</v>
      </c>
      <c r="M35" s="18" t="s">
        <v>404</v>
      </c>
      <c r="N35" s="20" t="s">
        <v>404</v>
      </c>
      <c r="O35" s="18" t="s">
        <v>404</v>
      </c>
      <c r="P35" s="20" t="s">
        <v>404</v>
      </c>
      <c r="Q35" s="18" t="n">
        <v>486.87282299</v>
      </c>
      <c r="R35" s="20" t="n">
        <v>11.76366006</v>
      </c>
    </row>
    <row r="36" spans="1:18">
      <c r="A36" s="15" t="s">
        <v>433</v>
      </c>
      <c r="B36" s="17" t="n">
        <v>6736</v>
      </c>
      <c r="C36" s="18">
        <f>(10.0/B36*100)</f>
        <v/>
      </c>
      <c r="D36" s="19" t="n">
        <v>6726</v>
      </c>
      <c r="E36" s="18" t="n">
        <v>497.60187694</v>
      </c>
      <c r="F36" s="20" t="n">
        <v>2.75835468</v>
      </c>
      <c r="G36" s="18" t="n">
        <v>491.72648927</v>
      </c>
      <c r="H36" s="20" t="n">
        <v>5.97130618</v>
      </c>
      <c r="I36" s="18" t="s">
        <v>404</v>
      </c>
      <c r="J36" s="20" t="s">
        <v>404</v>
      </c>
      <c r="K36" s="18" t="s">
        <v>404</v>
      </c>
      <c r="L36" s="20" t="s">
        <v>404</v>
      </c>
      <c r="M36" s="18" t="s">
        <v>404</v>
      </c>
      <c r="N36" s="20" t="s">
        <v>404</v>
      </c>
      <c r="O36" s="18" t="s">
        <v>404</v>
      </c>
      <c r="P36" s="20" t="s">
        <v>404</v>
      </c>
      <c r="Q36" s="18" t="n">
        <v>474.31383173</v>
      </c>
      <c r="R36" s="20" t="n">
        <v>8.74702566</v>
      </c>
    </row>
    <row r="37" spans="1:18">
      <c r="A37" s="15" t="s">
        <v>434</v>
      </c>
      <c r="B37" s="17" t="n">
        <v>5458</v>
      </c>
      <c r="C37" s="18">
        <f>(0.0/B37*100)</f>
        <v/>
      </c>
      <c r="D37" s="19" t="n">
        <v>5458</v>
      </c>
      <c r="E37" s="18" t="n">
        <v>503.92521681</v>
      </c>
      <c r="F37" s="20" t="n">
        <v>4.45328543</v>
      </c>
      <c r="G37" s="18" t="n">
        <v>495.07338875</v>
      </c>
      <c r="H37" s="20" t="n">
        <v>5.06367314</v>
      </c>
      <c r="I37" s="18" t="s">
        <v>404</v>
      </c>
      <c r="J37" s="20" t="s">
        <v>404</v>
      </c>
      <c r="K37" s="18" t="s">
        <v>404</v>
      </c>
      <c r="L37" s="20" t="s">
        <v>404</v>
      </c>
      <c r="M37" s="18" t="s">
        <v>404</v>
      </c>
      <c r="N37" s="20" t="s">
        <v>404</v>
      </c>
      <c r="O37" s="18" t="s">
        <v>404</v>
      </c>
      <c r="P37" s="20" t="s">
        <v>404</v>
      </c>
      <c r="Q37" s="18" t="n">
        <v>469.55740772</v>
      </c>
      <c r="R37" s="20" t="n">
        <v>10.43858031</v>
      </c>
    </row>
    <row r="38" spans="1:18">
      <c r="A38" s="15" t="s">
        <v>435</v>
      </c>
      <c r="B38" s="17" t="n">
        <v>5860</v>
      </c>
      <c r="C38" s="18">
        <f>(268.0/B38*100)</f>
        <v/>
      </c>
      <c r="D38" s="19" t="n">
        <v>5592</v>
      </c>
      <c r="E38" s="18" t="n">
        <v>497.40674206</v>
      </c>
      <c r="F38" s="20" t="n">
        <v>5.0159253</v>
      </c>
      <c r="G38" s="18" t="n">
        <v>479.65240957</v>
      </c>
      <c r="H38" s="20" t="n">
        <v>5.3598257</v>
      </c>
      <c r="I38" s="18" t="s">
        <v>404</v>
      </c>
      <c r="J38" s="20" t="s">
        <v>404</v>
      </c>
      <c r="K38" s="18" t="s">
        <v>404</v>
      </c>
      <c r="L38" s="20" t="s">
        <v>404</v>
      </c>
      <c r="M38" s="18" t="s">
        <v>404</v>
      </c>
      <c r="N38" s="20" t="s">
        <v>404</v>
      </c>
      <c r="O38" s="18" t="s">
        <v>404</v>
      </c>
      <c r="P38" s="20" t="s">
        <v>404</v>
      </c>
      <c r="Q38" s="18" t="n">
        <v>525.07787898</v>
      </c>
      <c r="R38" s="20" t="n">
        <v>31.60622715</v>
      </c>
    </row>
    <row r="39" spans="1:18">
      <c r="A39" s="15" t="s">
        <v>436</v>
      </c>
      <c r="B39" s="17" t="n">
        <v>5895</v>
      </c>
      <c r="C39" s="18">
        <f>(0.0/B39*100)</f>
        <v/>
      </c>
      <c r="D39" s="19" t="n">
        <v>5895</v>
      </c>
      <c r="E39" s="18" t="n">
        <v>453.57277467</v>
      </c>
      <c r="F39" s="20" t="n">
        <v>8.87308028</v>
      </c>
      <c r="G39" s="18" t="n">
        <v>416.02415229</v>
      </c>
      <c r="H39" s="20" t="n">
        <v>5.09418027</v>
      </c>
      <c r="I39" s="18" t="s">
        <v>404</v>
      </c>
      <c r="J39" s="20" t="s">
        <v>404</v>
      </c>
      <c r="K39" s="18" t="s">
        <v>404</v>
      </c>
      <c r="L39" s="20" t="s">
        <v>404</v>
      </c>
      <c r="M39" s="18" t="s">
        <v>404</v>
      </c>
      <c r="N39" s="20" t="s">
        <v>404</v>
      </c>
      <c r="O39" s="18" t="s">
        <v>404</v>
      </c>
      <c r="P39" s="20" t="s">
        <v>404</v>
      </c>
      <c r="Q39" s="18" t="n">
        <v>425.76949639</v>
      </c>
      <c r="R39" s="20" t="n">
        <v>25.66179363</v>
      </c>
    </row>
    <row r="40" spans="1:18">
      <c r="A40" s="15" t="s">
        <v>437</v>
      </c>
      <c r="B40" s="17" t="n">
        <v>14157</v>
      </c>
      <c r="C40" s="18">
        <f>(2628.0/B40*100)</f>
        <v/>
      </c>
      <c r="D40" s="19" t="n">
        <v>11529</v>
      </c>
      <c r="E40" s="18" t="n">
        <v>501.70018823</v>
      </c>
      <c r="F40" s="20" t="n">
        <v>4.0899743</v>
      </c>
      <c r="G40" s="18" t="n">
        <v>493.50481743</v>
      </c>
      <c r="H40" s="20" t="n">
        <v>7.36611586</v>
      </c>
      <c r="I40" s="18" t="s">
        <v>404</v>
      </c>
      <c r="J40" s="20" t="s">
        <v>404</v>
      </c>
      <c r="K40" s="18" t="s">
        <v>404</v>
      </c>
      <c r="L40" s="20" t="s">
        <v>404</v>
      </c>
      <c r="M40" s="18" t="s">
        <v>404</v>
      </c>
      <c r="N40" s="20" t="s">
        <v>404</v>
      </c>
      <c r="O40" s="18" t="s">
        <v>404</v>
      </c>
      <c r="P40" s="20" t="s">
        <v>404</v>
      </c>
      <c r="Q40" s="18" t="n">
        <v>503.2370766</v>
      </c>
      <c r="R40" s="20" t="n">
        <v>9.82740396</v>
      </c>
    </row>
    <row r="41" spans="1:18">
      <c r="A41" s="15" t="s">
        <v>438</v>
      </c>
      <c r="B41" s="17" t="n">
        <v>5712</v>
      </c>
      <c r="C41" s="18">
        <f>(70.0/B41*100)</f>
        <v/>
      </c>
      <c r="D41" s="19" t="n">
        <v>5642</v>
      </c>
      <c r="E41" s="18" t="n">
        <v>500.58514301</v>
      </c>
      <c r="F41" s="20" t="n">
        <v>3.43057706</v>
      </c>
      <c r="G41" s="18" t="n">
        <v>482.1196428</v>
      </c>
      <c r="H41" s="20" t="n">
        <v>10.73968548</v>
      </c>
      <c r="I41" s="18" t="s">
        <v>404</v>
      </c>
      <c r="J41" s="20" t="s">
        <v>404</v>
      </c>
      <c r="K41" s="18" t="s">
        <v>404</v>
      </c>
      <c r="L41" s="20" t="s">
        <v>404</v>
      </c>
      <c r="M41" s="18" t="s">
        <v>404</v>
      </c>
      <c r="N41" s="20" t="s">
        <v>404</v>
      </c>
      <c r="O41" s="18" t="s">
        <v>404</v>
      </c>
      <c r="P41" s="20" t="s">
        <v>404</v>
      </c>
      <c r="Q41" s="18" t="n">
        <v>534.70421055</v>
      </c>
      <c r="R41" s="20" t="n">
        <v>26.544255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425.59609932</v>
      </c>
      <c r="F44" s="20" t="n">
        <v>8.855573619999999</v>
      </c>
      <c r="G44" s="18" t="n">
        <v>397.03649256</v>
      </c>
      <c r="H44" s="20" t="n">
        <v>3.68538151</v>
      </c>
      <c r="I44" s="18" t="s">
        <v>404</v>
      </c>
      <c r="J44" s="20" t="s">
        <v>404</v>
      </c>
      <c r="K44" s="18" t="s">
        <v>404</v>
      </c>
      <c r="L44" s="20" t="s">
        <v>404</v>
      </c>
      <c r="M44" s="18" t="s">
        <v>404</v>
      </c>
      <c r="N44" s="20" t="s">
        <v>404</v>
      </c>
      <c r="O44" s="18" t="s">
        <v>404</v>
      </c>
      <c r="P44" s="20" t="s">
        <v>404</v>
      </c>
      <c r="Q44" s="18" t="n">
        <v>362.9474182</v>
      </c>
      <c r="R44" s="20" t="n">
        <v>20.37339673</v>
      </c>
    </row>
    <row r="45" spans="1:18">
      <c r="A45" s="15" t="s">
        <v>442</v>
      </c>
      <c r="B45" s="17" t="n">
        <v>5519</v>
      </c>
      <c r="C45" s="18">
        <f>(0.0/B45*100)</f>
        <v/>
      </c>
      <c r="D45" s="19" t="n">
        <v>5519</v>
      </c>
      <c r="E45" s="18" t="n">
        <v>353.61570363</v>
      </c>
      <c r="F45" s="20" t="n">
        <v>4.65028395</v>
      </c>
      <c r="G45" s="18" t="n">
        <v>352.49925396</v>
      </c>
      <c r="H45" s="20" t="n">
        <v>5.64163135</v>
      </c>
      <c r="I45" s="18" t="s">
        <v>404</v>
      </c>
      <c r="J45" s="20" t="s">
        <v>404</v>
      </c>
      <c r="K45" s="18" t="s">
        <v>404</v>
      </c>
      <c r="L45" s="20" t="s">
        <v>404</v>
      </c>
      <c r="M45" s="18" t="s">
        <v>404</v>
      </c>
      <c r="N45" s="20" t="s">
        <v>404</v>
      </c>
      <c r="O45" s="18" t="s">
        <v>404</v>
      </c>
      <c r="P45" s="20" t="s">
        <v>404</v>
      </c>
      <c r="Q45" s="18" t="n">
        <v>331.40948734</v>
      </c>
      <c r="R45" s="20" t="n">
        <v>8.90544006</v>
      </c>
    </row>
    <row r="46" spans="1:18">
      <c r="A46" s="15" t="s">
        <v>443</v>
      </c>
      <c r="B46" s="17" t="n">
        <v>23141</v>
      </c>
      <c r="C46" s="18">
        <f>(4196.0/B46*100)</f>
        <v/>
      </c>
      <c r="D46" s="19" t="n">
        <v>18945</v>
      </c>
      <c r="E46" s="18" t="n">
        <v>435.7883813</v>
      </c>
      <c r="F46" s="20" t="n">
        <v>5.30508714</v>
      </c>
      <c r="G46" s="18" t="n">
        <v>397.16721301</v>
      </c>
      <c r="H46" s="20" t="n">
        <v>4.19190472</v>
      </c>
      <c r="I46" s="18" t="s">
        <v>404</v>
      </c>
      <c r="J46" s="20" t="s">
        <v>404</v>
      </c>
      <c r="K46" s="18" t="s">
        <v>404</v>
      </c>
      <c r="L46" s="20" t="s">
        <v>404</v>
      </c>
      <c r="M46" s="18" t="s">
        <v>404</v>
      </c>
      <c r="N46" s="20" t="s">
        <v>404</v>
      </c>
      <c r="O46" s="18" t="s">
        <v>404</v>
      </c>
      <c r="P46" s="20" t="s">
        <v>404</v>
      </c>
      <c r="Q46" s="18" t="n">
        <v>383.64045589</v>
      </c>
      <c r="R46" s="20" t="n">
        <v>13.49423036</v>
      </c>
    </row>
    <row r="47" spans="1:18">
      <c r="A47" s="15" t="s">
        <v>444</v>
      </c>
      <c r="B47" s="17" t="n">
        <v>5928</v>
      </c>
      <c r="C47" s="18">
        <f>(0.0/B47*100)</f>
        <v/>
      </c>
      <c r="D47" s="19" t="n">
        <v>5928</v>
      </c>
      <c r="E47" s="18" t="n">
        <v>455.32580406</v>
      </c>
      <c r="F47" s="20" t="n">
        <v>9.83286083</v>
      </c>
      <c r="G47" s="18" t="n">
        <v>418.51481726</v>
      </c>
      <c r="H47" s="20" t="n">
        <v>6.91644178</v>
      </c>
      <c r="I47" s="18" t="s">
        <v>404</v>
      </c>
      <c r="J47" s="20" t="s">
        <v>404</v>
      </c>
      <c r="K47" s="18" t="s">
        <v>404</v>
      </c>
      <c r="L47" s="20" t="s">
        <v>404</v>
      </c>
      <c r="M47" s="18" t="s">
        <v>404</v>
      </c>
      <c r="N47" s="20" t="s">
        <v>404</v>
      </c>
      <c r="O47" s="18" t="s">
        <v>404</v>
      </c>
      <c r="P47" s="20" t="s">
        <v>404</v>
      </c>
      <c r="Q47" s="18" t="n">
        <v>451.85937909</v>
      </c>
      <c r="R47" s="20" t="n">
        <v>29.83991831</v>
      </c>
    </row>
    <row r="48" spans="1:18">
      <c r="A48" s="15" t="s">
        <v>445</v>
      </c>
      <c r="B48" s="17" t="n">
        <v>9841</v>
      </c>
      <c r="C48" s="18">
        <f>(0.0/B48*100)</f>
        <v/>
      </c>
      <c r="D48" s="19" t="n">
        <v>9841</v>
      </c>
      <c r="E48" s="18" t="n">
        <v>500.11615664</v>
      </c>
      <c r="F48" s="20" t="n">
        <v>6.1394204</v>
      </c>
      <c r="G48" s="18" t="n">
        <v>468.50976463</v>
      </c>
      <c r="H48" s="20" t="n">
        <v>15.77360534</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441.03459387</v>
      </c>
      <c r="F49" s="20" t="n">
        <v>4.67824513</v>
      </c>
      <c r="G49" s="18" t="n">
        <v>406.82748396</v>
      </c>
      <c r="H49" s="20" t="n">
        <v>4.49578985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443.51839117</v>
      </c>
      <c r="F50" s="20" t="n">
        <v>6.33591998</v>
      </c>
      <c r="G50" s="18" t="n">
        <v>418.23245138</v>
      </c>
      <c r="H50" s="20" t="n">
        <v>4.84950911</v>
      </c>
      <c r="I50" s="18" t="s">
        <v>404</v>
      </c>
      <c r="J50" s="20" t="s">
        <v>404</v>
      </c>
      <c r="K50" s="18" t="s">
        <v>404</v>
      </c>
      <c r="L50" s="20" t="s">
        <v>404</v>
      </c>
      <c r="M50" s="18" t="s">
        <v>404</v>
      </c>
      <c r="N50" s="20" t="s">
        <v>404</v>
      </c>
      <c r="O50" s="18" t="s">
        <v>404</v>
      </c>
      <c r="P50" s="20" t="s">
        <v>404</v>
      </c>
      <c r="Q50" s="18" t="n">
        <v>416.5979031</v>
      </c>
      <c r="R50" s="20" t="n">
        <v>14.44845266</v>
      </c>
    </row>
    <row r="51" spans="1:18">
      <c r="A51" s="15" t="s">
        <v>448</v>
      </c>
      <c r="B51" s="17" t="n">
        <v>6866</v>
      </c>
      <c r="C51" s="18">
        <f>(0.0/B51*100)</f>
        <v/>
      </c>
      <c r="D51" s="19" t="n">
        <v>6866</v>
      </c>
      <c r="E51" s="18" t="n">
        <v>437.54280742</v>
      </c>
      <c r="F51" s="20" t="n">
        <v>8.120153910000001</v>
      </c>
      <c r="G51" s="18" t="n">
        <v>424.74304397</v>
      </c>
      <c r="H51" s="20" t="n">
        <v>2.92367641</v>
      </c>
      <c r="I51" s="18" t="s">
        <v>404</v>
      </c>
      <c r="J51" s="20" t="s">
        <v>404</v>
      </c>
      <c r="K51" s="18" t="s">
        <v>404</v>
      </c>
      <c r="L51" s="20" t="s">
        <v>404</v>
      </c>
      <c r="M51" s="18" t="s">
        <v>404</v>
      </c>
      <c r="N51" s="20" t="s">
        <v>404</v>
      </c>
      <c r="O51" s="18" t="s">
        <v>404</v>
      </c>
      <c r="P51" s="20" t="s">
        <v>404</v>
      </c>
      <c r="Q51" s="18" t="n">
        <v>424.39227399</v>
      </c>
      <c r="R51" s="20" t="n">
        <v>6.54640504</v>
      </c>
    </row>
    <row r="52" spans="1:18">
      <c r="A52" s="15" t="s">
        <v>449</v>
      </c>
      <c r="B52" s="17" t="n">
        <v>5809</v>
      </c>
      <c r="C52" s="18">
        <f>(0.0/B52*100)</f>
        <v/>
      </c>
      <c r="D52" s="19" t="n">
        <v>5809</v>
      </c>
      <c r="E52" s="18" t="n">
        <v>493.52340969</v>
      </c>
      <c r="F52" s="20" t="n">
        <v>5.18896046</v>
      </c>
      <c r="G52" s="18" t="n">
        <v>481.69748979</v>
      </c>
      <c r="H52" s="20" t="n">
        <v>5.78713907</v>
      </c>
      <c r="I52" s="18" t="s">
        <v>404</v>
      </c>
      <c r="J52" s="20" t="s">
        <v>404</v>
      </c>
      <c r="K52" s="18" t="s">
        <v>404</v>
      </c>
      <c r="L52" s="20" t="s">
        <v>404</v>
      </c>
      <c r="M52" s="18" t="s">
        <v>404</v>
      </c>
      <c r="N52" s="20" t="s">
        <v>404</v>
      </c>
      <c r="O52" s="18" t="s">
        <v>404</v>
      </c>
      <c r="P52" s="20" t="s">
        <v>404</v>
      </c>
      <c r="Q52" s="18" t="n">
        <v>435.81206191</v>
      </c>
      <c r="R52" s="20" t="n">
        <v>23.51583908</v>
      </c>
    </row>
    <row r="53" spans="1:18">
      <c r="A53" s="15" t="s">
        <v>450</v>
      </c>
      <c r="B53" s="17" t="n">
        <v>5571</v>
      </c>
      <c r="C53" s="18">
        <f>(0.0/B53*100)</f>
        <v/>
      </c>
      <c r="D53" s="19" t="n">
        <v>5571</v>
      </c>
      <c r="E53" s="18" t="n">
        <v>442.32619923</v>
      </c>
      <c r="F53" s="20" t="n">
        <v>1.73305778</v>
      </c>
      <c r="G53" s="18" t="n">
        <v>450.88499254</v>
      </c>
      <c r="H53" s="20" t="n">
        <v>4.91334544</v>
      </c>
      <c r="I53" s="18" t="s">
        <v>404</v>
      </c>
      <c r="J53" s="20" t="s">
        <v>404</v>
      </c>
      <c r="K53" s="18" t="s">
        <v>404</v>
      </c>
      <c r="L53" s="20" t="s">
        <v>404</v>
      </c>
      <c r="M53" s="18" t="s">
        <v>404</v>
      </c>
      <c r="N53" s="20" t="s">
        <v>404</v>
      </c>
      <c r="O53" s="18" t="s">
        <v>404</v>
      </c>
      <c r="P53" s="20" t="s">
        <v>404</v>
      </c>
      <c r="Q53" s="18" t="n">
        <v>317.77115472</v>
      </c>
      <c r="R53" s="20" t="n">
        <v>38.31500887</v>
      </c>
    </row>
    <row r="54" spans="1:18">
      <c r="A54" s="15" t="s">
        <v>451</v>
      </c>
      <c r="B54" s="17" t="n">
        <v>4740</v>
      </c>
      <c r="C54" s="18">
        <f>(199.0/B54*100)</f>
        <v/>
      </c>
      <c r="D54" s="19" t="n">
        <v>4541</v>
      </c>
      <c r="E54" s="18" t="n">
        <v>390.77118622</v>
      </c>
      <c r="F54" s="20" t="n">
        <v>5.93881102</v>
      </c>
      <c r="G54" s="18" t="n">
        <v>339.59050028</v>
      </c>
      <c r="H54" s="20" t="n">
        <v>4.57030502</v>
      </c>
      <c r="I54" s="18" t="s">
        <v>404</v>
      </c>
      <c r="J54" s="20" t="s">
        <v>404</v>
      </c>
      <c r="K54" s="18" t="s">
        <v>404</v>
      </c>
      <c r="L54" s="20" t="s">
        <v>404</v>
      </c>
      <c r="M54" s="18" t="s">
        <v>404</v>
      </c>
      <c r="N54" s="20" t="s">
        <v>404</v>
      </c>
      <c r="O54" s="18" t="s">
        <v>404</v>
      </c>
      <c r="P54" s="20" t="s">
        <v>404</v>
      </c>
      <c r="Q54" s="18" t="n">
        <v>308.80902601</v>
      </c>
      <c r="R54" s="20" t="n">
        <v>9.727352460000001</v>
      </c>
    </row>
    <row r="55" spans="1:18">
      <c r="A55" s="15" t="s">
        <v>452</v>
      </c>
      <c r="B55" s="17" t="n">
        <v>5316</v>
      </c>
      <c r="C55" s="18">
        <f>(43.0/B55*100)</f>
        <v/>
      </c>
      <c r="D55" s="19" t="n">
        <v>5273</v>
      </c>
      <c r="E55" s="18" t="n">
        <v>408.10317525</v>
      </c>
      <c r="F55" s="20" t="n">
        <v>5.34668864</v>
      </c>
      <c r="G55" s="18" t="n">
        <v>395.95010153</v>
      </c>
      <c r="H55" s="20" t="n">
        <v>4.42459199</v>
      </c>
      <c r="I55" s="18" t="s">
        <v>404</v>
      </c>
      <c r="J55" s="20" t="s">
        <v>404</v>
      </c>
      <c r="K55" s="18" t="s">
        <v>404</v>
      </c>
      <c r="L55" s="20" t="s">
        <v>404</v>
      </c>
      <c r="M55" s="18" t="s">
        <v>404</v>
      </c>
      <c r="N55" s="20" t="s">
        <v>404</v>
      </c>
      <c r="O55" s="18" t="s">
        <v>404</v>
      </c>
      <c r="P55" s="20" t="s">
        <v>404</v>
      </c>
      <c r="Q55" s="18" t="n">
        <v>366.82519682</v>
      </c>
      <c r="R55" s="20" t="n">
        <v>39.95041702</v>
      </c>
    </row>
    <row r="56" spans="1:18">
      <c r="A56" s="15" t="s">
        <v>453</v>
      </c>
      <c r="B56" s="17" t="n">
        <v>5359</v>
      </c>
      <c r="C56" s="18">
        <f>(0.0/B56*100)</f>
        <v/>
      </c>
      <c r="D56" s="19" t="n">
        <v>5359</v>
      </c>
      <c r="E56" s="18" t="n">
        <v>530.33948575</v>
      </c>
      <c r="F56" s="20" t="n">
        <v>3.90251181</v>
      </c>
      <c r="G56" s="18" t="n">
        <v>517.24140905</v>
      </c>
      <c r="H56" s="20" t="n">
        <v>9.483321289999999</v>
      </c>
      <c r="I56" s="18" t="s">
        <v>404</v>
      </c>
      <c r="J56" s="20" t="s">
        <v>404</v>
      </c>
      <c r="K56" s="18" t="s">
        <v>404</v>
      </c>
      <c r="L56" s="20" t="s">
        <v>404</v>
      </c>
      <c r="M56" s="18" t="s">
        <v>404</v>
      </c>
      <c r="N56" s="20" t="s">
        <v>404</v>
      </c>
      <c r="O56" s="18" t="s">
        <v>404</v>
      </c>
      <c r="P56" s="20" t="s">
        <v>404</v>
      </c>
      <c r="Q56" s="18" t="n">
        <v>517.53472216</v>
      </c>
      <c r="R56" s="20" t="n">
        <v>14.41598916</v>
      </c>
    </row>
    <row r="57" spans="1:18">
      <c r="A57" s="15" t="s">
        <v>454</v>
      </c>
      <c r="B57" s="17" t="n">
        <v>6513</v>
      </c>
      <c r="C57" s="18">
        <f>(0.0/B57*100)</f>
        <v/>
      </c>
      <c r="D57" s="19" t="n">
        <v>6513</v>
      </c>
      <c r="E57" s="18" t="n">
        <v>421.23928516</v>
      </c>
      <c r="F57" s="20" t="n">
        <v>5.77231129</v>
      </c>
      <c r="G57" s="18" t="n">
        <v>385.7879483</v>
      </c>
      <c r="H57" s="20" t="n">
        <v>4.14646312</v>
      </c>
      <c r="I57" s="18" t="s">
        <v>404</v>
      </c>
      <c r="J57" s="20" t="s">
        <v>404</v>
      </c>
      <c r="K57" s="18" t="s">
        <v>404</v>
      </c>
      <c r="L57" s="20" t="s">
        <v>404</v>
      </c>
      <c r="M57" s="18" t="s">
        <v>404</v>
      </c>
      <c r="N57" s="20" t="s">
        <v>404</v>
      </c>
      <c r="O57" s="18" t="s">
        <v>404</v>
      </c>
      <c r="P57" s="20" t="s">
        <v>404</v>
      </c>
      <c r="Q57" s="18" t="n">
        <v>387.75064749</v>
      </c>
      <c r="R57" s="20" t="n">
        <v>10.06711977</v>
      </c>
    </row>
    <row r="58" spans="1:18">
      <c r="A58" s="15" t="s">
        <v>455</v>
      </c>
      <c r="B58" s="17" t="n">
        <v>7267</v>
      </c>
      <c r="C58" s="18">
        <f>(0.0/B58*100)</f>
        <v/>
      </c>
      <c r="D58" s="19" t="n">
        <v>7267</v>
      </c>
      <c r="E58" s="18" t="n">
        <v>414.17914538</v>
      </c>
      <c r="F58" s="20" t="n">
        <v>3.85366369</v>
      </c>
      <c r="G58" s="18" t="n">
        <v>387.73668973</v>
      </c>
      <c r="H58" s="20" t="n">
        <v>8.342607449999999</v>
      </c>
      <c r="I58" s="18" t="s">
        <v>404</v>
      </c>
      <c r="J58" s="20" t="s">
        <v>404</v>
      </c>
      <c r="K58" s="18" t="s">
        <v>404</v>
      </c>
      <c r="L58" s="20" t="s">
        <v>404</v>
      </c>
      <c r="M58" s="18" t="s">
        <v>404</v>
      </c>
      <c r="N58" s="20" t="s">
        <v>404</v>
      </c>
      <c r="O58" s="18" t="s">
        <v>404</v>
      </c>
      <c r="P58" s="20" t="s">
        <v>404</v>
      </c>
      <c r="Q58" s="18" t="n">
        <v>401.5238157</v>
      </c>
      <c r="R58" s="20" t="n">
        <v>40.67222818</v>
      </c>
    </row>
    <row r="59" spans="1:18">
      <c r="A59" s="15" t="s">
        <v>456</v>
      </c>
      <c r="B59" s="17" t="n">
        <v>4826</v>
      </c>
      <c r="C59" s="18">
        <f>(0.0/B59*100)</f>
        <v/>
      </c>
      <c r="D59" s="19" t="n">
        <v>4826</v>
      </c>
      <c r="E59" s="18" t="n">
        <v>365.72817448</v>
      </c>
      <c r="F59" s="20" t="n">
        <v>3.11276555</v>
      </c>
      <c r="G59" s="18" t="n">
        <v>339.95469337</v>
      </c>
      <c r="H59" s="20" t="n">
        <v>1.74117705</v>
      </c>
      <c r="I59" s="18" t="s">
        <v>404</v>
      </c>
      <c r="J59" s="20" t="s">
        <v>404</v>
      </c>
      <c r="K59" s="18" t="s">
        <v>404</v>
      </c>
      <c r="L59" s="20" t="s">
        <v>404</v>
      </c>
      <c r="M59" s="18" t="s">
        <v>404</v>
      </c>
      <c r="N59" s="20" t="s">
        <v>404</v>
      </c>
      <c r="O59" s="18" t="s">
        <v>404</v>
      </c>
      <c r="P59" s="20" t="s">
        <v>404</v>
      </c>
      <c r="Q59" s="18" t="n">
        <v>355.80490316</v>
      </c>
      <c r="R59" s="20" t="n">
        <v>6.43789678</v>
      </c>
    </row>
    <row r="60" spans="1:18">
      <c r="A60" s="15" t="s">
        <v>457</v>
      </c>
      <c r="B60" s="17" t="n">
        <v>4546</v>
      </c>
      <c r="C60" s="18">
        <f>(0.0/B60*100)</f>
        <v/>
      </c>
      <c r="D60" s="19" t="n">
        <v>4546</v>
      </c>
      <c r="E60" s="18" t="n">
        <v>361.39568272</v>
      </c>
      <c r="F60" s="20" t="n">
        <v>5.73915719</v>
      </c>
      <c r="G60" s="18" t="n">
        <v>312.67891977</v>
      </c>
      <c r="H60" s="20" t="n">
        <v>9.208869890000001</v>
      </c>
      <c r="I60" s="18" t="s">
        <v>404</v>
      </c>
      <c r="J60" s="20" t="s">
        <v>404</v>
      </c>
      <c r="K60" s="18" t="s">
        <v>404</v>
      </c>
      <c r="L60" s="20" t="s">
        <v>404</v>
      </c>
      <c r="M60" s="18" t="s">
        <v>404</v>
      </c>
      <c r="N60" s="20" t="s">
        <v>404</v>
      </c>
      <c r="O60" s="18" t="s">
        <v>404</v>
      </c>
      <c r="P60" s="20" t="s">
        <v>404</v>
      </c>
      <c r="Q60" s="18" t="n">
        <v>320.49408061</v>
      </c>
      <c r="R60" s="20" t="n">
        <v>25.15491611</v>
      </c>
    </row>
    <row r="61" spans="1:18">
      <c r="A61" s="15" t="s">
        <v>458</v>
      </c>
      <c r="B61" s="17" t="n">
        <v>6525</v>
      </c>
      <c r="C61" s="18">
        <f>(0.0/B61*100)</f>
        <v/>
      </c>
      <c r="D61" s="19" t="n">
        <v>6525</v>
      </c>
      <c r="E61" s="18" t="n">
        <v>482.49711907</v>
      </c>
      <c r="F61" s="20" t="n">
        <v>6.08634348</v>
      </c>
      <c r="G61" s="18" t="n">
        <v>467.06833547</v>
      </c>
      <c r="H61" s="20" t="n">
        <v>3.50834098</v>
      </c>
      <c r="I61" s="18" t="s">
        <v>404</v>
      </c>
      <c r="J61" s="20" t="s">
        <v>404</v>
      </c>
      <c r="K61" s="18" t="s">
        <v>404</v>
      </c>
      <c r="L61" s="20" t="s">
        <v>404</v>
      </c>
      <c r="M61" s="18" t="s">
        <v>404</v>
      </c>
      <c r="N61" s="20" t="s">
        <v>404</v>
      </c>
      <c r="O61" s="18" t="s">
        <v>404</v>
      </c>
      <c r="P61" s="20" t="s">
        <v>404</v>
      </c>
      <c r="Q61" s="18" t="n">
        <v>412.37909851</v>
      </c>
      <c r="R61" s="20" t="n">
        <v>17.72782693</v>
      </c>
    </row>
    <row r="62" spans="1:18">
      <c r="A62" s="15" t="s">
        <v>459</v>
      </c>
      <c r="B62" s="17" t="n">
        <v>4476</v>
      </c>
      <c r="C62" s="18">
        <f>(0.0/B62*100)</f>
        <v/>
      </c>
      <c r="D62" s="19" t="n">
        <v>4476</v>
      </c>
      <c r="E62" s="18" t="n">
        <v>510.68145908</v>
      </c>
      <c r="F62" s="20" t="n">
        <v>1.49587373</v>
      </c>
      <c r="G62" s="18" t="n">
        <v>499.7496014</v>
      </c>
      <c r="H62" s="20" t="n">
        <v>2.58865341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354.31882756</v>
      </c>
      <c r="F63" s="20" t="n">
        <v>2.86935244</v>
      </c>
      <c r="G63" s="18" t="n">
        <v>347.73763792</v>
      </c>
      <c r="H63" s="20" t="n">
        <v>2.01893184</v>
      </c>
      <c r="I63" s="18" t="s">
        <v>404</v>
      </c>
      <c r="J63" s="20" t="s">
        <v>404</v>
      </c>
      <c r="K63" s="18" t="s">
        <v>404</v>
      </c>
      <c r="L63" s="20" t="s">
        <v>404</v>
      </c>
      <c r="M63" s="18" t="s">
        <v>404</v>
      </c>
      <c r="N63" s="20" t="s">
        <v>404</v>
      </c>
      <c r="O63" s="18" t="s">
        <v>404</v>
      </c>
      <c r="P63" s="20" t="s">
        <v>404</v>
      </c>
      <c r="Q63" s="18" t="n">
        <v>369.62011385</v>
      </c>
      <c r="R63" s="20" t="n">
        <v>4.72540375</v>
      </c>
    </row>
    <row r="64" spans="1:18">
      <c r="A64" s="15" t="s">
        <v>461</v>
      </c>
      <c r="B64" s="17" t="n">
        <v>3634</v>
      </c>
      <c r="C64" s="18">
        <f>(27.0/B64*100)</f>
        <v/>
      </c>
      <c r="D64" s="19" t="n">
        <v>3607</v>
      </c>
      <c r="E64" s="18" t="n">
        <v>449.42748931</v>
      </c>
      <c r="F64" s="20" t="n">
        <v>1.85924119</v>
      </c>
      <c r="G64" s="18" t="n">
        <v>420.75702854</v>
      </c>
      <c r="H64" s="20" t="n">
        <v>5.66488283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426.26089684</v>
      </c>
      <c r="F65" s="20" t="n">
        <v>6.13042772</v>
      </c>
      <c r="G65" s="18" t="n">
        <v>408.47187617</v>
      </c>
      <c r="H65" s="20" t="n">
        <v>3.82340667</v>
      </c>
      <c r="I65" s="18" t="s">
        <v>404</v>
      </c>
      <c r="J65" s="20" t="s">
        <v>404</v>
      </c>
      <c r="K65" s="18" t="s">
        <v>404</v>
      </c>
      <c r="L65" s="20" t="s">
        <v>404</v>
      </c>
      <c r="M65" s="18" t="s">
        <v>404</v>
      </c>
      <c r="N65" s="20" t="s">
        <v>404</v>
      </c>
      <c r="O65" s="18" t="n">
        <v>478.7546676</v>
      </c>
      <c r="P65" s="20" t="n">
        <v>11.36894583</v>
      </c>
      <c r="Q65" s="18" t="n">
        <v>411.66311192</v>
      </c>
      <c r="R65" s="20" t="n">
        <v>14.19752273</v>
      </c>
    </row>
    <row r="66" spans="1:18">
      <c r="A66" s="15" t="s">
        <v>463</v>
      </c>
      <c r="B66" s="17" t="n">
        <v>5665</v>
      </c>
      <c r="C66" s="18">
        <f>(0.0/B66*100)</f>
        <v/>
      </c>
      <c r="D66" s="19" t="n">
        <v>5665</v>
      </c>
      <c r="E66" s="18" t="n">
        <v>423.75496757</v>
      </c>
      <c r="F66" s="20" t="n">
        <v>2.33863326</v>
      </c>
      <c r="G66" s="18" t="n">
        <v>429.39974392</v>
      </c>
      <c r="H66" s="20" t="n">
        <v>2.28540296</v>
      </c>
      <c r="I66" s="18" t="s">
        <v>404</v>
      </c>
      <c r="J66" s="20" t="s">
        <v>404</v>
      </c>
      <c r="K66" s="18" t="s">
        <v>404</v>
      </c>
      <c r="L66" s="20" t="s">
        <v>404</v>
      </c>
      <c r="M66" s="18" t="s">
        <v>404</v>
      </c>
      <c r="N66" s="20" t="s">
        <v>404</v>
      </c>
      <c r="O66" s="18" t="s">
        <v>404</v>
      </c>
      <c r="P66" s="20" t="s">
        <v>404</v>
      </c>
      <c r="Q66" s="18" t="n">
        <v>453.90323333</v>
      </c>
      <c r="R66" s="20" t="n">
        <v>22.06433408</v>
      </c>
    </row>
    <row r="67" spans="1:18">
      <c r="A67" s="15" t="s">
        <v>464</v>
      </c>
      <c r="B67" s="17" t="n">
        <v>6971</v>
      </c>
      <c r="C67" s="18">
        <f>(0.0/B67*100)</f>
        <v/>
      </c>
      <c r="D67" s="19" t="n">
        <v>6971</v>
      </c>
      <c r="E67" s="18" t="n">
        <v>422.49185535</v>
      </c>
      <c r="F67" s="20" t="n">
        <v>6.7207687</v>
      </c>
      <c r="G67" s="18" t="n">
        <v>384.5616556</v>
      </c>
      <c r="H67" s="20" t="n">
        <v>3.65466611</v>
      </c>
      <c r="I67" s="18" t="s">
        <v>404</v>
      </c>
      <c r="J67" s="20" t="s">
        <v>404</v>
      </c>
      <c r="K67" s="18" t="s">
        <v>404</v>
      </c>
      <c r="L67" s="20" t="s">
        <v>404</v>
      </c>
      <c r="M67" s="18" t="s">
        <v>404</v>
      </c>
      <c r="N67" s="20" t="s">
        <v>404</v>
      </c>
      <c r="O67" s="18" t="s">
        <v>404</v>
      </c>
      <c r="P67" s="20" t="s">
        <v>404</v>
      </c>
      <c r="Q67" s="18" t="n">
        <v>432.67027981</v>
      </c>
      <c r="R67" s="20" t="n">
        <v>30.18171771</v>
      </c>
    </row>
    <row r="68" spans="1:18">
      <c r="A68" s="15" t="s">
        <v>465</v>
      </c>
      <c r="B68" s="17" t="n">
        <v>12083</v>
      </c>
      <c r="C68" s="18">
        <f>(0.0/B68*100)</f>
        <v/>
      </c>
      <c r="D68" s="19" t="n">
        <v>12083</v>
      </c>
      <c r="E68" s="18" t="n">
        <v>401.65557037</v>
      </c>
      <c r="F68" s="20" t="n">
        <v>1.09166294</v>
      </c>
      <c r="G68" s="18" t="n">
        <v>402.4980682</v>
      </c>
      <c r="H68" s="20" t="n">
        <v>2.62126742</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435.08584295</v>
      </c>
      <c r="F69" s="20" t="n">
        <v>4.53135207</v>
      </c>
      <c r="G69" s="18" t="n">
        <v>424.34022981</v>
      </c>
      <c r="H69" s="20" t="n">
        <v>12.09853576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503.60324937</v>
      </c>
      <c r="F70" s="20" t="n">
        <v>3.86630816</v>
      </c>
      <c r="G70" s="18" t="n">
        <v>483.52955194</v>
      </c>
      <c r="H70" s="20" t="n">
        <v>4.63369549</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538.3600161099999</v>
      </c>
      <c r="F71" s="20" t="n">
        <v>1.76917263</v>
      </c>
      <c r="G71" s="18" t="n">
        <v>513.36801077</v>
      </c>
      <c r="H71" s="20" t="n">
        <v>4.15966187</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511.27196428</v>
      </c>
      <c r="F72" s="20" t="n">
        <v>3.70058992</v>
      </c>
      <c r="G72" s="18" t="n">
        <v>478.82302849</v>
      </c>
      <c r="H72" s="20" t="n">
        <v>5.8858363</v>
      </c>
      <c r="I72" s="18" t="s">
        <v>404</v>
      </c>
      <c r="J72" s="20" t="s">
        <v>404</v>
      </c>
      <c r="K72" s="18" t="s">
        <v>404</v>
      </c>
      <c r="L72" s="20" t="s">
        <v>404</v>
      </c>
      <c r="M72" s="18" t="s">
        <v>404</v>
      </c>
      <c r="N72" s="20" t="s">
        <v>404</v>
      </c>
      <c r="O72" s="18" t="s">
        <v>404</v>
      </c>
      <c r="P72" s="20" t="s">
        <v>404</v>
      </c>
      <c r="Q72" s="18" t="n">
        <v>440.82012512</v>
      </c>
      <c r="R72" s="20" t="n">
        <v>13.68512673</v>
      </c>
    </row>
    <row r="73" spans="1:18">
      <c r="A73" s="15" t="s">
        <v>470</v>
      </c>
      <c r="B73" s="17" t="n">
        <v>8249</v>
      </c>
      <c r="C73" s="18">
        <f>(0.0/B73*100)</f>
        <v/>
      </c>
      <c r="D73" s="19" t="n">
        <v>8249</v>
      </c>
      <c r="E73" s="18" t="n">
        <v>420.4040133</v>
      </c>
      <c r="F73" s="20" t="n">
        <v>5.24895566</v>
      </c>
      <c r="G73" s="18" t="n">
        <v>396.22002782</v>
      </c>
      <c r="H73" s="20" t="n">
        <v>4.4248063</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433.79692324</v>
      </c>
      <c r="F74" s="20" t="n">
        <v>1.78013935</v>
      </c>
      <c r="G74" s="18" t="n">
        <v>414.2668554</v>
      </c>
      <c r="H74" s="20" t="n">
        <v>2.3591767</v>
      </c>
      <c r="I74" s="18" t="s">
        <v>404</v>
      </c>
      <c r="J74" s="20" t="s">
        <v>404</v>
      </c>
      <c r="K74" s="18" t="s">
        <v>404</v>
      </c>
      <c r="L74" s="20" t="s">
        <v>404</v>
      </c>
      <c r="M74" s="18" t="s">
        <v>404</v>
      </c>
      <c r="N74" s="20" t="s">
        <v>404</v>
      </c>
      <c r="O74" s="18" t="s">
        <v>404</v>
      </c>
      <c r="P74" s="20" t="s">
        <v>404</v>
      </c>
      <c r="Q74" s="18" t="n">
        <v>260.55187609</v>
      </c>
      <c r="R74" s="20" t="n">
        <v>9.625590519999999</v>
      </c>
    </row>
    <row r="75" spans="1:18">
      <c r="A75" s="15" t="s">
        <v>472</v>
      </c>
      <c r="B75" s="17" t="n">
        <v>5375</v>
      </c>
      <c r="C75" s="18">
        <f>(483.0/B75*100)</f>
        <v/>
      </c>
      <c r="D75" s="19" t="n">
        <v>4892</v>
      </c>
      <c r="E75" s="18" t="n">
        <v>364.88499548</v>
      </c>
      <c r="F75" s="20" t="n">
        <v>5.57809204</v>
      </c>
      <c r="G75" s="18" t="n">
        <v>359.90398737</v>
      </c>
      <c r="H75" s="20" t="n">
        <v>6.14509603</v>
      </c>
      <c r="I75" s="18" t="s">
        <v>404</v>
      </c>
      <c r="J75" s="20" t="s">
        <v>404</v>
      </c>
      <c r="K75" s="18" t="s">
        <v>404</v>
      </c>
      <c r="L75" s="20" t="s">
        <v>404</v>
      </c>
      <c r="M75" s="18" t="s">
        <v>404</v>
      </c>
      <c r="N75" s="20" t="s">
        <v>404</v>
      </c>
      <c r="O75" s="18" t="s">
        <v>404</v>
      </c>
      <c r="P75" s="20" t="s">
        <v>404</v>
      </c>
      <c r="Q75" s="18" t="n">
        <v>353.52147312</v>
      </c>
      <c r="R75" s="20" t="n">
        <v>20.86439857</v>
      </c>
    </row>
    <row r="76" spans="1:18">
      <c r="A76" s="15" t="s">
        <v>473</v>
      </c>
      <c r="B76" s="17" t="n">
        <v>14167</v>
      </c>
      <c r="C76" s="18">
        <f>(1400.0/B76*100)</f>
        <v/>
      </c>
      <c r="D76" s="19" t="n">
        <v>12767</v>
      </c>
      <c r="E76" s="18" t="n">
        <v>437.62952579</v>
      </c>
      <c r="F76" s="20" t="n">
        <v>3.24528298</v>
      </c>
      <c r="G76" s="18" t="n">
        <v>418.87441733</v>
      </c>
      <c r="H76" s="20" t="n">
        <v>11.58178865</v>
      </c>
      <c r="I76" s="18" t="s">
        <v>404</v>
      </c>
      <c r="J76" s="20" t="s">
        <v>404</v>
      </c>
      <c r="K76" s="18" t="s">
        <v>404</v>
      </c>
      <c r="L76" s="20" t="s">
        <v>404</v>
      </c>
      <c r="M76" s="18" t="s">
        <v>404</v>
      </c>
      <c r="N76" s="20" t="s">
        <v>404</v>
      </c>
      <c r="O76" s="18" t="s">
        <v>404</v>
      </c>
      <c r="P76" s="20" t="s">
        <v>404</v>
      </c>
      <c r="Q76" s="18" t="n">
        <v>415.90524162</v>
      </c>
      <c r="R76" s="20" t="n">
        <v>20.84124501</v>
      </c>
    </row>
    <row r="77" spans="1:18">
      <c r="A77" s="15" t="s">
        <v>474</v>
      </c>
      <c r="B77" s="17" t="n">
        <v>6062</v>
      </c>
      <c r="C77" s="18">
        <f>(0.0/B77*100)</f>
        <v/>
      </c>
      <c r="D77" s="19" t="n">
        <v>6062</v>
      </c>
      <c r="E77" s="18" t="n">
        <v>443.58543071</v>
      </c>
      <c r="F77" s="20" t="n">
        <v>3.09858246</v>
      </c>
      <c r="G77" s="18" t="n">
        <v>408.38384533</v>
      </c>
      <c r="H77" s="20" t="n">
        <v>8.313131070000001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515.50754033</v>
      </c>
      <c r="F78" s="20" t="n">
        <v>6.31779408</v>
      </c>
      <c r="G78" s="18" t="n">
        <v>472.66291538</v>
      </c>
      <c r="H78" s="20" t="n">
        <v>4.41323662</v>
      </c>
      <c r="I78" s="18" t="s">
        <v>404</v>
      </c>
      <c r="J78" s="20" t="s">
        <v>404</v>
      </c>
      <c r="K78" s="18" t="s">
        <v>404</v>
      </c>
      <c r="L78" s="20" t="s">
        <v>404</v>
      </c>
      <c r="M78" s="18" t="s">
        <v>404</v>
      </c>
      <c r="N78" s="20" t="s">
        <v>404</v>
      </c>
      <c r="O78" s="18" t="s">
        <v>404</v>
      </c>
      <c r="P78" s="20" t="s">
        <v>404</v>
      </c>
      <c r="Q78" s="18" t="n">
        <v>495.87456247</v>
      </c>
      <c r="R78" s="20" t="n">
        <v>5.50845032</v>
      </c>
    </row>
    <row customHeight="1" ht="25" r="79" spans="1:18">
      <c r="A79" s="15" t="s">
        <v>476</v>
      </c>
      <c r="B79" s="17" t="n">
        <v>1657</v>
      </c>
      <c r="C79" s="18">
        <f>(21.0/B79*100)</f>
        <v/>
      </c>
      <c r="D79" s="19" t="n">
        <v>1636</v>
      </c>
      <c r="E79" s="18" t="n">
        <v>486.9946508</v>
      </c>
      <c r="F79" s="20" t="n">
        <v>8.581751280000001</v>
      </c>
      <c r="G79" s="18" t="n">
        <v>427.6573574</v>
      </c>
      <c r="H79" s="20" t="n">
        <v>13.35668124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426.69247633</v>
      </c>
      <c r="F80" s="20" t="n">
        <v>4.47707678</v>
      </c>
      <c r="G80" s="18" t="n">
        <v>428.06115459</v>
      </c>
      <c r="H80" s="20" t="n">
        <v>6.22664954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433.85581102</v>
      </c>
      <c r="F81" s="20" t="n">
        <v>4.53395877</v>
      </c>
      <c r="G81" s="18" t="n">
        <v>425.17067992</v>
      </c>
      <c r="H81" s="20" t="n">
        <v>5.14347184</v>
      </c>
      <c r="I81" s="18" t="s">
        <v>404</v>
      </c>
      <c r="J81" s="20" t="s">
        <v>404</v>
      </c>
      <c r="K81" s="18" t="s">
        <v>404</v>
      </c>
      <c r="L81" s="20" t="s">
        <v>404</v>
      </c>
      <c r="M81" s="18" t="s">
        <v>404</v>
      </c>
      <c r="N81" s="20" t="s">
        <v>404</v>
      </c>
      <c r="O81" s="18" t="s">
        <v>404</v>
      </c>
      <c r="P81" s="20" t="s">
        <v>404</v>
      </c>
      <c r="Q81" s="18" t="n">
        <v>471.30996469</v>
      </c>
      <c r="R81" s="20" t="n">
        <v>18.5832822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504.96233908</v>
      </c>
      <c r="F7" s="20" t="n">
        <v>1.89879635</v>
      </c>
      <c r="G7" s="18" t="n">
        <v>484.10870503</v>
      </c>
      <c r="H7" s="20" t="n">
        <v>9.27093975</v>
      </c>
      <c r="I7" s="18" t="s">
        <v>404</v>
      </c>
      <c r="J7" s="20" t="s">
        <v>404</v>
      </c>
      <c r="K7" s="18" t="s">
        <v>404</v>
      </c>
      <c r="L7" s="20" t="s">
        <v>404</v>
      </c>
      <c r="M7" s="18" t="s">
        <v>404</v>
      </c>
      <c r="N7" s="20" t="s">
        <v>404</v>
      </c>
      <c r="O7" s="18" t="s">
        <v>404</v>
      </c>
      <c r="P7" s="20" t="s">
        <v>404</v>
      </c>
      <c r="Q7" s="18" t="n">
        <v>487.00414492</v>
      </c>
      <c r="R7" s="20" t="n">
        <v>10.15103139</v>
      </c>
    </row>
    <row r="8" spans="1:18">
      <c r="A8" s="15" t="s">
        <v>405</v>
      </c>
      <c r="B8" s="17" t="n">
        <v>7007</v>
      </c>
      <c r="C8" s="18">
        <f>(0.0/B8*100)</f>
        <v/>
      </c>
      <c r="D8" s="19" t="n">
        <v>7007</v>
      </c>
      <c r="E8" s="18" t="n">
        <v>500.90635652</v>
      </c>
      <c r="F8" s="20" t="n">
        <v>4.67336778</v>
      </c>
      <c r="G8" s="18" t="n">
        <v>450.89023065</v>
      </c>
      <c r="H8" s="20" t="n">
        <v>6.80907361</v>
      </c>
      <c r="I8" s="18" t="s">
        <v>404</v>
      </c>
      <c r="J8" s="20" t="s">
        <v>404</v>
      </c>
      <c r="K8" s="18" t="s">
        <v>404</v>
      </c>
      <c r="L8" s="20" t="s">
        <v>404</v>
      </c>
      <c r="M8" s="18" t="s">
        <v>404</v>
      </c>
      <c r="N8" s="20" t="s">
        <v>404</v>
      </c>
      <c r="O8" s="18" t="s">
        <v>404</v>
      </c>
      <c r="P8" s="20" t="s">
        <v>404</v>
      </c>
      <c r="Q8" s="18" t="n">
        <v>440.91708785</v>
      </c>
      <c r="R8" s="20" t="n">
        <v>17.61306675</v>
      </c>
    </row>
    <row r="9" spans="1:18">
      <c r="A9" s="15" t="s">
        <v>406</v>
      </c>
      <c r="B9" s="17" t="n">
        <v>9651</v>
      </c>
      <c r="C9" s="18">
        <f>(200.0/B9*100)</f>
        <v/>
      </c>
      <c r="D9" s="19" t="n">
        <v>9451</v>
      </c>
      <c r="E9" s="18" t="n">
        <v>505.05238177</v>
      </c>
      <c r="F9" s="20" t="n">
        <v>2.62744808</v>
      </c>
      <c r="G9" s="18" t="n">
        <v>475.04670765</v>
      </c>
      <c r="H9" s="20" t="n">
        <v>13.94846578</v>
      </c>
      <c r="I9" s="18" t="s">
        <v>404</v>
      </c>
      <c r="J9" s="20" t="s">
        <v>404</v>
      </c>
      <c r="K9" s="18" t="s">
        <v>404</v>
      </c>
      <c r="L9" s="20" t="s">
        <v>404</v>
      </c>
      <c r="M9" s="18" t="s">
        <v>404</v>
      </c>
      <c r="N9" s="20" t="s">
        <v>404</v>
      </c>
      <c r="O9" s="18" t="s">
        <v>404</v>
      </c>
      <c r="P9" s="20" t="s">
        <v>404</v>
      </c>
      <c r="Q9" s="18" t="n">
        <v>439.42082156</v>
      </c>
      <c r="R9" s="20" t="n">
        <v>17.25182807</v>
      </c>
    </row>
    <row r="10" spans="1:18">
      <c r="A10" s="15" t="s">
        <v>407</v>
      </c>
      <c r="B10" s="17" t="n">
        <v>20058</v>
      </c>
      <c r="C10" s="18">
        <f>(2798.0/B10*100)</f>
        <v/>
      </c>
      <c r="D10" s="19" t="n">
        <v>17260</v>
      </c>
      <c r="E10" s="18" t="n">
        <v>527.89912101</v>
      </c>
      <c r="F10" s="20" t="n">
        <v>2.39241449</v>
      </c>
      <c r="G10" s="18" t="n">
        <v>524.66345534</v>
      </c>
      <c r="H10" s="20" t="n">
        <v>8.781838560000001</v>
      </c>
      <c r="I10" s="18" t="s">
        <v>404</v>
      </c>
      <c r="J10" s="20" t="s">
        <v>404</v>
      </c>
      <c r="K10" s="18" t="s">
        <v>404</v>
      </c>
      <c r="L10" s="20" t="s">
        <v>404</v>
      </c>
      <c r="M10" s="18" t="s">
        <v>404</v>
      </c>
      <c r="N10" s="20" t="s">
        <v>404</v>
      </c>
      <c r="O10" s="18" t="s">
        <v>404</v>
      </c>
      <c r="P10" s="20" t="s">
        <v>404</v>
      </c>
      <c r="Q10" s="18" t="n">
        <v>547.56595492</v>
      </c>
      <c r="R10" s="20" t="n">
        <v>14.63504924</v>
      </c>
    </row>
    <row r="11" spans="1:18">
      <c r="A11" s="15" t="s">
        <v>408</v>
      </c>
      <c r="B11" s="17" t="n">
        <v>7053</v>
      </c>
      <c r="C11" s="18">
        <f>(137.0/B11*100)</f>
        <v/>
      </c>
      <c r="D11" s="19" t="n">
        <v>6916</v>
      </c>
      <c r="E11" s="18" t="n">
        <v>470.83273099</v>
      </c>
      <c r="F11" s="20" t="n">
        <v>3.84296741</v>
      </c>
      <c r="G11" s="18" t="n">
        <v>435.84982512</v>
      </c>
      <c r="H11" s="20" t="n">
        <v>6.15488661</v>
      </c>
      <c r="I11" s="18" t="s">
        <v>404</v>
      </c>
      <c r="J11" s="20" t="s">
        <v>404</v>
      </c>
      <c r="K11" s="18" t="s">
        <v>404</v>
      </c>
      <c r="L11" s="20" t="s">
        <v>404</v>
      </c>
      <c r="M11" s="18" t="s">
        <v>404</v>
      </c>
      <c r="N11" s="20" t="s">
        <v>404</v>
      </c>
      <c r="O11" s="18" t="s">
        <v>404</v>
      </c>
      <c r="P11" s="20" t="s">
        <v>404</v>
      </c>
      <c r="Q11" s="18" t="n">
        <v>434.05790966</v>
      </c>
      <c r="R11" s="20" t="n">
        <v>14.19801129</v>
      </c>
    </row>
    <row r="12" spans="1:18">
      <c r="A12" s="15" t="s">
        <v>409</v>
      </c>
      <c r="B12" s="17" t="n">
        <v>6894</v>
      </c>
      <c r="C12" s="18">
        <f>(106.0/B12*100)</f>
        <v/>
      </c>
      <c r="D12" s="19" t="n">
        <v>6788</v>
      </c>
      <c r="E12" s="18" t="n">
        <v>488.74437079</v>
      </c>
      <c r="F12" s="20" t="n">
        <v>3.51552209</v>
      </c>
      <c r="G12" s="18" t="n">
        <v>487.54700885</v>
      </c>
      <c r="H12" s="20" t="n">
        <v>7.61150597</v>
      </c>
      <c r="I12" s="18" t="s">
        <v>404</v>
      </c>
      <c r="J12" s="20" t="s">
        <v>404</v>
      </c>
      <c r="K12" s="18" t="s">
        <v>404</v>
      </c>
      <c r="L12" s="20" t="s">
        <v>404</v>
      </c>
      <c r="M12" s="18" t="s">
        <v>404</v>
      </c>
      <c r="N12" s="20" t="s">
        <v>404</v>
      </c>
      <c r="O12" s="18" t="s">
        <v>404</v>
      </c>
      <c r="P12" s="20" t="s">
        <v>404</v>
      </c>
      <c r="Q12" s="18" t="n">
        <v>400.67689954</v>
      </c>
      <c r="R12" s="20" t="n">
        <v>33.59854665</v>
      </c>
    </row>
    <row r="13" spans="1:18">
      <c r="A13" s="15" t="s">
        <v>410</v>
      </c>
      <c r="B13" s="17" t="n">
        <v>7161</v>
      </c>
      <c r="C13" s="18">
        <f>(1175.0/B13*100)</f>
        <v/>
      </c>
      <c r="D13" s="19" t="n">
        <v>5986</v>
      </c>
      <c r="E13" s="18" t="n">
        <v>502.83632786</v>
      </c>
      <c r="F13" s="20" t="n">
        <v>3.10015509</v>
      </c>
      <c r="G13" s="18" t="n">
        <v>482.61792697</v>
      </c>
      <c r="H13" s="20" t="n">
        <v>6.54811899</v>
      </c>
      <c r="I13" s="18" t="s">
        <v>404</v>
      </c>
      <c r="J13" s="20" t="s">
        <v>404</v>
      </c>
      <c r="K13" s="18" t="s">
        <v>404</v>
      </c>
      <c r="L13" s="20" t="s">
        <v>404</v>
      </c>
      <c r="M13" s="18" t="s">
        <v>404</v>
      </c>
      <c r="N13" s="20" t="s">
        <v>404</v>
      </c>
      <c r="O13" s="18" t="s">
        <v>404</v>
      </c>
      <c r="P13" s="20" t="s">
        <v>404</v>
      </c>
      <c r="Q13" s="18" t="n">
        <v>499.40776851</v>
      </c>
      <c r="R13" s="20" t="n">
        <v>8.59498421</v>
      </c>
    </row>
    <row r="14" spans="1:18">
      <c r="A14" s="15" t="s">
        <v>411</v>
      </c>
      <c r="B14" s="17" t="n">
        <v>5587</v>
      </c>
      <c r="C14" s="18">
        <f>(0.0/B14*100)</f>
        <v/>
      </c>
      <c r="D14" s="19" t="n">
        <v>5587</v>
      </c>
      <c r="E14" s="18" t="n">
        <v>520.70989416</v>
      </c>
      <c r="F14" s="20" t="n">
        <v>2.88964149</v>
      </c>
      <c r="G14" s="18" t="n">
        <v>516.98097764</v>
      </c>
      <c r="H14" s="20" t="n">
        <v>3.93661257</v>
      </c>
      <c r="I14" s="18" t="s">
        <v>404</v>
      </c>
      <c r="J14" s="20" t="s">
        <v>404</v>
      </c>
      <c r="K14" s="18" t="s">
        <v>404</v>
      </c>
      <c r="L14" s="20" t="s">
        <v>404</v>
      </c>
      <c r="M14" s="18" t="s">
        <v>404</v>
      </c>
      <c r="N14" s="20" t="s">
        <v>404</v>
      </c>
      <c r="O14" s="18" t="s">
        <v>404</v>
      </c>
      <c r="P14" s="20" t="s">
        <v>404</v>
      </c>
      <c r="Q14" s="18" t="n">
        <v>509.20552999</v>
      </c>
      <c r="R14" s="20" t="n">
        <v>12.83228561</v>
      </c>
    </row>
    <row r="15" spans="1:18">
      <c r="A15" s="15" t="s">
        <v>412</v>
      </c>
      <c r="B15" s="17" t="n">
        <v>5882</v>
      </c>
      <c r="C15" s="18">
        <f>(0.0/B15*100)</f>
        <v/>
      </c>
      <c r="D15" s="19" t="n">
        <v>5882</v>
      </c>
      <c r="E15" s="18" t="n">
        <v>527.76489477</v>
      </c>
      <c r="F15" s="20" t="n">
        <v>3.04686551</v>
      </c>
      <c r="G15" s="18" t="n">
        <v>519.54781224</v>
      </c>
      <c r="H15" s="20" t="n">
        <v>3.9812188</v>
      </c>
      <c r="I15" s="18" t="s">
        <v>404</v>
      </c>
      <c r="J15" s="20" t="s">
        <v>404</v>
      </c>
      <c r="K15" s="18" t="s">
        <v>404</v>
      </c>
      <c r="L15" s="20" t="s">
        <v>404</v>
      </c>
      <c r="M15" s="18" t="s">
        <v>404</v>
      </c>
      <c r="N15" s="20" t="s">
        <v>404</v>
      </c>
      <c r="O15" s="18" t="s">
        <v>404</v>
      </c>
      <c r="P15" s="20" t="s">
        <v>404</v>
      </c>
      <c r="Q15" s="18" t="n">
        <v>559.96200759</v>
      </c>
      <c r="R15" s="20" t="n">
        <v>20.5722512</v>
      </c>
    </row>
    <row r="16" spans="1:18">
      <c r="A16" s="15" t="s">
        <v>413</v>
      </c>
      <c r="B16" s="17" t="n">
        <v>6108</v>
      </c>
      <c r="C16" s="18">
        <f>(339.0/B16*100)</f>
        <v/>
      </c>
      <c r="D16" s="19" t="n">
        <v>5769</v>
      </c>
      <c r="E16" s="18" t="n">
        <v>503.89316261</v>
      </c>
      <c r="F16" s="20" t="n">
        <v>3.83239505</v>
      </c>
      <c r="G16" s="18" t="n">
        <v>495.58898829</v>
      </c>
      <c r="H16" s="20" t="n">
        <v>15.01113668</v>
      </c>
      <c r="I16" s="18" t="s">
        <v>404</v>
      </c>
      <c r="J16" s="20" t="s">
        <v>404</v>
      </c>
      <c r="K16" s="18" t="s">
        <v>404</v>
      </c>
      <c r="L16" s="20" t="s">
        <v>404</v>
      </c>
      <c r="M16" s="18" t="s">
        <v>404</v>
      </c>
      <c r="N16" s="20" t="s">
        <v>404</v>
      </c>
      <c r="O16" s="18" t="s">
        <v>404</v>
      </c>
      <c r="P16" s="20" t="s">
        <v>404</v>
      </c>
      <c r="Q16" s="18" t="n">
        <v>470.45793098</v>
      </c>
      <c r="R16" s="20" t="n">
        <v>29.94270707</v>
      </c>
    </row>
    <row r="17" spans="1:18">
      <c r="A17" s="15" t="s">
        <v>414</v>
      </c>
      <c r="B17" s="17" t="n">
        <v>6504</v>
      </c>
      <c r="C17" s="18">
        <f>(1325.0/B17*100)</f>
        <v/>
      </c>
      <c r="D17" s="19" t="n">
        <v>5179</v>
      </c>
      <c r="E17" s="18" t="n">
        <v>514.56739964</v>
      </c>
      <c r="F17" s="20" t="n">
        <v>4.20155037</v>
      </c>
      <c r="G17" s="18" t="n">
        <v>480.54013385</v>
      </c>
      <c r="H17" s="20" t="n">
        <v>14.16830011</v>
      </c>
      <c r="I17" s="18" t="s">
        <v>404</v>
      </c>
      <c r="J17" s="20" t="s">
        <v>404</v>
      </c>
      <c r="K17" s="18" t="s">
        <v>404</v>
      </c>
      <c r="L17" s="20" t="s">
        <v>404</v>
      </c>
      <c r="M17" s="18" t="s">
        <v>404</v>
      </c>
      <c r="N17" s="20" t="s">
        <v>404</v>
      </c>
      <c r="O17" s="18" t="s">
        <v>404</v>
      </c>
      <c r="P17" s="20" t="s">
        <v>404</v>
      </c>
      <c r="Q17" s="18" t="n">
        <v>530.11433677</v>
      </c>
      <c r="R17" s="20" t="n">
        <v>25.04322231</v>
      </c>
    </row>
    <row r="18" spans="1:18">
      <c r="A18" s="15" t="s">
        <v>415</v>
      </c>
      <c r="B18" s="17" t="n">
        <v>5532</v>
      </c>
      <c r="C18" s="18">
        <f>(0.0/B18*100)</f>
        <v/>
      </c>
      <c r="D18" s="19" t="n">
        <v>5532</v>
      </c>
      <c r="E18" s="18" t="n">
        <v>474.35343083</v>
      </c>
      <c r="F18" s="20" t="n">
        <v>4.70369565</v>
      </c>
      <c r="G18" s="18" t="n">
        <v>435.76691651</v>
      </c>
      <c r="H18" s="20" t="n">
        <v>15.0770409</v>
      </c>
      <c r="I18" s="18" t="s">
        <v>404</v>
      </c>
      <c r="J18" s="20" t="s">
        <v>404</v>
      </c>
      <c r="K18" s="18" t="s">
        <v>404</v>
      </c>
      <c r="L18" s="20" t="s">
        <v>404</v>
      </c>
      <c r="M18" s="18" t="s">
        <v>404</v>
      </c>
      <c r="N18" s="20" t="s">
        <v>404</v>
      </c>
      <c r="O18" s="18" t="s">
        <v>404</v>
      </c>
      <c r="P18" s="20" t="s">
        <v>404</v>
      </c>
      <c r="Q18" s="18" t="n">
        <v>479.00473349</v>
      </c>
      <c r="R18" s="20" t="n">
        <v>15.74999423</v>
      </c>
    </row>
    <row r="19" spans="1:18">
      <c r="A19" s="15" t="s">
        <v>416</v>
      </c>
      <c r="B19" s="17" t="n">
        <v>5658</v>
      </c>
      <c r="C19" s="18">
        <f>(327.0/B19*100)</f>
        <v/>
      </c>
      <c r="D19" s="19" t="n">
        <v>5331</v>
      </c>
      <c r="E19" s="18" t="n">
        <v>490.99571145</v>
      </c>
      <c r="F19" s="20" t="n">
        <v>6.00108756</v>
      </c>
      <c r="G19" s="18" t="n">
        <v>453.99608788</v>
      </c>
      <c r="H19" s="20" t="n">
        <v>6.03698874</v>
      </c>
      <c r="I19" s="18" t="s">
        <v>404</v>
      </c>
      <c r="J19" s="20" t="s">
        <v>404</v>
      </c>
      <c r="K19" s="18" t="s">
        <v>404</v>
      </c>
      <c r="L19" s="20" t="s">
        <v>404</v>
      </c>
      <c r="M19" s="18" t="s">
        <v>404</v>
      </c>
      <c r="N19" s="20" t="s">
        <v>404</v>
      </c>
      <c r="O19" s="18" t="s">
        <v>404</v>
      </c>
      <c r="P19" s="20" t="s">
        <v>404</v>
      </c>
      <c r="Q19" s="18" t="n">
        <v>442.40893055</v>
      </c>
      <c r="R19" s="20" t="n">
        <v>28.99775928</v>
      </c>
    </row>
    <row r="20" spans="1:18">
      <c r="A20" s="15" t="s">
        <v>417</v>
      </c>
      <c r="B20" s="17" t="n">
        <v>3371</v>
      </c>
      <c r="C20" s="18">
        <f>(24.0/B20*100)</f>
        <v/>
      </c>
      <c r="D20" s="19" t="n">
        <v>3347</v>
      </c>
      <c r="E20" s="18" t="n">
        <v>483.45752524</v>
      </c>
      <c r="F20" s="20" t="n">
        <v>2.40492416</v>
      </c>
      <c r="G20" s="18" t="n">
        <v>479.14608178</v>
      </c>
      <c r="H20" s="20" t="n">
        <v>3.20001154</v>
      </c>
      <c r="I20" s="18" t="s">
        <v>404</v>
      </c>
      <c r="J20" s="20" t="s">
        <v>404</v>
      </c>
      <c r="K20" s="18" t="s">
        <v>404</v>
      </c>
      <c r="L20" s="20" t="s">
        <v>404</v>
      </c>
      <c r="M20" s="18" t="s">
        <v>404</v>
      </c>
      <c r="N20" s="20" t="s">
        <v>404</v>
      </c>
      <c r="O20" s="18" t="s">
        <v>404</v>
      </c>
      <c r="P20" s="20" t="s">
        <v>404</v>
      </c>
      <c r="Q20" s="18" t="n">
        <v>438.95016879</v>
      </c>
      <c r="R20" s="20" t="n">
        <v>24.88574984</v>
      </c>
    </row>
    <row r="21" spans="1:18">
      <c r="A21" s="15" t="s">
        <v>418</v>
      </c>
      <c r="B21" s="17" t="n">
        <v>5741</v>
      </c>
      <c r="C21" s="18">
        <f>(0.0/B21*100)</f>
        <v/>
      </c>
      <c r="D21" s="19" t="n">
        <v>5741</v>
      </c>
      <c r="E21" s="18" t="n">
        <v>523.3359077699999</v>
      </c>
      <c r="F21" s="20" t="n">
        <v>2.79499064</v>
      </c>
      <c r="G21" s="18" t="n">
        <v>506.08870946</v>
      </c>
      <c r="H21" s="20" t="n">
        <v>8.08139529</v>
      </c>
      <c r="I21" s="18" t="s">
        <v>404</v>
      </c>
      <c r="J21" s="20" t="s">
        <v>404</v>
      </c>
      <c r="K21" s="18" t="s">
        <v>404</v>
      </c>
      <c r="L21" s="20" t="s">
        <v>404</v>
      </c>
      <c r="M21" s="18" t="s">
        <v>404</v>
      </c>
      <c r="N21" s="20" t="s">
        <v>404</v>
      </c>
      <c r="O21" s="18" t="s">
        <v>404</v>
      </c>
      <c r="P21" s="20" t="s">
        <v>404</v>
      </c>
      <c r="Q21" s="18" t="n">
        <v>512.02263384</v>
      </c>
      <c r="R21" s="20" t="n">
        <v>8.829968450000001</v>
      </c>
    </row>
    <row r="22" spans="1:18">
      <c r="A22" s="15" t="s">
        <v>419</v>
      </c>
      <c r="B22" s="17" t="n">
        <v>6598</v>
      </c>
      <c r="C22" s="18">
        <f>(0.0/B22*100)</f>
        <v/>
      </c>
      <c r="D22" s="19" t="n">
        <v>6598</v>
      </c>
      <c r="E22" s="18" t="n">
        <v>488.15791137</v>
      </c>
      <c r="F22" s="20" t="n">
        <v>4.47150366</v>
      </c>
      <c r="G22" s="18" t="n">
        <v>446.68088287</v>
      </c>
      <c r="H22" s="20" t="n">
        <v>15.69212346</v>
      </c>
      <c r="I22" s="18" t="s">
        <v>404</v>
      </c>
      <c r="J22" s="20" t="s">
        <v>404</v>
      </c>
      <c r="K22" s="18" t="s">
        <v>404</v>
      </c>
      <c r="L22" s="20" t="s">
        <v>404</v>
      </c>
      <c r="M22" s="18" t="s">
        <v>404</v>
      </c>
      <c r="N22" s="20" t="s">
        <v>404</v>
      </c>
      <c r="O22" s="18" t="s">
        <v>404</v>
      </c>
      <c r="P22" s="20" t="s">
        <v>404</v>
      </c>
      <c r="Q22" s="18" t="n">
        <v>358.47742062</v>
      </c>
      <c r="R22" s="20" t="n">
        <v>49.50838006</v>
      </c>
    </row>
    <row r="23" spans="1:18">
      <c r="A23" s="15" t="s">
        <v>420</v>
      </c>
      <c r="B23" s="17" t="n">
        <v>11583</v>
      </c>
      <c r="C23" s="18">
        <f>(3123.0/B23*100)</f>
        <v/>
      </c>
      <c r="D23" s="19" t="n">
        <v>8460</v>
      </c>
      <c r="E23" s="18" t="n">
        <v>495.41037971</v>
      </c>
      <c r="F23" s="20" t="n">
        <v>4.37004283</v>
      </c>
      <c r="G23" s="18" t="n">
        <v>457.03343286</v>
      </c>
      <c r="H23" s="20" t="n">
        <v>9.892335900000001</v>
      </c>
      <c r="I23" s="18" t="s">
        <v>404</v>
      </c>
      <c r="J23" s="20" t="s">
        <v>404</v>
      </c>
      <c r="K23" s="18" t="s">
        <v>404</v>
      </c>
      <c r="L23" s="20" t="s">
        <v>404</v>
      </c>
      <c r="M23" s="18" t="s">
        <v>404</v>
      </c>
      <c r="N23" s="20" t="s">
        <v>404</v>
      </c>
      <c r="O23" s="18" t="s">
        <v>404</v>
      </c>
      <c r="P23" s="20" t="s">
        <v>404</v>
      </c>
      <c r="Q23" s="18" t="n">
        <v>495.14862106</v>
      </c>
      <c r="R23" s="20" t="n">
        <v>18.26183774</v>
      </c>
    </row>
    <row r="24" spans="1:18">
      <c r="A24" s="15" t="s">
        <v>421</v>
      </c>
      <c r="B24" s="17" t="n">
        <v>6647</v>
      </c>
      <c r="C24" s="18">
        <f>(0.0/B24*100)</f>
        <v/>
      </c>
      <c r="D24" s="19" t="n">
        <v>6647</v>
      </c>
      <c r="E24" s="18" t="n">
        <v>539.26435065</v>
      </c>
      <c r="F24" s="20" t="n">
        <v>7.30349005</v>
      </c>
      <c r="G24" s="18" t="n">
        <v>505.2703932</v>
      </c>
      <c r="H24" s="20" t="n">
        <v>4.33826055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518.85583953</v>
      </c>
      <c r="F25" s="20" t="n">
        <v>4.23681932</v>
      </c>
      <c r="G25" s="18" t="n">
        <v>512.3957066299999</v>
      </c>
      <c r="H25" s="20" t="n">
        <v>10.31951097</v>
      </c>
      <c r="I25" s="18" t="s">
        <v>404</v>
      </c>
      <c r="J25" s="20" t="s">
        <v>404</v>
      </c>
      <c r="K25" s="18" t="s">
        <v>404</v>
      </c>
      <c r="L25" s="20" t="s">
        <v>404</v>
      </c>
      <c r="M25" s="18" t="s">
        <v>404</v>
      </c>
      <c r="N25" s="20" t="s">
        <v>404</v>
      </c>
      <c r="O25" s="18" t="s">
        <v>404</v>
      </c>
      <c r="P25" s="20" t="s">
        <v>404</v>
      </c>
      <c r="Q25" s="18" t="n">
        <v>483.05690556</v>
      </c>
      <c r="R25" s="20" t="n">
        <v>10.06088381</v>
      </c>
    </row>
    <row r="26" spans="1:18">
      <c r="A26" s="15" t="s">
        <v>423</v>
      </c>
      <c r="B26" s="17" t="n">
        <v>4869</v>
      </c>
      <c r="C26" s="18">
        <f>(11.0/B26*100)</f>
        <v/>
      </c>
      <c r="D26" s="19" t="n">
        <v>4858</v>
      </c>
      <c r="E26" s="18" t="n">
        <v>491.03137856</v>
      </c>
      <c r="F26" s="20" t="n">
        <v>2.08385073</v>
      </c>
      <c r="G26" s="18" t="n">
        <v>475.0017334</v>
      </c>
      <c r="H26" s="20" t="n">
        <v>6.10293454</v>
      </c>
      <c r="I26" s="18" t="s">
        <v>404</v>
      </c>
      <c r="J26" s="20" t="s">
        <v>404</v>
      </c>
      <c r="K26" s="18" t="s">
        <v>404</v>
      </c>
      <c r="L26" s="20" t="s">
        <v>404</v>
      </c>
      <c r="M26" s="18" t="s">
        <v>404</v>
      </c>
      <c r="N26" s="20" t="s">
        <v>404</v>
      </c>
      <c r="O26" s="18" t="s">
        <v>404</v>
      </c>
      <c r="P26" s="20" t="s">
        <v>404</v>
      </c>
      <c r="Q26" s="18" t="n">
        <v>465.96864716</v>
      </c>
      <c r="R26" s="20" t="n">
        <v>16.3324783</v>
      </c>
    </row>
    <row r="27" spans="1:18">
      <c r="A27" s="15" t="s">
        <v>424</v>
      </c>
      <c r="B27" s="17" t="n">
        <v>5299</v>
      </c>
      <c r="C27" s="18">
        <f>(0.0/B27*100)</f>
        <v/>
      </c>
      <c r="D27" s="19" t="n">
        <v>5299</v>
      </c>
      <c r="E27" s="18" t="n">
        <v>480.47996112</v>
      </c>
      <c r="F27" s="20" t="n">
        <v>1.48745351</v>
      </c>
      <c r="G27" s="18" t="n">
        <v>533.68319583</v>
      </c>
      <c r="H27" s="20" t="n">
        <v>6.70319873</v>
      </c>
      <c r="I27" s="18" t="s">
        <v>404</v>
      </c>
      <c r="J27" s="20" t="s">
        <v>404</v>
      </c>
      <c r="K27" s="18" t="s">
        <v>404</v>
      </c>
      <c r="L27" s="20" t="s">
        <v>404</v>
      </c>
      <c r="M27" s="18" t="s">
        <v>404</v>
      </c>
      <c r="N27" s="20" t="s">
        <v>404</v>
      </c>
      <c r="O27" s="18" t="s">
        <v>404</v>
      </c>
      <c r="P27" s="20" t="s">
        <v>404</v>
      </c>
      <c r="Q27" s="18" t="n">
        <v>446.94048163</v>
      </c>
      <c r="R27" s="20" t="n">
        <v>10.70487081</v>
      </c>
    </row>
    <row r="28" spans="1:18">
      <c r="A28" s="15" t="s">
        <v>425</v>
      </c>
      <c r="B28" s="17" t="n">
        <v>7568</v>
      </c>
      <c r="C28" s="18">
        <f>(0.0/B28*100)</f>
        <v/>
      </c>
      <c r="D28" s="19" t="n">
        <v>7568</v>
      </c>
      <c r="E28" s="18" t="n">
        <v>442.19446692</v>
      </c>
      <c r="F28" s="20" t="n">
        <v>3.96782961</v>
      </c>
      <c r="G28" s="18" t="n">
        <v>404.52315641</v>
      </c>
      <c r="H28" s="20" t="n">
        <v>3.9774166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510.76588792</v>
      </c>
      <c r="F29" s="20" t="n">
        <v>5.31142502</v>
      </c>
      <c r="G29" s="18" t="n">
        <v>480.24731441</v>
      </c>
      <c r="H29" s="20" t="n">
        <v>16.13772754</v>
      </c>
      <c r="I29" s="18" t="s">
        <v>404</v>
      </c>
      <c r="J29" s="20" t="s">
        <v>404</v>
      </c>
      <c r="K29" s="18" t="s">
        <v>404</v>
      </c>
      <c r="L29" s="20" t="s">
        <v>404</v>
      </c>
      <c r="M29" s="18" t="s">
        <v>404</v>
      </c>
      <c r="N29" s="20" t="s">
        <v>404</v>
      </c>
      <c r="O29" s="18" t="s">
        <v>404</v>
      </c>
      <c r="P29" s="20" t="s">
        <v>404</v>
      </c>
      <c r="Q29" s="18" t="n">
        <v>486.88371738</v>
      </c>
      <c r="R29" s="20" t="n">
        <v>15.04005737</v>
      </c>
    </row>
    <row r="30" spans="1:18">
      <c r="A30" s="15" t="s">
        <v>427</v>
      </c>
      <c r="B30" s="17" t="n">
        <v>4520</v>
      </c>
      <c r="C30" s="18">
        <f>(929.0/B30*100)</f>
        <v/>
      </c>
      <c r="D30" s="19" t="n">
        <v>3591</v>
      </c>
      <c r="E30" s="18" t="n">
        <v>513.99166703</v>
      </c>
      <c r="F30" s="20" t="n">
        <v>3.23663557</v>
      </c>
      <c r="G30" s="18" t="n">
        <v>483.65072643</v>
      </c>
      <c r="H30" s="20" t="n">
        <v>12.73628107</v>
      </c>
      <c r="I30" s="18" t="s">
        <v>404</v>
      </c>
      <c r="J30" s="20" t="s">
        <v>404</v>
      </c>
      <c r="K30" s="18" t="s">
        <v>404</v>
      </c>
      <c r="L30" s="20" t="s">
        <v>404</v>
      </c>
      <c r="M30" s="18" t="s">
        <v>404</v>
      </c>
      <c r="N30" s="20" t="s">
        <v>404</v>
      </c>
      <c r="O30" s="18" t="s">
        <v>404</v>
      </c>
      <c r="P30" s="20" t="s">
        <v>404</v>
      </c>
      <c r="Q30" s="18" t="n">
        <v>508.04595592</v>
      </c>
      <c r="R30" s="20" t="n">
        <v>19.4004327</v>
      </c>
    </row>
    <row r="31" spans="1:18">
      <c r="A31" s="15" t="s">
        <v>428</v>
      </c>
      <c r="B31" s="17" t="n">
        <v>5456</v>
      </c>
      <c r="C31" s="18">
        <f>(502.0/B31*100)</f>
        <v/>
      </c>
      <c r="D31" s="19" t="n">
        <v>4954</v>
      </c>
      <c r="E31" s="18" t="n">
        <v>514.3484627399999</v>
      </c>
      <c r="F31" s="20" t="n">
        <v>3.06300836</v>
      </c>
      <c r="G31" s="18" t="n">
        <v>512.33673067</v>
      </c>
      <c r="H31" s="20" t="n">
        <v>5.0911325</v>
      </c>
      <c r="I31" s="18" t="s">
        <v>404</v>
      </c>
      <c r="J31" s="20" t="s">
        <v>404</v>
      </c>
      <c r="K31" s="18" t="s">
        <v>404</v>
      </c>
      <c r="L31" s="20" t="s">
        <v>404</v>
      </c>
      <c r="M31" s="18" t="s">
        <v>404</v>
      </c>
      <c r="N31" s="20" t="s">
        <v>404</v>
      </c>
      <c r="O31" s="18" t="s">
        <v>404</v>
      </c>
      <c r="P31" s="20" t="s">
        <v>404</v>
      </c>
      <c r="Q31" s="18" t="n">
        <v>505.46513831</v>
      </c>
      <c r="R31" s="20" t="n">
        <v>12.44591619</v>
      </c>
    </row>
    <row r="32" spans="1:18">
      <c r="A32" s="15" t="s">
        <v>429</v>
      </c>
      <c r="B32" s="17" t="n">
        <v>4478</v>
      </c>
      <c r="C32" s="18">
        <f>(0.0/B32*100)</f>
        <v/>
      </c>
      <c r="D32" s="19" t="n">
        <v>4478</v>
      </c>
      <c r="E32" s="18" t="n">
        <v>504.4832619</v>
      </c>
      <c r="F32" s="20" t="n">
        <v>2.80424504</v>
      </c>
      <c r="G32" s="18" t="n">
        <v>514.23064069</v>
      </c>
      <c r="H32" s="20" t="n">
        <v>9.897107739999999</v>
      </c>
      <c r="I32" s="18" t="s">
        <v>404</v>
      </c>
      <c r="J32" s="20" t="s">
        <v>404</v>
      </c>
      <c r="K32" s="18" t="s">
        <v>404</v>
      </c>
      <c r="L32" s="20" t="s">
        <v>404</v>
      </c>
      <c r="M32" s="18" t="s">
        <v>404</v>
      </c>
      <c r="N32" s="20" t="s">
        <v>404</v>
      </c>
      <c r="O32" s="18" t="s">
        <v>404</v>
      </c>
      <c r="P32" s="20" t="s">
        <v>404</v>
      </c>
      <c r="Q32" s="18" t="n">
        <v>514.93300121</v>
      </c>
      <c r="R32" s="20" t="n">
        <v>21.68895504</v>
      </c>
    </row>
    <row r="33" spans="1:18">
      <c r="A33" s="15" t="s">
        <v>430</v>
      </c>
      <c r="B33" s="17" t="n">
        <v>7325</v>
      </c>
      <c r="C33" s="18">
        <f>(29.0/B33*100)</f>
        <v/>
      </c>
      <c r="D33" s="19" t="n">
        <v>7296</v>
      </c>
      <c r="E33" s="18" t="n">
        <v>498.58352582</v>
      </c>
      <c r="F33" s="20" t="n">
        <v>2.55996751</v>
      </c>
      <c r="G33" s="18" t="n">
        <v>479.50468733</v>
      </c>
      <c r="H33" s="20" t="n">
        <v>14.87863458</v>
      </c>
      <c r="I33" s="18" t="s">
        <v>404</v>
      </c>
      <c r="J33" s="20" t="s">
        <v>404</v>
      </c>
      <c r="K33" s="18" t="s">
        <v>404</v>
      </c>
      <c r="L33" s="20" t="s">
        <v>404</v>
      </c>
      <c r="M33" s="18" t="s">
        <v>404</v>
      </c>
      <c r="N33" s="20" t="s">
        <v>404</v>
      </c>
      <c r="O33" s="18" t="s">
        <v>404</v>
      </c>
      <c r="P33" s="20" t="s">
        <v>404</v>
      </c>
      <c r="Q33" s="18" t="n">
        <v>535.66559576</v>
      </c>
      <c r="R33" s="20" t="n">
        <v>16.03051067</v>
      </c>
    </row>
    <row r="34" spans="1:18">
      <c r="A34" s="15" t="s">
        <v>431</v>
      </c>
      <c r="B34" s="17" t="n">
        <v>6350</v>
      </c>
      <c r="C34" s="18">
        <f>(0.0/B34*100)</f>
        <v/>
      </c>
      <c r="D34" s="19" t="n">
        <v>6350</v>
      </c>
      <c r="E34" s="18" t="n">
        <v>451.45854737</v>
      </c>
      <c r="F34" s="20" t="n">
        <v>4.38402635</v>
      </c>
      <c r="G34" s="18" t="n">
        <v>454.47490595</v>
      </c>
      <c r="H34" s="20" t="n">
        <v>6.51305429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511.73617449</v>
      </c>
      <c r="F35" s="20" t="n">
        <v>1.52156788</v>
      </c>
      <c r="G35" s="18" t="n">
        <v>477.71713959</v>
      </c>
      <c r="H35" s="20" t="n">
        <v>3.99753534</v>
      </c>
      <c r="I35" s="18" t="s">
        <v>404</v>
      </c>
      <c r="J35" s="20" t="s">
        <v>404</v>
      </c>
      <c r="K35" s="18" t="s">
        <v>404</v>
      </c>
      <c r="L35" s="20" t="s">
        <v>404</v>
      </c>
      <c r="M35" s="18" t="s">
        <v>404</v>
      </c>
      <c r="N35" s="20" t="s">
        <v>404</v>
      </c>
      <c r="O35" s="18" t="s">
        <v>404</v>
      </c>
      <c r="P35" s="20" t="s">
        <v>404</v>
      </c>
      <c r="Q35" s="18" t="n">
        <v>495.66143905</v>
      </c>
      <c r="R35" s="20" t="n">
        <v>11.65836606</v>
      </c>
    </row>
    <row r="36" spans="1:18">
      <c r="A36" s="15" t="s">
        <v>433</v>
      </c>
      <c r="B36" s="17" t="n">
        <v>6736</v>
      </c>
      <c r="C36" s="18">
        <f>(10.0/B36*100)</f>
        <v/>
      </c>
      <c r="D36" s="19" t="n">
        <v>6726</v>
      </c>
      <c r="E36" s="18" t="n">
        <v>497.75726636</v>
      </c>
      <c r="F36" s="20" t="n">
        <v>2.57670977</v>
      </c>
      <c r="G36" s="18" t="n">
        <v>486.71745124</v>
      </c>
      <c r="H36" s="20" t="n">
        <v>6.90999085</v>
      </c>
      <c r="I36" s="18" t="s">
        <v>404</v>
      </c>
      <c r="J36" s="20" t="s">
        <v>404</v>
      </c>
      <c r="K36" s="18" t="s">
        <v>404</v>
      </c>
      <c r="L36" s="20" t="s">
        <v>404</v>
      </c>
      <c r="M36" s="18" t="s">
        <v>404</v>
      </c>
      <c r="N36" s="20" t="s">
        <v>404</v>
      </c>
      <c r="O36" s="18" t="s">
        <v>404</v>
      </c>
      <c r="P36" s="20" t="s">
        <v>404</v>
      </c>
      <c r="Q36" s="18" t="n">
        <v>463.71980985</v>
      </c>
      <c r="R36" s="20" t="n">
        <v>14.19776482</v>
      </c>
    </row>
    <row r="37" spans="1:18">
      <c r="A37" s="15" t="s">
        <v>434</v>
      </c>
      <c r="B37" s="17" t="n">
        <v>5458</v>
      </c>
      <c r="C37" s="18">
        <f>(0.0/B37*100)</f>
        <v/>
      </c>
      <c r="D37" s="19" t="n">
        <v>5458</v>
      </c>
      <c r="E37" s="18" t="n">
        <v>501.43990273</v>
      </c>
      <c r="F37" s="20" t="n">
        <v>3.73553386</v>
      </c>
      <c r="G37" s="18" t="n">
        <v>491.71735363</v>
      </c>
      <c r="H37" s="20" t="n">
        <v>8.71201844</v>
      </c>
      <c r="I37" s="18" t="s">
        <v>404</v>
      </c>
      <c r="J37" s="20" t="s">
        <v>404</v>
      </c>
      <c r="K37" s="18" t="s">
        <v>404</v>
      </c>
      <c r="L37" s="20" t="s">
        <v>404</v>
      </c>
      <c r="M37" s="18" t="s">
        <v>404</v>
      </c>
      <c r="N37" s="20" t="s">
        <v>404</v>
      </c>
      <c r="O37" s="18" t="s">
        <v>404</v>
      </c>
      <c r="P37" s="20" t="s">
        <v>404</v>
      </c>
      <c r="Q37" s="18" t="n">
        <v>524.9057119300001</v>
      </c>
      <c r="R37" s="20" t="n">
        <v>10.86808016</v>
      </c>
    </row>
    <row r="38" spans="1:18">
      <c r="A38" s="15" t="s">
        <v>435</v>
      </c>
      <c r="B38" s="17" t="n">
        <v>5860</v>
      </c>
      <c r="C38" s="18">
        <f>(268.0/B38*100)</f>
        <v/>
      </c>
      <c r="D38" s="19" t="n">
        <v>5592</v>
      </c>
      <c r="E38" s="18" t="n">
        <v>492.07033581</v>
      </c>
      <c r="F38" s="20" t="n">
        <v>3.59325327</v>
      </c>
      <c r="G38" s="18" t="n">
        <v>489.07581286</v>
      </c>
      <c r="H38" s="20" t="n">
        <v>14.84900296</v>
      </c>
      <c r="I38" s="18" t="s">
        <v>404</v>
      </c>
      <c r="J38" s="20" t="s">
        <v>404</v>
      </c>
      <c r="K38" s="18" t="s">
        <v>404</v>
      </c>
      <c r="L38" s="20" t="s">
        <v>404</v>
      </c>
      <c r="M38" s="18" t="s">
        <v>404</v>
      </c>
      <c r="N38" s="20" t="s">
        <v>404</v>
      </c>
      <c r="O38" s="18" t="s">
        <v>404</v>
      </c>
      <c r="P38" s="20" t="s">
        <v>404</v>
      </c>
      <c r="Q38" s="18" t="n">
        <v>497.94052664</v>
      </c>
      <c r="R38" s="20" t="n">
        <v>48.47117155</v>
      </c>
    </row>
    <row r="39" spans="1:18">
      <c r="A39" s="15" t="s">
        <v>436</v>
      </c>
      <c r="B39" s="17" t="n">
        <v>5895</v>
      </c>
      <c r="C39" s="18">
        <f>(0.0/B39*100)</f>
        <v/>
      </c>
      <c r="D39" s="19" t="n">
        <v>5895</v>
      </c>
      <c r="E39" s="18" t="n">
        <v>453.90187233</v>
      </c>
      <c r="F39" s="20" t="n">
        <v>8.02552187</v>
      </c>
      <c r="G39" s="18" t="n">
        <v>413.58005529</v>
      </c>
      <c r="H39" s="20" t="n">
        <v>5.64844654</v>
      </c>
      <c r="I39" s="18" t="s">
        <v>404</v>
      </c>
      <c r="J39" s="20" t="s">
        <v>404</v>
      </c>
      <c r="K39" s="18" t="s">
        <v>404</v>
      </c>
      <c r="L39" s="20" t="s">
        <v>404</v>
      </c>
      <c r="M39" s="18" t="s">
        <v>404</v>
      </c>
      <c r="N39" s="20" t="s">
        <v>404</v>
      </c>
      <c r="O39" s="18" t="s">
        <v>404</v>
      </c>
      <c r="P39" s="20" t="s">
        <v>404</v>
      </c>
      <c r="Q39" s="18" t="n">
        <v>389.08515609</v>
      </c>
      <c r="R39" s="20" t="n">
        <v>7.91167336</v>
      </c>
    </row>
    <row r="40" spans="1:18">
      <c r="A40" s="15" t="s">
        <v>437</v>
      </c>
      <c r="B40" s="17" t="n">
        <v>14157</v>
      </c>
      <c r="C40" s="18">
        <f>(2628.0/B40*100)</f>
        <v/>
      </c>
      <c r="D40" s="19" t="n">
        <v>11529</v>
      </c>
      <c r="E40" s="18" t="n">
        <v>499.43619925</v>
      </c>
      <c r="F40" s="20" t="n">
        <v>3.66778623</v>
      </c>
      <c r="G40" s="18" t="n">
        <v>500.32746744</v>
      </c>
      <c r="H40" s="20" t="n">
        <v>10.51304495</v>
      </c>
      <c r="I40" s="18" t="s">
        <v>404</v>
      </c>
      <c r="J40" s="20" t="s">
        <v>404</v>
      </c>
      <c r="K40" s="18" t="s">
        <v>404</v>
      </c>
      <c r="L40" s="20" t="s">
        <v>404</v>
      </c>
      <c r="M40" s="18" t="s">
        <v>404</v>
      </c>
      <c r="N40" s="20" t="s">
        <v>404</v>
      </c>
      <c r="O40" s="18" t="s">
        <v>404</v>
      </c>
      <c r="P40" s="20" t="s">
        <v>404</v>
      </c>
      <c r="Q40" s="18" t="n">
        <v>508.46770742</v>
      </c>
      <c r="R40" s="20" t="n">
        <v>10.01574029</v>
      </c>
    </row>
    <row r="41" spans="1:18">
      <c r="A41" s="15" t="s">
        <v>438</v>
      </c>
      <c r="B41" s="17" t="n">
        <v>5712</v>
      </c>
      <c r="C41" s="18">
        <f>(70.0/B41*100)</f>
        <v/>
      </c>
      <c r="D41" s="19" t="n">
        <v>5642</v>
      </c>
      <c r="E41" s="18" t="n">
        <v>499.97226879</v>
      </c>
      <c r="F41" s="20" t="n">
        <v>3.53109382</v>
      </c>
      <c r="G41" s="18" t="n">
        <v>475.70408752</v>
      </c>
      <c r="H41" s="20" t="n">
        <v>8.78657003</v>
      </c>
      <c r="I41" s="18" t="s">
        <v>404</v>
      </c>
      <c r="J41" s="20" t="s">
        <v>404</v>
      </c>
      <c r="K41" s="18" t="s">
        <v>404</v>
      </c>
      <c r="L41" s="20" t="s">
        <v>404</v>
      </c>
      <c r="M41" s="18" t="s">
        <v>404</v>
      </c>
      <c r="N41" s="20" t="s">
        <v>404</v>
      </c>
      <c r="O41" s="18" t="s">
        <v>404</v>
      </c>
      <c r="P41" s="20" t="s">
        <v>404</v>
      </c>
      <c r="Q41" s="18" t="n">
        <v>533.6571441999999</v>
      </c>
      <c r="R41" s="20" t="n">
        <v>26.9826666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429.53857409</v>
      </c>
      <c r="F44" s="20" t="n">
        <v>6.60384699</v>
      </c>
      <c r="G44" s="18" t="n">
        <v>390.1429624</v>
      </c>
      <c r="H44" s="20" t="n">
        <v>4.53507725</v>
      </c>
      <c r="I44" s="18" t="s">
        <v>404</v>
      </c>
      <c r="J44" s="20" t="s">
        <v>404</v>
      </c>
      <c r="K44" s="18" t="s">
        <v>404</v>
      </c>
      <c r="L44" s="20" t="s">
        <v>404</v>
      </c>
      <c r="M44" s="18" t="s">
        <v>404</v>
      </c>
      <c r="N44" s="20" t="s">
        <v>404</v>
      </c>
      <c r="O44" s="18" t="s">
        <v>404</v>
      </c>
      <c r="P44" s="20" t="s">
        <v>404</v>
      </c>
      <c r="Q44" s="18" t="n">
        <v>359.71197528</v>
      </c>
      <c r="R44" s="20" t="n">
        <v>22.65498678</v>
      </c>
    </row>
    <row r="45" spans="1:18">
      <c r="A45" s="15" t="s">
        <v>442</v>
      </c>
      <c r="B45" s="17" t="n">
        <v>5519</v>
      </c>
      <c r="C45" s="18">
        <f>(0.0/B45*100)</f>
        <v/>
      </c>
      <c r="D45" s="19" t="n">
        <v>5519</v>
      </c>
      <c r="E45" s="18" t="n">
        <v>353.07157624</v>
      </c>
      <c r="F45" s="20" t="n">
        <v>3.66152005</v>
      </c>
      <c r="G45" s="18" t="n">
        <v>355.11974858</v>
      </c>
      <c r="H45" s="20" t="n">
        <v>9.488806629999999</v>
      </c>
      <c r="I45" s="18" t="s">
        <v>404</v>
      </c>
      <c r="J45" s="20" t="s">
        <v>404</v>
      </c>
      <c r="K45" s="18" t="s">
        <v>404</v>
      </c>
      <c r="L45" s="20" t="s">
        <v>404</v>
      </c>
      <c r="M45" s="18" t="s">
        <v>404</v>
      </c>
      <c r="N45" s="20" t="s">
        <v>404</v>
      </c>
      <c r="O45" s="18" t="s">
        <v>404</v>
      </c>
      <c r="P45" s="20" t="s">
        <v>404</v>
      </c>
      <c r="Q45" s="18" t="n">
        <v>326.55219769</v>
      </c>
      <c r="R45" s="20" t="n">
        <v>8.05809623</v>
      </c>
    </row>
    <row r="46" spans="1:18">
      <c r="A46" s="15" t="s">
        <v>443</v>
      </c>
      <c r="B46" s="17" t="n">
        <v>23141</v>
      </c>
      <c r="C46" s="18">
        <f>(4196.0/B46*100)</f>
        <v/>
      </c>
      <c r="D46" s="19" t="n">
        <v>18945</v>
      </c>
      <c r="E46" s="18" t="n">
        <v>432.20952385</v>
      </c>
      <c r="F46" s="20" t="n">
        <v>4.38138065</v>
      </c>
      <c r="G46" s="18" t="n">
        <v>394.46752897</v>
      </c>
      <c r="H46" s="20" t="n">
        <v>4.28674542</v>
      </c>
      <c r="I46" s="18" t="s">
        <v>404</v>
      </c>
      <c r="J46" s="20" t="s">
        <v>404</v>
      </c>
      <c r="K46" s="18" t="s">
        <v>404</v>
      </c>
      <c r="L46" s="20" t="s">
        <v>404</v>
      </c>
      <c r="M46" s="18" t="s">
        <v>404</v>
      </c>
      <c r="N46" s="20" t="s">
        <v>404</v>
      </c>
      <c r="O46" s="18" t="s">
        <v>404</v>
      </c>
      <c r="P46" s="20" t="s">
        <v>404</v>
      </c>
      <c r="Q46" s="18" t="n">
        <v>381.82046726</v>
      </c>
      <c r="R46" s="20" t="n">
        <v>13.9208926</v>
      </c>
    </row>
    <row r="47" spans="1:18">
      <c r="A47" s="15" t="s">
        <v>444</v>
      </c>
      <c r="B47" s="17" t="n">
        <v>5928</v>
      </c>
      <c r="C47" s="18">
        <f>(0.0/B47*100)</f>
        <v/>
      </c>
      <c r="D47" s="19" t="n">
        <v>5928</v>
      </c>
      <c r="E47" s="18" t="n">
        <v>444.23846335</v>
      </c>
      <c r="F47" s="20" t="n">
        <v>7.69057921</v>
      </c>
      <c r="G47" s="18" t="n">
        <v>411.74875081</v>
      </c>
      <c r="H47" s="20" t="n">
        <v>11.10458784</v>
      </c>
      <c r="I47" s="18" t="s">
        <v>404</v>
      </c>
      <c r="J47" s="20" t="s">
        <v>404</v>
      </c>
      <c r="K47" s="18" t="s">
        <v>404</v>
      </c>
      <c r="L47" s="20" t="s">
        <v>404</v>
      </c>
      <c r="M47" s="18" t="s">
        <v>404</v>
      </c>
      <c r="N47" s="20" t="s">
        <v>404</v>
      </c>
      <c r="O47" s="18" t="s">
        <v>404</v>
      </c>
      <c r="P47" s="20" t="s">
        <v>404</v>
      </c>
      <c r="Q47" s="18" t="n">
        <v>426.91867602</v>
      </c>
      <c r="R47" s="20" t="n">
        <v>37.65321846</v>
      </c>
    </row>
    <row r="48" spans="1:18">
      <c r="A48" s="15" t="s">
        <v>445</v>
      </c>
      <c r="B48" s="17" t="n">
        <v>9841</v>
      </c>
      <c r="C48" s="18">
        <f>(0.0/B48*100)</f>
        <v/>
      </c>
      <c r="D48" s="19" t="n">
        <v>9841</v>
      </c>
      <c r="E48" s="18" t="n">
        <v>514.36397537</v>
      </c>
      <c r="F48" s="20" t="n">
        <v>7.7093693</v>
      </c>
      <c r="G48" s="18" t="n">
        <v>472.44996262</v>
      </c>
      <c r="H48" s="20" t="n">
        <v>7.97078626</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436.60497574</v>
      </c>
      <c r="F49" s="20" t="n">
        <v>4.09022602</v>
      </c>
      <c r="G49" s="18" t="n">
        <v>403.57232524</v>
      </c>
      <c r="H49" s="20" t="n">
        <v>5.03731714</v>
      </c>
      <c r="I49" s="18" t="s">
        <v>404</v>
      </c>
      <c r="J49" s="20" t="s">
        <v>404</v>
      </c>
      <c r="K49" s="18" t="s">
        <v>404</v>
      </c>
      <c r="L49" s="20" t="s">
        <v>404</v>
      </c>
      <c r="M49" s="18" t="s">
        <v>404</v>
      </c>
      <c r="N49" s="20" t="s">
        <v>404</v>
      </c>
      <c r="O49" s="18" t="s">
        <v>404</v>
      </c>
      <c r="P49" s="20" t="s">
        <v>404</v>
      </c>
      <c r="Q49" s="18" t="n">
        <v>371.6418472</v>
      </c>
      <c r="R49" s="20" t="n">
        <v>9.780633269999999</v>
      </c>
    </row>
    <row r="50" spans="1:18">
      <c r="A50" s="15" t="s">
        <v>447</v>
      </c>
      <c r="B50" s="17" t="n">
        <v>11795</v>
      </c>
      <c r="C50" s="18">
        <f>(1031.0/B50*100)</f>
        <v/>
      </c>
      <c r="D50" s="19" t="n">
        <v>10764</v>
      </c>
      <c r="E50" s="18" t="n">
        <v>440.07200843</v>
      </c>
      <c r="F50" s="20" t="n">
        <v>4.58184926</v>
      </c>
      <c r="G50" s="18" t="n">
        <v>413.04978106</v>
      </c>
      <c r="H50" s="20" t="n">
        <v>6.37352559</v>
      </c>
      <c r="I50" s="18" t="s">
        <v>404</v>
      </c>
      <c r="J50" s="20" t="s">
        <v>404</v>
      </c>
      <c r="K50" s="18" t="s">
        <v>404</v>
      </c>
      <c r="L50" s="20" t="s">
        <v>404</v>
      </c>
      <c r="M50" s="18" t="s">
        <v>404</v>
      </c>
      <c r="N50" s="20" t="s">
        <v>404</v>
      </c>
      <c r="O50" s="18" t="s">
        <v>404</v>
      </c>
      <c r="P50" s="20" t="s">
        <v>404</v>
      </c>
      <c r="Q50" s="18" t="n">
        <v>416.45800781</v>
      </c>
      <c r="R50" s="20" t="n">
        <v>15.05253215</v>
      </c>
    </row>
    <row r="51" spans="1:18">
      <c r="A51" s="15" t="s">
        <v>448</v>
      </c>
      <c r="B51" s="17" t="n">
        <v>6866</v>
      </c>
      <c r="C51" s="18">
        <f>(0.0/B51*100)</f>
        <v/>
      </c>
      <c r="D51" s="19" t="n">
        <v>6866</v>
      </c>
      <c r="E51" s="18" t="n">
        <v>431.33765348</v>
      </c>
      <c r="F51" s="20" t="n">
        <v>5.14313263</v>
      </c>
      <c r="G51" s="18" t="n">
        <v>424.32131022</v>
      </c>
      <c r="H51" s="20" t="n">
        <v>3.65748547</v>
      </c>
      <c r="I51" s="18" t="s">
        <v>404</v>
      </c>
      <c r="J51" s="20" t="s">
        <v>404</v>
      </c>
      <c r="K51" s="18" t="s">
        <v>404</v>
      </c>
      <c r="L51" s="20" t="s">
        <v>404</v>
      </c>
      <c r="M51" s="18" t="s">
        <v>404</v>
      </c>
      <c r="N51" s="20" t="s">
        <v>404</v>
      </c>
      <c r="O51" s="18" t="s">
        <v>404</v>
      </c>
      <c r="P51" s="20" t="s">
        <v>404</v>
      </c>
      <c r="Q51" s="18" t="n">
        <v>424.39227399</v>
      </c>
      <c r="R51" s="20" t="n">
        <v>6.54640504</v>
      </c>
    </row>
    <row r="52" spans="1:18">
      <c r="A52" s="15" t="s">
        <v>449</v>
      </c>
      <c r="B52" s="17" t="n">
        <v>5809</v>
      </c>
      <c r="C52" s="18">
        <f>(0.0/B52*100)</f>
        <v/>
      </c>
      <c r="D52" s="19" t="n">
        <v>5809</v>
      </c>
      <c r="E52" s="18" t="n">
        <v>492.38132695</v>
      </c>
      <c r="F52" s="20" t="n">
        <v>5.36693237</v>
      </c>
      <c r="G52" s="18" t="n">
        <v>483.60261289</v>
      </c>
      <c r="H52" s="20" t="n">
        <v>5.42132125</v>
      </c>
      <c r="I52" s="18" t="s">
        <v>404</v>
      </c>
      <c r="J52" s="20" t="s">
        <v>404</v>
      </c>
      <c r="K52" s="18" t="s">
        <v>404</v>
      </c>
      <c r="L52" s="20" t="s">
        <v>404</v>
      </c>
      <c r="M52" s="18" t="s">
        <v>404</v>
      </c>
      <c r="N52" s="20" t="s">
        <v>404</v>
      </c>
      <c r="O52" s="18" t="s">
        <v>404</v>
      </c>
      <c r="P52" s="20" t="s">
        <v>404</v>
      </c>
      <c r="Q52" s="18" t="n">
        <v>435.81206191</v>
      </c>
      <c r="R52" s="20" t="n">
        <v>23.51583908</v>
      </c>
    </row>
    <row r="53" spans="1:18">
      <c r="A53" s="15" t="s">
        <v>450</v>
      </c>
      <c r="B53" s="17" t="n">
        <v>5571</v>
      </c>
      <c r="C53" s="18">
        <f>(0.0/B53*100)</f>
        <v/>
      </c>
      <c r="D53" s="19" t="n">
        <v>5571</v>
      </c>
      <c r="E53" s="18" t="n">
        <v>442.69666073</v>
      </c>
      <c r="F53" s="20" t="n">
        <v>1.68154849</v>
      </c>
      <c r="G53" s="18" t="n">
        <v>449.83493535</v>
      </c>
      <c r="H53" s="20" t="n">
        <v>7.01699216</v>
      </c>
      <c r="I53" s="18" t="s">
        <v>404</v>
      </c>
      <c r="J53" s="20" t="s">
        <v>404</v>
      </c>
      <c r="K53" s="18" t="s">
        <v>404</v>
      </c>
      <c r="L53" s="20" t="s">
        <v>404</v>
      </c>
      <c r="M53" s="18" t="s">
        <v>404</v>
      </c>
      <c r="N53" s="20" t="s">
        <v>404</v>
      </c>
      <c r="O53" s="18" t="s">
        <v>404</v>
      </c>
      <c r="P53" s="20" t="s">
        <v>404</v>
      </c>
      <c r="Q53" s="18" t="n">
        <v>434.45692391</v>
      </c>
      <c r="R53" s="20" t="n">
        <v>11.52063929</v>
      </c>
    </row>
    <row r="54" spans="1:18">
      <c r="A54" s="15" t="s">
        <v>451</v>
      </c>
      <c r="B54" s="17" t="n">
        <v>4740</v>
      </c>
      <c r="C54" s="18">
        <f>(199.0/B54*100)</f>
        <v/>
      </c>
      <c r="D54" s="19" t="n">
        <v>4541</v>
      </c>
      <c r="E54" s="18" t="n">
        <v>369.69778883</v>
      </c>
      <c r="F54" s="20" t="n">
        <v>5.02206223</v>
      </c>
      <c r="G54" s="18" t="n">
        <v>345.71439232</v>
      </c>
      <c r="H54" s="20" t="n">
        <v>6.54625789</v>
      </c>
      <c r="I54" s="18" t="s">
        <v>404</v>
      </c>
      <c r="J54" s="20" t="s">
        <v>404</v>
      </c>
      <c r="K54" s="18" t="s">
        <v>404</v>
      </c>
      <c r="L54" s="20" t="s">
        <v>404</v>
      </c>
      <c r="M54" s="18" t="s">
        <v>404</v>
      </c>
      <c r="N54" s="20" t="s">
        <v>404</v>
      </c>
      <c r="O54" s="18" t="s">
        <v>404</v>
      </c>
      <c r="P54" s="20" t="s">
        <v>404</v>
      </c>
      <c r="Q54" s="18" t="n">
        <v>309.30345429</v>
      </c>
      <c r="R54" s="20" t="n">
        <v>10.94136533</v>
      </c>
    </row>
    <row r="55" spans="1:18">
      <c r="A55" s="15" t="s">
        <v>452</v>
      </c>
      <c r="B55" s="17" t="n">
        <v>5316</v>
      </c>
      <c r="C55" s="18">
        <f>(43.0/B55*100)</f>
        <v/>
      </c>
      <c r="D55" s="19" t="n">
        <v>5273</v>
      </c>
      <c r="E55" s="18" t="n">
        <v>407.88625591</v>
      </c>
      <c r="F55" s="20" t="n">
        <v>4.22236969</v>
      </c>
      <c r="G55" s="18" t="n">
        <v>393.01206479</v>
      </c>
      <c r="H55" s="20" t="n">
        <v>5.52176619</v>
      </c>
      <c r="I55" s="18" t="s">
        <v>404</v>
      </c>
      <c r="J55" s="20" t="s">
        <v>404</v>
      </c>
      <c r="K55" s="18" t="s">
        <v>404</v>
      </c>
      <c r="L55" s="20" t="s">
        <v>404</v>
      </c>
      <c r="M55" s="18" t="s">
        <v>404</v>
      </c>
      <c r="N55" s="20" t="s">
        <v>404</v>
      </c>
      <c r="O55" s="18" t="s">
        <v>404</v>
      </c>
      <c r="P55" s="20" t="s">
        <v>404</v>
      </c>
      <c r="Q55" s="18" t="n">
        <v>297.92973118</v>
      </c>
      <c r="R55" s="20" t="n">
        <v>22.05972825</v>
      </c>
    </row>
    <row r="56" spans="1:18">
      <c r="A56" s="15" t="s">
        <v>453</v>
      </c>
      <c r="B56" s="17" t="n">
        <v>5359</v>
      </c>
      <c r="C56" s="18">
        <f>(0.0/B56*100)</f>
        <v/>
      </c>
      <c r="D56" s="19" t="n">
        <v>5359</v>
      </c>
      <c r="E56" s="18" t="n">
        <v>526.6091414799999</v>
      </c>
      <c r="F56" s="20" t="n">
        <v>3.06602318</v>
      </c>
      <c r="G56" s="18" t="n">
        <v>547.5924488000001</v>
      </c>
      <c r="H56" s="20" t="n">
        <v>20.53952274</v>
      </c>
      <c r="I56" s="18" t="s">
        <v>404</v>
      </c>
      <c r="J56" s="20" t="s">
        <v>404</v>
      </c>
      <c r="K56" s="18" t="s">
        <v>404</v>
      </c>
      <c r="L56" s="20" t="s">
        <v>404</v>
      </c>
      <c r="M56" s="18" t="s">
        <v>404</v>
      </c>
      <c r="N56" s="20" t="s">
        <v>404</v>
      </c>
      <c r="O56" s="18" t="s">
        <v>404</v>
      </c>
      <c r="P56" s="20" t="s">
        <v>404</v>
      </c>
      <c r="Q56" s="18" t="n">
        <v>517.53472216</v>
      </c>
      <c r="R56" s="20" t="n">
        <v>14.41598916</v>
      </c>
    </row>
    <row r="57" spans="1:18">
      <c r="A57" s="15" t="s">
        <v>454</v>
      </c>
      <c r="B57" s="17" t="n">
        <v>6513</v>
      </c>
      <c r="C57" s="18">
        <f>(0.0/B57*100)</f>
        <v/>
      </c>
      <c r="D57" s="19" t="n">
        <v>6513</v>
      </c>
      <c r="E57" s="18" t="n">
        <v>414.48209807</v>
      </c>
      <c r="F57" s="20" t="n">
        <v>3.59770006</v>
      </c>
      <c r="G57" s="18" t="n">
        <v>377.86305664</v>
      </c>
      <c r="H57" s="20" t="n">
        <v>5.28946744</v>
      </c>
      <c r="I57" s="18" t="s">
        <v>404</v>
      </c>
      <c r="J57" s="20" t="s">
        <v>404</v>
      </c>
      <c r="K57" s="18" t="s">
        <v>404</v>
      </c>
      <c r="L57" s="20" t="s">
        <v>404</v>
      </c>
      <c r="M57" s="18" t="s">
        <v>404</v>
      </c>
      <c r="N57" s="20" t="s">
        <v>404</v>
      </c>
      <c r="O57" s="18" t="s">
        <v>404</v>
      </c>
      <c r="P57" s="20" t="s">
        <v>404</v>
      </c>
      <c r="Q57" s="18" t="n">
        <v>387.84894884</v>
      </c>
      <c r="R57" s="20" t="n">
        <v>10.38520773</v>
      </c>
    </row>
    <row r="58" spans="1:18">
      <c r="A58" s="15" t="s">
        <v>455</v>
      </c>
      <c r="B58" s="17" t="n">
        <v>7267</v>
      </c>
      <c r="C58" s="18">
        <f>(0.0/B58*100)</f>
        <v/>
      </c>
      <c r="D58" s="19" t="n">
        <v>7267</v>
      </c>
      <c r="E58" s="18" t="n">
        <v>412.19496983</v>
      </c>
      <c r="F58" s="20" t="n">
        <v>3.38613349</v>
      </c>
      <c r="G58" s="18" t="n">
        <v>384.9780354</v>
      </c>
      <c r="H58" s="20" t="n">
        <v>12.65503473</v>
      </c>
      <c r="I58" s="18" t="s">
        <v>404</v>
      </c>
      <c r="J58" s="20" t="s">
        <v>404</v>
      </c>
      <c r="K58" s="18" t="s">
        <v>404</v>
      </c>
      <c r="L58" s="20" t="s">
        <v>404</v>
      </c>
      <c r="M58" s="18" t="s">
        <v>404</v>
      </c>
      <c r="N58" s="20" t="s">
        <v>404</v>
      </c>
      <c r="O58" s="18" t="s">
        <v>404</v>
      </c>
      <c r="P58" s="20" t="s">
        <v>404</v>
      </c>
      <c r="Q58" s="18" t="n">
        <v>451.47745898</v>
      </c>
      <c r="R58" s="20" t="n">
        <v>19.23687696</v>
      </c>
    </row>
    <row r="59" spans="1:18">
      <c r="A59" s="15" t="s">
        <v>456</v>
      </c>
      <c r="B59" s="17" t="n">
        <v>4826</v>
      </c>
      <c r="C59" s="18">
        <f>(0.0/B59*100)</f>
        <v/>
      </c>
      <c r="D59" s="19" t="n">
        <v>4826</v>
      </c>
      <c r="E59" s="18" t="n">
        <v>354.60814731</v>
      </c>
      <c r="F59" s="20" t="n">
        <v>3.92131466</v>
      </c>
      <c r="G59" s="18" t="n">
        <v>343.64342928</v>
      </c>
      <c r="H59" s="20" t="n">
        <v>1.68351832</v>
      </c>
      <c r="I59" s="18" t="s">
        <v>404</v>
      </c>
      <c r="J59" s="20" t="s">
        <v>404</v>
      </c>
      <c r="K59" s="18" t="s">
        <v>404</v>
      </c>
      <c r="L59" s="20" t="s">
        <v>404</v>
      </c>
      <c r="M59" s="18" t="s">
        <v>404</v>
      </c>
      <c r="N59" s="20" t="s">
        <v>404</v>
      </c>
      <c r="O59" s="18" t="s">
        <v>404</v>
      </c>
      <c r="P59" s="20" t="s">
        <v>404</v>
      </c>
      <c r="Q59" s="18" t="n">
        <v>367.01127037</v>
      </c>
      <c r="R59" s="20" t="n">
        <v>7.09500402</v>
      </c>
    </row>
    <row r="60" spans="1:18">
      <c r="A60" s="15" t="s">
        <v>457</v>
      </c>
      <c r="B60" s="17" t="n">
        <v>4546</v>
      </c>
      <c r="C60" s="18">
        <f>(0.0/B60*100)</f>
        <v/>
      </c>
      <c r="D60" s="19" t="n">
        <v>4546</v>
      </c>
      <c r="E60" s="18" t="n">
        <v>357.99365901</v>
      </c>
      <c r="F60" s="20" t="n">
        <v>5.15778202</v>
      </c>
      <c r="G60" s="18" t="n">
        <v>303.32574802</v>
      </c>
      <c r="H60" s="20" t="n">
        <v>12.61085014</v>
      </c>
      <c r="I60" s="18" t="s">
        <v>404</v>
      </c>
      <c r="J60" s="20" t="s">
        <v>404</v>
      </c>
      <c r="K60" s="18" t="s">
        <v>404</v>
      </c>
      <c r="L60" s="20" t="s">
        <v>404</v>
      </c>
      <c r="M60" s="18" t="s">
        <v>404</v>
      </c>
      <c r="N60" s="20" t="s">
        <v>404</v>
      </c>
      <c r="O60" s="18" t="s">
        <v>404</v>
      </c>
      <c r="P60" s="20" t="s">
        <v>404</v>
      </c>
      <c r="Q60" s="18" t="n">
        <v>292.6880446</v>
      </c>
      <c r="R60" s="20" t="n">
        <v>23.98912732</v>
      </c>
    </row>
    <row r="61" spans="1:18">
      <c r="A61" s="15" t="s">
        <v>458</v>
      </c>
      <c r="B61" s="17" t="n">
        <v>6525</v>
      </c>
      <c r="C61" s="18">
        <f>(0.0/B61*100)</f>
        <v/>
      </c>
      <c r="D61" s="19" t="n">
        <v>6525</v>
      </c>
      <c r="E61" s="18" t="n">
        <v>479.09879534</v>
      </c>
      <c r="F61" s="20" t="n">
        <v>3.32846209</v>
      </c>
      <c r="G61" s="18" t="n">
        <v>458.07540783</v>
      </c>
      <c r="H61" s="20" t="n">
        <v>6.89519722</v>
      </c>
      <c r="I61" s="18" t="s">
        <v>404</v>
      </c>
      <c r="J61" s="20" t="s">
        <v>404</v>
      </c>
      <c r="K61" s="18" t="s">
        <v>404</v>
      </c>
      <c r="L61" s="20" t="s">
        <v>404</v>
      </c>
      <c r="M61" s="18" t="s">
        <v>404</v>
      </c>
      <c r="N61" s="20" t="s">
        <v>404</v>
      </c>
      <c r="O61" s="18" t="s">
        <v>404</v>
      </c>
      <c r="P61" s="20" t="s">
        <v>404</v>
      </c>
      <c r="Q61" s="18" t="n">
        <v>413.48291064</v>
      </c>
      <c r="R61" s="20" t="n">
        <v>31.10714731</v>
      </c>
    </row>
    <row r="62" spans="1:18">
      <c r="A62" s="15" t="s">
        <v>459</v>
      </c>
      <c r="B62" s="17" t="n">
        <v>4476</v>
      </c>
      <c r="C62" s="18">
        <f>(0.0/B62*100)</f>
        <v/>
      </c>
      <c r="D62" s="19" t="n">
        <v>4476</v>
      </c>
      <c r="E62" s="18" t="n">
        <v>508.58068138</v>
      </c>
      <c r="F62" s="20" t="n">
        <v>1.27831153</v>
      </c>
      <c r="G62" s="18" t="n">
        <v>510.27623611</v>
      </c>
      <c r="H62" s="20" t="n">
        <v>5.0559588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361.75186081</v>
      </c>
      <c r="F63" s="20" t="n">
        <v>1.90651178</v>
      </c>
      <c r="G63" s="18" t="n">
        <v>324.69792922</v>
      </c>
      <c r="H63" s="20" t="n">
        <v>2.86328025</v>
      </c>
      <c r="I63" s="18" t="s">
        <v>404</v>
      </c>
      <c r="J63" s="20" t="s">
        <v>404</v>
      </c>
      <c r="K63" s="18" t="s">
        <v>404</v>
      </c>
      <c r="L63" s="20" t="s">
        <v>404</v>
      </c>
      <c r="M63" s="18" t="s">
        <v>404</v>
      </c>
      <c r="N63" s="20" t="s">
        <v>404</v>
      </c>
      <c r="O63" s="18" t="s">
        <v>404</v>
      </c>
      <c r="P63" s="20" t="s">
        <v>404</v>
      </c>
      <c r="Q63" s="18" t="n">
        <v>380.65044783</v>
      </c>
      <c r="R63" s="20" t="n">
        <v>4.98635429</v>
      </c>
    </row>
    <row r="64" spans="1:18">
      <c r="A64" s="15" t="s">
        <v>461</v>
      </c>
      <c r="B64" s="17" t="n">
        <v>3634</v>
      </c>
      <c r="C64" s="18">
        <f>(27.0/B64*100)</f>
        <v/>
      </c>
      <c r="D64" s="19" t="n">
        <v>3607</v>
      </c>
      <c r="E64" s="18" t="n">
        <v>446.4646291</v>
      </c>
      <c r="F64" s="20" t="n">
        <v>1.85510765</v>
      </c>
      <c r="G64" s="18" t="n">
        <v>444.15387186</v>
      </c>
      <c r="H64" s="20" t="n">
        <v>13.05888889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417.09614713</v>
      </c>
      <c r="F65" s="20" t="n">
        <v>3.46904639</v>
      </c>
      <c r="G65" s="18" t="n">
        <v>412.79712202</v>
      </c>
      <c r="H65" s="20" t="n">
        <v>5.62279933</v>
      </c>
      <c r="I65" s="18" t="s">
        <v>404</v>
      </c>
      <c r="J65" s="20" t="s">
        <v>404</v>
      </c>
      <c r="K65" s="18" t="s">
        <v>404</v>
      </c>
      <c r="L65" s="20" t="s">
        <v>404</v>
      </c>
      <c r="M65" s="18" t="s">
        <v>404</v>
      </c>
      <c r="N65" s="20" t="s">
        <v>404</v>
      </c>
      <c r="O65" s="18" t="s">
        <v>404</v>
      </c>
      <c r="P65" s="20" t="s">
        <v>404</v>
      </c>
      <c r="Q65" s="18" t="n">
        <v>460.355572</v>
      </c>
      <c r="R65" s="20" t="n">
        <v>7.6518131</v>
      </c>
    </row>
    <row r="66" spans="1:18">
      <c r="A66" s="15" t="s">
        <v>463</v>
      </c>
      <c r="B66" s="17" t="n">
        <v>5665</v>
      </c>
      <c r="C66" s="18">
        <f>(0.0/B66*100)</f>
        <v/>
      </c>
      <c r="D66" s="19" t="n">
        <v>5665</v>
      </c>
      <c r="E66" s="18" t="n">
        <v>425.97875895</v>
      </c>
      <c r="F66" s="20" t="n">
        <v>2.1542259</v>
      </c>
      <c r="G66" s="18" t="n">
        <v>428.12525309</v>
      </c>
      <c r="H66" s="20" t="n">
        <v>1.68345649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417.61498482</v>
      </c>
      <c r="F67" s="20" t="n">
        <v>4.95201341</v>
      </c>
      <c r="G67" s="18" t="n">
        <v>380.56817785</v>
      </c>
      <c r="H67" s="20" t="n">
        <v>3.98980893</v>
      </c>
      <c r="I67" s="18" t="s">
        <v>404</v>
      </c>
      <c r="J67" s="20" t="s">
        <v>404</v>
      </c>
      <c r="K67" s="18" t="s">
        <v>404</v>
      </c>
      <c r="L67" s="20" t="s">
        <v>404</v>
      </c>
      <c r="M67" s="18" t="s">
        <v>404</v>
      </c>
      <c r="N67" s="20" t="s">
        <v>404</v>
      </c>
      <c r="O67" s="18" t="s">
        <v>404</v>
      </c>
      <c r="P67" s="20" t="s">
        <v>404</v>
      </c>
      <c r="Q67" s="18" t="n">
        <v>381.52166526</v>
      </c>
      <c r="R67" s="20" t="n">
        <v>16.28044048</v>
      </c>
    </row>
    <row r="68" spans="1:18">
      <c r="A68" s="15" t="s">
        <v>465</v>
      </c>
      <c r="B68" s="17" t="n">
        <v>12083</v>
      </c>
      <c r="C68" s="18">
        <f>(0.0/B68*100)</f>
        <v/>
      </c>
      <c r="D68" s="19" t="n">
        <v>12083</v>
      </c>
      <c r="E68" s="18" t="n">
        <v>401.57880249</v>
      </c>
      <c r="F68" s="20" t="n">
        <v>1.04104092</v>
      </c>
      <c r="G68" s="18" t="n">
        <v>404.60525979</v>
      </c>
      <c r="H68" s="20" t="n">
        <v>4.2762292</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438.76506909</v>
      </c>
      <c r="F69" s="20" t="n">
        <v>5.30212851</v>
      </c>
      <c r="G69" s="18" t="n">
        <v>424.41237704</v>
      </c>
      <c r="H69" s="20" t="n">
        <v>7.90182279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499.22345244</v>
      </c>
      <c r="F70" s="20" t="n">
        <v>3.39159712</v>
      </c>
      <c r="G70" s="18" t="n">
        <v>462.28366896</v>
      </c>
      <c r="H70" s="20" t="n">
        <v>6.38242526</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537.01905613</v>
      </c>
      <c r="F71" s="20" t="n">
        <v>1.63875541</v>
      </c>
      <c r="G71" s="18" t="n">
        <v>457.25315162</v>
      </c>
      <c r="H71" s="20" t="n">
        <v>11.33056968</v>
      </c>
      <c r="I71" s="18" t="s">
        <v>404</v>
      </c>
      <c r="J71" s="20" t="s">
        <v>404</v>
      </c>
      <c r="K71" s="18" t="s">
        <v>404</v>
      </c>
      <c r="L71" s="20" t="s">
        <v>404</v>
      </c>
      <c r="M71" s="18" t="s">
        <v>404</v>
      </c>
      <c r="N71" s="20" t="s">
        <v>404</v>
      </c>
      <c r="O71" s="18" t="s">
        <v>404</v>
      </c>
      <c r="P71" s="20" t="s">
        <v>404</v>
      </c>
      <c r="Q71" s="18" t="n">
        <v>481.25072188</v>
      </c>
      <c r="R71" s="20" t="n">
        <v>8.94584354</v>
      </c>
    </row>
    <row r="72" spans="1:18">
      <c r="A72" s="15" t="s">
        <v>469</v>
      </c>
      <c r="B72" s="17" t="n">
        <v>7708</v>
      </c>
      <c r="C72" s="18">
        <f>(0.0/B72*100)</f>
        <v/>
      </c>
      <c r="D72" s="19" t="n">
        <v>7708</v>
      </c>
      <c r="E72" s="18" t="n">
        <v>505.46410114</v>
      </c>
      <c r="F72" s="20" t="n">
        <v>2.73244853</v>
      </c>
      <c r="G72" s="18" t="n">
        <v>461.17752344</v>
      </c>
      <c r="H72" s="20" t="n">
        <v>11.53198985</v>
      </c>
      <c r="I72" s="18" t="s">
        <v>404</v>
      </c>
      <c r="J72" s="20" t="s">
        <v>404</v>
      </c>
      <c r="K72" s="18" t="s">
        <v>404</v>
      </c>
      <c r="L72" s="20" t="s">
        <v>404</v>
      </c>
      <c r="M72" s="18" t="s">
        <v>404</v>
      </c>
      <c r="N72" s="20" t="s">
        <v>404</v>
      </c>
      <c r="O72" s="18" t="s">
        <v>404</v>
      </c>
      <c r="P72" s="20" t="s">
        <v>404</v>
      </c>
      <c r="Q72" s="18" t="n">
        <v>459.8492095</v>
      </c>
      <c r="R72" s="20" t="n">
        <v>10.76168574</v>
      </c>
    </row>
    <row r="73" spans="1:18">
      <c r="A73" s="15" t="s">
        <v>470</v>
      </c>
      <c r="B73" s="17" t="n">
        <v>8249</v>
      </c>
      <c r="C73" s="18">
        <f>(0.0/B73*100)</f>
        <v/>
      </c>
      <c r="D73" s="19" t="n">
        <v>8249</v>
      </c>
      <c r="E73" s="18" t="n">
        <v>422.83983188</v>
      </c>
      <c r="F73" s="20" t="n">
        <v>4.75649073</v>
      </c>
      <c r="G73" s="18" t="n">
        <v>390.54226377</v>
      </c>
      <c r="H73" s="20" t="n">
        <v>4.48805508</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425.27549203</v>
      </c>
      <c r="F74" s="20" t="n">
        <v>1.69409875</v>
      </c>
      <c r="G74" s="18" t="n">
        <v>428.10393231</v>
      </c>
      <c r="H74" s="20" t="n">
        <v>2.60554525</v>
      </c>
      <c r="I74" s="18" t="s">
        <v>404</v>
      </c>
      <c r="J74" s="20" t="s">
        <v>404</v>
      </c>
      <c r="K74" s="18" t="s">
        <v>404</v>
      </c>
      <c r="L74" s="20" t="s">
        <v>404</v>
      </c>
      <c r="M74" s="18" t="s">
        <v>404</v>
      </c>
      <c r="N74" s="20" t="s">
        <v>404</v>
      </c>
      <c r="O74" s="18" t="s">
        <v>404</v>
      </c>
      <c r="P74" s="20" t="s">
        <v>404</v>
      </c>
      <c r="Q74" s="18" t="n">
        <v>362.90969121</v>
      </c>
      <c r="R74" s="20" t="n">
        <v>11.66329453</v>
      </c>
    </row>
    <row r="75" spans="1:18">
      <c r="A75" s="15" t="s">
        <v>472</v>
      </c>
      <c r="B75" s="17" t="n">
        <v>5375</v>
      </c>
      <c r="C75" s="18">
        <f>(483.0/B75*100)</f>
        <v/>
      </c>
      <c r="D75" s="19" t="n">
        <v>4892</v>
      </c>
      <c r="E75" s="18" t="n">
        <v>363.93576622</v>
      </c>
      <c r="F75" s="20" t="n">
        <v>6.22603685</v>
      </c>
      <c r="G75" s="18" t="n">
        <v>361.17666064</v>
      </c>
      <c r="H75" s="20" t="n">
        <v>5.25134392</v>
      </c>
      <c r="I75" s="18" t="s">
        <v>404</v>
      </c>
      <c r="J75" s="20" t="s">
        <v>404</v>
      </c>
      <c r="K75" s="18" t="s">
        <v>404</v>
      </c>
      <c r="L75" s="20" t="s">
        <v>404</v>
      </c>
      <c r="M75" s="18" t="s">
        <v>404</v>
      </c>
      <c r="N75" s="20" t="s">
        <v>404</v>
      </c>
      <c r="O75" s="18" t="s">
        <v>404</v>
      </c>
      <c r="P75" s="20" t="s">
        <v>404</v>
      </c>
      <c r="Q75" s="18" t="n">
        <v>353.52147312</v>
      </c>
      <c r="R75" s="20" t="n">
        <v>20.86439857</v>
      </c>
    </row>
    <row r="76" spans="1:18">
      <c r="A76" s="15" t="s">
        <v>473</v>
      </c>
      <c r="B76" s="17" t="n">
        <v>14167</v>
      </c>
      <c r="C76" s="18">
        <f>(1400.0/B76*100)</f>
        <v/>
      </c>
      <c r="D76" s="19" t="n">
        <v>12767</v>
      </c>
      <c r="E76" s="18" t="n">
        <v>436.3706628</v>
      </c>
      <c r="F76" s="20" t="n">
        <v>3.14632938</v>
      </c>
      <c r="G76" s="18" t="n">
        <v>414.70772165</v>
      </c>
      <c r="H76" s="20" t="n">
        <v>17.05009488</v>
      </c>
      <c r="I76" s="18" t="s">
        <v>404</v>
      </c>
      <c r="J76" s="20" t="s">
        <v>404</v>
      </c>
      <c r="K76" s="18" t="s">
        <v>404</v>
      </c>
      <c r="L76" s="20" t="s">
        <v>404</v>
      </c>
      <c r="M76" s="18" t="s">
        <v>404</v>
      </c>
      <c r="N76" s="20" t="s">
        <v>404</v>
      </c>
      <c r="O76" s="18" t="s">
        <v>404</v>
      </c>
      <c r="P76" s="20" t="s">
        <v>404</v>
      </c>
      <c r="Q76" s="18" t="n">
        <v>435.52875032</v>
      </c>
      <c r="R76" s="20" t="n">
        <v>13.39444024</v>
      </c>
    </row>
    <row r="77" spans="1:18">
      <c r="A77" s="15" t="s">
        <v>474</v>
      </c>
      <c r="B77" s="17" t="n">
        <v>6062</v>
      </c>
      <c r="C77" s="18">
        <f>(0.0/B77*100)</f>
        <v/>
      </c>
      <c r="D77" s="19" t="n">
        <v>6062</v>
      </c>
      <c r="E77" s="18" t="n">
        <v>439.69084202</v>
      </c>
      <c r="F77" s="20" t="n">
        <v>2.86140132</v>
      </c>
      <c r="G77" s="18" t="n">
        <v>413.69701418</v>
      </c>
      <c r="H77" s="20" t="n">
        <v>12.3099111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501.83500603</v>
      </c>
      <c r="F78" s="20" t="n">
        <v>6.03575239</v>
      </c>
      <c r="G78" s="18" t="n">
        <v>476.902353</v>
      </c>
      <c r="H78" s="20" t="n">
        <v>4.98435874</v>
      </c>
      <c r="I78" s="18" t="s">
        <v>404</v>
      </c>
      <c r="J78" s="20" t="s">
        <v>404</v>
      </c>
      <c r="K78" s="18" t="s">
        <v>404</v>
      </c>
      <c r="L78" s="20" t="s">
        <v>404</v>
      </c>
      <c r="M78" s="18" t="s">
        <v>404</v>
      </c>
      <c r="N78" s="20" t="s">
        <v>404</v>
      </c>
      <c r="O78" s="18" t="s">
        <v>404</v>
      </c>
      <c r="P78" s="20" t="s">
        <v>404</v>
      </c>
      <c r="Q78" s="18" t="n">
        <v>480.85024153</v>
      </c>
      <c r="R78" s="20" t="n">
        <v>12.94303689</v>
      </c>
    </row>
    <row customHeight="1" ht="25" r="79" spans="1:18">
      <c r="A79" s="15" t="s">
        <v>476</v>
      </c>
      <c r="B79" s="17" t="n">
        <v>1657</v>
      </c>
      <c r="C79" s="18">
        <f>(21.0/B79*100)</f>
        <v/>
      </c>
      <c r="D79" s="19" t="n">
        <v>1636</v>
      </c>
      <c r="E79" s="18" t="n">
        <v>478.42813303</v>
      </c>
      <c r="F79" s="20" t="n">
        <v>7.75034476</v>
      </c>
      <c r="G79" s="18" t="n">
        <v>428.95931502</v>
      </c>
      <c r="H79" s="20" t="n">
        <v>19.84875479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429.41314187</v>
      </c>
      <c r="F80" s="20" t="n">
        <v>3.77495599</v>
      </c>
      <c r="G80" s="18" t="n">
        <v>411.45177257</v>
      </c>
      <c r="H80" s="20" t="n">
        <v>8.581045899999999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433.39448936</v>
      </c>
      <c r="F81" s="20" t="n">
        <v>3.82513726</v>
      </c>
      <c r="G81" s="18" t="n">
        <v>414.48155334</v>
      </c>
      <c r="H81" s="20" t="n">
        <v>7.38326761</v>
      </c>
      <c r="I81" s="18" t="s">
        <v>404</v>
      </c>
      <c r="J81" s="20" t="s">
        <v>404</v>
      </c>
      <c r="K81" s="18" t="s">
        <v>404</v>
      </c>
      <c r="L81" s="20" t="s">
        <v>404</v>
      </c>
      <c r="M81" s="18" t="s">
        <v>404</v>
      </c>
      <c r="N81" s="20" t="s">
        <v>404</v>
      </c>
      <c r="O81" s="18" t="s">
        <v>404</v>
      </c>
      <c r="P81" s="20" t="s">
        <v>404</v>
      </c>
      <c r="Q81" s="18" t="n">
        <v>440.88963116</v>
      </c>
      <c r="R81" s="20" t="n">
        <v>9.255052239999999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504.21255382</v>
      </c>
      <c r="F7" s="20" t="n">
        <v>1.92234768</v>
      </c>
      <c r="G7" s="18" t="n">
        <v>496.52907595</v>
      </c>
      <c r="H7" s="20" t="n">
        <v>7.60139158</v>
      </c>
      <c r="I7" s="18" t="s">
        <v>404</v>
      </c>
      <c r="J7" s="20" t="s">
        <v>404</v>
      </c>
      <c r="K7" s="18" t="s">
        <v>404</v>
      </c>
      <c r="L7" s="20" t="s">
        <v>404</v>
      </c>
      <c r="M7" s="18" t="s">
        <v>404</v>
      </c>
      <c r="N7" s="20" t="s">
        <v>404</v>
      </c>
      <c r="O7" s="18" t="s">
        <v>404</v>
      </c>
      <c r="P7" s="20" t="s">
        <v>404</v>
      </c>
      <c r="Q7" s="18" t="n">
        <v>493.73776967</v>
      </c>
      <c r="R7" s="20" t="n">
        <v>8.96677525</v>
      </c>
    </row>
    <row r="8" spans="1:18">
      <c r="A8" s="15" t="s">
        <v>405</v>
      </c>
      <c r="B8" s="17" t="n">
        <v>7007</v>
      </c>
      <c r="C8" s="18">
        <f>(0.0/B8*100)</f>
        <v/>
      </c>
      <c r="D8" s="19" t="n">
        <v>7007</v>
      </c>
      <c r="E8" s="18" t="n">
        <v>499.55804183</v>
      </c>
      <c r="F8" s="20" t="n">
        <v>6.00655104</v>
      </c>
      <c r="G8" s="18" t="n">
        <v>474.66779006</v>
      </c>
      <c r="H8" s="20" t="n">
        <v>5.29702993</v>
      </c>
      <c r="I8" s="18" t="s">
        <v>404</v>
      </c>
      <c r="J8" s="20" t="s">
        <v>404</v>
      </c>
      <c r="K8" s="18" t="s">
        <v>404</v>
      </c>
      <c r="L8" s="20" t="s">
        <v>404</v>
      </c>
      <c r="M8" s="18" t="s">
        <v>404</v>
      </c>
      <c r="N8" s="20" t="s">
        <v>404</v>
      </c>
      <c r="O8" s="18" t="s">
        <v>404</v>
      </c>
      <c r="P8" s="20" t="s">
        <v>404</v>
      </c>
      <c r="Q8" s="18" t="n">
        <v>441.28793275</v>
      </c>
      <c r="R8" s="20" t="n">
        <v>18.41951044</v>
      </c>
    </row>
    <row r="9" spans="1:18">
      <c r="A9" s="15" t="s">
        <v>406</v>
      </c>
      <c r="B9" s="17" t="n">
        <v>9651</v>
      </c>
      <c r="C9" s="18">
        <f>(200.0/B9*100)</f>
        <v/>
      </c>
      <c r="D9" s="19" t="n">
        <v>9451</v>
      </c>
      <c r="E9" s="18" t="n">
        <v>508.58211051</v>
      </c>
      <c r="F9" s="20" t="n">
        <v>3.53090601</v>
      </c>
      <c r="G9" s="18" t="n">
        <v>481.24624716</v>
      </c>
      <c r="H9" s="20" t="n">
        <v>8.460887789999999</v>
      </c>
      <c r="I9" s="18" t="s">
        <v>404</v>
      </c>
      <c r="J9" s="20" t="s">
        <v>404</v>
      </c>
      <c r="K9" s="18" t="s">
        <v>404</v>
      </c>
      <c r="L9" s="20" t="s">
        <v>404</v>
      </c>
      <c r="M9" s="18" t="s">
        <v>404</v>
      </c>
      <c r="N9" s="20" t="s">
        <v>404</v>
      </c>
      <c r="O9" s="18" t="s">
        <v>404</v>
      </c>
      <c r="P9" s="20" t="s">
        <v>404</v>
      </c>
      <c r="Q9" s="18" t="n">
        <v>448.18014521</v>
      </c>
      <c r="R9" s="20" t="n">
        <v>17.06856461</v>
      </c>
    </row>
    <row r="10" spans="1:18">
      <c r="A10" s="15" t="s">
        <v>407</v>
      </c>
      <c r="B10" s="17" t="n">
        <v>20058</v>
      </c>
      <c r="C10" s="18">
        <f>(2798.0/B10*100)</f>
        <v/>
      </c>
      <c r="D10" s="19" t="n">
        <v>17260</v>
      </c>
      <c r="E10" s="18" t="n">
        <v>527.45216034</v>
      </c>
      <c r="F10" s="20" t="n">
        <v>2.59342258</v>
      </c>
      <c r="G10" s="18" t="n">
        <v>530.85578087</v>
      </c>
      <c r="H10" s="20" t="n">
        <v>6.44247148</v>
      </c>
      <c r="I10" s="18" t="s">
        <v>404</v>
      </c>
      <c r="J10" s="20" t="s">
        <v>404</v>
      </c>
      <c r="K10" s="18" t="s">
        <v>404</v>
      </c>
      <c r="L10" s="20" t="s">
        <v>404</v>
      </c>
      <c r="M10" s="18" t="s">
        <v>404</v>
      </c>
      <c r="N10" s="20" t="s">
        <v>404</v>
      </c>
      <c r="O10" s="18" t="s">
        <v>404</v>
      </c>
      <c r="P10" s="20" t="s">
        <v>404</v>
      </c>
      <c r="Q10" s="18" t="n">
        <v>534.31831935</v>
      </c>
      <c r="R10" s="20" t="n">
        <v>13.75076437</v>
      </c>
    </row>
    <row r="11" spans="1:18">
      <c r="A11" s="15" t="s">
        <v>408</v>
      </c>
      <c r="B11" s="17" t="n">
        <v>7053</v>
      </c>
      <c r="C11" s="18">
        <f>(137.0/B11*100)</f>
        <v/>
      </c>
      <c r="D11" s="19" t="n">
        <v>6916</v>
      </c>
      <c r="E11" s="18" t="n">
        <v>473.18979544</v>
      </c>
      <c r="F11" s="20" t="n">
        <v>4.99133797</v>
      </c>
      <c r="G11" s="18" t="n">
        <v>446.33991031</v>
      </c>
      <c r="H11" s="20" t="n">
        <v>5.50022269</v>
      </c>
      <c r="I11" s="18" t="s">
        <v>404</v>
      </c>
      <c r="J11" s="20" t="s">
        <v>404</v>
      </c>
      <c r="K11" s="18" t="s">
        <v>404</v>
      </c>
      <c r="L11" s="20" t="s">
        <v>404</v>
      </c>
      <c r="M11" s="18" t="s">
        <v>404</v>
      </c>
      <c r="N11" s="20" t="s">
        <v>404</v>
      </c>
      <c r="O11" s="18" t="s">
        <v>404</v>
      </c>
      <c r="P11" s="20" t="s">
        <v>404</v>
      </c>
      <c r="Q11" s="18" t="n">
        <v>458.74124804</v>
      </c>
      <c r="R11" s="20" t="n">
        <v>23.93946625</v>
      </c>
    </row>
    <row r="12" spans="1:18">
      <c r="A12" s="15" t="s">
        <v>409</v>
      </c>
      <c r="B12" s="17" t="n">
        <v>6894</v>
      </c>
      <c r="C12" s="18">
        <f>(106.0/B12*100)</f>
        <v/>
      </c>
      <c r="D12" s="19" t="n">
        <v>6788</v>
      </c>
      <c r="E12" s="18" t="n">
        <v>508.17485939</v>
      </c>
      <c r="F12" s="20" t="n">
        <v>4.99577453</v>
      </c>
      <c r="G12" s="18" t="n">
        <v>470.19347353</v>
      </c>
      <c r="H12" s="20" t="n">
        <v>5.14938704</v>
      </c>
      <c r="I12" s="18" t="s">
        <v>404</v>
      </c>
      <c r="J12" s="20" t="s">
        <v>404</v>
      </c>
      <c r="K12" s="18" t="s">
        <v>404</v>
      </c>
      <c r="L12" s="20" t="s">
        <v>404</v>
      </c>
      <c r="M12" s="18" t="s">
        <v>404</v>
      </c>
      <c r="N12" s="20" t="s">
        <v>404</v>
      </c>
      <c r="O12" s="18" t="s">
        <v>404</v>
      </c>
      <c r="P12" s="20" t="s">
        <v>404</v>
      </c>
      <c r="Q12" s="18" t="n">
        <v>417.08247228</v>
      </c>
      <c r="R12" s="20" t="n">
        <v>29.18790937</v>
      </c>
    </row>
    <row r="13" spans="1:18">
      <c r="A13" s="15" t="s">
        <v>410</v>
      </c>
      <c r="B13" s="17" t="n">
        <v>7161</v>
      </c>
      <c r="C13" s="18">
        <f>(1175.0/B13*100)</f>
        <v/>
      </c>
      <c r="D13" s="19" t="n">
        <v>5986</v>
      </c>
      <c r="E13" s="18" t="n">
        <v>499.93255076</v>
      </c>
      <c r="F13" s="20" t="n">
        <v>3.0774675</v>
      </c>
      <c r="G13" s="18" t="n">
        <v>500.35047235</v>
      </c>
      <c r="H13" s="20" t="n">
        <v>7.66931692</v>
      </c>
      <c r="I13" s="18" t="s">
        <v>404</v>
      </c>
      <c r="J13" s="20" t="s">
        <v>404</v>
      </c>
      <c r="K13" s="18" t="s">
        <v>404</v>
      </c>
      <c r="L13" s="20" t="s">
        <v>404</v>
      </c>
      <c r="M13" s="18" t="s">
        <v>404</v>
      </c>
      <c r="N13" s="20" t="s">
        <v>404</v>
      </c>
      <c r="O13" s="18" t="s">
        <v>404</v>
      </c>
      <c r="P13" s="20" t="s">
        <v>404</v>
      </c>
      <c r="Q13" s="18" t="n">
        <v>495.41612432</v>
      </c>
      <c r="R13" s="20" t="n">
        <v>8.19907755</v>
      </c>
    </row>
    <row r="14" spans="1:18">
      <c r="A14" s="15" t="s">
        <v>411</v>
      </c>
      <c r="B14" s="17" t="n">
        <v>5587</v>
      </c>
      <c r="C14" s="18">
        <f>(0.0/B14*100)</f>
        <v/>
      </c>
      <c r="D14" s="19" t="n">
        <v>5587</v>
      </c>
      <c r="E14" s="18" t="n">
        <v>517.98593857</v>
      </c>
      <c r="F14" s="20" t="n">
        <v>3.66776303</v>
      </c>
      <c r="G14" s="18" t="n">
        <v>519.68640043</v>
      </c>
      <c r="H14" s="20" t="n">
        <v>3.08279295</v>
      </c>
      <c r="I14" s="18" t="s">
        <v>404</v>
      </c>
      <c r="J14" s="20" t="s">
        <v>404</v>
      </c>
      <c r="K14" s="18" t="s">
        <v>404</v>
      </c>
      <c r="L14" s="20" t="s">
        <v>404</v>
      </c>
      <c r="M14" s="18" t="s">
        <v>404</v>
      </c>
      <c r="N14" s="20" t="s">
        <v>404</v>
      </c>
      <c r="O14" s="18" t="s">
        <v>404</v>
      </c>
      <c r="P14" s="20" t="s">
        <v>404</v>
      </c>
      <c r="Q14" s="18" t="n">
        <v>524.08611551</v>
      </c>
      <c r="R14" s="20" t="n">
        <v>11.29735485</v>
      </c>
    </row>
    <row r="15" spans="1:18">
      <c r="A15" s="15" t="s">
        <v>412</v>
      </c>
      <c r="B15" s="17" t="n">
        <v>5882</v>
      </c>
      <c r="C15" s="18">
        <f>(0.0/B15*100)</f>
        <v/>
      </c>
      <c r="D15" s="19" t="n">
        <v>5882</v>
      </c>
      <c r="E15" s="18" t="n">
        <v>528.63528535</v>
      </c>
      <c r="F15" s="20" t="n">
        <v>2.94793185</v>
      </c>
      <c r="G15" s="18" t="n">
        <v>516.15541713</v>
      </c>
      <c r="H15" s="20" t="n">
        <v>5.48146776</v>
      </c>
      <c r="I15" s="18" t="s">
        <v>404</v>
      </c>
      <c r="J15" s="20" t="s">
        <v>404</v>
      </c>
      <c r="K15" s="18" t="s">
        <v>404</v>
      </c>
      <c r="L15" s="20" t="s">
        <v>404</v>
      </c>
      <c r="M15" s="18" t="s">
        <v>404</v>
      </c>
      <c r="N15" s="20" t="s">
        <v>404</v>
      </c>
      <c r="O15" s="18" t="s">
        <v>404</v>
      </c>
      <c r="P15" s="20" t="s">
        <v>404</v>
      </c>
      <c r="Q15" s="18" t="n">
        <v>570.90649062</v>
      </c>
      <c r="R15" s="20" t="n">
        <v>26.10724972</v>
      </c>
    </row>
    <row r="16" spans="1:18">
      <c r="A16" s="15" t="s">
        <v>413</v>
      </c>
      <c r="B16" s="17" t="n">
        <v>6108</v>
      </c>
      <c r="C16" s="18">
        <f>(339.0/B16*100)</f>
        <v/>
      </c>
      <c r="D16" s="19" t="n">
        <v>5769</v>
      </c>
      <c r="E16" s="18" t="n">
        <v>509.20139265</v>
      </c>
      <c r="F16" s="20" t="n">
        <v>4.16329109</v>
      </c>
      <c r="G16" s="18" t="n">
        <v>480.19057285</v>
      </c>
      <c r="H16" s="20" t="n">
        <v>10.75143497</v>
      </c>
      <c r="I16" s="18" t="s">
        <v>404</v>
      </c>
      <c r="J16" s="20" t="s">
        <v>404</v>
      </c>
      <c r="K16" s="18" t="s">
        <v>404</v>
      </c>
      <c r="L16" s="20" t="s">
        <v>404</v>
      </c>
      <c r="M16" s="18" t="s">
        <v>404</v>
      </c>
      <c r="N16" s="20" t="s">
        <v>404</v>
      </c>
      <c r="O16" s="18" t="s">
        <v>404</v>
      </c>
      <c r="P16" s="20" t="s">
        <v>404</v>
      </c>
      <c r="Q16" s="18" t="n">
        <v>454.04219347</v>
      </c>
      <c r="R16" s="20" t="n">
        <v>31.8849212</v>
      </c>
    </row>
    <row r="17" spans="1:18">
      <c r="A17" s="15" t="s">
        <v>414</v>
      </c>
      <c r="B17" s="17" t="n">
        <v>6504</v>
      </c>
      <c r="C17" s="18">
        <f>(1325.0/B17*100)</f>
        <v/>
      </c>
      <c r="D17" s="19" t="n">
        <v>5179</v>
      </c>
      <c r="E17" s="18" t="n">
        <v>516.78273958</v>
      </c>
      <c r="F17" s="20" t="n">
        <v>4.87627138</v>
      </c>
      <c r="G17" s="18" t="n">
        <v>483.14296899</v>
      </c>
      <c r="H17" s="20" t="n">
        <v>9.29971027</v>
      </c>
      <c r="I17" s="18" t="s">
        <v>404</v>
      </c>
      <c r="J17" s="20" t="s">
        <v>404</v>
      </c>
      <c r="K17" s="18" t="s">
        <v>404</v>
      </c>
      <c r="L17" s="20" t="s">
        <v>404</v>
      </c>
      <c r="M17" s="18" t="s">
        <v>404</v>
      </c>
      <c r="N17" s="20" t="s">
        <v>404</v>
      </c>
      <c r="O17" s="18" t="s">
        <v>404</v>
      </c>
      <c r="P17" s="20" t="s">
        <v>404</v>
      </c>
      <c r="Q17" s="18" t="n">
        <v>540.93610847</v>
      </c>
      <c r="R17" s="20" t="n">
        <v>17.93682302</v>
      </c>
    </row>
    <row r="18" spans="1:18">
      <c r="A18" s="15" t="s">
        <v>415</v>
      </c>
      <c r="B18" s="17" t="n">
        <v>5532</v>
      </c>
      <c r="C18" s="18">
        <f>(0.0/B18*100)</f>
        <v/>
      </c>
      <c r="D18" s="19" t="n">
        <v>5532</v>
      </c>
      <c r="E18" s="18" t="n">
        <v>475.87002662</v>
      </c>
      <c r="F18" s="20" t="n">
        <v>6.04655038</v>
      </c>
      <c r="G18" s="18" t="n">
        <v>457.50775322</v>
      </c>
      <c r="H18" s="20" t="n">
        <v>7.1309715</v>
      </c>
      <c r="I18" s="18" t="s">
        <v>404</v>
      </c>
      <c r="J18" s="20" t="s">
        <v>404</v>
      </c>
      <c r="K18" s="18" t="s">
        <v>404</v>
      </c>
      <c r="L18" s="20" t="s">
        <v>404</v>
      </c>
      <c r="M18" s="18" t="s">
        <v>404</v>
      </c>
      <c r="N18" s="20" t="s">
        <v>404</v>
      </c>
      <c r="O18" s="18" t="s">
        <v>404</v>
      </c>
      <c r="P18" s="20" t="s">
        <v>404</v>
      </c>
      <c r="Q18" s="18" t="n">
        <v>474.49655325</v>
      </c>
      <c r="R18" s="20" t="n">
        <v>13.59468852</v>
      </c>
    </row>
    <row r="19" spans="1:18">
      <c r="A19" s="15" t="s">
        <v>416</v>
      </c>
      <c r="B19" s="17" t="n">
        <v>5658</v>
      </c>
      <c r="C19" s="18">
        <f>(327.0/B19*100)</f>
        <v/>
      </c>
      <c r="D19" s="19" t="n">
        <v>5331</v>
      </c>
      <c r="E19" s="18" t="n">
        <v>507.74585953</v>
      </c>
      <c r="F19" s="20" t="n">
        <v>7.84007664</v>
      </c>
      <c r="G19" s="18" t="n">
        <v>458.56099186</v>
      </c>
      <c r="H19" s="20" t="n">
        <v>4.3447261</v>
      </c>
      <c r="I19" s="18" t="s">
        <v>404</v>
      </c>
      <c r="J19" s="20" t="s">
        <v>404</v>
      </c>
      <c r="K19" s="18" t="s">
        <v>404</v>
      </c>
      <c r="L19" s="20" t="s">
        <v>404</v>
      </c>
      <c r="M19" s="18" t="s">
        <v>404</v>
      </c>
      <c r="N19" s="20" t="s">
        <v>404</v>
      </c>
      <c r="O19" s="18" t="s">
        <v>404</v>
      </c>
      <c r="P19" s="20" t="s">
        <v>404</v>
      </c>
      <c r="Q19" s="18" t="n">
        <v>442.40893055</v>
      </c>
      <c r="R19" s="20" t="n">
        <v>28.99775928</v>
      </c>
    </row>
    <row r="20" spans="1:18">
      <c r="A20" s="15" t="s">
        <v>417</v>
      </c>
      <c r="B20" s="17" t="n">
        <v>3371</v>
      </c>
      <c r="C20" s="18">
        <f>(24.0/B20*100)</f>
        <v/>
      </c>
      <c r="D20" s="19" t="n">
        <v>3347</v>
      </c>
      <c r="E20" s="18" t="n">
        <v>484.32926574</v>
      </c>
      <c r="F20" s="20" t="n">
        <v>2.6897602</v>
      </c>
      <c r="G20" s="18" t="n">
        <v>477.20913258</v>
      </c>
      <c r="H20" s="20" t="n">
        <v>2.9967037</v>
      </c>
      <c r="I20" s="18" t="s">
        <v>404</v>
      </c>
      <c r="J20" s="20" t="s">
        <v>404</v>
      </c>
      <c r="K20" s="18" t="s">
        <v>404</v>
      </c>
      <c r="L20" s="20" t="s">
        <v>404</v>
      </c>
      <c r="M20" s="18" t="s">
        <v>404</v>
      </c>
      <c r="N20" s="20" t="s">
        <v>404</v>
      </c>
      <c r="O20" s="18" t="s">
        <v>404</v>
      </c>
      <c r="P20" s="20" t="s">
        <v>404</v>
      </c>
      <c r="Q20" s="18" t="n">
        <v>476.6952656</v>
      </c>
      <c r="R20" s="20" t="n">
        <v>11.48161968</v>
      </c>
    </row>
    <row r="21" spans="1:18">
      <c r="A21" s="15" t="s">
        <v>418</v>
      </c>
      <c r="B21" s="17" t="n">
        <v>5741</v>
      </c>
      <c r="C21" s="18">
        <f>(0.0/B21*100)</f>
        <v/>
      </c>
      <c r="D21" s="19" t="n">
        <v>5741</v>
      </c>
      <c r="E21" s="18" t="n">
        <v>521.71176551</v>
      </c>
      <c r="F21" s="20" t="n">
        <v>3.11662272</v>
      </c>
      <c r="G21" s="18" t="n">
        <v>520.45206035</v>
      </c>
      <c r="H21" s="20" t="n">
        <v>6.23930045</v>
      </c>
      <c r="I21" s="18" t="s">
        <v>404</v>
      </c>
      <c r="J21" s="20" t="s">
        <v>404</v>
      </c>
      <c r="K21" s="18" t="s">
        <v>404</v>
      </c>
      <c r="L21" s="20" t="s">
        <v>404</v>
      </c>
      <c r="M21" s="18" t="s">
        <v>404</v>
      </c>
      <c r="N21" s="20" t="s">
        <v>404</v>
      </c>
      <c r="O21" s="18" t="s">
        <v>404</v>
      </c>
      <c r="P21" s="20" t="s">
        <v>404</v>
      </c>
      <c r="Q21" s="18" t="n">
        <v>512.02263384</v>
      </c>
      <c r="R21" s="20" t="n">
        <v>8.829968450000001</v>
      </c>
    </row>
    <row r="22" spans="1:18">
      <c r="A22" s="15" t="s">
        <v>419</v>
      </c>
      <c r="B22" s="17" t="n">
        <v>6598</v>
      </c>
      <c r="C22" s="18">
        <f>(0.0/B22*100)</f>
        <v/>
      </c>
      <c r="D22" s="19" t="n">
        <v>6598</v>
      </c>
      <c r="E22" s="18" t="n">
        <v>500.01756874</v>
      </c>
      <c r="F22" s="20" t="n">
        <v>5.22739113</v>
      </c>
      <c r="G22" s="18" t="n">
        <v>450.01277473</v>
      </c>
      <c r="H22" s="20" t="n">
        <v>8.0350593</v>
      </c>
      <c r="I22" s="18" t="s">
        <v>404</v>
      </c>
      <c r="J22" s="20" t="s">
        <v>404</v>
      </c>
      <c r="K22" s="18" t="s">
        <v>404</v>
      </c>
      <c r="L22" s="20" t="s">
        <v>404</v>
      </c>
      <c r="M22" s="18" t="s">
        <v>404</v>
      </c>
      <c r="N22" s="20" t="s">
        <v>404</v>
      </c>
      <c r="O22" s="18" t="s">
        <v>404</v>
      </c>
      <c r="P22" s="20" t="s">
        <v>404</v>
      </c>
      <c r="Q22" s="18" t="n">
        <v>358.47742062</v>
      </c>
      <c r="R22" s="20" t="n">
        <v>49.50838006</v>
      </c>
    </row>
    <row r="23" spans="1:18">
      <c r="A23" s="15" t="s">
        <v>420</v>
      </c>
      <c r="B23" s="17" t="n">
        <v>11583</v>
      </c>
      <c r="C23" s="18">
        <f>(3123.0/B23*100)</f>
        <v/>
      </c>
      <c r="D23" s="19" t="n">
        <v>8460</v>
      </c>
      <c r="E23" s="18" t="n">
        <v>492.3722133</v>
      </c>
      <c r="F23" s="20" t="n">
        <v>4.37314505</v>
      </c>
      <c r="G23" s="18" t="n">
        <v>480.30380429</v>
      </c>
      <c r="H23" s="20" t="n">
        <v>5.78440507</v>
      </c>
      <c r="I23" s="18" t="s">
        <v>404</v>
      </c>
      <c r="J23" s="20" t="s">
        <v>404</v>
      </c>
      <c r="K23" s="18" t="s">
        <v>404</v>
      </c>
      <c r="L23" s="20" t="s">
        <v>404</v>
      </c>
      <c r="M23" s="18" t="s">
        <v>404</v>
      </c>
      <c r="N23" s="20" t="s">
        <v>404</v>
      </c>
      <c r="O23" s="18" t="s">
        <v>404</v>
      </c>
      <c r="P23" s="20" t="s">
        <v>404</v>
      </c>
      <c r="Q23" s="18" t="n">
        <v>499.46595879</v>
      </c>
      <c r="R23" s="20" t="n">
        <v>17.93485665</v>
      </c>
    </row>
    <row r="24" spans="1:18">
      <c r="A24" s="15" t="s">
        <v>421</v>
      </c>
      <c r="B24" s="17" t="n">
        <v>6647</v>
      </c>
      <c r="C24" s="18">
        <f>(0.0/B24*100)</f>
        <v/>
      </c>
      <c r="D24" s="19" t="n">
        <v>6647</v>
      </c>
      <c r="E24" s="18" t="n">
        <v>528.3328578000001</v>
      </c>
      <c r="F24" s="20" t="n">
        <v>8.329309889999999</v>
      </c>
      <c r="G24" s="18" t="n">
        <v>510.72100488</v>
      </c>
      <c r="H24" s="20" t="n">
        <v>4.07587044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521.7149517399999</v>
      </c>
      <c r="F25" s="20" t="n">
        <v>5.10809026</v>
      </c>
      <c r="G25" s="18" t="n">
        <v>510.35208701</v>
      </c>
      <c r="H25" s="20" t="n">
        <v>7.25063783</v>
      </c>
      <c r="I25" s="18" t="s">
        <v>404</v>
      </c>
      <c r="J25" s="20" t="s">
        <v>404</v>
      </c>
      <c r="K25" s="18" t="s">
        <v>404</v>
      </c>
      <c r="L25" s="20" t="s">
        <v>404</v>
      </c>
      <c r="M25" s="18" t="s">
        <v>404</v>
      </c>
      <c r="N25" s="20" t="s">
        <v>404</v>
      </c>
      <c r="O25" s="18" t="s">
        <v>404</v>
      </c>
      <c r="P25" s="20" t="s">
        <v>404</v>
      </c>
      <c r="Q25" s="18" t="n">
        <v>483.05690556</v>
      </c>
      <c r="R25" s="20" t="n">
        <v>10.06088381</v>
      </c>
    </row>
    <row r="26" spans="1:18">
      <c r="A26" s="15" t="s">
        <v>423</v>
      </c>
      <c r="B26" s="17" t="n">
        <v>4869</v>
      </c>
      <c r="C26" s="18">
        <f>(11.0/B26*100)</f>
        <v/>
      </c>
      <c r="D26" s="19" t="n">
        <v>4858</v>
      </c>
      <c r="E26" s="18" t="n">
        <v>488.00085036</v>
      </c>
      <c r="F26" s="20" t="n">
        <v>2.43915404</v>
      </c>
      <c r="G26" s="18" t="n">
        <v>489.04643113</v>
      </c>
      <c r="H26" s="20" t="n">
        <v>4.20228074</v>
      </c>
      <c r="I26" s="18" t="s">
        <v>404</v>
      </c>
      <c r="J26" s="20" t="s">
        <v>404</v>
      </c>
      <c r="K26" s="18" t="s">
        <v>404</v>
      </c>
      <c r="L26" s="20" t="s">
        <v>404</v>
      </c>
      <c r="M26" s="18" t="s">
        <v>404</v>
      </c>
      <c r="N26" s="20" t="s">
        <v>404</v>
      </c>
      <c r="O26" s="18" t="s">
        <v>404</v>
      </c>
      <c r="P26" s="20" t="s">
        <v>404</v>
      </c>
      <c r="Q26" s="18" t="n">
        <v>469.99644927</v>
      </c>
      <c r="R26" s="20" t="n">
        <v>17.32451718</v>
      </c>
    </row>
    <row r="27" spans="1:18">
      <c r="A27" s="15" t="s">
        <v>424</v>
      </c>
      <c r="B27" s="17" t="n">
        <v>5299</v>
      </c>
      <c r="C27" s="18">
        <f>(0.0/B27*100)</f>
        <v/>
      </c>
      <c r="D27" s="19" t="n">
        <v>5299</v>
      </c>
      <c r="E27" s="18" t="n">
        <v>481.38663625</v>
      </c>
      <c r="F27" s="20" t="n">
        <v>1.41233529</v>
      </c>
      <c r="G27" s="18" t="n">
        <v>493.21384471</v>
      </c>
      <c r="H27" s="20" t="n">
        <v>4.64695975</v>
      </c>
      <c r="I27" s="18" t="s">
        <v>404</v>
      </c>
      <c r="J27" s="20" t="s">
        <v>404</v>
      </c>
      <c r="K27" s="18" t="s">
        <v>404</v>
      </c>
      <c r="L27" s="20" t="s">
        <v>404</v>
      </c>
      <c r="M27" s="18" t="s">
        <v>404</v>
      </c>
      <c r="N27" s="20" t="s">
        <v>404</v>
      </c>
      <c r="O27" s="18" t="s">
        <v>404</v>
      </c>
      <c r="P27" s="20" t="s">
        <v>404</v>
      </c>
      <c r="Q27" s="18" t="n">
        <v>446.94048163</v>
      </c>
      <c r="R27" s="20" t="n">
        <v>10.70487081</v>
      </c>
    </row>
    <row r="28" spans="1:18">
      <c r="A28" s="15" t="s">
        <v>425</v>
      </c>
      <c r="B28" s="17" t="n">
        <v>7568</v>
      </c>
      <c r="C28" s="18">
        <f>(0.0/B28*100)</f>
        <v/>
      </c>
      <c r="D28" s="19" t="n">
        <v>7568</v>
      </c>
      <c r="E28" s="18" t="n">
        <v>452.77132728</v>
      </c>
      <c r="F28" s="20" t="n">
        <v>4.34546232</v>
      </c>
      <c r="G28" s="18" t="n">
        <v>406.8530794</v>
      </c>
      <c r="H28" s="20" t="n">
        <v>3.26249758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518.06704199</v>
      </c>
      <c r="F29" s="20" t="n">
        <v>5.30572247</v>
      </c>
      <c r="G29" s="18" t="n">
        <v>457.5831716</v>
      </c>
      <c r="H29" s="20" t="n">
        <v>11.4247867</v>
      </c>
      <c r="I29" s="18" t="s">
        <v>404</v>
      </c>
      <c r="J29" s="20" t="s">
        <v>404</v>
      </c>
      <c r="K29" s="18" t="s">
        <v>404</v>
      </c>
      <c r="L29" s="20" t="s">
        <v>404</v>
      </c>
      <c r="M29" s="18" t="s">
        <v>404</v>
      </c>
      <c r="N29" s="20" t="s">
        <v>404</v>
      </c>
      <c r="O29" s="18" t="s">
        <v>404</v>
      </c>
      <c r="P29" s="20" t="s">
        <v>404</v>
      </c>
      <c r="Q29" s="18" t="n">
        <v>483.487765</v>
      </c>
      <c r="R29" s="20" t="n">
        <v>15.39790719</v>
      </c>
    </row>
    <row r="30" spans="1:18">
      <c r="A30" s="15" t="s">
        <v>427</v>
      </c>
      <c r="B30" s="17" t="n">
        <v>4520</v>
      </c>
      <c r="C30" s="18">
        <f>(929.0/B30*100)</f>
        <v/>
      </c>
      <c r="D30" s="19" t="n">
        <v>3591</v>
      </c>
      <c r="E30" s="18" t="n">
        <v>509.86912679</v>
      </c>
      <c r="F30" s="20" t="n">
        <v>3.32639697</v>
      </c>
      <c r="G30" s="18" t="n">
        <v>527.75660929</v>
      </c>
      <c r="H30" s="20" t="n">
        <v>9.04132048</v>
      </c>
      <c r="I30" s="18" t="s">
        <v>404</v>
      </c>
      <c r="J30" s="20" t="s">
        <v>404</v>
      </c>
      <c r="K30" s="18" t="s">
        <v>404</v>
      </c>
      <c r="L30" s="20" t="s">
        <v>404</v>
      </c>
      <c r="M30" s="18" t="s">
        <v>404</v>
      </c>
      <c r="N30" s="20" t="s">
        <v>404</v>
      </c>
      <c r="O30" s="18" t="s">
        <v>404</v>
      </c>
      <c r="P30" s="20" t="s">
        <v>404</v>
      </c>
      <c r="Q30" s="18" t="n">
        <v>490.93794147</v>
      </c>
      <c r="R30" s="20" t="n">
        <v>12.85565357</v>
      </c>
    </row>
    <row r="31" spans="1:18">
      <c r="A31" s="15" t="s">
        <v>428</v>
      </c>
      <c r="B31" s="17" t="n">
        <v>5456</v>
      </c>
      <c r="C31" s="18">
        <f>(502.0/B31*100)</f>
        <v/>
      </c>
      <c r="D31" s="19" t="n">
        <v>4954</v>
      </c>
      <c r="E31" s="18" t="n">
        <v>514.80320074</v>
      </c>
      <c r="F31" s="20" t="n">
        <v>2.98671186</v>
      </c>
      <c r="G31" s="18" t="n">
        <v>511.62601294</v>
      </c>
      <c r="H31" s="20" t="n">
        <v>4.65654189</v>
      </c>
      <c r="I31" s="18" t="s">
        <v>404</v>
      </c>
      <c r="J31" s="20" t="s">
        <v>404</v>
      </c>
      <c r="K31" s="18" t="s">
        <v>404</v>
      </c>
      <c r="L31" s="20" t="s">
        <v>404</v>
      </c>
      <c r="M31" s="18" t="s">
        <v>404</v>
      </c>
      <c r="N31" s="20" t="s">
        <v>404</v>
      </c>
      <c r="O31" s="18" t="s">
        <v>404</v>
      </c>
      <c r="P31" s="20" t="s">
        <v>404</v>
      </c>
      <c r="Q31" s="18" t="n">
        <v>503.84862538</v>
      </c>
      <c r="R31" s="20" t="n">
        <v>13.29156945</v>
      </c>
    </row>
    <row r="32" spans="1:18">
      <c r="A32" s="15" t="s">
        <v>429</v>
      </c>
      <c r="B32" s="17" t="n">
        <v>4478</v>
      </c>
      <c r="C32" s="18">
        <f>(0.0/B32*100)</f>
        <v/>
      </c>
      <c r="D32" s="19" t="n">
        <v>4478</v>
      </c>
      <c r="E32" s="18" t="n">
        <v>505.31485225</v>
      </c>
      <c r="F32" s="20" t="n">
        <v>4.13304974</v>
      </c>
      <c r="G32" s="18" t="n">
        <v>505.05810963</v>
      </c>
      <c r="H32" s="20" t="n">
        <v>3.8289865</v>
      </c>
      <c r="I32" s="18" t="s">
        <v>404</v>
      </c>
      <c r="J32" s="20" t="s">
        <v>404</v>
      </c>
      <c r="K32" s="18" t="s">
        <v>404</v>
      </c>
      <c r="L32" s="20" t="s">
        <v>404</v>
      </c>
      <c r="M32" s="18" t="s">
        <v>404</v>
      </c>
      <c r="N32" s="20" t="s">
        <v>404</v>
      </c>
      <c r="O32" s="18" t="s">
        <v>404</v>
      </c>
      <c r="P32" s="20" t="s">
        <v>404</v>
      </c>
      <c r="Q32" s="18" t="n">
        <v>534.23368984</v>
      </c>
      <c r="R32" s="20" t="n">
        <v>16.95098334</v>
      </c>
    </row>
    <row r="33" spans="1:18">
      <c r="A33" s="15" t="s">
        <v>430</v>
      </c>
      <c r="B33" s="17" t="n">
        <v>7325</v>
      </c>
      <c r="C33" s="18">
        <f>(29.0/B33*100)</f>
        <v/>
      </c>
      <c r="D33" s="19" t="n">
        <v>7296</v>
      </c>
      <c r="E33" s="18" t="n">
        <v>500.56265745</v>
      </c>
      <c r="F33" s="20" t="n">
        <v>2.97502044</v>
      </c>
      <c r="G33" s="18" t="n">
        <v>485.24827283</v>
      </c>
      <c r="H33" s="20" t="n">
        <v>7.78410386</v>
      </c>
      <c r="I33" s="18" t="s">
        <v>404</v>
      </c>
      <c r="J33" s="20" t="s">
        <v>404</v>
      </c>
      <c r="K33" s="18" t="s">
        <v>404</v>
      </c>
      <c r="L33" s="20" t="s">
        <v>404</v>
      </c>
      <c r="M33" s="18" t="s">
        <v>404</v>
      </c>
      <c r="N33" s="20" t="s">
        <v>404</v>
      </c>
      <c r="O33" s="18" t="s">
        <v>404</v>
      </c>
      <c r="P33" s="20" t="s">
        <v>404</v>
      </c>
      <c r="Q33" s="18" t="n">
        <v>548.0452203999999</v>
      </c>
      <c r="R33" s="20" t="n">
        <v>18.22169708</v>
      </c>
    </row>
    <row r="34" spans="1:18">
      <c r="A34" s="15" t="s">
        <v>431</v>
      </c>
      <c r="B34" s="17" t="n">
        <v>6350</v>
      </c>
      <c r="C34" s="18">
        <f>(0.0/B34*100)</f>
        <v/>
      </c>
      <c r="D34" s="19" t="n">
        <v>6350</v>
      </c>
      <c r="E34" s="18" t="n">
        <v>470.04713079</v>
      </c>
      <c r="F34" s="20" t="n">
        <v>7.32752664</v>
      </c>
      <c r="G34" s="18" t="n">
        <v>444.20123151</v>
      </c>
      <c r="H34" s="20" t="n">
        <v>4.52473174</v>
      </c>
      <c r="I34" s="18" t="s">
        <v>404</v>
      </c>
      <c r="J34" s="20" t="s">
        <v>404</v>
      </c>
      <c r="K34" s="18" t="s">
        <v>404</v>
      </c>
      <c r="L34" s="20" t="s">
        <v>404</v>
      </c>
      <c r="M34" s="18" t="s">
        <v>404</v>
      </c>
      <c r="N34" s="20" t="s">
        <v>404</v>
      </c>
      <c r="O34" s="18" t="s">
        <v>404</v>
      </c>
      <c r="P34" s="20" t="s">
        <v>404</v>
      </c>
      <c r="Q34" s="18" t="n">
        <v>395.75953033</v>
      </c>
      <c r="R34" s="20" t="n">
        <v>38.52547615</v>
      </c>
    </row>
    <row r="35" spans="1:18">
      <c r="A35" s="15" t="s">
        <v>432</v>
      </c>
      <c r="B35" s="17" t="n">
        <v>6406</v>
      </c>
      <c r="C35" s="18">
        <f>(443.0/B35*100)</f>
        <v/>
      </c>
      <c r="D35" s="19" t="n">
        <v>5963</v>
      </c>
      <c r="E35" s="18" t="n">
        <v>513.39731707</v>
      </c>
      <c r="F35" s="20" t="n">
        <v>1.61713609</v>
      </c>
      <c r="G35" s="18" t="n">
        <v>474.23957163</v>
      </c>
      <c r="H35" s="20" t="n">
        <v>3.21792989</v>
      </c>
      <c r="I35" s="18" t="s">
        <v>404</v>
      </c>
      <c r="J35" s="20" t="s">
        <v>404</v>
      </c>
      <c r="K35" s="18" t="s">
        <v>404</v>
      </c>
      <c r="L35" s="20" t="s">
        <v>404</v>
      </c>
      <c r="M35" s="18" t="s">
        <v>404</v>
      </c>
      <c r="N35" s="20" t="s">
        <v>404</v>
      </c>
      <c r="O35" s="18" t="s">
        <v>404</v>
      </c>
      <c r="P35" s="20" t="s">
        <v>404</v>
      </c>
      <c r="Q35" s="18" t="n">
        <v>502.44117949</v>
      </c>
      <c r="R35" s="20" t="n">
        <v>12.05490441</v>
      </c>
    </row>
    <row r="36" spans="1:18">
      <c r="A36" s="15" t="s">
        <v>433</v>
      </c>
      <c r="B36" s="17" t="n">
        <v>6736</v>
      </c>
      <c r="C36" s="18">
        <f>(10.0/B36*100)</f>
        <v/>
      </c>
      <c r="D36" s="19" t="n">
        <v>6726</v>
      </c>
      <c r="E36" s="18" t="n">
        <v>498.66460288</v>
      </c>
      <c r="F36" s="20" t="n">
        <v>3.16805302</v>
      </c>
      <c r="G36" s="18" t="n">
        <v>492.52075573</v>
      </c>
      <c r="H36" s="20" t="n">
        <v>3.68540339</v>
      </c>
      <c r="I36" s="18" t="s">
        <v>404</v>
      </c>
      <c r="J36" s="20" t="s">
        <v>404</v>
      </c>
      <c r="K36" s="18" t="s">
        <v>404</v>
      </c>
      <c r="L36" s="20" t="s">
        <v>404</v>
      </c>
      <c r="M36" s="18" t="s">
        <v>404</v>
      </c>
      <c r="N36" s="20" t="s">
        <v>404</v>
      </c>
      <c r="O36" s="18" t="s">
        <v>404</v>
      </c>
      <c r="P36" s="20" t="s">
        <v>404</v>
      </c>
      <c r="Q36" s="18" t="n">
        <v>524.3699949099999</v>
      </c>
      <c r="R36" s="20" t="n">
        <v>6.52735095</v>
      </c>
    </row>
    <row r="37" spans="1:18">
      <c r="A37" s="15" t="s">
        <v>434</v>
      </c>
      <c r="B37" s="17" t="n">
        <v>5458</v>
      </c>
      <c r="C37" s="18">
        <f>(0.0/B37*100)</f>
        <v/>
      </c>
      <c r="D37" s="19" t="n">
        <v>5458</v>
      </c>
      <c r="E37" s="18" t="n">
        <v>501.79009621</v>
      </c>
      <c r="F37" s="20" t="n">
        <v>3.93999843</v>
      </c>
      <c r="G37" s="18" t="n">
        <v>492.79235713</v>
      </c>
      <c r="H37" s="20" t="n">
        <v>7.46937173</v>
      </c>
      <c r="I37" s="18" t="s">
        <v>404</v>
      </c>
      <c r="J37" s="20" t="s">
        <v>404</v>
      </c>
      <c r="K37" s="18" t="s">
        <v>404</v>
      </c>
      <c r="L37" s="20" t="s">
        <v>404</v>
      </c>
      <c r="M37" s="18" t="s">
        <v>404</v>
      </c>
      <c r="N37" s="20" t="s">
        <v>404</v>
      </c>
      <c r="O37" s="18" t="s">
        <v>404</v>
      </c>
      <c r="P37" s="20" t="s">
        <v>404</v>
      </c>
      <c r="Q37" s="18" t="n">
        <v>477.03096475</v>
      </c>
      <c r="R37" s="20" t="n">
        <v>11.59266365</v>
      </c>
    </row>
    <row r="38" spans="1:18">
      <c r="A38" s="15" t="s">
        <v>435</v>
      </c>
      <c r="B38" s="17" t="n">
        <v>5860</v>
      </c>
      <c r="C38" s="18">
        <f>(268.0/B38*100)</f>
        <v/>
      </c>
      <c r="D38" s="19" t="n">
        <v>5592</v>
      </c>
      <c r="E38" s="18" t="n">
        <v>495.82902806</v>
      </c>
      <c r="F38" s="20" t="n">
        <v>4.18320481</v>
      </c>
      <c r="G38" s="18" t="n">
        <v>480.692825</v>
      </c>
      <c r="H38" s="20" t="n">
        <v>8.505038819999999</v>
      </c>
      <c r="I38" s="18" t="s">
        <v>404</v>
      </c>
      <c r="J38" s="20" t="s">
        <v>404</v>
      </c>
      <c r="K38" s="18" t="s">
        <v>404</v>
      </c>
      <c r="L38" s="20" t="s">
        <v>404</v>
      </c>
      <c r="M38" s="18" t="s">
        <v>404</v>
      </c>
      <c r="N38" s="20" t="s">
        <v>404</v>
      </c>
      <c r="O38" s="18" t="s">
        <v>404</v>
      </c>
      <c r="P38" s="20" t="s">
        <v>404</v>
      </c>
      <c r="Q38" s="18" t="n">
        <v>471.37428669</v>
      </c>
      <c r="R38" s="20" t="n">
        <v>25.68209764</v>
      </c>
    </row>
    <row r="39" spans="1:18">
      <c r="A39" s="15" t="s">
        <v>436</v>
      </c>
      <c r="B39" s="17" t="n">
        <v>5895</v>
      </c>
      <c r="C39" s="18">
        <f>(0.0/B39*100)</f>
        <v/>
      </c>
      <c r="D39" s="19" t="n">
        <v>5895</v>
      </c>
      <c r="E39" s="18" t="n">
        <v>464.1463917</v>
      </c>
      <c r="F39" s="20" t="n">
        <v>10.11094917</v>
      </c>
      <c r="G39" s="18" t="n">
        <v>413.35880121</v>
      </c>
      <c r="H39" s="20" t="n">
        <v>5.02054083</v>
      </c>
      <c r="I39" s="18" t="s">
        <v>404</v>
      </c>
      <c r="J39" s="20" t="s">
        <v>404</v>
      </c>
      <c r="K39" s="18" t="s">
        <v>404</v>
      </c>
      <c r="L39" s="20" t="s">
        <v>404</v>
      </c>
      <c r="M39" s="18" t="s">
        <v>404</v>
      </c>
      <c r="N39" s="20" t="s">
        <v>404</v>
      </c>
      <c r="O39" s="18" t="s">
        <v>404</v>
      </c>
      <c r="P39" s="20" t="s">
        <v>404</v>
      </c>
      <c r="Q39" s="18" t="n">
        <v>425.76949639</v>
      </c>
      <c r="R39" s="20" t="n">
        <v>25.66179363</v>
      </c>
    </row>
    <row r="40" spans="1:18">
      <c r="A40" s="15" t="s">
        <v>437</v>
      </c>
      <c r="B40" s="17" t="n">
        <v>14157</v>
      </c>
      <c r="C40" s="18">
        <f>(2628.0/B40*100)</f>
        <v/>
      </c>
      <c r="D40" s="19" t="n">
        <v>11529</v>
      </c>
      <c r="E40" s="18" t="n">
        <v>500.60180248</v>
      </c>
      <c r="F40" s="20" t="n">
        <v>3.63026908</v>
      </c>
      <c r="G40" s="18" t="n">
        <v>491.95011423</v>
      </c>
      <c r="H40" s="20" t="n">
        <v>13.6219074</v>
      </c>
      <c r="I40" s="18" t="s">
        <v>404</v>
      </c>
      <c r="J40" s="20" t="s">
        <v>404</v>
      </c>
      <c r="K40" s="18" t="s">
        <v>404</v>
      </c>
      <c r="L40" s="20" t="s">
        <v>404</v>
      </c>
      <c r="M40" s="18" t="s">
        <v>404</v>
      </c>
      <c r="N40" s="20" t="s">
        <v>404</v>
      </c>
      <c r="O40" s="18" t="s">
        <v>404</v>
      </c>
      <c r="P40" s="20" t="s">
        <v>404</v>
      </c>
      <c r="Q40" s="18" t="n">
        <v>503.27159866</v>
      </c>
      <c r="R40" s="20" t="n">
        <v>9.432670460000001</v>
      </c>
    </row>
    <row r="41" spans="1:18">
      <c r="A41" s="15" t="s">
        <v>438</v>
      </c>
      <c r="B41" s="17" t="n">
        <v>5712</v>
      </c>
      <c r="C41" s="18">
        <f>(70.0/B41*100)</f>
        <v/>
      </c>
      <c r="D41" s="19" t="n">
        <v>5642</v>
      </c>
      <c r="E41" s="18" t="n">
        <v>499.60057713</v>
      </c>
      <c r="F41" s="20" t="n">
        <v>3.80344092</v>
      </c>
      <c r="G41" s="18" t="n">
        <v>485.9707928</v>
      </c>
      <c r="H41" s="20" t="n">
        <v>7.09869934</v>
      </c>
      <c r="I41" s="18" t="s">
        <v>404</v>
      </c>
      <c r="J41" s="20" t="s">
        <v>404</v>
      </c>
      <c r="K41" s="18" t="s">
        <v>404</v>
      </c>
      <c r="L41" s="20" t="s">
        <v>404</v>
      </c>
      <c r="M41" s="18" t="s">
        <v>404</v>
      </c>
      <c r="N41" s="20" t="s">
        <v>404</v>
      </c>
      <c r="O41" s="18" t="s">
        <v>404</v>
      </c>
      <c r="P41" s="20" t="s">
        <v>404</v>
      </c>
      <c r="Q41" s="18" t="n">
        <v>522.35550214</v>
      </c>
      <c r="R41" s="20" t="n">
        <v>18.20202018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440.30700137</v>
      </c>
      <c r="F44" s="20" t="n">
        <v>10.3510642</v>
      </c>
      <c r="G44" s="18" t="n">
        <v>398.06703697</v>
      </c>
      <c r="H44" s="20" t="n">
        <v>3.9412833</v>
      </c>
      <c r="I44" s="18" t="s">
        <v>404</v>
      </c>
      <c r="J44" s="20" t="s">
        <v>404</v>
      </c>
      <c r="K44" s="18" t="s">
        <v>404</v>
      </c>
      <c r="L44" s="20" t="s">
        <v>404</v>
      </c>
      <c r="M44" s="18" t="s">
        <v>404</v>
      </c>
      <c r="N44" s="20" t="s">
        <v>404</v>
      </c>
      <c r="O44" s="18" t="s">
        <v>404</v>
      </c>
      <c r="P44" s="20" t="s">
        <v>404</v>
      </c>
      <c r="Q44" s="18" t="n">
        <v>394.73593669</v>
      </c>
      <c r="R44" s="20" t="n">
        <v>22.71072792</v>
      </c>
    </row>
    <row r="45" spans="1:18">
      <c r="A45" s="15" t="s">
        <v>442</v>
      </c>
      <c r="B45" s="17" t="n">
        <v>5519</v>
      </c>
      <c r="C45" s="18">
        <f>(0.0/B45*100)</f>
        <v/>
      </c>
      <c r="D45" s="19" t="n">
        <v>5519</v>
      </c>
      <c r="E45" s="18" t="n">
        <v>350.57960041</v>
      </c>
      <c r="F45" s="20" t="n">
        <v>3.29702587</v>
      </c>
      <c r="G45" s="18" t="n">
        <v>362.44386216</v>
      </c>
      <c r="H45" s="20" t="n">
        <v>9.541031070000001</v>
      </c>
      <c r="I45" s="18" t="s">
        <v>404</v>
      </c>
      <c r="J45" s="20" t="s">
        <v>404</v>
      </c>
      <c r="K45" s="18" t="s">
        <v>404</v>
      </c>
      <c r="L45" s="20" t="s">
        <v>404</v>
      </c>
      <c r="M45" s="18" t="s">
        <v>404</v>
      </c>
      <c r="N45" s="20" t="s">
        <v>404</v>
      </c>
      <c r="O45" s="18" t="s">
        <v>404</v>
      </c>
      <c r="P45" s="20" t="s">
        <v>404</v>
      </c>
      <c r="Q45" s="18" t="n">
        <v>326.03230512</v>
      </c>
      <c r="R45" s="20" t="n">
        <v>8.57630256</v>
      </c>
    </row>
    <row r="46" spans="1:18">
      <c r="A46" s="15" t="s">
        <v>443</v>
      </c>
      <c r="B46" s="17" t="n">
        <v>23141</v>
      </c>
      <c r="C46" s="18">
        <f>(4196.0/B46*100)</f>
        <v/>
      </c>
      <c r="D46" s="19" t="n">
        <v>18945</v>
      </c>
      <c r="E46" s="18" t="n">
        <v>452.99896306</v>
      </c>
      <c r="F46" s="20" t="n">
        <v>7.05115665</v>
      </c>
      <c r="G46" s="18" t="n">
        <v>398.79431008</v>
      </c>
      <c r="H46" s="20" t="n">
        <v>3.37264479</v>
      </c>
      <c r="I46" s="18" t="s">
        <v>404</v>
      </c>
      <c r="J46" s="20" t="s">
        <v>404</v>
      </c>
      <c r="K46" s="18" t="s">
        <v>404</v>
      </c>
      <c r="L46" s="20" t="s">
        <v>404</v>
      </c>
      <c r="M46" s="18" t="s">
        <v>404</v>
      </c>
      <c r="N46" s="20" t="s">
        <v>404</v>
      </c>
      <c r="O46" s="18" t="s">
        <v>404</v>
      </c>
      <c r="P46" s="20" t="s">
        <v>404</v>
      </c>
      <c r="Q46" s="18" t="n">
        <v>382.78717914</v>
      </c>
      <c r="R46" s="20" t="n">
        <v>13.75578576</v>
      </c>
    </row>
    <row r="47" spans="1:18">
      <c r="A47" s="15" t="s">
        <v>444</v>
      </c>
      <c r="B47" s="17" t="n">
        <v>5928</v>
      </c>
      <c r="C47" s="18">
        <f>(0.0/B47*100)</f>
        <v/>
      </c>
      <c r="D47" s="19" t="n">
        <v>5928</v>
      </c>
      <c r="E47" s="18" t="n">
        <v>454.80310553</v>
      </c>
      <c r="F47" s="20" t="n">
        <v>9.42444244</v>
      </c>
      <c r="G47" s="18" t="n">
        <v>419.0019832</v>
      </c>
      <c r="H47" s="20" t="n">
        <v>7.34466888</v>
      </c>
      <c r="I47" s="18" t="s">
        <v>404</v>
      </c>
      <c r="J47" s="20" t="s">
        <v>404</v>
      </c>
      <c r="K47" s="18" t="s">
        <v>404</v>
      </c>
      <c r="L47" s="20" t="s">
        <v>404</v>
      </c>
      <c r="M47" s="18" t="s">
        <v>404</v>
      </c>
      <c r="N47" s="20" t="s">
        <v>404</v>
      </c>
      <c r="O47" s="18" t="s">
        <v>404</v>
      </c>
      <c r="P47" s="20" t="s">
        <v>404</v>
      </c>
      <c r="Q47" s="18" t="n">
        <v>426.91867602</v>
      </c>
      <c r="R47" s="20" t="n">
        <v>37.65321846</v>
      </c>
    </row>
    <row r="48" spans="1:18">
      <c r="A48" s="15" t="s">
        <v>445</v>
      </c>
      <c r="B48" s="17" t="n">
        <v>9841</v>
      </c>
      <c r="C48" s="18">
        <f>(0.0/B48*100)</f>
        <v/>
      </c>
      <c r="D48" s="19" t="n">
        <v>9841</v>
      </c>
      <c r="E48" s="18" t="n">
        <v>506.11113911</v>
      </c>
      <c r="F48" s="20" t="n">
        <v>7.38221395</v>
      </c>
      <c r="G48" s="18" t="n">
        <v>466.03244678</v>
      </c>
      <c r="H48" s="20" t="n">
        <v>11.66466844</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442.29705597</v>
      </c>
      <c r="F49" s="20" t="n">
        <v>5.41599145</v>
      </c>
      <c r="G49" s="18" t="n">
        <v>413.85606598</v>
      </c>
      <c r="H49" s="20" t="n">
        <v>4.09507981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450.95242539</v>
      </c>
      <c r="F50" s="20" t="n">
        <v>7.38478993</v>
      </c>
      <c r="G50" s="18" t="n">
        <v>419.84159655</v>
      </c>
      <c r="H50" s="20" t="n">
        <v>4.72520856</v>
      </c>
      <c r="I50" s="18" t="s">
        <v>404</v>
      </c>
      <c r="J50" s="20" t="s">
        <v>404</v>
      </c>
      <c r="K50" s="18" t="s">
        <v>404</v>
      </c>
      <c r="L50" s="20" t="s">
        <v>404</v>
      </c>
      <c r="M50" s="18" t="s">
        <v>404</v>
      </c>
      <c r="N50" s="20" t="s">
        <v>404</v>
      </c>
      <c r="O50" s="18" t="s">
        <v>404</v>
      </c>
      <c r="P50" s="20" t="s">
        <v>404</v>
      </c>
      <c r="Q50" s="18" t="n">
        <v>416.45800781</v>
      </c>
      <c r="R50" s="20" t="n">
        <v>15.05253215</v>
      </c>
    </row>
    <row r="51" spans="1:18">
      <c r="A51" s="15" t="s">
        <v>448</v>
      </c>
      <c r="B51" s="17" t="n">
        <v>6866</v>
      </c>
      <c r="C51" s="18">
        <f>(0.0/B51*100)</f>
        <v/>
      </c>
      <c r="D51" s="19" t="n">
        <v>6866</v>
      </c>
      <c r="E51" s="18" t="n">
        <v>431.68807708</v>
      </c>
      <c r="F51" s="20" t="n">
        <v>10.7325085</v>
      </c>
      <c r="G51" s="18" t="n">
        <v>426.76545907</v>
      </c>
      <c r="H51" s="20" t="n">
        <v>2.69941744</v>
      </c>
      <c r="I51" s="18" t="s">
        <v>404</v>
      </c>
      <c r="J51" s="20" t="s">
        <v>404</v>
      </c>
      <c r="K51" s="18" t="s">
        <v>404</v>
      </c>
      <c r="L51" s="20" t="s">
        <v>404</v>
      </c>
      <c r="M51" s="18" t="s">
        <v>404</v>
      </c>
      <c r="N51" s="20" t="s">
        <v>404</v>
      </c>
      <c r="O51" s="18" t="s">
        <v>404</v>
      </c>
      <c r="P51" s="20" t="s">
        <v>404</v>
      </c>
      <c r="Q51" s="18" t="n">
        <v>424.39227399</v>
      </c>
      <c r="R51" s="20" t="n">
        <v>6.54640504</v>
      </c>
    </row>
    <row r="52" spans="1:18">
      <c r="A52" s="15" t="s">
        <v>449</v>
      </c>
      <c r="B52" s="17" t="n">
        <v>5809</v>
      </c>
      <c r="C52" s="18">
        <f>(0.0/B52*100)</f>
        <v/>
      </c>
      <c r="D52" s="19" t="n">
        <v>5809</v>
      </c>
      <c r="E52" s="18" t="n">
        <v>496.4647857</v>
      </c>
      <c r="F52" s="20" t="n">
        <v>6.86257378</v>
      </c>
      <c r="G52" s="18" t="n">
        <v>482.36803466</v>
      </c>
      <c r="H52" s="20" t="n">
        <v>5.01614041</v>
      </c>
      <c r="I52" s="18" t="s">
        <v>404</v>
      </c>
      <c r="J52" s="20" t="s">
        <v>404</v>
      </c>
      <c r="K52" s="18" t="s">
        <v>404</v>
      </c>
      <c r="L52" s="20" t="s">
        <v>404</v>
      </c>
      <c r="M52" s="18" t="s">
        <v>404</v>
      </c>
      <c r="N52" s="20" t="s">
        <v>404</v>
      </c>
      <c r="O52" s="18" t="s">
        <v>404</v>
      </c>
      <c r="P52" s="20" t="s">
        <v>404</v>
      </c>
      <c r="Q52" s="18" t="n">
        <v>461.89424271</v>
      </c>
      <c r="R52" s="20" t="n">
        <v>29.59640829</v>
      </c>
    </row>
    <row r="53" spans="1:18">
      <c r="A53" s="15" t="s">
        <v>450</v>
      </c>
      <c r="B53" s="17" t="n">
        <v>5571</v>
      </c>
      <c r="C53" s="18">
        <f>(0.0/B53*100)</f>
        <v/>
      </c>
      <c r="D53" s="19" t="n">
        <v>5571</v>
      </c>
      <c r="E53" s="18" t="n">
        <v>444.89073289</v>
      </c>
      <c r="F53" s="20" t="n">
        <v>1.73042719</v>
      </c>
      <c r="G53" s="18" t="n">
        <v>432.10774353</v>
      </c>
      <c r="H53" s="20" t="n">
        <v>3.54956305</v>
      </c>
      <c r="I53" s="18" t="s">
        <v>404</v>
      </c>
      <c r="J53" s="20" t="s">
        <v>404</v>
      </c>
      <c r="K53" s="18" t="s">
        <v>404</v>
      </c>
      <c r="L53" s="20" t="s">
        <v>404</v>
      </c>
      <c r="M53" s="18" t="s">
        <v>404</v>
      </c>
      <c r="N53" s="20" t="s">
        <v>404</v>
      </c>
      <c r="O53" s="18" t="s">
        <v>404</v>
      </c>
      <c r="P53" s="20" t="s">
        <v>404</v>
      </c>
      <c r="Q53" s="18" t="n">
        <v>437.30275187</v>
      </c>
      <c r="R53" s="20" t="n">
        <v>11.39726123</v>
      </c>
    </row>
    <row r="54" spans="1:18">
      <c r="A54" s="15" t="s">
        <v>451</v>
      </c>
      <c r="B54" s="17" t="n">
        <v>4740</v>
      </c>
      <c r="C54" s="18">
        <f>(199.0/B54*100)</f>
        <v/>
      </c>
      <c r="D54" s="19" t="n">
        <v>4541</v>
      </c>
      <c r="E54" s="18" t="n">
        <v>391.11223947</v>
      </c>
      <c r="F54" s="20" t="n">
        <v>7.66501459</v>
      </c>
      <c r="G54" s="18" t="n">
        <v>345.13990724</v>
      </c>
      <c r="H54" s="20" t="n">
        <v>4.34975521</v>
      </c>
      <c r="I54" s="18" t="s">
        <v>404</v>
      </c>
      <c r="J54" s="20" t="s">
        <v>404</v>
      </c>
      <c r="K54" s="18" t="s">
        <v>404</v>
      </c>
      <c r="L54" s="20" t="s">
        <v>404</v>
      </c>
      <c r="M54" s="18" t="s">
        <v>404</v>
      </c>
      <c r="N54" s="20" t="s">
        <v>404</v>
      </c>
      <c r="O54" s="18" t="s">
        <v>404</v>
      </c>
      <c r="P54" s="20" t="s">
        <v>404</v>
      </c>
      <c r="Q54" s="18" t="n">
        <v>308.80902601</v>
      </c>
      <c r="R54" s="20" t="n">
        <v>9.727352460000001</v>
      </c>
    </row>
    <row r="55" spans="1:18">
      <c r="A55" s="15" t="s">
        <v>452</v>
      </c>
      <c r="B55" s="17" t="n">
        <v>5316</v>
      </c>
      <c r="C55" s="18">
        <f>(43.0/B55*100)</f>
        <v/>
      </c>
      <c r="D55" s="19" t="n">
        <v>5273</v>
      </c>
      <c r="E55" s="18" t="n">
        <v>402.13213221</v>
      </c>
      <c r="F55" s="20" t="n">
        <v>6.36345934</v>
      </c>
      <c r="G55" s="18" t="n">
        <v>403.5552989</v>
      </c>
      <c r="H55" s="20" t="n">
        <v>3.93200394</v>
      </c>
      <c r="I55" s="18" t="s">
        <v>404</v>
      </c>
      <c r="J55" s="20" t="s">
        <v>404</v>
      </c>
      <c r="K55" s="18" t="s">
        <v>404</v>
      </c>
      <c r="L55" s="20" t="s">
        <v>404</v>
      </c>
      <c r="M55" s="18" t="s">
        <v>404</v>
      </c>
      <c r="N55" s="20" t="s">
        <v>404</v>
      </c>
      <c r="O55" s="18" t="n">
        <v>413.6588634</v>
      </c>
      <c r="P55" s="20" t="n">
        <v>5.84716265</v>
      </c>
      <c r="Q55" s="18" t="n">
        <v>281.03363622</v>
      </c>
      <c r="R55" s="20" t="n">
        <v>17.27601456</v>
      </c>
    </row>
    <row r="56" spans="1:18">
      <c r="A56" s="15" t="s">
        <v>453</v>
      </c>
      <c r="B56" s="17" t="n">
        <v>5359</v>
      </c>
      <c r="C56" s="18">
        <f>(0.0/B56*100)</f>
        <v/>
      </c>
      <c r="D56" s="19" t="n">
        <v>5359</v>
      </c>
      <c r="E56" s="18" t="n">
        <v>528.09672561</v>
      </c>
      <c r="F56" s="20" t="n">
        <v>3.03499072</v>
      </c>
      <c r="G56" s="18" t="n">
        <v>490.81857884</v>
      </c>
      <c r="H56" s="20" t="n">
        <v>19.20086967</v>
      </c>
      <c r="I56" s="18" t="s">
        <v>404</v>
      </c>
      <c r="J56" s="20" t="s">
        <v>404</v>
      </c>
      <c r="K56" s="18" t="s">
        <v>404</v>
      </c>
      <c r="L56" s="20" t="s">
        <v>404</v>
      </c>
      <c r="M56" s="18" t="s">
        <v>404</v>
      </c>
      <c r="N56" s="20" t="s">
        <v>404</v>
      </c>
      <c r="O56" s="18" t="s">
        <v>404</v>
      </c>
      <c r="P56" s="20" t="s">
        <v>404</v>
      </c>
      <c r="Q56" s="18" t="n">
        <v>517.53472216</v>
      </c>
      <c r="R56" s="20" t="n">
        <v>14.41598916</v>
      </c>
    </row>
    <row r="57" spans="1:18">
      <c r="A57" s="15" t="s">
        <v>454</v>
      </c>
      <c r="B57" s="17" t="n">
        <v>6513</v>
      </c>
      <c r="C57" s="18">
        <f>(0.0/B57*100)</f>
        <v/>
      </c>
      <c r="D57" s="19" t="n">
        <v>6513</v>
      </c>
      <c r="E57" s="18" t="n">
        <v>412.03680961</v>
      </c>
      <c r="F57" s="20" t="n">
        <v>5.74378985</v>
      </c>
      <c r="G57" s="18" t="n">
        <v>388.11952165</v>
      </c>
      <c r="H57" s="20" t="n">
        <v>4.19104843</v>
      </c>
      <c r="I57" s="18" t="s">
        <v>404</v>
      </c>
      <c r="J57" s="20" t="s">
        <v>404</v>
      </c>
      <c r="K57" s="18" t="s">
        <v>404</v>
      </c>
      <c r="L57" s="20" t="s">
        <v>404</v>
      </c>
      <c r="M57" s="18" t="s">
        <v>404</v>
      </c>
      <c r="N57" s="20" t="s">
        <v>404</v>
      </c>
      <c r="O57" s="18" t="s">
        <v>404</v>
      </c>
      <c r="P57" s="20" t="s">
        <v>404</v>
      </c>
      <c r="Q57" s="18" t="n">
        <v>389.17893757</v>
      </c>
      <c r="R57" s="20" t="n">
        <v>9.694776389999999</v>
      </c>
    </row>
    <row r="58" spans="1:18">
      <c r="A58" s="15" t="s">
        <v>455</v>
      </c>
      <c r="B58" s="17" t="n">
        <v>7267</v>
      </c>
      <c r="C58" s="18">
        <f>(0.0/B58*100)</f>
        <v/>
      </c>
      <c r="D58" s="19" t="n">
        <v>7267</v>
      </c>
      <c r="E58" s="18" t="n">
        <v>415.41912279</v>
      </c>
      <c r="F58" s="20" t="n">
        <v>3.94927218</v>
      </c>
      <c r="G58" s="18" t="n">
        <v>390.98750166</v>
      </c>
      <c r="H58" s="20" t="n">
        <v>6.82758459</v>
      </c>
      <c r="I58" s="18" t="s">
        <v>404</v>
      </c>
      <c r="J58" s="20" t="s">
        <v>404</v>
      </c>
      <c r="K58" s="18" t="s">
        <v>404</v>
      </c>
      <c r="L58" s="20" t="s">
        <v>404</v>
      </c>
      <c r="M58" s="18" t="s">
        <v>404</v>
      </c>
      <c r="N58" s="20" t="s">
        <v>404</v>
      </c>
      <c r="O58" s="18" t="n">
        <v>363.59967187</v>
      </c>
      <c r="P58" s="20" t="n">
        <v>14.32549347</v>
      </c>
      <c r="Q58" s="18" t="n">
        <v>436.13721192</v>
      </c>
      <c r="R58" s="20" t="n">
        <v>18.65909188</v>
      </c>
    </row>
    <row r="59" spans="1:18">
      <c r="A59" s="15" t="s">
        <v>456</v>
      </c>
      <c r="B59" s="17" t="n">
        <v>4826</v>
      </c>
      <c r="C59" s="18">
        <f>(0.0/B59*100)</f>
        <v/>
      </c>
      <c r="D59" s="19" t="n">
        <v>4826</v>
      </c>
      <c r="E59" s="18" t="n">
        <v>347.56999722</v>
      </c>
      <c r="F59" s="20" t="n">
        <v>5.0311657</v>
      </c>
      <c r="G59" s="18" t="n">
        <v>346.05955817</v>
      </c>
      <c r="H59" s="20" t="n">
        <v>1.58633224</v>
      </c>
      <c r="I59" s="18" t="s">
        <v>404</v>
      </c>
      <c r="J59" s="20" t="s">
        <v>404</v>
      </c>
      <c r="K59" s="18" t="s">
        <v>404</v>
      </c>
      <c r="L59" s="20" t="s">
        <v>404</v>
      </c>
      <c r="M59" s="18" t="s">
        <v>404</v>
      </c>
      <c r="N59" s="20" t="s">
        <v>404</v>
      </c>
      <c r="O59" s="18" t="s">
        <v>404</v>
      </c>
      <c r="P59" s="20" t="s">
        <v>404</v>
      </c>
      <c r="Q59" s="18" t="n">
        <v>368.1201546</v>
      </c>
      <c r="R59" s="20" t="n">
        <v>6.29632286</v>
      </c>
    </row>
    <row r="60" spans="1:18">
      <c r="A60" s="15" t="s">
        <v>457</v>
      </c>
      <c r="B60" s="17" t="n">
        <v>4546</v>
      </c>
      <c r="C60" s="18">
        <f>(0.0/B60*100)</f>
        <v/>
      </c>
      <c r="D60" s="19" t="n">
        <v>4546</v>
      </c>
      <c r="E60" s="18" t="n">
        <v>363.65644006</v>
      </c>
      <c r="F60" s="20" t="n">
        <v>6.22416875</v>
      </c>
      <c r="G60" s="18" t="n">
        <v>320.45176934</v>
      </c>
      <c r="H60" s="20" t="n">
        <v>9.462382659999999</v>
      </c>
      <c r="I60" s="18" t="s">
        <v>404</v>
      </c>
      <c r="J60" s="20" t="s">
        <v>404</v>
      </c>
      <c r="K60" s="18" t="s">
        <v>404</v>
      </c>
      <c r="L60" s="20" t="s">
        <v>404</v>
      </c>
      <c r="M60" s="18" t="s">
        <v>404</v>
      </c>
      <c r="N60" s="20" t="s">
        <v>404</v>
      </c>
      <c r="O60" s="18" t="s">
        <v>404</v>
      </c>
      <c r="P60" s="20" t="s">
        <v>404</v>
      </c>
      <c r="Q60" s="18" t="n">
        <v>304.04605164</v>
      </c>
      <c r="R60" s="20" t="n">
        <v>18.62155626</v>
      </c>
    </row>
    <row r="61" spans="1:18">
      <c r="A61" s="15" t="s">
        <v>458</v>
      </c>
      <c r="B61" s="17" t="n">
        <v>6525</v>
      </c>
      <c r="C61" s="18">
        <f>(0.0/B61*100)</f>
        <v/>
      </c>
      <c r="D61" s="19" t="n">
        <v>6525</v>
      </c>
      <c r="E61" s="18" t="n">
        <v>481.69855916</v>
      </c>
      <c r="F61" s="20" t="n">
        <v>5.4818576</v>
      </c>
      <c r="G61" s="18" t="n">
        <v>467.85129888</v>
      </c>
      <c r="H61" s="20" t="n">
        <v>3.67830614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506.97977984</v>
      </c>
      <c r="F62" s="20" t="n">
        <v>1.18881745</v>
      </c>
      <c r="G62" s="18" t="n">
        <v>521.83696312</v>
      </c>
      <c r="H62" s="20" t="n">
        <v>3.72565931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361.03367094</v>
      </c>
      <c r="F63" s="20" t="n">
        <v>3.22888557</v>
      </c>
      <c r="G63" s="18" t="n">
        <v>347.0402971</v>
      </c>
      <c r="H63" s="20" t="n">
        <v>1.58904368</v>
      </c>
      <c r="I63" s="18" t="s">
        <v>404</v>
      </c>
      <c r="J63" s="20" t="s">
        <v>404</v>
      </c>
      <c r="K63" s="18" t="s">
        <v>404</v>
      </c>
      <c r="L63" s="20" t="s">
        <v>404</v>
      </c>
      <c r="M63" s="18" t="s">
        <v>404</v>
      </c>
      <c r="N63" s="20" t="s">
        <v>404</v>
      </c>
      <c r="O63" s="18" t="s">
        <v>404</v>
      </c>
      <c r="P63" s="20" t="s">
        <v>404</v>
      </c>
      <c r="Q63" s="18" t="n">
        <v>358.59905742</v>
      </c>
      <c r="R63" s="20" t="n">
        <v>4.67180535</v>
      </c>
    </row>
    <row r="64" spans="1:18">
      <c r="A64" s="15" t="s">
        <v>461</v>
      </c>
      <c r="B64" s="17" t="n">
        <v>3634</v>
      </c>
      <c r="C64" s="18">
        <f>(27.0/B64*100)</f>
        <v/>
      </c>
      <c r="D64" s="19" t="n">
        <v>3607</v>
      </c>
      <c r="E64" s="18" t="n">
        <v>447.2143207</v>
      </c>
      <c r="F64" s="20" t="n">
        <v>1.92226756</v>
      </c>
      <c r="G64" s="18" t="n">
        <v>430.99126117</v>
      </c>
      <c r="H64" s="20" t="n">
        <v>8.50760758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410.38213215</v>
      </c>
      <c r="F65" s="20" t="n">
        <v>6.39289709</v>
      </c>
      <c r="G65" s="18" t="n">
        <v>418.31121906</v>
      </c>
      <c r="H65" s="20" t="n">
        <v>2.94595227</v>
      </c>
      <c r="I65" s="18" t="s">
        <v>404</v>
      </c>
      <c r="J65" s="20" t="s">
        <v>404</v>
      </c>
      <c r="K65" s="18" t="s">
        <v>404</v>
      </c>
      <c r="L65" s="20" t="s">
        <v>404</v>
      </c>
      <c r="M65" s="18" t="s">
        <v>404</v>
      </c>
      <c r="N65" s="20" t="s">
        <v>404</v>
      </c>
      <c r="O65" s="18" t="s">
        <v>404</v>
      </c>
      <c r="P65" s="20" t="s">
        <v>404</v>
      </c>
      <c r="Q65" s="18" t="n">
        <v>415.33734698</v>
      </c>
      <c r="R65" s="20" t="n">
        <v>16.69017417</v>
      </c>
    </row>
    <row r="66" spans="1:18">
      <c r="A66" s="15" t="s">
        <v>463</v>
      </c>
      <c r="B66" s="17" t="n">
        <v>5665</v>
      </c>
      <c r="C66" s="18">
        <f>(0.0/B66*100)</f>
        <v/>
      </c>
      <c r="D66" s="19" t="n">
        <v>5665</v>
      </c>
      <c r="E66" s="18" t="n">
        <v>430.47013714</v>
      </c>
      <c r="F66" s="20" t="n">
        <v>3.07989542</v>
      </c>
      <c r="G66" s="18" t="n">
        <v>425.77914721</v>
      </c>
      <c r="H66" s="20" t="n">
        <v>1.66260743</v>
      </c>
      <c r="I66" s="18" t="s">
        <v>404</v>
      </c>
      <c r="J66" s="20" t="s">
        <v>404</v>
      </c>
      <c r="K66" s="18" t="s">
        <v>404</v>
      </c>
      <c r="L66" s="20" t="s">
        <v>404</v>
      </c>
      <c r="M66" s="18" t="s">
        <v>404</v>
      </c>
      <c r="N66" s="20" t="s">
        <v>404</v>
      </c>
      <c r="O66" s="18" t="s">
        <v>404</v>
      </c>
      <c r="P66" s="20" t="s">
        <v>404</v>
      </c>
      <c r="Q66" s="18" t="n">
        <v>415.92602368</v>
      </c>
      <c r="R66" s="20" t="n">
        <v>7.13406464</v>
      </c>
    </row>
    <row r="67" spans="1:18">
      <c r="A67" s="15" t="s">
        <v>464</v>
      </c>
      <c r="B67" s="17" t="n">
        <v>6971</v>
      </c>
      <c r="C67" s="18">
        <f>(0.0/B67*100)</f>
        <v/>
      </c>
      <c r="D67" s="19" t="n">
        <v>6971</v>
      </c>
      <c r="E67" s="18" t="n">
        <v>438.74377458</v>
      </c>
      <c r="F67" s="20" t="n">
        <v>8.714442740000001</v>
      </c>
      <c r="G67" s="18" t="n">
        <v>387.75164706</v>
      </c>
      <c r="H67" s="20" t="n">
        <v>3.44958638</v>
      </c>
      <c r="I67" s="18" t="s">
        <v>404</v>
      </c>
      <c r="J67" s="20" t="s">
        <v>404</v>
      </c>
      <c r="K67" s="18" t="s">
        <v>404</v>
      </c>
      <c r="L67" s="20" t="s">
        <v>404</v>
      </c>
      <c r="M67" s="18" t="s">
        <v>404</v>
      </c>
      <c r="N67" s="20" t="s">
        <v>404</v>
      </c>
      <c r="O67" s="18" t="s">
        <v>404</v>
      </c>
      <c r="P67" s="20" t="s">
        <v>404</v>
      </c>
      <c r="Q67" s="18" t="n">
        <v>402.95574263</v>
      </c>
      <c r="R67" s="20" t="n">
        <v>25.78578563</v>
      </c>
    </row>
    <row r="68" spans="1:18">
      <c r="A68" s="15" t="s">
        <v>465</v>
      </c>
      <c r="B68" s="17" t="n">
        <v>12083</v>
      </c>
      <c r="C68" s="18">
        <f>(0.0/B68*100)</f>
        <v/>
      </c>
      <c r="D68" s="19" t="n">
        <v>12083</v>
      </c>
      <c r="E68" s="18" t="n">
        <v>398.65297436</v>
      </c>
      <c r="F68" s="20" t="n">
        <v>1.08901023</v>
      </c>
      <c r="G68" s="18" t="n">
        <v>426.77969843</v>
      </c>
      <c r="H68" s="20" t="n">
        <v>3.02741835</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442.48242156</v>
      </c>
      <c r="F69" s="20" t="n">
        <v>5.88383477</v>
      </c>
      <c r="G69" s="18" t="n">
        <v>417.56336058</v>
      </c>
      <c r="H69" s="20" t="n">
        <v>7.75850449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502.32022591</v>
      </c>
      <c r="F70" s="20" t="n">
        <v>3.76227654</v>
      </c>
      <c r="G70" s="18" t="n">
        <v>480.75008091</v>
      </c>
      <c r="H70" s="20" t="n">
        <v>5.46009521</v>
      </c>
      <c r="I70" s="18" t="s">
        <v>404</v>
      </c>
      <c r="J70" s="20" t="s">
        <v>404</v>
      </c>
      <c r="K70" s="18" t="s">
        <v>404</v>
      </c>
      <c r="L70" s="20" t="s">
        <v>404</v>
      </c>
      <c r="M70" s="18" t="s">
        <v>404</v>
      </c>
      <c r="N70" s="20" t="s">
        <v>404</v>
      </c>
      <c r="O70" s="18" t="s">
        <v>404</v>
      </c>
      <c r="P70" s="20" t="s">
        <v>404</v>
      </c>
      <c r="Q70" s="18" t="n">
        <v>474.13490173</v>
      </c>
      <c r="R70" s="20" t="n">
        <v>17.96468708</v>
      </c>
    </row>
    <row r="71" spans="1:18">
      <c r="A71" s="15" t="s">
        <v>468</v>
      </c>
      <c r="B71" s="17" t="n">
        <v>6115</v>
      </c>
      <c r="C71" s="18">
        <f>(0.0/B71*100)</f>
        <v/>
      </c>
      <c r="D71" s="19" t="n">
        <v>6115</v>
      </c>
      <c r="E71" s="18" t="n">
        <v>535.46257171</v>
      </c>
      <c r="F71" s="20" t="n">
        <v>1.62968573</v>
      </c>
      <c r="G71" s="18" t="s">
        <v>404</v>
      </c>
      <c r="H71" s="20" t="s">
        <v>404</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512.34815048</v>
      </c>
      <c r="F72" s="20" t="n">
        <v>3.31115798</v>
      </c>
      <c r="G72" s="18" t="n">
        <v>451.80480424</v>
      </c>
      <c r="H72" s="20" t="n">
        <v>6.15405086</v>
      </c>
      <c r="I72" s="18" t="s">
        <v>404</v>
      </c>
      <c r="J72" s="20" t="s">
        <v>404</v>
      </c>
      <c r="K72" s="18" t="s">
        <v>404</v>
      </c>
      <c r="L72" s="20" t="s">
        <v>404</v>
      </c>
      <c r="M72" s="18" t="s">
        <v>404</v>
      </c>
      <c r="N72" s="20" t="s">
        <v>404</v>
      </c>
      <c r="O72" s="18" t="s">
        <v>404</v>
      </c>
      <c r="P72" s="20" t="s">
        <v>404</v>
      </c>
      <c r="Q72" s="18" t="n">
        <v>496.60431214</v>
      </c>
      <c r="R72" s="20" t="n">
        <v>32.37409258</v>
      </c>
    </row>
    <row r="73" spans="1:18">
      <c r="A73" s="15" t="s">
        <v>470</v>
      </c>
      <c r="B73" s="17" t="n">
        <v>8249</v>
      </c>
      <c r="C73" s="18">
        <f>(0.0/B73*100)</f>
        <v/>
      </c>
      <c r="D73" s="19" t="n">
        <v>8249</v>
      </c>
      <c r="E73" s="18" t="n">
        <v>428.73302302</v>
      </c>
      <c r="F73" s="20" t="n">
        <v>5.68238021</v>
      </c>
      <c r="G73" s="18" t="n">
        <v>394.16900192</v>
      </c>
      <c r="H73" s="20" t="n">
        <v>4.0983276</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423.98074467</v>
      </c>
      <c r="F74" s="20" t="n">
        <v>2.01570521</v>
      </c>
      <c r="G74" s="18" t="n">
        <v>432.14333593</v>
      </c>
      <c r="H74" s="20" t="n">
        <v>2.88413056</v>
      </c>
      <c r="I74" s="18" t="s">
        <v>404</v>
      </c>
      <c r="J74" s="20" t="s">
        <v>404</v>
      </c>
      <c r="K74" s="18" t="s">
        <v>404</v>
      </c>
      <c r="L74" s="20" t="s">
        <v>404</v>
      </c>
      <c r="M74" s="18" t="s">
        <v>404</v>
      </c>
      <c r="N74" s="20" t="s">
        <v>404</v>
      </c>
      <c r="O74" s="18" t="s">
        <v>404</v>
      </c>
      <c r="P74" s="20" t="s">
        <v>404</v>
      </c>
      <c r="Q74" s="18" t="n">
        <v>319.10130771</v>
      </c>
      <c r="R74" s="20" t="n">
        <v>10.84343301</v>
      </c>
    </row>
    <row r="75" spans="1:18">
      <c r="A75" s="15" t="s">
        <v>472</v>
      </c>
      <c r="B75" s="17" t="n">
        <v>5375</v>
      </c>
      <c r="C75" s="18">
        <f>(483.0/B75*100)</f>
        <v/>
      </c>
      <c r="D75" s="19" t="n">
        <v>4892</v>
      </c>
      <c r="E75" s="18" t="n">
        <v>359.10514966</v>
      </c>
      <c r="F75" s="20" t="n">
        <v>8.069628379999999</v>
      </c>
      <c r="G75" s="18" t="n">
        <v>363.75551922</v>
      </c>
      <c r="H75" s="20" t="n">
        <v>4.85074142</v>
      </c>
      <c r="I75" s="18" t="s">
        <v>404</v>
      </c>
      <c r="J75" s="20" t="s">
        <v>404</v>
      </c>
      <c r="K75" s="18" t="s">
        <v>404</v>
      </c>
      <c r="L75" s="20" t="s">
        <v>404</v>
      </c>
      <c r="M75" s="18" t="s">
        <v>404</v>
      </c>
      <c r="N75" s="20" t="s">
        <v>404</v>
      </c>
      <c r="O75" s="18" t="s">
        <v>404</v>
      </c>
      <c r="P75" s="20" t="s">
        <v>404</v>
      </c>
      <c r="Q75" s="18" t="n">
        <v>353.52147312</v>
      </c>
      <c r="R75" s="20" t="n">
        <v>20.86439857</v>
      </c>
    </row>
    <row r="76" spans="1:18">
      <c r="A76" s="15" t="s">
        <v>473</v>
      </c>
      <c r="B76" s="17" t="n">
        <v>14167</v>
      </c>
      <c r="C76" s="18">
        <f>(1400.0/B76*100)</f>
        <v/>
      </c>
      <c r="D76" s="19" t="n">
        <v>12767</v>
      </c>
      <c r="E76" s="18" t="n">
        <v>439.41399128</v>
      </c>
      <c r="F76" s="20" t="n">
        <v>3.63899786</v>
      </c>
      <c r="G76" s="18" t="n">
        <v>410.45226265</v>
      </c>
      <c r="H76" s="20" t="n">
        <v>10.11299225</v>
      </c>
      <c r="I76" s="18" t="s">
        <v>404</v>
      </c>
      <c r="J76" s="20" t="s">
        <v>404</v>
      </c>
      <c r="K76" s="18" t="s">
        <v>404</v>
      </c>
      <c r="L76" s="20" t="s">
        <v>404</v>
      </c>
      <c r="M76" s="18" t="s">
        <v>404</v>
      </c>
      <c r="N76" s="20" t="s">
        <v>404</v>
      </c>
      <c r="O76" s="18" t="s">
        <v>404</v>
      </c>
      <c r="P76" s="20" t="s">
        <v>404</v>
      </c>
      <c r="Q76" s="18" t="n">
        <v>416.6117404</v>
      </c>
      <c r="R76" s="20" t="n">
        <v>21.04191433</v>
      </c>
    </row>
    <row r="77" spans="1:18">
      <c r="A77" s="15" t="s">
        <v>474</v>
      </c>
      <c r="B77" s="17" t="n">
        <v>6062</v>
      </c>
      <c r="C77" s="18">
        <f>(0.0/B77*100)</f>
        <v/>
      </c>
      <c r="D77" s="19" t="n">
        <v>6062</v>
      </c>
      <c r="E77" s="18" t="n">
        <v>442.97776034</v>
      </c>
      <c r="F77" s="20" t="n">
        <v>3.27136552</v>
      </c>
      <c r="G77" s="18" t="n">
        <v>419.96610517</v>
      </c>
      <c r="H77" s="20" t="n">
        <v>6.40582661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502.67238004</v>
      </c>
      <c r="F78" s="20" t="n">
        <v>5.31630528</v>
      </c>
      <c r="G78" s="18" t="n">
        <v>474.04986856</v>
      </c>
      <c r="H78" s="20" t="n">
        <v>4.83200488</v>
      </c>
      <c r="I78" s="18" t="s">
        <v>404</v>
      </c>
      <c r="J78" s="20" t="s">
        <v>404</v>
      </c>
      <c r="K78" s="18" t="s">
        <v>404</v>
      </c>
      <c r="L78" s="20" t="s">
        <v>404</v>
      </c>
      <c r="M78" s="18" t="s">
        <v>404</v>
      </c>
      <c r="N78" s="20" t="s">
        <v>404</v>
      </c>
      <c r="O78" s="18" t="s">
        <v>404</v>
      </c>
      <c r="P78" s="20" t="s">
        <v>404</v>
      </c>
      <c r="Q78" s="18" t="n">
        <v>495.87456247</v>
      </c>
      <c r="R78" s="20" t="n">
        <v>5.50845032</v>
      </c>
    </row>
    <row customHeight="1" ht="25" r="79" spans="1:18">
      <c r="A79" s="15" t="s">
        <v>476</v>
      </c>
      <c r="B79" s="17" t="n">
        <v>1657</v>
      </c>
      <c r="C79" s="18">
        <f>(21.0/B79*100)</f>
        <v/>
      </c>
      <c r="D79" s="19" t="n">
        <v>1636</v>
      </c>
      <c r="E79" s="18" t="n">
        <v>486.71855058</v>
      </c>
      <c r="F79" s="20" t="n">
        <v>8.338378990000001</v>
      </c>
      <c r="G79" s="18" t="n">
        <v>449.83928944</v>
      </c>
      <c r="H79" s="20" t="n">
        <v>13.85416527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432.18710787</v>
      </c>
      <c r="F80" s="20" t="n">
        <v>4.47716158</v>
      </c>
      <c r="G80" s="18" t="n">
        <v>417.34017338</v>
      </c>
      <c r="H80" s="20" t="n">
        <v>5.64701988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431.34310861</v>
      </c>
      <c r="F81" s="20" t="n">
        <v>4.40658333</v>
      </c>
      <c r="G81" s="18" t="n">
        <v>427.10923607</v>
      </c>
      <c r="H81" s="20" t="n">
        <v>5.62085921</v>
      </c>
      <c r="I81" s="18" t="s">
        <v>404</v>
      </c>
      <c r="J81" s="20" t="s">
        <v>404</v>
      </c>
      <c r="K81" s="18" t="s">
        <v>404</v>
      </c>
      <c r="L81" s="20" t="s">
        <v>404</v>
      </c>
      <c r="M81" s="18" t="s">
        <v>404</v>
      </c>
      <c r="N81" s="20" t="s">
        <v>404</v>
      </c>
      <c r="O81" s="18" t="s">
        <v>404</v>
      </c>
      <c r="P81" s="20" t="s">
        <v>404</v>
      </c>
      <c r="Q81" s="18" t="n">
        <v>471.30996469</v>
      </c>
      <c r="R81" s="20" t="n">
        <v>18.5832822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504.44408197</v>
      </c>
      <c r="F7" s="20" t="n">
        <v>1.97179208</v>
      </c>
      <c r="G7" s="18" t="n">
        <v>489.51024145</v>
      </c>
      <c r="H7" s="20" t="n">
        <v>7.28876628</v>
      </c>
      <c r="I7" s="18" t="s">
        <v>404</v>
      </c>
      <c r="J7" s="20" t="s">
        <v>404</v>
      </c>
      <c r="K7" s="18" t="s">
        <v>404</v>
      </c>
      <c r="L7" s="20" t="s">
        <v>404</v>
      </c>
      <c r="M7" s="18" t="s">
        <v>404</v>
      </c>
      <c r="N7" s="20" t="s">
        <v>404</v>
      </c>
      <c r="O7" s="18" t="s">
        <v>404</v>
      </c>
      <c r="P7" s="20" t="s">
        <v>404</v>
      </c>
      <c r="Q7" s="18" t="n">
        <v>488.764458</v>
      </c>
      <c r="R7" s="20" t="n">
        <v>10.44642199</v>
      </c>
    </row>
    <row r="8" spans="1:18">
      <c r="A8" s="15" t="s">
        <v>405</v>
      </c>
      <c r="B8" s="17" t="n">
        <v>7007</v>
      </c>
      <c r="C8" s="18">
        <f>(0.0/B8*100)</f>
        <v/>
      </c>
      <c r="D8" s="19" t="n">
        <v>7007</v>
      </c>
      <c r="E8" s="18" t="n">
        <v>499.30224149</v>
      </c>
      <c r="F8" s="20" t="n">
        <v>17.08145797</v>
      </c>
      <c r="G8" s="18" t="n">
        <v>486.48424656</v>
      </c>
      <c r="H8" s="20" t="n">
        <v>3.38767657</v>
      </c>
      <c r="I8" s="18" t="s">
        <v>404</v>
      </c>
      <c r="J8" s="20" t="s">
        <v>404</v>
      </c>
      <c r="K8" s="18" t="s">
        <v>404</v>
      </c>
      <c r="L8" s="20" t="s">
        <v>404</v>
      </c>
      <c r="M8" s="18" t="s">
        <v>404</v>
      </c>
      <c r="N8" s="20" t="s">
        <v>404</v>
      </c>
      <c r="O8" s="18" t="s">
        <v>404</v>
      </c>
      <c r="P8" s="20" t="s">
        <v>404</v>
      </c>
      <c r="Q8" s="18" t="n">
        <v>441.28793275</v>
      </c>
      <c r="R8" s="20" t="n">
        <v>18.41951044</v>
      </c>
    </row>
    <row r="9" spans="1:18">
      <c r="A9" s="15" t="s">
        <v>406</v>
      </c>
      <c r="B9" s="17" t="n">
        <v>9651</v>
      </c>
      <c r="C9" s="18">
        <f>(200.0/B9*100)</f>
        <v/>
      </c>
      <c r="D9" s="19" t="n">
        <v>9451</v>
      </c>
      <c r="E9" s="18" t="n">
        <v>502.69435612</v>
      </c>
      <c r="F9" s="20" t="n">
        <v>8.719551640000001</v>
      </c>
      <c r="G9" s="18" t="n">
        <v>502.06133786</v>
      </c>
      <c r="H9" s="20" t="n">
        <v>3.02344831</v>
      </c>
      <c r="I9" s="18" t="s">
        <v>404</v>
      </c>
      <c r="J9" s="20" t="s">
        <v>404</v>
      </c>
      <c r="K9" s="18" t="s">
        <v>404</v>
      </c>
      <c r="L9" s="20" t="s">
        <v>404</v>
      </c>
      <c r="M9" s="18" t="s">
        <v>404</v>
      </c>
      <c r="N9" s="20" t="s">
        <v>404</v>
      </c>
      <c r="O9" s="18" t="s">
        <v>404</v>
      </c>
      <c r="P9" s="20" t="s">
        <v>404</v>
      </c>
      <c r="Q9" s="18" t="n">
        <v>447.89150054</v>
      </c>
      <c r="R9" s="20" t="n">
        <v>16.158208</v>
      </c>
    </row>
    <row r="10" spans="1:18">
      <c r="A10" s="15" t="s">
        <v>407</v>
      </c>
      <c r="B10" s="17" t="n">
        <v>20058</v>
      </c>
      <c r="C10" s="18">
        <f>(2798.0/B10*100)</f>
        <v/>
      </c>
      <c r="D10" s="19" t="n">
        <v>17260</v>
      </c>
      <c r="E10" s="18" t="n">
        <v>537.07005</v>
      </c>
      <c r="F10" s="20" t="n">
        <v>3.95765167</v>
      </c>
      <c r="G10" s="18" t="n">
        <v>522.26215417</v>
      </c>
      <c r="H10" s="20" t="n">
        <v>3.05350996</v>
      </c>
      <c r="I10" s="18" t="s">
        <v>404</v>
      </c>
      <c r="J10" s="20" t="s">
        <v>404</v>
      </c>
      <c r="K10" s="18" t="s">
        <v>404</v>
      </c>
      <c r="L10" s="20" t="s">
        <v>404</v>
      </c>
      <c r="M10" s="18" t="s">
        <v>404</v>
      </c>
      <c r="N10" s="20" t="s">
        <v>404</v>
      </c>
      <c r="O10" s="18" t="s">
        <v>404</v>
      </c>
      <c r="P10" s="20" t="s">
        <v>404</v>
      </c>
      <c r="Q10" s="18" t="n">
        <v>522.6322109</v>
      </c>
      <c r="R10" s="20" t="n">
        <v>18.35906702</v>
      </c>
    </row>
    <row r="11" spans="1:18">
      <c r="A11" s="15" t="s">
        <v>408</v>
      </c>
      <c r="B11" s="17" t="n">
        <v>7053</v>
      </c>
      <c r="C11" s="18">
        <f>(137.0/B11*100)</f>
        <v/>
      </c>
      <c r="D11" s="19" t="n">
        <v>6916</v>
      </c>
      <c r="E11" s="18" t="n">
        <v>484.7849135</v>
      </c>
      <c r="F11" s="20" t="n">
        <v>10.32124395</v>
      </c>
      <c r="G11" s="18" t="n">
        <v>454.24765261</v>
      </c>
      <c r="H11" s="20" t="n">
        <v>3.18763862</v>
      </c>
      <c r="I11" s="18" t="s">
        <v>404</v>
      </c>
      <c r="J11" s="20" t="s">
        <v>404</v>
      </c>
      <c r="K11" s="18" t="s">
        <v>404</v>
      </c>
      <c r="L11" s="20" t="s">
        <v>404</v>
      </c>
      <c r="M11" s="18" t="s">
        <v>404</v>
      </c>
      <c r="N11" s="20" t="s">
        <v>404</v>
      </c>
      <c r="O11" s="18" t="s">
        <v>404</v>
      </c>
      <c r="P11" s="20" t="s">
        <v>404</v>
      </c>
      <c r="Q11" s="18" t="n">
        <v>434.26176489</v>
      </c>
      <c r="R11" s="20" t="n">
        <v>9.98811794</v>
      </c>
    </row>
    <row r="12" spans="1:18">
      <c r="A12" s="15" t="s">
        <v>409</v>
      </c>
      <c r="B12" s="17" t="n">
        <v>6894</v>
      </c>
      <c r="C12" s="18">
        <f>(106.0/B12*100)</f>
        <v/>
      </c>
      <c r="D12" s="19" t="n">
        <v>6788</v>
      </c>
      <c r="E12" s="18" t="s">
        <v>404</v>
      </c>
      <c r="F12" s="20" t="s">
        <v>404</v>
      </c>
      <c r="G12" s="18" t="n">
        <v>488.39777022</v>
      </c>
      <c r="H12" s="20" t="n">
        <v>2.50842609</v>
      </c>
      <c r="I12" s="18" t="s">
        <v>404</v>
      </c>
      <c r="J12" s="20" t="s">
        <v>404</v>
      </c>
      <c r="K12" s="18" t="s">
        <v>404</v>
      </c>
      <c r="L12" s="20" t="s">
        <v>404</v>
      </c>
      <c r="M12" s="18" t="s">
        <v>404</v>
      </c>
      <c r="N12" s="20" t="s">
        <v>404</v>
      </c>
      <c r="O12" s="18" t="s">
        <v>404</v>
      </c>
      <c r="P12" s="20" t="s">
        <v>404</v>
      </c>
      <c r="Q12" s="18" t="n">
        <v>431.62393893</v>
      </c>
      <c r="R12" s="20" t="n">
        <v>28.84059292</v>
      </c>
    </row>
    <row r="13" spans="1:18">
      <c r="A13" s="15" t="s">
        <v>410</v>
      </c>
      <c r="B13" s="17" t="n">
        <v>7161</v>
      </c>
      <c r="C13" s="18">
        <f>(1175.0/B13*100)</f>
        <v/>
      </c>
      <c r="D13" s="19" t="n">
        <v>5986</v>
      </c>
      <c r="E13" s="18" t="n">
        <v>513.75258784</v>
      </c>
      <c r="F13" s="20" t="n">
        <v>10.25920477</v>
      </c>
      <c r="G13" s="18" t="n">
        <v>498.1959494</v>
      </c>
      <c r="H13" s="20" t="n">
        <v>2.79448306</v>
      </c>
      <c r="I13" s="18" t="s">
        <v>404</v>
      </c>
      <c r="J13" s="20" t="s">
        <v>404</v>
      </c>
      <c r="K13" s="18" t="s">
        <v>404</v>
      </c>
      <c r="L13" s="20" t="s">
        <v>404</v>
      </c>
      <c r="M13" s="18" t="s">
        <v>404</v>
      </c>
      <c r="N13" s="20" t="s">
        <v>404</v>
      </c>
      <c r="O13" s="18" t="s">
        <v>404</v>
      </c>
      <c r="P13" s="20" t="s">
        <v>404</v>
      </c>
      <c r="Q13" s="18" t="n">
        <v>504.64469064</v>
      </c>
      <c r="R13" s="20" t="n">
        <v>8.64942763</v>
      </c>
    </row>
    <row r="14" spans="1:18">
      <c r="A14" s="15" t="s">
        <v>411</v>
      </c>
      <c r="B14" s="17" t="n">
        <v>5587</v>
      </c>
      <c r="C14" s="18">
        <f>(0.0/B14*100)</f>
        <v/>
      </c>
      <c r="D14" s="19" t="n">
        <v>5587</v>
      </c>
      <c r="E14" s="18" t="n">
        <v>516.00889126</v>
      </c>
      <c r="F14" s="20" t="n">
        <v>5.88567036</v>
      </c>
      <c r="G14" s="18" t="n">
        <v>520.11826016</v>
      </c>
      <c r="H14" s="20" t="n">
        <v>2.62341111</v>
      </c>
      <c r="I14" s="18" t="s">
        <v>404</v>
      </c>
      <c r="J14" s="20" t="s">
        <v>404</v>
      </c>
      <c r="K14" s="18" t="s">
        <v>404</v>
      </c>
      <c r="L14" s="20" t="s">
        <v>404</v>
      </c>
      <c r="M14" s="18" t="s">
        <v>404</v>
      </c>
      <c r="N14" s="20" t="s">
        <v>404</v>
      </c>
      <c r="O14" s="18" t="s">
        <v>404</v>
      </c>
      <c r="P14" s="20" t="s">
        <v>404</v>
      </c>
      <c r="Q14" s="18" t="n">
        <v>509.7080899</v>
      </c>
      <c r="R14" s="20" t="n">
        <v>12.7764293</v>
      </c>
    </row>
    <row r="15" spans="1:18">
      <c r="A15" s="15" t="s">
        <v>412</v>
      </c>
      <c r="B15" s="17" t="n">
        <v>5882</v>
      </c>
      <c r="C15" s="18">
        <f>(0.0/B15*100)</f>
        <v/>
      </c>
      <c r="D15" s="19" t="n">
        <v>5882</v>
      </c>
      <c r="E15" s="18" t="n">
        <v>533.05701372</v>
      </c>
      <c r="F15" s="20" t="n">
        <v>5.87095961</v>
      </c>
      <c r="G15" s="18" t="n">
        <v>525.60040559</v>
      </c>
      <c r="H15" s="20" t="n">
        <v>2.61387815</v>
      </c>
      <c r="I15" s="18" t="s">
        <v>404</v>
      </c>
      <c r="J15" s="20" t="s">
        <v>404</v>
      </c>
      <c r="K15" s="18" t="s">
        <v>404</v>
      </c>
      <c r="L15" s="20" t="s">
        <v>404</v>
      </c>
      <c r="M15" s="18" t="s">
        <v>404</v>
      </c>
      <c r="N15" s="20" t="s">
        <v>404</v>
      </c>
      <c r="O15" s="18" t="s">
        <v>404</v>
      </c>
      <c r="P15" s="20" t="s">
        <v>404</v>
      </c>
      <c r="Q15" s="18" t="n">
        <v>570.90649062</v>
      </c>
      <c r="R15" s="20" t="n">
        <v>26.10724972</v>
      </c>
    </row>
    <row r="16" spans="1:18">
      <c r="A16" s="15" t="s">
        <v>413</v>
      </c>
      <c r="B16" s="17" t="n">
        <v>6108</v>
      </c>
      <c r="C16" s="18">
        <f>(339.0/B16*100)</f>
        <v/>
      </c>
      <c r="D16" s="19" t="n">
        <v>5769</v>
      </c>
      <c r="E16" s="18" t="n">
        <v>536.25681319</v>
      </c>
      <c r="F16" s="20" t="n">
        <v>4.69728468</v>
      </c>
      <c r="G16" s="18" t="n">
        <v>432.05331012</v>
      </c>
      <c r="H16" s="20" t="n">
        <v>7.5643171</v>
      </c>
      <c r="I16" s="18" t="s">
        <v>404</v>
      </c>
      <c r="J16" s="20" t="s">
        <v>404</v>
      </c>
      <c r="K16" s="18" t="s">
        <v>404</v>
      </c>
      <c r="L16" s="20" t="s">
        <v>404</v>
      </c>
      <c r="M16" s="18" t="s">
        <v>404</v>
      </c>
      <c r="N16" s="20" t="s">
        <v>404</v>
      </c>
      <c r="O16" s="18" t="s">
        <v>404</v>
      </c>
      <c r="P16" s="20" t="s">
        <v>404</v>
      </c>
      <c r="Q16" s="18" t="n">
        <v>464.12740664</v>
      </c>
      <c r="R16" s="20" t="n">
        <v>36.41433942</v>
      </c>
    </row>
    <row r="17" spans="1:18">
      <c r="A17" s="15" t="s">
        <v>414</v>
      </c>
      <c r="B17" s="17" t="n">
        <v>6504</v>
      </c>
      <c r="C17" s="18">
        <f>(1325.0/B17*100)</f>
        <v/>
      </c>
      <c r="D17" s="19" t="n">
        <v>5179</v>
      </c>
      <c r="E17" s="18" t="n">
        <v>492.25538395</v>
      </c>
      <c r="F17" s="20" t="n">
        <v>20.29204233</v>
      </c>
      <c r="G17" s="18" t="n">
        <v>509.14908681</v>
      </c>
      <c r="H17" s="20" t="n">
        <v>4.067717</v>
      </c>
      <c r="I17" s="18" t="s">
        <v>404</v>
      </c>
      <c r="J17" s="20" t="s">
        <v>404</v>
      </c>
      <c r="K17" s="18" t="s">
        <v>404</v>
      </c>
      <c r="L17" s="20" t="s">
        <v>404</v>
      </c>
      <c r="M17" s="18" t="s">
        <v>404</v>
      </c>
      <c r="N17" s="20" t="s">
        <v>404</v>
      </c>
      <c r="O17" s="18" t="s">
        <v>404</v>
      </c>
      <c r="P17" s="20" t="s">
        <v>404</v>
      </c>
      <c r="Q17" s="18" t="n">
        <v>546.67439444</v>
      </c>
      <c r="R17" s="20" t="n">
        <v>16.62438693</v>
      </c>
    </row>
    <row r="18" spans="1:18">
      <c r="A18" s="15" t="s">
        <v>415</v>
      </c>
      <c r="B18" s="17" t="n">
        <v>5532</v>
      </c>
      <c r="C18" s="18">
        <f>(0.0/B18*100)</f>
        <v/>
      </c>
      <c r="D18" s="19" t="n">
        <v>5532</v>
      </c>
      <c r="E18" s="18" t="n">
        <v>524.070184</v>
      </c>
      <c r="F18" s="20" t="n">
        <v>14.0676498</v>
      </c>
      <c r="G18" s="18" t="n">
        <v>464.2215555</v>
      </c>
      <c r="H18" s="20" t="n">
        <v>4.78313926</v>
      </c>
      <c r="I18" s="18" t="s">
        <v>404</v>
      </c>
      <c r="J18" s="20" t="s">
        <v>404</v>
      </c>
      <c r="K18" s="18" t="s">
        <v>404</v>
      </c>
      <c r="L18" s="20" t="s">
        <v>404</v>
      </c>
      <c r="M18" s="18" t="s">
        <v>404</v>
      </c>
      <c r="N18" s="20" t="s">
        <v>404</v>
      </c>
      <c r="O18" s="18" t="s">
        <v>404</v>
      </c>
      <c r="P18" s="20" t="s">
        <v>404</v>
      </c>
      <c r="Q18" s="18" t="n">
        <v>489.9124058</v>
      </c>
      <c r="R18" s="20" t="n">
        <v>14.29879226</v>
      </c>
    </row>
    <row r="19" spans="1:18">
      <c r="A19" s="15" t="s">
        <v>416</v>
      </c>
      <c r="B19" s="17" t="n">
        <v>5658</v>
      </c>
      <c r="C19" s="18">
        <f>(327.0/B19*100)</f>
        <v/>
      </c>
      <c r="D19" s="19" t="n">
        <v>5331</v>
      </c>
      <c r="E19" s="18" t="n">
        <v>523.50916119</v>
      </c>
      <c r="F19" s="20" t="n">
        <v>7.59731767</v>
      </c>
      <c r="G19" s="18" t="n">
        <v>450.9729346</v>
      </c>
      <c r="H19" s="20" t="n">
        <v>4.50665991</v>
      </c>
      <c r="I19" s="18" t="s">
        <v>404</v>
      </c>
      <c r="J19" s="20" t="s">
        <v>404</v>
      </c>
      <c r="K19" s="18" t="s">
        <v>404</v>
      </c>
      <c r="L19" s="20" t="s">
        <v>404</v>
      </c>
      <c r="M19" s="18" t="s">
        <v>404</v>
      </c>
      <c r="N19" s="20" t="s">
        <v>404</v>
      </c>
      <c r="O19" s="18" t="s">
        <v>404</v>
      </c>
      <c r="P19" s="20" t="s">
        <v>404</v>
      </c>
      <c r="Q19" s="18" t="n">
        <v>442.40893055</v>
      </c>
      <c r="R19" s="20" t="n">
        <v>28.99775928</v>
      </c>
    </row>
    <row r="20" spans="1:18">
      <c r="A20" s="15" t="s">
        <v>417</v>
      </c>
      <c r="B20" s="17" t="n">
        <v>3371</v>
      </c>
      <c r="C20" s="18">
        <f>(24.0/B20*100)</f>
        <v/>
      </c>
      <c r="D20" s="19" t="n">
        <v>3347</v>
      </c>
      <c r="E20" s="18" t="n">
        <v>465.27499151</v>
      </c>
      <c r="F20" s="20" t="n">
        <v>6.86152419</v>
      </c>
      <c r="G20" s="18" t="n">
        <v>482.56353592</v>
      </c>
      <c r="H20" s="20" t="n">
        <v>2.0759135</v>
      </c>
      <c r="I20" s="18" t="s">
        <v>404</v>
      </c>
      <c r="J20" s="20" t="s">
        <v>404</v>
      </c>
      <c r="K20" s="18" t="s">
        <v>404</v>
      </c>
      <c r="L20" s="20" t="s">
        <v>404</v>
      </c>
      <c r="M20" s="18" t="s">
        <v>404</v>
      </c>
      <c r="N20" s="20" t="s">
        <v>404</v>
      </c>
      <c r="O20" s="18" t="s">
        <v>404</v>
      </c>
      <c r="P20" s="20" t="s">
        <v>404</v>
      </c>
      <c r="Q20" s="18" t="n">
        <v>475.91740222</v>
      </c>
      <c r="R20" s="20" t="n">
        <v>19.34043399</v>
      </c>
    </row>
    <row r="21" spans="1:18">
      <c r="A21" s="15" t="s">
        <v>418</v>
      </c>
      <c r="B21" s="17" t="n">
        <v>5741</v>
      </c>
      <c r="C21" s="18">
        <f>(0.0/B21*100)</f>
        <v/>
      </c>
      <c r="D21" s="19" t="n">
        <v>5741</v>
      </c>
      <c r="E21" s="18" t="n">
        <v>532.74834358</v>
      </c>
      <c r="F21" s="20" t="n">
        <v>7.04152122</v>
      </c>
      <c r="G21" s="18" t="n">
        <v>518.00231393</v>
      </c>
      <c r="H21" s="20" t="n">
        <v>2.8462354</v>
      </c>
      <c r="I21" s="18" t="s">
        <v>404</v>
      </c>
      <c r="J21" s="20" t="s">
        <v>404</v>
      </c>
      <c r="K21" s="18" t="s">
        <v>404</v>
      </c>
      <c r="L21" s="20" t="s">
        <v>404</v>
      </c>
      <c r="M21" s="18" t="s">
        <v>404</v>
      </c>
      <c r="N21" s="20" t="s">
        <v>404</v>
      </c>
      <c r="O21" s="18" t="s">
        <v>404</v>
      </c>
      <c r="P21" s="20" t="s">
        <v>404</v>
      </c>
      <c r="Q21" s="18" t="n">
        <v>517.03947657</v>
      </c>
      <c r="R21" s="20" t="n">
        <v>9.47428382</v>
      </c>
    </row>
    <row r="22" spans="1:18">
      <c r="A22" s="15" t="s">
        <v>419</v>
      </c>
      <c r="B22" s="17" t="n">
        <v>6598</v>
      </c>
      <c r="C22" s="18">
        <f>(0.0/B22*100)</f>
        <v/>
      </c>
      <c r="D22" s="19" t="n">
        <v>6598</v>
      </c>
      <c r="E22" s="18" t="n">
        <v>484.32423642</v>
      </c>
      <c r="F22" s="20" t="n">
        <v>4.14509896</v>
      </c>
      <c r="G22" s="18" t="n">
        <v>470.03549355</v>
      </c>
      <c r="H22" s="20" t="n">
        <v>12.05376737</v>
      </c>
      <c r="I22" s="18" t="s">
        <v>404</v>
      </c>
      <c r="J22" s="20" t="s">
        <v>404</v>
      </c>
      <c r="K22" s="18" t="s">
        <v>404</v>
      </c>
      <c r="L22" s="20" t="s">
        <v>404</v>
      </c>
      <c r="M22" s="18" t="s">
        <v>404</v>
      </c>
      <c r="N22" s="20" t="s">
        <v>404</v>
      </c>
      <c r="O22" s="18" t="s">
        <v>404</v>
      </c>
      <c r="P22" s="20" t="s">
        <v>404</v>
      </c>
      <c r="Q22" s="18" t="n">
        <v>377.76131301</v>
      </c>
      <c r="R22" s="20" t="n">
        <v>44.15660144</v>
      </c>
    </row>
    <row r="23" spans="1:18">
      <c r="A23" s="15" t="s">
        <v>420</v>
      </c>
      <c r="B23" s="17" t="n">
        <v>11583</v>
      </c>
      <c r="C23" s="18">
        <f>(3123.0/B23*100)</f>
        <v/>
      </c>
      <c r="D23" s="19" t="n">
        <v>8460</v>
      </c>
      <c r="E23" s="18" t="n">
        <v>491.21080236</v>
      </c>
      <c r="F23" s="20" t="n">
        <v>4.10189261</v>
      </c>
      <c r="G23" s="18" t="n">
        <v>480.53211436</v>
      </c>
      <c r="H23" s="20" t="n">
        <v>7.83752204</v>
      </c>
      <c r="I23" s="18" t="s">
        <v>404</v>
      </c>
      <c r="J23" s="20" t="s">
        <v>404</v>
      </c>
      <c r="K23" s="18" t="s">
        <v>404</v>
      </c>
      <c r="L23" s="20" t="s">
        <v>404</v>
      </c>
      <c r="M23" s="18" t="s">
        <v>404</v>
      </c>
      <c r="N23" s="20" t="s">
        <v>404</v>
      </c>
      <c r="O23" s="18" t="s">
        <v>404</v>
      </c>
      <c r="P23" s="20" t="s">
        <v>404</v>
      </c>
      <c r="Q23" s="18" t="n">
        <v>490.62913065</v>
      </c>
      <c r="R23" s="20" t="n">
        <v>16.84513557</v>
      </c>
    </row>
    <row r="24" spans="1:18">
      <c r="A24" s="15" t="s">
        <v>421</v>
      </c>
      <c r="B24" s="17" t="n">
        <v>6647</v>
      </c>
      <c r="C24" s="18">
        <f>(0.0/B24*100)</f>
        <v/>
      </c>
      <c r="D24" s="19" t="n">
        <v>6647</v>
      </c>
      <c r="E24" s="18" t="n">
        <v>527.11922322</v>
      </c>
      <c r="F24" s="20" t="n">
        <v>4.26005569</v>
      </c>
      <c r="G24" s="18" t="n">
        <v>496.97282708</v>
      </c>
      <c r="H24" s="20" t="n">
        <v>7.24618293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518.71254045</v>
      </c>
      <c r="F25" s="20" t="n">
        <v>5.69765554</v>
      </c>
      <c r="G25" s="18" t="n">
        <v>517.26938622</v>
      </c>
      <c r="H25" s="20" t="n">
        <v>4.57521787</v>
      </c>
      <c r="I25" s="18" t="s">
        <v>404</v>
      </c>
      <c r="J25" s="20" t="s">
        <v>404</v>
      </c>
      <c r="K25" s="18" t="s">
        <v>404</v>
      </c>
      <c r="L25" s="20" t="s">
        <v>404</v>
      </c>
      <c r="M25" s="18" t="s">
        <v>404</v>
      </c>
      <c r="N25" s="20" t="s">
        <v>404</v>
      </c>
      <c r="O25" s="18" t="s">
        <v>404</v>
      </c>
      <c r="P25" s="20" t="s">
        <v>404</v>
      </c>
      <c r="Q25" s="18" t="n">
        <v>483.05690556</v>
      </c>
      <c r="R25" s="20" t="n">
        <v>10.06088381</v>
      </c>
    </row>
    <row r="26" spans="1:18">
      <c r="A26" s="15" t="s">
        <v>423</v>
      </c>
      <c r="B26" s="17" t="n">
        <v>4869</v>
      </c>
      <c r="C26" s="18">
        <f>(11.0/B26*100)</f>
        <v/>
      </c>
      <c r="D26" s="19" t="n">
        <v>4858</v>
      </c>
      <c r="E26" s="18" t="n">
        <v>494.10769089</v>
      </c>
      <c r="F26" s="20" t="n">
        <v>2.52249749</v>
      </c>
      <c r="G26" s="18" t="n">
        <v>478.90663163</v>
      </c>
      <c r="H26" s="20" t="n">
        <v>3.93883868</v>
      </c>
      <c r="I26" s="18" t="s">
        <v>404</v>
      </c>
      <c r="J26" s="20" t="s">
        <v>404</v>
      </c>
      <c r="K26" s="18" t="s">
        <v>404</v>
      </c>
      <c r="L26" s="20" t="s">
        <v>404</v>
      </c>
      <c r="M26" s="18" t="s">
        <v>404</v>
      </c>
      <c r="N26" s="20" t="s">
        <v>404</v>
      </c>
      <c r="O26" s="18" t="s">
        <v>404</v>
      </c>
      <c r="P26" s="20" t="s">
        <v>404</v>
      </c>
      <c r="Q26" s="18" t="n">
        <v>464.89770105</v>
      </c>
      <c r="R26" s="20" t="n">
        <v>20.44295342</v>
      </c>
    </row>
    <row r="27" spans="1:18">
      <c r="A27" s="15" t="s">
        <v>424</v>
      </c>
      <c r="B27" s="17" t="n">
        <v>5299</v>
      </c>
      <c r="C27" s="18">
        <f>(0.0/B27*100)</f>
        <v/>
      </c>
      <c r="D27" s="19" t="n">
        <v>5299</v>
      </c>
      <c r="E27" s="18" t="n">
        <v>497.13862071</v>
      </c>
      <c r="F27" s="20" t="n">
        <v>1.68694707</v>
      </c>
      <c r="G27" s="18" t="n">
        <v>431.57872674</v>
      </c>
      <c r="H27" s="20" t="n">
        <v>2.42403661</v>
      </c>
      <c r="I27" s="18" t="s">
        <v>404</v>
      </c>
      <c r="J27" s="20" t="s">
        <v>404</v>
      </c>
      <c r="K27" s="18" t="s">
        <v>404</v>
      </c>
      <c r="L27" s="20" t="s">
        <v>404</v>
      </c>
      <c r="M27" s="18" t="s">
        <v>404</v>
      </c>
      <c r="N27" s="20" t="s">
        <v>404</v>
      </c>
      <c r="O27" s="18" t="s">
        <v>404</v>
      </c>
      <c r="P27" s="20" t="s">
        <v>404</v>
      </c>
      <c r="Q27" s="18" t="n">
        <v>446.79462691</v>
      </c>
      <c r="R27" s="20" t="n">
        <v>7.46809303</v>
      </c>
    </row>
    <row r="28" spans="1:18">
      <c r="A28" s="15" t="s">
        <v>425</v>
      </c>
      <c r="B28" s="17" t="n">
        <v>7568</v>
      </c>
      <c r="C28" s="18">
        <f>(0.0/B28*100)</f>
        <v/>
      </c>
      <c r="D28" s="19" t="n">
        <v>7568</v>
      </c>
      <c r="E28" s="18" t="n">
        <v>438.05303714</v>
      </c>
      <c r="F28" s="20" t="n">
        <v>4.23665812</v>
      </c>
      <c r="G28" s="18" t="n">
        <v>415.46736427</v>
      </c>
      <c r="H28" s="20" t="n">
        <v>3.47801803</v>
      </c>
      <c r="I28" s="18" t="s">
        <v>404</v>
      </c>
      <c r="J28" s="20" t="s">
        <v>404</v>
      </c>
      <c r="K28" s="18" t="s">
        <v>404</v>
      </c>
      <c r="L28" s="20" t="s">
        <v>404</v>
      </c>
      <c r="M28" s="18" t="s">
        <v>404</v>
      </c>
      <c r="N28" s="20" t="s">
        <v>404</v>
      </c>
      <c r="O28" s="18" t="s">
        <v>404</v>
      </c>
      <c r="P28" s="20" t="s">
        <v>404</v>
      </c>
      <c r="Q28" s="18" t="n">
        <v>433.85577051</v>
      </c>
      <c r="R28" s="20" t="n">
        <v>8.250742389999999</v>
      </c>
    </row>
    <row r="29" spans="1:18">
      <c r="A29" s="15" t="s">
        <v>426</v>
      </c>
      <c r="B29" s="17" t="n">
        <v>5385</v>
      </c>
      <c r="C29" s="18">
        <f>(1123.0/B29*100)</f>
        <v/>
      </c>
      <c r="D29" s="19" t="n">
        <v>4262</v>
      </c>
      <c r="E29" s="18" t="n">
        <v>529.29786361</v>
      </c>
      <c r="F29" s="20" t="n">
        <v>6.7305299</v>
      </c>
      <c r="G29" s="18" t="n">
        <v>467.3015083</v>
      </c>
      <c r="H29" s="20" t="n">
        <v>9.54274212</v>
      </c>
      <c r="I29" s="18" t="s">
        <v>404</v>
      </c>
      <c r="J29" s="20" t="s">
        <v>404</v>
      </c>
      <c r="K29" s="18" t="s">
        <v>404</v>
      </c>
      <c r="L29" s="20" t="s">
        <v>404</v>
      </c>
      <c r="M29" s="18" t="s">
        <v>404</v>
      </c>
      <c r="N29" s="20" t="s">
        <v>404</v>
      </c>
      <c r="O29" s="18" t="s">
        <v>404</v>
      </c>
      <c r="P29" s="20" t="s">
        <v>404</v>
      </c>
      <c r="Q29" s="18" t="n">
        <v>485.6244281</v>
      </c>
      <c r="R29" s="20" t="n">
        <v>15.00899814</v>
      </c>
    </row>
    <row r="30" spans="1:18">
      <c r="A30" s="15" t="s">
        <v>427</v>
      </c>
      <c r="B30" s="17" t="n">
        <v>4520</v>
      </c>
      <c r="C30" s="18">
        <f>(929.0/B30*100)</f>
        <v/>
      </c>
      <c r="D30" s="19" t="n">
        <v>3591</v>
      </c>
      <c r="E30" s="18" t="n">
        <v>512.2564233099999</v>
      </c>
      <c r="F30" s="20" t="n">
        <v>3.03708703</v>
      </c>
      <c r="G30" s="18" t="n">
        <v>516.1375799</v>
      </c>
      <c r="H30" s="20" t="n">
        <v>16.69090475</v>
      </c>
      <c r="I30" s="18" t="s">
        <v>404</v>
      </c>
      <c r="J30" s="20" t="s">
        <v>404</v>
      </c>
      <c r="K30" s="18" t="s">
        <v>404</v>
      </c>
      <c r="L30" s="20" t="s">
        <v>404</v>
      </c>
      <c r="M30" s="18" t="s">
        <v>404</v>
      </c>
      <c r="N30" s="20" t="s">
        <v>404</v>
      </c>
      <c r="O30" s="18" t="s">
        <v>404</v>
      </c>
      <c r="P30" s="20" t="s">
        <v>404</v>
      </c>
      <c r="Q30" s="18" t="n">
        <v>466.86042918</v>
      </c>
      <c r="R30" s="20" t="n">
        <v>9.38290984</v>
      </c>
    </row>
    <row r="31" spans="1:18">
      <c r="A31" s="15" t="s">
        <v>428</v>
      </c>
      <c r="B31" s="17" t="n">
        <v>5456</v>
      </c>
      <c r="C31" s="18">
        <f>(502.0/B31*100)</f>
        <v/>
      </c>
      <c r="D31" s="19" t="n">
        <v>4954</v>
      </c>
      <c r="E31" s="18" t="n">
        <v>504.99295654</v>
      </c>
      <c r="F31" s="20" t="n">
        <v>9.21065918</v>
      </c>
      <c r="G31" s="18" t="n">
        <v>514.63866952</v>
      </c>
      <c r="H31" s="20" t="n">
        <v>2.89522435</v>
      </c>
      <c r="I31" s="18" t="s">
        <v>404</v>
      </c>
      <c r="J31" s="20" t="s">
        <v>404</v>
      </c>
      <c r="K31" s="18" t="s">
        <v>404</v>
      </c>
      <c r="L31" s="20" t="s">
        <v>404</v>
      </c>
      <c r="M31" s="18" t="s">
        <v>404</v>
      </c>
      <c r="N31" s="20" t="s">
        <v>404</v>
      </c>
      <c r="O31" s="18" t="s">
        <v>404</v>
      </c>
      <c r="P31" s="20" t="s">
        <v>404</v>
      </c>
      <c r="Q31" s="18" t="n">
        <v>507.29006308</v>
      </c>
      <c r="R31" s="20" t="n">
        <v>12.23712681</v>
      </c>
    </row>
    <row r="32" spans="1:18">
      <c r="A32" s="15" t="s">
        <v>429</v>
      </c>
      <c r="B32" s="17" t="n">
        <v>4478</v>
      </c>
      <c r="C32" s="18">
        <f>(0.0/B32*100)</f>
        <v/>
      </c>
      <c r="D32" s="19" t="n">
        <v>4478</v>
      </c>
      <c r="E32" s="18" t="n">
        <v>514.34552758</v>
      </c>
      <c r="F32" s="20" t="n">
        <v>12.30609</v>
      </c>
      <c r="G32" s="18" t="n">
        <v>504.46855307</v>
      </c>
      <c r="H32" s="20" t="n">
        <v>2.58565666</v>
      </c>
      <c r="I32" s="18" t="s">
        <v>404</v>
      </c>
      <c r="J32" s="20" t="s">
        <v>404</v>
      </c>
      <c r="K32" s="18" t="s">
        <v>404</v>
      </c>
      <c r="L32" s="20" t="s">
        <v>404</v>
      </c>
      <c r="M32" s="18" t="s">
        <v>404</v>
      </c>
      <c r="N32" s="20" t="s">
        <v>404</v>
      </c>
      <c r="O32" s="18" t="s">
        <v>404</v>
      </c>
      <c r="P32" s="20" t="s">
        <v>404</v>
      </c>
      <c r="Q32" s="18" t="n">
        <v>534.2029606900001</v>
      </c>
      <c r="R32" s="20" t="n">
        <v>19.38410208</v>
      </c>
    </row>
    <row r="33" spans="1:18">
      <c r="A33" s="15" t="s">
        <v>430</v>
      </c>
      <c r="B33" s="17" t="n">
        <v>7325</v>
      </c>
      <c r="C33" s="18">
        <f>(29.0/B33*100)</f>
        <v/>
      </c>
      <c r="D33" s="19" t="n">
        <v>7296</v>
      </c>
      <c r="E33" s="18" t="n">
        <v>517.51537921</v>
      </c>
      <c r="F33" s="20" t="n">
        <v>5.28800319</v>
      </c>
      <c r="G33" s="18" t="n">
        <v>489.3187916</v>
      </c>
      <c r="H33" s="20" t="n">
        <v>3.53946722</v>
      </c>
      <c r="I33" s="18" t="s">
        <v>404</v>
      </c>
      <c r="J33" s="20" t="s">
        <v>404</v>
      </c>
      <c r="K33" s="18" t="s">
        <v>404</v>
      </c>
      <c r="L33" s="20" t="s">
        <v>404</v>
      </c>
      <c r="M33" s="18" t="s">
        <v>404</v>
      </c>
      <c r="N33" s="20" t="s">
        <v>404</v>
      </c>
      <c r="O33" s="18" t="s">
        <v>404</v>
      </c>
      <c r="P33" s="20" t="s">
        <v>404</v>
      </c>
      <c r="Q33" s="18" t="n">
        <v>520.50755512</v>
      </c>
      <c r="R33" s="20" t="n">
        <v>31.88672244</v>
      </c>
    </row>
    <row r="34" spans="1:18">
      <c r="A34" s="15" t="s">
        <v>431</v>
      </c>
      <c r="B34" s="17" t="n">
        <v>6350</v>
      </c>
      <c r="C34" s="18">
        <f>(0.0/B34*100)</f>
        <v/>
      </c>
      <c r="D34" s="19" t="n">
        <v>6350</v>
      </c>
      <c r="E34" s="18" t="n">
        <v>482.08186772</v>
      </c>
      <c r="F34" s="20" t="n">
        <v>22.49578601</v>
      </c>
      <c r="G34" s="18" t="n">
        <v>450.49562013</v>
      </c>
      <c r="H34" s="20" t="n">
        <v>3.01491209</v>
      </c>
      <c r="I34" s="18" t="s">
        <v>404</v>
      </c>
      <c r="J34" s="20" t="s">
        <v>404</v>
      </c>
      <c r="K34" s="18" t="s">
        <v>404</v>
      </c>
      <c r="L34" s="20" t="s">
        <v>404</v>
      </c>
      <c r="M34" s="18" t="s">
        <v>404</v>
      </c>
      <c r="N34" s="20" t="s">
        <v>404</v>
      </c>
      <c r="O34" s="18" t="s">
        <v>404</v>
      </c>
      <c r="P34" s="20" t="s">
        <v>404</v>
      </c>
      <c r="Q34" s="18" t="n">
        <v>521.79858076</v>
      </c>
      <c r="R34" s="20" t="n">
        <v>42.80371002</v>
      </c>
    </row>
    <row r="35" spans="1:18">
      <c r="A35" s="15" t="s">
        <v>432</v>
      </c>
      <c r="B35" s="17" t="n">
        <v>6406</v>
      </c>
      <c r="C35" s="18">
        <f>(443.0/B35*100)</f>
        <v/>
      </c>
      <c r="D35" s="19" t="n">
        <v>5963</v>
      </c>
      <c r="E35" s="18" t="n">
        <v>515.10242409</v>
      </c>
      <c r="F35" s="20" t="n">
        <v>1.78027202</v>
      </c>
      <c r="G35" s="18" t="n">
        <v>483.16004483</v>
      </c>
      <c r="H35" s="20" t="n">
        <v>2.50923502</v>
      </c>
      <c r="I35" s="18" t="s">
        <v>404</v>
      </c>
      <c r="J35" s="20" t="s">
        <v>404</v>
      </c>
      <c r="K35" s="18" t="s">
        <v>404</v>
      </c>
      <c r="L35" s="20" t="s">
        <v>404</v>
      </c>
      <c r="M35" s="18" t="s">
        <v>404</v>
      </c>
      <c r="N35" s="20" t="s">
        <v>404</v>
      </c>
      <c r="O35" s="18" t="s">
        <v>404</v>
      </c>
      <c r="P35" s="20" t="s">
        <v>404</v>
      </c>
      <c r="Q35" s="18" t="n">
        <v>497.72864403</v>
      </c>
      <c r="R35" s="20" t="n">
        <v>7.67486057</v>
      </c>
    </row>
    <row r="36" spans="1:18">
      <c r="A36" s="15" t="s">
        <v>433</v>
      </c>
      <c r="B36" s="17" t="n">
        <v>6736</v>
      </c>
      <c r="C36" s="18">
        <f>(10.0/B36*100)</f>
        <v/>
      </c>
      <c r="D36" s="19" t="n">
        <v>6726</v>
      </c>
      <c r="E36" s="18" t="n">
        <v>504.88732401</v>
      </c>
      <c r="F36" s="20" t="n">
        <v>9.99682567</v>
      </c>
      <c r="G36" s="18" t="n">
        <v>494.64170249</v>
      </c>
      <c r="H36" s="20" t="n">
        <v>2.47016962</v>
      </c>
      <c r="I36" s="18" t="s">
        <v>404</v>
      </c>
      <c r="J36" s="20" t="s">
        <v>404</v>
      </c>
      <c r="K36" s="18" t="s">
        <v>404</v>
      </c>
      <c r="L36" s="20" t="s">
        <v>404</v>
      </c>
      <c r="M36" s="18" t="s">
        <v>404</v>
      </c>
      <c r="N36" s="20" t="s">
        <v>404</v>
      </c>
      <c r="O36" s="18" t="s">
        <v>404</v>
      </c>
      <c r="P36" s="20" t="s">
        <v>404</v>
      </c>
      <c r="Q36" s="18" t="n">
        <v>523.76339405</v>
      </c>
      <c r="R36" s="20" t="n">
        <v>4.42417122</v>
      </c>
    </row>
    <row r="37" spans="1:18">
      <c r="A37" s="15" t="s">
        <v>434</v>
      </c>
      <c r="B37" s="17" t="n">
        <v>5458</v>
      </c>
      <c r="C37" s="18">
        <f>(0.0/B37*100)</f>
        <v/>
      </c>
      <c r="D37" s="19" t="n">
        <v>5458</v>
      </c>
      <c r="E37" s="18" t="n">
        <v>480.96599219</v>
      </c>
      <c r="F37" s="20" t="n">
        <v>7.73934631</v>
      </c>
      <c r="G37" s="18" t="n">
        <v>502.5366145</v>
      </c>
      <c r="H37" s="20" t="n">
        <v>3.73060659</v>
      </c>
      <c r="I37" s="18" t="s">
        <v>404</v>
      </c>
      <c r="J37" s="20" t="s">
        <v>404</v>
      </c>
      <c r="K37" s="18" t="s">
        <v>404</v>
      </c>
      <c r="L37" s="20" t="s">
        <v>404</v>
      </c>
      <c r="M37" s="18" t="s">
        <v>404</v>
      </c>
      <c r="N37" s="20" t="s">
        <v>404</v>
      </c>
      <c r="O37" s="18" t="s">
        <v>404</v>
      </c>
      <c r="P37" s="20" t="s">
        <v>404</v>
      </c>
      <c r="Q37" s="18" t="n">
        <v>389.6095</v>
      </c>
      <c r="R37" s="20" t="n">
        <v>49.69337973</v>
      </c>
    </row>
    <row r="38" spans="1:18">
      <c r="A38" s="15" t="s">
        <v>435</v>
      </c>
      <c r="B38" s="17" t="n">
        <v>5860</v>
      </c>
      <c r="C38" s="18">
        <f>(268.0/B38*100)</f>
        <v/>
      </c>
      <c r="D38" s="19" t="n">
        <v>5592</v>
      </c>
      <c r="E38" s="18" t="n">
        <v>539.98927516</v>
      </c>
      <c r="F38" s="20" t="n">
        <v>8.316761919999999</v>
      </c>
      <c r="G38" s="18" t="n">
        <v>478.06377291</v>
      </c>
      <c r="H38" s="20" t="n">
        <v>4.04295847</v>
      </c>
      <c r="I38" s="18" t="s">
        <v>404</v>
      </c>
      <c r="J38" s="20" t="s">
        <v>404</v>
      </c>
      <c r="K38" s="18" t="s">
        <v>404</v>
      </c>
      <c r="L38" s="20" t="s">
        <v>404</v>
      </c>
      <c r="M38" s="18" t="s">
        <v>404</v>
      </c>
      <c r="N38" s="20" t="s">
        <v>404</v>
      </c>
      <c r="O38" s="18" t="s">
        <v>404</v>
      </c>
      <c r="P38" s="20" t="s">
        <v>404</v>
      </c>
      <c r="Q38" s="18" t="n">
        <v>497.94052664</v>
      </c>
      <c r="R38" s="20" t="n">
        <v>48.47117155</v>
      </c>
    </row>
    <row r="39" spans="1:18">
      <c r="A39" s="15" t="s">
        <v>436</v>
      </c>
      <c r="B39" s="17" t="n">
        <v>5895</v>
      </c>
      <c r="C39" s="18">
        <f>(0.0/B39*100)</f>
        <v/>
      </c>
      <c r="D39" s="19" t="n">
        <v>5895</v>
      </c>
      <c r="E39" s="18" t="n">
        <v>453.08784348</v>
      </c>
      <c r="F39" s="20" t="n">
        <v>10.97360683</v>
      </c>
      <c r="G39" s="18" t="n">
        <v>421.28965009</v>
      </c>
      <c r="H39" s="20" t="n">
        <v>5.07235284</v>
      </c>
      <c r="I39" s="18" t="s">
        <v>404</v>
      </c>
      <c r="J39" s="20" t="s">
        <v>404</v>
      </c>
      <c r="K39" s="18" t="s">
        <v>404</v>
      </c>
      <c r="L39" s="20" t="s">
        <v>404</v>
      </c>
      <c r="M39" s="18" t="s">
        <v>404</v>
      </c>
      <c r="N39" s="20" t="s">
        <v>404</v>
      </c>
      <c r="O39" s="18" t="s">
        <v>404</v>
      </c>
      <c r="P39" s="20" t="s">
        <v>404</v>
      </c>
      <c r="Q39" s="18" t="n">
        <v>425.76949639</v>
      </c>
      <c r="R39" s="20" t="n">
        <v>25.66179363</v>
      </c>
    </row>
    <row r="40" spans="1:18">
      <c r="A40" s="15" t="s">
        <v>437</v>
      </c>
      <c r="B40" s="17" t="n">
        <v>14157</v>
      </c>
      <c r="C40" s="18">
        <f>(2628.0/B40*100)</f>
        <v/>
      </c>
      <c r="D40" s="19" t="n">
        <v>11529</v>
      </c>
      <c r="E40" s="18" t="n">
        <v>501.48202879</v>
      </c>
      <c r="F40" s="20" t="n">
        <v>3.56286971</v>
      </c>
      <c r="G40" s="18" t="n">
        <v>487.04005197</v>
      </c>
      <c r="H40" s="20" t="n">
        <v>8.429681260000001</v>
      </c>
      <c r="I40" s="18" t="s">
        <v>404</v>
      </c>
      <c r="J40" s="20" t="s">
        <v>404</v>
      </c>
      <c r="K40" s="18" t="s">
        <v>404</v>
      </c>
      <c r="L40" s="20" t="s">
        <v>404</v>
      </c>
      <c r="M40" s="18" t="s">
        <v>404</v>
      </c>
      <c r="N40" s="20" t="s">
        <v>404</v>
      </c>
      <c r="O40" s="18" t="s">
        <v>404</v>
      </c>
      <c r="P40" s="20" t="s">
        <v>404</v>
      </c>
      <c r="Q40" s="18" t="n">
        <v>499.60036027</v>
      </c>
      <c r="R40" s="20" t="n">
        <v>8.70413815</v>
      </c>
    </row>
    <row r="41" spans="1:18">
      <c r="A41" s="15" t="s">
        <v>438</v>
      </c>
      <c r="B41" s="17" t="n">
        <v>5712</v>
      </c>
      <c r="C41" s="18">
        <f>(70.0/B41*100)</f>
        <v/>
      </c>
      <c r="D41" s="19" t="n">
        <v>5642</v>
      </c>
      <c r="E41" s="18" t="n">
        <v>484.0488611</v>
      </c>
      <c r="F41" s="20" t="n">
        <v>8.682722180000001</v>
      </c>
      <c r="G41" s="18" t="n">
        <v>502.00146863</v>
      </c>
      <c r="H41" s="20" t="n">
        <v>4.10101813</v>
      </c>
      <c r="I41" s="18" t="s">
        <v>404</v>
      </c>
      <c r="J41" s="20" t="s">
        <v>404</v>
      </c>
      <c r="K41" s="18" t="s">
        <v>404</v>
      </c>
      <c r="L41" s="20" t="s">
        <v>404</v>
      </c>
      <c r="M41" s="18" t="s">
        <v>404</v>
      </c>
      <c r="N41" s="20" t="s">
        <v>404</v>
      </c>
      <c r="O41" s="18" t="s">
        <v>404</v>
      </c>
      <c r="P41" s="20" t="s">
        <v>404</v>
      </c>
      <c r="Q41" s="18" t="n">
        <v>490.12036105</v>
      </c>
      <c r="R41" s="20" t="n">
        <v>27.97199777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432.66707252</v>
      </c>
      <c r="F44" s="20" t="n">
        <v>18.71825264</v>
      </c>
      <c r="G44" s="18" t="n">
        <v>403.79811755</v>
      </c>
      <c r="H44" s="20" t="n">
        <v>3.69984906</v>
      </c>
      <c r="I44" s="18" t="s">
        <v>404</v>
      </c>
      <c r="J44" s="20" t="s">
        <v>404</v>
      </c>
      <c r="K44" s="18" t="s">
        <v>404</v>
      </c>
      <c r="L44" s="20" t="s">
        <v>404</v>
      </c>
      <c r="M44" s="18" t="s">
        <v>404</v>
      </c>
      <c r="N44" s="20" t="s">
        <v>404</v>
      </c>
      <c r="O44" s="18" t="s">
        <v>404</v>
      </c>
      <c r="P44" s="20" t="s">
        <v>404</v>
      </c>
      <c r="Q44" s="18" t="n">
        <v>364.57112482</v>
      </c>
      <c r="R44" s="20" t="n">
        <v>25.29487629</v>
      </c>
    </row>
    <row r="45" spans="1:18">
      <c r="A45" s="15" t="s">
        <v>442</v>
      </c>
      <c r="B45" s="17" t="n">
        <v>5519</v>
      </c>
      <c r="C45" s="18">
        <f>(0.0/B45*100)</f>
        <v/>
      </c>
      <c r="D45" s="19" t="n">
        <v>5519</v>
      </c>
      <c r="E45" s="18" t="n">
        <v>356.80968043</v>
      </c>
      <c r="F45" s="20" t="n">
        <v>10.02044566</v>
      </c>
      <c r="G45" s="18" t="n">
        <v>352.49846025</v>
      </c>
      <c r="H45" s="20" t="n">
        <v>4.14533209</v>
      </c>
      <c r="I45" s="18" t="s">
        <v>404</v>
      </c>
      <c r="J45" s="20" t="s">
        <v>404</v>
      </c>
      <c r="K45" s="18" t="s">
        <v>404</v>
      </c>
      <c r="L45" s="20" t="s">
        <v>404</v>
      </c>
      <c r="M45" s="18" t="s">
        <v>404</v>
      </c>
      <c r="N45" s="20" t="s">
        <v>404</v>
      </c>
      <c r="O45" s="18" t="s">
        <v>404</v>
      </c>
      <c r="P45" s="20" t="s">
        <v>404</v>
      </c>
      <c r="Q45" s="18" t="n">
        <v>325.67802995</v>
      </c>
      <c r="R45" s="20" t="n">
        <v>8.29741647</v>
      </c>
    </row>
    <row r="46" spans="1:18">
      <c r="A46" s="15" t="s">
        <v>443</v>
      </c>
      <c r="B46" s="17" t="n">
        <v>23141</v>
      </c>
      <c r="C46" s="18">
        <f>(4196.0/B46*100)</f>
        <v/>
      </c>
      <c r="D46" s="19" t="n">
        <v>18945</v>
      </c>
      <c r="E46" s="18" t="n">
        <v>465.58711731</v>
      </c>
      <c r="F46" s="20" t="n">
        <v>9.839318370000001</v>
      </c>
      <c r="G46" s="18" t="n">
        <v>406.0649841</v>
      </c>
      <c r="H46" s="20" t="n">
        <v>3.29254704</v>
      </c>
      <c r="I46" s="18" t="s">
        <v>404</v>
      </c>
      <c r="J46" s="20" t="s">
        <v>404</v>
      </c>
      <c r="K46" s="18" t="s">
        <v>404</v>
      </c>
      <c r="L46" s="20" t="s">
        <v>404</v>
      </c>
      <c r="M46" s="18" t="s">
        <v>404</v>
      </c>
      <c r="N46" s="20" t="s">
        <v>404</v>
      </c>
      <c r="O46" s="18" t="s">
        <v>404</v>
      </c>
      <c r="P46" s="20" t="s">
        <v>404</v>
      </c>
      <c r="Q46" s="18" t="n">
        <v>381.97825075</v>
      </c>
      <c r="R46" s="20" t="n">
        <v>13.76114866</v>
      </c>
    </row>
    <row r="47" spans="1:18">
      <c r="A47" s="15" t="s">
        <v>444</v>
      </c>
      <c r="B47" s="17" t="n">
        <v>5928</v>
      </c>
      <c r="C47" s="18">
        <f>(0.0/B47*100)</f>
        <v/>
      </c>
      <c r="D47" s="19" t="n">
        <v>5928</v>
      </c>
      <c r="E47" s="18" t="n">
        <v>441.35845412</v>
      </c>
      <c r="F47" s="20" t="n">
        <v>28.24427132</v>
      </c>
      <c r="G47" s="18" t="n">
        <v>430.73622698</v>
      </c>
      <c r="H47" s="20" t="n">
        <v>5.1922801</v>
      </c>
      <c r="I47" s="18" t="s">
        <v>404</v>
      </c>
      <c r="J47" s="20" t="s">
        <v>404</v>
      </c>
      <c r="K47" s="18" t="s">
        <v>404</v>
      </c>
      <c r="L47" s="20" t="s">
        <v>404</v>
      </c>
      <c r="M47" s="18" t="s">
        <v>404</v>
      </c>
      <c r="N47" s="20" t="s">
        <v>404</v>
      </c>
      <c r="O47" s="18" t="s">
        <v>404</v>
      </c>
      <c r="P47" s="20" t="s">
        <v>404</v>
      </c>
      <c r="Q47" s="18" t="n">
        <v>447.32163258</v>
      </c>
      <c r="R47" s="20" t="n">
        <v>34.20184855</v>
      </c>
    </row>
    <row r="48" spans="1:18">
      <c r="A48" s="15" t="s">
        <v>445</v>
      </c>
      <c r="B48" s="17" t="n">
        <v>9841</v>
      </c>
      <c r="C48" s="18">
        <f>(0.0/B48*100)</f>
        <v/>
      </c>
      <c r="D48" s="19" t="n">
        <v>9841</v>
      </c>
      <c r="E48" s="18" t="n">
        <v>517.56137246</v>
      </c>
      <c r="F48" s="20" t="n">
        <v>7.69829601</v>
      </c>
      <c r="G48" s="18" t="n">
        <v>469.48326931</v>
      </c>
      <c r="H48" s="20" t="n">
        <v>9.456765000000001</v>
      </c>
      <c r="I48" s="18" t="s">
        <v>404</v>
      </c>
      <c r="J48" s="20" t="s">
        <v>404</v>
      </c>
      <c r="K48" s="18" t="s">
        <v>404</v>
      </c>
      <c r="L48" s="20" t="s">
        <v>404</v>
      </c>
      <c r="M48" s="18" t="s">
        <v>404</v>
      </c>
      <c r="N48" s="20" t="s">
        <v>404</v>
      </c>
      <c r="O48" s="18" t="s">
        <v>404</v>
      </c>
      <c r="P48" s="20" t="s">
        <v>404</v>
      </c>
      <c r="Q48" s="18" t="n">
        <v>450.60325225</v>
      </c>
      <c r="R48" s="20" t="n">
        <v>34.24172156</v>
      </c>
    </row>
    <row r="49" spans="1:18">
      <c r="A49" s="15" t="s">
        <v>446</v>
      </c>
      <c r="B49" s="17" t="n">
        <v>6349</v>
      </c>
      <c r="C49" s="18">
        <f>(52.0/B49*100)</f>
        <v/>
      </c>
      <c r="D49" s="19" t="n">
        <v>6297</v>
      </c>
      <c r="E49" s="18" t="n">
        <v>447.13370146</v>
      </c>
      <c r="F49" s="20" t="n">
        <v>4.98468316</v>
      </c>
      <c r="G49" s="18" t="n">
        <v>408.53292935</v>
      </c>
      <c r="H49" s="20" t="n">
        <v>4.75648118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462.06215828</v>
      </c>
      <c r="F50" s="20" t="n">
        <v>18.58639437</v>
      </c>
      <c r="G50" s="18" t="n">
        <v>425.52814058</v>
      </c>
      <c r="H50" s="20" t="n">
        <v>3.53687794</v>
      </c>
      <c r="I50" s="18" t="s">
        <v>404</v>
      </c>
      <c r="J50" s="20" t="s">
        <v>404</v>
      </c>
      <c r="K50" s="18" t="s">
        <v>404</v>
      </c>
      <c r="L50" s="20" t="s">
        <v>404</v>
      </c>
      <c r="M50" s="18" t="s">
        <v>404</v>
      </c>
      <c r="N50" s="20" t="s">
        <v>404</v>
      </c>
      <c r="O50" s="18" t="s">
        <v>404</v>
      </c>
      <c r="P50" s="20" t="s">
        <v>404</v>
      </c>
      <c r="Q50" s="18" t="n">
        <v>416.45800781</v>
      </c>
      <c r="R50" s="20" t="n">
        <v>15.05253215</v>
      </c>
    </row>
    <row r="51" spans="1:18">
      <c r="A51" s="15" t="s">
        <v>448</v>
      </c>
      <c r="B51" s="17" t="n">
        <v>6866</v>
      </c>
      <c r="C51" s="18">
        <f>(0.0/B51*100)</f>
        <v/>
      </c>
      <c r="D51" s="19" t="n">
        <v>6866</v>
      </c>
      <c r="E51" s="18" t="n">
        <v>417.08124678</v>
      </c>
      <c r="F51" s="20" t="n">
        <v>14.289949</v>
      </c>
      <c r="G51" s="18" t="n">
        <v>427.3756456</v>
      </c>
      <c r="H51" s="20" t="n">
        <v>2.6131029</v>
      </c>
      <c r="I51" s="18" t="s">
        <v>404</v>
      </c>
      <c r="J51" s="20" t="s">
        <v>404</v>
      </c>
      <c r="K51" s="18" t="s">
        <v>404</v>
      </c>
      <c r="L51" s="20" t="s">
        <v>404</v>
      </c>
      <c r="M51" s="18" t="s">
        <v>404</v>
      </c>
      <c r="N51" s="20" t="s">
        <v>404</v>
      </c>
      <c r="O51" s="18" t="s">
        <v>404</v>
      </c>
      <c r="P51" s="20" t="s">
        <v>404</v>
      </c>
      <c r="Q51" s="18" t="n">
        <v>449.66935848</v>
      </c>
      <c r="R51" s="20" t="n">
        <v>19.92119942</v>
      </c>
    </row>
    <row r="52" spans="1:18">
      <c r="A52" s="15" t="s">
        <v>449</v>
      </c>
      <c r="B52" s="17" t="n">
        <v>5809</v>
      </c>
      <c r="C52" s="18">
        <f>(0.0/B52*100)</f>
        <v/>
      </c>
      <c r="D52" s="19" t="n">
        <v>5809</v>
      </c>
      <c r="E52" s="18" t="n">
        <v>501.89257321</v>
      </c>
      <c r="F52" s="20" t="n">
        <v>12.24914787</v>
      </c>
      <c r="G52" s="18" t="n">
        <v>487.04717954</v>
      </c>
      <c r="H52" s="20" t="n">
        <v>3.05974303</v>
      </c>
      <c r="I52" s="18" t="s">
        <v>404</v>
      </c>
      <c r="J52" s="20" t="s">
        <v>404</v>
      </c>
      <c r="K52" s="18" t="s">
        <v>404</v>
      </c>
      <c r="L52" s="20" t="s">
        <v>404</v>
      </c>
      <c r="M52" s="18" t="s">
        <v>404</v>
      </c>
      <c r="N52" s="20" t="s">
        <v>404</v>
      </c>
      <c r="O52" s="18" t="s">
        <v>404</v>
      </c>
      <c r="P52" s="20" t="s">
        <v>404</v>
      </c>
      <c r="Q52" s="18" t="n">
        <v>435.81206191</v>
      </c>
      <c r="R52" s="20" t="n">
        <v>23.51583908</v>
      </c>
    </row>
    <row r="53" spans="1:18">
      <c r="A53" s="15" t="s">
        <v>450</v>
      </c>
      <c r="B53" s="17" t="n">
        <v>5571</v>
      </c>
      <c r="C53" s="18">
        <f>(0.0/B53*100)</f>
        <v/>
      </c>
      <c r="D53" s="19" t="n">
        <v>5571</v>
      </c>
      <c r="E53" s="18" t="n">
        <v>487.24220383</v>
      </c>
      <c r="F53" s="20" t="n">
        <v>5.12449624</v>
      </c>
      <c r="G53" s="18" t="n">
        <v>437.48644937</v>
      </c>
      <c r="H53" s="20" t="n">
        <v>1.58646456</v>
      </c>
      <c r="I53" s="18" t="s">
        <v>404</v>
      </c>
      <c r="J53" s="20" t="s">
        <v>404</v>
      </c>
      <c r="K53" s="18" t="s">
        <v>404</v>
      </c>
      <c r="L53" s="20" t="s">
        <v>404</v>
      </c>
      <c r="M53" s="18" t="s">
        <v>404</v>
      </c>
      <c r="N53" s="20" t="s">
        <v>404</v>
      </c>
      <c r="O53" s="18" t="s">
        <v>404</v>
      </c>
      <c r="P53" s="20" t="s">
        <v>404</v>
      </c>
      <c r="Q53" s="18" t="n">
        <v>395.8588719</v>
      </c>
      <c r="R53" s="20" t="n">
        <v>11.85774034</v>
      </c>
    </row>
    <row r="54" spans="1:18">
      <c r="A54" s="15" t="s">
        <v>451</v>
      </c>
      <c r="B54" s="17" t="n">
        <v>4740</v>
      </c>
      <c r="C54" s="18">
        <f>(199.0/B54*100)</f>
        <v/>
      </c>
      <c r="D54" s="19" t="n">
        <v>4541</v>
      </c>
      <c r="E54" s="18" t="n">
        <v>397.2002856</v>
      </c>
      <c r="F54" s="20" t="n">
        <v>10.46112251</v>
      </c>
      <c r="G54" s="18" t="n">
        <v>350.08179941</v>
      </c>
      <c r="H54" s="20" t="n">
        <v>4.18515828</v>
      </c>
      <c r="I54" s="18" t="s">
        <v>404</v>
      </c>
      <c r="J54" s="20" t="s">
        <v>404</v>
      </c>
      <c r="K54" s="18" t="s">
        <v>404</v>
      </c>
      <c r="L54" s="20" t="s">
        <v>404</v>
      </c>
      <c r="M54" s="18" t="s">
        <v>404</v>
      </c>
      <c r="N54" s="20" t="s">
        <v>404</v>
      </c>
      <c r="O54" s="18" t="s">
        <v>404</v>
      </c>
      <c r="P54" s="20" t="s">
        <v>404</v>
      </c>
      <c r="Q54" s="18" t="n">
        <v>308.80902601</v>
      </c>
      <c r="R54" s="20" t="n">
        <v>9.727352460000001</v>
      </c>
    </row>
    <row r="55" spans="1:18">
      <c r="A55" s="15" t="s">
        <v>452</v>
      </c>
      <c r="B55" s="17" t="n">
        <v>5316</v>
      </c>
      <c r="C55" s="18">
        <f>(43.0/B55*100)</f>
        <v/>
      </c>
      <c r="D55" s="19" t="n">
        <v>5273</v>
      </c>
      <c r="E55" s="18" t="n">
        <v>404.31471547</v>
      </c>
      <c r="F55" s="20" t="n">
        <v>15.93759374</v>
      </c>
      <c r="G55" s="18" t="n">
        <v>402.82484102</v>
      </c>
      <c r="H55" s="20" t="n">
        <v>3.4461583</v>
      </c>
      <c r="I55" s="18" t="s">
        <v>404</v>
      </c>
      <c r="J55" s="20" t="s">
        <v>404</v>
      </c>
      <c r="K55" s="18" t="s">
        <v>404</v>
      </c>
      <c r="L55" s="20" t="s">
        <v>404</v>
      </c>
      <c r="M55" s="18" t="s">
        <v>404</v>
      </c>
      <c r="N55" s="20" t="s">
        <v>404</v>
      </c>
      <c r="O55" s="18" t="s">
        <v>404</v>
      </c>
      <c r="P55" s="20" t="s">
        <v>404</v>
      </c>
      <c r="Q55" s="18" t="n">
        <v>333.59265292</v>
      </c>
      <c r="R55" s="20" t="n">
        <v>29.66938203</v>
      </c>
    </row>
    <row r="56" spans="1:18">
      <c r="A56" s="15" t="s">
        <v>453</v>
      </c>
      <c r="B56" s="17" t="n">
        <v>5359</v>
      </c>
      <c r="C56" s="18">
        <f>(0.0/B56*100)</f>
        <v/>
      </c>
      <c r="D56" s="19" t="n">
        <v>5359</v>
      </c>
      <c r="E56" s="18" t="n">
        <v>526.37829487</v>
      </c>
      <c r="F56" s="20" t="n">
        <v>4.36240974</v>
      </c>
      <c r="G56" s="18" t="n">
        <v>528.4976928999999</v>
      </c>
      <c r="H56" s="20" t="n">
        <v>8.52393872</v>
      </c>
      <c r="I56" s="18" t="s">
        <v>404</v>
      </c>
      <c r="J56" s="20" t="s">
        <v>404</v>
      </c>
      <c r="K56" s="18" t="s">
        <v>404</v>
      </c>
      <c r="L56" s="20" t="s">
        <v>404</v>
      </c>
      <c r="M56" s="18" t="s">
        <v>404</v>
      </c>
      <c r="N56" s="20" t="s">
        <v>404</v>
      </c>
      <c r="O56" s="18" t="s">
        <v>404</v>
      </c>
      <c r="P56" s="20" t="s">
        <v>404</v>
      </c>
      <c r="Q56" s="18" t="n">
        <v>523.71051556</v>
      </c>
      <c r="R56" s="20" t="n">
        <v>14.22442873</v>
      </c>
    </row>
    <row r="57" spans="1:18">
      <c r="A57" s="15" t="s">
        <v>454</v>
      </c>
      <c r="B57" s="17" t="n">
        <v>6513</v>
      </c>
      <c r="C57" s="18">
        <f>(0.0/B57*100)</f>
        <v/>
      </c>
      <c r="D57" s="19" t="n">
        <v>6513</v>
      </c>
      <c r="E57" s="18" t="n">
        <v>428.84007311</v>
      </c>
      <c r="F57" s="20" t="n">
        <v>6.16758954</v>
      </c>
      <c r="G57" s="18" t="n">
        <v>386.57629103</v>
      </c>
      <c r="H57" s="20" t="n">
        <v>3.79816404</v>
      </c>
      <c r="I57" s="18" t="s">
        <v>404</v>
      </c>
      <c r="J57" s="20" t="s">
        <v>404</v>
      </c>
      <c r="K57" s="18" t="s">
        <v>404</v>
      </c>
      <c r="L57" s="20" t="s">
        <v>404</v>
      </c>
      <c r="M57" s="18" t="s">
        <v>404</v>
      </c>
      <c r="N57" s="20" t="s">
        <v>404</v>
      </c>
      <c r="O57" s="18" t="s">
        <v>404</v>
      </c>
      <c r="P57" s="20" t="s">
        <v>404</v>
      </c>
      <c r="Q57" s="18" t="n">
        <v>389.17893757</v>
      </c>
      <c r="R57" s="20" t="n">
        <v>9.694776389999999</v>
      </c>
    </row>
    <row r="58" spans="1:18">
      <c r="A58" s="15" t="s">
        <v>455</v>
      </c>
      <c r="B58" s="17" t="n">
        <v>7267</v>
      </c>
      <c r="C58" s="18">
        <f>(0.0/B58*100)</f>
        <v/>
      </c>
      <c r="D58" s="19" t="n">
        <v>7267</v>
      </c>
      <c r="E58" s="18" t="n">
        <v>418.3873931</v>
      </c>
      <c r="F58" s="20" t="n">
        <v>3.89134992</v>
      </c>
      <c r="G58" s="18" t="n">
        <v>381.86505228</v>
      </c>
      <c r="H58" s="20" t="n">
        <v>6.84264542</v>
      </c>
      <c r="I58" s="18" t="s">
        <v>404</v>
      </c>
      <c r="J58" s="20" t="s">
        <v>404</v>
      </c>
      <c r="K58" s="18" t="s">
        <v>404</v>
      </c>
      <c r="L58" s="20" t="s">
        <v>404</v>
      </c>
      <c r="M58" s="18" t="s">
        <v>404</v>
      </c>
      <c r="N58" s="20" t="s">
        <v>404</v>
      </c>
      <c r="O58" s="18" t="s">
        <v>404</v>
      </c>
      <c r="P58" s="20" t="s">
        <v>404</v>
      </c>
      <c r="Q58" s="18" t="n">
        <v>385.06922468</v>
      </c>
      <c r="R58" s="20" t="n">
        <v>27.69486919</v>
      </c>
    </row>
    <row r="59" spans="1:18">
      <c r="A59" s="15" t="s">
        <v>456</v>
      </c>
      <c r="B59" s="17" t="n">
        <v>4826</v>
      </c>
      <c r="C59" s="18">
        <f>(0.0/B59*100)</f>
        <v/>
      </c>
      <c r="D59" s="19" t="n">
        <v>4826</v>
      </c>
      <c r="E59" s="18" t="n">
        <v>354.85631363</v>
      </c>
      <c r="F59" s="20" t="n">
        <v>4.92597843</v>
      </c>
      <c r="G59" s="18" t="n">
        <v>346.08962764</v>
      </c>
      <c r="H59" s="20" t="n">
        <v>1.7036255</v>
      </c>
      <c r="I59" s="18" t="s">
        <v>404</v>
      </c>
      <c r="J59" s="20" t="s">
        <v>404</v>
      </c>
      <c r="K59" s="18" t="s">
        <v>404</v>
      </c>
      <c r="L59" s="20" t="s">
        <v>404</v>
      </c>
      <c r="M59" s="18" t="s">
        <v>404</v>
      </c>
      <c r="N59" s="20" t="s">
        <v>404</v>
      </c>
      <c r="O59" s="18" t="s">
        <v>404</v>
      </c>
      <c r="P59" s="20" t="s">
        <v>404</v>
      </c>
      <c r="Q59" s="18" t="n">
        <v>358.11304685</v>
      </c>
      <c r="R59" s="20" t="n">
        <v>6.72482834</v>
      </c>
    </row>
    <row r="60" spans="1:18">
      <c r="A60" s="15" t="s">
        <v>457</v>
      </c>
      <c r="B60" s="17" t="n">
        <v>4546</v>
      </c>
      <c r="C60" s="18">
        <f>(0.0/B60*100)</f>
        <v/>
      </c>
      <c r="D60" s="19" t="n">
        <v>4546</v>
      </c>
      <c r="E60" s="18" t="n">
        <v>369.97543955</v>
      </c>
      <c r="F60" s="20" t="n">
        <v>8.12321773</v>
      </c>
      <c r="G60" s="18" t="n">
        <v>328.99955797</v>
      </c>
      <c r="H60" s="20" t="n">
        <v>7.31535155</v>
      </c>
      <c r="I60" s="18" t="s">
        <v>404</v>
      </c>
      <c r="J60" s="20" t="s">
        <v>404</v>
      </c>
      <c r="K60" s="18" t="s">
        <v>404</v>
      </c>
      <c r="L60" s="20" t="s">
        <v>404</v>
      </c>
      <c r="M60" s="18" t="s">
        <v>404</v>
      </c>
      <c r="N60" s="20" t="s">
        <v>404</v>
      </c>
      <c r="O60" s="18" t="s">
        <v>404</v>
      </c>
      <c r="P60" s="20" t="s">
        <v>404</v>
      </c>
      <c r="Q60" s="18" t="n">
        <v>291.67646598</v>
      </c>
      <c r="R60" s="20" t="n">
        <v>19.16102444</v>
      </c>
    </row>
    <row r="61" spans="1:18">
      <c r="A61" s="15" t="s">
        <v>458</v>
      </c>
      <c r="B61" s="17" t="n">
        <v>6525</v>
      </c>
      <c r="C61" s="18">
        <f>(0.0/B61*100)</f>
        <v/>
      </c>
      <c r="D61" s="19" t="n">
        <v>6525</v>
      </c>
      <c r="E61" s="18" t="n">
        <v>482.42879639</v>
      </c>
      <c r="F61" s="20" t="n">
        <v>5.50476882</v>
      </c>
      <c r="G61" s="18" t="n">
        <v>469.94973995</v>
      </c>
      <c r="H61" s="20" t="n">
        <v>3.27056438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514.27172194</v>
      </c>
      <c r="F62" s="20" t="n">
        <v>1.29022456</v>
      </c>
      <c r="G62" s="18" t="n">
        <v>452.57915402</v>
      </c>
      <c r="H62" s="20" t="n">
        <v>3.61101801</v>
      </c>
      <c r="I62" s="18" t="s">
        <v>404</v>
      </c>
      <c r="J62" s="20" t="s">
        <v>404</v>
      </c>
      <c r="K62" s="18" t="s">
        <v>404</v>
      </c>
      <c r="L62" s="20" t="s">
        <v>404</v>
      </c>
      <c r="M62" s="18" t="s">
        <v>404</v>
      </c>
      <c r="N62" s="20" t="s">
        <v>404</v>
      </c>
      <c r="O62" s="18" t="s">
        <v>404</v>
      </c>
      <c r="P62" s="20" t="s">
        <v>404</v>
      </c>
      <c r="Q62" s="18" t="n">
        <v>523.87725673</v>
      </c>
      <c r="R62" s="20" t="n">
        <v>6.5747825</v>
      </c>
    </row>
    <row r="63" spans="1:18">
      <c r="A63" s="15" t="s">
        <v>460</v>
      </c>
      <c r="B63" s="17" t="n">
        <v>5324</v>
      </c>
      <c r="C63" s="18">
        <f>(0.0/B63*100)</f>
        <v/>
      </c>
      <c r="D63" s="19" t="n">
        <v>5324</v>
      </c>
      <c r="E63" s="18" t="n">
        <v>358.34628863</v>
      </c>
      <c r="F63" s="20" t="n">
        <v>4.33651356</v>
      </c>
      <c r="G63" s="18" t="n">
        <v>348.09637828</v>
      </c>
      <c r="H63" s="20" t="n">
        <v>1.54420525</v>
      </c>
      <c r="I63" s="18" t="s">
        <v>404</v>
      </c>
      <c r="J63" s="20" t="s">
        <v>404</v>
      </c>
      <c r="K63" s="18" t="s">
        <v>404</v>
      </c>
      <c r="L63" s="20" t="s">
        <v>404</v>
      </c>
      <c r="M63" s="18" t="s">
        <v>404</v>
      </c>
      <c r="N63" s="20" t="s">
        <v>404</v>
      </c>
      <c r="O63" s="18" t="s">
        <v>404</v>
      </c>
      <c r="P63" s="20" t="s">
        <v>404</v>
      </c>
      <c r="Q63" s="18" t="n">
        <v>373.09733869</v>
      </c>
      <c r="R63" s="20" t="n">
        <v>5.17379284</v>
      </c>
    </row>
    <row r="64" spans="1:18">
      <c r="A64" s="15" t="s">
        <v>461</v>
      </c>
      <c r="B64" s="17" t="n">
        <v>3634</v>
      </c>
      <c r="C64" s="18">
        <f>(27.0/B64*100)</f>
        <v/>
      </c>
      <c r="D64" s="19" t="n">
        <v>3607</v>
      </c>
      <c r="E64" s="18" t="n">
        <v>454.57490012</v>
      </c>
      <c r="F64" s="20" t="n">
        <v>2.00294813</v>
      </c>
      <c r="G64" s="18" t="n">
        <v>411.13599126</v>
      </c>
      <c r="H64" s="20" t="n">
        <v>3.93000192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423.48182908</v>
      </c>
      <c r="F65" s="20" t="n">
        <v>5.24208495</v>
      </c>
      <c r="G65" s="18" t="n">
        <v>411.45687023</v>
      </c>
      <c r="H65" s="20" t="n">
        <v>3.56703216</v>
      </c>
      <c r="I65" s="18" t="s">
        <v>404</v>
      </c>
      <c r="J65" s="20" t="s">
        <v>404</v>
      </c>
      <c r="K65" s="18" t="s">
        <v>404</v>
      </c>
      <c r="L65" s="20" t="s">
        <v>404</v>
      </c>
      <c r="M65" s="18" t="s">
        <v>404</v>
      </c>
      <c r="N65" s="20" t="s">
        <v>404</v>
      </c>
      <c r="O65" s="18" t="s">
        <v>404</v>
      </c>
      <c r="P65" s="20" t="s">
        <v>404</v>
      </c>
      <c r="Q65" s="18" t="n">
        <v>429.12409809</v>
      </c>
      <c r="R65" s="20" t="n">
        <v>25.62794531</v>
      </c>
    </row>
    <row r="66" spans="1:18">
      <c r="A66" s="15" t="s">
        <v>463</v>
      </c>
      <c r="B66" s="17" t="n">
        <v>5665</v>
      </c>
      <c r="C66" s="18">
        <f>(0.0/B66*100)</f>
        <v/>
      </c>
      <c r="D66" s="19" t="n">
        <v>5665</v>
      </c>
      <c r="E66" s="18" t="n">
        <v>385.48424863</v>
      </c>
      <c r="F66" s="20" t="n">
        <v>3.97034113</v>
      </c>
      <c r="G66" s="18" t="n">
        <v>433.29948153</v>
      </c>
      <c r="H66" s="20" t="n">
        <v>1.60976731</v>
      </c>
      <c r="I66" s="18" t="s">
        <v>404</v>
      </c>
      <c r="J66" s="20" t="s">
        <v>404</v>
      </c>
      <c r="K66" s="18" t="s">
        <v>404</v>
      </c>
      <c r="L66" s="20" t="s">
        <v>404</v>
      </c>
      <c r="M66" s="18" t="s">
        <v>404</v>
      </c>
      <c r="N66" s="20" t="s">
        <v>404</v>
      </c>
      <c r="O66" s="18" t="s">
        <v>404</v>
      </c>
      <c r="P66" s="20" t="s">
        <v>404</v>
      </c>
      <c r="Q66" s="18" t="n">
        <v>362.64043532</v>
      </c>
      <c r="R66" s="20" t="n">
        <v>12.39345818</v>
      </c>
    </row>
    <row r="67" spans="1:18">
      <c r="A67" s="15" t="s">
        <v>464</v>
      </c>
      <c r="B67" s="17" t="n">
        <v>6971</v>
      </c>
      <c r="C67" s="18">
        <f>(0.0/B67*100)</f>
        <v/>
      </c>
      <c r="D67" s="19" t="n">
        <v>6971</v>
      </c>
      <c r="E67" s="18" t="n">
        <v>407.07603332</v>
      </c>
      <c r="F67" s="20" t="n">
        <v>7.37896739</v>
      </c>
      <c r="G67" s="18" t="n">
        <v>394.12735554</v>
      </c>
      <c r="H67" s="20" t="n">
        <v>3.58709363</v>
      </c>
      <c r="I67" s="18" t="s">
        <v>404</v>
      </c>
      <c r="J67" s="20" t="s">
        <v>404</v>
      </c>
      <c r="K67" s="18" t="s">
        <v>404</v>
      </c>
      <c r="L67" s="20" t="s">
        <v>404</v>
      </c>
      <c r="M67" s="18" t="s">
        <v>404</v>
      </c>
      <c r="N67" s="20" t="s">
        <v>404</v>
      </c>
      <c r="O67" s="18" t="s">
        <v>404</v>
      </c>
      <c r="P67" s="20" t="s">
        <v>404</v>
      </c>
      <c r="Q67" s="18" t="n">
        <v>402.95574263</v>
      </c>
      <c r="R67" s="20" t="n">
        <v>25.78578563</v>
      </c>
    </row>
    <row r="68" spans="1:18">
      <c r="A68" s="15" t="s">
        <v>465</v>
      </c>
      <c r="B68" s="17" t="n">
        <v>12083</v>
      </c>
      <c r="C68" s="18">
        <f>(0.0/B68*100)</f>
        <v/>
      </c>
      <c r="D68" s="19" t="n">
        <v>12083</v>
      </c>
      <c r="E68" s="18" t="n">
        <v>406.2626741</v>
      </c>
      <c r="F68" s="20" t="n">
        <v>1.16777623</v>
      </c>
      <c r="G68" s="18" t="n">
        <v>389.0847124</v>
      </c>
      <c r="H68" s="20" t="n">
        <v>1.82525168</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439.55246517</v>
      </c>
      <c r="F69" s="20" t="n">
        <v>5.47189336</v>
      </c>
      <c r="G69" s="18" t="n">
        <v>427.69950801</v>
      </c>
      <c r="H69" s="20" t="n">
        <v>5.84583483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494.793254</v>
      </c>
      <c r="F70" s="20" t="n">
        <v>4.65110414</v>
      </c>
      <c r="G70" s="18" t="n">
        <v>494.58985517</v>
      </c>
      <c r="H70" s="20" t="n">
        <v>3.80945573</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536.78590765</v>
      </c>
      <c r="F71" s="20" t="n">
        <v>1.93625898</v>
      </c>
      <c r="G71" s="18" t="n">
        <v>531.48971432</v>
      </c>
      <c r="H71" s="20" t="n">
        <v>2.83547453</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518.06500451</v>
      </c>
      <c r="F72" s="20" t="n">
        <v>7.20896608</v>
      </c>
      <c r="G72" s="18" t="n">
        <v>489.21887354</v>
      </c>
      <c r="H72" s="20" t="n">
        <v>3.39937907</v>
      </c>
      <c r="I72" s="18" t="s">
        <v>404</v>
      </c>
      <c r="J72" s="20" t="s">
        <v>404</v>
      </c>
      <c r="K72" s="18" t="s">
        <v>404</v>
      </c>
      <c r="L72" s="20" t="s">
        <v>404</v>
      </c>
      <c r="M72" s="18" t="s">
        <v>404</v>
      </c>
      <c r="N72" s="20" t="s">
        <v>404</v>
      </c>
      <c r="O72" s="18" t="s">
        <v>404</v>
      </c>
      <c r="P72" s="20" t="s">
        <v>404</v>
      </c>
      <c r="Q72" s="18" t="n">
        <v>469.28861114</v>
      </c>
      <c r="R72" s="20" t="n">
        <v>15.23315144</v>
      </c>
    </row>
    <row r="73" spans="1:18">
      <c r="A73" s="15" t="s">
        <v>470</v>
      </c>
      <c r="B73" s="17" t="n">
        <v>8249</v>
      </c>
      <c r="C73" s="18">
        <f>(0.0/B73*100)</f>
        <v/>
      </c>
      <c r="D73" s="19" t="n">
        <v>8249</v>
      </c>
      <c r="E73" s="18" t="n">
        <v>427.25621242</v>
      </c>
      <c r="F73" s="20" t="n">
        <v>7.38686677</v>
      </c>
      <c r="G73" s="18" t="n">
        <v>402.22015612</v>
      </c>
      <c r="H73" s="20" t="n">
        <v>3.68899023</v>
      </c>
      <c r="I73" s="18" t="s">
        <v>404</v>
      </c>
      <c r="J73" s="20" t="s">
        <v>404</v>
      </c>
      <c r="K73" s="18" t="s">
        <v>404</v>
      </c>
      <c r="L73" s="20" t="s">
        <v>404</v>
      </c>
      <c r="M73" s="18" t="s">
        <v>404</v>
      </c>
      <c r="N73" s="20" t="s">
        <v>404</v>
      </c>
      <c r="O73" s="18" t="s">
        <v>404</v>
      </c>
      <c r="P73" s="20" t="s">
        <v>404</v>
      </c>
      <c r="Q73" s="18" t="n">
        <v>393.72413888</v>
      </c>
      <c r="R73" s="20" t="n">
        <v>16.14437759</v>
      </c>
    </row>
    <row r="74" spans="1:18">
      <c r="A74" s="15" t="s">
        <v>471</v>
      </c>
      <c r="B74" s="17" t="n">
        <v>4692</v>
      </c>
      <c r="C74" s="18">
        <f>(484.0/B74*100)</f>
        <v/>
      </c>
      <c r="D74" s="19" t="n">
        <v>4208</v>
      </c>
      <c r="E74" s="18" t="n">
        <v>439.04512515</v>
      </c>
      <c r="F74" s="20" t="n">
        <v>2.15892692</v>
      </c>
      <c r="G74" s="18" t="n">
        <v>411.39199063</v>
      </c>
      <c r="H74" s="20" t="n">
        <v>2.22641506</v>
      </c>
      <c r="I74" s="18" t="s">
        <v>404</v>
      </c>
      <c r="J74" s="20" t="s">
        <v>404</v>
      </c>
      <c r="K74" s="18" t="s">
        <v>404</v>
      </c>
      <c r="L74" s="20" t="s">
        <v>404</v>
      </c>
      <c r="M74" s="18" t="s">
        <v>404</v>
      </c>
      <c r="N74" s="20" t="s">
        <v>404</v>
      </c>
      <c r="O74" s="18" t="s">
        <v>404</v>
      </c>
      <c r="P74" s="20" t="s">
        <v>404</v>
      </c>
      <c r="Q74" s="18" t="n">
        <v>260.55187609</v>
      </c>
      <c r="R74" s="20" t="n">
        <v>9.625590519999999</v>
      </c>
    </row>
    <row r="75" spans="1:18">
      <c r="A75" s="15" t="s">
        <v>472</v>
      </c>
      <c r="B75" s="17" t="n">
        <v>5375</v>
      </c>
      <c r="C75" s="18">
        <f>(483.0/B75*100)</f>
        <v/>
      </c>
      <c r="D75" s="19" t="n">
        <v>4892</v>
      </c>
      <c r="E75" s="18" t="n">
        <v>361.37226422</v>
      </c>
      <c r="F75" s="20" t="n">
        <v>6.80428063</v>
      </c>
      <c r="G75" s="18" t="n">
        <v>363.28186531</v>
      </c>
      <c r="H75" s="20" t="n">
        <v>4.95155739</v>
      </c>
      <c r="I75" s="18" t="s">
        <v>404</v>
      </c>
      <c r="J75" s="20" t="s">
        <v>404</v>
      </c>
      <c r="K75" s="18" t="s">
        <v>404</v>
      </c>
      <c r="L75" s="20" t="s">
        <v>404</v>
      </c>
      <c r="M75" s="18" t="s">
        <v>404</v>
      </c>
      <c r="N75" s="20" t="s">
        <v>404</v>
      </c>
      <c r="O75" s="18" t="s">
        <v>404</v>
      </c>
      <c r="P75" s="20" t="s">
        <v>404</v>
      </c>
      <c r="Q75" s="18" t="n">
        <v>351.83238288</v>
      </c>
      <c r="R75" s="20" t="n">
        <v>18.96773143</v>
      </c>
    </row>
    <row r="76" spans="1:18">
      <c r="A76" s="15" t="s">
        <v>473</v>
      </c>
      <c r="B76" s="17" t="n">
        <v>14167</v>
      </c>
      <c r="C76" s="18">
        <f>(1400.0/B76*100)</f>
        <v/>
      </c>
      <c r="D76" s="19" t="n">
        <v>12767</v>
      </c>
      <c r="E76" s="18" t="n">
        <v>440.55790839</v>
      </c>
      <c r="F76" s="20" t="n">
        <v>3.8352643</v>
      </c>
      <c r="G76" s="18" t="n">
        <v>414.94430551</v>
      </c>
      <c r="H76" s="20" t="n">
        <v>6.84886219</v>
      </c>
      <c r="I76" s="18" t="s">
        <v>404</v>
      </c>
      <c r="J76" s="20" t="s">
        <v>404</v>
      </c>
      <c r="K76" s="18" t="s">
        <v>404</v>
      </c>
      <c r="L76" s="20" t="s">
        <v>404</v>
      </c>
      <c r="M76" s="18" t="s">
        <v>404</v>
      </c>
      <c r="N76" s="20" t="s">
        <v>404</v>
      </c>
      <c r="O76" s="18" t="s">
        <v>404</v>
      </c>
      <c r="P76" s="20" t="s">
        <v>404</v>
      </c>
      <c r="Q76" s="18" t="n">
        <v>435.20751954</v>
      </c>
      <c r="R76" s="20" t="n">
        <v>12.5966099</v>
      </c>
    </row>
    <row r="77" spans="1:18">
      <c r="A77" s="15" t="s">
        <v>474</v>
      </c>
      <c r="B77" s="17" t="n">
        <v>6062</v>
      </c>
      <c r="C77" s="18">
        <f>(0.0/B77*100)</f>
        <v/>
      </c>
      <c r="D77" s="19" t="n">
        <v>6062</v>
      </c>
      <c r="E77" s="18" t="n">
        <v>437.64091716</v>
      </c>
      <c r="F77" s="20" t="n">
        <v>4.02750286</v>
      </c>
      <c r="G77" s="18" t="n">
        <v>434.84937345</v>
      </c>
      <c r="H77" s="20" t="n">
        <v>5.15138823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496.00545898</v>
      </c>
      <c r="F78" s="20" t="n">
        <v>4.02884594</v>
      </c>
      <c r="G78" s="18" t="n">
        <v>464.80913002</v>
      </c>
      <c r="H78" s="20" t="n">
        <v>7.77092762</v>
      </c>
      <c r="I78" s="18" t="s">
        <v>404</v>
      </c>
      <c r="J78" s="20" t="s">
        <v>404</v>
      </c>
      <c r="K78" s="18" t="s">
        <v>404</v>
      </c>
      <c r="L78" s="20" t="s">
        <v>404</v>
      </c>
      <c r="M78" s="18" t="s">
        <v>404</v>
      </c>
      <c r="N78" s="20" t="s">
        <v>404</v>
      </c>
      <c r="O78" s="18" t="s">
        <v>404</v>
      </c>
      <c r="P78" s="20" t="s">
        <v>404</v>
      </c>
      <c r="Q78" s="18" t="n">
        <v>483.84063456</v>
      </c>
      <c r="R78" s="20" t="n">
        <v>12.82059894</v>
      </c>
    </row>
    <row customHeight="1" ht="25" r="79" spans="1:18">
      <c r="A79" s="15" t="s">
        <v>476</v>
      </c>
      <c r="B79" s="17" t="n">
        <v>1657</v>
      </c>
      <c r="C79" s="18">
        <f>(21.0/B79*100)</f>
        <v/>
      </c>
      <c r="D79" s="19" t="n">
        <v>1636</v>
      </c>
      <c r="E79" s="18" t="n">
        <v>476.43229283</v>
      </c>
      <c r="F79" s="20" t="n">
        <v>7.54733669</v>
      </c>
      <c r="G79" s="18" t="n">
        <v>457.564105</v>
      </c>
      <c r="H79" s="20" t="n">
        <v>28.69308039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431.66026762</v>
      </c>
      <c r="F80" s="20" t="n">
        <v>4.08382897</v>
      </c>
      <c r="G80" s="18" t="n">
        <v>407.57098552</v>
      </c>
      <c r="H80" s="20" t="n">
        <v>7.6393273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430.67963589</v>
      </c>
      <c r="F81" s="20" t="n">
        <v>4.17837872</v>
      </c>
      <c r="G81" s="18" t="n">
        <v>429.07870322</v>
      </c>
      <c r="H81" s="20" t="n">
        <v>6.71018334</v>
      </c>
      <c r="I81" s="18" t="s">
        <v>404</v>
      </c>
      <c r="J81" s="20" t="s">
        <v>404</v>
      </c>
      <c r="K81" s="18" t="s">
        <v>404</v>
      </c>
      <c r="L81" s="20" t="s">
        <v>404</v>
      </c>
      <c r="M81" s="18" t="s">
        <v>404</v>
      </c>
      <c r="N81" s="20" t="s">
        <v>404</v>
      </c>
      <c r="O81" s="18" t="s">
        <v>404</v>
      </c>
      <c r="P81" s="20" t="s">
        <v>404</v>
      </c>
      <c r="Q81" s="18" t="n">
        <v>471.30996469</v>
      </c>
      <c r="R81" s="20" t="n">
        <v>18.5832822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509.88130283</v>
      </c>
      <c r="F7" s="20" t="n">
        <v>2.44757977</v>
      </c>
      <c r="G7" s="18" t="n">
        <v>490.21076912</v>
      </c>
      <c r="H7" s="20" t="n">
        <v>4.09198273</v>
      </c>
      <c r="I7" s="18" t="s">
        <v>404</v>
      </c>
      <c r="J7" s="20" t="s">
        <v>404</v>
      </c>
      <c r="K7" s="18" t="s">
        <v>404</v>
      </c>
      <c r="L7" s="20" t="s">
        <v>404</v>
      </c>
      <c r="M7" s="18" t="s">
        <v>404</v>
      </c>
      <c r="N7" s="20" t="s">
        <v>404</v>
      </c>
      <c r="O7" s="18" t="s">
        <v>404</v>
      </c>
      <c r="P7" s="20" t="s">
        <v>404</v>
      </c>
      <c r="Q7" s="18" t="n">
        <v>485.5530215</v>
      </c>
      <c r="R7" s="20" t="n">
        <v>11.06146426</v>
      </c>
    </row>
    <row r="8" spans="1:18">
      <c r="A8" s="15" t="s">
        <v>405</v>
      </c>
      <c r="B8" s="17" t="n">
        <v>7007</v>
      </c>
      <c r="C8" s="18">
        <f>(0.0/B8*100)</f>
        <v/>
      </c>
      <c r="D8" s="19" t="n">
        <v>7007</v>
      </c>
      <c r="E8" s="18" t="n">
        <v>495.34452221</v>
      </c>
      <c r="F8" s="20" t="n">
        <v>7.27977115</v>
      </c>
      <c r="G8" s="18" t="n">
        <v>482.84889207</v>
      </c>
      <c r="H8" s="20" t="n">
        <v>5.00905532</v>
      </c>
      <c r="I8" s="18" t="s">
        <v>404</v>
      </c>
      <c r="J8" s="20" t="s">
        <v>404</v>
      </c>
      <c r="K8" s="18" t="s">
        <v>404</v>
      </c>
      <c r="L8" s="20" t="s">
        <v>404</v>
      </c>
      <c r="M8" s="18" t="s">
        <v>404</v>
      </c>
      <c r="N8" s="20" t="s">
        <v>404</v>
      </c>
      <c r="O8" s="18" t="s">
        <v>404</v>
      </c>
      <c r="P8" s="20" t="s">
        <v>404</v>
      </c>
      <c r="Q8" s="18" t="n">
        <v>443.98171359</v>
      </c>
      <c r="R8" s="20" t="n">
        <v>15.30978354</v>
      </c>
    </row>
    <row r="9" spans="1:18">
      <c r="A9" s="15" t="s">
        <v>406</v>
      </c>
      <c r="B9" s="17" t="n">
        <v>9651</v>
      </c>
      <c r="C9" s="18">
        <f>(200.0/B9*100)</f>
        <v/>
      </c>
      <c r="D9" s="19" t="n">
        <v>9451</v>
      </c>
      <c r="E9" s="18" t="n">
        <v>512.9248648400001</v>
      </c>
      <c r="F9" s="20" t="n">
        <v>3.61722259</v>
      </c>
      <c r="G9" s="18" t="n">
        <v>473.60542991</v>
      </c>
      <c r="H9" s="20" t="n">
        <v>7.73274836</v>
      </c>
      <c r="I9" s="18" t="s">
        <v>404</v>
      </c>
      <c r="J9" s="20" t="s">
        <v>404</v>
      </c>
      <c r="K9" s="18" t="s">
        <v>404</v>
      </c>
      <c r="L9" s="20" t="s">
        <v>404</v>
      </c>
      <c r="M9" s="18" t="s">
        <v>404</v>
      </c>
      <c r="N9" s="20" t="s">
        <v>404</v>
      </c>
      <c r="O9" s="18" t="s">
        <v>404</v>
      </c>
      <c r="P9" s="20" t="s">
        <v>404</v>
      </c>
      <c r="Q9" s="18" t="n">
        <v>444.03763865</v>
      </c>
      <c r="R9" s="20" t="n">
        <v>15.90871065</v>
      </c>
    </row>
    <row r="10" spans="1:18">
      <c r="A10" s="15" t="s">
        <v>407</v>
      </c>
      <c r="B10" s="17" t="n">
        <v>20058</v>
      </c>
      <c r="C10" s="18">
        <f>(2798.0/B10*100)</f>
        <v/>
      </c>
      <c r="D10" s="19" t="n">
        <v>17260</v>
      </c>
      <c r="E10" s="18" t="n">
        <v>530.1748667000001</v>
      </c>
      <c r="F10" s="20" t="n">
        <v>2.85386901</v>
      </c>
      <c r="G10" s="18" t="n">
        <v>525.09760843</v>
      </c>
      <c r="H10" s="20" t="n">
        <v>4.23472681</v>
      </c>
      <c r="I10" s="18" t="s">
        <v>404</v>
      </c>
      <c r="J10" s="20" t="s">
        <v>404</v>
      </c>
      <c r="K10" s="18" t="s">
        <v>404</v>
      </c>
      <c r="L10" s="20" t="s">
        <v>404</v>
      </c>
      <c r="M10" s="18" t="s">
        <v>404</v>
      </c>
      <c r="N10" s="20" t="s">
        <v>404</v>
      </c>
      <c r="O10" s="18" t="s">
        <v>404</v>
      </c>
      <c r="P10" s="20" t="s">
        <v>404</v>
      </c>
      <c r="Q10" s="18" t="n">
        <v>537.66996624</v>
      </c>
      <c r="R10" s="20" t="n">
        <v>22.11356481</v>
      </c>
    </row>
    <row r="11" spans="1:18">
      <c r="A11" s="15" t="s">
        <v>408</v>
      </c>
      <c r="B11" s="17" t="n">
        <v>7053</v>
      </c>
      <c r="C11" s="18">
        <f>(137.0/B11*100)</f>
        <v/>
      </c>
      <c r="D11" s="19" t="n">
        <v>6916</v>
      </c>
      <c r="E11" s="18" t="n">
        <v>476.07326288</v>
      </c>
      <c r="F11" s="20" t="n">
        <v>5.64608662</v>
      </c>
      <c r="G11" s="18" t="n">
        <v>450.63338627</v>
      </c>
      <c r="H11" s="20" t="n">
        <v>4.41241633</v>
      </c>
      <c r="I11" s="18" t="s">
        <v>404</v>
      </c>
      <c r="J11" s="20" t="s">
        <v>404</v>
      </c>
      <c r="K11" s="18" t="s">
        <v>404</v>
      </c>
      <c r="L11" s="20" t="s">
        <v>404</v>
      </c>
      <c r="M11" s="18" t="s">
        <v>404</v>
      </c>
      <c r="N11" s="20" t="s">
        <v>404</v>
      </c>
      <c r="O11" s="18" t="s">
        <v>404</v>
      </c>
      <c r="P11" s="20" t="s">
        <v>404</v>
      </c>
      <c r="Q11" s="18" t="n">
        <v>440.24383115</v>
      </c>
      <c r="R11" s="20" t="n">
        <v>13.0443561</v>
      </c>
    </row>
    <row r="12" spans="1:18">
      <c r="A12" s="15" t="s">
        <v>409</v>
      </c>
      <c r="B12" s="17" t="n">
        <v>6894</v>
      </c>
      <c r="C12" s="18">
        <f>(106.0/B12*100)</f>
        <v/>
      </c>
      <c r="D12" s="19" t="n">
        <v>6788</v>
      </c>
      <c r="E12" s="18" t="n">
        <v>506.64119798</v>
      </c>
      <c r="F12" s="20" t="n">
        <v>4.0711749</v>
      </c>
      <c r="G12" s="18" t="n">
        <v>476.15303808</v>
      </c>
      <c r="H12" s="20" t="n">
        <v>3.58355209</v>
      </c>
      <c r="I12" s="18" t="s">
        <v>404</v>
      </c>
      <c r="J12" s="20" t="s">
        <v>404</v>
      </c>
      <c r="K12" s="18" t="s">
        <v>404</v>
      </c>
      <c r="L12" s="20" t="s">
        <v>404</v>
      </c>
      <c r="M12" s="18" t="s">
        <v>404</v>
      </c>
      <c r="N12" s="20" t="s">
        <v>404</v>
      </c>
      <c r="O12" s="18" t="s">
        <v>404</v>
      </c>
      <c r="P12" s="20" t="s">
        <v>404</v>
      </c>
      <c r="Q12" s="18" t="n">
        <v>433.40723597</v>
      </c>
      <c r="R12" s="20" t="n">
        <v>29.38287034</v>
      </c>
    </row>
    <row r="13" spans="1:18">
      <c r="A13" s="15" t="s">
        <v>410</v>
      </c>
      <c r="B13" s="17" t="n">
        <v>7161</v>
      </c>
      <c r="C13" s="18">
        <f>(1175.0/B13*100)</f>
        <v/>
      </c>
      <c r="D13" s="19" t="n">
        <v>5986</v>
      </c>
      <c r="E13" s="18" t="n">
        <v>507.97112001</v>
      </c>
      <c r="F13" s="20" t="n">
        <v>4.84152502</v>
      </c>
      <c r="G13" s="18" t="n">
        <v>496.42933666</v>
      </c>
      <c r="H13" s="20" t="n">
        <v>3.35927994</v>
      </c>
      <c r="I13" s="18" t="s">
        <v>404</v>
      </c>
      <c r="J13" s="20" t="s">
        <v>404</v>
      </c>
      <c r="K13" s="18" t="s">
        <v>404</v>
      </c>
      <c r="L13" s="20" t="s">
        <v>404</v>
      </c>
      <c r="M13" s="18" t="s">
        <v>404</v>
      </c>
      <c r="N13" s="20" t="s">
        <v>404</v>
      </c>
      <c r="O13" s="18" t="s">
        <v>404</v>
      </c>
      <c r="P13" s="20" t="s">
        <v>404</v>
      </c>
      <c r="Q13" s="18" t="n">
        <v>500.51902371</v>
      </c>
      <c r="R13" s="20" t="n">
        <v>8.5721431</v>
      </c>
    </row>
    <row r="14" spans="1:18">
      <c r="A14" s="15" t="s">
        <v>411</v>
      </c>
      <c r="B14" s="17" t="n">
        <v>5587</v>
      </c>
      <c r="C14" s="18">
        <f>(0.0/B14*100)</f>
        <v/>
      </c>
      <c r="D14" s="19" t="n">
        <v>5587</v>
      </c>
      <c r="E14" s="18" t="n">
        <v>522.32480853</v>
      </c>
      <c r="F14" s="20" t="n">
        <v>3.81379648</v>
      </c>
      <c r="G14" s="18" t="n">
        <v>516.86790182</v>
      </c>
      <c r="H14" s="20" t="n">
        <v>3.00775822</v>
      </c>
      <c r="I14" s="18" t="s">
        <v>404</v>
      </c>
      <c r="J14" s="20" t="s">
        <v>404</v>
      </c>
      <c r="K14" s="18" t="s">
        <v>404</v>
      </c>
      <c r="L14" s="20" t="s">
        <v>404</v>
      </c>
      <c r="M14" s="18" t="s">
        <v>404</v>
      </c>
      <c r="N14" s="20" t="s">
        <v>404</v>
      </c>
      <c r="O14" s="18" t="s">
        <v>404</v>
      </c>
      <c r="P14" s="20" t="s">
        <v>404</v>
      </c>
      <c r="Q14" s="18" t="n">
        <v>509.87653616</v>
      </c>
      <c r="R14" s="20" t="n">
        <v>13.71691179</v>
      </c>
    </row>
    <row r="15" spans="1:18">
      <c r="A15" s="15" t="s">
        <v>412</v>
      </c>
      <c r="B15" s="17" t="n">
        <v>5882</v>
      </c>
      <c r="C15" s="18">
        <f>(0.0/B15*100)</f>
        <v/>
      </c>
      <c r="D15" s="19" t="n">
        <v>5882</v>
      </c>
      <c r="E15" s="18" t="n">
        <v>527.71397871</v>
      </c>
      <c r="F15" s="20" t="n">
        <v>6.37938848</v>
      </c>
      <c r="G15" s="18" t="n">
        <v>525.22164071</v>
      </c>
      <c r="H15" s="20" t="n">
        <v>2.88244859</v>
      </c>
      <c r="I15" s="18" t="s">
        <v>404</v>
      </c>
      <c r="J15" s="20" t="s">
        <v>404</v>
      </c>
      <c r="K15" s="18" t="s">
        <v>404</v>
      </c>
      <c r="L15" s="20" t="s">
        <v>404</v>
      </c>
      <c r="M15" s="18" t="s">
        <v>404</v>
      </c>
      <c r="N15" s="20" t="s">
        <v>404</v>
      </c>
      <c r="O15" s="18" t="s">
        <v>404</v>
      </c>
      <c r="P15" s="20" t="s">
        <v>404</v>
      </c>
      <c r="Q15" s="18" t="n">
        <v>570.90649062</v>
      </c>
      <c r="R15" s="20" t="n">
        <v>26.10724972</v>
      </c>
    </row>
    <row r="16" spans="1:18">
      <c r="A16" s="15" t="s">
        <v>413</v>
      </c>
      <c r="B16" s="17" t="n">
        <v>6108</v>
      </c>
      <c r="C16" s="18">
        <f>(339.0/B16*100)</f>
        <v/>
      </c>
      <c r="D16" s="19" t="n">
        <v>5769</v>
      </c>
      <c r="E16" s="18" t="n">
        <v>516.25040892</v>
      </c>
      <c r="F16" s="20" t="n">
        <v>4.21145054</v>
      </c>
      <c r="G16" s="18" t="n">
        <v>474.74648128</v>
      </c>
      <c r="H16" s="20" t="n">
        <v>8.1588086</v>
      </c>
      <c r="I16" s="18" t="s">
        <v>404</v>
      </c>
      <c r="J16" s="20" t="s">
        <v>404</v>
      </c>
      <c r="K16" s="18" t="s">
        <v>404</v>
      </c>
      <c r="L16" s="20" t="s">
        <v>404</v>
      </c>
      <c r="M16" s="18" t="s">
        <v>404</v>
      </c>
      <c r="N16" s="20" t="s">
        <v>404</v>
      </c>
      <c r="O16" s="18" t="s">
        <v>404</v>
      </c>
      <c r="P16" s="20" t="s">
        <v>404</v>
      </c>
      <c r="Q16" s="18" t="n">
        <v>455.07551326</v>
      </c>
      <c r="R16" s="20" t="n">
        <v>33.36634984</v>
      </c>
    </row>
    <row r="17" spans="1:18">
      <c r="A17" s="15" t="s">
        <v>414</v>
      </c>
      <c r="B17" s="17" t="n">
        <v>6504</v>
      </c>
      <c r="C17" s="18">
        <f>(1325.0/B17*100)</f>
        <v/>
      </c>
      <c r="D17" s="19" t="n">
        <v>5179</v>
      </c>
      <c r="E17" s="18" t="n">
        <v>517.4877535000001</v>
      </c>
      <c r="F17" s="20" t="n">
        <v>5.93844043</v>
      </c>
      <c r="G17" s="18" t="n">
        <v>497.10973368</v>
      </c>
      <c r="H17" s="20" t="n">
        <v>6.67991721</v>
      </c>
      <c r="I17" s="18" t="s">
        <v>404</v>
      </c>
      <c r="J17" s="20" t="s">
        <v>404</v>
      </c>
      <c r="K17" s="18" t="s">
        <v>404</v>
      </c>
      <c r="L17" s="20" t="s">
        <v>404</v>
      </c>
      <c r="M17" s="18" t="s">
        <v>404</v>
      </c>
      <c r="N17" s="20" t="s">
        <v>404</v>
      </c>
      <c r="O17" s="18" t="s">
        <v>404</v>
      </c>
      <c r="P17" s="20" t="s">
        <v>404</v>
      </c>
      <c r="Q17" s="18" t="n">
        <v>555.69323047</v>
      </c>
      <c r="R17" s="20" t="n">
        <v>16.12102484</v>
      </c>
    </row>
    <row r="18" spans="1:18">
      <c r="A18" s="15" t="s">
        <v>415</v>
      </c>
      <c r="B18" s="17" t="n">
        <v>5532</v>
      </c>
      <c r="C18" s="18">
        <f>(0.0/B18*100)</f>
        <v/>
      </c>
      <c r="D18" s="19" t="n">
        <v>5532</v>
      </c>
      <c r="E18" s="18" t="n">
        <v>483.42881685</v>
      </c>
      <c r="F18" s="20" t="n">
        <v>7.04958377</v>
      </c>
      <c r="G18" s="18" t="n">
        <v>456.59417367</v>
      </c>
      <c r="H18" s="20" t="n">
        <v>5.93876806</v>
      </c>
      <c r="I18" s="18" t="s">
        <v>404</v>
      </c>
      <c r="J18" s="20" t="s">
        <v>404</v>
      </c>
      <c r="K18" s="18" t="s">
        <v>404</v>
      </c>
      <c r="L18" s="20" t="s">
        <v>404</v>
      </c>
      <c r="M18" s="18" t="s">
        <v>404</v>
      </c>
      <c r="N18" s="20" t="s">
        <v>404</v>
      </c>
      <c r="O18" s="18" t="s">
        <v>404</v>
      </c>
      <c r="P18" s="20" t="s">
        <v>404</v>
      </c>
      <c r="Q18" s="18" t="n">
        <v>490.72316893</v>
      </c>
      <c r="R18" s="20" t="n">
        <v>14.50258657</v>
      </c>
    </row>
    <row r="19" spans="1:18">
      <c r="A19" s="15" t="s">
        <v>416</v>
      </c>
      <c r="B19" s="17" t="n">
        <v>5658</v>
      </c>
      <c r="C19" s="18">
        <f>(327.0/B19*100)</f>
        <v/>
      </c>
      <c r="D19" s="19" t="n">
        <v>5331</v>
      </c>
      <c r="E19" s="18" t="n">
        <v>512.56287731</v>
      </c>
      <c r="F19" s="20" t="n">
        <v>9.233087619999999</v>
      </c>
      <c r="G19" s="18" t="n">
        <v>465.11909107</v>
      </c>
      <c r="H19" s="20" t="n">
        <v>3.22817763</v>
      </c>
      <c r="I19" s="18" t="s">
        <v>404</v>
      </c>
      <c r="J19" s="20" t="s">
        <v>404</v>
      </c>
      <c r="K19" s="18" t="s">
        <v>404</v>
      </c>
      <c r="L19" s="20" t="s">
        <v>404</v>
      </c>
      <c r="M19" s="18" t="s">
        <v>404</v>
      </c>
      <c r="N19" s="20" t="s">
        <v>404</v>
      </c>
      <c r="O19" s="18" t="s">
        <v>404</v>
      </c>
      <c r="P19" s="20" t="s">
        <v>404</v>
      </c>
      <c r="Q19" s="18" t="n">
        <v>457.01645202</v>
      </c>
      <c r="R19" s="20" t="n">
        <v>23.9774269</v>
      </c>
    </row>
    <row r="20" spans="1:18">
      <c r="A20" s="15" t="s">
        <v>417</v>
      </c>
      <c r="B20" s="17" t="n">
        <v>3371</v>
      </c>
      <c r="C20" s="18">
        <f>(24.0/B20*100)</f>
        <v/>
      </c>
      <c r="D20" s="19" t="n">
        <v>3347</v>
      </c>
      <c r="E20" s="18" t="n">
        <v>494.2130306</v>
      </c>
      <c r="F20" s="20" t="n">
        <v>3.09389512</v>
      </c>
      <c r="G20" s="18" t="n">
        <v>476.260856</v>
      </c>
      <c r="H20" s="20" t="n">
        <v>2.57700539</v>
      </c>
      <c r="I20" s="18" t="s">
        <v>404</v>
      </c>
      <c r="J20" s="20" t="s">
        <v>404</v>
      </c>
      <c r="K20" s="18" t="s">
        <v>404</v>
      </c>
      <c r="L20" s="20" t="s">
        <v>404</v>
      </c>
      <c r="M20" s="18" t="s">
        <v>404</v>
      </c>
      <c r="N20" s="20" t="s">
        <v>404</v>
      </c>
      <c r="O20" s="18" t="s">
        <v>404</v>
      </c>
      <c r="P20" s="20" t="s">
        <v>404</v>
      </c>
      <c r="Q20" s="18" t="n">
        <v>438.95016879</v>
      </c>
      <c r="R20" s="20" t="n">
        <v>24.88574984</v>
      </c>
    </row>
    <row r="21" spans="1:18">
      <c r="A21" s="15" t="s">
        <v>418</v>
      </c>
      <c r="B21" s="17" t="n">
        <v>5741</v>
      </c>
      <c r="C21" s="18">
        <f>(0.0/B21*100)</f>
        <v/>
      </c>
      <c r="D21" s="19" t="n">
        <v>5741</v>
      </c>
      <c r="E21" s="18" t="n">
        <v>525.40275358</v>
      </c>
      <c r="F21" s="20" t="n">
        <v>3.56030023</v>
      </c>
      <c r="G21" s="18" t="n">
        <v>514.67522008</v>
      </c>
      <c r="H21" s="20" t="n">
        <v>4.64781065</v>
      </c>
      <c r="I21" s="18" t="s">
        <v>404</v>
      </c>
      <c r="J21" s="20" t="s">
        <v>404</v>
      </c>
      <c r="K21" s="18" t="s">
        <v>404</v>
      </c>
      <c r="L21" s="20" t="s">
        <v>404</v>
      </c>
      <c r="M21" s="18" t="s">
        <v>404</v>
      </c>
      <c r="N21" s="20" t="s">
        <v>404</v>
      </c>
      <c r="O21" s="18" t="s">
        <v>404</v>
      </c>
      <c r="P21" s="20" t="s">
        <v>404</v>
      </c>
      <c r="Q21" s="18" t="n">
        <v>506.67673151</v>
      </c>
      <c r="R21" s="20" t="n">
        <v>8.092739570000001</v>
      </c>
    </row>
    <row r="22" spans="1:18">
      <c r="A22" s="15" t="s">
        <v>419</v>
      </c>
      <c r="B22" s="17" t="n">
        <v>6598</v>
      </c>
      <c r="C22" s="18">
        <f>(0.0/B22*100)</f>
        <v/>
      </c>
      <c r="D22" s="19" t="n">
        <v>6598</v>
      </c>
      <c r="E22" s="18" t="n">
        <v>490.55363177</v>
      </c>
      <c r="F22" s="20" t="n">
        <v>5.85778465</v>
      </c>
      <c r="G22" s="18" t="n">
        <v>464.4646013</v>
      </c>
      <c r="H22" s="20" t="n">
        <v>9.88378513</v>
      </c>
      <c r="I22" s="18" t="s">
        <v>404</v>
      </c>
      <c r="J22" s="20" t="s">
        <v>404</v>
      </c>
      <c r="K22" s="18" t="s">
        <v>404</v>
      </c>
      <c r="L22" s="20" t="s">
        <v>404</v>
      </c>
      <c r="M22" s="18" t="s">
        <v>404</v>
      </c>
      <c r="N22" s="20" t="s">
        <v>404</v>
      </c>
      <c r="O22" s="18" t="s">
        <v>404</v>
      </c>
      <c r="P22" s="20" t="s">
        <v>404</v>
      </c>
      <c r="Q22" s="18" t="n">
        <v>424.62795219</v>
      </c>
      <c r="R22" s="20" t="n">
        <v>37.48727427</v>
      </c>
    </row>
    <row r="23" spans="1:18">
      <c r="A23" s="15" t="s">
        <v>420</v>
      </c>
      <c r="B23" s="17" t="n">
        <v>11583</v>
      </c>
      <c r="C23" s="18">
        <f>(3123.0/B23*100)</f>
        <v/>
      </c>
      <c r="D23" s="19" t="n">
        <v>8460</v>
      </c>
      <c r="E23" s="18" t="n">
        <v>499.49295058</v>
      </c>
      <c r="F23" s="20" t="n">
        <v>4.7698746</v>
      </c>
      <c r="G23" s="18" t="n">
        <v>471.99500238</v>
      </c>
      <c r="H23" s="20" t="n">
        <v>7.2825902</v>
      </c>
      <c r="I23" s="18" t="s">
        <v>404</v>
      </c>
      <c r="J23" s="20" t="s">
        <v>404</v>
      </c>
      <c r="K23" s="18" t="s">
        <v>404</v>
      </c>
      <c r="L23" s="20" t="s">
        <v>404</v>
      </c>
      <c r="M23" s="18" t="s">
        <v>404</v>
      </c>
      <c r="N23" s="20" t="s">
        <v>404</v>
      </c>
      <c r="O23" s="18" t="s">
        <v>404</v>
      </c>
      <c r="P23" s="20" t="s">
        <v>404</v>
      </c>
      <c r="Q23" s="18" t="n">
        <v>491.54677936</v>
      </c>
      <c r="R23" s="20" t="n">
        <v>19.25060893</v>
      </c>
    </row>
    <row r="24" spans="1:18">
      <c r="A24" s="15" t="s">
        <v>421</v>
      </c>
      <c r="B24" s="17" t="n">
        <v>6647</v>
      </c>
      <c r="C24" s="18">
        <f>(0.0/B24*100)</f>
        <v/>
      </c>
      <c r="D24" s="19" t="n">
        <v>6647</v>
      </c>
      <c r="E24" s="18" t="n">
        <v>540.66725061</v>
      </c>
      <c r="F24" s="20" t="n">
        <v>15.57506542</v>
      </c>
      <c r="G24" s="18" t="n">
        <v>513.66277696</v>
      </c>
      <c r="H24" s="20" t="n">
        <v>3.50567695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521.4083957399999</v>
      </c>
      <c r="F25" s="20" t="n">
        <v>4.88806744</v>
      </c>
      <c r="G25" s="18" t="n">
        <v>512.60035413</v>
      </c>
      <c r="H25" s="20" t="n">
        <v>6.05078489</v>
      </c>
      <c r="I25" s="18" t="s">
        <v>404</v>
      </c>
      <c r="J25" s="20" t="s">
        <v>404</v>
      </c>
      <c r="K25" s="18" t="s">
        <v>404</v>
      </c>
      <c r="L25" s="20" t="s">
        <v>404</v>
      </c>
      <c r="M25" s="18" t="s">
        <v>404</v>
      </c>
      <c r="N25" s="20" t="s">
        <v>404</v>
      </c>
      <c r="O25" s="18" t="s">
        <v>404</v>
      </c>
      <c r="P25" s="20" t="s">
        <v>404</v>
      </c>
      <c r="Q25" s="18" t="n">
        <v>483.05690556</v>
      </c>
      <c r="R25" s="20" t="n">
        <v>10.06088381</v>
      </c>
    </row>
    <row r="26" spans="1:18">
      <c r="A26" s="15" t="s">
        <v>423</v>
      </c>
      <c r="B26" s="17" t="n">
        <v>4869</v>
      </c>
      <c r="C26" s="18">
        <f>(11.0/B26*100)</f>
        <v/>
      </c>
      <c r="D26" s="19" t="n">
        <v>4858</v>
      </c>
      <c r="E26" s="18" t="n">
        <v>486.00596947</v>
      </c>
      <c r="F26" s="20" t="n">
        <v>2.77862442</v>
      </c>
      <c r="G26" s="18" t="n">
        <v>491.6630786</v>
      </c>
      <c r="H26" s="20" t="n">
        <v>3.34009911</v>
      </c>
      <c r="I26" s="18" t="s">
        <v>404</v>
      </c>
      <c r="J26" s="20" t="s">
        <v>404</v>
      </c>
      <c r="K26" s="18" t="s">
        <v>404</v>
      </c>
      <c r="L26" s="20" t="s">
        <v>404</v>
      </c>
      <c r="M26" s="18" t="s">
        <v>404</v>
      </c>
      <c r="N26" s="20" t="s">
        <v>404</v>
      </c>
      <c r="O26" s="18" t="s">
        <v>404</v>
      </c>
      <c r="P26" s="20" t="s">
        <v>404</v>
      </c>
      <c r="Q26" s="18" t="n">
        <v>464.89770105</v>
      </c>
      <c r="R26" s="20" t="n">
        <v>20.44295342</v>
      </c>
    </row>
    <row r="27" spans="1:18">
      <c r="A27" s="15" t="s">
        <v>424</v>
      </c>
      <c r="B27" s="17" t="n">
        <v>5299</v>
      </c>
      <c r="C27" s="18">
        <f>(0.0/B27*100)</f>
        <v/>
      </c>
      <c r="D27" s="19" t="n">
        <v>5299</v>
      </c>
      <c r="E27" s="18" t="n">
        <v>486.45963428</v>
      </c>
      <c r="F27" s="20" t="n">
        <v>1.6618181</v>
      </c>
      <c r="G27" s="18" t="n">
        <v>460.71977996</v>
      </c>
      <c r="H27" s="20" t="n">
        <v>2.7956845</v>
      </c>
      <c r="I27" s="18" t="s">
        <v>404</v>
      </c>
      <c r="J27" s="20" t="s">
        <v>404</v>
      </c>
      <c r="K27" s="18" t="s">
        <v>404</v>
      </c>
      <c r="L27" s="20" t="s">
        <v>404</v>
      </c>
      <c r="M27" s="18" t="s">
        <v>404</v>
      </c>
      <c r="N27" s="20" t="s">
        <v>404</v>
      </c>
      <c r="O27" s="18" t="s">
        <v>404</v>
      </c>
      <c r="P27" s="20" t="s">
        <v>404</v>
      </c>
      <c r="Q27" s="18" t="n">
        <v>449.61677288</v>
      </c>
      <c r="R27" s="20" t="n">
        <v>10.2522538</v>
      </c>
    </row>
    <row r="28" spans="1:18">
      <c r="A28" s="15" t="s">
        <v>425</v>
      </c>
      <c r="B28" s="17" t="n">
        <v>7568</v>
      </c>
      <c r="C28" s="18">
        <f>(0.0/B28*100)</f>
        <v/>
      </c>
      <c r="D28" s="19" t="n">
        <v>7568</v>
      </c>
      <c r="E28" s="18" t="n">
        <v>447.70025514</v>
      </c>
      <c r="F28" s="20" t="n">
        <v>5.80458547</v>
      </c>
      <c r="G28" s="18" t="n">
        <v>414.97996636</v>
      </c>
      <c r="H28" s="20" t="n">
        <v>3.22758714</v>
      </c>
      <c r="I28" s="18" t="s">
        <v>404</v>
      </c>
      <c r="J28" s="20" t="s">
        <v>404</v>
      </c>
      <c r="K28" s="18" t="s">
        <v>404</v>
      </c>
      <c r="L28" s="20" t="s">
        <v>404</v>
      </c>
      <c r="M28" s="18" t="s">
        <v>404</v>
      </c>
      <c r="N28" s="20" t="s">
        <v>404</v>
      </c>
      <c r="O28" s="18" t="s">
        <v>404</v>
      </c>
      <c r="P28" s="20" t="s">
        <v>404</v>
      </c>
      <c r="Q28" s="18" t="n">
        <v>419.11908068</v>
      </c>
      <c r="R28" s="20" t="n">
        <v>9.763607179999999</v>
      </c>
    </row>
    <row r="29" spans="1:18">
      <c r="A29" s="15" t="s">
        <v>426</v>
      </c>
      <c r="B29" s="17" t="n">
        <v>5385</v>
      </c>
      <c r="C29" s="18">
        <f>(1123.0/B29*100)</f>
        <v/>
      </c>
      <c r="D29" s="19" t="n">
        <v>4262</v>
      </c>
      <c r="E29" s="18" t="n">
        <v>525.79883479</v>
      </c>
      <c r="F29" s="20" t="n">
        <v>10.16191963</v>
      </c>
      <c r="G29" s="18" t="n">
        <v>492.12089503</v>
      </c>
      <c r="H29" s="20" t="n">
        <v>7.28394812</v>
      </c>
      <c r="I29" s="18" t="s">
        <v>404</v>
      </c>
      <c r="J29" s="20" t="s">
        <v>404</v>
      </c>
      <c r="K29" s="18" t="s">
        <v>404</v>
      </c>
      <c r="L29" s="20" t="s">
        <v>404</v>
      </c>
      <c r="M29" s="18" t="s">
        <v>404</v>
      </c>
      <c r="N29" s="20" t="s">
        <v>404</v>
      </c>
      <c r="O29" s="18" t="s">
        <v>404</v>
      </c>
      <c r="P29" s="20" t="s">
        <v>404</v>
      </c>
      <c r="Q29" s="18" t="n">
        <v>483.487765</v>
      </c>
      <c r="R29" s="20" t="n">
        <v>15.39790719</v>
      </c>
    </row>
    <row r="30" spans="1:18">
      <c r="A30" s="15" t="s">
        <v>427</v>
      </c>
      <c r="B30" s="17" t="n">
        <v>4520</v>
      </c>
      <c r="C30" s="18">
        <f>(929.0/B30*100)</f>
        <v/>
      </c>
      <c r="D30" s="19" t="n">
        <v>3591</v>
      </c>
      <c r="E30" s="18" t="n">
        <v>519.55966214</v>
      </c>
      <c r="F30" s="20" t="n">
        <v>4.42369371</v>
      </c>
      <c r="G30" s="18" t="n">
        <v>498.08468034</v>
      </c>
      <c r="H30" s="20" t="n">
        <v>6.49228857</v>
      </c>
      <c r="I30" s="18" t="s">
        <v>404</v>
      </c>
      <c r="J30" s="20" t="s">
        <v>404</v>
      </c>
      <c r="K30" s="18" t="s">
        <v>404</v>
      </c>
      <c r="L30" s="20" t="s">
        <v>404</v>
      </c>
      <c r="M30" s="18" t="s">
        <v>404</v>
      </c>
      <c r="N30" s="20" t="s">
        <v>404</v>
      </c>
      <c r="O30" s="18" t="s">
        <v>404</v>
      </c>
      <c r="P30" s="20" t="s">
        <v>404</v>
      </c>
      <c r="Q30" s="18" t="n">
        <v>491.20041333</v>
      </c>
      <c r="R30" s="20" t="n">
        <v>15.82423915</v>
      </c>
    </row>
    <row r="31" spans="1:18">
      <c r="A31" s="15" t="s">
        <v>428</v>
      </c>
      <c r="B31" s="17" t="n">
        <v>5456</v>
      </c>
      <c r="C31" s="18">
        <f>(502.0/B31*100)</f>
        <v/>
      </c>
      <c r="D31" s="19" t="n">
        <v>4954</v>
      </c>
      <c r="E31" s="18" t="n">
        <v>519.40461223</v>
      </c>
      <c r="F31" s="20" t="n">
        <v>5.58066004</v>
      </c>
      <c r="G31" s="18" t="n">
        <v>511.16811598</v>
      </c>
      <c r="H31" s="20" t="n">
        <v>3.35601028</v>
      </c>
      <c r="I31" s="18" t="s">
        <v>404</v>
      </c>
      <c r="J31" s="20" t="s">
        <v>404</v>
      </c>
      <c r="K31" s="18" t="s">
        <v>404</v>
      </c>
      <c r="L31" s="20" t="s">
        <v>404</v>
      </c>
      <c r="M31" s="18" t="s">
        <v>404</v>
      </c>
      <c r="N31" s="20" t="s">
        <v>404</v>
      </c>
      <c r="O31" s="18" t="s">
        <v>404</v>
      </c>
      <c r="P31" s="20" t="s">
        <v>404</v>
      </c>
      <c r="Q31" s="18" t="n">
        <v>508.04769555</v>
      </c>
      <c r="R31" s="20" t="n">
        <v>11.73202918</v>
      </c>
    </row>
    <row r="32" spans="1:18">
      <c r="A32" s="15" t="s">
        <v>429</v>
      </c>
      <c r="B32" s="17" t="n">
        <v>4478</v>
      </c>
      <c r="C32" s="18">
        <f>(0.0/B32*100)</f>
        <v/>
      </c>
      <c r="D32" s="19" t="n">
        <v>4478</v>
      </c>
      <c r="E32" s="18" t="n">
        <v>505.95850099</v>
      </c>
      <c r="F32" s="20" t="n">
        <v>3.36906642</v>
      </c>
      <c r="G32" s="18" t="n">
        <v>503.62794945</v>
      </c>
      <c r="H32" s="20" t="n">
        <v>4.02246133</v>
      </c>
      <c r="I32" s="18" t="s">
        <v>404</v>
      </c>
      <c r="J32" s="20" t="s">
        <v>404</v>
      </c>
      <c r="K32" s="18" t="s">
        <v>404</v>
      </c>
      <c r="L32" s="20" t="s">
        <v>404</v>
      </c>
      <c r="M32" s="18" t="s">
        <v>404</v>
      </c>
      <c r="N32" s="20" t="s">
        <v>404</v>
      </c>
      <c r="O32" s="18" t="s">
        <v>404</v>
      </c>
      <c r="P32" s="20" t="s">
        <v>404</v>
      </c>
      <c r="Q32" s="18" t="n">
        <v>534.2029606900001</v>
      </c>
      <c r="R32" s="20" t="n">
        <v>19.38410208</v>
      </c>
    </row>
    <row r="33" spans="1:18">
      <c r="A33" s="15" t="s">
        <v>430</v>
      </c>
      <c r="B33" s="17" t="n">
        <v>7325</v>
      </c>
      <c r="C33" s="18">
        <f>(29.0/B33*100)</f>
        <v/>
      </c>
      <c r="D33" s="19" t="n">
        <v>7296</v>
      </c>
      <c r="E33" s="18" t="n">
        <v>501.21308296</v>
      </c>
      <c r="F33" s="20" t="n">
        <v>3.09510695</v>
      </c>
      <c r="G33" s="18" t="n">
        <v>483.38507977</v>
      </c>
      <c r="H33" s="20" t="n">
        <v>7.05817985</v>
      </c>
      <c r="I33" s="18" t="s">
        <v>404</v>
      </c>
      <c r="J33" s="20" t="s">
        <v>404</v>
      </c>
      <c r="K33" s="18" t="s">
        <v>404</v>
      </c>
      <c r="L33" s="20" t="s">
        <v>404</v>
      </c>
      <c r="M33" s="18" t="s">
        <v>404</v>
      </c>
      <c r="N33" s="20" t="s">
        <v>404</v>
      </c>
      <c r="O33" s="18" t="s">
        <v>404</v>
      </c>
      <c r="P33" s="20" t="s">
        <v>404</v>
      </c>
      <c r="Q33" s="18" t="n">
        <v>547.65430758</v>
      </c>
      <c r="R33" s="20" t="n">
        <v>18.29336671</v>
      </c>
    </row>
    <row r="34" spans="1:18">
      <c r="A34" s="15" t="s">
        <v>431</v>
      </c>
      <c r="B34" s="17" t="n">
        <v>6350</v>
      </c>
      <c r="C34" s="18">
        <f>(0.0/B34*100)</f>
        <v/>
      </c>
      <c r="D34" s="19" t="n">
        <v>6350</v>
      </c>
      <c r="E34" s="18" t="n">
        <v>457.42328347</v>
      </c>
      <c r="F34" s="20" t="n">
        <v>4.60061771</v>
      </c>
      <c r="G34" s="18" t="n">
        <v>443.79340637</v>
      </c>
      <c r="H34" s="20" t="n">
        <v>5.93431073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520.07260337</v>
      </c>
      <c r="F35" s="20" t="n">
        <v>1.80466064</v>
      </c>
      <c r="G35" s="18" t="n">
        <v>485.69983235</v>
      </c>
      <c r="H35" s="20" t="n">
        <v>2.47067061</v>
      </c>
      <c r="I35" s="18" t="s">
        <v>404</v>
      </c>
      <c r="J35" s="20" t="s">
        <v>404</v>
      </c>
      <c r="K35" s="18" t="s">
        <v>404</v>
      </c>
      <c r="L35" s="20" t="s">
        <v>404</v>
      </c>
      <c r="M35" s="18" t="s">
        <v>404</v>
      </c>
      <c r="N35" s="20" t="s">
        <v>404</v>
      </c>
      <c r="O35" s="18" t="s">
        <v>404</v>
      </c>
      <c r="P35" s="20" t="s">
        <v>404</v>
      </c>
      <c r="Q35" s="18" t="n">
        <v>491.90722908</v>
      </c>
      <c r="R35" s="20" t="n">
        <v>10.30516487</v>
      </c>
    </row>
    <row r="36" spans="1:18">
      <c r="A36" s="15" t="s">
        <v>433</v>
      </c>
      <c r="B36" s="17" t="n">
        <v>6736</v>
      </c>
      <c r="C36" s="18">
        <f>(10.0/B36*100)</f>
        <v/>
      </c>
      <c r="D36" s="19" t="n">
        <v>6726</v>
      </c>
      <c r="E36" s="18" t="n">
        <v>500.78942936</v>
      </c>
      <c r="F36" s="20" t="n">
        <v>3.7730777</v>
      </c>
      <c r="G36" s="18" t="n">
        <v>491.28664641</v>
      </c>
      <c r="H36" s="20" t="n">
        <v>3.26682778</v>
      </c>
      <c r="I36" s="18" t="s">
        <v>404</v>
      </c>
      <c r="J36" s="20" t="s">
        <v>404</v>
      </c>
      <c r="K36" s="18" t="s">
        <v>404</v>
      </c>
      <c r="L36" s="20" t="s">
        <v>404</v>
      </c>
      <c r="M36" s="18" t="s">
        <v>404</v>
      </c>
      <c r="N36" s="20" t="s">
        <v>404</v>
      </c>
      <c r="O36" s="18" t="s">
        <v>404</v>
      </c>
      <c r="P36" s="20" t="s">
        <v>404</v>
      </c>
      <c r="Q36" s="18" t="n">
        <v>508.86080145</v>
      </c>
      <c r="R36" s="20" t="n">
        <v>21.19260034</v>
      </c>
    </row>
    <row r="37" spans="1:18">
      <c r="A37" s="15" t="s">
        <v>434</v>
      </c>
      <c r="B37" s="17" t="n">
        <v>5458</v>
      </c>
      <c r="C37" s="18">
        <f>(0.0/B37*100)</f>
        <v/>
      </c>
      <c r="D37" s="19" t="n">
        <v>5458</v>
      </c>
      <c r="E37" s="18" t="n">
        <v>500.75242189</v>
      </c>
      <c r="F37" s="20" t="n">
        <v>6.3908649</v>
      </c>
      <c r="G37" s="18" t="n">
        <v>499.9606086</v>
      </c>
      <c r="H37" s="20" t="n">
        <v>4.00176701</v>
      </c>
      <c r="I37" s="18" t="s">
        <v>404</v>
      </c>
      <c r="J37" s="20" t="s">
        <v>404</v>
      </c>
      <c r="K37" s="18" t="s">
        <v>404</v>
      </c>
      <c r="L37" s="20" t="s">
        <v>404</v>
      </c>
      <c r="M37" s="18" t="s">
        <v>404</v>
      </c>
      <c r="N37" s="20" t="s">
        <v>404</v>
      </c>
      <c r="O37" s="18" t="s">
        <v>404</v>
      </c>
      <c r="P37" s="20" t="s">
        <v>404</v>
      </c>
      <c r="Q37" s="18" t="n">
        <v>480.84753293</v>
      </c>
      <c r="R37" s="20" t="n">
        <v>18.98222576</v>
      </c>
    </row>
    <row r="38" spans="1:18">
      <c r="A38" s="15" t="s">
        <v>435</v>
      </c>
      <c r="B38" s="17" t="n">
        <v>5860</v>
      </c>
      <c r="C38" s="18">
        <f>(268.0/B38*100)</f>
        <v/>
      </c>
      <c r="D38" s="19" t="n">
        <v>5592</v>
      </c>
      <c r="E38" s="18" t="n">
        <v>516.84874775</v>
      </c>
      <c r="F38" s="20" t="n">
        <v>5.39225959</v>
      </c>
      <c r="G38" s="18" t="n">
        <v>474.9436015</v>
      </c>
      <c r="H38" s="20" t="n">
        <v>4.74571635</v>
      </c>
      <c r="I38" s="18" t="s">
        <v>404</v>
      </c>
      <c r="J38" s="20" t="s">
        <v>404</v>
      </c>
      <c r="K38" s="18" t="s">
        <v>404</v>
      </c>
      <c r="L38" s="20" t="s">
        <v>404</v>
      </c>
      <c r="M38" s="18" t="s">
        <v>404</v>
      </c>
      <c r="N38" s="20" t="s">
        <v>404</v>
      </c>
      <c r="O38" s="18" t="s">
        <v>404</v>
      </c>
      <c r="P38" s="20" t="s">
        <v>404</v>
      </c>
      <c r="Q38" s="18" t="n">
        <v>487.81888849</v>
      </c>
      <c r="R38" s="20" t="n">
        <v>32.02103876</v>
      </c>
    </row>
    <row r="39" spans="1:18">
      <c r="A39" s="15" t="s">
        <v>436</v>
      </c>
      <c r="B39" s="17" t="n">
        <v>5895</v>
      </c>
      <c r="C39" s="18">
        <f>(0.0/B39*100)</f>
        <v/>
      </c>
      <c r="D39" s="19" t="n">
        <v>5895</v>
      </c>
      <c r="E39" s="18" t="n">
        <v>441.58333516</v>
      </c>
      <c r="F39" s="20" t="n">
        <v>7.95800712</v>
      </c>
      <c r="G39" s="18" t="n">
        <v>424.13137901</v>
      </c>
      <c r="H39" s="20" t="n">
        <v>4.87864426</v>
      </c>
      <c r="I39" s="18" t="s">
        <v>404</v>
      </c>
      <c r="J39" s="20" t="s">
        <v>404</v>
      </c>
      <c r="K39" s="18" t="s">
        <v>404</v>
      </c>
      <c r="L39" s="20" t="s">
        <v>404</v>
      </c>
      <c r="M39" s="18" t="s">
        <v>404</v>
      </c>
      <c r="N39" s="20" t="s">
        <v>404</v>
      </c>
      <c r="O39" s="18" t="s">
        <v>404</v>
      </c>
      <c r="P39" s="20" t="s">
        <v>404</v>
      </c>
      <c r="Q39" s="18" t="n">
        <v>427.51489721</v>
      </c>
      <c r="R39" s="20" t="n">
        <v>20.95086682</v>
      </c>
    </row>
    <row r="40" spans="1:18">
      <c r="A40" s="15" t="s">
        <v>437</v>
      </c>
      <c r="B40" s="17" t="n">
        <v>14157</v>
      </c>
      <c r="C40" s="18">
        <f>(2628.0/B40*100)</f>
        <v/>
      </c>
      <c r="D40" s="19" t="n">
        <v>11529</v>
      </c>
      <c r="E40" s="18" t="n">
        <v>502.70528152</v>
      </c>
      <c r="F40" s="20" t="n">
        <v>4.36437863</v>
      </c>
      <c r="G40" s="18" t="n">
        <v>495.74082319</v>
      </c>
      <c r="H40" s="20" t="n">
        <v>5.54342758</v>
      </c>
      <c r="I40" s="18" t="s">
        <v>404</v>
      </c>
      <c r="J40" s="20" t="s">
        <v>404</v>
      </c>
      <c r="K40" s="18" t="s">
        <v>404</v>
      </c>
      <c r="L40" s="20" t="s">
        <v>404</v>
      </c>
      <c r="M40" s="18" t="s">
        <v>404</v>
      </c>
      <c r="N40" s="20" t="s">
        <v>404</v>
      </c>
      <c r="O40" s="18" t="s">
        <v>404</v>
      </c>
      <c r="P40" s="20" t="s">
        <v>404</v>
      </c>
      <c r="Q40" s="18" t="n">
        <v>505.3836244</v>
      </c>
      <c r="R40" s="20" t="n">
        <v>8.898979410000001</v>
      </c>
    </row>
    <row r="41" spans="1:18">
      <c r="A41" s="15" t="s">
        <v>438</v>
      </c>
      <c r="B41" s="17" t="n">
        <v>5712</v>
      </c>
      <c r="C41" s="18">
        <f>(70.0/B41*100)</f>
        <v/>
      </c>
      <c r="D41" s="19" t="n">
        <v>5642</v>
      </c>
      <c r="E41" s="18" t="n">
        <v>498.81345413</v>
      </c>
      <c r="F41" s="20" t="n">
        <v>4.53321435</v>
      </c>
      <c r="G41" s="18" t="n">
        <v>494.60333618</v>
      </c>
      <c r="H41" s="20" t="n">
        <v>6.08709964</v>
      </c>
      <c r="I41" s="18" t="s">
        <v>404</v>
      </c>
      <c r="J41" s="20" t="s">
        <v>404</v>
      </c>
      <c r="K41" s="18" t="s">
        <v>404</v>
      </c>
      <c r="L41" s="20" t="s">
        <v>404</v>
      </c>
      <c r="M41" s="18" t="s">
        <v>404</v>
      </c>
      <c r="N41" s="20" t="s">
        <v>404</v>
      </c>
      <c r="O41" s="18" t="s">
        <v>404</v>
      </c>
      <c r="P41" s="20" t="s">
        <v>404</v>
      </c>
      <c r="Q41" s="18" t="n">
        <v>537.58343247</v>
      </c>
      <c r="R41" s="20" t="n">
        <v>20.18285599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437.23631517</v>
      </c>
      <c r="F44" s="20" t="n">
        <v>11.70300806</v>
      </c>
      <c r="G44" s="18" t="n">
        <v>400.21613202</v>
      </c>
      <c r="H44" s="20" t="n">
        <v>3.97301955</v>
      </c>
      <c r="I44" s="18" t="s">
        <v>404</v>
      </c>
      <c r="J44" s="20" t="s">
        <v>404</v>
      </c>
      <c r="K44" s="18" t="s">
        <v>404</v>
      </c>
      <c r="L44" s="20" t="s">
        <v>404</v>
      </c>
      <c r="M44" s="18" t="s">
        <v>404</v>
      </c>
      <c r="N44" s="20" t="s">
        <v>404</v>
      </c>
      <c r="O44" s="18" t="s">
        <v>404</v>
      </c>
      <c r="P44" s="20" t="s">
        <v>404</v>
      </c>
      <c r="Q44" s="18" t="n">
        <v>362.9474182</v>
      </c>
      <c r="R44" s="20" t="n">
        <v>20.37339673</v>
      </c>
    </row>
    <row r="45" spans="1:18">
      <c r="A45" s="15" t="s">
        <v>442</v>
      </c>
      <c r="B45" s="17" t="n">
        <v>5519</v>
      </c>
      <c r="C45" s="18">
        <f>(0.0/B45*100)</f>
        <v/>
      </c>
      <c r="D45" s="19" t="n">
        <v>5519</v>
      </c>
      <c r="E45" s="18" t="n">
        <v>354.22580582</v>
      </c>
      <c r="F45" s="20" t="n">
        <v>5.0101212</v>
      </c>
      <c r="G45" s="18" t="n">
        <v>352.32753838</v>
      </c>
      <c r="H45" s="20" t="n">
        <v>5.31138179</v>
      </c>
      <c r="I45" s="18" t="s">
        <v>404</v>
      </c>
      <c r="J45" s="20" t="s">
        <v>404</v>
      </c>
      <c r="K45" s="18" t="s">
        <v>404</v>
      </c>
      <c r="L45" s="20" t="s">
        <v>404</v>
      </c>
      <c r="M45" s="18" t="s">
        <v>404</v>
      </c>
      <c r="N45" s="20" t="s">
        <v>404</v>
      </c>
      <c r="O45" s="18" t="s">
        <v>404</v>
      </c>
      <c r="P45" s="20" t="s">
        <v>404</v>
      </c>
      <c r="Q45" s="18" t="n">
        <v>324.85908525</v>
      </c>
      <c r="R45" s="20" t="n">
        <v>8.519008919999999</v>
      </c>
    </row>
    <row r="46" spans="1:18">
      <c r="A46" s="15" t="s">
        <v>443</v>
      </c>
      <c r="B46" s="17" t="n">
        <v>23141</v>
      </c>
      <c r="C46" s="18">
        <f>(4196.0/B46*100)</f>
        <v/>
      </c>
      <c r="D46" s="19" t="n">
        <v>18945</v>
      </c>
      <c r="E46" s="18" t="n">
        <v>456.12047843</v>
      </c>
      <c r="F46" s="20" t="n">
        <v>8.508515689999999</v>
      </c>
      <c r="G46" s="18" t="n">
        <v>403.39026297</v>
      </c>
      <c r="H46" s="20" t="n">
        <v>3.33095179</v>
      </c>
      <c r="I46" s="18" t="s">
        <v>404</v>
      </c>
      <c r="J46" s="20" t="s">
        <v>404</v>
      </c>
      <c r="K46" s="18" t="s">
        <v>404</v>
      </c>
      <c r="L46" s="20" t="s">
        <v>404</v>
      </c>
      <c r="M46" s="18" t="s">
        <v>404</v>
      </c>
      <c r="N46" s="20" t="s">
        <v>404</v>
      </c>
      <c r="O46" s="18" t="s">
        <v>404</v>
      </c>
      <c r="P46" s="20" t="s">
        <v>404</v>
      </c>
      <c r="Q46" s="18" t="n">
        <v>381.94904348</v>
      </c>
      <c r="R46" s="20" t="n">
        <v>13.80268448</v>
      </c>
    </row>
    <row r="47" spans="1:18">
      <c r="A47" s="15" t="s">
        <v>444</v>
      </c>
      <c r="B47" s="17" t="n">
        <v>5928</v>
      </c>
      <c r="C47" s="18">
        <f>(0.0/B47*100)</f>
        <v/>
      </c>
      <c r="D47" s="19" t="n">
        <v>5928</v>
      </c>
      <c r="E47" s="18" t="n">
        <v>450.33287366</v>
      </c>
      <c r="F47" s="20" t="n">
        <v>7.23120304</v>
      </c>
      <c r="G47" s="18" t="n">
        <v>402.01351776</v>
      </c>
      <c r="H47" s="20" t="n">
        <v>8.962368229999999</v>
      </c>
      <c r="I47" s="18" t="s">
        <v>404</v>
      </c>
      <c r="J47" s="20" t="s">
        <v>404</v>
      </c>
      <c r="K47" s="18" t="s">
        <v>404</v>
      </c>
      <c r="L47" s="20" t="s">
        <v>404</v>
      </c>
      <c r="M47" s="18" t="s">
        <v>404</v>
      </c>
      <c r="N47" s="20" t="s">
        <v>404</v>
      </c>
      <c r="O47" s="18" t="s">
        <v>404</v>
      </c>
      <c r="P47" s="20" t="s">
        <v>404</v>
      </c>
      <c r="Q47" s="18" t="n">
        <v>464.69434176</v>
      </c>
      <c r="R47" s="20" t="n">
        <v>43.17636034</v>
      </c>
    </row>
    <row r="48" spans="1:18">
      <c r="A48" s="15" t="s">
        <v>445</v>
      </c>
      <c r="B48" s="17" t="n">
        <v>9841</v>
      </c>
      <c r="C48" s="18">
        <f>(0.0/B48*100)</f>
        <v/>
      </c>
      <c r="D48" s="19" t="n">
        <v>9841</v>
      </c>
      <c r="E48" s="18" t="n">
        <v>529.51758571</v>
      </c>
      <c r="F48" s="20" t="n">
        <v>8.800531550000001</v>
      </c>
      <c r="G48" s="18" t="n">
        <v>474.50183138</v>
      </c>
      <c r="H48" s="20" t="n">
        <v>7.79789242</v>
      </c>
      <c r="I48" s="18" t="s">
        <v>404</v>
      </c>
      <c r="J48" s="20" t="s">
        <v>404</v>
      </c>
      <c r="K48" s="18" t="s">
        <v>404</v>
      </c>
      <c r="L48" s="20" t="s">
        <v>404</v>
      </c>
      <c r="M48" s="18" t="s">
        <v>404</v>
      </c>
      <c r="N48" s="20" t="s">
        <v>404</v>
      </c>
      <c r="O48" s="18" t="s">
        <v>404</v>
      </c>
      <c r="P48" s="20" t="s">
        <v>404</v>
      </c>
      <c r="Q48" s="18" t="n">
        <v>408.01325209</v>
      </c>
      <c r="R48" s="20" t="n">
        <v>44.76541613</v>
      </c>
    </row>
    <row r="49" spans="1:18">
      <c r="A49" s="15" t="s">
        <v>446</v>
      </c>
      <c r="B49" s="17" t="n">
        <v>6349</v>
      </c>
      <c r="C49" s="18">
        <f>(52.0/B49*100)</f>
        <v/>
      </c>
      <c r="D49" s="19" t="n">
        <v>6297</v>
      </c>
      <c r="E49" s="18" t="n">
        <v>446.76831578</v>
      </c>
      <c r="F49" s="20" t="n">
        <v>5.41446487</v>
      </c>
      <c r="G49" s="18" t="n">
        <v>409.90814784</v>
      </c>
      <c r="H49" s="20" t="n">
        <v>4.00187332</v>
      </c>
      <c r="I49" s="18" t="s">
        <v>404</v>
      </c>
      <c r="J49" s="20" t="s">
        <v>404</v>
      </c>
      <c r="K49" s="18" t="s">
        <v>404</v>
      </c>
      <c r="L49" s="20" t="s">
        <v>404</v>
      </c>
      <c r="M49" s="18" t="s">
        <v>404</v>
      </c>
      <c r="N49" s="20" t="s">
        <v>404</v>
      </c>
      <c r="O49" s="18" t="s">
        <v>404</v>
      </c>
      <c r="P49" s="20" t="s">
        <v>404</v>
      </c>
      <c r="Q49" s="18" t="n">
        <v>523.70829704</v>
      </c>
      <c r="R49" s="20" t="n">
        <v>63.96006819</v>
      </c>
    </row>
    <row r="50" spans="1:18">
      <c r="A50" s="15" t="s">
        <v>447</v>
      </c>
      <c r="B50" s="17" t="n">
        <v>11795</v>
      </c>
      <c r="C50" s="18">
        <f>(1031.0/B50*100)</f>
        <v/>
      </c>
      <c r="D50" s="19" t="n">
        <v>10764</v>
      </c>
      <c r="E50" s="18" t="n">
        <v>436.96753436</v>
      </c>
      <c r="F50" s="20" t="n">
        <v>4.56729767</v>
      </c>
      <c r="G50" s="18" t="n">
        <v>419.98885735</v>
      </c>
      <c r="H50" s="20" t="n">
        <v>5.73736422</v>
      </c>
      <c r="I50" s="18" t="s">
        <v>404</v>
      </c>
      <c r="J50" s="20" t="s">
        <v>404</v>
      </c>
      <c r="K50" s="18" t="s">
        <v>404</v>
      </c>
      <c r="L50" s="20" t="s">
        <v>404</v>
      </c>
      <c r="M50" s="18" t="s">
        <v>404</v>
      </c>
      <c r="N50" s="20" t="s">
        <v>404</v>
      </c>
      <c r="O50" s="18" t="s">
        <v>404</v>
      </c>
      <c r="P50" s="20" t="s">
        <v>404</v>
      </c>
      <c r="Q50" s="18" t="n">
        <v>416.45800781</v>
      </c>
      <c r="R50" s="20" t="n">
        <v>15.05253215</v>
      </c>
    </row>
    <row r="51" spans="1:18">
      <c r="A51" s="15" t="s">
        <v>448</v>
      </c>
      <c r="B51" s="17" t="n">
        <v>6866</v>
      </c>
      <c r="C51" s="18">
        <f>(0.0/B51*100)</f>
        <v/>
      </c>
      <c r="D51" s="19" t="n">
        <v>6866</v>
      </c>
      <c r="E51" s="18" t="n">
        <v>436.56216859</v>
      </c>
      <c r="F51" s="20" t="n">
        <v>8.29710802</v>
      </c>
      <c r="G51" s="18" t="n">
        <v>424.81035886</v>
      </c>
      <c r="H51" s="20" t="n">
        <v>2.98178908</v>
      </c>
      <c r="I51" s="18" t="s">
        <v>404</v>
      </c>
      <c r="J51" s="20" t="s">
        <v>404</v>
      </c>
      <c r="K51" s="18" t="s">
        <v>404</v>
      </c>
      <c r="L51" s="20" t="s">
        <v>404</v>
      </c>
      <c r="M51" s="18" t="s">
        <v>404</v>
      </c>
      <c r="N51" s="20" t="s">
        <v>404</v>
      </c>
      <c r="O51" s="18" t="s">
        <v>404</v>
      </c>
      <c r="P51" s="20" t="s">
        <v>404</v>
      </c>
      <c r="Q51" s="18" t="n">
        <v>424.39227399</v>
      </c>
      <c r="R51" s="20" t="n">
        <v>6.54640504</v>
      </c>
    </row>
    <row r="52" spans="1:18">
      <c r="A52" s="15" t="s">
        <v>449</v>
      </c>
      <c r="B52" s="17" t="n">
        <v>5809</v>
      </c>
      <c r="C52" s="18">
        <f>(0.0/B52*100)</f>
        <v/>
      </c>
      <c r="D52" s="19" t="n">
        <v>5809</v>
      </c>
      <c r="E52" s="18" t="n">
        <v>489.10722568</v>
      </c>
      <c r="F52" s="20" t="n">
        <v>6.12355787</v>
      </c>
      <c r="G52" s="18" t="n">
        <v>487.20703646</v>
      </c>
      <c r="H52" s="20" t="n">
        <v>4.28650044</v>
      </c>
      <c r="I52" s="18" t="s">
        <v>404</v>
      </c>
      <c r="J52" s="20" t="s">
        <v>404</v>
      </c>
      <c r="K52" s="18" t="s">
        <v>404</v>
      </c>
      <c r="L52" s="20" t="s">
        <v>404</v>
      </c>
      <c r="M52" s="18" t="s">
        <v>404</v>
      </c>
      <c r="N52" s="20" t="s">
        <v>404</v>
      </c>
      <c r="O52" s="18" t="s">
        <v>404</v>
      </c>
      <c r="P52" s="20" t="s">
        <v>404</v>
      </c>
      <c r="Q52" s="18" t="n">
        <v>435.81206191</v>
      </c>
      <c r="R52" s="20" t="n">
        <v>23.51583908</v>
      </c>
    </row>
    <row r="53" spans="1:18">
      <c r="A53" s="15" t="s">
        <v>450</v>
      </c>
      <c r="B53" s="17" t="n">
        <v>5571</v>
      </c>
      <c r="C53" s="18">
        <f>(0.0/B53*100)</f>
        <v/>
      </c>
      <c r="D53" s="19" t="n">
        <v>5571</v>
      </c>
      <c r="E53" s="18" t="n">
        <v>456.9147039</v>
      </c>
      <c r="F53" s="20" t="n">
        <v>2.14718197</v>
      </c>
      <c r="G53" s="18" t="n">
        <v>431.22431531</v>
      </c>
      <c r="H53" s="20" t="n">
        <v>2.08867639</v>
      </c>
      <c r="I53" s="18" t="s">
        <v>404</v>
      </c>
      <c r="J53" s="20" t="s">
        <v>404</v>
      </c>
      <c r="K53" s="18" t="s">
        <v>404</v>
      </c>
      <c r="L53" s="20" t="s">
        <v>404</v>
      </c>
      <c r="M53" s="18" t="s">
        <v>404</v>
      </c>
      <c r="N53" s="20" t="s">
        <v>404</v>
      </c>
      <c r="O53" s="18" t="s">
        <v>404</v>
      </c>
      <c r="P53" s="20" t="s">
        <v>404</v>
      </c>
      <c r="Q53" s="18" t="n">
        <v>414.98609336</v>
      </c>
      <c r="R53" s="20" t="n">
        <v>9.45763294</v>
      </c>
    </row>
    <row r="54" spans="1:18">
      <c r="A54" s="15" t="s">
        <v>451</v>
      </c>
      <c r="B54" s="17" t="n">
        <v>4740</v>
      </c>
      <c r="C54" s="18">
        <f>(199.0/B54*100)</f>
        <v/>
      </c>
      <c r="D54" s="19" t="n">
        <v>4541</v>
      </c>
      <c r="E54" s="18" t="n">
        <v>382.3163068</v>
      </c>
      <c r="F54" s="20" t="n">
        <v>6.00773981</v>
      </c>
      <c r="G54" s="18" t="n">
        <v>345.039496</v>
      </c>
      <c r="H54" s="20" t="n">
        <v>4.76418243</v>
      </c>
      <c r="I54" s="18" t="s">
        <v>404</v>
      </c>
      <c r="J54" s="20" t="s">
        <v>404</v>
      </c>
      <c r="K54" s="18" t="s">
        <v>404</v>
      </c>
      <c r="L54" s="20" t="s">
        <v>404</v>
      </c>
      <c r="M54" s="18" t="s">
        <v>404</v>
      </c>
      <c r="N54" s="20" t="s">
        <v>404</v>
      </c>
      <c r="O54" s="18" t="s">
        <v>404</v>
      </c>
      <c r="P54" s="20" t="s">
        <v>404</v>
      </c>
      <c r="Q54" s="18" t="n">
        <v>309.30345429</v>
      </c>
      <c r="R54" s="20" t="n">
        <v>10.94136533</v>
      </c>
    </row>
    <row r="55" spans="1:18">
      <c r="A55" s="15" t="s">
        <v>452</v>
      </c>
      <c r="B55" s="17" t="n">
        <v>5316</v>
      </c>
      <c r="C55" s="18">
        <f>(43.0/B55*100)</f>
        <v/>
      </c>
      <c r="D55" s="19" t="n">
        <v>5273</v>
      </c>
      <c r="E55" s="18" t="n">
        <v>413.59360274</v>
      </c>
      <c r="F55" s="20" t="n">
        <v>5.40863397</v>
      </c>
      <c r="G55" s="18" t="n">
        <v>395.21773956</v>
      </c>
      <c r="H55" s="20" t="n">
        <v>4.23345079</v>
      </c>
      <c r="I55" s="18" t="s">
        <v>404</v>
      </c>
      <c r="J55" s="20" t="s">
        <v>404</v>
      </c>
      <c r="K55" s="18" t="s">
        <v>404</v>
      </c>
      <c r="L55" s="20" t="s">
        <v>404</v>
      </c>
      <c r="M55" s="18" t="s">
        <v>404</v>
      </c>
      <c r="N55" s="20" t="s">
        <v>404</v>
      </c>
      <c r="O55" s="18" t="s">
        <v>404</v>
      </c>
      <c r="P55" s="20" t="s">
        <v>404</v>
      </c>
      <c r="Q55" s="18" t="n">
        <v>343.17577285</v>
      </c>
      <c r="R55" s="20" t="n">
        <v>24.54730919</v>
      </c>
    </row>
    <row r="56" spans="1:18">
      <c r="A56" s="15" t="s">
        <v>453</v>
      </c>
      <c r="B56" s="17" t="n">
        <v>5359</v>
      </c>
      <c r="C56" s="18">
        <f>(0.0/B56*100)</f>
        <v/>
      </c>
      <c r="D56" s="19" t="n">
        <v>5359</v>
      </c>
      <c r="E56" s="18" t="n">
        <v>527.44378222</v>
      </c>
      <c r="F56" s="20" t="n">
        <v>4.28660117</v>
      </c>
      <c r="G56" s="18" t="n">
        <v>525.16695343</v>
      </c>
      <c r="H56" s="20" t="n">
        <v>6.58735848</v>
      </c>
      <c r="I56" s="18" t="s">
        <v>404</v>
      </c>
      <c r="J56" s="20" t="s">
        <v>404</v>
      </c>
      <c r="K56" s="18" t="s">
        <v>404</v>
      </c>
      <c r="L56" s="20" t="s">
        <v>404</v>
      </c>
      <c r="M56" s="18" t="s">
        <v>404</v>
      </c>
      <c r="N56" s="20" t="s">
        <v>404</v>
      </c>
      <c r="O56" s="18" t="s">
        <v>404</v>
      </c>
      <c r="P56" s="20" t="s">
        <v>404</v>
      </c>
      <c r="Q56" s="18" t="n">
        <v>525.85163248</v>
      </c>
      <c r="R56" s="20" t="n">
        <v>15.91381818</v>
      </c>
    </row>
    <row r="57" spans="1:18">
      <c r="A57" s="15" t="s">
        <v>454</v>
      </c>
      <c r="B57" s="17" t="n">
        <v>6513</v>
      </c>
      <c r="C57" s="18">
        <f>(0.0/B57*100)</f>
        <v/>
      </c>
      <c r="D57" s="19" t="n">
        <v>6513</v>
      </c>
      <c r="E57" s="18" t="n">
        <v>423.79891715</v>
      </c>
      <c r="F57" s="20" t="n">
        <v>7.85572199</v>
      </c>
      <c r="G57" s="18" t="n">
        <v>393.19167092</v>
      </c>
      <c r="H57" s="20" t="n">
        <v>3.69593146</v>
      </c>
      <c r="I57" s="18" t="s">
        <v>404</v>
      </c>
      <c r="J57" s="20" t="s">
        <v>404</v>
      </c>
      <c r="K57" s="18" t="s">
        <v>404</v>
      </c>
      <c r="L57" s="20" t="s">
        <v>404</v>
      </c>
      <c r="M57" s="18" t="s">
        <v>404</v>
      </c>
      <c r="N57" s="20" t="s">
        <v>404</v>
      </c>
      <c r="O57" s="18" t="s">
        <v>404</v>
      </c>
      <c r="P57" s="20" t="s">
        <v>404</v>
      </c>
      <c r="Q57" s="18" t="n">
        <v>389.53368056</v>
      </c>
      <c r="R57" s="20" t="n">
        <v>9.4061006</v>
      </c>
    </row>
    <row r="58" spans="1:18">
      <c r="A58" s="15" t="s">
        <v>455</v>
      </c>
      <c r="B58" s="17" t="n">
        <v>7267</v>
      </c>
      <c r="C58" s="18">
        <f>(0.0/B58*100)</f>
        <v/>
      </c>
      <c r="D58" s="19" t="n">
        <v>7267</v>
      </c>
      <c r="E58" s="18" t="n">
        <v>422.94197175</v>
      </c>
      <c r="F58" s="20" t="n">
        <v>5.21306608</v>
      </c>
      <c r="G58" s="18" t="n">
        <v>394.51459365</v>
      </c>
      <c r="H58" s="20" t="n">
        <v>4.90825398</v>
      </c>
      <c r="I58" s="18" t="s">
        <v>404</v>
      </c>
      <c r="J58" s="20" t="s">
        <v>404</v>
      </c>
      <c r="K58" s="18" t="s">
        <v>404</v>
      </c>
      <c r="L58" s="20" t="s">
        <v>404</v>
      </c>
      <c r="M58" s="18" t="s">
        <v>404</v>
      </c>
      <c r="N58" s="20" t="s">
        <v>404</v>
      </c>
      <c r="O58" s="18" t="s">
        <v>404</v>
      </c>
      <c r="P58" s="20" t="s">
        <v>404</v>
      </c>
      <c r="Q58" s="18" t="n">
        <v>374.52584627</v>
      </c>
      <c r="R58" s="20" t="n">
        <v>41.16924345</v>
      </c>
    </row>
    <row r="59" spans="1:18">
      <c r="A59" s="15" t="s">
        <v>456</v>
      </c>
      <c r="B59" s="17" t="n">
        <v>4826</v>
      </c>
      <c r="C59" s="18">
        <f>(0.0/B59*100)</f>
        <v/>
      </c>
      <c r="D59" s="19" t="n">
        <v>4826</v>
      </c>
      <c r="E59" s="18" t="n">
        <v>370.83718052</v>
      </c>
      <c r="F59" s="20" t="n">
        <v>5.11878032</v>
      </c>
      <c r="G59" s="18" t="n">
        <v>343.0261296</v>
      </c>
      <c r="H59" s="20" t="n">
        <v>1.58306207</v>
      </c>
      <c r="I59" s="18" t="s">
        <v>404</v>
      </c>
      <c r="J59" s="20" t="s">
        <v>404</v>
      </c>
      <c r="K59" s="18" t="s">
        <v>404</v>
      </c>
      <c r="L59" s="20" t="s">
        <v>404</v>
      </c>
      <c r="M59" s="18" t="s">
        <v>404</v>
      </c>
      <c r="N59" s="20" t="s">
        <v>404</v>
      </c>
      <c r="O59" s="18" t="s">
        <v>404</v>
      </c>
      <c r="P59" s="20" t="s">
        <v>404</v>
      </c>
      <c r="Q59" s="18" t="n">
        <v>365.69070707</v>
      </c>
      <c r="R59" s="20" t="n">
        <v>7.55473112</v>
      </c>
    </row>
    <row r="60" spans="1:18">
      <c r="A60" s="15" t="s">
        <v>457</v>
      </c>
      <c r="B60" s="17" t="n">
        <v>4546</v>
      </c>
      <c r="C60" s="18">
        <f>(0.0/B60*100)</f>
        <v/>
      </c>
      <c r="D60" s="19" t="n">
        <v>4546</v>
      </c>
      <c r="E60" s="18" t="n">
        <v>357.45172974</v>
      </c>
      <c r="F60" s="20" t="n">
        <v>6.37369934</v>
      </c>
      <c r="G60" s="18" t="n">
        <v>332.99483999</v>
      </c>
      <c r="H60" s="20" t="n">
        <v>7.59077471</v>
      </c>
      <c r="I60" s="18" t="s">
        <v>404</v>
      </c>
      <c r="J60" s="20" t="s">
        <v>404</v>
      </c>
      <c r="K60" s="18" t="s">
        <v>404</v>
      </c>
      <c r="L60" s="20" t="s">
        <v>404</v>
      </c>
      <c r="M60" s="18" t="s">
        <v>404</v>
      </c>
      <c r="N60" s="20" t="s">
        <v>404</v>
      </c>
      <c r="O60" s="18" t="s">
        <v>404</v>
      </c>
      <c r="P60" s="20" t="s">
        <v>404</v>
      </c>
      <c r="Q60" s="18" t="n">
        <v>301.53779519</v>
      </c>
      <c r="R60" s="20" t="n">
        <v>23.29657756</v>
      </c>
    </row>
    <row r="61" spans="1:18">
      <c r="A61" s="15" t="s">
        <v>458</v>
      </c>
      <c r="B61" s="17" t="n">
        <v>6525</v>
      </c>
      <c r="C61" s="18">
        <f>(0.0/B61*100)</f>
        <v/>
      </c>
      <c r="D61" s="19" t="n">
        <v>6525</v>
      </c>
      <c r="E61" s="18" t="n">
        <v>479.82241634</v>
      </c>
      <c r="F61" s="20" t="n">
        <v>4.27328238</v>
      </c>
      <c r="G61" s="18" t="n">
        <v>458.66634948</v>
      </c>
      <c r="H61" s="20" t="n">
        <v>5.02882379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506.89991899</v>
      </c>
      <c r="F62" s="20" t="n">
        <v>1.50993484</v>
      </c>
      <c r="G62" s="18" t="n">
        <v>511.83749327</v>
      </c>
      <c r="H62" s="20" t="n">
        <v>2.03053401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355.23074706</v>
      </c>
      <c r="F63" s="20" t="n">
        <v>2.24003505</v>
      </c>
      <c r="G63" s="18" t="n">
        <v>347.27347351</v>
      </c>
      <c r="H63" s="20" t="n">
        <v>1.83717534</v>
      </c>
      <c r="I63" s="18" t="s">
        <v>404</v>
      </c>
      <c r="J63" s="20" t="s">
        <v>404</v>
      </c>
      <c r="K63" s="18" t="s">
        <v>404</v>
      </c>
      <c r="L63" s="20" t="s">
        <v>404</v>
      </c>
      <c r="M63" s="18" t="s">
        <v>404</v>
      </c>
      <c r="N63" s="20" t="s">
        <v>404</v>
      </c>
      <c r="O63" s="18" t="s">
        <v>404</v>
      </c>
      <c r="P63" s="20" t="s">
        <v>404</v>
      </c>
      <c r="Q63" s="18" t="n">
        <v>369.21483512</v>
      </c>
      <c r="R63" s="20" t="n">
        <v>4.53694789</v>
      </c>
    </row>
    <row r="64" spans="1:18">
      <c r="A64" s="15" t="s">
        <v>461</v>
      </c>
      <c r="B64" s="17" t="n">
        <v>3634</v>
      </c>
      <c r="C64" s="18">
        <f>(27.0/B64*100)</f>
        <v/>
      </c>
      <c r="D64" s="19" t="n">
        <v>3607</v>
      </c>
      <c r="E64" s="18" t="n">
        <v>462.8696238</v>
      </c>
      <c r="F64" s="20" t="n">
        <v>2.20147929</v>
      </c>
      <c r="G64" s="18" t="n">
        <v>414.09283669</v>
      </c>
      <c r="H64" s="20" t="n">
        <v>3.19932797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419.54010506</v>
      </c>
      <c r="F65" s="20" t="n">
        <v>5.28820753</v>
      </c>
      <c r="G65" s="18" t="n">
        <v>413.26928537</v>
      </c>
      <c r="H65" s="20" t="n">
        <v>3.48327137</v>
      </c>
      <c r="I65" s="18" t="s">
        <v>404</v>
      </c>
      <c r="J65" s="20" t="s">
        <v>404</v>
      </c>
      <c r="K65" s="18" t="s">
        <v>404</v>
      </c>
      <c r="L65" s="20" t="s">
        <v>404</v>
      </c>
      <c r="M65" s="18" t="s">
        <v>404</v>
      </c>
      <c r="N65" s="20" t="s">
        <v>404</v>
      </c>
      <c r="O65" s="18" t="s">
        <v>404</v>
      </c>
      <c r="P65" s="20" t="s">
        <v>404</v>
      </c>
      <c r="Q65" s="18" t="n">
        <v>401.02651181</v>
      </c>
      <c r="R65" s="20" t="n">
        <v>13.68232237</v>
      </c>
    </row>
    <row r="66" spans="1:18">
      <c r="A66" s="15" t="s">
        <v>463</v>
      </c>
      <c r="B66" s="17" t="n">
        <v>5665</v>
      </c>
      <c r="C66" s="18">
        <f>(0.0/B66*100)</f>
        <v/>
      </c>
      <c r="D66" s="19" t="n">
        <v>5665</v>
      </c>
      <c r="E66" s="18" t="n">
        <v>414.77812697</v>
      </c>
      <c r="F66" s="20" t="n">
        <v>2.42621076</v>
      </c>
      <c r="G66" s="18" t="n">
        <v>430.57984808</v>
      </c>
      <c r="H66" s="20" t="n">
        <v>1.79461559</v>
      </c>
      <c r="I66" s="18" t="s">
        <v>404</v>
      </c>
      <c r="J66" s="20" t="s">
        <v>404</v>
      </c>
      <c r="K66" s="18" t="s">
        <v>404</v>
      </c>
      <c r="L66" s="20" t="s">
        <v>404</v>
      </c>
      <c r="M66" s="18" t="s">
        <v>404</v>
      </c>
      <c r="N66" s="20" t="s">
        <v>404</v>
      </c>
      <c r="O66" s="18" t="s">
        <v>404</v>
      </c>
      <c r="P66" s="20" t="s">
        <v>404</v>
      </c>
      <c r="Q66" s="18" t="n">
        <v>453.90323333</v>
      </c>
      <c r="R66" s="20" t="n">
        <v>22.06433408</v>
      </c>
    </row>
    <row r="67" spans="1:18">
      <c r="A67" s="15" t="s">
        <v>464</v>
      </c>
      <c r="B67" s="17" t="n">
        <v>6971</v>
      </c>
      <c r="C67" s="18">
        <f>(0.0/B67*100)</f>
        <v/>
      </c>
      <c r="D67" s="19" t="n">
        <v>6971</v>
      </c>
      <c r="E67" s="18" t="n">
        <v>432.87212469</v>
      </c>
      <c r="F67" s="20" t="n">
        <v>8.7388222</v>
      </c>
      <c r="G67" s="18" t="n">
        <v>387.96780671</v>
      </c>
      <c r="H67" s="20" t="n">
        <v>3.31463955</v>
      </c>
      <c r="I67" s="18" t="s">
        <v>404</v>
      </c>
      <c r="J67" s="20" t="s">
        <v>404</v>
      </c>
      <c r="K67" s="18" t="s">
        <v>404</v>
      </c>
      <c r="L67" s="20" t="s">
        <v>404</v>
      </c>
      <c r="M67" s="18" t="s">
        <v>404</v>
      </c>
      <c r="N67" s="20" t="s">
        <v>404</v>
      </c>
      <c r="O67" s="18" t="s">
        <v>404</v>
      </c>
      <c r="P67" s="20" t="s">
        <v>404</v>
      </c>
      <c r="Q67" s="18" t="n">
        <v>402.95574263</v>
      </c>
      <c r="R67" s="20" t="n">
        <v>25.78578563</v>
      </c>
    </row>
    <row r="68" spans="1:18">
      <c r="A68" s="15" t="s">
        <v>465</v>
      </c>
      <c r="B68" s="17" t="n">
        <v>12083</v>
      </c>
      <c r="C68" s="18">
        <f>(0.0/B68*100)</f>
        <v/>
      </c>
      <c r="D68" s="19" t="n">
        <v>12083</v>
      </c>
      <c r="E68" s="18" t="n">
        <v>403.74602761</v>
      </c>
      <c r="F68" s="20" t="n">
        <v>1.19987575</v>
      </c>
      <c r="G68" s="18" t="n">
        <v>392.1431854</v>
      </c>
      <c r="H68" s="20" t="n">
        <v>2.43282292</v>
      </c>
      <c r="I68" s="18" t="s">
        <v>404</v>
      </c>
      <c r="J68" s="20" t="s">
        <v>404</v>
      </c>
      <c r="K68" s="18" t="s">
        <v>404</v>
      </c>
      <c r="L68" s="20" t="s">
        <v>404</v>
      </c>
      <c r="M68" s="18" t="s">
        <v>404</v>
      </c>
      <c r="N68" s="20" t="s">
        <v>404</v>
      </c>
      <c r="O68" s="18" t="s">
        <v>404</v>
      </c>
      <c r="P68" s="20" t="s">
        <v>404</v>
      </c>
      <c r="Q68" s="18" t="n">
        <v>424.92870109</v>
      </c>
      <c r="R68" s="20" t="n">
        <v>11.33659156</v>
      </c>
    </row>
    <row r="69" spans="1:18">
      <c r="A69" s="15" t="s">
        <v>466</v>
      </c>
      <c r="B69" s="17" t="n">
        <v>4876</v>
      </c>
      <c r="C69" s="18">
        <f>(0.0/B69*100)</f>
        <v/>
      </c>
      <c r="D69" s="19" t="n">
        <v>4876</v>
      </c>
      <c r="E69" s="18" t="n">
        <v>445.41208593</v>
      </c>
      <c r="F69" s="20" t="n">
        <v>5.91547753</v>
      </c>
      <c r="G69" s="18" t="n">
        <v>420.55683899</v>
      </c>
      <c r="H69" s="20" t="n">
        <v>7.12880593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505.32024166</v>
      </c>
      <c r="F70" s="20" t="n">
        <v>4.58233595</v>
      </c>
      <c r="G70" s="18" t="n">
        <v>486.80081089</v>
      </c>
      <c r="H70" s="20" t="n">
        <v>4.01137721</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541.10868045</v>
      </c>
      <c r="F71" s="20" t="n">
        <v>1.90432417</v>
      </c>
      <c r="G71" s="18" t="n">
        <v>522.80197989</v>
      </c>
      <c r="H71" s="20" t="n">
        <v>2.42786139</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512.79497096</v>
      </c>
      <c r="F72" s="20" t="n">
        <v>4.13361057</v>
      </c>
      <c r="G72" s="18" t="n">
        <v>474.9896351</v>
      </c>
      <c r="H72" s="20" t="n">
        <v>5.11597691</v>
      </c>
      <c r="I72" s="18" t="s">
        <v>404</v>
      </c>
      <c r="J72" s="20" t="s">
        <v>404</v>
      </c>
      <c r="K72" s="18" t="s">
        <v>404</v>
      </c>
      <c r="L72" s="20" t="s">
        <v>404</v>
      </c>
      <c r="M72" s="18" t="s">
        <v>404</v>
      </c>
      <c r="N72" s="20" t="s">
        <v>404</v>
      </c>
      <c r="O72" s="18" t="s">
        <v>404</v>
      </c>
      <c r="P72" s="20" t="s">
        <v>404</v>
      </c>
      <c r="Q72" s="18" t="n">
        <v>470.03613322</v>
      </c>
      <c r="R72" s="20" t="n">
        <v>15.44473185</v>
      </c>
    </row>
    <row r="73" spans="1:18">
      <c r="A73" s="15" t="s">
        <v>470</v>
      </c>
      <c r="B73" s="17" t="n">
        <v>8249</v>
      </c>
      <c r="C73" s="18">
        <f>(0.0/B73*100)</f>
        <v/>
      </c>
      <c r="D73" s="19" t="n">
        <v>8249</v>
      </c>
      <c r="E73" s="18" t="n">
        <v>431.35276987</v>
      </c>
      <c r="F73" s="20" t="n">
        <v>7.96002888</v>
      </c>
      <c r="G73" s="18" t="n">
        <v>401.1227778</v>
      </c>
      <c r="H73" s="20" t="n">
        <v>4.062954</v>
      </c>
      <c r="I73" s="18" t="s">
        <v>404</v>
      </c>
      <c r="J73" s="20" t="s">
        <v>404</v>
      </c>
      <c r="K73" s="18" t="s">
        <v>404</v>
      </c>
      <c r="L73" s="20" t="s">
        <v>404</v>
      </c>
      <c r="M73" s="18" t="s">
        <v>404</v>
      </c>
      <c r="N73" s="20" t="s">
        <v>404</v>
      </c>
      <c r="O73" s="18" t="s">
        <v>404</v>
      </c>
      <c r="P73" s="20" t="s">
        <v>404</v>
      </c>
      <c r="Q73" s="18" t="n">
        <v>396.04282028</v>
      </c>
      <c r="R73" s="20" t="n">
        <v>11.92918876</v>
      </c>
    </row>
    <row r="74" spans="1:18">
      <c r="A74" s="15" t="s">
        <v>471</v>
      </c>
      <c r="B74" s="17" t="n">
        <v>4692</v>
      </c>
      <c r="C74" s="18">
        <f>(484.0/B74*100)</f>
        <v/>
      </c>
      <c r="D74" s="19" t="n">
        <v>4208</v>
      </c>
      <c r="E74" s="18" t="n">
        <v>437.29702125</v>
      </c>
      <c r="F74" s="20" t="n">
        <v>2.05422743</v>
      </c>
      <c r="G74" s="18" t="n">
        <v>417.20786657</v>
      </c>
      <c r="H74" s="20" t="n">
        <v>2.29678707</v>
      </c>
      <c r="I74" s="18" t="s">
        <v>404</v>
      </c>
      <c r="J74" s="20" t="s">
        <v>404</v>
      </c>
      <c r="K74" s="18" t="s">
        <v>404</v>
      </c>
      <c r="L74" s="20" t="s">
        <v>404</v>
      </c>
      <c r="M74" s="18" t="s">
        <v>404</v>
      </c>
      <c r="N74" s="20" t="s">
        <v>404</v>
      </c>
      <c r="O74" s="18" t="n">
        <v>338.92924397</v>
      </c>
      <c r="P74" s="20" t="n">
        <v>13.87112202</v>
      </c>
      <c r="Q74" s="18" t="n">
        <v>260.55187609</v>
      </c>
      <c r="R74" s="20" t="n">
        <v>9.625590519999999</v>
      </c>
    </row>
    <row r="75" spans="1:18">
      <c r="A75" s="15" t="s">
        <v>472</v>
      </c>
      <c r="B75" s="17" t="n">
        <v>5375</v>
      </c>
      <c r="C75" s="18">
        <f>(483.0/B75*100)</f>
        <v/>
      </c>
      <c r="D75" s="19" t="n">
        <v>4892</v>
      </c>
      <c r="E75" s="18" t="n">
        <v>348.61549128</v>
      </c>
      <c r="F75" s="20" t="n">
        <v>9.04883164</v>
      </c>
      <c r="G75" s="18" t="n">
        <v>366.56406877</v>
      </c>
      <c r="H75" s="20" t="n">
        <v>4.42947725</v>
      </c>
      <c r="I75" s="18" t="s">
        <v>404</v>
      </c>
      <c r="J75" s="20" t="s">
        <v>404</v>
      </c>
      <c r="K75" s="18" t="s">
        <v>404</v>
      </c>
      <c r="L75" s="20" t="s">
        <v>404</v>
      </c>
      <c r="M75" s="18" t="s">
        <v>404</v>
      </c>
      <c r="N75" s="20" t="s">
        <v>404</v>
      </c>
      <c r="O75" s="18" t="s">
        <v>404</v>
      </c>
      <c r="P75" s="20" t="s">
        <v>404</v>
      </c>
      <c r="Q75" s="18" t="n">
        <v>353.52147312</v>
      </c>
      <c r="R75" s="20" t="n">
        <v>20.86439857</v>
      </c>
    </row>
    <row r="76" spans="1:18">
      <c r="A76" s="15" t="s">
        <v>473</v>
      </c>
      <c r="B76" s="17" t="n">
        <v>14167</v>
      </c>
      <c r="C76" s="18">
        <f>(1400.0/B76*100)</f>
        <v/>
      </c>
      <c r="D76" s="19" t="n">
        <v>12767</v>
      </c>
      <c r="E76" s="18" t="n">
        <v>436.7472245</v>
      </c>
      <c r="F76" s="20" t="n">
        <v>4.07129169</v>
      </c>
      <c r="G76" s="18" t="n">
        <v>427.60544012</v>
      </c>
      <c r="H76" s="20" t="n">
        <v>8.767966830000001</v>
      </c>
      <c r="I76" s="18" t="s">
        <v>404</v>
      </c>
      <c r="J76" s="20" t="s">
        <v>404</v>
      </c>
      <c r="K76" s="18" t="s">
        <v>404</v>
      </c>
      <c r="L76" s="20" t="s">
        <v>404</v>
      </c>
      <c r="M76" s="18" t="s">
        <v>404</v>
      </c>
      <c r="N76" s="20" t="s">
        <v>404</v>
      </c>
      <c r="O76" s="18" t="s">
        <v>404</v>
      </c>
      <c r="P76" s="20" t="s">
        <v>404</v>
      </c>
      <c r="Q76" s="18" t="n">
        <v>436.72590469</v>
      </c>
      <c r="R76" s="20" t="n">
        <v>12.87564412</v>
      </c>
    </row>
    <row r="77" spans="1:18">
      <c r="A77" s="15" t="s">
        <v>474</v>
      </c>
      <c r="B77" s="17" t="n">
        <v>6062</v>
      </c>
      <c r="C77" s="18">
        <f>(0.0/B77*100)</f>
        <v/>
      </c>
      <c r="D77" s="19" t="n">
        <v>6062</v>
      </c>
      <c r="E77" s="18" t="n">
        <v>450.20491889</v>
      </c>
      <c r="F77" s="20" t="n">
        <v>4.12017583</v>
      </c>
      <c r="G77" s="18" t="n">
        <v>418.22812022</v>
      </c>
      <c r="H77" s="20" t="n">
        <v>4.76866312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494.78384332</v>
      </c>
      <c r="F78" s="20" t="n">
        <v>4.67282622</v>
      </c>
      <c r="G78" s="18" t="n">
        <v>473.73831092</v>
      </c>
      <c r="H78" s="20" t="n">
        <v>6.71069244</v>
      </c>
      <c r="I78" s="18" t="s">
        <v>404</v>
      </c>
      <c r="J78" s="20" t="s">
        <v>404</v>
      </c>
      <c r="K78" s="18" t="s">
        <v>404</v>
      </c>
      <c r="L78" s="20" t="s">
        <v>404</v>
      </c>
      <c r="M78" s="18" t="s">
        <v>404</v>
      </c>
      <c r="N78" s="20" t="s">
        <v>404</v>
      </c>
      <c r="O78" s="18" t="s">
        <v>404</v>
      </c>
      <c r="P78" s="20" t="s">
        <v>404</v>
      </c>
      <c r="Q78" s="18" t="n">
        <v>483.84063456</v>
      </c>
      <c r="R78" s="20" t="n">
        <v>12.82059894</v>
      </c>
    </row>
    <row customHeight="1" ht="25" r="79" spans="1:18">
      <c r="A79" s="15" t="s">
        <v>476</v>
      </c>
      <c r="B79" s="17" t="n">
        <v>1657</v>
      </c>
      <c r="C79" s="18">
        <f>(21.0/B79*100)</f>
        <v/>
      </c>
      <c r="D79" s="19" t="n">
        <v>1636</v>
      </c>
      <c r="E79" s="18" t="n">
        <v>483.32803915</v>
      </c>
      <c r="F79" s="20" t="n">
        <v>8.83539019</v>
      </c>
      <c r="G79" s="18" t="n">
        <v>457.07118361</v>
      </c>
      <c r="H79" s="20" t="n">
        <v>13.17378528</v>
      </c>
      <c r="I79" s="18" t="s">
        <v>404</v>
      </c>
      <c r="J79" s="20" t="s">
        <v>404</v>
      </c>
      <c r="K79" s="18" t="s">
        <v>404</v>
      </c>
      <c r="L79" s="20" t="s">
        <v>404</v>
      </c>
      <c r="M79" s="18" t="s">
        <v>404</v>
      </c>
      <c r="N79" s="20" t="s">
        <v>404</v>
      </c>
      <c r="O79" s="18" t="s">
        <v>404</v>
      </c>
      <c r="P79" s="20" t="s">
        <v>404</v>
      </c>
      <c r="Q79" s="18" t="n">
        <v>523.70829704</v>
      </c>
      <c r="R79" s="20" t="n">
        <v>63.96006819</v>
      </c>
    </row>
    <row r="80" spans="1:18">
      <c r="A80" s="15" t="s">
        <v>477</v>
      </c>
      <c r="B80" s="17" t="n">
        <v>7841</v>
      </c>
      <c r="C80" s="18">
        <f>(0.0/B80*100)</f>
        <v/>
      </c>
      <c r="D80" s="19" t="n">
        <v>7841</v>
      </c>
      <c r="E80" s="18" t="n">
        <v>428.4208967</v>
      </c>
      <c r="F80" s="20" t="n">
        <v>5.35821376</v>
      </c>
      <c r="G80" s="18" t="n">
        <v>425.81709816</v>
      </c>
      <c r="H80" s="20" t="n">
        <v>4.81426428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435.75254112</v>
      </c>
      <c r="F81" s="20" t="n">
        <v>4.44295909</v>
      </c>
      <c r="G81" s="18" t="n">
        <v>422.80328724</v>
      </c>
      <c r="H81" s="20" t="n">
        <v>5.63058941</v>
      </c>
      <c r="I81" s="18" t="s">
        <v>404</v>
      </c>
      <c r="J81" s="20" t="s">
        <v>404</v>
      </c>
      <c r="K81" s="18" t="s">
        <v>404</v>
      </c>
      <c r="L81" s="20" t="s">
        <v>404</v>
      </c>
      <c r="M81" s="18" t="s">
        <v>404</v>
      </c>
      <c r="N81" s="20" t="s">
        <v>404</v>
      </c>
      <c r="O81" s="18" t="s">
        <v>404</v>
      </c>
      <c r="P81" s="20" t="s">
        <v>404</v>
      </c>
      <c r="Q81" s="18" t="n">
        <v>432.54493486</v>
      </c>
      <c r="R81" s="20" t="n">
        <v>11.10719665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503.66584001</v>
      </c>
      <c r="F7" s="20" t="n">
        <v>2.07562072</v>
      </c>
      <c r="G7" s="18" t="n">
        <v>502.41858607</v>
      </c>
      <c r="H7" s="20" t="n">
        <v>6.36942473</v>
      </c>
      <c r="I7" s="18" t="s">
        <v>404</v>
      </c>
      <c r="J7" s="20" t="s">
        <v>404</v>
      </c>
      <c r="K7" s="18" t="s">
        <v>404</v>
      </c>
      <c r="L7" s="20" t="s">
        <v>404</v>
      </c>
      <c r="M7" s="18" t="s">
        <v>404</v>
      </c>
      <c r="N7" s="20" t="s">
        <v>404</v>
      </c>
      <c r="O7" s="18" t="s">
        <v>404</v>
      </c>
      <c r="P7" s="20" t="s">
        <v>404</v>
      </c>
      <c r="Q7" s="18" t="n">
        <v>495.58376994</v>
      </c>
      <c r="R7" s="20" t="n">
        <v>10.67133018</v>
      </c>
    </row>
    <row r="8" spans="1:18">
      <c r="A8" s="15" t="s">
        <v>405</v>
      </c>
      <c r="B8" s="17" t="n">
        <v>7007</v>
      </c>
      <c r="C8" s="18">
        <f>(0.0/B8*100)</f>
        <v/>
      </c>
      <c r="D8" s="19" t="n">
        <v>7007</v>
      </c>
      <c r="E8" s="18" t="n">
        <v>488.23209652</v>
      </c>
      <c r="F8" s="20" t="n">
        <v>4.50225572</v>
      </c>
      <c r="G8" s="18" t="n">
        <v>479.7086715</v>
      </c>
      <c r="H8" s="20" t="n">
        <v>7.36915818</v>
      </c>
      <c r="I8" s="18" t="s">
        <v>404</v>
      </c>
      <c r="J8" s="20" t="s">
        <v>404</v>
      </c>
      <c r="K8" s="18" t="s">
        <v>404</v>
      </c>
      <c r="L8" s="20" t="s">
        <v>404</v>
      </c>
      <c r="M8" s="18" t="s">
        <v>404</v>
      </c>
      <c r="N8" s="20" t="s">
        <v>404</v>
      </c>
      <c r="O8" s="18" t="s">
        <v>404</v>
      </c>
      <c r="P8" s="20" t="s">
        <v>404</v>
      </c>
      <c r="Q8" s="18" t="n">
        <v>426.00121899</v>
      </c>
      <c r="R8" s="20" t="n">
        <v>10.2732083</v>
      </c>
    </row>
    <row r="9" spans="1:18">
      <c r="A9" s="15" t="s">
        <v>406</v>
      </c>
      <c r="B9" s="17" t="n">
        <v>9651</v>
      </c>
      <c r="C9" s="18">
        <f>(200.0/B9*100)</f>
        <v/>
      </c>
      <c r="D9" s="19" t="n">
        <v>9451</v>
      </c>
      <c r="E9" s="18" t="n">
        <v>505.99735068</v>
      </c>
      <c r="F9" s="20" t="n">
        <v>2.56838575</v>
      </c>
      <c r="G9" s="18" t="n">
        <v>474.81225513</v>
      </c>
      <c r="H9" s="20" t="n">
        <v>13.19211437</v>
      </c>
      <c r="I9" s="18" t="s">
        <v>404</v>
      </c>
      <c r="J9" s="20" t="s">
        <v>404</v>
      </c>
      <c r="K9" s="18" t="s">
        <v>404</v>
      </c>
      <c r="L9" s="20" t="s">
        <v>404</v>
      </c>
      <c r="M9" s="18" t="s">
        <v>404</v>
      </c>
      <c r="N9" s="20" t="s">
        <v>404</v>
      </c>
      <c r="O9" s="18" t="s">
        <v>404</v>
      </c>
      <c r="P9" s="20" t="s">
        <v>404</v>
      </c>
      <c r="Q9" s="18" t="n">
        <v>428.45679239</v>
      </c>
      <c r="R9" s="20" t="n">
        <v>16.15984343</v>
      </c>
    </row>
    <row r="10" spans="1:18">
      <c r="A10" s="15" t="s">
        <v>407</v>
      </c>
      <c r="B10" s="17" t="n">
        <v>20058</v>
      </c>
      <c r="C10" s="18">
        <f>(2798.0/B10*100)</f>
        <v/>
      </c>
      <c r="D10" s="19" t="n">
        <v>17260</v>
      </c>
      <c r="E10" s="18" t="n">
        <v>528.52265074</v>
      </c>
      <c r="F10" s="20" t="n">
        <v>2.33081221</v>
      </c>
      <c r="G10" s="18" t="n">
        <v>525.78791815</v>
      </c>
      <c r="H10" s="20" t="n">
        <v>8.57471078</v>
      </c>
      <c r="I10" s="18" t="s">
        <v>404</v>
      </c>
      <c r="J10" s="20" t="s">
        <v>404</v>
      </c>
      <c r="K10" s="18" t="s">
        <v>404</v>
      </c>
      <c r="L10" s="20" t="s">
        <v>404</v>
      </c>
      <c r="M10" s="18" t="s">
        <v>404</v>
      </c>
      <c r="N10" s="20" t="s">
        <v>404</v>
      </c>
      <c r="O10" s="18" t="s">
        <v>404</v>
      </c>
      <c r="P10" s="20" t="s">
        <v>404</v>
      </c>
      <c r="Q10" s="18" t="n">
        <v>504.42896741</v>
      </c>
      <c r="R10" s="20" t="n">
        <v>15.66143631</v>
      </c>
    </row>
    <row r="11" spans="1:18">
      <c r="A11" s="15" t="s">
        <v>408</v>
      </c>
      <c r="B11" s="17" t="n">
        <v>7053</v>
      </c>
      <c r="C11" s="18">
        <f>(137.0/B11*100)</f>
        <v/>
      </c>
      <c r="D11" s="19" t="n">
        <v>6916</v>
      </c>
      <c r="E11" s="18" t="n">
        <v>457.715353</v>
      </c>
      <c r="F11" s="20" t="n">
        <v>3.55885515</v>
      </c>
      <c r="G11" s="18" t="n">
        <v>466.54435757</v>
      </c>
      <c r="H11" s="20" t="n">
        <v>8.937479890000001</v>
      </c>
      <c r="I11" s="18" t="s">
        <v>404</v>
      </c>
      <c r="J11" s="20" t="s">
        <v>404</v>
      </c>
      <c r="K11" s="18" t="s">
        <v>404</v>
      </c>
      <c r="L11" s="20" t="s">
        <v>404</v>
      </c>
      <c r="M11" s="18" t="s">
        <v>404</v>
      </c>
      <c r="N11" s="20" t="s">
        <v>404</v>
      </c>
      <c r="O11" s="18" t="s">
        <v>404</v>
      </c>
      <c r="P11" s="20" t="s">
        <v>404</v>
      </c>
      <c r="Q11" s="18" t="n">
        <v>434.26176489</v>
      </c>
      <c r="R11" s="20" t="n">
        <v>9.98811794</v>
      </c>
    </row>
    <row r="12" spans="1:18">
      <c r="A12" s="15" t="s">
        <v>409</v>
      </c>
      <c r="B12" s="17" t="n">
        <v>6894</v>
      </c>
      <c r="C12" s="18">
        <f>(106.0/B12*100)</f>
        <v/>
      </c>
      <c r="D12" s="19" t="n">
        <v>6788</v>
      </c>
      <c r="E12" s="18" t="n">
        <v>500.97036887</v>
      </c>
      <c r="F12" s="20" t="n">
        <v>4.21897666</v>
      </c>
      <c r="G12" s="18" t="n">
        <v>472.79857967</v>
      </c>
      <c r="H12" s="20" t="n">
        <v>5.65170912</v>
      </c>
      <c r="I12" s="18" t="s">
        <v>404</v>
      </c>
      <c r="J12" s="20" t="s">
        <v>404</v>
      </c>
      <c r="K12" s="18" t="s">
        <v>404</v>
      </c>
      <c r="L12" s="20" t="s">
        <v>404</v>
      </c>
      <c r="M12" s="18" t="s">
        <v>404</v>
      </c>
      <c r="N12" s="20" t="s">
        <v>404</v>
      </c>
      <c r="O12" s="18" t="s">
        <v>404</v>
      </c>
      <c r="P12" s="20" t="s">
        <v>404</v>
      </c>
      <c r="Q12" s="18" t="n">
        <v>430.67371097</v>
      </c>
      <c r="R12" s="20" t="n">
        <v>15.58868433</v>
      </c>
    </row>
    <row r="13" spans="1:18">
      <c r="A13" s="15" t="s">
        <v>410</v>
      </c>
      <c r="B13" s="17" t="n">
        <v>7161</v>
      </c>
      <c r="C13" s="18">
        <f>(1175.0/B13*100)</f>
        <v/>
      </c>
      <c r="D13" s="19" t="n">
        <v>5986</v>
      </c>
      <c r="E13" s="18" t="n">
        <v>498.90238885</v>
      </c>
      <c r="F13" s="20" t="n">
        <v>2.89509635</v>
      </c>
      <c r="G13" s="18" t="n">
        <v>513.04095869</v>
      </c>
      <c r="H13" s="20" t="n">
        <v>9.517356319999999</v>
      </c>
      <c r="I13" s="18" t="s">
        <v>404</v>
      </c>
      <c r="J13" s="20" t="s">
        <v>404</v>
      </c>
      <c r="K13" s="18" t="s">
        <v>404</v>
      </c>
      <c r="L13" s="20" t="s">
        <v>404</v>
      </c>
      <c r="M13" s="18" t="s">
        <v>404</v>
      </c>
      <c r="N13" s="20" t="s">
        <v>404</v>
      </c>
      <c r="O13" s="18" t="s">
        <v>404</v>
      </c>
      <c r="P13" s="20" t="s">
        <v>404</v>
      </c>
      <c r="Q13" s="18" t="n">
        <v>495.68890803</v>
      </c>
      <c r="R13" s="20" t="n">
        <v>8.68335753</v>
      </c>
    </row>
    <row r="14" spans="1:18">
      <c r="A14" s="15" t="s">
        <v>411</v>
      </c>
      <c r="B14" s="17" t="n">
        <v>5587</v>
      </c>
      <c r="C14" s="18">
        <f>(0.0/B14*100)</f>
        <v/>
      </c>
      <c r="D14" s="19" t="n">
        <v>5587</v>
      </c>
      <c r="E14" s="18" t="n">
        <v>515.8942670500001</v>
      </c>
      <c r="F14" s="20" t="n">
        <v>2.6708033</v>
      </c>
      <c r="G14" s="18" t="n">
        <v>524.58388892</v>
      </c>
      <c r="H14" s="20" t="n">
        <v>4.70967977</v>
      </c>
      <c r="I14" s="18" t="s">
        <v>404</v>
      </c>
      <c r="J14" s="20" t="s">
        <v>404</v>
      </c>
      <c r="K14" s="18" t="s">
        <v>404</v>
      </c>
      <c r="L14" s="20" t="s">
        <v>404</v>
      </c>
      <c r="M14" s="18" t="s">
        <v>404</v>
      </c>
      <c r="N14" s="20" t="s">
        <v>404</v>
      </c>
      <c r="O14" s="18" t="s">
        <v>404</v>
      </c>
      <c r="P14" s="20" t="s">
        <v>404</v>
      </c>
      <c r="Q14" s="18" t="n">
        <v>516.09855398</v>
      </c>
      <c r="R14" s="20" t="n">
        <v>21.4116211</v>
      </c>
    </row>
    <row r="15" spans="1:18">
      <c r="A15" s="15" t="s">
        <v>412</v>
      </c>
      <c r="B15" s="17" t="n">
        <v>5882</v>
      </c>
      <c r="C15" s="18">
        <f>(0.0/B15*100)</f>
        <v/>
      </c>
      <c r="D15" s="19" t="n">
        <v>5882</v>
      </c>
      <c r="E15" s="18" t="n">
        <v>527.66994032</v>
      </c>
      <c r="F15" s="20" t="n">
        <v>3.64963056</v>
      </c>
      <c r="G15" s="18" t="n">
        <v>523.80425601</v>
      </c>
      <c r="H15" s="20" t="n">
        <v>3.69057855</v>
      </c>
      <c r="I15" s="18" t="s">
        <v>404</v>
      </c>
      <c r="J15" s="20" t="s">
        <v>404</v>
      </c>
      <c r="K15" s="18" t="s">
        <v>404</v>
      </c>
      <c r="L15" s="20" t="s">
        <v>404</v>
      </c>
      <c r="M15" s="18" t="s">
        <v>404</v>
      </c>
      <c r="N15" s="20" t="s">
        <v>404</v>
      </c>
      <c r="O15" s="18" t="s">
        <v>404</v>
      </c>
      <c r="P15" s="20" t="s">
        <v>404</v>
      </c>
      <c r="Q15" s="18" t="n">
        <v>566.78143514</v>
      </c>
      <c r="R15" s="20" t="n">
        <v>26.75222649</v>
      </c>
    </row>
    <row r="16" spans="1:18">
      <c r="A16" s="15" t="s">
        <v>413</v>
      </c>
      <c r="B16" s="17" t="n">
        <v>6108</v>
      </c>
      <c r="C16" s="18">
        <f>(339.0/B16*100)</f>
        <v/>
      </c>
      <c r="D16" s="19" t="n">
        <v>5769</v>
      </c>
      <c r="E16" s="18" t="n">
        <v>502.53761725</v>
      </c>
      <c r="F16" s="20" t="n">
        <v>3.411211</v>
      </c>
      <c r="G16" s="18" t="n">
        <v>498.42336378</v>
      </c>
      <c r="H16" s="20" t="n">
        <v>15.05523748</v>
      </c>
      <c r="I16" s="18" t="s">
        <v>404</v>
      </c>
      <c r="J16" s="20" t="s">
        <v>404</v>
      </c>
      <c r="K16" s="18" t="s">
        <v>404</v>
      </c>
      <c r="L16" s="20" t="s">
        <v>404</v>
      </c>
      <c r="M16" s="18" t="s">
        <v>404</v>
      </c>
      <c r="N16" s="20" t="s">
        <v>404</v>
      </c>
      <c r="O16" s="18" t="s">
        <v>404</v>
      </c>
      <c r="P16" s="20" t="s">
        <v>404</v>
      </c>
      <c r="Q16" s="18" t="n">
        <v>468.12086662</v>
      </c>
      <c r="R16" s="20" t="n">
        <v>41.27982337</v>
      </c>
    </row>
    <row r="17" spans="1:18">
      <c r="A17" s="15" t="s">
        <v>414</v>
      </c>
      <c r="B17" s="17" t="n">
        <v>6504</v>
      </c>
      <c r="C17" s="18">
        <f>(1325.0/B17*100)</f>
        <v/>
      </c>
      <c r="D17" s="19" t="n">
        <v>5179</v>
      </c>
      <c r="E17" s="18" t="n">
        <v>510.19971884</v>
      </c>
      <c r="F17" s="20" t="n">
        <v>5.2099661</v>
      </c>
      <c r="G17" s="18" t="n">
        <v>507.18085835</v>
      </c>
      <c r="H17" s="20" t="n">
        <v>8.017524590000001</v>
      </c>
      <c r="I17" s="18" t="s">
        <v>404</v>
      </c>
      <c r="J17" s="20" t="s">
        <v>404</v>
      </c>
      <c r="K17" s="18" t="s">
        <v>404</v>
      </c>
      <c r="L17" s="20" t="s">
        <v>404</v>
      </c>
      <c r="M17" s="18" t="s">
        <v>404</v>
      </c>
      <c r="N17" s="20" t="s">
        <v>404</v>
      </c>
      <c r="O17" s="18" t="s">
        <v>404</v>
      </c>
      <c r="P17" s="20" t="s">
        <v>404</v>
      </c>
      <c r="Q17" s="18" t="n">
        <v>533.40189815</v>
      </c>
      <c r="R17" s="20" t="n">
        <v>17.5782109</v>
      </c>
    </row>
    <row r="18" spans="1:18">
      <c r="A18" s="15" t="s">
        <v>415</v>
      </c>
      <c r="B18" s="17" t="n">
        <v>5532</v>
      </c>
      <c r="C18" s="18">
        <f>(0.0/B18*100)</f>
        <v/>
      </c>
      <c r="D18" s="19" t="n">
        <v>5532</v>
      </c>
      <c r="E18" s="18" t="n">
        <v>469.40667508</v>
      </c>
      <c r="F18" s="20" t="n">
        <v>6.68217895</v>
      </c>
      <c r="G18" s="18" t="n">
        <v>466.42977987</v>
      </c>
      <c r="H18" s="20" t="n">
        <v>6.4623629</v>
      </c>
      <c r="I18" s="18" t="s">
        <v>404</v>
      </c>
      <c r="J18" s="20" t="s">
        <v>404</v>
      </c>
      <c r="K18" s="18" t="s">
        <v>404</v>
      </c>
      <c r="L18" s="20" t="s">
        <v>404</v>
      </c>
      <c r="M18" s="18" t="s">
        <v>404</v>
      </c>
      <c r="N18" s="20" t="s">
        <v>404</v>
      </c>
      <c r="O18" s="18" t="s">
        <v>404</v>
      </c>
      <c r="P18" s="20" t="s">
        <v>404</v>
      </c>
      <c r="Q18" s="18" t="n">
        <v>453.83074328</v>
      </c>
      <c r="R18" s="20" t="n">
        <v>17.76777145</v>
      </c>
    </row>
    <row r="19" spans="1:18">
      <c r="A19" s="15" t="s">
        <v>416</v>
      </c>
      <c r="B19" s="17" t="n">
        <v>5658</v>
      </c>
      <c r="C19" s="18">
        <f>(327.0/B19*100)</f>
        <v/>
      </c>
      <c r="D19" s="19" t="n">
        <v>5331</v>
      </c>
      <c r="E19" s="18" t="n">
        <v>471.42917327</v>
      </c>
      <c r="F19" s="20" t="n">
        <v>4.89061578</v>
      </c>
      <c r="G19" s="18" t="n">
        <v>467.71670832</v>
      </c>
      <c r="H19" s="20" t="n">
        <v>7.44265732</v>
      </c>
      <c r="I19" s="18" t="s">
        <v>404</v>
      </c>
      <c r="J19" s="20" t="s">
        <v>404</v>
      </c>
      <c r="K19" s="18" t="s">
        <v>404</v>
      </c>
      <c r="L19" s="20" t="s">
        <v>404</v>
      </c>
      <c r="M19" s="18" t="s">
        <v>404</v>
      </c>
      <c r="N19" s="20" t="s">
        <v>404</v>
      </c>
      <c r="O19" s="18" t="s">
        <v>404</v>
      </c>
      <c r="P19" s="20" t="s">
        <v>404</v>
      </c>
      <c r="Q19" s="18" t="n">
        <v>467.34934605</v>
      </c>
      <c r="R19" s="20" t="n">
        <v>7.63752644</v>
      </c>
    </row>
    <row r="20" spans="1:18">
      <c r="A20" s="15" t="s">
        <v>417</v>
      </c>
      <c r="B20" s="17" t="n">
        <v>3371</v>
      </c>
      <c r="C20" s="18">
        <f>(24.0/B20*100)</f>
        <v/>
      </c>
      <c r="D20" s="19" t="n">
        <v>3347</v>
      </c>
      <c r="E20" s="18" t="n">
        <v>480.22216954</v>
      </c>
      <c r="F20" s="20" t="n">
        <v>2.29510118</v>
      </c>
      <c r="G20" s="18" t="n">
        <v>485.66136249</v>
      </c>
      <c r="H20" s="20" t="n">
        <v>4.11141282</v>
      </c>
      <c r="I20" s="18" t="s">
        <v>404</v>
      </c>
      <c r="J20" s="20" t="s">
        <v>404</v>
      </c>
      <c r="K20" s="18" t="s">
        <v>404</v>
      </c>
      <c r="L20" s="20" t="s">
        <v>404</v>
      </c>
      <c r="M20" s="18" t="s">
        <v>404</v>
      </c>
      <c r="N20" s="20" t="s">
        <v>404</v>
      </c>
      <c r="O20" s="18" t="s">
        <v>404</v>
      </c>
      <c r="P20" s="20" t="s">
        <v>404</v>
      </c>
      <c r="Q20" s="18" t="n">
        <v>438.95016879</v>
      </c>
      <c r="R20" s="20" t="n">
        <v>24.88574984</v>
      </c>
    </row>
    <row r="21" spans="1:18">
      <c r="A21" s="15" t="s">
        <v>418</v>
      </c>
      <c r="B21" s="17" t="n">
        <v>5741</v>
      </c>
      <c r="C21" s="18">
        <f>(0.0/B21*100)</f>
        <v/>
      </c>
      <c r="D21" s="19" t="n">
        <v>5741</v>
      </c>
      <c r="E21" s="18" t="n">
        <v>521.69721466</v>
      </c>
      <c r="F21" s="20" t="n">
        <v>3.164692</v>
      </c>
      <c r="G21" s="18" t="n">
        <v>521.79913947</v>
      </c>
      <c r="H21" s="20" t="n">
        <v>6.23541117</v>
      </c>
      <c r="I21" s="18" t="s">
        <v>404</v>
      </c>
      <c r="J21" s="20" t="s">
        <v>404</v>
      </c>
      <c r="K21" s="18" t="s">
        <v>404</v>
      </c>
      <c r="L21" s="20" t="s">
        <v>404</v>
      </c>
      <c r="M21" s="18" t="s">
        <v>404</v>
      </c>
      <c r="N21" s="20" t="s">
        <v>404</v>
      </c>
      <c r="O21" s="18" t="s">
        <v>404</v>
      </c>
      <c r="P21" s="20" t="s">
        <v>404</v>
      </c>
      <c r="Q21" s="18" t="n">
        <v>507.84430465</v>
      </c>
      <c r="R21" s="20" t="n">
        <v>8.568422999999999</v>
      </c>
    </row>
    <row r="22" spans="1:18">
      <c r="A22" s="15" t="s">
        <v>419</v>
      </c>
      <c r="B22" s="17" t="n">
        <v>6598</v>
      </c>
      <c r="C22" s="18">
        <f>(0.0/B22*100)</f>
        <v/>
      </c>
      <c r="D22" s="19" t="n">
        <v>6598</v>
      </c>
      <c r="E22" s="18" t="n">
        <v>492.71246726</v>
      </c>
      <c r="F22" s="20" t="n">
        <v>5.90035299</v>
      </c>
      <c r="G22" s="18" t="n">
        <v>465.04884341</v>
      </c>
      <c r="H22" s="20" t="n">
        <v>7.44961789</v>
      </c>
      <c r="I22" s="18" t="s">
        <v>404</v>
      </c>
      <c r="J22" s="20" t="s">
        <v>404</v>
      </c>
      <c r="K22" s="18" t="s">
        <v>404</v>
      </c>
      <c r="L22" s="20" t="s">
        <v>404</v>
      </c>
      <c r="M22" s="18" t="s">
        <v>404</v>
      </c>
      <c r="N22" s="20" t="s">
        <v>404</v>
      </c>
      <c r="O22" s="18" t="s">
        <v>404</v>
      </c>
      <c r="P22" s="20" t="s">
        <v>404</v>
      </c>
      <c r="Q22" s="18" t="n">
        <v>455.50429539</v>
      </c>
      <c r="R22" s="20" t="n">
        <v>33.66157102</v>
      </c>
    </row>
    <row r="23" spans="1:18">
      <c r="A23" s="15" t="s">
        <v>420</v>
      </c>
      <c r="B23" s="17" t="n">
        <v>11583</v>
      </c>
      <c r="C23" s="18">
        <f>(3123.0/B23*100)</f>
        <v/>
      </c>
      <c r="D23" s="19" t="n">
        <v>8460</v>
      </c>
      <c r="E23" s="18" t="n">
        <v>494.26482049</v>
      </c>
      <c r="F23" s="20" t="n">
        <v>4.91943037</v>
      </c>
      <c r="G23" s="18" t="n">
        <v>481.90183077</v>
      </c>
      <c r="H23" s="20" t="n">
        <v>5.76530037</v>
      </c>
      <c r="I23" s="18" t="s">
        <v>404</v>
      </c>
      <c r="J23" s="20" t="s">
        <v>404</v>
      </c>
      <c r="K23" s="18" t="s">
        <v>404</v>
      </c>
      <c r="L23" s="20" t="s">
        <v>404</v>
      </c>
      <c r="M23" s="18" t="s">
        <v>404</v>
      </c>
      <c r="N23" s="20" t="s">
        <v>404</v>
      </c>
      <c r="O23" s="18" t="s">
        <v>404</v>
      </c>
      <c r="P23" s="20" t="s">
        <v>404</v>
      </c>
      <c r="Q23" s="18" t="n">
        <v>490.14210992</v>
      </c>
      <c r="R23" s="20" t="n">
        <v>21.35677546</v>
      </c>
    </row>
    <row r="24" spans="1:18">
      <c r="A24" s="15" t="s">
        <v>421</v>
      </c>
      <c r="B24" s="17" t="n">
        <v>6647</v>
      </c>
      <c r="C24" s="18">
        <f>(0.0/B24*100)</f>
        <v/>
      </c>
      <c r="D24" s="19" t="n">
        <v>6647</v>
      </c>
      <c r="E24" s="18" t="n">
        <v>517.8280502600001</v>
      </c>
      <c r="F24" s="20" t="n">
        <v>3.44189489</v>
      </c>
      <c r="G24" s="18" t="n">
        <v>473.4674392</v>
      </c>
      <c r="H24" s="20" t="n">
        <v>15.00715626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520.55713652</v>
      </c>
      <c r="F25" s="20" t="n">
        <v>4.08632338</v>
      </c>
      <c r="G25" s="18" t="n">
        <v>503.55167064</v>
      </c>
      <c r="H25" s="20" t="n">
        <v>10.59182109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483.3883871</v>
      </c>
      <c r="F26" s="20" t="n">
        <v>2.76566555</v>
      </c>
      <c r="G26" s="18" t="n">
        <v>498.69317338</v>
      </c>
      <c r="H26" s="20" t="n">
        <v>3.54035899</v>
      </c>
      <c r="I26" s="18" t="s">
        <v>404</v>
      </c>
      <c r="J26" s="20" t="s">
        <v>404</v>
      </c>
      <c r="K26" s="18" t="s">
        <v>404</v>
      </c>
      <c r="L26" s="20" t="s">
        <v>404</v>
      </c>
      <c r="M26" s="18" t="s">
        <v>404</v>
      </c>
      <c r="N26" s="20" t="s">
        <v>404</v>
      </c>
      <c r="O26" s="18" t="s">
        <v>404</v>
      </c>
      <c r="P26" s="20" t="s">
        <v>404</v>
      </c>
      <c r="Q26" s="18" t="n">
        <v>438.82480376</v>
      </c>
      <c r="R26" s="20" t="n">
        <v>15.68558898</v>
      </c>
    </row>
    <row r="27" spans="1:18">
      <c r="A27" s="15" t="s">
        <v>424</v>
      </c>
      <c r="B27" s="17" t="n">
        <v>5299</v>
      </c>
      <c r="C27" s="18">
        <f>(0.0/B27*100)</f>
        <v/>
      </c>
      <c r="D27" s="19" t="n">
        <v>5299</v>
      </c>
      <c r="E27" s="18" t="n">
        <v>482.66156791</v>
      </c>
      <c r="F27" s="20" t="n">
        <v>1.45334901</v>
      </c>
      <c r="G27" s="18" t="n">
        <v>401.57019236</v>
      </c>
      <c r="H27" s="20" t="n">
        <v>8.78851214</v>
      </c>
      <c r="I27" s="18" t="s">
        <v>404</v>
      </c>
      <c r="J27" s="20" t="s">
        <v>404</v>
      </c>
      <c r="K27" s="18" t="s">
        <v>404</v>
      </c>
      <c r="L27" s="20" t="s">
        <v>404</v>
      </c>
      <c r="M27" s="18" t="s">
        <v>404</v>
      </c>
      <c r="N27" s="20" t="s">
        <v>404</v>
      </c>
      <c r="O27" s="18" t="s">
        <v>404</v>
      </c>
      <c r="P27" s="20" t="s">
        <v>404</v>
      </c>
      <c r="Q27" s="18" t="n">
        <v>468.00132288</v>
      </c>
      <c r="R27" s="20" t="n">
        <v>26.40841444</v>
      </c>
    </row>
    <row r="28" spans="1:18">
      <c r="A28" s="15" t="s">
        <v>425</v>
      </c>
      <c r="B28" s="17" t="n">
        <v>7568</v>
      </c>
      <c r="C28" s="18">
        <f>(0.0/B28*100)</f>
        <v/>
      </c>
      <c r="D28" s="19" t="n">
        <v>7568</v>
      </c>
      <c r="E28" s="18" t="n">
        <v>434.09042997</v>
      </c>
      <c r="F28" s="20" t="n">
        <v>4.89116765</v>
      </c>
      <c r="G28" s="18" t="n">
        <v>414.97986869</v>
      </c>
      <c r="H28" s="20" t="n">
        <v>3.48356917</v>
      </c>
      <c r="I28" s="18" t="s">
        <v>404</v>
      </c>
      <c r="J28" s="20" t="s">
        <v>404</v>
      </c>
      <c r="K28" s="18" t="s">
        <v>404</v>
      </c>
      <c r="L28" s="20" t="s">
        <v>404</v>
      </c>
      <c r="M28" s="18" t="s">
        <v>404</v>
      </c>
      <c r="N28" s="20" t="s">
        <v>404</v>
      </c>
      <c r="O28" s="18" t="s">
        <v>404</v>
      </c>
      <c r="P28" s="20" t="s">
        <v>404</v>
      </c>
      <c r="Q28" s="18" t="n">
        <v>402.67603706</v>
      </c>
      <c r="R28" s="20" t="n">
        <v>14.87359178</v>
      </c>
    </row>
    <row r="29" spans="1:18">
      <c r="A29" s="15" t="s">
        <v>426</v>
      </c>
      <c r="B29" s="17" t="n">
        <v>5385</v>
      </c>
      <c r="C29" s="18">
        <f>(1123.0/B29*100)</f>
        <v/>
      </c>
      <c r="D29" s="19" t="n">
        <v>4262</v>
      </c>
      <c r="E29" s="18" t="n">
        <v>517.42521179</v>
      </c>
      <c r="F29" s="20" t="n">
        <v>5.16824828</v>
      </c>
      <c r="G29" s="18" t="n">
        <v>439.45222828</v>
      </c>
      <c r="H29" s="20" t="n">
        <v>12.75192076</v>
      </c>
      <c r="I29" s="18" t="s">
        <v>404</v>
      </c>
      <c r="J29" s="20" t="s">
        <v>404</v>
      </c>
      <c r="K29" s="18" t="s">
        <v>404</v>
      </c>
      <c r="L29" s="20" t="s">
        <v>404</v>
      </c>
      <c r="M29" s="18" t="s">
        <v>404</v>
      </c>
      <c r="N29" s="20" t="s">
        <v>404</v>
      </c>
      <c r="O29" s="18" t="s">
        <v>404</v>
      </c>
      <c r="P29" s="20" t="s">
        <v>404</v>
      </c>
      <c r="Q29" s="18" t="n">
        <v>482.53624801</v>
      </c>
      <c r="R29" s="20" t="n">
        <v>17.23726783</v>
      </c>
    </row>
    <row r="30" spans="1:18">
      <c r="A30" s="15" t="s">
        <v>427</v>
      </c>
      <c r="B30" s="17" t="n">
        <v>4520</v>
      </c>
      <c r="C30" s="18">
        <f>(929.0/B30*100)</f>
        <v/>
      </c>
      <c r="D30" s="19" t="n">
        <v>3591</v>
      </c>
      <c r="E30" s="18" t="n">
        <v>511.38816998</v>
      </c>
      <c r="F30" s="20" t="n">
        <v>3.22960008</v>
      </c>
      <c r="G30" s="18" t="n">
        <v>509.81634961</v>
      </c>
      <c r="H30" s="20" t="n">
        <v>10.21310271</v>
      </c>
      <c r="I30" s="18" t="s">
        <v>404</v>
      </c>
      <c r="J30" s="20" t="s">
        <v>404</v>
      </c>
      <c r="K30" s="18" t="s">
        <v>404</v>
      </c>
      <c r="L30" s="20" t="s">
        <v>404</v>
      </c>
      <c r="M30" s="18" t="s">
        <v>404</v>
      </c>
      <c r="N30" s="20" t="s">
        <v>404</v>
      </c>
      <c r="O30" s="18" t="s">
        <v>404</v>
      </c>
      <c r="P30" s="20" t="s">
        <v>404</v>
      </c>
      <c r="Q30" s="18" t="n">
        <v>502.80002222</v>
      </c>
      <c r="R30" s="20" t="n">
        <v>18.11374124</v>
      </c>
    </row>
    <row r="31" spans="1:18">
      <c r="A31" s="15" t="s">
        <v>428</v>
      </c>
      <c r="B31" s="17" t="n">
        <v>5456</v>
      </c>
      <c r="C31" s="18">
        <f>(502.0/B31*100)</f>
        <v/>
      </c>
      <c r="D31" s="19" t="n">
        <v>4954</v>
      </c>
      <c r="E31" s="18" t="n">
        <v>516.32526321</v>
      </c>
      <c r="F31" s="20" t="n">
        <v>3.20133665</v>
      </c>
      <c r="G31" s="18" t="n">
        <v>509.30544566</v>
      </c>
      <c r="H31" s="20" t="n">
        <v>5.04282341</v>
      </c>
      <c r="I31" s="18" t="s">
        <v>404</v>
      </c>
      <c r="J31" s="20" t="s">
        <v>404</v>
      </c>
      <c r="K31" s="18" t="s">
        <v>404</v>
      </c>
      <c r="L31" s="20" t="s">
        <v>404</v>
      </c>
      <c r="M31" s="18" t="s">
        <v>404</v>
      </c>
      <c r="N31" s="20" t="s">
        <v>404</v>
      </c>
      <c r="O31" s="18" t="s">
        <v>404</v>
      </c>
      <c r="P31" s="20" t="s">
        <v>404</v>
      </c>
      <c r="Q31" s="18" t="n">
        <v>506.23081096</v>
      </c>
      <c r="R31" s="20" t="n">
        <v>13.59282001</v>
      </c>
    </row>
    <row r="32" spans="1:18">
      <c r="A32" s="15" t="s">
        <v>429</v>
      </c>
      <c r="B32" s="17" t="n">
        <v>4478</v>
      </c>
      <c r="C32" s="18">
        <f>(0.0/B32*100)</f>
        <v/>
      </c>
      <c r="D32" s="19" t="n">
        <v>4478</v>
      </c>
      <c r="E32" s="18" t="n">
        <v>505.8269593</v>
      </c>
      <c r="F32" s="20" t="n">
        <v>3.12645542</v>
      </c>
      <c r="G32" s="18" t="n">
        <v>502.93520497</v>
      </c>
      <c r="H32" s="20" t="n">
        <v>6.26760469</v>
      </c>
      <c r="I32" s="18" t="s">
        <v>404</v>
      </c>
      <c r="J32" s="20" t="s">
        <v>404</v>
      </c>
      <c r="K32" s="18" t="s">
        <v>404</v>
      </c>
      <c r="L32" s="20" t="s">
        <v>404</v>
      </c>
      <c r="M32" s="18" t="s">
        <v>404</v>
      </c>
      <c r="N32" s="20" t="s">
        <v>404</v>
      </c>
      <c r="O32" s="18" t="s">
        <v>404</v>
      </c>
      <c r="P32" s="20" t="s">
        <v>404</v>
      </c>
      <c r="Q32" s="18" t="n">
        <v>548.9330025199999</v>
      </c>
      <c r="R32" s="20" t="n">
        <v>6.89841916</v>
      </c>
    </row>
    <row r="33" spans="1:18">
      <c r="A33" s="15" t="s">
        <v>430</v>
      </c>
      <c r="B33" s="17" t="n">
        <v>7325</v>
      </c>
      <c r="C33" s="18">
        <f>(29.0/B33*100)</f>
        <v/>
      </c>
      <c r="D33" s="19" t="n">
        <v>7296</v>
      </c>
      <c r="E33" s="18" t="n">
        <v>498.5908742</v>
      </c>
      <c r="F33" s="20" t="n">
        <v>2.99400445</v>
      </c>
      <c r="G33" s="18" t="n">
        <v>488.79558149</v>
      </c>
      <c r="H33" s="20" t="n">
        <v>8.482847019999999</v>
      </c>
      <c r="I33" s="18" t="s">
        <v>404</v>
      </c>
      <c r="J33" s="20" t="s">
        <v>404</v>
      </c>
      <c r="K33" s="18" t="s">
        <v>404</v>
      </c>
      <c r="L33" s="20" t="s">
        <v>404</v>
      </c>
      <c r="M33" s="18" t="s">
        <v>404</v>
      </c>
      <c r="N33" s="20" t="s">
        <v>404</v>
      </c>
      <c r="O33" s="18" t="s">
        <v>404</v>
      </c>
      <c r="P33" s="20" t="s">
        <v>404</v>
      </c>
      <c r="Q33" s="18" t="n">
        <v>544.2402734</v>
      </c>
      <c r="R33" s="20" t="n">
        <v>17.54815672</v>
      </c>
    </row>
    <row r="34" spans="1:18">
      <c r="A34" s="15" t="s">
        <v>431</v>
      </c>
      <c r="B34" s="17" t="n">
        <v>6350</v>
      </c>
      <c r="C34" s="18">
        <f>(0.0/B34*100)</f>
        <v/>
      </c>
      <c r="D34" s="19" t="n">
        <v>6350</v>
      </c>
      <c r="E34" s="18" t="n">
        <v>455.02724503</v>
      </c>
      <c r="F34" s="20" t="n">
        <v>5.20128835</v>
      </c>
      <c r="G34" s="18" t="n">
        <v>450.47463667</v>
      </c>
      <c r="H34" s="20" t="n">
        <v>5.29950798</v>
      </c>
      <c r="I34" s="18" t="s">
        <v>404</v>
      </c>
      <c r="J34" s="20" t="s">
        <v>404</v>
      </c>
      <c r="K34" s="18" t="s">
        <v>404</v>
      </c>
      <c r="L34" s="20" t="s">
        <v>404</v>
      </c>
      <c r="M34" s="18" t="s">
        <v>404</v>
      </c>
      <c r="N34" s="20" t="s">
        <v>404</v>
      </c>
      <c r="O34" s="18" t="s">
        <v>404</v>
      </c>
      <c r="P34" s="20" t="s">
        <v>404</v>
      </c>
      <c r="Q34" s="18" t="n">
        <v>493.70150049</v>
      </c>
      <c r="R34" s="20" t="n">
        <v>8.58045708</v>
      </c>
    </row>
    <row r="35" spans="1:18">
      <c r="A35" s="15" t="s">
        <v>432</v>
      </c>
      <c r="B35" s="17" t="n">
        <v>6406</v>
      </c>
      <c r="C35" s="18">
        <f>(443.0/B35*100)</f>
        <v/>
      </c>
      <c r="D35" s="19" t="n">
        <v>5963</v>
      </c>
      <c r="E35" s="18" t="n">
        <v>507.69125832</v>
      </c>
      <c r="F35" s="20" t="n">
        <v>1.68037999</v>
      </c>
      <c r="G35" s="18" t="n">
        <v>506.51515292</v>
      </c>
      <c r="H35" s="20" t="n">
        <v>2.9155386</v>
      </c>
      <c r="I35" s="18" t="s">
        <v>404</v>
      </c>
      <c r="J35" s="20" t="s">
        <v>404</v>
      </c>
      <c r="K35" s="18" t="s">
        <v>404</v>
      </c>
      <c r="L35" s="20" t="s">
        <v>404</v>
      </c>
      <c r="M35" s="18" t="s">
        <v>404</v>
      </c>
      <c r="N35" s="20" t="s">
        <v>404</v>
      </c>
      <c r="O35" s="18" t="s">
        <v>404</v>
      </c>
      <c r="P35" s="20" t="s">
        <v>404</v>
      </c>
      <c r="Q35" s="18" t="n">
        <v>501.23244768</v>
      </c>
      <c r="R35" s="20" t="n">
        <v>21.73261807</v>
      </c>
    </row>
    <row r="36" spans="1:18">
      <c r="A36" s="15" t="s">
        <v>433</v>
      </c>
      <c r="B36" s="17" t="n">
        <v>6736</v>
      </c>
      <c r="C36" s="18">
        <f>(10.0/B36*100)</f>
        <v/>
      </c>
      <c r="D36" s="19" t="n">
        <v>6726</v>
      </c>
      <c r="E36" s="18" t="n">
        <v>494.58984979</v>
      </c>
      <c r="F36" s="20" t="n">
        <v>3.33803305</v>
      </c>
      <c r="G36" s="18" t="n">
        <v>496.8753324</v>
      </c>
      <c r="H36" s="20" t="n">
        <v>4.7550058</v>
      </c>
      <c r="I36" s="18" t="s">
        <v>404</v>
      </c>
      <c r="J36" s="20" t="s">
        <v>404</v>
      </c>
      <c r="K36" s="18" t="s">
        <v>404</v>
      </c>
      <c r="L36" s="20" t="s">
        <v>404</v>
      </c>
      <c r="M36" s="18" t="s">
        <v>404</v>
      </c>
      <c r="N36" s="20" t="s">
        <v>404</v>
      </c>
      <c r="O36" s="18" t="s">
        <v>404</v>
      </c>
      <c r="P36" s="20" t="s">
        <v>404</v>
      </c>
      <c r="Q36" s="18" t="n">
        <v>531.39787271</v>
      </c>
      <c r="R36" s="20" t="n">
        <v>5.83302016</v>
      </c>
    </row>
    <row r="37" spans="1:18">
      <c r="A37" s="15" t="s">
        <v>434</v>
      </c>
      <c r="B37" s="17" t="n">
        <v>5458</v>
      </c>
      <c r="C37" s="18">
        <f>(0.0/B37*100)</f>
        <v/>
      </c>
      <c r="D37" s="19" t="n">
        <v>5458</v>
      </c>
      <c r="E37" s="18" t="n">
        <v>499.84562233</v>
      </c>
      <c r="F37" s="20" t="n">
        <v>3.76428133</v>
      </c>
      <c r="G37" s="18" t="n">
        <v>503.05878042</v>
      </c>
      <c r="H37" s="20" t="n">
        <v>9.512348940000001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493.87304124</v>
      </c>
      <c r="F38" s="20" t="n">
        <v>4.09051795</v>
      </c>
      <c r="G38" s="18" t="n">
        <v>485.53707002</v>
      </c>
      <c r="H38" s="20" t="n">
        <v>9.016056300000001</v>
      </c>
      <c r="I38" s="18" t="s">
        <v>404</v>
      </c>
      <c r="J38" s="20" t="s">
        <v>404</v>
      </c>
      <c r="K38" s="18" t="s">
        <v>404</v>
      </c>
      <c r="L38" s="20" t="s">
        <v>404</v>
      </c>
      <c r="M38" s="18" t="s">
        <v>404</v>
      </c>
      <c r="N38" s="20" t="s">
        <v>404</v>
      </c>
      <c r="O38" s="18" t="s">
        <v>404</v>
      </c>
      <c r="P38" s="20" t="s">
        <v>404</v>
      </c>
      <c r="Q38" s="18" t="n">
        <v>454.25670563</v>
      </c>
      <c r="R38" s="20" t="n">
        <v>8.12448858</v>
      </c>
    </row>
    <row r="39" spans="1:18">
      <c r="A39" s="15" t="s">
        <v>436</v>
      </c>
      <c r="B39" s="17" t="n">
        <v>5895</v>
      </c>
      <c r="C39" s="18">
        <f>(0.0/B39*100)</f>
        <v/>
      </c>
      <c r="D39" s="19" t="n">
        <v>5895</v>
      </c>
      <c r="E39" s="18" t="n">
        <v>430.02096698</v>
      </c>
      <c r="F39" s="20" t="n">
        <v>7.29372073</v>
      </c>
      <c r="G39" s="18" t="n">
        <v>427.1946024</v>
      </c>
      <c r="H39" s="20" t="n">
        <v>5.54371543</v>
      </c>
      <c r="I39" s="18" t="s">
        <v>404</v>
      </c>
      <c r="J39" s="20" t="s">
        <v>404</v>
      </c>
      <c r="K39" s="18" t="s">
        <v>404</v>
      </c>
      <c r="L39" s="20" t="s">
        <v>404</v>
      </c>
      <c r="M39" s="18" t="s">
        <v>404</v>
      </c>
      <c r="N39" s="20" t="s">
        <v>404</v>
      </c>
      <c r="O39" s="18" t="s">
        <v>404</v>
      </c>
      <c r="P39" s="20" t="s">
        <v>404</v>
      </c>
      <c r="Q39" s="18" t="n">
        <v>388.41392624</v>
      </c>
      <c r="R39" s="20" t="n">
        <v>7.88911217</v>
      </c>
    </row>
    <row r="40" spans="1:18">
      <c r="A40" s="15" t="s">
        <v>437</v>
      </c>
      <c r="B40" s="17" t="n">
        <v>14157</v>
      </c>
      <c r="C40" s="18">
        <f>(2650.0/B40*100)</f>
        <v/>
      </c>
      <c r="D40" s="19" t="n">
        <v>11507</v>
      </c>
      <c r="E40" s="18" t="n">
        <v>500.04279283</v>
      </c>
      <c r="F40" s="20" t="n">
        <v>3.32819533</v>
      </c>
      <c r="G40" s="18" t="n">
        <v>510.8866304</v>
      </c>
      <c r="H40" s="20" t="n">
        <v>20.74383415</v>
      </c>
      <c r="I40" s="18" t="s">
        <v>404</v>
      </c>
      <c r="J40" s="20" t="s">
        <v>404</v>
      </c>
      <c r="K40" s="18" t="s">
        <v>404</v>
      </c>
      <c r="L40" s="20" t="s">
        <v>404</v>
      </c>
      <c r="M40" s="18" t="s">
        <v>404</v>
      </c>
      <c r="N40" s="20" t="s">
        <v>404</v>
      </c>
      <c r="O40" s="18" t="s">
        <v>404</v>
      </c>
      <c r="P40" s="20" t="s">
        <v>404</v>
      </c>
      <c r="Q40" s="18" t="n">
        <v>492.19855356</v>
      </c>
      <c r="R40" s="20" t="n">
        <v>9.22416585</v>
      </c>
    </row>
    <row r="41" spans="1:18">
      <c r="A41" s="15" t="s">
        <v>438</v>
      </c>
      <c r="B41" s="17" t="n">
        <v>5712</v>
      </c>
      <c r="C41" s="18">
        <f>(70.0/B41*100)</f>
        <v/>
      </c>
      <c r="D41" s="19" t="n">
        <v>5642</v>
      </c>
      <c r="E41" s="18" t="n">
        <v>497.99299252</v>
      </c>
      <c r="F41" s="20" t="n">
        <v>3.64650894</v>
      </c>
      <c r="G41" s="18" t="n">
        <v>493.81514858</v>
      </c>
      <c r="H41" s="20" t="n">
        <v>9.57771252</v>
      </c>
      <c r="I41" s="18" t="s">
        <v>404</v>
      </c>
      <c r="J41" s="20" t="s">
        <v>404</v>
      </c>
      <c r="K41" s="18" t="s">
        <v>404</v>
      </c>
      <c r="L41" s="20" t="s">
        <v>404</v>
      </c>
      <c r="M41" s="18" t="s">
        <v>404</v>
      </c>
      <c r="N41" s="20" t="s">
        <v>404</v>
      </c>
      <c r="O41" s="18" t="s">
        <v>404</v>
      </c>
      <c r="P41" s="20" t="s">
        <v>404</v>
      </c>
      <c r="Q41" s="18" t="n">
        <v>574.9267853600001</v>
      </c>
      <c r="R41" s="20" t="n">
        <v>10.08539763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414.35191155</v>
      </c>
      <c r="F44" s="20" t="n">
        <v>9.64114191</v>
      </c>
      <c r="G44" s="18" t="n">
        <v>401.44515113</v>
      </c>
      <c r="H44" s="20" t="n">
        <v>4.12129945</v>
      </c>
      <c r="I44" s="18" t="s">
        <v>404</v>
      </c>
      <c r="J44" s="20" t="s">
        <v>404</v>
      </c>
      <c r="K44" s="18" t="s">
        <v>404</v>
      </c>
      <c r="L44" s="20" t="s">
        <v>404</v>
      </c>
      <c r="M44" s="18" t="s">
        <v>404</v>
      </c>
      <c r="N44" s="20" t="s">
        <v>404</v>
      </c>
      <c r="O44" s="18" t="s">
        <v>404</v>
      </c>
      <c r="P44" s="20" t="s">
        <v>404</v>
      </c>
      <c r="Q44" s="18" t="n">
        <v>394.95311847</v>
      </c>
      <c r="R44" s="20" t="n">
        <v>47.62557607</v>
      </c>
    </row>
    <row r="45" spans="1:18">
      <c r="A45" s="15" t="s">
        <v>442</v>
      </c>
      <c r="B45" s="17" t="n">
        <v>5519</v>
      </c>
      <c r="C45" s="18">
        <f>(0.0/B45*100)</f>
        <v/>
      </c>
      <c r="D45" s="19" t="n">
        <v>5519</v>
      </c>
      <c r="E45" s="18" t="n">
        <v>351.57001003</v>
      </c>
      <c r="F45" s="20" t="n">
        <v>4.45427136</v>
      </c>
      <c r="G45" s="18" t="n">
        <v>349.60587093</v>
      </c>
      <c r="H45" s="20" t="n">
        <v>5.2461292</v>
      </c>
      <c r="I45" s="18" t="s">
        <v>404</v>
      </c>
      <c r="J45" s="20" t="s">
        <v>404</v>
      </c>
      <c r="K45" s="18" t="s">
        <v>404</v>
      </c>
      <c r="L45" s="20" t="s">
        <v>404</v>
      </c>
      <c r="M45" s="18" t="s">
        <v>404</v>
      </c>
      <c r="N45" s="20" t="s">
        <v>404</v>
      </c>
      <c r="O45" s="18" t="s">
        <v>404</v>
      </c>
      <c r="P45" s="20" t="s">
        <v>404</v>
      </c>
      <c r="Q45" s="18" t="n">
        <v>325.41439088</v>
      </c>
      <c r="R45" s="20" t="n">
        <v>20.38926946</v>
      </c>
    </row>
    <row r="46" spans="1:18">
      <c r="A46" s="15" t="s">
        <v>443</v>
      </c>
      <c r="B46" s="17" t="n">
        <v>23141</v>
      </c>
      <c r="C46" s="18">
        <f>(4196.0/B46*100)</f>
        <v/>
      </c>
      <c r="D46" s="19" t="n">
        <v>18945</v>
      </c>
      <c r="E46" s="18" t="n">
        <v>429.96585378</v>
      </c>
      <c r="F46" s="20" t="n">
        <v>3.90132664</v>
      </c>
      <c r="G46" s="18" t="n">
        <v>403.37782929</v>
      </c>
      <c r="H46" s="20" t="n">
        <v>4.80912758</v>
      </c>
      <c r="I46" s="18" t="s">
        <v>404</v>
      </c>
      <c r="J46" s="20" t="s">
        <v>404</v>
      </c>
      <c r="K46" s="18" t="s">
        <v>404</v>
      </c>
      <c r="L46" s="20" t="s">
        <v>404</v>
      </c>
      <c r="M46" s="18" t="s">
        <v>404</v>
      </c>
      <c r="N46" s="20" t="s">
        <v>404</v>
      </c>
      <c r="O46" s="18" t="s">
        <v>404</v>
      </c>
      <c r="P46" s="20" t="s">
        <v>404</v>
      </c>
      <c r="Q46" s="18" t="n">
        <v>349.89471247</v>
      </c>
      <c r="R46" s="20" t="n">
        <v>5.82483683</v>
      </c>
    </row>
    <row r="47" spans="1:18">
      <c r="A47" s="15" t="s">
        <v>444</v>
      </c>
      <c r="B47" s="17" t="n">
        <v>5928</v>
      </c>
      <c r="C47" s="18">
        <f>(0.0/B47*100)</f>
        <v/>
      </c>
      <c r="D47" s="19" t="n">
        <v>5928</v>
      </c>
      <c r="E47" s="18" t="n">
        <v>401.89575739</v>
      </c>
      <c r="F47" s="20" t="n">
        <v>8.863616499999999</v>
      </c>
      <c r="G47" s="18" t="n">
        <v>450.42295409</v>
      </c>
      <c r="H47" s="20" t="n">
        <v>7.00307774</v>
      </c>
      <c r="I47" s="18" t="s">
        <v>404</v>
      </c>
      <c r="J47" s="20" t="s">
        <v>404</v>
      </c>
      <c r="K47" s="18" t="s">
        <v>404</v>
      </c>
      <c r="L47" s="20" t="s">
        <v>404</v>
      </c>
      <c r="M47" s="18" t="s">
        <v>404</v>
      </c>
      <c r="N47" s="20" t="s">
        <v>404</v>
      </c>
      <c r="O47" s="18" t="s">
        <v>404</v>
      </c>
      <c r="P47" s="20" t="s">
        <v>404</v>
      </c>
      <c r="Q47" s="18" t="n">
        <v>411.44973066</v>
      </c>
      <c r="R47" s="20" t="n">
        <v>52.80014977</v>
      </c>
    </row>
    <row r="48" spans="1:18">
      <c r="A48" s="15" t="s">
        <v>445</v>
      </c>
      <c r="B48" s="17" t="n">
        <v>9841</v>
      </c>
      <c r="C48" s="18">
        <f>(0.0/B48*100)</f>
        <v/>
      </c>
      <c r="D48" s="19" t="n">
        <v>9841</v>
      </c>
      <c r="E48" s="18" t="n">
        <v>530.45200001</v>
      </c>
      <c r="F48" s="20" t="n">
        <v>10.93240131</v>
      </c>
      <c r="G48" s="18" t="n">
        <v>473.80691081</v>
      </c>
      <c r="H48" s="20" t="n">
        <v>5.96625207</v>
      </c>
      <c r="I48" s="18" t="s">
        <v>404</v>
      </c>
      <c r="J48" s="20" t="s">
        <v>404</v>
      </c>
      <c r="K48" s="18" t="s">
        <v>404</v>
      </c>
      <c r="L48" s="20" t="s">
        <v>404</v>
      </c>
      <c r="M48" s="18" t="s">
        <v>404</v>
      </c>
      <c r="N48" s="20" t="s">
        <v>404</v>
      </c>
      <c r="O48" s="18" t="s">
        <v>404</v>
      </c>
      <c r="P48" s="20" t="s">
        <v>404</v>
      </c>
      <c r="Q48" s="18" t="n">
        <v>334.88755677</v>
      </c>
      <c r="R48" s="20" t="n">
        <v>14.21970629</v>
      </c>
    </row>
    <row r="49" spans="1:18">
      <c r="A49" s="15" t="s">
        <v>446</v>
      </c>
      <c r="B49" s="17" t="n">
        <v>6349</v>
      </c>
      <c r="C49" s="18">
        <f>(52.0/B49*100)</f>
        <v/>
      </c>
      <c r="D49" s="19" t="n">
        <v>6297</v>
      </c>
      <c r="E49" s="18" t="n">
        <v>427.53550635</v>
      </c>
      <c r="F49" s="20" t="n">
        <v>5.44845429</v>
      </c>
      <c r="G49" s="18" t="n">
        <v>423.18602305</v>
      </c>
      <c r="H49" s="20" t="n">
        <v>4.8938952</v>
      </c>
      <c r="I49" s="18" t="s">
        <v>404</v>
      </c>
      <c r="J49" s="20" t="s">
        <v>404</v>
      </c>
      <c r="K49" s="18" t="s">
        <v>404</v>
      </c>
      <c r="L49" s="20" t="s">
        <v>404</v>
      </c>
      <c r="M49" s="18" t="s">
        <v>404</v>
      </c>
      <c r="N49" s="20" t="s">
        <v>404</v>
      </c>
      <c r="O49" s="18" t="s">
        <v>404</v>
      </c>
      <c r="P49" s="20" t="s">
        <v>404</v>
      </c>
      <c r="Q49" s="18" t="n">
        <v>399.44272043</v>
      </c>
      <c r="R49" s="20" t="n">
        <v>15.62010242</v>
      </c>
    </row>
    <row r="50" spans="1:18">
      <c r="A50" s="15" t="s">
        <v>447</v>
      </c>
      <c r="B50" s="17" t="n">
        <v>11795</v>
      </c>
      <c r="C50" s="18">
        <f>(1031.0/B50*100)</f>
        <v/>
      </c>
      <c r="D50" s="19" t="n">
        <v>10764</v>
      </c>
      <c r="E50" s="18" t="n">
        <v>426.52619055</v>
      </c>
      <c r="F50" s="20" t="n">
        <v>5.61309139</v>
      </c>
      <c r="G50" s="18" t="n">
        <v>430.25480499</v>
      </c>
      <c r="H50" s="20" t="n">
        <v>4.76170143</v>
      </c>
      <c r="I50" s="18" t="s">
        <v>404</v>
      </c>
      <c r="J50" s="20" t="s">
        <v>404</v>
      </c>
      <c r="K50" s="18" t="s">
        <v>404</v>
      </c>
      <c r="L50" s="20" t="s">
        <v>404</v>
      </c>
      <c r="M50" s="18" t="s">
        <v>404</v>
      </c>
      <c r="N50" s="20" t="s">
        <v>404</v>
      </c>
      <c r="O50" s="18" t="s">
        <v>404</v>
      </c>
      <c r="P50" s="20" t="s">
        <v>404</v>
      </c>
      <c r="Q50" s="18" t="n">
        <v>412.44584959</v>
      </c>
      <c r="R50" s="20" t="n">
        <v>15.33656779</v>
      </c>
    </row>
    <row r="51" spans="1:18">
      <c r="A51" s="15" t="s">
        <v>448</v>
      </c>
      <c r="B51" s="17" t="n">
        <v>6866</v>
      </c>
      <c r="C51" s="18">
        <f>(0.0/B51*100)</f>
        <v/>
      </c>
      <c r="D51" s="19" t="n">
        <v>6866</v>
      </c>
      <c r="E51" s="18" t="n">
        <v>425.13229627</v>
      </c>
      <c r="F51" s="20" t="n">
        <v>4.90180947</v>
      </c>
      <c r="G51" s="18" t="n">
        <v>430.82251217</v>
      </c>
      <c r="H51" s="20" t="n">
        <v>4.56805743</v>
      </c>
      <c r="I51" s="18" t="s">
        <v>404</v>
      </c>
      <c r="J51" s="20" t="s">
        <v>404</v>
      </c>
      <c r="K51" s="18" t="s">
        <v>404</v>
      </c>
      <c r="L51" s="20" t="s">
        <v>404</v>
      </c>
      <c r="M51" s="18" t="s">
        <v>404</v>
      </c>
      <c r="N51" s="20" t="s">
        <v>404</v>
      </c>
      <c r="O51" s="18" t="s">
        <v>404</v>
      </c>
      <c r="P51" s="20" t="s">
        <v>404</v>
      </c>
      <c r="Q51" s="18" t="n">
        <v>410.90656976</v>
      </c>
      <c r="R51" s="20" t="n">
        <v>19.93213935</v>
      </c>
    </row>
    <row r="52" spans="1:18">
      <c r="A52" s="15" t="s">
        <v>449</v>
      </c>
      <c r="B52" s="17" t="n">
        <v>5809</v>
      </c>
      <c r="C52" s="18">
        <f>(0.0/B52*100)</f>
        <v/>
      </c>
      <c r="D52" s="19" t="n">
        <v>5809</v>
      </c>
      <c r="E52" s="18" t="n">
        <v>493.64107522</v>
      </c>
      <c r="F52" s="20" t="n">
        <v>4.69769042</v>
      </c>
      <c r="G52" s="18" t="n">
        <v>476.38778071</v>
      </c>
      <c r="H52" s="20" t="n">
        <v>5.96584593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449.5354493</v>
      </c>
      <c r="F53" s="20" t="n">
        <v>2.36088598</v>
      </c>
      <c r="G53" s="18" t="n">
        <v>439.672545</v>
      </c>
      <c r="H53" s="20" t="n">
        <v>2.17965431</v>
      </c>
      <c r="I53" s="18" t="s">
        <v>404</v>
      </c>
      <c r="J53" s="20" t="s">
        <v>404</v>
      </c>
      <c r="K53" s="18" t="s">
        <v>404</v>
      </c>
      <c r="L53" s="20" t="s">
        <v>404</v>
      </c>
      <c r="M53" s="18" t="s">
        <v>404</v>
      </c>
      <c r="N53" s="20" t="s">
        <v>404</v>
      </c>
      <c r="O53" s="18" t="s">
        <v>404</v>
      </c>
      <c r="P53" s="20" t="s">
        <v>404</v>
      </c>
      <c r="Q53" s="18" t="n">
        <v>369.75209121</v>
      </c>
      <c r="R53" s="20" t="n">
        <v>10.82991498</v>
      </c>
    </row>
    <row r="54" spans="1:18">
      <c r="A54" s="15" t="s">
        <v>451</v>
      </c>
      <c r="B54" s="17" t="n">
        <v>4740</v>
      </c>
      <c r="C54" s="18">
        <f>(199.0/B54*100)</f>
        <v/>
      </c>
      <c r="D54" s="19" t="n">
        <v>4541</v>
      </c>
      <c r="E54" s="18" t="n">
        <v>367.68904641</v>
      </c>
      <c r="F54" s="20" t="n">
        <v>6.07332234</v>
      </c>
      <c r="G54" s="18" t="n">
        <v>351.54460117</v>
      </c>
      <c r="H54" s="20" t="n">
        <v>5.45749888</v>
      </c>
      <c r="I54" s="18" t="s">
        <v>404</v>
      </c>
      <c r="J54" s="20" t="s">
        <v>404</v>
      </c>
      <c r="K54" s="18" t="s">
        <v>404</v>
      </c>
      <c r="L54" s="20" t="s">
        <v>404</v>
      </c>
      <c r="M54" s="18" t="s">
        <v>404</v>
      </c>
      <c r="N54" s="20" t="s">
        <v>404</v>
      </c>
      <c r="O54" s="18" t="s">
        <v>404</v>
      </c>
      <c r="P54" s="20" t="s">
        <v>404</v>
      </c>
      <c r="Q54" s="18" t="n">
        <v>314.78916921</v>
      </c>
      <c r="R54" s="20" t="n">
        <v>12.89990511</v>
      </c>
    </row>
    <row r="55" spans="1:18">
      <c r="A55" s="15" t="s">
        <v>452</v>
      </c>
      <c r="B55" s="17" t="n">
        <v>5316</v>
      </c>
      <c r="C55" s="18">
        <f>(43.0/B55*100)</f>
        <v/>
      </c>
      <c r="D55" s="19" t="n">
        <v>5273</v>
      </c>
      <c r="E55" s="18" t="n">
        <v>401.06483579</v>
      </c>
      <c r="F55" s="20" t="n">
        <v>5.7547995</v>
      </c>
      <c r="G55" s="18" t="n">
        <v>404.08616222</v>
      </c>
      <c r="H55" s="20" t="n">
        <v>4.31191815</v>
      </c>
      <c r="I55" s="18" t="s">
        <v>404</v>
      </c>
      <c r="J55" s="20" t="s">
        <v>404</v>
      </c>
      <c r="K55" s="18" t="s">
        <v>404</v>
      </c>
      <c r="L55" s="20" t="s">
        <v>404</v>
      </c>
      <c r="M55" s="18" t="s">
        <v>404</v>
      </c>
      <c r="N55" s="20" t="s">
        <v>404</v>
      </c>
      <c r="O55" s="18" t="s">
        <v>404</v>
      </c>
      <c r="P55" s="20" t="s">
        <v>404</v>
      </c>
      <c r="Q55" s="18" t="n">
        <v>310.85541831</v>
      </c>
      <c r="R55" s="20" t="n">
        <v>23.73641633</v>
      </c>
    </row>
    <row r="56" spans="1:18">
      <c r="A56" s="15" t="s">
        <v>453</v>
      </c>
      <c r="B56" s="17" t="n">
        <v>5359</v>
      </c>
      <c r="C56" s="18">
        <f>(0.0/B56*100)</f>
        <v/>
      </c>
      <c r="D56" s="19" t="n">
        <v>5359</v>
      </c>
      <c r="E56" s="18" t="n">
        <v>525.0235098000001</v>
      </c>
      <c r="F56" s="20" t="n">
        <v>3.20671017</v>
      </c>
      <c r="G56" s="18" t="n">
        <v>544.60982333</v>
      </c>
      <c r="H56" s="20" t="n">
        <v>10.25121714</v>
      </c>
      <c r="I56" s="18" t="s">
        <v>404</v>
      </c>
      <c r="J56" s="20" t="s">
        <v>404</v>
      </c>
      <c r="K56" s="18" t="s">
        <v>404</v>
      </c>
      <c r="L56" s="20" t="s">
        <v>404</v>
      </c>
      <c r="M56" s="18" t="s">
        <v>404</v>
      </c>
      <c r="N56" s="20" t="s">
        <v>404</v>
      </c>
      <c r="O56" s="18" t="s">
        <v>404</v>
      </c>
      <c r="P56" s="20" t="s">
        <v>404</v>
      </c>
      <c r="Q56" s="18" t="n">
        <v>515.42585358</v>
      </c>
      <c r="R56" s="20" t="n">
        <v>14.40883225</v>
      </c>
    </row>
    <row r="57" spans="1:18">
      <c r="A57" s="15" t="s">
        <v>454</v>
      </c>
      <c r="B57" s="17" t="n">
        <v>6513</v>
      </c>
      <c r="C57" s="18">
        <f>(0.0/B57*100)</f>
        <v/>
      </c>
      <c r="D57" s="19" t="n">
        <v>6513</v>
      </c>
      <c r="E57" s="18" t="n">
        <v>404.68395488</v>
      </c>
      <c r="F57" s="20" t="n">
        <v>4.89651377</v>
      </c>
      <c r="G57" s="18" t="n">
        <v>391.70159637</v>
      </c>
      <c r="H57" s="20" t="n">
        <v>4.06734288</v>
      </c>
      <c r="I57" s="18" t="s">
        <v>404</v>
      </c>
      <c r="J57" s="20" t="s">
        <v>404</v>
      </c>
      <c r="K57" s="18" t="s">
        <v>404</v>
      </c>
      <c r="L57" s="20" t="s">
        <v>404</v>
      </c>
      <c r="M57" s="18" t="s">
        <v>404</v>
      </c>
      <c r="N57" s="20" t="s">
        <v>404</v>
      </c>
      <c r="O57" s="18" t="s">
        <v>404</v>
      </c>
      <c r="P57" s="20" t="s">
        <v>404</v>
      </c>
      <c r="Q57" s="18" t="n">
        <v>403.61114343</v>
      </c>
      <c r="R57" s="20" t="n">
        <v>24.01535591</v>
      </c>
    </row>
    <row r="58" spans="1:18">
      <c r="A58" s="15" t="s">
        <v>455</v>
      </c>
      <c r="B58" s="17" t="n">
        <v>7267</v>
      </c>
      <c r="C58" s="18">
        <f>(0.0/B58*100)</f>
        <v/>
      </c>
      <c r="D58" s="19" t="n">
        <v>7267</v>
      </c>
      <c r="E58" s="18" t="n">
        <v>408.84027465</v>
      </c>
      <c r="F58" s="20" t="n">
        <v>9.26966839</v>
      </c>
      <c r="G58" s="18" t="n">
        <v>408.05978095</v>
      </c>
      <c r="H58" s="20" t="n">
        <v>3.61681565</v>
      </c>
      <c r="I58" s="18" t="s">
        <v>404</v>
      </c>
      <c r="J58" s="20" t="s">
        <v>404</v>
      </c>
      <c r="K58" s="18" t="s">
        <v>404</v>
      </c>
      <c r="L58" s="20" t="s">
        <v>404</v>
      </c>
      <c r="M58" s="18" t="s">
        <v>404</v>
      </c>
      <c r="N58" s="20" t="s">
        <v>404</v>
      </c>
      <c r="O58" s="18" t="s">
        <v>404</v>
      </c>
      <c r="P58" s="20" t="s">
        <v>404</v>
      </c>
      <c r="Q58" s="18" t="n">
        <v>372.26284534</v>
      </c>
      <c r="R58" s="20" t="n">
        <v>29.63056531</v>
      </c>
    </row>
    <row r="59" spans="1:18">
      <c r="A59" s="15" t="s">
        <v>456</v>
      </c>
      <c r="B59" s="17" t="n">
        <v>4826</v>
      </c>
      <c r="C59" s="18">
        <f>(0.0/B59*100)</f>
        <v/>
      </c>
      <c r="D59" s="19" t="n">
        <v>4826</v>
      </c>
      <c r="E59" s="18" t="n">
        <v>351.64230736</v>
      </c>
      <c r="F59" s="20" t="n">
        <v>4.46413961</v>
      </c>
      <c r="G59" s="18" t="n">
        <v>346.33853444</v>
      </c>
      <c r="H59" s="20" t="n">
        <v>1.57782386</v>
      </c>
      <c r="I59" s="18" t="s">
        <v>404</v>
      </c>
      <c r="J59" s="20" t="s">
        <v>404</v>
      </c>
      <c r="K59" s="18" t="s">
        <v>404</v>
      </c>
      <c r="L59" s="20" t="s">
        <v>404</v>
      </c>
      <c r="M59" s="18" t="s">
        <v>404</v>
      </c>
      <c r="N59" s="20" t="s">
        <v>404</v>
      </c>
      <c r="O59" s="18" t="s">
        <v>404</v>
      </c>
      <c r="P59" s="20" t="s">
        <v>404</v>
      </c>
      <c r="Q59" s="18" t="n">
        <v>291.09791935</v>
      </c>
      <c r="R59" s="20" t="n">
        <v>15.06080429</v>
      </c>
    </row>
    <row r="60" spans="1:18">
      <c r="A60" s="15" t="s">
        <v>457</v>
      </c>
      <c r="B60" s="17" t="n">
        <v>4546</v>
      </c>
      <c r="C60" s="18">
        <f>(0.0/B60*100)</f>
        <v/>
      </c>
      <c r="D60" s="19" t="n">
        <v>4546</v>
      </c>
      <c r="E60" s="18" t="n">
        <v>370.82394671</v>
      </c>
      <c r="F60" s="20" t="n">
        <v>10.88372453</v>
      </c>
      <c r="G60" s="18" t="n">
        <v>339.38583297</v>
      </c>
      <c r="H60" s="20" t="n">
        <v>5.59774143</v>
      </c>
      <c r="I60" s="18" t="s">
        <v>404</v>
      </c>
      <c r="J60" s="20" t="s">
        <v>404</v>
      </c>
      <c r="K60" s="18" t="s">
        <v>404</v>
      </c>
      <c r="L60" s="20" t="s">
        <v>404</v>
      </c>
      <c r="M60" s="18" t="s">
        <v>404</v>
      </c>
      <c r="N60" s="20" t="s">
        <v>404</v>
      </c>
      <c r="O60" s="18" t="s">
        <v>404</v>
      </c>
      <c r="P60" s="20" t="s">
        <v>404</v>
      </c>
      <c r="Q60" s="18" t="n">
        <v>287.54336226</v>
      </c>
      <c r="R60" s="20" t="n">
        <v>37.55009551</v>
      </c>
    </row>
    <row r="61" spans="1:18">
      <c r="A61" s="15" t="s">
        <v>458</v>
      </c>
      <c r="B61" s="17" t="n">
        <v>6525</v>
      </c>
      <c r="C61" s="18">
        <f>(0.0/B61*100)</f>
        <v/>
      </c>
      <c r="D61" s="19" t="n">
        <v>6525</v>
      </c>
      <c r="E61" s="18" t="n">
        <v>474.22222816</v>
      </c>
      <c r="F61" s="20" t="n">
        <v>3.19031193</v>
      </c>
      <c r="G61" s="18" t="n">
        <v>464.97142814</v>
      </c>
      <c r="H61" s="20" t="n">
        <v>9.778588429999999</v>
      </c>
      <c r="I61" s="18" t="s">
        <v>404</v>
      </c>
      <c r="J61" s="20" t="s">
        <v>404</v>
      </c>
      <c r="K61" s="18" t="s">
        <v>404</v>
      </c>
      <c r="L61" s="20" t="s">
        <v>404</v>
      </c>
      <c r="M61" s="18" t="s">
        <v>404</v>
      </c>
      <c r="N61" s="20" t="s">
        <v>404</v>
      </c>
      <c r="O61" s="18" t="s">
        <v>404</v>
      </c>
      <c r="P61" s="20" t="s">
        <v>404</v>
      </c>
      <c r="Q61" s="18" t="n">
        <v>495.70511097</v>
      </c>
      <c r="R61" s="20" t="n">
        <v>11.17879702</v>
      </c>
    </row>
    <row r="62" spans="1:18">
      <c r="A62" s="15" t="s">
        <v>459</v>
      </c>
      <c r="B62" s="17" t="n">
        <v>4476</v>
      </c>
      <c r="C62" s="18">
        <f>(0.0/B62*100)</f>
        <v/>
      </c>
      <c r="D62" s="19" t="n">
        <v>4476</v>
      </c>
      <c r="E62" s="18" t="n">
        <v>510.09406377</v>
      </c>
      <c r="F62" s="20" t="n">
        <v>1.20789138</v>
      </c>
      <c r="G62" s="18" t="n">
        <v>492.94583762</v>
      </c>
      <c r="H62" s="20" t="n">
        <v>5.06983014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360.90764129</v>
      </c>
      <c r="F63" s="20" t="n">
        <v>2.74208133</v>
      </c>
      <c r="G63" s="18" t="n">
        <v>344.91519873</v>
      </c>
      <c r="H63" s="20" t="n">
        <v>1.94205834</v>
      </c>
      <c r="I63" s="18" t="s">
        <v>404</v>
      </c>
      <c r="J63" s="20" t="s">
        <v>404</v>
      </c>
      <c r="K63" s="18" t="s">
        <v>404</v>
      </c>
      <c r="L63" s="20" t="s">
        <v>404</v>
      </c>
      <c r="M63" s="18" t="s">
        <v>404</v>
      </c>
      <c r="N63" s="20" t="s">
        <v>404</v>
      </c>
      <c r="O63" s="18" t="s">
        <v>404</v>
      </c>
      <c r="P63" s="20" t="s">
        <v>404</v>
      </c>
      <c r="Q63" s="18" t="n">
        <v>359.60287034</v>
      </c>
      <c r="R63" s="20" t="n">
        <v>6.36016877</v>
      </c>
    </row>
    <row r="64" spans="1:18">
      <c r="A64" s="15" t="s">
        <v>461</v>
      </c>
      <c r="B64" s="17" t="n">
        <v>3634</v>
      </c>
      <c r="C64" s="18">
        <f>(27.0/B64*100)</f>
        <v/>
      </c>
      <c r="D64" s="19" t="n">
        <v>3607</v>
      </c>
      <c r="E64" s="18" t="n">
        <v>431.97840756</v>
      </c>
      <c r="F64" s="20" t="n">
        <v>2.86789773</v>
      </c>
      <c r="G64" s="18" t="n">
        <v>455.05483504</v>
      </c>
      <c r="H64" s="20" t="n">
        <v>2.12472345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418.46749347</v>
      </c>
      <c r="F65" s="20" t="n">
        <v>4.15510139</v>
      </c>
      <c r="G65" s="18" t="n">
        <v>413.26446504</v>
      </c>
      <c r="H65" s="20" t="n">
        <v>3.96916326</v>
      </c>
      <c r="I65" s="18" t="s">
        <v>404</v>
      </c>
      <c r="J65" s="20" t="s">
        <v>404</v>
      </c>
      <c r="K65" s="18" t="s">
        <v>404</v>
      </c>
      <c r="L65" s="20" t="s">
        <v>404</v>
      </c>
      <c r="M65" s="18" t="s">
        <v>404</v>
      </c>
      <c r="N65" s="20" t="s">
        <v>404</v>
      </c>
      <c r="O65" s="18" t="s">
        <v>404</v>
      </c>
      <c r="P65" s="20" t="s">
        <v>404</v>
      </c>
      <c r="Q65" s="18" t="n">
        <v>422.88563075</v>
      </c>
      <c r="R65" s="20" t="n">
        <v>26.18930234</v>
      </c>
    </row>
    <row r="66" spans="1:18">
      <c r="A66" s="15" t="s">
        <v>463</v>
      </c>
      <c r="B66" s="17" t="n">
        <v>5665</v>
      </c>
      <c r="C66" s="18">
        <f>(0.0/B66*100)</f>
        <v/>
      </c>
      <c r="D66" s="19" t="n">
        <v>5665</v>
      </c>
      <c r="E66" s="18" t="n">
        <v>439.28588547</v>
      </c>
      <c r="F66" s="20" t="n">
        <v>1.76108946</v>
      </c>
      <c r="G66" s="18" t="n">
        <v>418.66391421</v>
      </c>
      <c r="H66" s="20" t="n">
        <v>2.13118659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401.67461186</v>
      </c>
      <c r="F67" s="20" t="n">
        <v>4.12582268</v>
      </c>
      <c r="G67" s="18" t="n">
        <v>391.12159337</v>
      </c>
      <c r="H67" s="20" t="n">
        <v>6.05083983</v>
      </c>
      <c r="I67" s="18" t="s">
        <v>404</v>
      </c>
      <c r="J67" s="20" t="s">
        <v>404</v>
      </c>
      <c r="K67" s="18" t="s">
        <v>404</v>
      </c>
      <c r="L67" s="20" t="s">
        <v>404</v>
      </c>
      <c r="M67" s="18" t="s">
        <v>404</v>
      </c>
      <c r="N67" s="20" t="s">
        <v>404</v>
      </c>
      <c r="O67" s="18" t="s">
        <v>404</v>
      </c>
      <c r="P67" s="20" t="s">
        <v>404</v>
      </c>
      <c r="Q67" s="18" t="n">
        <v>314.48808429</v>
      </c>
      <c r="R67" s="20" t="n">
        <v>13.51104228</v>
      </c>
    </row>
    <row r="68" spans="1:18">
      <c r="A68" s="15" t="s">
        <v>465</v>
      </c>
      <c r="B68" s="17" t="n">
        <v>12083</v>
      </c>
      <c r="C68" s="18">
        <f>(0.0/B68*100)</f>
        <v/>
      </c>
      <c r="D68" s="19" t="n">
        <v>12083</v>
      </c>
      <c r="E68" s="18" t="n">
        <v>434.72046688</v>
      </c>
      <c r="F68" s="20" t="n">
        <v>1.78658728</v>
      </c>
      <c r="G68" s="18" t="n">
        <v>386.02230162</v>
      </c>
      <c r="H68" s="20" t="n">
        <v>1.09386822</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436.30321764</v>
      </c>
      <c r="F69" s="20" t="n">
        <v>5.40628796</v>
      </c>
      <c r="G69" s="18" t="n">
        <v>429.49301015</v>
      </c>
      <c r="H69" s="20" t="n">
        <v>8.172024649999999</v>
      </c>
      <c r="I69" s="18" t="s">
        <v>404</v>
      </c>
      <c r="J69" s="20" t="s">
        <v>404</v>
      </c>
      <c r="K69" s="18" t="s">
        <v>404</v>
      </c>
      <c r="L69" s="20" t="s">
        <v>404</v>
      </c>
      <c r="M69" s="18" t="s">
        <v>404</v>
      </c>
      <c r="N69" s="20" t="s">
        <v>404</v>
      </c>
      <c r="O69" s="18" t="s">
        <v>404</v>
      </c>
      <c r="P69" s="20" t="s">
        <v>404</v>
      </c>
      <c r="Q69" s="18" t="n">
        <v>414.54794687</v>
      </c>
      <c r="R69" s="20" t="n">
        <v>7.38370868</v>
      </c>
    </row>
    <row r="70" spans="1:18">
      <c r="A70" s="15" t="s">
        <v>467</v>
      </c>
      <c r="B70" s="17" t="n">
        <v>6036</v>
      </c>
      <c r="C70" s="18">
        <f>(0.0/B70*100)</f>
        <v/>
      </c>
      <c r="D70" s="19" t="n">
        <v>6036</v>
      </c>
      <c r="E70" s="18" t="n">
        <v>500.22744391</v>
      </c>
      <c r="F70" s="20" t="n">
        <v>4.59393383</v>
      </c>
      <c r="G70" s="18" t="n">
        <v>489.4355082</v>
      </c>
      <c r="H70" s="20" t="n">
        <v>4.22432009</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536.84018216</v>
      </c>
      <c r="F71" s="20" t="n">
        <v>1.69130751</v>
      </c>
      <c r="G71" s="18" t="n">
        <v>513.68237484</v>
      </c>
      <c r="H71" s="20" t="n">
        <v>4.80034977</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497.78156938</v>
      </c>
      <c r="F72" s="20" t="n">
        <v>2.75030256</v>
      </c>
      <c r="G72" s="18" t="n">
        <v>491.81993972</v>
      </c>
      <c r="H72" s="20" t="n">
        <v>13.99608893</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410.93558631</v>
      </c>
      <c r="F73" s="20" t="n">
        <v>4.00577523</v>
      </c>
      <c r="G73" s="18" t="n">
        <v>405.39588279</v>
      </c>
      <c r="H73" s="20" t="n">
        <v>8.026530899999999</v>
      </c>
      <c r="I73" s="18" t="s">
        <v>404</v>
      </c>
      <c r="J73" s="20" t="s">
        <v>404</v>
      </c>
      <c r="K73" s="18" t="s">
        <v>404</v>
      </c>
      <c r="L73" s="20" t="s">
        <v>404</v>
      </c>
      <c r="M73" s="18" t="s">
        <v>404</v>
      </c>
      <c r="N73" s="20" t="s">
        <v>404</v>
      </c>
      <c r="O73" s="18" t="s">
        <v>404</v>
      </c>
      <c r="P73" s="20" t="s">
        <v>404</v>
      </c>
      <c r="Q73" s="18" t="n">
        <v>392.58405215</v>
      </c>
      <c r="R73" s="20" t="n">
        <v>16.25826891</v>
      </c>
    </row>
    <row r="74" spans="1:18">
      <c r="A74" s="15" t="s">
        <v>471</v>
      </c>
      <c r="B74" s="17" t="n">
        <v>4692</v>
      </c>
      <c r="C74" s="18">
        <f>(484.0/B74*100)</f>
        <v/>
      </c>
      <c r="D74" s="19" t="n">
        <v>4208</v>
      </c>
      <c r="E74" s="18" t="n">
        <v>428.01168313</v>
      </c>
      <c r="F74" s="20" t="n">
        <v>2.27045329</v>
      </c>
      <c r="G74" s="18" t="n">
        <v>422.95876986</v>
      </c>
      <c r="H74" s="20" t="n">
        <v>2.15534956</v>
      </c>
      <c r="I74" s="18" t="s">
        <v>404</v>
      </c>
      <c r="J74" s="20" t="s">
        <v>404</v>
      </c>
      <c r="K74" s="18" t="s">
        <v>404</v>
      </c>
      <c r="L74" s="20" t="s">
        <v>404</v>
      </c>
      <c r="M74" s="18" t="s">
        <v>404</v>
      </c>
      <c r="N74" s="20" t="s">
        <v>404</v>
      </c>
      <c r="O74" s="18" t="s">
        <v>404</v>
      </c>
      <c r="P74" s="20" t="s">
        <v>404</v>
      </c>
      <c r="Q74" s="18" t="n">
        <v>333.39038847</v>
      </c>
      <c r="R74" s="20" t="n">
        <v>13.70808751</v>
      </c>
    </row>
    <row r="75" spans="1:18">
      <c r="A75" s="15" t="s">
        <v>472</v>
      </c>
      <c r="B75" s="17" t="n">
        <v>5375</v>
      </c>
      <c r="C75" s="18">
        <f>(483.0/B75*100)</f>
        <v/>
      </c>
      <c r="D75" s="19" t="n">
        <v>4892</v>
      </c>
      <c r="E75" s="18" t="n">
        <v>357.00949804</v>
      </c>
      <c r="F75" s="20" t="n">
        <v>3.91427522</v>
      </c>
      <c r="G75" s="18" t="n">
        <v>371.73753781</v>
      </c>
      <c r="H75" s="20" t="n">
        <v>7.40879823</v>
      </c>
      <c r="I75" s="18" t="s">
        <v>404</v>
      </c>
      <c r="J75" s="20" t="s">
        <v>404</v>
      </c>
      <c r="K75" s="18" t="s">
        <v>404</v>
      </c>
      <c r="L75" s="20" t="s">
        <v>404</v>
      </c>
      <c r="M75" s="18" t="s">
        <v>404</v>
      </c>
      <c r="N75" s="20" t="s">
        <v>404</v>
      </c>
      <c r="O75" s="18" t="s">
        <v>404</v>
      </c>
      <c r="P75" s="20" t="s">
        <v>404</v>
      </c>
      <c r="Q75" s="18" t="n">
        <v>357.72495523</v>
      </c>
      <c r="R75" s="20" t="n">
        <v>22.55237565</v>
      </c>
    </row>
    <row r="76" spans="1:18">
      <c r="A76" s="15" t="s">
        <v>473</v>
      </c>
      <c r="B76" s="17" t="n">
        <v>14167</v>
      </c>
      <c r="C76" s="18">
        <f>(1400.0/B76*100)</f>
        <v/>
      </c>
      <c r="D76" s="19" t="n">
        <v>12767</v>
      </c>
      <c r="E76" s="18" t="n">
        <v>454.31320567</v>
      </c>
      <c r="F76" s="20" t="n">
        <v>6.28967233</v>
      </c>
      <c r="G76" s="18" t="n">
        <v>423.99643731</v>
      </c>
      <c r="H76" s="20" t="n">
        <v>3.71785302</v>
      </c>
      <c r="I76" s="18" t="s">
        <v>404</v>
      </c>
      <c r="J76" s="20" t="s">
        <v>404</v>
      </c>
      <c r="K76" s="18" t="s">
        <v>404</v>
      </c>
      <c r="L76" s="20" t="s">
        <v>404</v>
      </c>
      <c r="M76" s="18" t="s">
        <v>404</v>
      </c>
      <c r="N76" s="20" t="s">
        <v>404</v>
      </c>
      <c r="O76" s="18" t="s">
        <v>404</v>
      </c>
      <c r="P76" s="20" t="s">
        <v>404</v>
      </c>
      <c r="Q76" s="18" t="n">
        <v>435.81900991</v>
      </c>
      <c r="R76" s="20" t="n">
        <v>12.68957682</v>
      </c>
    </row>
    <row r="77" spans="1:18">
      <c r="A77" s="15" t="s">
        <v>474</v>
      </c>
      <c r="B77" s="17" t="n">
        <v>6062</v>
      </c>
      <c r="C77" s="18">
        <f>(0.0/B77*100)</f>
        <v/>
      </c>
      <c r="D77" s="19" t="n">
        <v>6062</v>
      </c>
      <c r="E77" s="18" t="n">
        <v>440.0724122</v>
      </c>
      <c r="F77" s="20" t="n">
        <v>3.45710808</v>
      </c>
      <c r="G77" s="18" t="n">
        <v>428.67036256</v>
      </c>
      <c r="H77" s="20" t="n">
        <v>6.67196131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488.49898377</v>
      </c>
      <c r="F78" s="20" t="n">
        <v>6.57313607</v>
      </c>
      <c r="G78" s="18" t="n">
        <v>485.43514284</v>
      </c>
      <c r="H78" s="20" t="n">
        <v>5.36323884</v>
      </c>
      <c r="I78" s="18" t="s">
        <v>404</v>
      </c>
      <c r="J78" s="20" t="s">
        <v>404</v>
      </c>
      <c r="K78" s="18" t="s">
        <v>404</v>
      </c>
      <c r="L78" s="20" t="s">
        <v>404</v>
      </c>
      <c r="M78" s="18" t="s">
        <v>404</v>
      </c>
      <c r="N78" s="20" t="s">
        <v>404</v>
      </c>
      <c r="O78" s="18" t="s">
        <v>404</v>
      </c>
      <c r="P78" s="20" t="s">
        <v>404</v>
      </c>
      <c r="Q78" s="18" t="n">
        <v>495.87456247</v>
      </c>
      <c r="R78" s="20" t="n">
        <v>5.50845032</v>
      </c>
    </row>
    <row customHeight="1" ht="25" r="79" spans="1:18">
      <c r="A79" s="15" t="s">
        <v>476</v>
      </c>
      <c r="B79" s="17" t="n">
        <v>1657</v>
      </c>
      <c r="C79" s="18">
        <f>(21.0/B79*100)</f>
        <v/>
      </c>
      <c r="D79" s="19" t="n">
        <v>1636</v>
      </c>
      <c r="E79" s="18" t="n">
        <v>475.25417322</v>
      </c>
      <c r="F79" s="20" t="n">
        <v>9.85672735</v>
      </c>
      <c r="G79" s="18" t="n">
        <v>475.33376178</v>
      </c>
      <c r="H79" s="20" t="n">
        <v>10.24796128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432.14783686</v>
      </c>
      <c r="F80" s="20" t="n">
        <v>4.82506842</v>
      </c>
      <c r="G80" s="18" t="n">
        <v>420.58767481</v>
      </c>
      <c r="H80" s="20" t="n">
        <v>5.1200888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434.46051905</v>
      </c>
      <c r="F81" s="20" t="n">
        <v>4.43085768</v>
      </c>
      <c r="G81" s="18" t="n">
        <v>425.04600896</v>
      </c>
      <c r="H81" s="20" t="n">
        <v>5.4328579</v>
      </c>
      <c r="I81" s="18" t="s">
        <v>404</v>
      </c>
      <c r="J81" s="20" t="s">
        <v>404</v>
      </c>
      <c r="K81" s="18" t="s">
        <v>404</v>
      </c>
      <c r="L81" s="20" t="s">
        <v>404</v>
      </c>
      <c r="M81" s="18" t="s">
        <v>404</v>
      </c>
      <c r="N81" s="20" t="s">
        <v>404</v>
      </c>
      <c r="O81" s="18" t="s">
        <v>404</v>
      </c>
      <c r="P81" s="20" t="s">
        <v>404</v>
      </c>
      <c r="Q81" s="18" t="n">
        <v>440.88963116</v>
      </c>
      <c r="R81" s="20" t="n">
        <v>9.255052239999999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501.26355171</v>
      </c>
      <c r="F7" s="20" t="n">
        <v>1.98719907</v>
      </c>
      <c r="G7" s="18" t="n">
        <v>523.3308259299999</v>
      </c>
      <c r="H7" s="20" t="n">
        <v>6.48460311</v>
      </c>
      <c r="I7" s="18" t="s">
        <v>404</v>
      </c>
      <c r="J7" s="20" t="s">
        <v>404</v>
      </c>
      <c r="K7" s="18" t="s">
        <v>404</v>
      </c>
      <c r="L7" s="20" t="s">
        <v>404</v>
      </c>
      <c r="M7" s="18" t="s">
        <v>404</v>
      </c>
      <c r="N7" s="20" t="s">
        <v>404</v>
      </c>
      <c r="O7" s="18" t="s">
        <v>404</v>
      </c>
      <c r="P7" s="20" t="s">
        <v>404</v>
      </c>
      <c r="Q7" s="18" t="n">
        <v>496.98882591</v>
      </c>
      <c r="R7" s="20" t="n">
        <v>9.658218639999999</v>
      </c>
    </row>
    <row r="8" spans="1:18">
      <c r="A8" s="15" t="s">
        <v>405</v>
      </c>
      <c r="B8" s="17" t="n">
        <v>7007</v>
      </c>
      <c r="C8" s="18">
        <f>(0.0/B8*100)</f>
        <v/>
      </c>
      <c r="D8" s="19" t="n">
        <v>7007</v>
      </c>
      <c r="E8" s="18" t="n">
        <v>445.43128618</v>
      </c>
      <c r="F8" s="20" t="n">
        <v>9.40495621</v>
      </c>
      <c r="G8" s="18" t="n">
        <v>501.33858796</v>
      </c>
      <c r="H8" s="20" t="n">
        <v>3.94649258</v>
      </c>
      <c r="I8" s="18" t="s">
        <v>404</v>
      </c>
      <c r="J8" s="20" t="s">
        <v>404</v>
      </c>
      <c r="K8" s="18" t="s">
        <v>404</v>
      </c>
      <c r="L8" s="20" t="s">
        <v>404</v>
      </c>
      <c r="M8" s="18" t="s">
        <v>404</v>
      </c>
      <c r="N8" s="20" t="s">
        <v>404</v>
      </c>
      <c r="O8" s="18" t="s">
        <v>404</v>
      </c>
      <c r="P8" s="20" t="s">
        <v>404</v>
      </c>
      <c r="Q8" s="18" t="n">
        <v>426.5673192</v>
      </c>
      <c r="R8" s="20" t="n">
        <v>14.56051163</v>
      </c>
    </row>
    <row r="9" spans="1:18">
      <c r="A9" s="15" t="s">
        <v>406</v>
      </c>
      <c r="B9" s="17" t="n">
        <v>9651</v>
      </c>
      <c r="C9" s="18">
        <f>(200.0/B9*100)</f>
        <v/>
      </c>
      <c r="D9" s="19" t="n">
        <v>9451</v>
      </c>
      <c r="E9" s="18" t="n">
        <v>493.50915196</v>
      </c>
      <c r="F9" s="20" t="n">
        <v>4.68729124</v>
      </c>
      <c r="G9" s="18" t="n">
        <v>508.66395088</v>
      </c>
      <c r="H9" s="20" t="n">
        <v>4.92162541</v>
      </c>
      <c r="I9" s="18" t="s">
        <v>404</v>
      </c>
      <c r="J9" s="20" t="s">
        <v>404</v>
      </c>
      <c r="K9" s="18" t="s">
        <v>404</v>
      </c>
      <c r="L9" s="20" t="s">
        <v>404</v>
      </c>
      <c r="M9" s="18" t="s">
        <v>404</v>
      </c>
      <c r="N9" s="20" t="s">
        <v>404</v>
      </c>
      <c r="O9" s="18" t="s">
        <v>404</v>
      </c>
      <c r="P9" s="20" t="s">
        <v>404</v>
      </c>
      <c r="Q9" s="18" t="n">
        <v>435.63899187</v>
      </c>
      <c r="R9" s="20" t="n">
        <v>17.53889483</v>
      </c>
    </row>
    <row r="10" spans="1:18">
      <c r="A10" s="15" t="s">
        <v>407</v>
      </c>
      <c r="B10" s="17" t="n">
        <v>20058</v>
      </c>
      <c r="C10" s="18">
        <f>(2798.0/B10*100)</f>
        <v/>
      </c>
      <c r="D10" s="19" t="n">
        <v>17260</v>
      </c>
      <c r="E10" s="18" t="n">
        <v>526.81994221</v>
      </c>
      <c r="F10" s="20" t="n">
        <v>2.51810827</v>
      </c>
      <c r="G10" s="18" t="n">
        <v>538.65135535</v>
      </c>
      <c r="H10" s="20" t="n">
        <v>6.28642349</v>
      </c>
      <c r="I10" s="18" t="s">
        <v>404</v>
      </c>
      <c r="J10" s="20" t="s">
        <v>404</v>
      </c>
      <c r="K10" s="18" t="s">
        <v>404</v>
      </c>
      <c r="L10" s="20" t="s">
        <v>404</v>
      </c>
      <c r="M10" s="18" t="s">
        <v>404</v>
      </c>
      <c r="N10" s="20" t="s">
        <v>404</v>
      </c>
      <c r="O10" s="18" t="s">
        <v>404</v>
      </c>
      <c r="P10" s="20" t="s">
        <v>404</v>
      </c>
      <c r="Q10" s="18" t="n">
        <v>489.14991294</v>
      </c>
      <c r="R10" s="20" t="n">
        <v>11.06383534</v>
      </c>
    </row>
    <row r="11" spans="1:18">
      <c r="A11" s="15" t="s">
        <v>408</v>
      </c>
      <c r="B11" s="17" t="n">
        <v>7053</v>
      </c>
      <c r="C11" s="18">
        <f>(137.0/B11*100)</f>
        <v/>
      </c>
      <c r="D11" s="19" t="n">
        <v>6916</v>
      </c>
      <c r="E11" s="18" t="n">
        <v>453.85815163</v>
      </c>
      <c r="F11" s="20" t="n">
        <v>5.97862603</v>
      </c>
      <c r="G11" s="18" t="n">
        <v>463.40063823</v>
      </c>
      <c r="H11" s="20" t="n">
        <v>3.90739149</v>
      </c>
      <c r="I11" s="18" t="s">
        <v>404</v>
      </c>
      <c r="J11" s="20" t="s">
        <v>404</v>
      </c>
      <c r="K11" s="18" t="s">
        <v>404</v>
      </c>
      <c r="L11" s="20" t="s">
        <v>404</v>
      </c>
      <c r="M11" s="18" t="s">
        <v>404</v>
      </c>
      <c r="N11" s="20" t="s">
        <v>404</v>
      </c>
      <c r="O11" s="18" t="s">
        <v>404</v>
      </c>
      <c r="P11" s="20" t="s">
        <v>404</v>
      </c>
      <c r="Q11" s="18" t="n">
        <v>428.58103651</v>
      </c>
      <c r="R11" s="20" t="n">
        <v>9.19349542</v>
      </c>
    </row>
    <row r="12" spans="1:18">
      <c r="A12" s="15" t="s">
        <v>409</v>
      </c>
      <c r="B12" s="17" t="n">
        <v>6894</v>
      </c>
      <c r="C12" s="18">
        <f>(106.0/B12*100)</f>
        <v/>
      </c>
      <c r="D12" s="19" t="n">
        <v>6788</v>
      </c>
      <c r="E12" s="18" t="n">
        <v>479.88080356</v>
      </c>
      <c r="F12" s="20" t="n">
        <v>4.07000633</v>
      </c>
      <c r="G12" s="18" t="n">
        <v>498.92286616</v>
      </c>
      <c r="H12" s="20" t="n">
        <v>4.9510595</v>
      </c>
      <c r="I12" s="18" t="s">
        <v>404</v>
      </c>
      <c r="J12" s="20" t="s">
        <v>404</v>
      </c>
      <c r="K12" s="18" t="s">
        <v>404</v>
      </c>
      <c r="L12" s="20" t="s">
        <v>404</v>
      </c>
      <c r="M12" s="18" t="s">
        <v>404</v>
      </c>
      <c r="N12" s="20" t="s">
        <v>404</v>
      </c>
      <c r="O12" s="18" t="s">
        <v>404</v>
      </c>
      <c r="P12" s="20" t="s">
        <v>404</v>
      </c>
      <c r="Q12" s="18" t="n">
        <v>430.67371097</v>
      </c>
      <c r="R12" s="20" t="n">
        <v>15.58868433</v>
      </c>
    </row>
    <row r="13" spans="1:18">
      <c r="A13" s="15" t="s">
        <v>410</v>
      </c>
      <c r="B13" s="17" t="n">
        <v>7161</v>
      </c>
      <c r="C13" s="18">
        <f>(1175.0/B13*100)</f>
        <v/>
      </c>
      <c r="D13" s="19" t="n">
        <v>5986</v>
      </c>
      <c r="E13" s="18" t="n">
        <v>498.73300509</v>
      </c>
      <c r="F13" s="20" t="n">
        <v>2.81147049</v>
      </c>
      <c r="G13" s="18" t="n">
        <v>527.15687895</v>
      </c>
      <c r="H13" s="20" t="n">
        <v>10.48853985</v>
      </c>
      <c r="I13" s="18" t="s">
        <v>404</v>
      </c>
      <c r="J13" s="20" t="s">
        <v>404</v>
      </c>
      <c r="K13" s="18" t="s">
        <v>404</v>
      </c>
      <c r="L13" s="20" t="s">
        <v>404</v>
      </c>
      <c r="M13" s="18" t="s">
        <v>404</v>
      </c>
      <c r="N13" s="20" t="s">
        <v>404</v>
      </c>
      <c r="O13" s="18" t="s">
        <v>404</v>
      </c>
      <c r="P13" s="20" t="s">
        <v>404</v>
      </c>
      <c r="Q13" s="18" t="n">
        <v>495.41996055</v>
      </c>
      <c r="R13" s="20" t="n">
        <v>9.802471150000001</v>
      </c>
    </row>
    <row r="14" spans="1:18">
      <c r="A14" s="15" t="s">
        <v>411</v>
      </c>
      <c r="B14" s="17" t="n">
        <v>5587</v>
      </c>
      <c r="C14" s="18">
        <f>(0.0/B14*100)</f>
        <v/>
      </c>
      <c r="D14" s="19" t="n">
        <v>5587</v>
      </c>
      <c r="E14" s="18" t="n">
        <v>513.0723233799999</v>
      </c>
      <c r="F14" s="20" t="n">
        <v>3.13844921</v>
      </c>
      <c r="G14" s="18" t="n">
        <v>526.71932474</v>
      </c>
      <c r="H14" s="20" t="n">
        <v>3.51462193</v>
      </c>
      <c r="I14" s="18" t="s">
        <v>404</v>
      </c>
      <c r="J14" s="20" t="s">
        <v>404</v>
      </c>
      <c r="K14" s="18" t="s">
        <v>404</v>
      </c>
      <c r="L14" s="20" t="s">
        <v>404</v>
      </c>
      <c r="M14" s="18" t="s">
        <v>404</v>
      </c>
      <c r="N14" s="20" t="s">
        <v>404</v>
      </c>
      <c r="O14" s="18" t="s">
        <v>404</v>
      </c>
      <c r="P14" s="20" t="s">
        <v>404</v>
      </c>
      <c r="Q14" s="18" t="n">
        <v>517.09336535</v>
      </c>
      <c r="R14" s="20" t="n">
        <v>11.1863791</v>
      </c>
    </row>
    <row r="15" spans="1:18">
      <c r="A15" s="15" t="s">
        <v>412</v>
      </c>
      <c r="B15" s="17" t="n">
        <v>5882</v>
      </c>
      <c r="C15" s="18">
        <f>(0.0/B15*100)</f>
        <v/>
      </c>
      <c r="D15" s="19" t="n">
        <v>5882</v>
      </c>
      <c r="E15" s="18" t="n">
        <v>527.4450180699999</v>
      </c>
      <c r="F15" s="20" t="n">
        <v>3.12003382</v>
      </c>
      <c r="G15" s="18" t="n">
        <v>523.1670634</v>
      </c>
      <c r="H15" s="20" t="n">
        <v>4.41135113</v>
      </c>
      <c r="I15" s="18" t="s">
        <v>404</v>
      </c>
      <c r="J15" s="20" t="s">
        <v>404</v>
      </c>
      <c r="K15" s="18" t="s">
        <v>404</v>
      </c>
      <c r="L15" s="20" t="s">
        <v>404</v>
      </c>
      <c r="M15" s="18" t="s">
        <v>404</v>
      </c>
      <c r="N15" s="20" t="s">
        <v>404</v>
      </c>
      <c r="O15" s="18" t="s">
        <v>404</v>
      </c>
      <c r="P15" s="20" t="s">
        <v>404</v>
      </c>
      <c r="Q15" s="18" t="n">
        <v>566.78143514</v>
      </c>
      <c r="R15" s="20" t="n">
        <v>26.75222649</v>
      </c>
    </row>
    <row r="16" spans="1:18">
      <c r="A16" s="15" t="s">
        <v>413</v>
      </c>
      <c r="B16" s="17" t="n">
        <v>6108</v>
      </c>
      <c r="C16" s="18">
        <f>(339.0/B16*100)</f>
        <v/>
      </c>
      <c r="D16" s="19" t="n">
        <v>5769</v>
      </c>
      <c r="E16" s="18" t="n">
        <v>486.9007942</v>
      </c>
      <c r="F16" s="20" t="n">
        <v>4.87616853</v>
      </c>
      <c r="G16" s="18" t="n">
        <v>522.74730871</v>
      </c>
      <c r="H16" s="20" t="n">
        <v>5.5494792</v>
      </c>
      <c r="I16" s="18" t="s">
        <v>404</v>
      </c>
      <c r="J16" s="20" t="s">
        <v>404</v>
      </c>
      <c r="K16" s="18" t="s">
        <v>404</v>
      </c>
      <c r="L16" s="20" t="s">
        <v>404</v>
      </c>
      <c r="M16" s="18" t="s">
        <v>404</v>
      </c>
      <c r="N16" s="20" t="s">
        <v>404</v>
      </c>
      <c r="O16" s="18" t="s">
        <v>404</v>
      </c>
      <c r="P16" s="20" t="s">
        <v>404</v>
      </c>
      <c r="Q16" s="18" t="n">
        <v>486.44553624</v>
      </c>
      <c r="R16" s="20" t="n">
        <v>45.39567075</v>
      </c>
    </row>
    <row r="17" spans="1:18">
      <c r="A17" s="15" t="s">
        <v>414</v>
      </c>
      <c r="B17" s="17" t="n">
        <v>6504</v>
      </c>
      <c r="C17" s="18">
        <f>(1325.0/B17*100)</f>
        <v/>
      </c>
      <c r="D17" s="19" t="n">
        <v>5179</v>
      </c>
      <c r="E17" s="18" t="n">
        <v>501.51778412</v>
      </c>
      <c r="F17" s="20" t="n">
        <v>6.80696176</v>
      </c>
      <c r="G17" s="18" t="n">
        <v>516.5962471399999</v>
      </c>
      <c r="H17" s="20" t="n">
        <v>5.71912032</v>
      </c>
      <c r="I17" s="18" t="s">
        <v>404</v>
      </c>
      <c r="J17" s="20" t="s">
        <v>404</v>
      </c>
      <c r="K17" s="18" t="s">
        <v>404</v>
      </c>
      <c r="L17" s="20" t="s">
        <v>404</v>
      </c>
      <c r="M17" s="18" t="s">
        <v>404</v>
      </c>
      <c r="N17" s="20" t="s">
        <v>404</v>
      </c>
      <c r="O17" s="18" t="s">
        <v>404</v>
      </c>
      <c r="P17" s="20" t="s">
        <v>404</v>
      </c>
      <c r="Q17" s="18" t="n">
        <v>530.79466856</v>
      </c>
      <c r="R17" s="20" t="n">
        <v>17.09790875</v>
      </c>
    </row>
    <row r="18" spans="1:18">
      <c r="A18" s="15" t="s">
        <v>415</v>
      </c>
      <c r="B18" s="17" t="n">
        <v>5532</v>
      </c>
      <c r="C18" s="18">
        <f>(0.0/B18*100)</f>
        <v/>
      </c>
      <c r="D18" s="19" t="n">
        <v>5532</v>
      </c>
      <c r="E18" s="18" t="n">
        <v>472.64296854</v>
      </c>
      <c r="F18" s="20" t="n">
        <v>6.74814829</v>
      </c>
      <c r="G18" s="18" t="n">
        <v>462.50493445</v>
      </c>
      <c r="H18" s="20" t="n">
        <v>7.534808</v>
      </c>
      <c r="I18" s="18" t="s">
        <v>404</v>
      </c>
      <c r="J18" s="20" t="s">
        <v>404</v>
      </c>
      <c r="K18" s="18" t="s">
        <v>404</v>
      </c>
      <c r="L18" s="20" t="s">
        <v>404</v>
      </c>
      <c r="M18" s="18" t="s">
        <v>404</v>
      </c>
      <c r="N18" s="20" t="s">
        <v>404</v>
      </c>
      <c r="O18" s="18" t="s">
        <v>404</v>
      </c>
      <c r="P18" s="20" t="s">
        <v>404</v>
      </c>
      <c r="Q18" s="18" t="n">
        <v>460.2806017</v>
      </c>
      <c r="R18" s="20" t="n">
        <v>19.58000028</v>
      </c>
    </row>
    <row r="19" spans="1:18">
      <c r="A19" s="15" t="s">
        <v>416</v>
      </c>
      <c r="B19" s="17" t="n">
        <v>5658</v>
      </c>
      <c r="C19" s="18">
        <f>(327.0/B19*100)</f>
        <v/>
      </c>
      <c r="D19" s="19" t="n">
        <v>5331</v>
      </c>
      <c r="E19" s="18" t="n">
        <v>456.10682332</v>
      </c>
      <c r="F19" s="20" t="n">
        <v>5.72568754</v>
      </c>
      <c r="G19" s="18" t="n">
        <v>489.20659585</v>
      </c>
      <c r="H19" s="20" t="n">
        <v>5.84207059</v>
      </c>
      <c r="I19" s="18" t="s">
        <v>404</v>
      </c>
      <c r="J19" s="20" t="s">
        <v>404</v>
      </c>
      <c r="K19" s="18" t="s">
        <v>404</v>
      </c>
      <c r="L19" s="20" t="s">
        <v>404</v>
      </c>
      <c r="M19" s="18" t="s">
        <v>404</v>
      </c>
      <c r="N19" s="20" t="s">
        <v>404</v>
      </c>
      <c r="O19" s="18" t="s">
        <v>404</v>
      </c>
      <c r="P19" s="20" t="s">
        <v>404</v>
      </c>
      <c r="Q19" s="18" t="n">
        <v>467.34934605</v>
      </c>
      <c r="R19" s="20" t="n">
        <v>7.63752644</v>
      </c>
    </row>
    <row r="20" spans="1:18">
      <c r="A20" s="15" t="s">
        <v>417</v>
      </c>
      <c r="B20" s="17" t="n">
        <v>3371</v>
      </c>
      <c r="C20" s="18">
        <f>(24.0/B20*100)</f>
        <v/>
      </c>
      <c r="D20" s="19" t="n">
        <v>3347</v>
      </c>
      <c r="E20" s="18" t="n">
        <v>482.78238291</v>
      </c>
      <c r="F20" s="20" t="n">
        <v>2.3566446</v>
      </c>
      <c r="G20" s="18" t="n">
        <v>478.68624332</v>
      </c>
      <c r="H20" s="20" t="n">
        <v>3.81422824</v>
      </c>
      <c r="I20" s="18" t="s">
        <v>404</v>
      </c>
      <c r="J20" s="20" t="s">
        <v>404</v>
      </c>
      <c r="K20" s="18" t="s">
        <v>404</v>
      </c>
      <c r="L20" s="20" t="s">
        <v>404</v>
      </c>
      <c r="M20" s="18" t="s">
        <v>404</v>
      </c>
      <c r="N20" s="20" t="s">
        <v>404</v>
      </c>
      <c r="O20" s="18" t="s">
        <v>404</v>
      </c>
      <c r="P20" s="20" t="s">
        <v>404</v>
      </c>
      <c r="Q20" s="18" t="n">
        <v>438.95016879</v>
      </c>
      <c r="R20" s="20" t="n">
        <v>24.88574984</v>
      </c>
    </row>
    <row r="21" spans="1:18">
      <c r="A21" s="15" t="s">
        <v>418</v>
      </c>
      <c r="B21" s="17" t="n">
        <v>5741</v>
      </c>
      <c r="C21" s="18">
        <f>(0.0/B21*100)</f>
        <v/>
      </c>
      <c r="D21" s="19" t="n">
        <v>5741</v>
      </c>
      <c r="E21" s="18" t="n">
        <v>509.75049064</v>
      </c>
      <c r="F21" s="20" t="n">
        <v>4.59773049</v>
      </c>
      <c r="G21" s="18" t="n">
        <v>531.45258544</v>
      </c>
      <c r="H21" s="20" t="n">
        <v>3.01692451</v>
      </c>
      <c r="I21" s="18" t="s">
        <v>404</v>
      </c>
      <c r="J21" s="20" t="s">
        <v>404</v>
      </c>
      <c r="K21" s="18" t="s">
        <v>404</v>
      </c>
      <c r="L21" s="20" t="s">
        <v>404</v>
      </c>
      <c r="M21" s="18" t="s">
        <v>404</v>
      </c>
      <c r="N21" s="20" t="s">
        <v>404</v>
      </c>
      <c r="O21" s="18" t="s">
        <v>404</v>
      </c>
      <c r="P21" s="20" t="s">
        <v>404</v>
      </c>
      <c r="Q21" s="18" t="n">
        <v>507.84430465</v>
      </c>
      <c r="R21" s="20" t="n">
        <v>8.568422999999999</v>
      </c>
    </row>
    <row r="22" spans="1:18">
      <c r="A22" s="15" t="s">
        <v>419</v>
      </c>
      <c r="B22" s="17" t="n">
        <v>6598</v>
      </c>
      <c r="C22" s="18">
        <f>(0.0/B22*100)</f>
        <v/>
      </c>
      <c r="D22" s="19" t="n">
        <v>6598</v>
      </c>
      <c r="E22" s="18" t="n">
        <v>466.54570953</v>
      </c>
      <c r="F22" s="20" t="n">
        <v>6.38049296</v>
      </c>
      <c r="G22" s="18" t="n">
        <v>496.60269507</v>
      </c>
      <c r="H22" s="20" t="n">
        <v>8.769794689999999</v>
      </c>
      <c r="I22" s="18" t="s">
        <v>404</v>
      </c>
      <c r="J22" s="20" t="s">
        <v>404</v>
      </c>
      <c r="K22" s="18" t="s">
        <v>404</v>
      </c>
      <c r="L22" s="20" t="s">
        <v>404</v>
      </c>
      <c r="M22" s="18" t="s">
        <v>404</v>
      </c>
      <c r="N22" s="20" t="s">
        <v>404</v>
      </c>
      <c r="O22" s="18" t="s">
        <v>404</v>
      </c>
      <c r="P22" s="20" t="s">
        <v>404</v>
      </c>
      <c r="Q22" s="18" t="n">
        <v>479.55773452</v>
      </c>
      <c r="R22" s="20" t="n">
        <v>28.84033124</v>
      </c>
    </row>
    <row r="23" spans="1:18">
      <c r="A23" s="15" t="s">
        <v>420</v>
      </c>
      <c r="B23" s="17" t="n">
        <v>11583</v>
      </c>
      <c r="C23" s="18">
        <f>(3123.0/B23*100)</f>
        <v/>
      </c>
      <c r="D23" s="19" t="n">
        <v>8460</v>
      </c>
      <c r="E23" s="18" t="n">
        <v>487.90146343</v>
      </c>
      <c r="F23" s="20" t="n">
        <v>6.21258531</v>
      </c>
      <c r="G23" s="18" t="n">
        <v>488.63626124</v>
      </c>
      <c r="H23" s="20" t="n">
        <v>3.92123753</v>
      </c>
      <c r="I23" s="18" t="s">
        <v>404</v>
      </c>
      <c r="J23" s="20" t="s">
        <v>404</v>
      </c>
      <c r="K23" s="18" t="s">
        <v>404</v>
      </c>
      <c r="L23" s="20" t="s">
        <v>404</v>
      </c>
      <c r="M23" s="18" t="s">
        <v>404</v>
      </c>
      <c r="N23" s="20" t="s">
        <v>404</v>
      </c>
      <c r="O23" s="18" t="s">
        <v>404</v>
      </c>
      <c r="P23" s="20" t="s">
        <v>404</v>
      </c>
      <c r="Q23" s="18" t="n">
        <v>489.6467768</v>
      </c>
      <c r="R23" s="20" t="n">
        <v>21.51619998</v>
      </c>
    </row>
    <row r="24" spans="1:18">
      <c r="A24" s="15" t="s">
        <v>421</v>
      </c>
      <c r="B24" s="17" t="n">
        <v>6647</v>
      </c>
      <c r="C24" s="18">
        <f>(0.0/B24*100)</f>
        <v/>
      </c>
      <c r="D24" s="19" t="n">
        <v>6647</v>
      </c>
      <c r="E24" s="18" t="n">
        <v>513.4039404500001</v>
      </c>
      <c r="F24" s="20" t="n">
        <v>4.26301185</v>
      </c>
      <c r="G24" s="18" t="n">
        <v>526.16305367</v>
      </c>
      <c r="H24" s="20" t="n">
        <v>7.86562435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523.92198421</v>
      </c>
      <c r="F25" s="20" t="n">
        <v>5.73563772</v>
      </c>
      <c r="G25" s="18" t="n">
        <v>512.6331656999999</v>
      </c>
      <c r="H25" s="20" t="n">
        <v>5.14942016</v>
      </c>
      <c r="I25" s="18" t="s">
        <v>404</v>
      </c>
      <c r="J25" s="20" t="s">
        <v>404</v>
      </c>
      <c r="K25" s="18" t="s">
        <v>404</v>
      </c>
      <c r="L25" s="20" t="s">
        <v>404</v>
      </c>
      <c r="M25" s="18" t="s">
        <v>404</v>
      </c>
      <c r="N25" s="20" t="s">
        <v>404</v>
      </c>
      <c r="O25" s="18" t="s">
        <v>404</v>
      </c>
      <c r="P25" s="20" t="s">
        <v>404</v>
      </c>
      <c r="Q25" s="18" t="n">
        <v>530.31008422</v>
      </c>
      <c r="R25" s="20" t="n">
        <v>33.88096225</v>
      </c>
    </row>
    <row r="26" spans="1:18">
      <c r="A26" s="15" t="s">
        <v>423</v>
      </c>
      <c r="B26" s="17" t="n">
        <v>4869</v>
      </c>
      <c r="C26" s="18">
        <f>(11.0/B26*100)</f>
        <v/>
      </c>
      <c r="D26" s="19" t="n">
        <v>4858</v>
      </c>
      <c r="E26" s="18" t="n">
        <v>483.87631737</v>
      </c>
      <c r="F26" s="20" t="n">
        <v>2.51389226</v>
      </c>
      <c r="G26" s="18" t="n">
        <v>499.79481491</v>
      </c>
      <c r="H26" s="20" t="n">
        <v>3.7592044</v>
      </c>
      <c r="I26" s="18" t="s">
        <v>404</v>
      </c>
      <c r="J26" s="20" t="s">
        <v>404</v>
      </c>
      <c r="K26" s="18" t="s">
        <v>404</v>
      </c>
      <c r="L26" s="20" t="s">
        <v>404</v>
      </c>
      <c r="M26" s="18" t="s">
        <v>404</v>
      </c>
      <c r="N26" s="20" t="s">
        <v>404</v>
      </c>
      <c r="O26" s="18" t="s">
        <v>404</v>
      </c>
      <c r="P26" s="20" t="s">
        <v>404</v>
      </c>
      <c r="Q26" s="18" t="n">
        <v>436.40945125</v>
      </c>
      <c r="R26" s="20" t="n">
        <v>12.04629458</v>
      </c>
    </row>
    <row r="27" spans="1:18">
      <c r="A27" s="15" t="s">
        <v>424</v>
      </c>
      <c r="B27" s="17" t="n">
        <v>5299</v>
      </c>
      <c r="C27" s="18">
        <f>(0.0/B27*100)</f>
        <v/>
      </c>
      <c r="D27" s="19" t="n">
        <v>5299</v>
      </c>
      <c r="E27" s="18" t="n">
        <v>481.15470099</v>
      </c>
      <c r="F27" s="20" t="n">
        <v>1.49809734</v>
      </c>
      <c r="G27" s="18" t="n">
        <v>487.00300999</v>
      </c>
      <c r="H27" s="20" t="n">
        <v>4.95479642</v>
      </c>
      <c r="I27" s="18" t="s">
        <v>404</v>
      </c>
      <c r="J27" s="20" t="s">
        <v>404</v>
      </c>
      <c r="K27" s="18" t="s">
        <v>404</v>
      </c>
      <c r="L27" s="20" t="s">
        <v>404</v>
      </c>
      <c r="M27" s="18" t="s">
        <v>404</v>
      </c>
      <c r="N27" s="20" t="s">
        <v>404</v>
      </c>
      <c r="O27" s="18" t="s">
        <v>404</v>
      </c>
      <c r="P27" s="20" t="s">
        <v>404</v>
      </c>
      <c r="Q27" s="18" t="n">
        <v>468.23083559</v>
      </c>
      <c r="R27" s="20" t="n">
        <v>23.28008998</v>
      </c>
    </row>
    <row r="28" spans="1:18">
      <c r="A28" s="15" t="s">
        <v>425</v>
      </c>
      <c r="B28" s="17" t="n">
        <v>7568</v>
      </c>
      <c r="C28" s="18">
        <f>(0.0/B28*100)</f>
        <v/>
      </c>
      <c r="D28" s="19" t="n">
        <v>7568</v>
      </c>
      <c r="E28" s="18" t="n">
        <v>438.46143048</v>
      </c>
      <c r="F28" s="20" t="n">
        <v>5.36400647</v>
      </c>
      <c r="G28" s="18" t="n">
        <v>417.31555069</v>
      </c>
      <c r="H28" s="20" t="n">
        <v>3.32683914</v>
      </c>
      <c r="I28" s="18" t="s">
        <v>404</v>
      </c>
      <c r="J28" s="20" t="s">
        <v>404</v>
      </c>
      <c r="K28" s="18" t="s">
        <v>404</v>
      </c>
      <c r="L28" s="20" t="s">
        <v>404</v>
      </c>
      <c r="M28" s="18" t="s">
        <v>404</v>
      </c>
      <c r="N28" s="20" t="s">
        <v>404</v>
      </c>
      <c r="O28" s="18" t="s">
        <v>404</v>
      </c>
      <c r="P28" s="20" t="s">
        <v>404</v>
      </c>
      <c r="Q28" s="18" t="n">
        <v>382.77054316</v>
      </c>
      <c r="R28" s="20" t="n">
        <v>11.08985597</v>
      </c>
    </row>
    <row r="29" spans="1:18">
      <c r="A29" s="15" t="s">
        <v>426</v>
      </c>
      <c r="B29" s="17" t="n">
        <v>5385</v>
      </c>
      <c r="C29" s="18">
        <f>(1123.0/B29*100)</f>
        <v/>
      </c>
      <c r="D29" s="19" t="n">
        <v>4262</v>
      </c>
      <c r="E29" s="18" t="n">
        <v>491.01534278</v>
      </c>
      <c r="F29" s="20" t="n">
        <v>8.55641453</v>
      </c>
      <c r="G29" s="18" t="n">
        <v>519.94955196</v>
      </c>
      <c r="H29" s="20" t="n">
        <v>9.701075599999999</v>
      </c>
      <c r="I29" s="18" t="s">
        <v>404</v>
      </c>
      <c r="J29" s="20" t="s">
        <v>404</v>
      </c>
      <c r="K29" s="18" t="s">
        <v>404</v>
      </c>
      <c r="L29" s="20" t="s">
        <v>404</v>
      </c>
      <c r="M29" s="18" t="s">
        <v>404</v>
      </c>
      <c r="N29" s="20" t="s">
        <v>404</v>
      </c>
      <c r="O29" s="18" t="s">
        <v>404</v>
      </c>
      <c r="P29" s="20" t="s">
        <v>404</v>
      </c>
      <c r="Q29" s="18" t="n">
        <v>486.64823122</v>
      </c>
      <c r="R29" s="20" t="n">
        <v>16.8521382</v>
      </c>
    </row>
    <row r="30" spans="1:18">
      <c r="A30" s="15" t="s">
        <v>427</v>
      </c>
      <c r="B30" s="17" t="n">
        <v>4520</v>
      </c>
      <c r="C30" s="18">
        <f>(929.0/B30*100)</f>
        <v/>
      </c>
      <c r="D30" s="19" t="n">
        <v>3591</v>
      </c>
      <c r="E30" s="18" t="n">
        <v>510.52611592</v>
      </c>
      <c r="F30" s="20" t="n">
        <v>3.545845</v>
      </c>
      <c r="G30" s="18" t="n">
        <v>514.12174137</v>
      </c>
      <c r="H30" s="20" t="n">
        <v>8.06381448</v>
      </c>
      <c r="I30" s="18" t="s">
        <v>404</v>
      </c>
      <c r="J30" s="20" t="s">
        <v>404</v>
      </c>
      <c r="K30" s="18" t="s">
        <v>404</v>
      </c>
      <c r="L30" s="20" t="s">
        <v>404</v>
      </c>
      <c r="M30" s="18" t="s">
        <v>404</v>
      </c>
      <c r="N30" s="20" t="s">
        <v>404</v>
      </c>
      <c r="O30" s="18" t="s">
        <v>404</v>
      </c>
      <c r="P30" s="20" t="s">
        <v>404</v>
      </c>
      <c r="Q30" s="18" t="n">
        <v>527.84413498</v>
      </c>
      <c r="R30" s="20" t="n">
        <v>15.29222672</v>
      </c>
    </row>
    <row r="31" spans="1:18">
      <c r="A31" s="15" t="s">
        <v>428</v>
      </c>
      <c r="B31" s="17" t="n">
        <v>5456</v>
      </c>
      <c r="C31" s="18">
        <f>(502.0/B31*100)</f>
        <v/>
      </c>
      <c r="D31" s="19" t="n">
        <v>4954</v>
      </c>
      <c r="E31" s="18" t="n">
        <v>517.72941415</v>
      </c>
      <c r="F31" s="20" t="n">
        <v>3.96037913</v>
      </c>
      <c r="G31" s="18" t="n">
        <v>510.48628098</v>
      </c>
      <c r="H31" s="20" t="n">
        <v>3.6245493</v>
      </c>
      <c r="I31" s="18" t="s">
        <v>404</v>
      </c>
      <c r="J31" s="20" t="s">
        <v>404</v>
      </c>
      <c r="K31" s="18" t="s">
        <v>404</v>
      </c>
      <c r="L31" s="20" t="s">
        <v>404</v>
      </c>
      <c r="M31" s="18" t="s">
        <v>404</v>
      </c>
      <c r="N31" s="20" t="s">
        <v>404</v>
      </c>
      <c r="O31" s="18" t="s">
        <v>404</v>
      </c>
      <c r="P31" s="20" t="s">
        <v>404</v>
      </c>
      <c r="Q31" s="18" t="n">
        <v>512.45013066</v>
      </c>
      <c r="R31" s="20" t="n">
        <v>12.54843369</v>
      </c>
    </row>
    <row r="32" spans="1:18">
      <c r="A32" s="15" t="s">
        <v>429</v>
      </c>
      <c r="B32" s="17" t="n">
        <v>4478</v>
      </c>
      <c r="C32" s="18">
        <f>(0.0/B32*100)</f>
        <v/>
      </c>
      <c r="D32" s="19" t="n">
        <v>4478</v>
      </c>
      <c r="E32" s="18" t="n">
        <v>503.84201828</v>
      </c>
      <c r="F32" s="20" t="n">
        <v>3.3943516</v>
      </c>
      <c r="G32" s="18" t="n">
        <v>508.05106029</v>
      </c>
      <c r="H32" s="20" t="n">
        <v>5.15008426</v>
      </c>
      <c r="I32" s="18" t="s">
        <v>404</v>
      </c>
      <c r="J32" s="20" t="s">
        <v>404</v>
      </c>
      <c r="K32" s="18" t="s">
        <v>404</v>
      </c>
      <c r="L32" s="20" t="s">
        <v>404</v>
      </c>
      <c r="M32" s="18" t="s">
        <v>404</v>
      </c>
      <c r="N32" s="20" t="s">
        <v>404</v>
      </c>
      <c r="O32" s="18" t="s">
        <v>404</v>
      </c>
      <c r="P32" s="20" t="s">
        <v>404</v>
      </c>
      <c r="Q32" s="18" t="n">
        <v>548.9330025199999</v>
      </c>
      <c r="R32" s="20" t="n">
        <v>6.89841916</v>
      </c>
    </row>
    <row r="33" spans="1:18">
      <c r="A33" s="15" t="s">
        <v>430</v>
      </c>
      <c r="B33" s="17" t="n">
        <v>7325</v>
      </c>
      <c r="C33" s="18">
        <f>(29.0/B33*100)</f>
        <v/>
      </c>
      <c r="D33" s="19" t="n">
        <v>7296</v>
      </c>
      <c r="E33" s="18" t="n">
        <v>498.23028344</v>
      </c>
      <c r="F33" s="20" t="n">
        <v>3.58115106</v>
      </c>
      <c r="G33" s="18" t="n">
        <v>493.97250031</v>
      </c>
      <c r="H33" s="20" t="n">
        <v>5.69318094</v>
      </c>
      <c r="I33" s="18" t="s">
        <v>404</v>
      </c>
      <c r="J33" s="20" t="s">
        <v>404</v>
      </c>
      <c r="K33" s="18" t="s">
        <v>404</v>
      </c>
      <c r="L33" s="20" t="s">
        <v>404</v>
      </c>
      <c r="M33" s="18" t="s">
        <v>404</v>
      </c>
      <c r="N33" s="20" t="s">
        <v>404</v>
      </c>
      <c r="O33" s="18" t="s">
        <v>404</v>
      </c>
      <c r="P33" s="20" t="s">
        <v>404</v>
      </c>
      <c r="Q33" s="18" t="n">
        <v>535.75063599</v>
      </c>
      <c r="R33" s="20" t="n">
        <v>20.29230155</v>
      </c>
    </row>
    <row r="34" spans="1:18">
      <c r="A34" s="15" t="s">
        <v>431</v>
      </c>
      <c r="B34" s="17" t="n">
        <v>6350</v>
      </c>
      <c r="C34" s="18">
        <f>(0.0/B34*100)</f>
        <v/>
      </c>
      <c r="D34" s="19" t="n">
        <v>6350</v>
      </c>
      <c r="E34" s="18" t="n">
        <v>437.49899784</v>
      </c>
      <c r="F34" s="20" t="n">
        <v>4.47850359</v>
      </c>
      <c r="G34" s="18" t="n">
        <v>470.88616254</v>
      </c>
      <c r="H34" s="20" t="n">
        <v>6.65252857</v>
      </c>
      <c r="I34" s="18" t="s">
        <v>404</v>
      </c>
      <c r="J34" s="20" t="s">
        <v>404</v>
      </c>
      <c r="K34" s="18" t="s">
        <v>404</v>
      </c>
      <c r="L34" s="20" t="s">
        <v>404</v>
      </c>
      <c r="M34" s="18" t="s">
        <v>404</v>
      </c>
      <c r="N34" s="20" t="s">
        <v>404</v>
      </c>
      <c r="O34" s="18" t="s">
        <v>404</v>
      </c>
      <c r="P34" s="20" t="s">
        <v>404</v>
      </c>
      <c r="Q34" s="18" t="n">
        <v>493.99431782</v>
      </c>
      <c r="R34" s="20" t="n">
        <v>9.021246720000001</v>
      </c>
    </row>
    <row r="35" spans="1:18">
      <c r="A35" s="15" t="s">
        <v>432</v>
      </c>
      <c r="B35" s="17" t="n">
        <v>6406</v>
      </c>
      <c r="C35" s="18">
        <f>(443.0/B35*100)</f>
        <v/>
      </c>
      <c r="D35" s="19" t="n">
        <v>5963</v>
      </c>
      <c r="E35" s="18" t="n">
        <v>498.07180782</v>
      </c>
      <c r="F35" s="20" t="n">
        <v>1.99833247</v>
      </c>
      <c r="G35" s="18" t="n">
        <v>516.16478906</v>
      </c>
      <c r="H35" s="20" t="n">
        <v>2.05376446</v>
      </c>
      <c r="I35" s="18" t="s">
        <v>404</v>
      </c>
      <c r="J35" s="20" t="s">
        <v>404</v>
      </c>
      <c r="K35" s="18" t="s">
        <v>404</v>
      </c>
      <c r="L35" s="20" t="s">
        <v>404</v>
      </c>
      <c r="M35" s="18" t="s">
        <v>404</v>
      </c>
      <c r="N35" s="20" t="s">
        <v>404</v>
      </c>
      <c r="O35" s="18" t="s">
        <v>404</v>
      </c>
      <c r="P35" s="20" t="s">
        <v>404</v>
      </c>
      <c r="Q35" s="18" t="n">
        <v>543.12816995</v>
      </c>
      <c r="R35" s="20" t="n">
        <v>13.75977033</v>
      </c>
    </row>
    <row r="36" spans="1:18">
      <c r="A36" s="15" t="s">
        <v>433</v>
      </c>
      <c r="B36" s="17" t="n">
        <v>6736</v>
      </c>
      <c r="C36" s="18">
        <f>(10.0/B36*100)</f>
        <v/>
      </c>
      <c r="D36" s="19" t="n">
        <v>6726</v>
      </c>
      <c r="E36" s="18" t="n">
        <v>492.7395071</v>
      </c>
      <c r="F36" s="20" t="n">
        <v>5.34402316</v>
      </c>
      <c r="G36" s="18" t="n">
        <v>496.72439345</v>
      </c>
      <c r="H36" s="20" t="n">
        <v>2.52869911</v>
      </c>
      <c r="I36" s="18" t="s">
        <v>404</v>
      </c>
      <c r="J36" s="20" t="s">
        <v>404</v>
      </c>
      <c r="K36" s="18" t="s">
        <v>404</v>
      </c>
      <c r="L36" s="20" t="s">
        <v>404</v>
      </c>
      <c r="M36" s="18" t="s">
        <v>404</v>
      </c>
      <c r="N36" s="20" t="s">
        <v>404</v>
      </c>
      <c r="O36" s="18" t="s">
        <v>404</v>
      </c>
      <c r="P36" s="20" t="s">
        <v>404</v>
      </c>
      <c r="Q36" s="18" t="n">
        <v>528.42344946</v>
      </c>
      <c r="R36" s="20" t="n">
        <v>3.99560472</v>
      </c>
    </row>
    <row r="37" spans="1:18">
      <c r="A37" s="15" t="s">
        <v>434</v>
      </c>
      <c r="B37" s="17" t="n">
        <v>5458</v>
      </c>
      <c r="C37" s="18">
        <f>(0.0/B37*100)</f>
        <v/>
      </c>
      <c r="D37" s="19" t="n">
        <v>5458</v>
      </c>
      <c r="E37" s="18" t="n">
        <v>500.53738609</v>
      </c>
      <c r="F37" s="20" t="n">
        <v>3.73056681</v>
      </c>
      <c r="G37" s="18" t="n">
        <v>496.2930579</v>
      </c>
      <c r="H37" s="20" t="n">
        <v>9.4985596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475.71313208</v>
      </c>
      <c r="F38" s="20" t="n">
        <v>5.22869205</v>
      </c>
      <c r="G38" s="18" t="n">
        <v>507.83634206</v>
      </c>
      <c r="H38" s="20" t="n">
        <v>5.9419837</v>
      </c>
      <c r="I38" s="18" t="s">
        <v>404</v>
      </c>
      <c r="J38" s="20" t="s">
        <v>404</v>
      </c>
      <c r="K38" s="18" t="s">
        <v>404</v>
      </c>
      <c r="L38" s="20" t="s">
        <v>404</v>
      </c>
      <c r="M38" s="18" t="s">
        <v>404</v>
      </c>
      <c r="N38" s="20" t="s">
        <v>404</v>
      </c>
      <c r="O38" s="18" t="s">
        <v>404</v>
      </c>
      <c r="P38" s="20" t="s">
        <v>404</v>
      </c>
      <c r="Q38" s="18" t="n">
        <v>454.25670563</v>
      </c>
      <c r="R38" s="20" t="n">
        <v>8.12448858</v>
      </c>
    </row>
    <row r="39" spans="1:18">
      <c r="A39" s="15" t="s">
        <v>436</v>
      </c>
      <c r="B39" s="17" t="n">
        <v>5895</v>
      </c>
      <c r="C39" s="18">
        <f>(0.0/B39*100)</f>
        <v/>
      </c>
      <c r="D39" s="19" t="n">
        <v>5895</v>
      </c>
      <c r="E39" s="18" t="n">
        <v>423.56033174</v>
      </c>
      <c r="F39" s="20" t="n">
        <v>8.572363169999999</v>
      </c>
      <c r="G39" s="18" t="n">
        <v>431.48667087</v>
      </c>
      <c r="H39" s="20" t="n">
        <v>4.99475593</v>
      </c>
      <c r="I39" s="18" t="s">
        <v>404</v>
      </c>
      <c r="J39" s="20" t="s">
        <v>404</v>
      </c>
      <c r="K39" s="18" t="s">
        <v>404</v>
      </c>
      <c r="L39" s="20" t="s">
        <v>404</v>
      </c>
      <c r="M39" s="18" t="s">
        <v>404</v>
      </c>
      <c r="N39" s="20" t="s">
        <v>404</v>
      </c>
      <c r="O39" s="18" t="s">
        <v>404</v>
      </c>
      <c r="P39" s="20" t="s">
        <v>404</v>
      </c>
      <c r="Q39" s="18" t="n">
        <v>381.90649078</v>
      </c>
      <c r="R39" s="20" t="n">
        <v>6.70260605</v>
      </c>
    </row>
    <row r="40" spans="1:18">
      <c r="A40" s="15" t="s">
        <v>437</v>
      </c>
      <c r="B40" s="17" t="n">
        <v>14157</v>
      </c>
      <c r="C40" s="18">
        <f>(2650.0/B40*100)</f>
        <v/>
      </c>
      <c r="D40" s="19" t="n">
        <v>11507</v>
      </c>
      <c r="E40" s="18" t="n">
        <v>500.21345294</v>
      </c>
      <c r="F40" s="20" t="n">
        <v>3.32509926</v>
      </c>
      <c r="G40" s="18" t="n">
        <v>502.89816523</v>
      </c>
      <c r="H40" s="20" t="n">
        <v>18.31046966</v>
      </c>
      <c r="I40" s="18" t="s">
        <v>404</v>
      </c>
      <c r="J40" s="20" t="s">
        <v>404</v>
      </c>
      <c r="K40" s="18" t="s">
        <v>404</v>
      </c>
      <c r="L40" s="20" t="s">
        <v>404</v>
      </c>
      <c r="M40" s="18" t="s">
        <v>404</v>
      </c>
      <c r="N40" s="20" t="s">
        <v>404</v>
      </c>
      <c r="O40" s="18" t="s">
        <v>404</v>
      </c>
      <c r="P40" s="20" t="s">
        <v>404</v>
      </c>
      <c r="Q40" s="18" t="n">
        <v>489.02378244</v>
      </c>
      <c r="R40" s="20" t="n">
        <v>11.93459798</v>
      </c>
    </row>
    <row r="41" spans="1:18">
      <c r="A41" s="15" t="s">
        <v>438</v>
      </c>
      <c r="B41" s="17" t="n">
        <v>5712</v>
      </c>
      <c r="C41" s="18">
        <f>(70.0/B41*100)</f>
        <v/>
      </c>
      <c r="D41" s="19" t="n">
        <v>5642</v>
      </c>
      <c r="E41" s="18" t="n">
        <v>497.0808428</v>
      </c>
      <c r="F41" s="20" t="n">
        <v>3.59170025</v>
      </c>
      <c r="G41" s="18" t="n">
        <v>497.2738984</v>
      </c>
      <c r="H41" s="20" t="n">
        <v>8.77314565</v>
      </c>
      <c r="I41" s="18" t="s">
        <v>404</v>
      </c>
      <c r="J41" s="20" t="s">
        <v>404</v>
      </c>
      <c r="K41" s="18" t="s">
        <v>404</v>
      </c>
      <c r="L41" s="20" t="s">
        <v>404</v>
      </c>
      <c r="M41" s="18" t="s">
        <v>404</v>
      </c>
      <c r="N41" s="20" t="s">
        <v>404</v>
      </c>
      <c r="O41" s="18" t="s">
        <v>404</v>
      </c>
      <c r="P41" s="20" t="s">
        <v>404</v>
      </c>
      <c r="Q41" s="18" t="n">
        <v>525.30534292</v>
      </c>
      <c r="R41" s="20" t="n">
        <v>30.7223865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405.98482269</v>
      </c>
      <c r="F44" s="20" t="n">
        <v>6.63386977</v>
      </c>
      <c r="G44" s="18" t="n">
        <v>404.28273221</v>
      </c>
      <c r="H44" s="20" t="n">
        <v>5.19841261</v>
      </c>
      <c r="I44" s="18" t="s">
        <v>404</v>
      </c>
      <c r="J44" s="20" t="s">
        <v>404</v>
      </c>
      <c r="K44" s="18" t="s">
        <v>404</v>
      </c>
      <c r="L44" s="20" t="s">
        <v>404</v>
      </c>
      <c r="M44" s="18" t="s">
        <v>404</v>
      </c>
      <c r="N44" s="20" t="s">
        <v>404</v>
      </c>
      <c r="O44" s="18" t="s">
        <v>404</v>
      </c>
      <c r="P44" s="20" t="s">
        <v>404</v>
      </c>
      <c r="Q44" s="18" t="n">
        <v>407.10917328</v>
      </c>
      <c r="R44" s="20" t="n">
        <v>30.86467803</v>
      </c>
    </row>
    <row r="45" spans="1:18">
      <c r="A45" s="15" t="s">
        <v>442</v>
      </c>
      <c r="B45" s="17" t="n">
        <v>5519</v>
      </c>
      <c r="C45" s="18">
        <f>(0.0/B45*100)</f>
        <v/>
      </c>
      <c r="D45" s="19" t="n">
        <v>5519</v>
      </c>
      <c r="E45" s="18" t="n">
        <v>343.01335163</v>
      </c>
      <c r="F45" s="20" t="n">
        <v>3.73704808</v>
      </c>
      <c r="G45" s="18" t="n">
        <v>361.6268388</v>
      </c>
      <c r="H45" s="20" t="n">
        <v>6.20402842</v>
      </c>
      <c r="I45" s="18" t="s">
        <v>404</v>
      </c>
      <c r="J45" s="20" t="s">
        <v>404</v>
      </c>
      <c r="K45" s="18" t="s">
        <v>404</v>
      </c>
      <c r="L45" s="20" t="s">
        <v>404</v>
      </c>
      <c r="M45" s="18" t="s">
        <v>404</v>
      </c>
      <c r="N45" s="20" t="s">
        <v>404</v>
      </c>
      <c r="O45" s="18" t="s">
        <v>404</v>
      </c>
      <c r="P45" s="20" t="s">
        <v>404</v>
      </c>
      <c r="Q45" s="18" t="n">
        <v>376.94038936</v>
      </c>
      <c r="R45" s="20" t="n">
        <v>19.87343763</v>
      </c>
    </row>
    <row r="46" spans="1:18">
      <c r="A46" s="15" t="s">
        <v>443</v>
      </c>
      <c r="B46" s="17" t="n">
        <v>23141</v>
      </c>
      <c r="C46" s="18">
        <f>(4196.0/B46*100)</f>
        <v/>
      </c>
      <c r="D46" s="19" t="n">
        <v>18945</v>
      </c>
      <c r="E46" s="18" t="n">
        <v>457.74760201</v>
      </c>
      <c r="F46" s="20" t="n">
        <v>9.154950149999999</v>
      </c>
      <c r="G46" s="18" t="n">
        <v>410.51813613</v>
      </c>
      <c r="H46" s="20" t="n">
        <v>3.56377519</v>
      </c>
      <c r="I46" s="18" t="s">
        <v>404</v>
      </c>
      <c r="J46" s="20" t="s">
        <v>404</v>
      </c>
      <c r="K46" s="18" t="s">
        <v>404</v>
      </c>
      <c r="L46" s="20" t="s">
        <v>404</v>
      </c>
      <c r="M46" s="18" t="s">
        <v>404</v>
      </c>
      <c r="N46" s="20" t="s">
        <v>404</v>
      </c>
      <c r="O46" s="18" t="s">
        <v>404</v>
      </c>
      <c r="P46" s="20" t="s">
        <v>404</v>
      </c>
      <c r="Q46" s="18" t="n">
        <v>349.79774055</v>
      </c>
      <c r="R46" s="20" t="n">
        <v>5.78538311</v>
      </c>
    </row>
    <row r="47" spans="1:18">
      <c r="A47" s="15" t="s">
        <v>444</v>
      </c>
      <c r="B47" s="17" t="n">
        <v>5928</v>
      </c>
      <c r="C47" s="18">
        <f>(0.0/B47*100)</f>
        <v/>
      </c>
      <c r="D47" s="19" t="n">
        <v>5928</v>
      </c>
      <c r="E47" s="18" t="n">
        <v>396.13226801</v>
      </c>
      <c r="F47" s="20" t="n">
        <v>10.29090472</v>
      </c>
      <c r="G47" s="18" t="n">
        <v>445.93290561</v>
      </c>
      <c r="H47" s="20" t="n">
        <v>6.02805299</v>
      </c>
      <c r="I47" s="18" t="s">
        <v>404</v>
      </c>
      <c r="J47" s="20" t="s">
        <v>404</v>
      </c>
      <c r="K47" s="18" t="s">
        <v>404</v>
      </c>
      <c r="L47" s="20" t="s">
        <v>404</v>
      </c>
      <c r="M47" s="18" t="s">
        <v>404</v>
      </c>
      <c r="N47" s="20" t="s">
        <v>404</v>
      </c>
      <c r="O47" s="18" t="s">
        <v>404</v>
      </c>
      <c r="P47" s="20" t="s">
        <v>404</v>
      </c>
      <c r="Q47" s="18" t="n">
        <v>411.44973066</v>
      </c>
      <c r="R47" s="20" t="n">
        <v>52.80014977</v>
      </c>
    </row>
    <row r="48" spans="1:18">
      <c r="A48" s="15" t="s">
        <v>445</v>
      </c>
      <c r="B48" s="17" t="n">
        <v>9841</v>
      </c>
      <c r="C48" s="18">
        <f>(0.0/B48*100)</f>
        <v/>
      </c>
      <c r="D48" s="19" t="n">
        <v>9841</v>
      </c>
      <c r="E48" s="18" t="n">
        <v>505.56906156</v>
      </c>
      <c r="F48" s="20" t="n">
        <v>7.48338224</v>
      </c>
      <c r="G48" s="18" t="n">
        <v>467.545503</v>
      </c>
      <c r="H48" s="20" t="n">
        <v>9.975866</v>
      </c>
      <c r="I48" s="18" t="s">
        <v>404</v>
      </c>
      <c r="J48" s="20" t="s">
        <v>404</v>
      </c>
      <c r="K48" s="18" t="s">
        <v>404</v>
      </c>
      <c r="L48" s="20" t="s">
        <v>404</v>
      </c>
      <c r="M48" s="18" t="s">
        <v>404</v>
      </c>
      <c r="N48" s="20" t="s">
        <v>404</v>
      </c>
      <c r="O48" s="18" t="s">
        <v>404</v>
      </c>
      <c r="P48" s="20" t="s">
        <v>404</v>
      </c>
      <c r="Q48" s="18" t="n">
        <v>334.88755677</v>
      </c>
      <c r="R48" s="20" t="n">
        <v>14.21970629</v>
      </c>
    </row>
    <row r="49" spans="1:18">
      <c r="A49" s="15" t="s">
        <v>446</v>
      </c>
      <c r="B49" s="17" t="n">
        <v>6349</v>
      </c>
      <c r="C49" s="18">
        <f>(52.0/B49*100)</f>
        <v/>
      </c>
      <c r="D49" s="19" t="n">
        <v>6297</v>
      </c>
      <c r="E49" s="18" t="n">
        <v>424.55708543</v>
      </c>
      <c r="F49" s="20" t="n">
        <v>4.32262795</v>
      </c>
      <c r="G49" s="18" t="n">
        <v>426.6150051</v>
      </c>
      <c r="H49" s="20" t="n">
        <v>6.49401708</v>
      </c>
      <c r="I49" s="18" t="s">
        <v>404</v>
      </c>
      <c r="J49" s="20" t="s">
        <v>404</v>
      </c>
      <c r="K49" s="18" t="s">
        <v>404</v>
      </c>
      <c r="L49" s="20" t="s">
        <v>404</v>
      </c>
      <c r="M49" s="18" t="s">
        <v>404</v>
      </c>
      <c r="N49" s="20" t="s">
        <v>404</v>
      </c>
      <c r="O49" s="18" t="s">
        <v>404</v>
      </c>
      <c r="P49" s="20" t="s">
        <v>404</v>
      </c>
      <c r="Q49" s="18" t="n">
        <v>353.5331279</v>
      </c>
      <c r="R49" s="20" t="n">
        <v>26.15102532</v>
      </c>
    </row>
    <row r="50" spans="1:18">
      <c r="A50" s="15" t="s">
        <v>447</v>
      </c>
      <c r="B50" s="17" t="n">
        <v>11795</v>
      </c>
      <c r="C50" s="18">
        <f>(1031.0/B50*100)</f>
        <v/>
      </c>
      <c r="D50" s="19" t="n">
        <v>10764</v>
      </c>
      <c r="E50" s="18" t="n">
        <v>427.42354247</v>
      </c>
      <c r="F50" s="20" t="n">
        <v>8.51080836</v>
      </c>
      <c r="G50" s="18" t="n">
        <v>428.77451157</v>
      </c>
      <c r="H50" s="20" t="n">
        <v>3.81623705</v>
      </c>
      <c r="I50" s="18" t="s">
        <v>404</v>
      </c>
      <c r="J50" s="20" t="s">
        <v>404</v>
      </c>
      <c r="K50" s="18" t="s">
        <v>404</v>
      </c>
      <c r="L50" s="20" t="s">
        <v>404</v>
      </c>
      <c r="M50" s="18" t="s">
        <v>404</v>
      </c>
      <c r="N50" s="20" t="s">
        <v>404</v>
      </c>
      <c r="O50" s="18" t="s">
        <v>404</v>
      </c>
      <c r="P50" s="20" t="s">
        <v>404</v>
      </c>
      <c r="Q50" s="18" t="n">
        <v>412.38218872</v>
      </c>
      <c r="R50" s="20" t="n">
        <v>15.23696671</v>
      </c>
    </row>
    <row r="51" spans="1:18">
      <c r="A51" s="15" t="s">
        <v>448</v>
      </c>
      <c r="B51" s="17" t="n">
        <v>6866</v>
      </c>
      <c r="C51" s="18">
        <f>(0.0/B51*100)</f>
        <v/>
      </c>
      <c r="D51" s="19" t="n">
        <v>6866</v>
      </c>
      <c r="E51" s="18" t="n">
        <v>432.27604684</v>
      </c>
      <c r="F51" s="20" t="n">
        <v>6.88851385</v>
      </c>
      <c r="G51" s="18" t="n">
        <v>425.83815636</v>
      </c>
      <c r="H51" s="20" t="n">
        <v>3.36874628</v>
      </c>
      <c r="I51" s="18" t="s">
        <v>404</v>
      </c>
      <c r="J51" s="20" t="s">
        <v>404</v>
      </c>
      <c r="K51" s="18" t="s">
        <v>404</v>
      </c>
      <c r="L51" s="20" t="s">
        <v>404</v>
      </c>
      <c r="M51" s="18" t="s">
        <v>404</v>
      </c>
      <c r="N51" s="20" t="s">
        <v>404</v>
      </c>
      <c r="O51" s="18" t="s">
        <v>404</v>
      </c>
      <c r="P51" s="20" t="s">
        <v>404</v>
      </c>
      <c r="Q51" s="18" t="n">
        <v>424.12584101</v>
      </c>
      <c r="R51" s="20" t="n">
        <v>19.67350405</v>
      </c>
    </row>
    <row r="52" spans="1:18">
      <c r="A52" s="15" t="s">
        <v>449</v>
      </c>
      <c r="B52" s="17" t="n">
        <v>5809</v>
      </c>
      <c r="C52" s="18">
        <f>(0.0/B52*100)</f>
        <v/>
      </c>
      <c r="D52" s="19" t="n">
        <v>5809</v>
      </c>
      <c r="E52" s="18" t="n">
        <v>477.41815822</v>
      </c>
      <c r="F52" s="20" t="n">
        <v>10.20844014</v>
      </c>
      <c r="G52" s="18" t="n">
        <v>488.12278118</v>
      </c>
      <c r="H52" s="20" t="n">
        <v>3.14280078</v>
      </c>
      <c r="I52" s="18" t="s">
        <v>404</v>
      </c>
      <c r="J52" s="20" t="s">
        <v>404</v>
      </c>
      <c r="K52" s="18" t="s">
        <v>404</v>
      </c>
      <c r="L52" s="20" t="s">
        <v>404</v>
      </c>
      <c r="M52" s="18" t="s">
        <v>404</v>
      </c>
      <c r="N52" s="20" t="s">
        <v>404</v>
      </c>
      <c r="O52" s="18" t="s">
        <v>404</v>
      </c>
      <c r="P52" s="20" t="s">
        <v>404</v>
      </c>
      <c r="Q52" s="18" t="n">
        <v>513.66828916</v>
      </c>
      <c r="R52" s="20" t="n">
        <v>13.82676592</v>
      </c>
    </row>
    <row r="53" spans="1:18">
      <c r="A53" s="15" t="s">
        <v>450</v>
      </c>
      <c r="B53" s="17" t="n">
        <v>5571</v>
      </c>
      <c r="C53" s="18">
        <f>(0.0/B53*100)</f>
        <v/>
      </c>
      <c r="D53" s="19" t="n">
        <v>5571</v>
      </c>
      <c r="E53" s="18" t="n">
        <v>444.36160926</v>
      </c>
      <c r="F53" s="20" t="n">
        <v>2.27860191</v>
      </c>
      <c r="G53" s="18" t="n">
        <v>441.80371163</v>
      </c>
      <c r="H53" s="20" t="n">
        <v>2.23581639</v>
      </c>
      <c r="I53" s="18" t="s">
        <v>404</v>
      </c>
      <c r="J53" s="20" t="s">
        <v>404</v>
      </c>
      <c r="K53" s="18" t="s">
        <v>404</v>
      </c>
      <c r="L53" s="20" t="s">
        <v>404</v>
      </c>
      <c r="M53" s="18" t="s">
        <v>404</v>
      </c>
      <c r="N53" s="20" t="s">
        <v>404</v>
      </c>
      <c r="O53" s="18" t="s">
        <v>404</v>
      </c>
      <c r="P53" s="20" t="s">
        <v>404</v>
      </c>
      <c r="Q53" s="18" t="n">
        <v>354.6088446</v>
      </c>
      <c r="R53" s="20" t="n">
        <v>26.75066679</v>
      </c>
    </row>
    <row r="54" spans="1:18">
      <c r="A54" s="15" t="s">
        <v>451</v>
      </c>
      <c r="B54" s="17" t="n">
        <v>4740</v>
      </c>
      <c r="C54" s="18">
        <f>(199.0/B54*100)</f>
        <v/>
      </c>
      <c r="D54" s="19" t="n">
        <v>4541</v>
      </c>
      <c r="E54" s="18" t="n">
        <v>367.21774958</v>
      </c>
      <c r="F54" s="20" t="n">
        <v>7.7207043</v>
      </c>
      <c r="G54" s="18" t="n">
        <v>353.28167593</v>
      </c>
      <c r="H54" s="20" t="n">
        <v>5.05376538</v>
      </c>
      <c r="I54" s="18" t="s">
        <v>404</v>
      </c>
      <c r="J54" s="20" t="s">
        <v>404</v>
      </c>
      <c r="K54" s="18" t="s">
        <v>404</v>
      </c>
      <c r="L54" s="20" t="s">
        <v>404</v>
      </c>
      <c r="M54" s="18" t="s">
        <v>404</v>
      </c>
      <c r="N54" s="20" t="s">
        <v>404</v>
      </c>
      <c r="O54" s="18" t="s">
        <v>404</v>
      </c>
      <c r="P54" s="20" t="s">
        <v>404</v>
      </c>
      <c r="Q54" s="18" t="n">
        <v>331.04096244</v>
      </c>
      <c r="R54" s="20" t="n">
        <v>14.2822799</v>
      </c>
    </row>
    <row r="55" spans="1:18">
      <c r="A55" s="15" t="s">
        <v>452</v>
      </c>
      <c r="B55" s="17" t="n">
        <v>5316</v>
      </c>
      <c r="C55" s="18">
        <f>(43.0/B55*100)</f>
        <v/>
      </c>
      <c r="D55" s="19" t="n">
        <v>5273</v>
      </c>
      <c r="E55" s="18" t="n">
        <v>401.51853733</v>
      </c>
      <c r="F55" s="20" t="n">
        <v>4.22721315</v>
      </c>
      <c r="G55" s="18" t="n">
        <v>403.99132293</v>
      </c>
      <c r="H55" s="20" t="n">
        <v>7.11140403</v>
      </c>
      <c r="I55" s="18" t="s">
        <v>404</v>
      </c>
      <c r="J55" s="20" t="s">
        <v>404</v>
      </c>
      <c r="K55" s="18" t="s">
        <v>404</v>
      </c>
      <c r="L55" s="20" t="s">
        <v>404</v>
      </c>
      <c r="M55" s="18" t="s">
        <v>404</v>
      </c>
      <c r="N55" s="20" t="s">
        <v>404</v>
      </c>
      <c r="O55" s="18" t="s">
        <v>404</v>
      </c>
      <c r="P55" s="20" t="s">
        <v>404</v>
      </c>
      <c r="Q55" s="18" t="n">
        <v>330.47251584</v>
      </c>
      <c r="R55" s="20" t="n">
        <v>22.10468425</v>
      </c>
    </row>
    <row r="56" spans="1:18">
      <c r="A56" s="15" t="s">
        <v>453</v>
      </c>
      <c r="B56" s="17" t="n">
        <v>5359</v>
      </c>
      <c r="C56" s="18">
        <f>(0.0/B56*100)</f>
        <v/>
      </c>
      <c r="D56" s="19" t="n">
        <v>5359</v>
      </c>
      <c r="E56" s="18" t="n">
        <v>519.85806485</v>
      </c>
      <c r="F56" s="20" t="n">
        <v>3.32784312</v>
      </c>
      <c r="G56" s="18" t="n">
        <v>549.1476275</v>
      </c>
      <c r="H56" s="20" t="n">
        <v>7.17107802</v>
      </c>
      <c r="I56" s="18" t="s">
        <v>404</v>
      </c>
      <c r="J56" s="20" t="s">
        <v>404</v>
      </c>
      <c r="K56" s="18" t="s">
        <v>404</v>
      </c>
      <c r="L56" s="20" t="s">
        <v>404</v>
      </c>
      <c r="M56" s="18" t="s">
        <v>404</v>
      </c>
      <c r="N56" s="20" t="s">
        <v>404</v>
      </c>
      <c r="O56" s="18" t="s">
        <v>404</v>
      </c>
      <c r="P56" s="20" t="s">
        <v>404</v>
      </c>
      <c r="Q56" s="18" t="n">
        <v>524.88126019</v>
      </c>
      <c r="R56" s="20" t="n">
        <v>17.51322533</v>
      </c>
    </row>
    <row r="57" spans="1:18">
      <c r="A57" s="15" t="s">
        <v>454</v>
      </c>
      <c r="B57" s="17" t="n">
        <v>6513</v>
      </c>
      <c r="C57" s="18">
        <f>(0.0/B57*100)</f>
        <v/>
      </c>
      <c r="D57" s="19" t="n">
        <v>6513</v>
      </c>
      <c r="E57" s="18" t="n">
        <v>398.05413265</v>
      </c>
      <c r="F57" s="20" t="n">
        <v>4.53480341</v>
      </c>
      <c r="G57" s="18" t="n">
        <v>395.3334748</v>
      </c>
      <c r="H57" s="20" t="n">
        <v>4.60429658</v>
      </c>
      <c r="I57" s="18" t="s">
        <v>404</v>
      </c>
      <c r="J57" s="20" t="s">
        <v>404</v>
      </c>
      <c r="K57" s="18" t="s">
        <v>404</v>
      </c>
      <c r="L57" s="20" t="s">
        <v>404</v>
      </c>
      <c r="M57" s="18" t="s">
        <v>404</v>
      </c>
      <c r="N57" s="20" t="s">
        <v>404</v>
      </c>
      <c r="O57" s="18" t="s">
        <v>404</v>
      </c>
      <c r="P57" s="20" t="s">
        <v>404</v>
      </c>
      <c r="Q57" s="18" t="n">
        <v>415.84438768</v>
      </c>
      <c r="R57" s="20" t="n">
        <v>20.36408394</v>
      </c>
    </row>
    <row r="58" spans="1:18">
      <c r="A58" s="15" t="s">
        <v>455</v>
      </c>
      <c r="B58" s="17" t="n">
        <v>7267</v>
      </c>
      <c r="C58" s="18">
        <f>(0.0/B58*100)</f>
        <v/>
      </c>
      <c r="D58" s="19" t="n">
        <v>7267</v>
      </c>
      <c r="E58" s="18" t="n">
        <v>408.70381164</v>
      </c>
      <c r="F58" s="20" t="n">
        <v>3.8043285</v>
      </c>
      <c r="G58" s="18" t="n">
        <v>408.20010404</v>
      </c>
      <c r="H58" s="20" t="n">
        <v>7.09933571</v>
      </c>
      <c r="I58" s="18" t="s">
        <v>404</v>
      </c>
      <c r="J58" s="20" t="s">
        <v>404</v>
      </c>
      <c r="K58" s="18" t="s">
        <v>404</v>
      </c>
      <c r="L58" s="20" t="s">
        <v>404</v>
      </c>
      <c r="M58" s="18" t="s">
        <v>404</v>
      </c>
      <c r="N58" s="20" t="s">
        <v>404</v>
      </c>
      <c r="O58" s="18" t="s">
        <v>404</v>
      </c>
      <c r="P58" s="20" t="s">
        <v>404</v>
      </c>
      <c r="Q58" s="18" t="n">
        <v>344.47306248</v>
      </c>
      <c r="R58" s="20" t="n">
        <v>11.70660327</v>
      </c>
    </row>
    <row r="59" spans="1:18">
      <c r="A59" s="15" t="s">
        <v>456</v>
      </c>
      <c r="B59" s="17" t="n">
        <v>4826</v>
      </c>
      <c r="C59" s="18">
        <f>(0.0/B59*100)</f>
        <v/>
      </c>
      <c r="D59" s="19" t="n">
        <v>4826</v>
      </c>
      <c r="E59" s="18" t="n">
        <v>338.93399706</v>
      </c>
      <c r="F59" s="20" t="n">
        <v>2.98673601</v>
      </c>
      <c r="G59" s="18" t="n">
        <v>350.83502586</v>
      </c>
      <c r="H59" s="20" t="n">
        <v>1.69534216</v>
      </c>
      <c r="I59" s="18" t="s">
        <v>404</v>
      </c>
      <c r="J59" s="20" t="s">
        <v>404</v>
      </c>
      <c r="K59" s="18" t="s">
        <v>404</v>
      </c>
      <c r="L59" s="20" t="s">
        <v>404</v>
      </c>
      <c r="M59" s="18" t="s">
        <v>404</v>
      </c>
      <c r="N59" s="20" t="s">
        <v>404</v>
      </c>
      <c r="O59" s="18" t="s">
        <v>404</v>
      </c>
      <c r="P59" s="20" t="s">
        <v>404</v>
      </c>
      <c r="Q59" s="18" t="n">
        <v>287.53215227</v>
      </c>
      <c r="R59" s="20" t="n">
        <v>16.79165516</v>
      </c>
    </row>
    <row r="60" spans="1:18">
      <c r="A60" s="15" t="s">
        <v>457</v>
      </c>
      <c r="B60" s="17" t="n">
        <v>4546</v>
      </c>
      <c r="C60" s="18">
        <f>(0.0/B60*100)</f>
        <v/>
      </c>
      <c r="D60" s="19" t="n">
        <v>4546</v>
      </c>
      <c r="E60" s="18" t="n">
        <v>353.8229</v>
      </c>
      <c r="F60" s="20" t="n">
        <v>12.02820337</v>
      </c>
      <c r="G60" s="18" t="n">
        <v>348.43992903</v>
      </c>
      <c r="H60" s="20" t="n">
        <v>5.64514406</v>
      </c>
      <c r="I60" s="18" t="s">
        <v>404</v>
      </c>
      <c r="J60" s="20" t="s">
        <v>404</v>
      </c>
      <c r="K60" s="18" t="s">
        <v>404</v>
      </c>
      <c r="L60" s="20" t="s">
        <v>404</v>
      </c>
      <c r="M60" s="18" t="s">
        <v>404</v>
      </c>
      <c r="N60" s="20" t="s">
        <v>404</v>
      </c>
      <c r="O60" s="18" t="s">
        <v>404</v>
      </c>
      <c r="P60" s="20" t="s">
        <v>404</v>
      </c>
      <c r="Q60" s="18" t="n">
        <v>264.00193394</v>
      </c>
      <c r="R60" s="20" t="n">
        <v>16.84958436</v>
      </c>
    </row>
    <row r="61" spans="1:18">
      <c r="A61" s="15" t="s">
        <v>458</v>
      </c>
      <c r="B61" s="17" t="n">
        <v>6525</v>
      </c>
      <c r="C61" s="18">
        <f>(0.0/B61*100)</f>
        <v/>
      </c>
      <c r="D61" s="19" t="n">
        <v>6525</v>
      </c>
      <c r="E61" s="18" t="n">
        <v>471.11123679</v>
      </c>
      <c r="F61" s="20" t="n">
        <v>3.63135039</v>
      </c>
      <c r="G61" s="18" t="n">
        <v>476.01274869</v>
      </c>
      <c r="H61" s="20" t="n">
        <v>6.42744327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515.91838986</v>
      </c>
      <c r="F62" s="20" t="n">
        <v>1.40099007</v>
      </c>
      <c r="G62" s="18" t="n">
        <v>498.5522479</v>
      </c>
      <c r="H62" s="20" t="n">
        <v>2.16046032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346.82089359</v>
      </c>
      <c r="F63" s="20" t="n">
        <v>1.8705327</v>
      </c>
      <c r="G63" s="18" t="n">
        <v>356.31741007</v>
      </c>
      <c r="H63" s="20" t="n">
        <v>2.40858341</v>
      </c>
      <c r="I63" s="18" t="s">
        <v>404</v>
      </c>
      <c r="J63" s="20" t="s">
        <v>404</v>
      </c>
      <c r="K63" s="18" t="s">
        <v>404</v>
      </c>
      <c r="L63" s="20" t="s">
        <v>404</v>
      </c>
      <c r="M63" s="18" t="s">
        <v>404</v>
      </c>
      <c r="N63" s="20" t="s">
        <v>404</v>
      </c>
      <c r="O63" s="18" t="s">
        <v>404</v>
      </c>
      <c r="P63" s="20" t="s">
        <v>404</v>
      </c>
      <c r="Q63" s="18" t="n">
        <v>361.37080401</v>
      </c>
      <c r="R63" s="20" t="n">
        <v>5.76852268</v>
      </c>
    </row>
    <row r="64" spans="1:18">
      <c r="A64" s="15" t="s">
        <v>461</v>
      </c>
      <c r="B64" s="17" t="n">
        <v>3634</v>
      </c>
      <c r="C64" s="18">
        <f>(27.0/B64*100)</f>
        <v/>
      </c>
      <c r="D64" s="19" t="n">
        <v>3607</v>
      </c>
      <c r="E64" s="18" t="n">
        <v>444.09496567</v>
      </c>
      <c r="F64" s="20" t="n">
        <v>3.07936095</v>
      </c>
      <c r="G64" s="18" t="n">
        <v>447.54215431</v>
      </c>
      <c r="H64" s="20" t="n">
        <v>2.20613117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410.78843531</v>
      </c>
      <c r="F65" s="20" t="n">
        <v>4.7254052</v>
      </c>
      <c r="G65" s="18" t="n">
        <v>421.28130216</v>
      </c>
      <c r="H65" s="20" t="n">
        <v>4.03036236</v>
      </c>
      <c r="I65" s="18" t="s">
        <v>404</v>
      </c>
      <c r="J65" s="20" t="s">
        <v>404</v>
      </c>
      <c r="K65" s="18" t="s">
        <v>404</v>
      </c>
      <c r="L65" s="20" t="s">
        <v>404</v>
      </c>
      <c r="M65" s="18" t="s">
        <v>404</v>
      </c>
      <c r="N65" s="20" t="s">
        <v>404</v>
      </c>
      <c r="O65" s="18" t="s">
        <v>404</v>
      </c>
      <c r="P65" s="20" t="s">
        <v>404</v>
      </c>
      <c r="Q65" s="18" t="n">
        <v>409.08797281</v>
      </c>
      <c r="R65" s="20" t="n">
        <v>18.24008632</v>
      </c>
    </row>
    <row r="66" spans="1:18">
      <c r="A66" s="15" t="s">
        <v>463</v>
      </c>
      <c r="B66" s="17" t="n">
        <v>5665</v>
      </c>
      <c r="C66" s="18">
        <f>(0.0/B66*100)</f>
        <v/>
      </c>
      <c r="D66" s="19" t="n">
        <v>5665</v>
      </c>
      <c r="E66" s="18" t="n">
        <v>414.33771463</v>
      </c>
      <c r="F66" s="20" t="n">
        <v>3.14564407</v>
      </c>
      <c r="G66" s="18" t="n">
        <v>429.09142367</v>
      </c>
      <c r="H66" s="20" t="n">
        <v>1.81569444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410.65912003</v>
      </c>
      <c r="F67" s="20" t="n">
        <v>6.32097197</v>
      </c>
      <c r="G67" s="18" t="n">
        <v>392.21671207</v>
      </c>
      <c r="H67" s="20" t="n">
        <v>4.19162594</v>
      </c>
      <c r="I67" s="18" t="s">
        <v>404</v>
      </c>
      <c r="J67" s="20" t="s">
        <v>404</v>
      </c>
      <c r="K67" s="18" t="s">
        <v>404</v>
      </c>
      <c r="L67" s="20" t="s">
        <v>404</v>
      </c>
      <c r="M67" s="18" t="s">
        <v>404</v>
      </c>
      <c r="N67" s="20" t="s">
        <v>404</v>
      </c>
      <c r="O67" s="18" t="s">
        <v>404</v>
      </c>
      <c r="P67" s="20" t="s">
        <v>404</v>
      </c>
      <c r="Q67" s="18" t="n">
        <v>370.24175939</v>
      </c>
      <c r="R67" s="20" t="n">
        <v>40.89229672</v>
      </c>
    </row>
    <row r="68" spans="1:18">
      <c r="A68" s="15" t="s">
        <v>465</v>
      </c>
      <c r="B68" s="17" t="n">
        <v>12083</v>
      </c>
      <c r="C68" s="18">
        <f>(0.0/B68*100)</f>
        <v/>
      </c>
      <c r="D68" s="19" t="n">
        <v>12083</v>
      </c>
      <c r="E68" s="18" t="n">
        <v>403.06663855</v>
      </c>
      <c r="F68" s="20" t="n">
        <v>1.22379156</v>
      </c>
      <c r="G68" s="18" t="n">
        <v>396.97386933</v>
      </c>
      <c r="H68" s="20" t="n">
        <v>2.0865189</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429.91393949</v>
      </c>
      <c r="F69" s="20" t="n">
        <v>5.73548007</v>
      </c>
      <c r="G69" s="18" t="n">
        <v>439.26405855</v>
      </c>
      <c r="H69" s="20" t="n">
        <v>7.32220904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494.48786435</v>
      </c>
      <c r="F70" s="20" t="n">
        <v>4.35092506</v>
      </c>
      <c r="G70" s="18" t="n">
        <v>495.07795144</v>
      </c>
      <c r="H70" s="20" t="n">
        <v>4.95184012</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533.75101708</v>
      </c>
      <c r="F71" s="20" t="n">
        <v>1.55461357</v>
      </c>
      <c r="G71" s="18" t="n">
        <v>543.99842544</v>
      </c>
      <c r="H71" s="20" t="n">
        <v>7.31430605</v>
      </c>
      <c r="I71" s="18" t="s">
        <v>404</v>
      </c>
      <c r="J71" s="20" t="s">
        <v>404</v>
      </c>
      <c r="K71" s="18" t="s">
        <v>404</v>
      </c>
      <c r="L71" s="20" t="s">
        <v>404</v>
      </c>
      <c r="M71" s="18" t="s">
        <v>404</v>
      </c>
      <c r="N71" s="20" t="s">
        <v>404</v>
      </c>
      <c r="O71" s="18" t="s">
        <v>404</v>
      </c>
      <c r="P71" s="20" t="s">
        <v>404</v>
      </c>
      <c r="Q71" s="18" t="n">
        <v>526.89882358</v>
      </c>
      <c r="R71" s="20" t="n">
        <v>22.14877064</v>
      </c>
    </row>
    <row r="72" spans="1:18">
      <c r="A72" s="15" t="s">
        <v>469</v>
      </c>
      <c r="B72" s="17" t="n">
        <v>7708</v>
      </c>
      <c r="C72" s="18">
        <f>(0.0/B72*100)</f>
        <v/>
      </c>
      <c r="D72" s="19" t="n">
        <v>7708</v>
      </c>
      <c r="E72" s="18" t="n">
        <v>495.67131523</v>
      </c>
      <c r="F72" s="20" t="n">
        <v>4.52853457</v>
      </c>
      <c r="G72" s="18" t="n">
        <v>500.57288994</v>
      </c>
      <c r="H72" s="20" t="n">
        <v>5.77918072</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415.69340121</v>
      </c>
      <c r="F73" s="20" t="n">
        <v>4.96156641</v>
      </c>
      <c r="G73" s="18" t="n">
        <v>401.31214553</v>
      </c>
      <c r="H73" s="20" t="n">
        <v>5.40441217</v>
      </c>
      <c r="I73" s="18" t="s">
        <v>404</v>
      </c>
      <c r="J73" s="20" t="s">
        <v>404</v>
      </c>
      <c r="K73" s="18" t="s">
        <v>404</v>
      </c>
      <c r="L73" s="20" t="s">
        <v>404</v>
      </c>
      <c r="M73" s="18" t="s">
        <v>404</v>
      </c>
      <c r="N73" s="20" t="s">
        <v>404</v>
      </c>
      <c r="O73" s="18" t="s">
        <v>404</v>
      </c>
      <c r="P73" s="20" t="s">
        <v>404</v>
      </c>
      <c r="Q73" s="18" t="n">
        <v>392.58405215</v>
      </c>
      <c r="R73" s="20" t="n">
        <v>16.25826891</v>
      </c>
    </row>
    <row r="74" spans="1:18">
      <c r="A74" s="15" t="s">
        <v>471</v>
      </c>
      <c r="B74" s="17" t="n">
        <v>4692</v>
      </c>
      <c r="C74" s="18">
        <f>(484.0/B74*100)</f>
        <v/>
      </c>
      <c r="D74" s="19" t="n">
        <v>4208</v>
      </c>
      <c r="E74" s="18" t="n">
        <v>429.71293598</v>
      </c>
      <c r="F74" s="20" t="n">
        <v>2.12686304</v>
      </c>
      <c r="G74" s="18" t="n">
        <v>419.93237399</v>
      </c>
      <c r="H74" s="20" t="n">
        <v>2.00456923</v>
      </c>
      <c r="I74" s="18" t="s">
        <v>404</v>
      </c>
      <c r="J74" s="20" t="s">
        <v>404</v>
      </c>
      <c r="K74" s="18" t="s">
        <v>404</v>
      </c>
      <c r="L74" s="20" t="s">
        <v>404</v>
      </c>
      <c r="M74" s="18" t="s">
        <v>404</v>
      </c>
      <c r="N74" s="20" t="s">
        <v>404</v>
      </c>
      <c r="O74" s="18" t="s">
        <v>404</v>
      </c>
      <c r="P74" s="20" t="s">
        <v>404</v>
      </c>
      <c r="Q74" s="18" t="n">
        <v>333.39038847</v>
      </c>
      <c r="R74" s="20" t="n">
        <v>13.70808751</v>
      </c>
    </row>
    <row r="75" spans="1:18">
      <c r="A75" s="15" t="s">
        <v>472</v>
      </c>
      <c r="B75" s="17" t="n">
        <v>5375</v>
      </c>
      <c r="C75" s="18">
        <f>(483.0/B75*100)</f>
        <v/>
      </c>
      <c r="D75" s="19" t="n">
        <v>4892</v>
      </c>
      <c r="E75" s="18" t="n">
        <v>358.92060567</v>
      </c>
      <c r="F75" s="20" t="n">
        <v>5.34793969</v>
      </c>
      <c r="G75" s="18" t="n">
        <v>365.91249087</v>
      </c>
      <c r="H75" s="20" t="n">
        <v>6.10287744</v>
      </c>
      <c r="I75" s="18" t="s">
        <v>404</v>
      </c>
      <c r="J75" s="20" t="s">
        <v>404</v>
      </c>
      <c r="K75" s="18" t="s">
        <v>404</v>
      </c>
      <c r="L75" s="20" t="s">
        <v>404</v>
      </c>
      <c r="M75" s="18" t="s">
        <v>404</v>
      </c>
      <c r="N75" s="20" t="s">
        <v>404</v>
      </c>
      <c r="O75" s="18" t="s">
        <v>404</v>
      </c>
      <c r="P75" s="20" t="s">
        <v>404</v>
      </c>
      <c r="Q75" s="18" t="n">
        <v>355.93148121</v>
      </c>
      <c r="R75" s="20" t="n">
        <v>21.72987594</v>
      </c>
    </row>
    <row r="76" spans="1:18">
      <c r="A76" s="15" t="s">
        <v>473</v>
      </c>
      <c r="B76" s="17" t="n">
        <v>14167</v>
      </c>
      <c r="C76" s="18">
        <f>(1400.0/B76*100)</f>
        <v/>
      </c>
      <c r="D76" s="19" t="n">
        <v>12767</v>
      </c>
      <c r="E76" s="18" t="n">
        <v>449.89934009</v>
      </c>
      <c r="F76" s="20" t="n">
        <v>5.54838667</v>
      </c>
      <c r="G76" s="18" t="n">
        <v>420.31338281</v>
      </c>
      <c r="H76" s="20" t="n">
        <v>3.96909769</v>
      </c>
      <c r="I76" s="18" t="s">
        <v>404</v>
      </c>
      <c r="J76" s="20" t="s">
        <v>404</v>
      </c>
      <c r="K76" s="18" t="s">
        <v>404</v>
      </c>
      <c r="L76" s="20" t="s">
        <v>404</v>
      </c>
      <c r="M76" s="18" t="s">
        <v>404</v>
      </c>
      <c r="N76" s="20" t="s">
        <v>404</v>
      </c>
      <c r="O76" s="18" t="s">
        <v>404</v>
      </c>
      <c r="P76" s="20" t="s">
        <v>404</v>
      </c>
      <c r="Q76" s="18" t="n">
        <v>435.88895603</v>
      </c>
      <c r="R76" s="20" t="n">
        <v>10.87565664</v>
      </c>
    </row>
    <row r="77" spans="1:18">
      <c r="A77" s="15" t="s">
        <v>474</v>
      </c>
      <c r="B77" s="17" t="n">
        <v>6062</v>
      </c>
      <c r="C77" s="18">
        <f>(0.0/B77*100)</f>
        <v/>
      </c>
      <c r="D77" s="19" t="n">
        <v>6062</v>
      </c>
      <c r="E77" s="18" t="n">
        <v>445.33407551</v>
      </c>
      <c r="F77" s="20" t="n">
        <v>4.71267333</v>
      </c>
      <c r="G77" s="18" t="n">
        <v>426.95186661</v>
      </c>
      <c r="H77" s="20" t="n">
        <v>4.25833532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481.14047566</v>
      </c>
      <c r="F78" s="20" t="n">
        <v>5.14409846</v>
      </c>
      <c r="G78" s="18" t="n">
        <v>492.31256096</v>
      </c>
      <c r="H78" s="20" t="n">
        <v>6.86290203</v>
      </c>
      <c r="I78" s="18" t="s">
        <v>404</v>
      </c>
      <c r="J78" s="20" t="s">
        <v>404</v>
      </c>
      <c r="K78" s="18" t="s">
        <v>404</v>
      </c>
      <c r="L78" s="20" t="s">
        <v>404</v>
      </c>
      <c r="M78" s="18" t="s">
        <v>404</v>
      </c>
      <c r="N78" s="20" t="s">
        <v>404</v>
      </c>
      <c r="O78" s="18" t="s">
        <v>404</v>
      </c>
      <c r="P78" s="20" t="s">
        <v>404</v>
      </c>
      <c r="Q78" s="18" t="n">
        <v>495.87456247</v>
      </c>
      <c r="R78" s="20" t="n">
        <v>5.50845032</v>
      </c>
    </row>
    <row customHeight="1" ht="25" r="79" spans="1:18">
      <c r="A79" s="15" t="s">
        <v>476</v>
      </c>
      <c r="B79" s="17" t="n">
        <v>1657</v>
      </c>
      <c r="C79" s="18">
        <f>(21.0/B79*100)</f>
        <v/>
      </c>
      <c r="D79" s="19" t="n">
        <v>1636</v>
      </c>
      <c r="E79" s="18" t="n">
        <v>455.41618437</v>
      </c>
      <c r="F79" s="20" t="n">
        <v>10.61402138</v>
      </c>
      <c r="G79" s="18" t="n">
        <v>488.86105948</v>
      </c>
      <c r="H79" s="20" t="n">
        <v>10.50527739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425.88830888</v>
      </c>
      <c r="F80" s="20" t="n">
        <v>3.48232828</v>
      </c>
      <c r="G80" s="18" t="n">
        <v>443.02436236</v>
      </c>
      <c r="H80" s="20" t="n">
        <v>13.83227815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426.38229039</v>
      </c>
      <c r="F81" s="20" t="n">
        <v>5.95516631</v>
      </c>
      <c r="G81" s="18" t="n">
        <v>433.4574696</v>
      </c>
      <c r="H81" s="20" t="n">
        <v>4.05140654</v>
      </c>
      <c r="I81" s="18" t="s">
        <v>404</v>
      </c>
      <c r="J81" s="20" t="s">
        <v>404</v>
      </c>
      <c r="K81" s="18" t="s">
        <v>404</v>
      </c>
      <c r="L81" s="20" t="s">
        <v>404</v>
      </c>
      <c r="M81" s="18" t="s">
        <v>404</v>
      </c>
      <c r="N81" s="20" t="s">
        <v>404</v>
      </c>
      <c r="O81" s="18" t="s">
        <v>404</v>
      </c>
      <c r="P81" s="20" t="s">
        <v>404</v>
      </c>
      <c r="Q81" s="18" t="n">
        <v>444.35205716</v>
      </c>
      <c r="R81" s="20" t="n">
        <v>10.73575468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525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554.7615807</v>
      </c>
      <c r="F7" s="20" t="n">
        <v>16.63232769</v>
      </c>
      <c r="G7" s="18" t="n">
        <v>510.15967687</v>
      </c>
      <c r="H7" s="20" t="n">
        <v>5.34207003</v>
      </c>
      <c r="I7" s="18" t="n">
        <v>505.79104819</v>
      </c>
      <c r="J7" s="20" t="n">
        <v>3.30399858</v>
      </c>
      <c r="K7" s="18" t="n">
        <v>501.90967362</v>
      </c>
      <c r="L7" s="20" t="n">
        <v>4.98965866</v>
      </c>
      <c r="M7" s="18" t="n">
        <v>495.04627182</v>
      </c>
      <c r="N7" s="20" t="n">
        <v>6.66323536</v>
      </c>
      <c r="O7" s="18" t="n">
        <v>493.71724047</v>
      </c>
      <c r="P7" s="20" t="n">
        <v>9.42610722</v>
      </c>
      <c r="Q7" s="18" t="s">
        <v>404</v>
      </c>
      <c r="R7" s="20" t="s">
        <v>404</v>
      </c>
      <c r="S7" s="18" t="s">
        <v>404</v>
      </c>
      <c r="T7" s="20" t="s">
        <v>404</v>
      </c>
      <c r="U7" s="18" t="s">
        <v>404</v>
      </c>
      <c r="V7" s="20" t="s">
        <v>404</v>
      </c>
      <c r="W7" s="18" t="s">
        <v>404</v>
      </c>
      <c r="X7" s="20" t="s">
        <v>404</v>
      </c>
      <c r="Y7" s="18" t="n">
        <v>489.95361152</v>
      </c>
      <c r="Z7" s="20" t="n">
        <v>7.767279</v>
      </c>
    </row>
    <row r="8" spans="1:26">
      <c r="A8" s="15" t="s">
        <v>405</v>
      </c>
      <c r="B8" s="17" t="n">
        <v>7007</v>
      </c>
      <c r="C8" s="18">
        <f>(0.0/B8*100)</f>
        <v/>
      </c>
      <c r="D8" s="19" t="n">
        <v>7007</v>
      </c>
      <c r="E8" s="18" t="n">
        <v>474.91264527</v>
      </c>
      <c r="F8" s="20" t="n">
        <v>17.09588766</v>
      </c>
      <c r="G8" s="18" t="n">
        <v>489.43019512</v>
      </c>
      <c r="H8" s="20" t="n">
        <v>5.79871502</v>
      </c>
      <c r="I8" s="18" t="n">
        <v>476.34486489</v>
      </c>
      <c r="J8" s="20" t="n">
        <v>9.803300460000001</v>
      </c>
      <c r="K8" s="18" t="n">
        <v>500.09436384</v>
      </c>
      <c r="L8" s="20" t="n">
        <v>14.66877821</v>
      </c>
      <c r="M8" s="18" t="n">
        <v>467.98908829</v>
      </c>
      <c r="N8" s="20" t="n">
        <v>19.68797015</v>
      </c>
      <c r="O8" s="18" t="n">
        <v>528.56947364</v>
      </c>
      <c r="P8" s="20" t="n">
        <v>17.37195853</v>
      </c>
      <c r="Q8" s="18" t="s">
        <v>404</v>
      </c>
      <c r="R8" s="20" t="s">
        <v>404</v>
      </c>
      <c r="S8" s="18" t="s">
        <v>404</v>
      </c>
      <c r="T8" s="20" t="s">
        <v>404</v>
      </c>
      <c r="U8" s="18" t="s">
        <v>404</v>
      </c>
      <c r="V8" s="20" t="s">
        <v>404</v>
      </c>
      <c r="W8" s="18" t="s">
        <v>404</v>
      </c>
      <c r="X8" s="20" t="s">
        <v>404</v>
      </c>
      <c r="Y8" s="18" t="n">
        <v>465.20437144</v>
      </c>
      <c r="Z8" s="20" t="n">
        <v>19.21696933</v>
      </c>
    </row>
    <row r="9" spans="1:26">
      <c r="A9" s="15" t="s">
        <v>406</v>
      </c>
      <c r="B9" s="17" t="n">
        <v>9651</v>
      </c>
      <c r="C9" s="18">
        <f>(200.0/B9*100)</f>
        <v/>
      </c>
      <c r="D9" s="19" t="n">
        <v>9451</v>
      </c>
      <c r="E9" s="18" t="n">
        <v>494.08935334</v>
      </c>
      <c r="F9" s="20" t="n">
        <v>11.45729829</v>
      </c>
      <c r="G9" s="18" t="n">
        <v>503.15937077</v>
      </c>
      <c r="H9" s="20" t="n">
        <v>4.74366499</v>
      </c>
      <c r="I9" s="18" t="n">
        <v>495.76851518</v>
      </c>
      <c r="J9" s="20" t="n">
        <v>7.19011907</v>
      </c>
      <c r="K9" s="18" t="n">
        <v>524.21993542</v>
      </c>
      <c r="L9" s="20" t="n">
        <v>14.00342585</v>
      </c>
      <c r="M9" s="18" t="n">
        <v>425.27275226</v>
      </c>
      <c r="N9" s="20" t="n">
        <v>42.84138272</v>
      </c>
      <c r="O9" s="18" t="n">
        <v>506.5070696</v>
      </c>
      <c r="P9" s="20" t="n">
        <v>46.45256212</v>
      </c>
      <c r="Q9" s="18" t="s">
        <v>404</v>
      </c>
      <c r="R9" s="20" t="s">
        <v>404</v>
      </c>
      <c r="S9" s="18" t="s">
        <v>404</v>
      </c>
      <c r="T9" s="20" t="s">
        <v>404</v>
      </c>
      <c r="U9" s="18" t="s">
        <v>404</v>
      </c>
      <c r="V9" s="20" t="s">
        <v>404</v>
      </c>
      <c r="W9" s="18" t="s">
        <v>404</v>
      </c>
      <c r="X9" s="20" t="s">
        <v>404</v>
      </c>
      <c r="Y9" s="18" t="n">
        <v>475.61566505</v>
      </c>
      <c r="Z9" s="20" t="n">
        <v>14.65846469</v>
      </c>
    </row>
    <row r="10" spans="1:26">
      <c r="A10" s="15" t="s">
        <v>407</v>
      </c>
      <c r="B10" s="17" t="n">
        <v>20058</v>
      </c>
      <c r="C10" s="18">
        <f>(2798.0/B10*100)</f>
        <v/>
      </c>
      <c r="D10" s="19" t="n">
        <v>17260</v>
      </c>
      <c r="E10" s="18" t="n">
        <v>557.33188975</v>
      </c>
      <c r="F10" s="20" t="n">
        <v>12.7770031</v>
      </c>
      <c r="G10" s="18" t="n">
        <v>527.43909186</v>
      </c>
      <c r="H10" s="20" t="n">
        <v>4.24967964</v>
      </c>
      <c r="I10" s="18" t="n">
        <v>531.20388784</v>
      </c>
      <c r="J10" s="20" t="n">
        <v>4.26012104</v>
      </c>
      <c r="K10" s="18" t="n">
        <v>520.26192219</v>
      </c>
      <c r="L10" s="20" t="n">
        <v>4.86526016</v>
      </c>
      <c r="M10" s="18" t="n">
        <v>514.9992506900001</v>
      </c>
      <c r="N10" s="20" t="n">
        <v>14.7811851</v>
      </c>
      <c r="O10" s="18" t="n">
        <v>523.69930864</v>
      </c>
      <c r="P10" s="20" t="n">
        <v>9.51699573</v>
      </c>
      <c r="Q10" s="18" t="s">
        <v>404</v>
      </c>
      <c r="R10" s="20" t="s">
        <v>404</v>
      </c>
      <c r="S10" s="18" t="s">
        <v>404</v>
      </c>
      <c r="T10" s="20" t="s">
        <v>404</v>
      </c>
      <c r="U10" s="18" t="s">
        <v>404</v>
      </c>
      <c r="V10" s="20" t="s">
        <v>404</v>
      </c>
      <c r="W10" s="18" t="s">
        <v>404</v>
      </c>
      <c r="X10" s="20" t="s">
        <v>404</v>
      </c>
      <c r="Y10" s="18" t="n">
        <v>540.65494883</v>
      </c>
      <c r="Z10" s="20" t="n">
        <v>13.73009108</v>
      </c>
    </row>
    <row r="11" spans="1:26">
      <c r="A11" s="15" t="s">
        <v>408</v>
      </c>
      <c r="B11" s="17" t="n">
        <v>7053</v>
      </c>
      <c r="C11" s="18">
        <f>(137.0/B11*100)</f>
        <v/>
      </c>
      <c r="D11" s="19" t="n">
        <v>6916</v>
      </c>
      <c r="E11" s="18" t="n">
        <v>449.82269189</v>
      </c>
      <c r="F11" s="20" t="n">
        <v>19.05531732</v>
      </c>
      <c r="G11" s="18" t="n">
        <v>459.76593657</v>
      </c>
      <c r="H11" s="20" t="n">
        <v>8.07753995</v>
      </c>
      <c r="I11" s="18" t="n">
        <v>444.67810752</v>
      </c>
      <c r="J11" s="20" t="n">
        <v>6.27565879</v>
      </c>
      <c r="K11" s="18" t="n">
        <v>475.50368539</v>
      </c>
      <c r="L11" s="20" t="n">
        <v>7.20514235</v>
      </c>
      <c r="M11" s="18" t="n">
        <v>465.92411044</v>
      </c>
      <c r="N11" s="20" t="n">
        <v>16.25887354</v>
      </c>
      <c r="O11" s="18" t="n">
        <v>462.29363596</v>
      </c>
      <c r="P11" s="20" t="n">
        <v>16.77288173</v>
      </c>
      <c r="Q11" s="18" t="s">
        <v>404</v>
      </c>
      <c r="R11" s="20" t="s">
        <v>404</v>
      </c>
      <c r="S11" s="18" t="s">
        <v>404</v>
      </c>
      <c r="T11" s="20" t="s">
        <v>404</v>
      </c>
      <c r="U11" s="18" t="s">
        <v>404</v>
      </c>
      <c r="V11" s="20" t="s">
        <v>404</v>
      </c>
      <c r="W11" s="18" t="s">
        <v>404</v>
      </c>
      <c r="X11" s="20" t="s">
        <v>404</v>
      </c>
      <c r="Y11" s="18" t="n">
        <v>470.45929338</v>
      </c>
      <c r="Z11" s="20" t="n">
        <v>25.98111423</v>
      </c>
    </row>
    <row r="12" spans="1:26">
      <c r="A12" s="15" t="s">
        <v>409</v>
      </c>
      <c r="B12" s="17" t="n">
        <v>6894</v>
      </c>
      <c r="C12" s="18">
        <f>(106.0/B12*100)</f>
        <v/>
      </c>
      <c r="D12" s="19" t="n">
        <v>6788</v>
      </c>
      <c r="E12" s="18" t="n">
        <v>489.16505019</v>
      </c>
      <c r="F12" s="20" t="n">
        <v>16.97510354</v>
      </c>
      <c r="G12" s="18" t="n">
        <v>481.13698844</v>
      </c>
      <c r="H12" s="20" t="n">
        <v>4.73382744</v>
      </c>
      <c r="I12" s="18" t="n">
        <v>496.56379791</v>
      </c>
      <c r="J12" s="20" t="n">
        <v>4.91125043</v>
      </c>
      <c r="K12" s="18" t="n">
        <v>491.02918229</v>
      </c>
      <c r="L12" s="20" t="n">
        <v>12.27219976</v>
      </c>
      <c r="M12" s="18" t="n">
        <v>433.44890148</v>
      </c>
      <c r="N12" s="20" t="n">
        <v>11.34165911</v>
      </c>
      <c r="O12" s="18" t="n">
        <v>428.48007549</v>
      </c>
      <c r="P12" s="20" t="n">
        <v>9.15573425</v>
      </c>
      <c r="Q12" s="18" t="s">
        <v>404</v>
      </c>
      <c r="R12" s="20" t="s">
        <v>404</v>
      </c>
      <c r="S12" s="18" t="s">
        <v>404</v>
      </c>
      <c r="T12" s="20" t="s">
        <v>404</v>
      </c>
      <c r="U12" s="18" t="s">
        <v>404</v>
      </c>
      <c r="V12" s="20" t="s">
        <v>404</v>
      </c>
      <c r="W12" s="18" t="s">
        <v>404</v>
      </c>
      <c r="X12" s="20" t="s">
        <v>404</v>
      </c>
      <c r="Y12" s="18" t="n">
        <v>450.99226695</v>
      </c>
      <c r="Z12" s="20" t="n">
        <v>26.4967602</v>
      </c>
    </row>
    <row r="13" spans="1:26">
      <c r="A13" s="15" t="s">
        <v>410</v>
      </c>
      <c r="B13" s="17" t="n">
        <v>7161</v>
      </c>
      <c r="C13" s="18">
        <f>(1175.0/B13*100)</f>
        <v/>
      </c>
      <c r="D13" s="19" t="n">
        <v>5986</v>
      </c>
      <c r="E13" s="18" t="n">
        <v>500.48891699</v>
      </c>
      <c r="F13" s="20" t="n">
        <v>9.160030190000001</v>
      </c>
      <c r="G13" s="18" t="n">
        <v>500.21809235</v>
      </c>
      <c r="H13" s="20" t="n">
        <v>4.56356401</v>
      </c>
      <c r="I13" s="18" t="n">
        <v>495.84246634</v>
      </c>
      <c r="J13" s="20" t="n">
        <v>4.23590944</v>
      </c>
      <c r="K13" s="18" t="n">
        <v>510.13664099</v>
      </c>
      <c r="L13" s="20" t="n">
        <v>7.45620513</v>
      </c>
      <c r="M13" s="18" t="n">
        <v>493.3874472</v>
      </c>
      <c r="N13" s="20" t="n">
        <v>17.44830017</v>
      </c>
      <c r="O13" s="18" t="n">
        <v>563.73007698</v>
      </c>
      <c r="P13" s="20" t="n">
        <v>11.66717902</v>
      </c>
      <c r="Q13" s="18" t="s">
        <v>404</v>
      </c>
      <c r="R13" s="20" t="s">
        <v>404</v>
      </c>
      <c r="S13" s="18" t="s">
        <v>404</v>
      </c>
      <c r="T13" s="20" t="s">
        <v>404</v>
      </c>
      <c r="U13" s="18" t="s">
        <v>404</v>
      </c>
      <c r="V13" s="20" t="s">
        <v>404</v>
      </c>
      <c r="W13" s="18" t="s">
        <v>404</v>
      </c>
      <c r="X13" s="20" t="s">
        <v>404</v>
      </c>
      <c r="Y13" s="18" t="n">
        <v>497.46266489</v>
      </c>
      <c r="Z13" s="20" t="n">
        <v>7.88138509</v>
      </c>
    </row>
    <row r="14" spans="1:26">
      <c r="A14" s="15" t="s">
        <v>411</v>
      </c>
      <c r="B14" s="17" t="n">
        <v>5587</v>
      </c>
      <c r="C14" s="18">
        <f>(0.0/B14*100)</f>
        <v/>
      </c>
      <c r="D14" s="19" t="n">
        <v>5587</v>
      </c>
      <c r="E14" s="18" t="n">
        <v>528.2526382</v>
      </c>
      <c r="F14" s="20" t="n">
        <v>24.36082944</v>
      </c>
      <c r="G14" s="18" t="n">
        <v>523.68479643</v>
      </c>
      <c r="H14" s="20" t="n">
        <v>5.10211535</v>
      </c>
      <c r="I14" s="18" t="n">
        <v>518.86749501</v>
      </c>
      <c r="J14" s="20" t="n">
        <v>3.2547636</v>
      </c>
      <c r="K14" s="18" t="n">
        <v>509.84861072</v>
      </c>
      <c r="L14" s="20" t="n">
        <v>5.46238431</v>
      </c>
      <c r="M14" s="18" t="n">
        <v>509.94507786</v>
      </c>
      <c r="N14" s="20" t="n">
        <v>9.64874202</v>
      </c>
      <c r="O14" s="18" t="n">
        <v>561.0145729</v>
      </c>
      <c r="P14" s="20" t="n">
        <v>14.74062122</v>
      </c>
      <c r="Q14" s="18" t="s">
        <v>404</v>
      </c>
      <c r="R14" s="20" t="s">
        <v>404</v>
      </c>
      <c r="S14" s="18" t="s">
        <v>404</v>
      </c>
      <c r="T14" s="20" t="s">
        <v>404</v>
      </c>
      <c r="U14" s="18" t="s">
        <v>404</v>
      </c>
      <c r="V14" s="20" t="s">
        <v>404</v>
      </c>
      <c r="W14" s="18" t="s">
        <v>404</v>
      </c>
      <c r="X14" s="20" t="s">
        <v>404</v>
      </c>
      <c r="Y14" s="18" t="n">
        <v>518.58118741</v>
      </c>
      <c r="Z14" s="20" t="n">
        <v>12.31516084</v>
      </c>
    </row>
    <row r="15" spans="1:26">
      <c r="A15" s="15" t="s">
        <v>412</v>
      </c>
      <c r="B15" s="17" t="n">
        <v>5882</v>
      </c>
      <c r="C15" s="18">
        <f>(0.0/B15*100)</f>
        <v/>
      </c>
      <c r="D15" s="19" t="n">
        <v>5882</v>
      </c>
      <c r="E15" s="18" t="n">
        <v>528.20248857</v>
      </c>
      <c r="F15" s="20" t="n">
        <v>7.2597621</v>
      </c>
      <c r="G15" s="18" t="n">
        <v>525.26642297</v>
      </c>
      <c r="H15" s="20" t="n">
        <v>3.46512826</v>
      </c>
      <c r="I15" s="18" t="n">
        <v>529.79175589</v>
      </c>
      <c r="J15" s="20" t="n">
        <v>5.59771841</v>
      </c>
      <c r="K15" s="18" t="n">
        <v>512.01991376</v>
      </c>
      <c r="L15" s="20" t="n">
        <v>6.93092482</v>
      </c>
      <c r="M15" s="18" t="n">
        <v>521.46691201</v>
      </c>
      <c r="N15" s="20" t="n">
        <v>13.27227952</v>
      </c>
      <c r="O15" s="18" t="n">
        <v>559.1817165</v>
      </c>
      <c r="P15" s="20" t="n">
        <v>12.43852091</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516.81910364</v>
      </c>
      <c r="F16" s="20" t="n">
        <v>21.9680551</v>
      </c>
      <c r="G16" s="18" t="n">
        <v>503.31329125</v>
      </c>
      <c r="H16" s="20" t="n">
        <v>7.50115778</v>
      </c>
      <c r="I16" s="18" t="n">
        <v>511.507659</v>
      </c>
      <c r="J16" s="20" t="n">
        <v>6.96332458</v>
      </c>
      <c r="K16" s="18" t="n">
        <v>468.10376966</v>
      </c>
      <c r="L16" s="20" t="n">
        <v>18.6839378</v>
      </c>
      <c r="M16" s="18" t="n">
        <v>536.84914928</v>
      </c>
      <c r="N16" s="20" t="n">
        <v>43.13086539</v>
      </c>
      <c r="O16" s="18" t="n">
        <v>501.13809632</v>
      </c>
      <c r="P16" s="20" t="n">
        <v>35.42433576</v>
      </c>
      <c r="Q16" s="18" t="s">
        <v>404</v>
      </c>
      <c r="R16" s="20" t="s">
        <v>404</v>
      </c>
      <c r="S16" s="18" t="s">
        <v>404</v>
      </c>
      <c r="T16" s="20" t="s">
        <v>404</v>
      </c>
      <c r="U16" s="18" t="s">
        <v>404</v>
      </c>
      <c r="V16" s="20" t="s">
        <v>404</v>
      </c>
      <c r="W16" s="18" t="s">
        <v>404</v>
      </c>
      <c r="X16" s="20" t="s">
        <v>404</v>
      </c>
      <c r="Y16" s="18" t="n">
        <v>467.58795477</v>
      </c>
      <c r="Z16" s="20" t="n">
        <v>28.22299911</v>
      </c>
    </row>
    <row r="17" spans="1:26">
      <c r="A17" s="15" t="s">
        <v>414</v>
      </c>
      <c r="B17" s="17" t="n">
        <v>6504</v>
      </c>
      <c r="C17" s="18">
        <f>(1325.0/B17*100)</f>
        <v/>
      </c>
      <c r="D17" s="19" t="n">
        <v>5179</v>
      </c>
      <c r="E17" s="18" t="n">
        <v>515.0484656899999</v>
      </c>
      <c r="F17" s="20" t="n">
        <v>17.70507048</v>
      </c>
      <c r="G17" s="18" t="n">
        <v>503.42678776</v>
      </c>
      <c r="H17" s="20" t="n">
        <v>6.761286</v>
      </c>
      <c r="I17" s="18" t="n">
        <v>510.36984863</v>
      </c>
      <c r="J17" s="20" t="n">
        <v>9.22242743</v>
      </c>
      <c r="K17" s="18" t="n">
        <v>521.75308284</v>
      </c>
      <c r="L17" s="20" t="n">
        <v>17.1102133</v>
      </c>
      <c r="M17" s="18" t="n">
        <v>488.88104676</v>
      </c>
      <c r="N17" s="20" t="n">
        <v>29.04925455</v>
      </c>
      <c r="O17" s="18" t="n">
        <v>576.79433366</v>
      </c>
      <c r="P17" s="20" t="n">
        <v>15.76874993</v>
      </c>
      <c r="Q17" s="18" t="s">
        <v>404</v>
      </c>
      <c r="R17" s="20" t="s">
        <v>404</v>
      </c>
      <c r="S17" s="18" t="s">
        <v>404</v>
      </c>
      <c r="T17" s="20" t="s">
        <v>404</v>
      </c>
      <c r="U17" s="18" t="s">
        <v>404</v>
      </c>
      <c r="V17" s="20" t="s">
        <v>404</v>
      </c>
      <c r="W17" s="18" t="s">
        <v>404</v>
      </c>
      <c r="X17" s="20" t="s">
        <v>404</v>
      </c>
      <c r="Y17" s="18" t="n">
        <v>545.96738567</v>
      </c>
      <c r="Z17" s="20" t="n">
        <v>16.69726615</v>
      </c>
    </row>
    <row r="18" spans="1:26">
      <c r="A18" s="15" t="s">
        <v>415</v>
      </c>
      <c r="B18" s="17" t="n">
        <v>5532</v>
      </c>
      <c r="C18" s="18">
        <f>(0.0/B18*100)</f>
        <v/>
      </c>
      <c r="D18" s="19" t="n">
        <v>5532</v>
      </c>
      <c r="E18" s="18" t="n">
        <v>458.07904103</v>
      </c>
      <c r="F18" s="20" t="n">
        <v>24.53161873</v>
      </c>
      <c r="G18" s="18" t="n">
        <v>470.77419153</v>
      </c>
      <c r="H18" s="20" t="n">
        <v>5.9503886</v>
      </c>
      <c r="I18" s="18" t="n">
        <v>465.67009129</v>
      </c>
      <c r="J18" s="20" t="n">
        <v>9.67236699</v>
      </c>
      <c r="K18" s="18" t="n">
        <v>461.14120937</v>
      </c>
      <c r="L18" s="20" t="n">
        <v>11.47564921</v>
      </c>
      <c r="M18" s="18" t="n">
        <v>411.05240735</v>
      </c>
      <c r="N18" s="20" t="n">
        <v>40.89824315</v>
      </c>
      <c r="O18" s="18" t="n">
        <v>516.9281188</v>
      </c>
      <c r="P18" s="20" t="n">
        <v>19.86167283</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n">
        <v>486.02331045</v>
      </c>
      <c r="F19" s="20" t="n">
        <v>33.48211972</v>
      </c>
      <c r="G19" s="18" t="n">
        <v>469.59522305</v>
      </c>
      <c r="H19" s="20" t="n">
        <v>7.72542041</v>
      </c>
      <c r="I19" s="18" t="n">
        <v>470.18150931</v>
      </c>
      <c r="J19" s="20" t="n">
        <v>7.57199233</v>
      </c>
      <c r="K19" s="18" t="n">
        <v>473.40777055</v>
      </c>
      <c r="L19" s="20" t="n">
        <v>12.1631175</v>
      </c>
      <c r="M19" s="18" t="n">
        <v>449.67150832</v>
      </c>
      <c r="N19" s="20" t="n">
        <v>25.1939823</v>
      </c>
      <c r="O19" s="18" t="n">
        <v>463.02885362</v>
      </c>
      <c r="P19" s="20" t="n">
        <v>24.32604954</v>
      </c>
      <c r="Q19" s="18" t="s">
        <v>404</v>
      </c>
      <c r="R19" s="20" t="s">
        <v>404</v>
      </c>
      <c r="S19" s="18" t="s">
        <v>404</v>
      </c>
      <c r="T19" s="20" t="s">
        <v>404</v>
      </c>
      <c r="U19" s="18" t="s">
        <v>404</v>
      </c>
      <c r="V19" s="20" t="s">
        <v>404</v>
      </c>
      <c r="W19" s="18" t="s">
        <v>404</v>
      </c>
      <c r="X19" s="20" t="s">
        <v>404</v>
      </c>
      <c r="Y19" s="18" t="n">
        <v>474.83913548</v>
      </c>
      <c r="Z19" s="20" t="n">
        <v>22.76848287</v>
      </c>
    </row>
    <row r="20" spans="1:26">
      <c r="A20" s="15" t="s">
        <v>417</v>
      </c>
      <c r="B20" s="17" t="n">
        <v>3371</v>
      </c>
      <c r="C20" s="18">
        <f>(24.0/B20*100)</f>
        <v/>
      </c>
      <c r="D20" s="19" t="n">
        <v>3347</v>
      </c>
      <c r="E20" s="18" t="n">
        <v>452.30131429</v>
      </c>
      <c r="F20" s="20" t="n">
        <v>22.992712</v>
      </c>
      <c r="G20" s="18" t="n">
        <v>484.12608697</v>
      </c>
      <c r="H20" s="20" t="n">
        <v>3.38226896</v>
      </c>
      <c r="I20" s="18" t="n">
        <v>479.14325268</v>
      </c>
      <c r="J20" s="20" t="n">
        <v>3.60647727</v>
      </c>
      <c r="K20" s="18" t="n">
        <v>488.75222869</v>
      </c>
      <c r="L20" s="20" t="n">
        <v>4.11223274</v>
      </c>
      <c r="M20" s="18" t="n">
        <v>479.77380184</v>
      </c>
      <c r="N20" s="20" t="n">
        <v>9.03449401</v>
      </c>
      <c r="O20" s="18" t="n">
        <v>425.91997765</v>
      </c>
      <c r="P20" s="20" t="n">
        <v>21.54403739</v>
      </c>
      <c r="Q20" s="18" t="s">
        <v>404</v>
      </c>
      <c r="R20" s="20" t="s">
        <v>404</v>
      </c>
      <c r="S20" s="18" t="s">
        <v>404</v>
      </c>
      <c r="T20" s="20" t="s">
        <v>404</v>
      </c>
      <c r="U20" s="18" t="s">
        <v>404</v>
      </c>
      <c r="V20" s="20" t="s">
        <v>404</v>
      </c>
      <c r="W20" s="18" t="s">
        <v>404</v>
      </c>
      <c r="X20" s="20" t="s">
        <v>404</v>
      </c>
      <c r="Y20" s="18" t="n">
        <v>455.58629507</v>
      </c>
      <c r="Z20" s="20" t="n">
        <v>10.00358276</v>
      </c>
    </row>
    <row r="21" spans="1:26">
      <c r="A21" s="15" t="s">
        <v>418</v>
      </c>
      <c r="B21" s="17" t="n">
        <v>5741</v>
      </c>
      <c r="C21" s="18">
        <f>(0.0/B21*100)</f>
        <v/>
      </c>
      <c r="D21" s="19" t="n">
        <v>5741</v>
      </c>
      <c r="E21" s="18" t="n">
        <v>537.03325308</v>
      </c>
      <c r="F21" s="20" t="n">
        <v>20.46109661</v>
      </c>
      <c r="G21" s="18" t="n">
        <v>517.5495995799999</v>
      </c>
      <c r="H21" s="20" t="n">
        <v>4.6990431</v>
      </c>
      <c r="I21" s="18" t="n">
        <v>525.3560284599999</v>
      </c>
      <c r="J21" s="20" t="n">
        <v>3.75317913</v>
      </c>
      <c r="K21" s="18" t="n">
        <v>519.96939811</v>
      </c>
      <c r="L21" s="20" t="n">
        <v>12.33891683</v>
      </c>
      <c r="M21" s="18" t="n">
        <v>536.589692</v>
      </c>
      <c r="N21" s="20" t="n">
        <v>16.32376523</v>
      </c>
      <c r="O21" s="18" t="n">
        <v>510.70390641</v>
      </c>
      <c r="P21" s="20" t="n">
        <v>30.58633229</v>
      </c>
      <c r="Q21" s="18" t="s">
        <v>404</v>
      </c>
      <c r="R21" s="20" t="s">
        <v>404</v>
      </c>
      <c r="S21" s="18" t="s">
        <v>404</v>
      </c>
      <c r="T21" s="20" t="s">
        <v>404</v>
      </c>
      <c r="U21" s="18" t="s">
        <v>404</v>
      </c>
      <c r="V21" s="20" t="s">
        <v>404</v>
      </c>
      <c r="W21" s="18" t="s">
        <v>404</v>
      </c>
      <c r="X21" s="20" t="s">
        <v>404</v>
      </c>
      <c r="Y21" s="18" t="n">
        <v>510.88710912</v>
      </c>
      <c r="Z21" s="20" t="n">
        <v>7.14384791</v>
      </c>
    </row>
    <row r="22" spans="1:26">
      <c r="A22" s="15" t="s">
        <v>419</v>
      </c>
      <c r="B22" s="17" t="n">
        <v>6598</v>
      </c>
      <c r="C22" s="18">
        <f>(0.0/B22*100)</f>
        <v/>
      </c>
      <c r="D22" s="19" t="n">
        <v>6598</v>
      </c>
      <c r="E22" s="18" t="n">
        <v>514.4544673</v>
      </c>
      <c r="F22" s="20" t="n">
        <v>5.87643482</v>
      </c>
      <c r="G22" s="18" t="n">
        <v>515.79765892</v>
      </c>
      <c r="H22" s="20" t="n">
        <v>9.84960892</v>
      </c>
      <c r="I22" s="18" t="n">
        <v>469.43356933</v>
      </c>
      <c r="J22" s="20" t="n">
        <v>7.64249989</v>
      </c>
      <c r="K22" s="18" t="n">
        <v>466.89340023</v>
      </c>
      <c r="L22" s="20" t="n">
        <v>11.40894435</v>
      </c>
      <c r="M22" s="18" t="n">
        <v>491.18509541</v>
      </c>
      <c r="N22" s="20" t="n">
        <v>26.72677721</v>
      </c>
      <c r="O22" s="18" t="n">
        <v>429.58496636</v>
      </c>
      <c r="P22" s="20" t="n">
        <v>26.4406905</v>
      </c>
      <c r="Q22" s="18" t="s">
        <v>404</v>
      </c>
      <c r="R22" s="20" t="s">
        <v>404</v>
      </c>
      <c r="S22" s="18" t="s">
        <v>404</v>
      </c>
      <c r="T22" s="20" t="s">
        <v>404</v>
      </c>
      <c r="U22" s="18" t="s">
        <v>404</v>
      </c>
      <c r="V22" s="20" t="s">
        <v>404</v>
      </c>
      <c r="W22" s="18" t="s">
        <v>404</v>
      </c>
      <c r="X22" s="20" t="s">
        <v>404</v>
      </c>
      <c r="Y22" s="18" t="n">
        <v>493.3485848</v>
      </c>
      <c r="Z22" s="20" t="n">
        <v>28.68043755</v>
      </c>
    </row>
    <row r="23" spans="1:26">
      <c r="A23" s="15" t="s">
        <v>420</v>
      </c>
      <c r="B23" s="17" t="n">
        <v>11583</v>
      </c>
      <c r="C23" s="18">
        <f>(3123.0/B23*100)</f>
        <v/>
      </c>
      <c r="D23" s="19" t="n">
        <v>8460</v>
      </c>
      <c r="E23" s="18" t="n">
        <v>568.50056502</v>
      </c>
      <c r="F23" s="20" t="n">
        <v>21.814966</v>
      </c>
      <c r="G23" s="18" t="n">
        <v>493.1328957</v>
      </c>
      <c r="H23" s="20" t="n">
        <v>5.71962649</v>
      </c>
      <c r="I23" s="18" t="n">
        <v>487.19002211</v>
      </c>
      <c r="J23" s="20" t="n">
        <v>7.54897547</v>
      </c>
      <c r="K23" s="18" t="n">
        <v>474.43094444</v>
      </c>
      <c r="L23" s="20" t="n">
        <v>13.28125433</v>
      </c>
      <c r="M23" s="18" t="n">
        <v>465.56903887</v>
      </c>
      <c r="N23" s="20" t="n">
        <v>21.36612715</v>
      </c>
      <c r="O23" s="18" t="n">
        <v>469.37046141</v>
      </c>
      <c r="P23" s="20" t="n">
        <v>27.87748147</v>
      </c>
      <c r="Q23" s="18" t="s">
        <v>404</v>
      </c>
      <c r="R23" s="20" t="s">
        <v>404</v>
      </c>
      <c r="S23" s="18" t="s">
        <v>404</v>
      </c>
      <c r="T23" s="20" t="s">
        <v>404</v>
      </c>
      <c r="U23" s="18" t="s">
        <v>404</v>
      </c>
      <c r="V23" s="20" t="s">
        <v>404</v>
      </c>
      <c r="W23" s="18" t="s">
        <v>404</v>
      </c>
      <c r="X23" s="20" t="s">
        <v>404</v>
      </c>
      <c r="Y23" s="18" t="n">
        <v>479.4768819</v>
      </c>
      <c r="Z23" s="20" t="n">
        <v>20.8518734</v>
      </c>
    </row>
    <row r="24" spans="1:26">
      <c r="A24" s="15" t="s">
        <v>421</v>
      </c>
      <c r="B24" s="17" t="n">
        <v>6647</v>
      </c>
      <c r="C24" s="18">
        <f>(0.0/B24*100)</f>
        <v/>
      </c>
      <c r="D24" s="19" t="n">
        <v>6647</v>
      </c>
      <c r="E24" s="18" t="n">
        <v>519.34851383</v>
      </c>
      <c r="F24" s="20" t="n">
        <v>11.83439037</v>
      </c>
      <c r="G24" s="18" t="n">
        <v>514.71999175</v>
      </c>
      <c r="H24" s="20" t="n">
        <v>3.97014781</v>
      </c>
      <c r="I24" s="18" t="n">
        <v>514.34480885</v>
      </c>
      <c r="J24" s="20" t="n">
        <v>11.88663413</v>
      </c>
      <c r="K24" s="18" t="n">
        <v>559.33572343</v>
      </c>
      <c r="L24" s="20" t="n">
        <v>8.18236299</v>
      </c>
      <c r="M24" s="18" t="n">
        <v>481.37180372</v>
      </c>
      <c r="N24" s="20" t="n">
        <v>12.57528041</v>
      </c>
      <c r="O24" s="18" t="s">
        <v>404</v>
      </c>
      <c r="P24" s="20" t="s">
        <v>404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421.14972224</v>
      </c>
      <c r="F25" s="20" t="n">
        <v>6.8563164</v>
      </c>
      <c r="G25" s="18" t="n">
        <v>509.63466533</v>
      </c>
      <c r="H25" s="20" t="n">
        <v>5.92267018</v>
      </c>
      <c r="I25" s="18" t="n">
        <v>516.73593136</v>
      </c>
      <c r="J25" s="20" t="n">
        <v>6.22864768</v>
      </c>
      <c r="K25" s="18" t="n">
        <v>545.77612042</v>
      </c>
      <c r="L25" s="20" t="n">
        <v>6.0732407</v>
      </c>
      <c r="M25" s="18" t="n">
        <v>492.38728286</v>
      </c>
      <c r="N25" s="20" t="n">
        <v>7.14576707</v>
      </c>
      <c r="O25" s="18" t="n">
        <v>556.07432248</v>
      </c>
      <c r="P25" s="20" t="n">
        <v>24.83739383</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485.5724987</v>
      </c>
      <c r="H26" s="20" t="n">
        <v>3.70294971</v>
      </c>
      <c r="I26" s="18" t="n">
        <v>486.59712144</v>
      </c>
      <c r="J26" s="20" t="n">
        <v>3.20171165</v>
      </c>
      <c r="K26" s="18" t="n">
        <v>498.51388262</v>
      </c>
      <c r="L26" s="20" t="n">
        <v>4.86576603</v>
      </c>
      <c r="M26" s="18" t="n">
        <v>474.94207972</v>
      </c>
      <c r="N26" s="20" t="n">
        <v>11.43261737</v>
      </c>
      <c r="O26" s="18" t="n">
        <v>477.07574553</v>
      </c>
      <c r="P26" s="20" t="n">
        <v>6.99284188</v>
      </c>
      <c r="Q26" s="18" t="s">
        <v>404</v>
      </c>
      <c r="R26" s="20" t="s">
        <v>404</v>
      </c>
      <c r="S26" s="18" t="s">
        <v>404</v>
      </c>
      <c r="T26" s="20" t="s">
        <v>404</v>
      </c>
      <c r="U26" s="18" t="s">
        <v>404</v>
      </c>
      <c r="V26" s="20" t="s">
        <v>404</v>
      </c>
      <c r="W26" s="18" t="s">
        <v>404</v>
      </c>
      <c r="X26" s="20" t="s">
        <v>404</v>
      </c>
      <c r="Y26" s="18" t="n">
        <v>488.72637719</v>
      </c>
      <c r="Z26" s="20" t="n">
        <v>18.88942974</v>
      </c>
    </row>
    <row r="27" spans="1:26">
      <c r="A27" s="15" t="s">
        <v>424</v>
      </c>
      <c r="B27" s="17" t="n">
        <v>5299</v>
      </c>
      <c r="C27" s="18">
        <f>(0.0/B27*100)</f>
        <v/>
      </c>
      <c r="D27" s="19" t="n">
        <v>5299</v>
      </c>
      <c r="E27" s="18" t="n">
        <v>484.80813004</v>
      </c>
      <c r="F27" s="20" t="n">
        <v>5.09691845</v>
      </c>
      <c r="G27" s="18" t="n">
        <v>477.40315005</v>
      </c>
      <c r="H27" s="20" t="n">
        <v>1.9612436</v>
      </c>
      <c r="I27" s="18" t="n">
        <v>478.84412765</v>
      </c>
      <c r="J27" s="20" t="n">
        <v>2.39268815</v>
      </c>
      <c r="K27" s="18" t="n">
        <v>483.18367701</v>
      </c>
      <c r="L27" s="20" t="n">
        <v>4.27172859</v>
      </c>
      <c r="M27" s="18" t="n">
        <v>476.42500429</v>
      </c>
      <c r="N27" s="20" t="n">
        <v>20.79616964</v>
      </c>
      <c r="O27" s="18" t="n">
        <v>580.7510207300001</v>
      </c>
      <c r="P27" s="20" t="n">
        <v>19.09581412</v>
      </c>
      <c r="Q27" s="18" t="s">
        <v>404</v>
      </c>
      <c r="R27" s="20" t="s">
        <v>404</v>
      </c>
      <c r="S27" s="18" t="s">
        <v>404</v>
      </c>
      <c r="T27" s="20" t="s">
        <v>404</v>
      </c>
      <c r="U27" s="18" t="s">
        <v>404</v>
      </c>
      <c r="V27" s="20" t="s">
        <v>404</v>
      </c>
      <c r="W27" s="18" t="s">
        <v>404</v>
      </c>
      <c r="X27" s="20" t="s">
        <v>404</v>
      </c>
      <c r="Y27" s="18" t="n">
        <v>545.1557013</v>
      </c>
      <c r="Z27" s="20" t="n">
        <v>5.92266103</v>
      </c>
    </row>
    <row r="28" spans="1:26">
      <c r="A28" s="15" t="s">
        <v>425</v>
      </c>
      <c r="B28" s="17" t="n">
        <v>7568</v>
      </c>
      <c r="C28" s="18">
        <f>(0.0/B28*100)</f>
        <v/>
      </c>
      <c r="D28" s="19" t="n">
        <v>7568</v>
      </c>
      <c r="E28" s="18" t="n">
        <v>409.2041375</v>
      </c>
      <c r="F28" s="20" t="n">
        <v>8.73022765</v>
      </c>
      <c r="G28" s="18" t="n">
        <v>441.96043116</v>
      </c>
      <c r="H28" s="20" t="n">
        <v>7.4217379</v>
      </c>
      <c r="I28" s="18" t="n">
        <v>426.78595664</v>
      </c>
      <c r="J28" s="20" t="n">
        <v>4.7010069</v>
      </c>
      <c r="K28" s="18" t="n">
        <v>414.23884023</v>
      </c>
      <c r="L28" s="20" t="n">
        <v>4.86907327</v>
      </c>
      <c r="M28" s="18" t="n">
        <v>426.35202738</v>
      </c>
      <c r="N28" s="20" t="n">
        <v>11.79911451</v>
      </c>
      <c r="O28" s="18" t="n">
        <v>415.44089627</v>
      </c>
      <c r="P28" s="20" t="n">
        <v>9.123038530000001</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550.72792659</v>
      </c>
      <c r="F29" s="20" t="n">
        <v>7.3750695</v>
      </c>
      <c r="G29" s="18" t="n">
        <v>498.7363334</v>
      </c>
      <c r="H29" s="20" t="n">
        <v>13.35277376</v>
      </c>
      <c r="I29" s="18" t="n">
        <v>511.78271956</v>
      </c>
      <c r="J29" s="20" t="n">
        <v>9.252423820000001</v>
      </c>
      <c r="K29" s="18" t="n">
        <v>500.41770887</v>
      </c>
      <c r="L29" s="20" t="n">
        <v>15.2210328</v>
      </c>
      <c r="M29" s="18" t="n">
        <v>511.14847425</v>
      </c>
      <c r="N29" s="20" t="n">
        <v>17.80846</v>
      </c>
      <c r="O29" s="18" t="s">
        <v>404</v>
      </c>
      <c r="P29" s="20" t="s">
        <v>404</v>
      </c>
      <c r="Q29" s="18" t="s">
        <v>404</v>
      </c>
      <c r="R29" s="20" t="s">
        <v>404</v>
      </c>
      <c r="S29" s="18" t="s">
        <v>404</v>
      </c>
      <c r="T29" s="20" t="s">
        <v>404</v>
      </c>
      <c r="U29" s="18" t="s">
        <v>404</v>
      </c>
      <c r="V29" s="20" t="s">
        <v>404</v>
      </c>
      <c r="W29" s="18" t="s">
        <v>404</v>
      </c>
      <c r="X29" s="20" t="s">
        <v>404</v>
      </c>
      <c r="Y29" s="18" t="n">
        <v>478.93095464</v>
      </c>
      <c r="Z29" s="20" t="n">
        <v>15.03479004</v>
      </c>
    </row>
    <row r="30" spans="1:26">
      <c r="A30" s="15" t="s">
        <v>427</v>
      </c>
      <c r="B30" s="17" t="n">
        <v>4520</v>
      </c>
      <c r="C30" s="18">
        <f>(945.0/B30*100)</f>
        <v/>
      </c>
      <c r="D30" s="19" t="n">
        <v>3575</v>
      </c>
      <c r="E30" s="18" t="s">
        <v>404</v>
      </c>
      <c r="F30" s="20" t="s">
        <v>404</v>
      </c>
      <c r="G30" s="18" t="n">
        <v>514.30787796</v>
      </c>
      <c r="H30" s="20" t="n">
        <v>6.70705766</v>
      </c>
      <c r="I30" s="18" t="n">
        <v>523.2070925</v>
      </c>
      <c r="J30" s="20" t="n">
        <v>6.05925953</v>
      </c>
      <c r="K30" s="18" t="n">
        <v>499.93118939</v>
      </c>
      <c r="L30" s="20" t="n">
        <v>8.16264316</v>
      </c>
      <c r="M30" s="18" t="n">
        <v>504.14208383</v>
      </c>
      <c r="N30" s="20" t="n">
        <v>9.83559784</v>
      </c>
      <c r="O30" s="18" t="n">
        <v>491.59340563</v>
      </c>
      <c r="P30" s="20" t="n">
        <v>10.20459813</v>
      </c>
      <c r="Q30" s="18" t="s">
        <v>404</v>
      </c>
      <c r="R30" s="20" t="s">
        <v>404</v>
      </c>
      <c r="S30" s="18" t="s">
        <v>404</v>
      </c>
      <c r="T30" s="20" t="s">
        <v>404</v>
      </c>
      <c r="U30" s="18" t="s">
        <v>404</v>
      </c>
      <c r="V30" s="20" t="s">
        <v>404</v>
      </c>
      <c r="W30" s="18" t="s">
        <v>404</v>
      </c>
      <c r="X30" s="20" t="s">
        <v>404</v>
      </c>
      <c r="Y30" s="18" t="n">
        <v>500.80825651</v>
      </c>
      <c r="Z30" s="20" t="n">
        <v>13.82896393</v>
      </c>
    </row>
    <row r="31" spans="1:26">
      <c r="A31" s="15" t="s">
        <v>428</v>
      </c>
      <c r="B31" s="17" t="n">
        <v>5456</v>
      </c>
      <c r="C31" s="18">
        <f>(502.0/B31*100)</f>
        <v/>
      </c>
      <c r="D31" s="19" t="n">
        <v>4954</v>
      </c>
      <c r="E31" s="18" t="n">
        <v>464.94646059</v>
      </c>
      <c r="F31" s="20" t="n">
        <v>16.28114017</v>
      </c>
      <c r="G31" s="18" t="n">
        <v>507.65106269</v>
      </c>
      <c r="H31" s="20" t="n">
        <v>5.15122704</v>
      </c>
      <c r="I31" s="18" t="n">
        <v>518.03522663</v>
      </c>
      <c r="J31" s="20" t="n">
        <v>3.85396765</v>
      </c>
      <c r="K31" s="18" t="n">
        <v>513.50591242</v>
      </c>
      <c r="L31" s="20" t="n">
        <v>5.8617192</v>
      </c>
      <c r="M31" s="18" t="n">
        <v>521.812809</v>
      </c>
      <c r="N31" s="20" t="n">
        <v>15.15808954</v>
      </c>
      <c r="O31" s="18" t="n">
        <v>509.56037058</v>
      </c>
      <c r="P31" s="20" t="n">
        <v>16.97820854</v>
      </c>
      <c r="Q31" s="18" t="s">
        <v>404</v>
      </c>
      <c r="R31" s="20" t="s">
        <v>404</v>
      </c>
      <c r="S31" s="18" t="s">
        <v>404</v>
      </c>
      <c r="T31" s="20" t="s">
        <v>404</v>
      </c>
      <c r="U31" s="18" t="s">
        <v>404</v>
      </c>
      <c r="V31" s="20" t="s">
        <v>404</v>
      </c>
      <c r="W31" s="18" t="s">
        <v>404</v>
      </c>
      <c r="X31" s="20" t="s">
        <v>404</v>
      </c>
      <c r="Y31" s="18" t="n">
        <v>507.09144249</v>
      </c>
      <c r="Z31" s="20" t="n">
        <v>10.51778323</v>
      </c>
    </row>
    <row r="32" spans="1:26">
      <c r="A32" s="15" t="s">
        <v>429</v>
      </c>
      <c r="B32" s="17" t="n">
        <v>4478</v>
      </c>
      <c r="C32" s="18">
        <f>(0.0/B32*100)</f>
        <v/>
      </c>
      <c r="D32" s="19" t="n">
        <v>4478</v>
      </c>
      <c r="E32" s="18" t="s">
        <v>404</v>
      </c>
      <c r="F32" s="20" t="s">
        <v>404</v>
      </c>
      <c r="G32" s="18" t="n">
        <v>501.83851918</v>
      </c>
      <c r="H32" s="20" t="n">
        <v>3.96368199</v>
      </c>
      <c r="I32" s="18" t="n">
        <v>507.61851651</v>
      </c>
      <c r="J32" s="20" t="n">
        <v>4.34963649</v>
      </c>
      <c r="K32" s="18" t="n">
        <v>511.16188633</v>
      </c>
      <c r="L32" s="20" t="n">
        <v>12.02392165</v>
      </c>
      <c r="M32" s="18" t="n">
        <v>503.62198134</v>
      </c>
      <c r="N32" s="20" t="n">
        <v>16.1037324</v>
      </c>
      <c r="O32" s="18" t="s">
        <v>404</v>
      </c>
      <c r="P32" s="20" t="s">
        <v>404</v>
      </c>
      <c r="Q32" s="18" t="s">
        <v>404</v>
      </c>
      <c r="R32" s="20" t="s">
        <v>404</v>
      </c>
      <c r="S32" s="18" t="s">
        <v>404</v>
      </c>
      <c r="T32" s="20" t="s">
        <v>404</v>
      </c>
      <c r="U32" s="18" t="s">
        <v>404</v>
      </c>
      <c r="V32" s="20" t="s">
        <v>404</v>
      </c>
      <c r="W32" s="18" t="s">
        <v>404</v>
      </c>
      <c r="X32" s="20" t="s">
        <v>404</v>
      </c>
      <c r="Y32" s="18" t="n">
        <v>541.2258159</v>
      </c>
      <c r="Z32" s="20" t="n">
        <v>12.56620444</v>
      </c>
    </row>
    <row r="33" spans="1:26">
      <c r="A33" s="15" t="s">
        <v>430</v>
      </c>
      <c r="B33" s="17" t="n">
        <v>7325</v>
      </c>
      <c r="C33" s="18">
        <f>(29.0/B33*100)</f>
        <v/>
      </c>
      <c r="D33" s="19" t="n">
        <v>7296</v>
      </c>
      <c r="E33" s="18" t="n">
        <v>506.98738452</v>
      </c>
      <c r="F33" s="20" t="n">
        <v>19.70408466</v>
      </c>
      <c r="G33" s="18" t="n">
        <v>507.60530523</v>
      </c>
      <c r="H33" s="20" t="n">
        <v>7.57313462</v>
      </c>
      <c r="I33" s="18" t="n">
        <v>498.89877501</v>
      </c>
      <c r="J33" s="20" t="n">
        <v>4.47842105</v>
      </c>
      <c r="K33" s="18" t="n">
        <v>488.256682</v>
      </c>
      <c r="L33" s="20" t="n">
        <v>10.09120355</v>
      </c>
      <c r="M33" s="18" t="n">
        <v>486.8235335</v>
      </c>
      <c r="N33" s="20" t="n">
        <v>17.84824411</v>
      </c>
      <c r="O33" s="18" t="n">
        <v>489.63510415</v>
      </c>
      <c r="P33" s="20" t="n">
        <v>11.79332602</v>
      </c>
      <c r="Q33" s="18" t="s">
        <v>404</v>
      </c>
      <c r="R33" s="20" t="s">
        <v>404</v>
      </c>
      <c r="S33" s="18" t="s">
        <v>404</v>
      </c>
      <c r="T33" s="20" t="s">
        <v>404</v>
      </c>
      <c r="U33" s="18" t="s">
        <v>404</v>
      </c>
      <c r="V33" s="20" t="s">
        <v>404</v>
      </c>
      <c r="W33" s="18" t="s">
        <v>404</v>
      </c>
      <c r="X33" s="20" t="s">
        <v>404</v>
      </c>
      <c r="Y33" s="18" t="n">
        <v>515.40444057</v>
      </c>
      <c r="Z33" s="20" t="n">
        <v>30.97655775</v>
      </c>
    </row>
    <row r="34" spans="1:26">
      <c r="A34" s="15" t="s">
        <v>431</v>
      </c>
      <c r="B34" s="17" t="n">
        <v>6350</v>
      </c>
      <c r="C34" s="18">
        <f>(0.0/B34*100)</f>
        <v/>
      </c>
      <c r="D34" s="19" t="n">
        <v>6350</v>
      </c>
      <c r="E34" s="18" t="n">
        <v>422.12744826</v>
      </c>
      <c r="F34" s="20" t="n">
        <v>85.79341881000001</v>
      </c>
      <c r="G34" s="18" t="n">
        <v>452.57099646</v>
      </c>
      <c r="H34" s="20" t="n">
        <v>11.64729065</v>
      </c>
      <c r="I34" s="18" t="n">
        <v>456.39176702</v>
      </c>
      <c r="J34" s="20" t="n">
        <v>5.03744754</v>
      </c>
      <c r="K34" s="18" t="n">
        <v>435.88871801</v>
      </c>
      <c r="L34" s="20" t="n">
        <v>9.576772589999999</v>
      </c>
      <c r="M34" s="18" t="n">
        <v>461.33970722</v>
      </c>
      <c r="N34" s="20" t="n">
        <v>15.71863179</v>
      </c>
      <c r="O34" s="18" t="n">
        <v>469.22975938</v>
      </c>
      <c r="P34" s="20" t="n">
        <v>17.46238847</v>
      </c>
      <c r="Q34" s="18" t="s">
        <v>404</v>
      </c>
      <c r="R34" s="20" t="s">
        <v>404</v>
      </c>
      <c r="S34" s="18" t="s">
        <v>404</v>
      </c>
      <c r="T34" s="20" t="s">
        <v>404</v>
      </c>
      <c r="U34" s="18" t="s">
        <v>404</v>
      </c>
      <c r="V34" s="20" t="s">
        <v>404</v>
      </c>
      <c r="W34" s="18" t="s">
        <v>404</v>
      </c>
      <c r="X34" s="20" t="s">
        <v>404</v>
      </c>
      <c r="Y34" s="18" t="n">
        <v>506.64106051</v>
      </c>
      <c r="Z34" s="20" t="n">
        <v>28.73488917</v>
      </c>
    </row>
    <row r="35" spans="1:26">
      <c r="A35" s="15" t="s">
        <v>432</v>
      </c>
      <c r="B35" s="17" t="n">
        <v>6406</v>
      </c>
      <c r="C35" s="18">
        <f>(443.0/B35*100)</f>
        <v/>
      </c>
      <c r="D35" s="19" t="n">
        <v>5963</v>
      </c>
      <c r="E35" s="18" t="n">
        <v>517.1078962300001</v>
      </c>
      <c r="F35" s="20" t="n">
        <v>10.34754842</v>
      </c>
      <c r="G35" s="18" t="n">
        <v>507.23815819</v>
      </c>
      <c r="H35" s="20" t="n">
        <v>2.48323768</v>
      </c>
      <c r="I35" s="18" t="n">
        <v>525.30502723</v>
      </c>
      <c r="J35" s="20" t="n">
        <v>2.73365765</v>
      </c>
      <c r="K35" s="18" t="n">
        <v>480.92620397</v>
      </c>
      <c r="L35" s="20" t="n">
        <v>2.92484311</v>
      </c>
      <c r="M35" s="18" t="n">
        <v>485.20603645</v>
      </c>
      <c r="N35" s="20" t="n">
        <v>8.146750949999999</v>
      </c>
      <c r="O35" s="18" t="n">
        <v>520.17992739</v>
      </c>
      <c r="P35" s="20" t="n">
        <v>4.50707761</v>
      </c>
      <c r="Q35" s="18" t="s">
        <v>404</v>
      </c>
      <c r="R35" s="20" t="s">
        <v>404</v>
      </c>
      <c r="S35" s="18" t="s">
        <v>404</v>
      </c>
      <c r="T35" s="20" t="s">
        <v>404</v>
      </c>
      <c r="U35" s="18" t="s">
        <v>404</v>
      </c>
      <c r="V35" s="20" t="s">
        <v>404</v>
      </c>
      <c r="W35" s="18" t="s">
        <v>404</v>
      </c>
      <c r="X35" s="20" t="s">
        <v>404</v>
      </c>
      <c r="Y35" s="18" t="n">
        <v>505.04966099</v>
      </c>
      <c r="Z35" s="20" t="n">
        <v>8.764560550000001</v>
      </c>
    </row>
    <row r="36" spans="1:26">
      <c r="A36" s="15" t="s">
        <v>433</v>
      </c>
      <c r="B36" s="17" t="n">
        <v>6736</v>
      </c>
      <c r="C36" s="18">
        <f>(10.0/B36*100)</f>
        <v/>
      </c>
      <c r="D36" s="19" t="n">
        <v>6726</v>
      </c>
      <c r="E36" s="18" t="n">
        <v>522.52653142</v>
      </c>
      <c r="F36" s="20" t="n">
        <v>13.86687306</v>
      </c>
      <c r="G36" s="18" t="n">
        <v>497.6686741</v>
      </c>
      <c r="H36" s="20" t="n">
        <v>4.79867258</v>
      </c>
      <c r="I36" s="18" t="n">
        <v>492.96164993</v>
      </c>
      <c r="J36" s="20" t="n">
        <v>3.42887246</v>
      </c>
      <c r="K36" s="18" t="n">
        <v>512.63311025</v>
      </c>
      <c r="L36" s="20" t="n">
        <v>14.93646037</v>
      </c>
      <c r="M36" s="18" t="n">
        <v>476.05296073</v>
      </c>
      <c r="N36" s="20" t="n">
        <v>11.06452818</v>
      </c>
      <c r="O36" s="18" t="n">
        <v>514.33173962</v>
      </c>
      <c r="P36" s="20" t="n">
        <v>8.63729135</v>
      </c>
      <c r="Q36" s="18" t="s">
        <v>404</v>
      </c>
      <c r="R36" s="20" t="s">
        <v>404</v>
      </c>
      <c r="S36" s="18" t="s">
        <v>404</v>
      </c>
      <c r="T36" s="20" t="s">
        <v>404</v>
      </c>
      <c r="U36" s="18" t="s">
        <v>404</v>
      </c>
      <c r="V36" s="20" t="s">
        <v>404</v>
      </c>
      <c r="W36" s="18" t="s">
        <v>404</v>
      </c>
      <c r="X36" s="20" t="s">
        <v>404</v>
      </c>
      <c r="Y36" s="18" t="n">
        <v>524.3699949099999</v>
      </c>
      <c r="Z36" s="20" t="n">
        <v>6.52735095</v>
      </c>
    </row>
    <row r="37" spans="1:26">
      <c r="A37" s="15" t="s">
        <v>434</v>
      </c>
      <c r="B37" s="17" t="n">
        <v>5458</v>
      </c>
      <c r="C37" s="18">
        <f>(0.0/B37*100)</f>
        <v/>
      </c>
      <c r="D37" s="19" t="n">
        <v>5458</v>
      </c>
      <c r="E37" s="18" t="n">
        <v>397.83117699</v>
      </c>
      <c r="F37" s="20" t="n">
        <v>14.60406891</v>
      </c>
      <c r="G37" s="18" t="n">
        <v>511.67661203</v>
      </c>
      <c r="H37" s="20" t="n">
        <v>5.82469313</v>
      </c>
      <c r="I37" s="18" t="n">
        <v>499.05593427</v>
      </c>
      <c r="J37" s="20" t="n">
        <v>5.11014025</v>
      </c>
      <c r="K37" s="18" t="n">
        <v>491.30557886</v>
      </c>
      <c r="L37" s="20" t="n">
        <v>9.17120697</v>
      </c>
      <c r="M37" s="18" t="n">
        <v>484.50513663</v>
      </c>
      <c r="N37" s="20" t="n">
        <v>7.58836524</v>
      </c>
      <c r="O37" s="18" t="n">
        <v>499.91866889</v>
      </c>
      <c r="P37" s="20" t="n">
        <v>22.64512208</v>
      </c>
      <c r="Q37" s="18" t="s">
        <v>404</v>
      </c>
      <c r="R37" s="20" t="s">
        <v>404</v>
      </c>
      <c r="S37" s="18" t="s">
        <v>404</v>
      </c>
      <c r="T37" s="20" t="s">
        <v>404</v>
      </c>
      <c r="U37" s="18" t="s">
        <v>404</v>
      </c>
      <c r="V37" s="20" t="s">
        <v>404</v>
      </c>
      <c r="W37" s="18" t="s">
        <v>404</v>
      </c>
      <c r="X37" s="20" t="s">
        <v>404</v>
      </c>
      <c r="Y37" s="18" t="n">
        <v>577.41200446</v>
      </c>
      <c r="Z37" s="20" t="n">
        <v>10.53940533</v>
      </c>
    </row>
    <row r="38" spans="1:26">
      <c r="A38" s="15" t="s">
        <v>435</v>
      </c>
      <c r="B38" s="17" t="n">
        <v>5860</v>
      </c>
      <c r="C38" s="18">
        <f>(268.0/B38*100)</f>
        <v/>
      </c>
      <c r="D38" s="19" t="n">
        <v>5592</v>
      </c>
      <c r="E38" s="18" t="n">
        <v>486.30328841</v>
      </c>
      <c r="F38" s="20" t="n">
        <v>7.79736509</v>
      </c>
      <c r="G38" s="18" t="n">
        <v>493.2084716</v>
      </c>
      <c r="H38" s="20" t="n">
        <v>5.10065574</v>
      </c>
      <c r="I38" s="18" t="n">
        <v>505.2187544</v>
      </c>
      <c r="J38" s="20" t="n">
        <v>12.8966861</v>
      </c>
      <c r="K38" s="18" t="n">
        <v>482.51527759</v>
      </c>
      <c r="L38" s="20" t="n">
        <v>32.8604132</v>
      </c>
      <c r="M38" s="18" t="n">
        <v>476.38053776</v>
      </c>
      <c r="N38" s="20" t="n">
        <v>8.19518545</v>
      </c>
      <c r="O38" s="18" t="n">
        <v>393.50625571</v>
      </c>
      <c r="P38" s="20" t="n">
        <v>11.8785278</v>
      </c>
      <c r="Q38" s="18" t="s">
        <v>404</v>
      </c>
      <c r="R38" s="20" t="s">
        <v>404</v>
      </c>
      <c r="S38" s="18" t="s">
        <v>404</v>
      </c>
      <c r="T38" s="20" t="s">
        <v>404</v>
      </c>
      <c r="U38" s="18" t="s">
        <v>404</v>
      </c>
      <c r="V38" s="20" t="s">
        <v>404</v>
      </c>
      <c r="W38" s="18" t="s">
        <v>404</v>
      </c>
      <c r="X38" s="20" t="s">
        <v>404</v>
      </c>
      <c r="Y38" s="18" t="n">
        <v>500.67661702</v>
      </c>
      <c r="Z38" s="20" t="n">
        <v>23.5921513</v>
      </c>
    </row>
    <row r="39" spans="1:26">
      <c r="A39" s="15" t="s">
        <v>436</v>
      </c>
      <c r="B39" s="17" t="n">
        <v>5895</v>
      </c>
      <c r="C39" s="18">
        <f>(0.0/B39*100)</f>
        <v/>
      </c>
      <c r="D39" s="19" t="n">
        <v>5895</v>
      </c>
      <c r="E39" s="18" t="n">
        <v>387.33115574</v>
      </c>
      <c r="F39" s="20" t="n">
        <v>20.63361194</v>
      </c>
      <c r="G39" s="18" t="n">
        <v>413.42601344</v>
      </c>
      <c r="H39" s="20" t="n">
        <v>9.64019661</v>
      </c>
      <c r="I39" s="18" t="n">
        <v>437.79685742</v>
      </c>
      <c r="J39" s="20" t="n">
        <v>6.6471242</v>
      </c>
      <c r="K39" s="18" t="n">
        <v>436.30672688</v>
      </c>
      <c r="L39" s="20" t="n">
        <v>11.73082902</v>
      </c>
      <c r="M39" s="18" t="n">
        <v>417.97212551</v>
      </c>
      <c r="N39" s="20" t="n">
        <v>25.30132006</v>
      </c>
      <c r="O39" s="18" t="n">
        <v>396.65068339</v>
      </c>
      <c r="P39" s="20" t="n">
        <v>15.42875272</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497.8796583</v>
      </c>
      <c r="F40" s="20" t="n">
        <v>22.60679047</v>
      </c>
      <c r="G40" s="18" t="n">
        <v>522.20315692</v>
      </c>
      <c r="H40" s="20" t="n">
        <v>17.55996357</v>
      </c>
      <c r="I40" s="18" t="n">
        <v>501.31896593</v>
      </c>
      <c r="J40" s="20" t="n">
        <v>5.55044227</v>
      </c>
      <c r="K40" s="18" t="n">
        <v>493.74792872</v>
      </c>
      <c r="L40" s="20" t="n">
        <v>6.25186929</v>
      </c>
      <c r="M40" s="18" t="n">
        <v>510.5551509</v>
      </c>
      <c r="N40" s="20" t="n">
        <v>8.999395440000001</v>
      </c>
      <c r="O40" s="18" t="n">
        <v>493.32670151</v>
      </c>
      <c r="P40" s="20" t="n">
        <v>8.44980061</v>
      </c>
      <c r="Q40" s="18" t="s">
        <v>404</v>
      </c>
      <c r="R40" s="20" t="s">
        <v>404</v>
      </c>
      <c r="S40" s="18" t="s">
        <v>404</v>
      </c>
      <c r="T40" s="20" t="s">
        <v>404</v>
      </c>
      <c r="U40" s="18" t="s">
        <v>404</v>
      </c>
      <c r="V40" s="20" t="s">
        <v>404</v>
      </c>
      <c r="W40" s="18" t="s">
        <v>404</v>
      </c>
      <c r="X40" s="20" t="s">
        <v>404</v>
      </c>
      <c r="Y40" s="18" t="n">
        <v>489.59797258</v>
      </c>
      <c r="Z40" s="20" t="n">
        <v>9.445916260000001</v>
      </c>
    </row>
    <row r="41" spans="1:26">
      <c r="A41" s="15" t="s">
        <v>438</v>
      </c>
      <c r="B41" s="17" t="n">
        <v>5712</v>
      </c>
      <c r="C41" s="18">
        <f>(70.0/B41*100)</f>
        <v/>
      </c>
      <c r="D41" s="19" t="n">
        <v>5642</v>
      </c>
      <c r="E41" s="18" t="n">
        <v>534.22777675</v>
      </c>
      <c r="F41" s="20" t="n">
        <v>13.53755979</v>
      </c>
      <c r="G41" s="18" t="n">
        <v>519.90266235</v>
      </c>
      <c r="H41" s="20" t="n">
        <v>13.2757298</v>
      </c>
      <c r="I41" s="18" t="n">
        <v>500.28990623</v>
      </c>
      <c r="J41" s="20" t="n">
        <v>7.32062005</v>
      </c>
      <c r="K41" s="18" t="n">
        <v>489.52942844</v>
      </c>
      <c r="L41" s="20" t="n">
        <v>6.42774679</v>
      </c>
      <c r="M41" s="18" t="n">
        <v>483.68799218</v>
      </c>
      <c r="N41" s="20" t="n">
        <v>9.240046250000001</v>
      </c>
      <c r="O41" s="18" t="n">
        <v>499.37247192</v>
      </c>
      <c r="P41" s="20" t="n">
        <v>10.24071199</v>
      </c>
      <c r="Q41" s="18" t="s">
        <v>404</v>
      </c>
      <c r="R41" s="20" t="s">
        <v>404</v>
      </c>
      <c r="S41" s="18" t="s">
        <v>404</v>
      </c>
      <c r="T41" s="20" t="s">
        <v>404</v>
      </c>
      <c r="U41" s="18" t="s">
        <v>404</v>
      </c>
      <c r="V41" s="20" t="s">
        <v>404</v>
      </c>
      <c r="W41" s="18" t="s">
        <v>404</v>
      </c>
      <c r="X41" s="20" t="s">
        <v>404</v>
      </c>
      <c r="Y41" s="18" t="n">
        <v>542.61813292</v>
      </c>
      <c r="Z41" s="20" t="n">
        <v>15.38230676</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393.48357683</v>
      </c>
      <c r="H44" s="20" t="n">
        <v>10.02006138</v>
      </c>
      <c r="I44" s="18" t="n">
        <v>413.77328681</v>
      </c>
      <c r="J44" s="20" t="n">
        <v>5.02107674</v>
      </c>
      <c r="K44" s="18" t="n">
        <v>395.58313409</v>
      </c>
      <c r="L44" s="20" t="n">
        <v>5.2675458</v>
      </c>
      <c r="M44" s="18" t="n">
        <v>429.53868548</v>
      </c>
      <c r="N44" s="20" t="n">
        <v>24.7617845</v>
      </c>
      <c r="O44" s="18" t="n">
        <v>436.860038</v>
      </c>
      <c r="P44" s="20" t="n">
        <v>25.01159525</v>
      </c>
      <c r="Q44" s="18" t="s">
        <v>404</v>
      </c>
      <c r="R44" s="20" t="s">
        <v>404</v>
      </c>
      <c r="S44" s="18" t="s">
        <v>404</v>
      </c>
      <c r="T44" s="20" t="s">
        <v>404</v>
      </c>
      <c r="U44" s="18" t="s">
        <v>404</v>
      </c>
      <c r="V44" s="20" t="s">
        <v>404</v>
      </c>
      <c r="W44" s="18" t="n">
        <v>346.26950542</v>
      </c>
      <c r="X44" s="20" t="n">
        <v>18.35790117</v>
      </c>
      <c r="Y44" s="18" t="n">
        <v>459.41214628</v>
      </c>
      <c r="Z44" s="20" t="n">
        <v>18.65995572</v>
      </c>
    </row>
    <row r="45" spans="1:26">
      <c r="A45" s="15" t="s">
        <v>442</v>
      </c>
      <c r="B45" s="17" t="n">
        <v>5519</v>
      </c>
      <c r="C45" s="18">
        <f>(0.0/B45*100)</f>
        <v/>
      </c>
      <c r="D45" s="19" t="n">
        <v>5519</v>
      </c>
      <c r="E45" s="18" t="n">
        <v>342.25303837</v>
      </c>
      <c r="F45" s="20" t="n">
        <v>16.41198494</v>
      </c>
      <c r="G45" s="18" t="n">
        <v>353.57927733</v>
      </c>
      <c r="H45" s="20" t="n">
        <v>8.218094219999999</v>
      </c>
      <c r="I45" s="18" t="n">
        <v>350.04452753</v>
      </c>
      <c r="J45" s="20" t="n">
        <v>4.34856466</v>
      </c>
      <c r="K45" s="18" t="n">
        <v>352.46746715</v>
      </c>
      <c r="L45" s="20" t="n">
        <v>8.15354614</v>
      </c>
      <c r="M45" s="18" t="n">
        <v>331.78054858</v>
      </c>
      <c r="N45" s="20" t="n">
        <v>15.49220867</v>
      </c>
      <c r="O45" s="18" t="n">
        <v>333.77988284</v>
      </c>
      <c r="P45" s="20" t="n">
        <v>15.66256426</v>
      </c>
      <c r="Q45" s="18" t="s">
        <v>404</v>
      </c>
      <c r="R45" s="20" t="s">
        <v>404</v>
      </c>
      <c r="S45" s="18" t="s">
        <v>404</v>
      </c>
      <c r="T45" s="20" t="s">
        <v>404</v>
      </c>
      <c r="U45" s="18" t="s">
        <v>404</v>
      </c>
      <c r="V45" s="20" t="s">
        <v>404</v>
      </c>
      <c r="W45" s="18" t="s">
        <v>404</v>
      </c>
      <c r="X45" s="20" t="s">
        <v>404</v>
      </c>
      <c r="Y45" s="18" t="n">
        <v>292.18085062</v>
      </c>
      <c r="Z45" s="20" t="n">
        <v>18.02398456</v>
      </c>
    </row>
    <row r="46" spans="1:26">
      <c r="A46" s="15" t="s">
        <v>443</v>
      </c>
      <c r="B46" s="17" t="n">
        <v>23141</v>
      </c>
      <c r="C46" s="18">
        <f>(4196.0/B46*100)</f>
        <v/>
      </c>
      <c r="D46" s="19" t="n">
        <v>18945</v>
      </c>
      <c r="E46" s="18" t="n">
        <v>450.73075658</v>
      </c>
      <c r="F46" s="20" t="n">
        <v>19.86547285</v>
      </c>
      <c r="G46" s="18" t="n">
        <v>410.35086485</v>
      </c>
      <c r="H46" s="20" t="n">
        <v>6.84387202</v>
      </c>
      <c r="I46" s="18" t="n">
        <v>407.89248726</v>
      </c>
      <c r="J46" s="20" t="n">
        <v>4.70607992</v>
      </c>
      <c r="K46" s="18" t="n">
        <v>419.11022381</v>
      </c>
      <c r="L46" s="20" t="n">
        <v>8.78764163</v>
      </c>
      <c r="M46" s="18" t="n">
        <v>394.4342257</v>
      </c>
      <c r="N46" s="20" t="n">
        <v>11.58777424</v>
      </c>
      <c r="O46" s="18" t="n">
        <v>425.16379867</v>
      </c>
      <c r="P46" s="20" t="n">
        <v>13.21053688</v>
      </c>
      <c r="Q46" s="18" t="s">
        <v>404</v>
      </c>
      <c r="R46" s="20" t="s">
        <v>404</v>
      </c>
      <c r="S46" s="18" t="s">
        <v>404</v>
      </c>
      <c r="T46" s="20" t="s">
        <v>404</v>
      </c>
      <c r="U46" s="18" t="s">
        <v>404</v>
      </c>
      <c r="V46" s="20" t="s">
        <v>404</v>
      </c>
      <c r="W46" s="18" t="s">
        <v>404</v>
      </c>
      <c r="X46" s="20" t="s">
        <v>404</v>
      </c>
      <c r="Y46" s="18" t="n">
        <v>387.70292489</v>
      </c>
      <c r="Z46" s="20" t="n">
        <v>11.32114777</v>
      </c>
    </row>
    <row r="47" spans="1:26">
      <c r="A47" s="15" t="s">
        <v>444</v>
      </c>
      <c r="B47" s="17" t="n">
        <v>5928</v>
      </c>
      <c r="C47" s="18">
        <f>(0.0/B47*100)</f>
        <v/>
      </c>
      <c r="D47" s="19" t="n">
        <v>5928</v>
      </c>
      <c r="E47" s="18" t="n">
        <v>310.30025728</v>
      </c>
      <c r="F47" s="20" t="n">
        <v>52.31522482</v>
      </c>
      <c r="G47" s="18" t="n">
        <v>431.79702737</v>
      </c>
      <c r="H47" s="20" t="n">
        <v>9.110554479999999</v>
      </c>
      <c r="I47" s="18" t="n">
        <v>436.16799363</v>
      </c>
      <c r="J47" s="20" t="n">
        <v>8.7178513</v>
      </c>
      <c r="K47" s="18" t="n">
        <v>419.68129595</v>
      </c>
      <c r="L47" s="20" t="n">
        <v>22.95255574</v>
      </c>
      <c r="M47" s="18" t="n">
        <v>298.34050706</v>
      </c>
      <c r="N47" s="20" t="n">
        <v>10.20657002</v>
      </c>
      <c r="O47" s="18" t="n">
        <v>455.13927637</v>
      </c>
      <c r="P47" s="20" t="n">
        <v>33.32101572</v>
      </c>
      <c r="Q47" s="18" t="s">
        <v>404</v>
      </c>
      <c r="R47" s="20" t="s">
        <v>404</v>
      </c>
      <c r="S47" s="18" t="s">
        <v>404</v>
      </c>
      <c r="T47" s="20" t="s">
        <v>404</v>
      </c>
      <c r="U47" s="18" t="s">
        <v>404</v>
      </c>
      <c r="V47" s="20" t="s">
        <v>404</v>
      </c>
      <c r="W47" s="18" t="s">
        <v>404</v>
      </c>
      <c r="X47" s="20" t="s">
        <v>404</v>
      </c>
      <c r="Y47" s="18" t="n">
        <v>426.48226706</v>
      </c>
      <c r="Z47" s="20" t="n">
        <v>39.55432939</v>
      </c>
    </row>
    <row r="48" spans="1:26">
      <c r="A48" s="15" t="s">
        <v>445</v>
      </c>
      <c r="B48" s="17" t="n">
        <v>9841</v>
      </c>
      <c r="C48" s="18">
        <f>(0.0/B48*100)</f>
        <v/>
      </c>
      <c r="D48" s="19" t="n">
        <v>9841</v>
      </c>
      <c r="E48" s="18" t="n">
        <v>486.22332727</v>
      </c>
      <c r="F48" s="20" t="n">
        <v>21.36630766</v>
      </c>
      <c r="G48" s="18" t="n">
        <v>494.91255246</v>
      </c>
      <c r="H48" s="20" t="n">
        <v>9.351829260000001</v>
      </c>
      <c r="I48" s="18" t="n">
        <v>477.26004438</v>
      </c>
      <c r="J48" s="20" t="n">
        <v>11.71287744</v>
      </c>
      <c r="K48" s="18" t="n">
        <v>506.7890047</v>
      </c>
      <c r="L48" s="20" t="n">
        <v>13.58044093</v>
      </c>
      <c r="M48" s="18" t="n">
        <v>597.47092466</v>
      </c>
      <c r="N48" s="20" t="n">
        <v>7.13295312</v>
      </c>
      <c r="O48" s="18" t="n">
        <v>510.26531515</v>
      </c>
      <c r="P48" s="20" t="n">
        <v>18.91579779</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n">
        <v>444.12558826</v>
      </c>
      <c r="F49" s="20" t="n">
        <v>20.32405952</v>
      </c>
      <c r="G49" s="18" t="n">
        <v>419.44114122</v>
      </c>
      <c r="H49" s="20" t="n">
        <v>11.8289173</v>
      </c>
      <c r="I49" s="18" t="n">
        <v>424.73605281</v>
      </c>
      <c r="J49" s="20" t="n">
        <v>4.57582505</v>
      </c>
      <c r="K49" s="18" t="n">
        <v>421.76990656</v>
      </c>
      <c r="L49" s="20" t="n">
        <v>9.87501243</v>
      </c>
      <c r="M49" s="18" t="n">
        <v>419.49572306</v>
      </c>
      <c r="N49" s="20" t="n">
        <v>13.15836901</v>
      </c>
      <c r="O49" s="18" t="n">
        <v>434.70188234</v>
      </c>
      <c r="P49" s="20" t="n">
        <v>13.43938409</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404.89219333</v>
      </c>
      <c r="F50" s="20" t="n">
        <v>11.38798951</v>
      </c>
      <c r="G50" s="18" t="n">
        <v>415.92115451</v>
      </c>
      <c r="H50" s="20" t="n">
        <v>5.78979341</v>
      </c>
      <c r="I50" s="18" t="n">
        <v>435.20076751</v>
      </c>
      <c r="J50" s="20" t="n">
        <v>5.79618823</v>
      </c>
      <c r="K50" s="18" t="n">
        <v>434.43504075</v>
      </c>
      <c r="L50" s="20" t="n">
        <v>10.27495722</v>
      </c>
      <c r="M50" s="18" t="n">
        <v>433.83045716</v>
      </c>
      <c r="N50" s="20" t="n">
        <v>15.42094671</v>
      </c>
      <c r="O50" s="18" t="n">
        <v>425.22104229</v>
      </c>
      <c r="P50" s="20" t="n">
        <v>11.90669776</v>
      </c>
      <c r="Q50" s="18" t="s">
        <v>404</v>
      </c>
      <c r="R50" s="20" t="s">
        <v>404</v>
      </c>
      <c r="S50" s="18" t="s">
        <v>404</v>
      </c>
      <c r="T50" s="20" t="s">
        <v>404</v>
      </c>
      <c r="U50" s="18" t="s">
        <v>404</v>
      </c>
      <c r="V50" s="20" t="s">
        <v>404</v>
      </c>
      <c r="W50" s="18" t="s">
        <v>404</v>
      </c>
      <c r="X50" s="20" t="s">
        <v>404</v>
      </c>
      <c r="Y50" s="18" t="n">
        <v>420.26661933</v>
      </c>
      <c r="Z50" s="20" t="n">
        <v>14.45023937</v>
      </c>
    </row>
    <row r="51" spans="1:26">
      <c r="A51" s="15" t="s">
        <v>448</v>
      </c>
      <c r="B51" s="17" t="n">
        <v>6866</v>
      </c>
      <c r="C51" s="18">
        <f>(0.0/B51*100)</f>
        <v/>
      </c>
      <c r="D51" s="19" t="n">
        <v>6866</v>
      </c>
      <c r="E51" s="18" t="n">
        <v>449.10129798</v>
      </c>
      <c r="F51" s="20" t="n">
        <v>25.87138346</v>
      </c>
      <c r="G51" s="18" t="n">
        <v>428.33516058</v>
      </c>
      <c r="H51" s="20" t="n">
        <v>6.94848819</v>
      </c>
      <c r="I51" s="18" t="n">
        <v>426.4701858</v>
      </c>
      <c r="J51" s="20" t="n">
        <v>3.92726842</v>
      </c>
      <c r="K51" s="18" t="n">
        <v>424.54075991</v>
      </c>
      <c r="L51" s="20" t="n">
        <v>7.54745565</v>
      </c>
      <c r="M51" s="18" t="n">
        <v>422.12216378</v>
      </c>
      <c r="N51" s="20" t="n">
        <v>28.77872167</v>
      </c>
      <c r="O51" s="18" t="n">
        <v>456.53810004</v>
      </c>
      <c r="P51" s="20" t="n">
        <v>10.80763496</v>
      </c>
      <c r="Q51" s="18" t="s">
        <v>404</v>
      </c>
      <c r="R51" s="20" t="s">
        <v>404</v>
      </c>
      <c r="S51" s="18" t="s">
        <v>404</v>
      </c>
      <c r="T51" s="20" t="s">
        <v>404</v>
      </c>
      <c r="U51" s="18" t="s">
        <v>404</v>
      </c>
      <c r="V51" s="20" t="s">
        <v>404</v>
      </c>
      <c r="W51" s="18" t="s">
        <v>404</v>
      </c>
      <c r="X51" s="20" t="s">
        <v>404</v>
      </c>
      <c r="Y51" s="18" t="n">
        <v>425.6242419</v>
      </c>
      <c r="Z51" s="20" t="n">
        <v>7.72885719</v>
      </c>
    </row>
    <row r="52" spans="1:26">
      <c r="A52" s="15" t="s">
        <v>449</v>
      </c>
      <c r="B52" s="17" t="n">
        <v>5809</v>
      </c>
      <c r="C52" s="18">
        <f>(0.0/B52*100)</f>
        <v/>
      </c>
      <c r="D52" s="19" t="n">
        <v>5809</v>
      </c>
      <c r="E52" s="18" t="n">
        <v>536.3112035299999</v>
      </c>
      <c r="F52" s="20" t="n">
        <v>38.62347983</v>
      </c>
      <c r="G52" s="18" t="n">
        <v>472.69519682</v>
      </c>
      <c r="H52" s="20" t="n">
        <v>7.54512625</v>
      </c>
      <c r="I52" s="18" t="n">
        <v>491.7062461</v>
      </c>
      <c r="J52" s="20" t="n">
        <v>5.93184868</v>
      </c>
      <c r="K52" s="18" t="n">
        <v>491.25344674</v>
      </c>
      <c r="L52" s="20" t="n">
        <v>10.4467246</v>
      </c>
      <c r="M52" s="18" t="n">
        <v>469.92056884</v>
      </c>
      <c r="N52" s="20" t="n">
        <v>8.901220500000001</v>
      </c>
      <c r="O52" s="18" t="n">
        <v>569.28412321</v>
      </c>
      <c r="P52" s="20" t="n">
        <v>8.16294267</v>
      </c>
      <c r="Q52" s="18" t="s">
        <v>404</v>
      </c>
      <c r="R52" s="20" t="s">
        <v>404</v>
      </c>
      <c r="S52" s="18" t="s">
        <v>404</v>
      </c>
      <c r="T52" s="20" t="s">
        <v>404</v>
      </c>
      <c r="U52" s="18" t="s">
        <v>404</v>
      </c>
      <c r="V52" s="20" t="s">
        <v>404</v>
      </c>
      <c r="W52" s="18" t="s">
        <v>404</v>
      </c>
      <c r="X52" s="20" t="s">
        <v>404</v>
      </c>
      <c r="Y52" s="18" t="n">
        <v>523.64329668</v>
      </c>
      <c r="Z52" s="20" t="n">
        <v>18.02049102</v>
      </c>
    </row>
    <row r="53" spans="1:26">
      <c r="A53" s="15" t="s">
        <v>450</v>
      </c>
      <c r="B53" s="17" t="n">
        <v>5571</v>
      </c>
      <c r="C53" s="18">
        <f>(0.0/B53*100)</f>
        <v/>
      </c>
      <c r="D53" s="19" t="n">
        <v>5571</v>
      </c>
      <c r="E53" s="18" t="n">
        <v>405.66437876</v>
      </c>
      <c r="F53" s="20" t="n">
        <v>6.76442552</v>
      </c>
      <c r="G53" s="18" t="n">
        <v>451.04645015</v>
      </c>
      <c r="H53" s="20" t="n">
        <v>2.87864007</v>
      </c>
      <c r="I53" s="18" t="n">
        <v>438.84149703</v>
      </c>
      <c r="J53" s="20" t="n">
        <v>2.66549915</v>
      </c>
      <c r="K53" s="18" t="n">
        <v>446.1683455</v>
      </c>
      <c r="L53" s="20" t="n">
        <v>4.39794388</v>
      </c>
      <c r="M53" s="18" t="n">
        <v>401.47527733</v>
      </c>
      <c r="N53" s="20" t="n">
        <v>7.30160784</v>
      </c>
      <c r="O53" s="18" t="n">
        <v>476.65685838</v>
      </c>
      <c r="P53" s="20" t="n">
        <v>6.90336532</v>
      </c>
      <c r="Q53" s="18" t="s">
        <v>404</v>
      </c>
      <c r="R53" s="20" t="s">
        <v>404</v>
      </c>
      <c r="S53" s="18" t="s">
        <v>404</v>
      </c>
      <c r="T53" s="20" t="s">
        <v>404</v>
      </c>
      <c r="U53" s="18" t="s">
        <v>404</v>
      </c>
      <c r="V53" s="20" t="s">
        <v>404</v>
      </c>
      <c r="W53" s="18" t="s">
        <v>404</v>
      </c>
      <c r="X53" s="20" t="s">
        <v>404</v>
      </c>
      <c r="Y53" s="18" t="n">
        <v>431.84535075</v>
      </c>
      <c r="Z53" s="20" t="n">
        <v>12.79884271</v>
      </c>
    </row>
    <row r="54" spans="1:26">
      <c r="A54" s="15" t="s">
        <v>451</v>
      </c>
      <c r="B54" s="17" t="n">
        <v>4740</v>
      </c>
      <c r="C54" s="18">
        <f>(199.0/B54*100)</f>
        <v/>
      </c>
      <c r="D54" s="19" t="n">
        <v>4541</v>
      </c>
      <c r="E54" s="18" t="n">
        <v>273.05755239</v>
      </c>
      <c r="F54" s="20" t="n">
        <v>7.50769479</v>
      </c>
      <c r="G54" s="18" t="n">
        <v>364.50822175</v>
      </c>
      <c r="H54" s="20" t="n">
        <v>9.29041531</v>
      </c>
      <c r="I54" s="18" t="n">
        <v>355.14909898</v>
      </c>
      <c r="J54" s="20" t="n">
        <v>8.976924970000001</v>
      </c>
      <c r="K54" s="18" t="n">
        <v>351.36276808</v>
      </c>
      <c r="L54" s="20" t="n">
        <v>7.05475494</v>
      </c>
      <c r="M54" s="18" t="n">
        <v>361.55387465</v>
      </c>
      <c r="N54" s="20" t="n">
        <v>20.52724743</v>
      </c>
      <c r="O54" s="18" t="n">
        <v>364.58413352</v>
      </c>
      <c r="P54" s="20" t="n">
        <v>11.50907377</v>
      </c>
      <c r="Q54" s="18" t="s">
        <v>404</v>
      </c>
      <c r="R54" s="20" t="s">
        <v>404</v>
      </c>
      <c r="S54" s="18" t="s">
        <v>404</v>
      </c>
      <c r="T54" s="20" t="s">
        <v>404</v>
      </c>
      <c r="U54" s="18" t="s">
        <v>404</v>
      </c>
      <c r="V54" s="20" t="s">
        <v>404</v>
      </c>
      <c r="W54" s="18" t="s">
        <v>404</v>
      </c>
      <c r="X54" s="20" t="s">
        <v>404</v>
      </c>
      <c r="Y54" s="18" t="n">
        <v>314.82068181</v>
      </c>
      <c r="Z54" s="20" t="n">
        <v>13.57154131</v>
      </c>
    </row>
    <row r="55" spans="1:26">
      <c r="A55" s="15" t="s">
        <v>452</v>
      </c>
      <c r="B55" s="17" t="n">
        <v>5316</v>
      </c>
      <c r="C55" s="18">
        <f>(43.0/B55*100)</f>
        <v/>
      </c>
      <c r="D55" s="19" t="n">
        <v>5273</v>
      </c>
      <c r="E55" s="18" t="n">
        <v>352.84896927</v>
      </c>
      <c r="F55" s="20" t="n">
        <v>12.54944853</v>
      </c>
      <c r="G55" s="18" t="n">
        <v>407.63688884</v>
      </c>
      <c r="H55" s="20" t="n">
        <v>5.85704116</v>
      </c>
      <c r="I55" s="18" t="n">
        <v>402.75965123</v>
      </c>
      <c r="J55" s="20" t="n">
        <v>5.54887039</v>
      </c>
      <c r="K55" s="18" t="n">
        <v>397.48018485</v>
      </c>
      <c r="L55" s="20" t="n">
        <v>8.38378367</v>
      </c>
      <c r="M55" s="18" t="n">
        <v>384.55967215</v>
      </c>
      <c r="N55" s="20" t="n">
        <v>17.83999174</v>
      </c>
      <c r="O55" s="18" t="n">
        <v>407.38289635</v>
      </c>
      <c r="P55" s="20" t="n">
        <v>13.28000789</v>
      </c>
      <c r="Q55" s="18" t="s">
        <v>404</v>
      </c>
      <c r="R55" s="20" t="s">
        <v>404</v>
      </c>
      <c r="S55" s="18" t="s">
        <v>404</v>
      </c>
      <c r="T55" s="20" t="s">
        <v>404</v>
      </c>
      <c r="U55" s="18" t="s">
        <v>404</v>
      </c>
      <c r="V55" s="20" t="s">
        <v>404</v>
      </c>
      <c r="W55" s="18" t="n">
        <v>432.42406431</v>
      </c>
      <c r="X55" s="20" t="n">
        <v>36.17499386</v>
      </c>
      <c r="Y55" s="18" t="n">
        <v>314.77374447</v>
      </c>
      <c r="Z55" s="20" t="n">
        <v>23.42199323</v>
      </c>
    </row>
    <row r="56" spans="1:26">
      <c r="A56" s="15" t="s">
        <v>453</v>
      </c>
      <c r="B56" s="17" t="n">
        <v>5359</v>
      </c>
      <c r="C56" s="18">
        <f>(0.0/B56*100)</f>
        <v/>
      </c>
      <c r="D56" s="19" t="n">
        <v>5359</v>
      </c>
      <c r="E56" s="18" t="n">
        <v>589.66702286</v>
      </c>
      <c r="F56" s="20" t="n">
        <v>10.62479425</v>
      </c>
      <c r="G56" s="18" t="n">
        <v>531.39925959</v>
      </c>
      <c r="H56" s="20" t="n">
        <v>7.03007871</v>
      </c>
      <c r="I56" s="18" t="n">
        <v>518.74441712</v>
      </c>
      <c r="J56" s="20" t="n">
        <v>4.50397638</v>
      </c>
      <c r="K56" s="18" t="n">
        <v>573.82625387</v>
      </c>
      <c r="L56" s="20" t="n">
        <v>10.52508944</v>
      </c>
      <c r="M56" s="18" t="n">
        <v>531.35795476</v>
      </c>
      <c r="N56" s="20" t="n">
        <v>36.44675388</v>
      </c>
      <c r="O56" s="18" t="n">
        <v>544.17739839</v>
      </c>
      <c r="P56" s="20" t="n">
        <v>24.02008483</v>
      </c>
      <c r="Q56" s="18" t="s">
        <v>404</v>
      </c>
      <c r="R56" s="20" t="s">
        <v>404</v>
      </c>
      <c r="S56" s="18" t="s">
        <v>404</v>
      </c>
      <c r="T56" s="20" t="s">
        <v>404</v>
      </c>
      <c r="U56" s="18" t="s">
        <v>404</v>
      </c>
      <c r="V56" s="20" t="s">
        <v>404</v>
      </c>
      <c r="W56" s="18" t="s">
        <v>404</v>
      </c>
      <c r="X56" s="20" t="s">
        <v>404</v>
      </c>
      <c r="Y56" s="18" t="n">
        <v>511.12517305</v>
      </c>
      <c r="Z56" s="20" t="n">
        <v>12.70031111</v>
      </c>
    </row>
    <row r="57" spans="1:26">
      <c r="A57" s="15" t="s">
        <v>454</v>
      </c>
      <c r="B57" s="17" t="n">
        <v>6513</v>
      </c>
      <c r="C57" s="18">
        <f>(0.0/B57*100)</f>
        <v/>
      </c>
      <c r="D57" s="19" t="n">
        <v>6513</v>
      </c>
      <c r="E57" s="18" t="n">
        <v>378.2986372</v>
      </c>
      <c r="F57" s="20" t="n">
        <v>13.33960941</v>
      </c>
      <c r="G57" s="18" t="n">
        <v>391.36496155</v>
      </c>
      <c r="H57" s="20" t="n">
        <v>5.41793936</v>
      </c>
      <c r="I57" s="18" t="n">
        <v>410.9545527</v>
      </c>
      <c r="J57" s="20" t="n">
        <v>6.9412376</v>
      </c>
      <c r="K57" s="18" t="n">
        <v>393.37178875</v>
      </c>
      <c r="L57" s="20" t="n">
        <v>11.34581722</v>
      </c>
      <c r="M57" s="18" t="n">
        <v>424.34526756</v>
      </c>
      <c r="N57" s="20" t="n">
        <v>11.785301</v>
      </c>
      <c r="O57" s="18" t="n">
        <v>370.09230482</v>
      </c>
      <c r="P57" s="20" t="n">
        <v>21.63830014</v>
      </c>
      <c r="Q57" s="18" t="s">
        <v>404</v>
      </c>
      <c r="R57" s="20" t="s">
        <v>404</v>
      </c>
      <c r="S57" s="18" t="s">
        <v>404</v>
      </c>
      <c r="T57" s="20" t="s">
        <v>404</v>
      </c>
      <c r="U57" s="18" t="s">
        <v>404</v>
      </c>
      <c r="V57" s="20" t="s">
        <v>404</v>
      </c>
      <c r="W57" s="18" t="n">
        <v>407.16199103</v>
      </c>
      <c r="X57" s="20" t="n">
        <v>13.17571396</v>
      </c>
      <c r="Y57" s="18" t="s">
        <v>404</v>
      </c>
      <c r="Z57" s="20" t="s">
        <v>404</v>
      </c>
    </row>
    <row r="58" spans="1:26">
      <c r="A58" s="15" t="s">
        <v>455</v>
      </c>
      <c r="B58" s="17" t="n">
        <v>7267</v>
      </c>
      <c r="C58" s="18">
        <f>(0.0/B58*100)</f>
        <v/>
      </c>
      <c r="D58" s="19" t="n">
        <v>7267</v>
      </c>
      <c r="E58" s="18" t="n">
        <v>381.2650818</v>
      </c>
      <c r="F58" s="20" t="n">
        <v>12.82051807</v>
      </c>
      <c r="G58" s="18" t="n">
        <v>396.23268739</v>
      </c>
      <c r="H58" s="20" t="n">
        <v>6.69451265</v>
      </c>
      <c r="I58" s="18" t="n">
        <v>423.4413145</v>
      </c>
      <c r="J58" s="20" t="n">
        <v>8.999962010000001</v>
      </c>
      <c r="K58" s="18" t="n">
        <v>406.99748437</v>
      </c>
      <c r="L58" s="20" t="n">
        <v>5.28291249</v>
      </c>
      <c r="M58" s="18" t="n">
        <v>435.73577029</v>
      </c>
      <c r="N58" s="20" t="n">
        <v>15.90758344</v>
      </c>
      <c r="O58" s="18" t="n">
        <v>416.61095656</v>
      </c>
      <c r="P58" s="20" t="n">
        <v>17.14784658</v>
      </c>
      <c r="Q58" s="18" t="s">
        <v>404</v>
      </c>
      <c r="R58" s="20" t="s">
        <v>404</v>
      </c>
      <c r="S58" s="18" t="s">
        <v>404</v>
      </c>
      <c r="T58" s="20" t="s">
        <v>404</v>
      </c>
      <c r="U58" s="18" t="s">
        <v>404</v>
      </c>
      <c r="V58" s="20" t="s">
        <v>404</v>
      </c>
      <c r="W58" s="18" t="n">
        <v>385.47745</v>
      </c>
      <c r="X58" s="20" t="n">
        <v>10.98818575</v>
      </c>
      <c r="Y58" s="18" t="n">
        <v>414.56304667</v>
      </c>
      <c r="Z58" s="20" t="n">
        <v>26.8506407</v>
      </c>
    </row>
    <row r="59" spans="1:26">
      <c r="A59" s="15" t="s">
        <v>456</v>
      </c>
      <c r="B59" s="17" t="n">
        <v>4826</v>
      </c>
      <c r="C59" s="18">
        <f>(0.0/B59*100)</f>
        <v/>
      </c>
      <c r="D59" s="19" t="n">
        <v>4826</v>
      </c>
      <c r="E59" s="18" t="n">
        <v>343.49097543</v>
      </c>
      <c r="F59" s="20" t="n">
        <v>14.61849577</v>
      </c>
      <c r="G59" s="18" t="n">
        <v>347.86341039</v>
      </c>
      <c r="H59" s="20" t="n">
        <v>2.77581228</v>
      </c>
      <c r="I59" s="18" t="n">
        <v>344.6417237</v>
      </c>
      <c r="J59" s="20" t="n">
        <v>2.50161974</v>
      </c>
      <c r="K59" s="18" t="n">
        <v>346.91890801</v>
      </c>
      <c r="L59" s="20" t="n">
        <v>3.24498354</v>
      </c>
      <c r="M59" s="18" t="n">
        <v>370.34881922</v>
      </c>
      <c r="N59" s="20" t="n">
        <v>7.08446098</v>
      </c>
      <c r="O59" s="18" t="n">
        <v>296.99328525</v>
      </c>
      <c r="P59" s="20" t="n">
        <v>17.36039306</v>
      </c>
      <c r="Q59" s="18" t="s">
        <v>404</v>
      </c>
      <c r="R59" s="20" t="s">
        <v>404</v>
      </c>
      <c r="S59" s="18" t="s">
        <v>404</v>
      </c>
      <c r="T59" s="20" t="s">
        <v>404</v>
      </c>
      <c r="U59" s="18" t="s">
        <v>404</v>
      </c>
      <c r="V59" s="20" t="s">
        <v>404</v>
      </c>
      <c r="W59" s="18" t="s">
        <v>404</v>
      </c>
      <c r="X59" s="20" t="s">
        <v>404</v>
      </c>
      <c r="Y59" s="18" t="n">
        <v>390.24274412</v>
      </c>
      <c r="Z59" s="20" t="n">
        <v>12.51006038</v>
      </c>
    </row>
    <row r="60" spans="1:26">
      <c r="A60" s="15" t="s">
        <v>457</v>
      </c>
      <c r="B60" s="17" t="n">
        <v>4546</v>
      </c>
      <c r="C60" s="18">
        <f>(0.0/B60*100)</f>
        <v/>
      </c>
      <c r="D60" s="19" t="n">
        <v>4546</v>
      </c>
      <c r="E60" s="18" t="n">
        <v>329.27989488</v>
      </c>
      <c r="F60" s="20" t="n">
        <v>39.11778766</v>
      </c>
      <c r="G60" s="18" t="n">
        <v>325.42298515</v>
      </c>
      <c r="H60" s="20" t="n">
        <v>11.70657166</v>
      </c>
      <c r="I60" s="18" t="n">
        <v>380.05869151</v>
      </c>
      <c r="J60" s="20" t="n">
        <v>7.41853108</v>
      </c>
      <c r="K60" s="18" t="n">
        <v>328.43820315</v>
      </c>
      <c r="L60" s="20" t="n">
        <v>8.698460519999999</v>
      </c>
      <c r="M60" s="18" t="n">
        <v>335.76738222</v>
      </c>
      <c r="N60" s="20" t="n">
        <v>21.93040559</v>
      </c>
      <c r="O60" s="18" t="n">
        <v>408.77739481</v>
      </c>
      <c r="P60" s="20" t="n">
        <v>21.01495899</v>
      </c>
      <c r="Q60" s="18" t="s">
        <v>404</v>
      </c>
      <c r="R60" s="20" t="s">
        <v>404</v>
      </c>
      <c r="S60" s="18" t="s">
        <v>404</v>
      </c>
      <c r="T60" s="20" t="s">
        <v>404</v>
      </c>
      <c r="U60" s="18" t="s">
        <v>404</v>
      </c>
      <c r="V60" s="20" t="s">
        <v>404</v>
      </c>
      <c r="W60" s="18" t="s">
        <v>404</v>
      </c>
      <c r="X60" s="20" t="s">
        <v>404</v>
      </c>
      <c r="Y60" s="18" t="n">
        <v>381.78735686</v>
      </c>
      <c r="Z60" s="20" t="n">
        <v>35.0429859</v>
      </c>
    </row>
    <row r="61" spans="1:26">
      <c r="A61" s="15" t="s">
        <v>458</v>
      </c>
      <c r="B61" s="17" t="n">
        <v>6525</v>
      </c>
      <c r="C61" s="18">
        <f>(0.0/B61*100)</f>
        <v/>
      </c>
      <c r="D61" s="19" t="n">
        <v>6525</v>
      </c>
      <c r="E61" s="18" t="s">
        <v>404</v>
      </c>
      <c r="F61" s="20" t="s">
        <v>404</v>
      </c>
      <c r="G61" s="18" t="n">
        <v>475.48662558</v>
      </c>
      <c r="H61" s="20" t="n">
        <v>3.41871675</v>
      </c>
      <c r="I61" s="18" t="n">
        <v>465.45694643</v>
      </c>
      <c r="J61" s="20" t="n">
        <v>5.716089</v>
      </c>
      <c r="K61" s="18" t="n">
        <v>464.37318678</v>
      </c>
      <c r="L61" s="20" t="n">
        <v>20.14172075</v>
      </c>
      <c r="M61" s="18" t="n">
        <v>471.15267352</v>
      </c>
      <c r="N61" s="20" t="n">
        <v>30.07420927</v>
      </c>
      <c r="O61" s="18" t="s">
        <v>404</v>
      </c>
      <c r="P61" s="20" t="s">
        <v>404</v>
      </c>
      <c r="Q61" s="18" t="s">
        <v>404</v>
      </c>
      <c r="R61" s="20" t="s">
        <v>404</v>
      </c>
      <c r="S61" s="18" t="s">
        <v>404</v>
      </c>
      <c r="T61" s="20" t="s">
        <v>404</v>
      </c>
      <c r="U61" s="18" t="s">
        <v>404</v>
      </c>
      <c r="V61" s="20" t="s">
        <v>404</v>
      </c>
      <c r="W61" s="18" t="s">
        <v>404</v>
      </c>
      <c r="X61" s="20" t="s">
        <v>404</v>
      </c>
      <c r="Y61" s="18" t="n">
        <v>427.46254174</v>
      </c>
      <c r="Z61" s="20" t="n">
        <v>10.74746078</v>
      </c>
    </row>
    <row r="62" spans="1:26">
      <c r="A62" s="15" t="s">
        <v>459</v>
      </c>
      <c r="B62" s="17" t="n">
        <v>4476</v>
      </c>
      <c r="C62" s="18">
        <f>(0.0/B62*100)</f>
        <v/>
      </c>
      <c r="D62" s="19" t="n">
        <v>4476</v>
      </c>
      <c r="E62" s="18" t="n">
        <v>440.73436192</v>
      </c>
      <c r="F62" s="20" t="n">
        <v>16.79779537</v>
      </c>
      <c r="G62" s="18" t="n">
        <v>528.87580098</v>
      </c>
      <c r="H62" s="20" t="n">
        <v>2.29431579</v>
      </c>
      <c r="I62" s="18" t="n">
        <v>504.54872007</v>
      </c>
      <c r="J62" s="20" t="n">
        <v>1.60350442</v>
      </c>
      <c r="K62" s="18" t="n">
        <v>400.86023708</v>
      </c>
      <c r="L62" s="20" t="n">
        <v>5.55699912</v>
      </c>
      <c r="M62" s="18" t="n">
        <v>495.93475441</v>
      </c>
      <c r="N62" s="20" t="n">
        <v>5.47079474</v>
      </c>
      <c r="O62" s="18" t="n">
        <v>530.59841665</v>
      </c>
      <c r="P62" s="20" t="n">
        <v>4.08242967</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s">
        <v>404</v>
      </c>
      <c r="F63" s="20" t="s">
        <v>404</v>
      </c>
      <c r="G63" s="18" t="n">
        <v>336.59654527</v>
      </c>
      <c r="H63" s="20" t="n">
        <v>3.79987496</v>
      </c>
      <c r="I63" s="18" t="n">
        <v>341.1866189</v>
      </c>
      <c r="J63" s="20" t="n">
        <v>2.76583785</v>
      </c>
      <c r="K63" s="18" t="n">
        <v>361.63340341</v>
      </c>
      <c r="L63" s="20" t="n">
        <v>2.64716882</v>
      </c>
      <c r="M63" s="18" t="n">
        <v>375.71867672</v>
      </c>
      <c r="N63" s="20" t="n">
        <v>6.10741185</v>
      </c>
      <c r="O63" s="18" t="n">
        <v>379.24673292</v>
      </c>
      <c r="P63" s="20" t="n">
        <v>8.19333037</v>
      </c>
      <c r="Q63" s="18" t="s">
        <v>404</v>
      </c>
      <c r="R63" s="20" t="s">
        <v>404</v>
      </c>
      <c r="S63" s="18" t="s">
        <v>404</v>
      </c>
      <c r="T63" s="20" t="s">
        <v>404</v>
      </c>
      <c r="U63" s="18" t="s">
        <v>404</v>
      </c>
      <c r="V63" s="20" t="s">
        <v>404</v>
      </c>
      <c r="W63" s="18" t="s">
        <v>404</v>
      </c>
      <c r="X63" s="20" t="s">
        <v>404</v>
      </c>
      <c r="Y63" s="18" t="n">
        <v>361.44484227</v>
      </c>
      <c r="Z63" s="20" t="n">
        <v>6.21919701</v>
      </c>
    </row>
    <row r="64" spans="1:26">
      <c r="A64" s="15" t="s">
        <v>461</v>
      </c>
      <c r="B64" s="17" t="n">
        <v>3634</v>
      </c>
      <c r="C64" s="18">
        <f>(27.0/B64*100)</f>
        <v/>
      </c>
      <c r="D64" s="19" t="n">
        <v>3607</v>
      </c>
      <c r="E64" s="18" t="n">
        <v>497.34373939</v>
      </c>
      <c r="F64" s="20" t="n">
        <v>7.43613631</v>
      </c>
      <c r="G64" s="18" t="n">
        <v>425.52969857</v>
      </c>
      <c r="H64" s="20" t="n">
        <v>2.62301288</v>
      </c>
      <c r="I64" s="18" t="n">
        <v>455.07745336</v>
      </c>
      <c r="J64" s="20" t="n">
        <v>2.73481167</v>
      </c>
      <c r="K64" s="18" t="n">
        <v>451.78039111</v>
      </c>
      <c r="L64" s="20" t="n">
        <v>5.99642422</v>
      </c>
      <c r="M64" s="18" t="n">
        <v>502.91533541</v>
      </c>
      <c r="N64" s="20" t="n">
        <v>12.27088611</v>
      </c>
      <c r="O64" s="18" t="s">
        <v>404</v>
      </c>
      <c r="P64" s="20" t="s">
        <v>404</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465.80961433</v>
      </c>
      <c r="F65" s="20" t="n">
        <v>25.77027346</v>
      </c>
      <c r="G65" s="18" t="n">
        <v>411.68987781</v>
      </c>
      <c r="H65" s="20" t="n">
        <v>5.62213241</v>
      </c>
      <c r="I65" s="18" t="n">
        <v>416.80047561</v>
      </c>
      <c r="J65" s="20" t="n">
        <v>4.34905795</v>
      </c>
      <c r="K65" s="18" t="n">
        <v>416.95942952</v>
      </c>
      <c r="L65" s="20" t="n">
        <v>8.606208649999999</v>
      </c>
      <c r="M65" s="18" t="n">
        <v>433.19241934</v>
      </c>
      <c r="N65" s="20" t="n">
        <v>16.73628628</v>
      </c>
      <c r="O65" s="18" t="n">
        <v>399.65415246</v>
      </c>
      <c r="P65" s="20" t="n">
        <v>18.2683887</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s">
        <v>404</v>
      </c>
      <c r="F66" s="20" t="s">
        <v>404</v>
      </c>
      <c r="G66" s="18" t="n">
        <v>397.39610733</v>
      </c>
      <c r="H66" s="20" t="n">
        <v>3.62863536</v>
      </c>
      <c r="I66" s="18" t="n">
        <v>435.04608552</v>
      </c>
      <c r="J66" s="20" t="n">
        <v>1.80933838</v>
      </c>
      <c r="K66" s="18" t="n">
        <v>442.53946236</v>
      </c>
      <c r="L66" s="20" t="n">
        <v>4.87277417</v>
      </c>
      <c r="M66" s="18" t="n">
        <v>301.4975</v>
      </c>
      <c r="N66" s="20" t="n">
        <v>33.23029797</v>
      </c>
      <c r="O66" s="18" t="n">
        <v>369.33456413</v>
      </c>
      <c r="P66" s="20" t="n">
        <v>7.12610824</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354.48905159</v>
      </c>
      <c r="F67" s="20" t="n">
        <v>11.57541244</v>
      </c>
      <c r="G67" s="18" t="n">
        <v>383.62103077</v>
      </c>
      <c r="H67" s="20" t="n">
        <v>4.67141227</v>
      </c>
      <c r="I67" s="18" t="n">
        <v>415.49135798</v>
      </c>
      <c r="J67" s="20" t="n">
        <v>6.70061807</v>
      </c>
      <c r="K67" s="18" t="n">
        <v>406.78160928</v>
      </c>
      <c r="L67" s="20" t="n">
        <v>12.37452478</v>
      </c>
      <c r="M67" s="18" t="n">
        <v>434.94507002</v>
      </c>
      <c r="N67" s="20" t="n">
        <v>29.14732641</v>
      </c>
      <c r="O67" s="18" t="n">
        <v>406.96292463</v>
      </c>
      <c r="P67" s="20" t="n">
        <v>24.8559278</v>
      </c>
      <c r="Q67" s="18" t="s">
        <v>404</v>
      </c>
      <c r="R67" s="20" t="s">
        <v>404</v>
      </c>
      <c r="S67" s="18" t="s">
        <v>404</v>
      </c>
      <c r="T67" s="20" t="s">
        <v>404</v>
      </c>
      <c r="U67" s="18" t="s">
        <v>404</v>
      </c>
      <c r="V67" s="20" t="s">
        <v>404</v>
      </c>
      <c r="W67" s="18" t="s">
        <v>404</v>
      </c>
      <c r="X67" s="20" t="s">
        <v>404</v>
      </c>
      <c r="Y67" s="18" t="n">
        <v>408.06820039</v>
      </c>
      <c r="Z67" s="20" t="n">
        <v>16.06417722</v>
      </c>
    </row>
    <row r="68" spans="1:26">
      <c r="A68" s="15" t="s">
        <v>465</v>
      </c>
      <c r="B68" s="17" t="n">
        <v>12083</v>
      </c>
      <c r="C68" s="18">
        <f>(0.0/B68*100)</f>
        <v/>
      </c>
      <c r="D68" s="19" t="n">
        <v>12083</v>
      </c>
      <c r="E68" s="18" t="n">
        <v>514.45700389</v>
      </c>
      <c r="F68" s="20" t="n">
        <v>5.35802817</v>
      </c>
      <c r="G68" s="18" t="n">
        <v>395.70351207</v>
      </c>
      <c r="H68" s="20" t="n">
        <v>2.84876329</v>
      </c>
      <c r="I68" s="18" t="n">
        <v>388.56331641</v>
      </c>
      <c r="J68" s="20" t="n">
        <v>1.46438297</v>
      </c>
      <c r="K68" s="18" t="n">
        <v>408.71657595</v>
      </c>
      <c r="L68" s="20" t="n">
        <v>2.00900261</v>
      </c>
      <c r="M68" s="18" t="n">
        <v>374.66771561</v>
      </c>
      <c r="N68" s="20" t="n">
        <v>4.16966725</v>
      </c>
      <c r="O68" s="18" t="n">
        <v>461.43528009</v>
      </c>
      <c r="P68" s="20" t="n">
        <v>3.64212702</v>
      </c>
      <c r="Q68" s="18" t="s">
        <v>404</v>
      </c>
      <c r="R68" s="20" t="s">
        <v>404</v>
      </c>
      <c r="S68" s="18" t="s">
        <v>404</v>
      </c>
      <c r="T68" s="20" t="s">
        <v>404</v>
      </c>
      <c r="U68" s="18" t="s">
        <v>404</v>
      </c>
      <c r="V68" s="20" t="s">
        <v>404</v>
      </c>
      <c r="W68" s="18" t="s">
        <v>404</v>
      </c>
      <c r="X68" s="20" t="s">
        <v>404</v>
      </c>
      <c r="Y68" s="18" t="n">
        <v>419.08063999</v>
      </c>
      <c r="Z68" s="20" t="n">
        <v>12.98040002</v>
      </c>
    </row>
    <row r="69" spans="1:26">
      <c r="A69" s="15" t="s">
        <v>466</v>
      </c>
      <c r="B69" s="17" t="n">
        <v>4876</v>
      </c>
      <c r="C69" s="18">
        <f>(0.0/B69*100)</f>
        <v/>
      </c>
      <c r="D69" s="19" t="n">
        <v>4876</v>
      </c>
      <c r="E69" s="18" t="n">
        <v>356.18819248</v>
      </c>
      <c r="F69" s="20" t="n">
        <v>16.52140664</v>
      </c>
      <c r="G69" s="18" t="n">
        <v>431.37289157</v>
      </c>
      <c r="H69" s="20" t="n">
        <v>7.7170687</v>
      </c>
      <c r="I69" s="18" t="n">
        <v>433.60535618</v>
      </c>
      <c r="J69" s="20" t="n">
        <v>7.49815814</v>
      </c>
      <c r="K69" s="18" t="n">
        <v>432.86186277</v>
      </c>
      <c r="L69" s="20" t="n">
        <v>12.76112255</v>
      </c>
      <c r="M69" s="18" t="n">
        <v>459.92839826</v>
      </c>
      <c r="N69" s="20" t="n">
        <v>22.23304303</v>
      </c>
      <c r="O69" s="18" t="n">
        <v>435.14389905</v>
      </c>
      <c r="P69" s="20" t="n">
        <v>17.77418177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480.93611351</v>
      </c>
      <c r="F70" s="20" t="n">
        <v>7.06061649</v>
      </c>
      <c r="G70" s="18" t="n">
        <v>489.7977515</v>
      </c>
      <c r="H70" s="20" t="n">
        <v>5.81841158</v>
      </c>
      <c r="I70" s="18" t="n">
        <v>505.11033351</v>
      </c>
      <c r="J70" s="20" t="n">
        <v>5.2224106</v>
      </c>
      <c r="K70" s="18" t="n">
        <v>488.94465185</v>
      </c>
      <c r="L70" s="20" t="n">
        <v>6.17514162</v>
      </c>
      <c r="M70" s="18" t="n">
        <v>483.18624079</v>
      </c>
      <c r="N70" s="20" t="n">
        <v>15.84329627</v>
      </c>
      <c r="O70" s="18" t="n">
        <v>487.97961021</v>
      </c>
      <c r="P70" s="20" t="n">
        <v>14.69028812</v>
      </c>
      <c r="Q70" s="18" t="s">
        <v>404</v>
      </c>
      <c r="R70" s="20" t="s">
        <v>404</v>
      </c>
      <c r="S70" s="18" t="s">
        <v>404</v>
      </c>
      <c r="T70" s="20" t="s">
        <v>404</v>
      </c>
      <c r="U70" s="18" t="s">
        <v>404</v>
      </c>
      <c r="V70" s="20" t="s">
        <v>404</v>
      </c>
      <c r="W70" s="18" t="s">
        <v>404</v>
      </c>
      <c r="X70" s="20" t="s">
        <v>404</v>
      </c>
      <c r="Y70" s="18" t="n">
        <v>478.55504286</v>
      </c>
      <c r="Z70" s="20" t="n">
        <v>20.02663344</v>
      </c>
    </row>
    <row r="71" spans="1:26">
      <c r="A71" s="15" t="s">
        <v>468</v>
      </c>
      <c r="B71" s="17" t="n">
        <v>6115</v>
      </c>
      <c r="C71" s="18">
        <f>(0.0/B71*100)</f>
        <v/>
      </c>
      <c r="D71" s="19" t="n">
        <v>6115</v>
      </c>
      <c r="E71" s="18" t="s">
        <v>404</v>
      </c>
      <c r="F71" s="20" t="s">
        <v>404</v>
      </c>
      <c r="G71" s="18" t="n">
        <v>537.44336113</v>
      </c>
      <c r="H71" s="20" t="n">
        <v>3.54887544</v>
      </c>
      <c r="I71" s="18" t="n">
        <v>538.18347079</v>
      </c>
      <c r="J71" s="20" t="n">
        <v>1.83871714</v>
      </c>
      <c r="K71" s="18" t="n">
        <v>509.23514369</v>
      </c>
      <c r="L71" s="20" t="n">
        <v>4.16829097</v>
      </c>
      <c r="M71" s="18" t="n">
        <v>542.0717651800001</v>
      </c>
      <c r="N71" s="20" t="n">
        <v>6.070504</v>
      </c>
      <c r="O71" s="18" t="n">
        <v>546.38702692</v>
      </c>
      <c r="P71" s="20" t="n">
        <v>7.7016233</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532.7089528400001</v>
      </c>
      <c r="F72" s="20" t="n">
        <v>28.32381414</v>
      </c>
      <c r="G72" s="18" t="n">
        <v>485.28602779</v>
      </c>
      <c r="H72" s="20" t="n">
        <v>6.06658297</v>
      </c>
      <c r="I72" s="18" t="n">
        <v>502.51648952</v>
      </c>
      <c r="J72" s="20" t="n">
        <v>5.70449074</v>
      </c>
      <c r="K72" s="18" t="n">
        <v>510.08653684</v>
      </c>
      <c r="L72" s="20" t="n">
        <v>7.39776895</v>
      </c>
      <c r="M72" s="18" t="n">
        <v>481.08680364</v>
      </c>
      <c r="N72" s="20" t="n">
        <v>23.6625348</v>
      </c>
      <c r="O72" s="18" t="n">
        <v>481.16323313</v>
      </c>
      <c r="P72" s="20" t="n">
        <v>10.36242162</v>
      </c>
      <c r="Q72" s="18" t="s">
        <v>404</v>
      </c>
      <c r="R72" s="20" t="s">
        <v>404</v>
      </c>
      <c r="S72" s="18" t="s">
        <v>404</v>
      </c>
      <c r="T72" s="20" t="s">
        <v>404</v>
      </c>
      <c r="U72" s="18" t="s">
        <v>404</v>
      </c>
      <c r="V72" s="20" t="s">
        <v>404</v>
      </c>
      <c r="W72" s="18" t="s">
        <v>404</v>
      </c>
      <c r="X72" s="20" t="s">
        <v>404</v>
      </c>
      <c r="Y72" s="18" t="n">
        <v>486.60426254</v>
      </c>
      <c r="Z72" s="20" t="n">
        <v>21.57455194</v>
      </c>
    </row>
    <row r="73" spans="1:26">
      <c r="A73" s="15" t="s">
        <v>470</v>
      </c>
      <c r="B73" s="17" t="n">
        <v>8249</v>
      </c>
      <c r="C73" s="18">
        <f>(0.0/B73*100)</f>
        <v/>
      </c>
      <c r="D73" s="19" t="n">
        <v>8249</v>
      </c>
      <c r="E73" s="18" t="n">
        <v>353.69225556</v>
      </c>
      <c r="F73" s="20" t="n">
        <v>7.86115816</v>
      </c>
      <c r="G73" s="18" t="n">
        <v>407.22957901</v>
      </c>
      <c r="H73" s="20" t="n">
        <v>6.45551945</v>
      </c>
      <c r="I73" s="18" t="n">
        <v>409.07104806</v>
      </c>
      <c r="J73" s="20" t="n">
        <v>6.99528864</v>
      </c>
      <c r="K73" s="18" t="n">
        <v>408.21880846</v>
      </c>
      <c r="L73" s="20" t="n">
        <v>8.97467095</v>
      </c>
      <c r="M73" s="18" t="n">
        <v>406.54306235</v>
      </c>
      <c r="N73" s="20" t="n">
        <v>12.53567134</v>
      </c>
      <c r="O73" s="18" t="n">
        <v>422.63839532</v>
      </c>
      <c r="P73" s="20" t="n">
        <v>20.54411763</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n">
        <v>483.19439381</v>
      </c>
      <c r="F74" s="20" t="n">
        <v>14.17462147</v>
      </c>
      <c r="G74" s="18" t="n">
        <v>408.71741373</v>
      </c>
      <c r="H74" s="20" t="n">
        <v>3.22024417</v>
      </c>
      <c r="I74" s="18" t="n">
        <v>429.65812361</v>
      </c>
      <c r="J74" s="20" t="n">
        <v>2.05119569</v>
      </c>
      <c r="K74" s="18" t="n">
        <v>408.80906037</v>
      </c>
      <c r="L74" s="20" t="n">
        <v>4.64550928</v>
      </c>
      <c r="M74" s="18" t="n">
        <v>333.17472117</v>
      </c>
      <c r="N74" s="20" t="n">
        <v>9.823203790000001</v>
      </c>
      <c r="O74" s="18" t="n">
        <v>481.78284489</v>
      </c>
      <c r="P74" s="20" t="n">
        <v>5.73232861</v>
      </c>
      <c r="Q74" s="18" t="s">
        <v>404</v>
      </c>
      <c r="R74" s="20" t="s">
        <v>404</v>
      </c>
      <c r="S74" s="18" t="s">
        <v>404</v>
      </c>
      <c r="T74" s="20" t="s">
        <v>404</v>
      </c>
      <c r="U74" s="18" t="s">
        <v>404</v>
      </c>
      <c r="V74" s="20" t="s">
        <v>404</v>
      </c>
      <c r="W74" s="18" t="s">
        <v>404</v>
      </c>
      <c r="X74" s="20" t="s">
        <v>404</v>
      </c>
      <c r="Y74" s="18" t="n">
        <v>254.70846298</v>
      </c>
      <c r="Z74" s="20" t="n">
        <v>17.65771822</v>
      </c>
    </row>
    <row r="75" spans="1:26">
      <c r="A75" s="15" t="s">
        <v>472</v>
      </c>
      <c r="B75" s="17" t="n">
        <v>5375</v>
      </c>
      <c r="C75" s="18">
        <f>(483.0/B75*100)</f>
        <v/>
      </c>
      <c r="D75" s="19" t="n">
        <v>4892</v>
      </c>
      <c r="E75" s="18" t="n">
        <v>374.13629784</v>
      </c>
      <c r="F75" s="20" t="n">
        <v>11.08483496</v>
      </c>
      <c r="G75" s="18" t="n">
        <v>359.43665212</v>
      </c>
      <c r="H75" s="20" t="n">
        <v>6.12983106</v>
      </c>
      <c r="I75" s="18" t="n">
        <v>361.86920663</v>
      </c>
      <c r="J75" s="20" t="n">
        <v>6.88941647</v>
      </c>
      <c r="K75" s="18" t="n">
        <v>356.2657776</v>
      </c>
      <c r="L75" s="20" t="n">
        <v>26.86571677</v>
      </c>
      <c r="M75" s="18" t="n">
        <v>398.72235645</v>
      </c>
      <c r="N75" s="20" t="n">
        <v>10.9656466</v>
      </c>
      <c r="O75" s="18" t="s">
        <v>404</v>
      </c>
      <c r="P75" s="20" t="s">
        <v>404</v>
      </c>
      <c r="Q75" s="18" t="s">
        <v>404</v>
      </c>
      <c r="R75" s="20" t="s">
        <v>404</v>
      </c>
      <c r="S75" s="18" t="s">
        <v>404</v>
      </c>
      <c r="T75" s="20" t="s">
        <v>404</v>
      </c>
      <c r="U75" s="18" t="s">
        <v>404</v>
      </c>
      <c r="V75" s="20" t="s">
        <v>404</v>
      </c>
      <c r="W75" s="18" t="s">
        <v>404</v>
      </c>
      <c r="X75" s="20" t="s">
        <v>404</v>
      </c>
      <c r="Y75" s="18" t="n">
        <v>350.58335455</v>
      </c>
      <c r="Z75" s="20" t="n">
        <v>19.77620197</v>
      </c>
    </row>
    <row r="76" spans="1:26">
      <c r="A76" s="15" t="s">
        <v>473</v>
      </c>
      <c r="B76" s="17" t="n">
        <v>14167</v>
      </c>
      <c r="C76" s="18">
        <f>(1400.0/B76*100)</f>
        <v/>
      </c>
      <c r="D76" s="19" t="n">
        <v>12767</v>
      </c>
      <c r="E76" s="18" t="n">
        <v>409.93649167</v>
      </c>
      <c r="F76" s="20" t="n">
        <v>12.63512396</v>
      </c>
      <c r="G76" s="18" t="n">
        <v>465.13435818</v>
      </c>
      <c r="H76" s="20" t="n">
        <v>11.4114174</v>
      </c>
      <c r="I76" s="18" t="n">
        <v>426.81555119</v>
      </c>
      <c r="J76" s="20" t="n">
        <v>3.78137597</v>
      </c>
      <c r="K76" s="18" t="n">
        <v>423.41168234</v>
      </c>
      <c r="L76" s="20" t="n">
        <v>7.78851942</v>
      </c>
      <c r="M76" s="18" t="n">
        <v>413.29008832</v>
      </c>
      <c r="N76" s="20" t="n">
        <v>15.77114668</v>
      </c>
      <c r="O76" s="18" t="n">
        <v>469.09143087</v>
      </c>
      <c r="P76" s="20" t="n">
        <v>9.969724729999999</v>
      </c>
      <c r="Q76" s="18" t="s">
        <v>404</v>
      </c>
      <c r="R76" s="20" t="s">
        <v>404</v>
      </c>
      <c r="S76" s="18" t="s">
        <v>404</v>
      </c>
      <c r="T76" s="20" t="s">
        <v>404</v>
      </c>
      <c r="U76" s="18" t="s">
        <v>404</v>
      </c>
      <c r="V76" s="20" t="s">
        <v>404</v>
      </c>
      <c r="W76" s="18" t="s">
        <v>404</v>
      </c>
      <c r="X76" s="20" t="s">
        <v>404</v>
      </c>
      <c r="Y76" s="18" t="n">
        <v>448.90975645</v>
      </c>
      <c r="Z76" s="20" t="n">
        <v>12.27911283</v>
      </c>
    </row>
    <row r="77" spans="1:26">
      <c r="A77" s="15" t="s">
        <v>474</v>
      </c>
      <c r="B77" s="17" t="n">
        <v>6062</v>
      </c>
      <c r="C77" s="18">
        <f>(0.0/B77*100)</f>
        <v/>
      </c>
      <c r="D77" s="19" t="n">
        <v>6062</v>
      </c>
      <c r="E77" s="18" t="n">
        <v>437.51613502</v>
      </c>
      <c r="F77" s="20" t="n">
        <v>8.419460000000001</v>
      </c>
      <c r="G77" s="18" t="n">
        <v>441.23506057</v>
      </c>
      <c r="H77" s="20" t="n">
        <v>7.73219029</v>
      </c>
      <c r="I77" s="18" t="n">
        <v>432.31844849</v>
      </c>
      <c r="J77" s="20" t="n">
        <v>5.79287459</v>
      </c>
      <c r="K77" s="18" t="n">
        <v>450.71802852</v>
      </c>
      <c r="L77" s="20" t="n">
        <v>9.155502029999999</v>
      </c>
      <c r="M77" s="18" t="n">
        <v>397.339234</v>
      </c>
      <c r="N77" s="20" t="n">
        <v>12.66465036</v>
      </c>
      <c r="O77" s="18" t="n">
        <v>439.31723945</v>
      </c>
      <c r="P77" s="20" t="n">
        <v>18.24235058</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484.01664483</v>
      </c>
      <c r="H78" s="20" t="n">
        <v>6.54048994</v>
      </c>
      <c r="I78" s="18" t="n">
        <v>484.87440067</v>
      </c>
      <c r="J78" s="20" t="n">
        <v>6.03554006</v>
      </c>
      <c r="K78" s="18" t="n">
        <v>495.48392038</v>
      </c>
      <c r="L78" s="20" t="n">
        <v>10.53058509</v>
      </c>
      <c r="M78" s="18" t="n">
        <v>497.51421997</v>
      </c>
      <c r="N78" s="20" t="n">
        <v>12.42627227</v>
      </c>
      <c r="O78" s="18" t="n">
        <v>484.52023975</v>
      </c>
      <c r="P78" s="20" t="n">
        <v>14.59024722</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484.6894592</v>
      </c>
      <c r="F79" s="20" t="n">
        <v>32.94574562</v>
      </c>
      <c r="G79" s="18" t="n">
        <v>481.04126834</v>
      </c>
      <c r="H79" s="20" t="n">
        <v>17.63684617</v>
      </c>
      <c r="I79" s="18" t="n">
        <v>466.80149832</v>
      </c>
      <c r="J79" s="20" t="n">
        <v>10.40331151</v>
      </c>
      <c r="K79" s="18" t="n">
        <v>480.91904786</v>
      </c>
      <c r="L79" s="20" t="n">
        <v>35.0786762</v>
      </c>
      <c r="M79" s="18" t="n">
        <v>466.74966036</v>
      </c>
      <c r="N79" s="20" t="n">
        <v>35.13337975</v>
      </c>
      <c r="O79" s="18" t="n">
        <v>484.14838153</v>
      </c>
      <c r="P79" s="20" t="n">
        <v>22.38822772</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363.97120547</v>
      </c>
      <c r="F80" s="20" t="n">
        <v>14.45504823</v>
      </c>
      <c r="G80" s="18" t="n">
        <v>398.91554487</v>
      </c>
      <c r="H80" s="20" t="n">
        <v>8.84923798</v>
      </c>
      <c r="I80" s="18" t="n">
        <v>433.83955213</v>
      </c>
      <c r="J80" s="20" t="n">
        <v>7.53160377</v>
      </c>
      <c r="K80" s="18" t="n">
        <v>427.73181351</v>
      </c>
      <c r="L80" s="20" t="n">
        <v>6.89827006</v>
      </c>
      <c r="M80" s="18" t="n">
        <v>435.43008972</v>
      </c>
      <c r="N80" s="20" t="n">
        <v>10.21785892</v>
      </c>
      <c r="O80" s="18" t="n">
        <v>421.43057419</v>
      </c>
      <c r="P80" s="20" t="n">
        <v>12.18896687</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419.49942494</v>
      </c>
      <c r="H81" s="20" t="n">
        <v>10.02372756</v>
      </c>
      <c r="I81" s="18" t="n">
        <v>437.90901086</v>
      </c>
      <c r="J81" s="20" t="n">
        <v>4.30072689</v>
      </c>
      <c r="K81" s="18" t="n">
        <v>420.44658008</v>
      </c>
      <c r="L81" s="20" t="n">
        <v>9.60383227</v>
      </c>
      <c r="M81" s="18" t="n">
        <v>400.79228744</v>
      </c>
      <c r="N81" s="20" t="n">
        <v>15.1840181</v>
      </c>
      <c r="O81" s="18" t="n">
        <v>424.25108678</v>
      </c>
      <c r="P81" s="20" t="n">
        <v>11.09775168</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534.9808745</v>
      </c>
      <c r="F7" s="20" t="n">
        <v>14.58660709</v>
      </c>
      <c r="G7" s="18" t="n">
        <v>520.06745281</v>
      </c>
      <c r="H7" s="20" t="n">
        <v>6.28675122</v>
      </c>
      <c r="I7" s="18" t="n">
        <v>510.63362554</v>
      </c>
      <c r="J7" s="20" t="n">
        <v>4.69963776</v>
      </c>
      <c r="K7" s="18" t="n">
        <v>503.63127556</v>
      </c>
      <c r="L7" s="20" t="n">
        <v>4.20013732</v>
      </c>
      <c r="M7" s="18" t="n">
        <v>498.47285175</v>
      </c>
      <c r="N7" s="20" t="n">
        <v>4.49116618</v>
      </c>
      <c r="O7" s="18" t="n">
        <v>494.40077191</v>
      </c>
      <c r="P7" s="20" t="n">
        <v>6.70093026</v>
      </c>
      <c r="Q7" s="18" t="s">
        <v>404</v>
      </c>
      <c r="R7" s="20" t="s">
        <v>404</v>
      </c>
      <c r="S7" s="18" t="s">
        <v>404</v>
      </c>
      <c r="T7" s="20" t="s">
        <v>404</v>
      </c>
      <c r="U7" s="18" t="s">
        <v>404</v>
      </c>
      <c r="V7" s="20" t="s">
        <v>404</v>
      </c>
      <c r="W7" s="18" t="s">
        <v>404</v>
      </c>
      <c r="X7" s="20" t="s">
        <v>404</v>
      </c>
      <c r="Y7" s="18" t="n">
        <v>489.46278674</v>
      </c>
      <c r="Z7" s="20" t="n">
        <v>7.61259039</v>
      </c>
    </row>
    <row r="8" spans="1:26">
      <c r="A8" s="15" t="s">
        <v>405</v>
      </c>
      <c r="B8" s="17" t="n">
        <v>7007</v>
      </c>
      <c r="C8" s="18">
        <f>(0.0/B8*100)</f>
        <v/>
      </c>
      <c r="D8" s="19" t="n">
        <v>7007</v>
      </c>
      <c r="E8" s="18" t="n">
        <v>468.3215626</v>
      </c>
      <c r="F8" s="20" t="n">
        <v>25.10898673</v>
      </c>
      <c r="G8" s="18" t="n">
        <v>491.48064588</v>
      </c>
      <c r="H8" s="20" t="n">
        <v>5.4378616</v>
      </c>
      <c r="I8" s="18" t="n">
        <v>473.53384425</v>
      </c>
      <c r="J8" s="20" t="n">
        <v>9.343670250000001</v>
      </c>
      <c r="K8" s="18" t="n">
        <v>485.9291414</v>
      </c>
      <c r="L8" s="20" t="n">
        <v>12.27859227</v>
      </c>
      <c r="M8" s="18" t="n">
        <v>500.17865019</v>
      </c>
      <c r="N8" s="20" t="n">
        <v>17.80735063</v>
      </c>
      <c r="O8" s="18" t="n">
        <v>491.04202109</v>
      </c>
      <c r="P8" s="20" t="n">
        <v>19.32688515</v>
      </c>
      <c r="Q8" s="18" t="s">
        <v>404</v>
      </c>
      <c r="R8" s="20" t="s">
        <v>404</v>
      </c>
      <c r="S8" s="18" t="s">
        <v>404</v>
      </c>
      <c r="T8" s="20" t="s">
        <v>404</v>
      </c>
      <c r="U8" s="18" t="s">
        <v>404</v>
      </c>
      <c r="V8" s="20" t="s">
        <v>404</v>
      </c>
      <c r="W8" s="18" t="s">
        <v>404</v>
      </c>
      <c r="X8" s="20" t="s">
        <v>404</v>
      </c>
      <c r="Y8" s="18" t="n">
        <v>449.07533999</v>
      </c>
      <c r="Z8" s="20" t="n">
        <v>16.82537389</v>
      </c>
    </row>
    <row r="9" spans="1:26">
      <c r="A9" s="15" t="s">
        <v>406</v>
      </c>
      <c r="B9" s="17" t="n">
        <v>9651</v>
      </c>
      <c r="C9" s="18">
        <f>(200.0/B9*100)</f>
        <v/>
      </c>
      <c r="D9" s="19" t="n">
        <v>9451</v>
      </c>
      <c r="E9" s="18" t="n">
        <v>527.18538689</v>
      </c>
      <c r="F9" s="20" t="n">
        <v>23.15906755</v>
      </c>
      <c r="G9" s="18" t="n">
        <v>495.69248103</v>
      </c>
      <c r="H9" s="20" t="n">
        <v>5.0721905</v>
      </c>
      <c r="I9" s="18" t="n">
        <v>517.20125775</v>
      </c>
      <c r="J9" s="20" t="n">
        <v>9.21232152</v>
      </c>
      <c r="K9" s="18" t="n">
        <v>487.98439247</v>
      </c>
      <c r="L9" s="20" t="n">
        <v>12.30643415</v>
      </c>
      <c r="M9" s="18" t="n">
        <v>479.70106756</v>
      </c>
      <c r="N9" s="20" t="n">
        <v>13.70495127</v>
      </c>
      <c r="O9" s="18" t="n">
        <v>525.16945918</v>
      </c>
      <c r="P9" s="20" t="n">
        <v>20.44018615</v>
      </c>
      <c r="Q9" s="18" t="s">
        <v>404</v>
      </c>
      <c r="R9" s="20" t="s">
        <v>404</v>
      </c>
      <c r="S9" s="18" t="s">
        <v>404</v>
      </c>
      <c r="T9" s="20" t="s">
        <v>404</v>
      </c>
      <c r="U9" s="18" t="s">
        <v>404</v>
      </c>
      <c r="V9" s="20" t="s">
        <v>404</v>
      </c>
      <c r="W9" s="18" t="s">
        <v>404</v>
      </c>
      <c r="X9" s="20" t="s">
        <v>404</v>
      </c>
      <c r="Y9" s="18" t="n">
        <v>471.96877443</v>
      </c>
      <c r="Z9" s="20" t="n">
        <v>13.29831163</v>
      </c>
    </row>
    <row r="10" spans="1:26">
      <c r="A10" s="15" t="s">
        <v>407</v>
      </c>
      <c r="B10" s="17" t="n">
        <v>20058</v>
      </c>
      <c r="C10" s="18">
        <f>(2798.0/B10*100)</f>
        <v/>
      </c>
      <c r="D10" s="19" t="n">
        <v>17260</v>
      </c>
      <c r="E10" s="18" t="n">
        <v>516.43866253</v>
      </c>
      <c r="F10" s="20" t="n">
        <v>13.88861217</v>
      </c>
      <c r="G10" s="18" t="n">
        <v>525.77150367</v>
      </c>
      <c r="H10" s="20" t="n">
        <v>5.52794364</v>
      </c>
      <c r="I10" s="18" t="n">
        <v>529.7889301</v>
      </c>
      <c r="J10" s="20" t="n">
        <v>4.05489161</v>
      </c>
      <c r="K10" s="18" t="n">
        <v>529.2338759100001</v>
      </c>
      <c r="L10" s="20" t="n">
        <v>4.74160137</v>
      </c>
      <c r="M10" s="18" t="n">
        <v>520.45052732</v>
      </c>
      <c r="N10" s="20" t="n">
        <v>9.94446143</v>
      </c>
      <c r="O10" s="18" t="n">
        <v>521.78036289</v>
      </c>
      <c r="P10" s="20" t="n">
        <v>8.127244660000001</v>
      </c>
      <c r="Q10" s="18" t="s">
        <v>404</v>
      </c>
      <c r="R10" s="20" t="s">
        <v>404</v>
      </c>
      <c r="S10" s="18" t="s">
        <v>404</v>
      </c>
      <c r="T10" s="20" t="s">
        <v>404</v>
      </c>
      <c r="U10" s="18" t="s">
        <v>404</v>
      </c>
      <c r="V10" s="20" t="s">
        <v>404</v>
      </c>
      <c r="W10" s="18" t="s">
        <v>404</v>
      </c>
      <c r="X10" s="20" t="s">
        <v>404</v>
      </c>
      <c r="Y10" s="18" t="n">
        <v>539.7023883000001</v>
      </c>
      <c r="Z10" s="20" t="n">
        <v>13.48441058</v>
      </c>
    </row>
    <row r="11" spans="1:26">
      <c r="A11" s="15" t="s">
        <v>408</v>
      </c>
      <c r="B11" s="17" t="n">
        <v>7053</v>
      </c>
      <c r="C11" s="18">
        <f>(137.0/B11*100)</f>
        <v/>
      </c>
      <c r="D11" s="19" t="n">
        <v>6916</v>
      </c>
      <c r="E11" s="18" t="n">
        <v>409.93790324</v>
      </c>
      <c r="F11" s="20" t="n">
        <v>13.2384438</v>
      </c>
      <c r="G11" s="18" t="n">
        <v>456.44511047</v>
      </c>
      <c r="H11" s="20" t="n">
        <v>7.9911258</v>
      </c>
      <c r="I11" s="18" t="n">
        <v>458.35719561</v>
      </c>
      <c r="J11" s="20" t="n">
        <v>8.91171714</v>
      </c>
      <c r="K11" s="18" t="n">
        <v>459.73003729</v>
      </c>
      <c r="L11" s="20" t="n">
        <v>6.45667503</v>
      </c>
      <c r="M11" s="18" t="n">
        <v>460.17520112</v>
      </c>
      <c r="N11" s="20" t="n">
        <v>11.85131872</v>
      </c>
      <c r="O11" s="18" t="n">
        <v>484.04051224</v>
      </c>
      <c r="P11" s="20" t="n">
        <v>8.806812069999999</v>
      </c>
      <c r="Q11" s="18" t="s">
        <v>404</v>
      </c>
      <c r="R11" s="20" t="s">
        <v>404</v>
      </c>
      <c r="S11" s="18" t="s">
        <v>404</v>
      </c>
      <c r="T11" s="20" t="s">
        <v>404</v>
      </c>
      <c r="U11" s="18" t="s">
        <v>404</v>
      </c>
      <c r="V11" s="20" t="s">
        <v>404</v>
      </c>
      <c r="W11" s="18" t="s">
        <v>404</v>
      </c>
      <c r="X11" s="20" t="s">
        <v>404</v>
      </c>
      <c r="Y11" s="18" t="n">
        <v>472.81283019</v>
      </c>
      <c r="Z11" s="20" t="n">
        <v>28.53810787</v>
      </c>
    </row>
    <row r="12" spans="1:26">
      <c r="A12" s="15" t="s">
        <v>409</v>
      </c>
      <c r="B12" s="17" t="n">
        <v>6894</v>
      </c>
      <c r="C12" s="18">
        <f>(106.0/B12*100)</f>
        <v/>
      </c>
      <c r="D12" s="19" t="n">
        <v>6788</v>
      </c>
      <c r="E12" s="18" t="s">
        <v>404</v>
      </c>
      <c r="F12" s="20" t="s">
        <v>404</v>
      </c>
      <c r="G12" s="18" t="n">
        <v>491.32393499</v>
      </c>
      <c r="H12" s="20" t="n">
        <v>5.37819718</v>
      </c>
      <c r="I12" s="18" t="n">
        <v>482.02780036</v>
      </c>
      <c r="J12" s="20" t="n">
        <v>5.77622035</v>
      </c>
      <c r="K12" s="18" t="n">
        <v>493.85227785</v>
      </c>
      <c r="L12" s="20" t="n">
        <v>10.67700362</v>
      </c>
      <c r="M12" s="18" t="n">
        <v>479.03061658</v>
      </c>
      <c r="N12" s="20" t="n">
        <v>14.10384423</v>
      </c>
      <c r="O12" s="18" t="n">
        <v>503.96820781</v>
      </c>
      <c r="P12" s="20" t="n">
        <v>25.98515172</v>
      </c>
      <c r="Q12" s="18" t="s">
        <v>404</v>
      </c>
      <c r="R12" s="20" t="s">
        <v>404</v>
      </c>
      <c r="S12" s="18" t="s">
        <v>404</v>
      </c>
      <c r="T12" s="20" t="s">
        <v>404</v>
      </c>
      <c r="U12" s="18" t="s">
        <v>404</v>
      </c>
      <c r="V12" s="20" t="s">
        <v>404</v>
      </c>
      <c r="W12" s="18" t="s">
        <v>404</v>
      </c>
      <c r="X12" s="20" t="s">
        <v>404</v>
      </c>
      <c r="Y12" s="18" t="n">
        <v>450.99226695</v>
      </c>
      <c r="Z12" s="20" t="n">
        <v>26.4967602</v>
      </c>
    </row>
    <row r="13" spans="1:26">
      <c r="A13" s="15" t="s">
        <v>410</v>
      </c>
      <c r="B13" s="17" t="n">
        <v>7161</v>
      </c>
      <c r="C13" s="18">
        <f>(1175.0/B13*100)</f>
        <v/>
      </c>
      <c r="D13" s="19" t="n">
        <v>5986</v>
      </c>
      <c r="E13" s="18" t="s">
        <v>404</v>
      </c>
      <c r="F13" s="20" t="s">
        <v>404</v>
      </c>
      <c r="G13" s="18" t="n">
        <v>501.65683167</v>
      </c>
      <c r="H13" s="20" t="n">
        <v>3.58996688</v>
      </c>
      <c r="I13" s="18" t="n">
        <v>496.21239142</v>
      </c>
      <c r="J13" s="20" t="n">
        <v>5.75988477</v>
      </c>
      <c r="K13" s="18" t="n">
        <v>504.09103237</v>
      </c>
      <c r="L13" s="20" t="n">
        <v>7.28351963</v>
      </c>
      <c r="M13" s="18" t="n">
        <v>501.23873862</v>
      </c>
      <c r="N13" s="20" t="n">
        <v>12.57477586</v>
      </c>
      <c r="O13" s="18" t="n">
        <v>501.67813209</v>
      </c>
      <c r="P13" s="20" t="n">
        <v>12.11551229</v>
      </c>
      <c r="Q13" s="18" t="s">
        <v>404</v>
      </c>
      <c r="R13" s="20" t="s">
        <v>404</v>
      </c>
      <c r="S13" s="18" t="s">
        <v>404</v>
      </c>
      <c r="T13" s="20" t="s">
        <v>404</v>
      </c>
      <c r="U13" s="18" t="s">
        <v>404</v>
      </c>
      <c r="V13" s="20" t="s">
        <v>404</v>
      </c>
      <c r="W13" s="18" t="s">
        <v>404</v>
      </c>
      <c r="X13" s="20" t="s">
        <v>404</v>
      </c>
      <c r="Y13" s="18" t="n">
        <v>493.75048857</v>
      </c>
      <c r="Z13" s="20" t="n">
        <v>8.39445834</v>
      </c>
    </row>
    <row r="14" spans="1:26">
      <c r="A14" s="15" t="s">
        <v>411</v>
      </c>
      <c r="B14" s="17" t="n">
        <v>5587</v>
      </c>
      <c r="C14" s="18">
        <f>(0.0/B14*100)</f>
        <v/>
      </c>
      <c r="D14" s="19" t="n">
        <v>5587</v>
      </c>
      <c r="E14" s="18" t="n">
        <v>582.1686829499999</v>
      </c>
      <c r="F14" s="20" t="n">
        <v>17.52300878</v>
      </c>
      <c r="G14" s="18" t="n">
        <v>518.39338844</v>
      </c>
      <c r="H14" s="20" t="n">
        <v>4.46588623</v>
      </c>
      <c r="I14" s="18" t="n">
        <v>519.35663465</v>
      </c>
      <c r="J14" s="20" t="n">
        <v>3.979347</v>
      </c>
      <c r="K14" s="18" t="n">
        <v>514.3992281</v>
      </c>
      <c r="L14" s="20" t="n">
        <v>4.50140363</v>
      </c>
      <c r="M14" s="18" t="n">
        <v>538.27982579</v>
      </c>
      <c r="N14" s="20" t="n">
        <v>6.49229203</v>
      </c>
      <c r="O14" s="18" t="n">
        <v>523.7156189999999</v>
      </c>
      <c r="P14" s="20" t="n">
        <v>8.615568639999999</v>
      </c>
      <c r="Q14" s="18" t="s">
        <v>404</v>
      </c>
      <c r="R14" s="20" t="s">
        <v>404</v>
      </c>
      <c r="S14" s="18" t="s">
        <v>404</v>
      </c>
      <c r="T14" s="20" t="s">
        <v>404</v>
      </c>
      <c r="U14" s="18" t="s">
        <v>404</v>
      </c>
      <c r="V14" s="20" t="s">
        <v>404</v>
      </c>
      <c r="W14" s="18" t="s">
        <v>404</v>
      </c>
      <c r="X14" s="20" t="s">
        <v>404</v>
      </c>
      <c r="Y14" s="18" t="n">
        <v>524.3746187</v>
      </c>
      <c r="Z14" s="20" t="n">
        <v>10.79100279</v>
      </c>
    </row>
    <row r="15" spans="1:26">
      <c r="A15" s="15" t="s">
        <v>412</v>
      </c>
      <c r="B15" s="17" t="n">
        <v>5882</v>
      </c>
      <c r="C15" s="18">
        <f>(0.0/B15*100)</f>
        <v/>
      </c>
      <c r="D15" s="19" t="n">
        <v>5882</v>
      </c>
      <c r="E15" s="18" t="n">
        <v>528.25133866</v>
      </c>
      <c r="F15" s="20" t="n">
        <v>16.82743196</v>
      </c>
      <c r="G15" s="18" t="n">
        <v>521.42470354</v>
      </c>
      <c r="H15" s="20" t="n">
        <v>3.86938645</v>
      </c>
      <c r="I15" s="18" t="n">
        <v>528.02329895</v>
      </c>
      <c r="J15" s="20" t="n">
        <v>4.61035869</v>
      </c>
      <c r="K15" s="18" t="n">
        <v>536.41172216</v>
      </c>
      <c r="L15" s="20" t="n">
        <v>6.88633893</v>
      </c>
      <c r="M15" s="18" t="n">
        <v>521.6787145</v>
      </c>
      <c r="N15" s="20" t="n">
        <v>6.12314635</v>
      </c>
      <c r="O15" s="18" t="s">
        <v>404</v>
      </c>
      <c r="P15" s="20" t="s">
        <v>404</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516.86456737</v>
      </c>
      <c r="F16" s="20" t="n">
        <v>15.69341054</v>
      </c>
      <c r="G16" s="18" t="n">
        <v>505.50374638</v>
      </c>
      <c r="H16" s="20" t="n">
        <v>5.78005701</v>
      </c>
      <c r="I16" s="18" t="n">
        <v>491.73369679</v>
      </c>
      <c r="J16" s="20" t="n">
        <v>10.49839814</v>
      </c>
      <c r="K16" s="18" t="n">
        <v>511.13916574</v>
      </c>
      <c r="L16" s="20" t="n">
        <v>20.36097208</v>
      </c>
      <c r="M16" s="18" t="n">
        <v>506.84949845</v>
      </c>
      <c r="N16" s="20" t="n">
        <v>33.26141984</v>
      </c>
      <c r="O16" s="18" t="n">
        <v>528.62217223</v>
      </c>
      <c r="P16" s="20" t="n">
        <v>20.70417506</v>
      </c>
      <c r="Q16" s="18" t="s">
        <v>404</v>
      </c>
      <c r="R16" s="20" t="s">
        <v>404</v>
      </c>
      <c r="S16" s="18" t="s">
        <v>404</v>
      </c>
      <c r="T16" s="20" t="s">
        <v>404</v>
      </c>
      <c r="U16" s="18" t="s">
        <v>404</v>
      </c>
      <c r="V16" s="20" t="s">
        <v>404</v>
      </c>
      <c r="W16" s="18" t="s">
        <v>404</v>
      </c>
      <c r="X16" s="20" t="s">
        <v>404</v>
      </c>
      <c r="Y16" s="18" t="n">
        <v>475.14822719</v>
      </c>
      <c r="Z16" s="20" t="n">
        <v>27.90649811</v>
      </c>
    </row>
    <row r="17" spans="1:26">
      <c r="A17" s="15" t="s">
        <v>414</v>
      </c>
      <c r="B17" s="17" t="n">
        <v>6504</v>
      </c>
      <c r="C17" s="18">
        <f>(1325.0/B17*100)</f>
        <v/>
      </c>
      <c r="D17" s="19" t="n">
        <v>5179</v>
      </c>
      <c r="E17" s="18" t="n">
        <v>529.17066287</v>
      </c>
      <c r="F17" s="20" t="n">
        <v>20.99328993</v>
      </c>
      <c r="G17" s="18" t="n">
        <v>491.4376957</v>
      </c>
      <c r="H17" s="20" t="n">
        <v>6.24557618</v>
      </c>
      <c r="I17" s="18" t="n">
        <v>520.9763002</v>
      </c>
      <c r="J17" s="20" t="n">
        <v>7.59690605</v>
      </c>
      <c r="K17" s="18" t="n">
        <v>497.60273255</v>
      </c>
      <c r="L17" s="20" t="n">
        <v>15.85946653</v>
      </c>
      <c r="M17" s="18" t="n">
        <v>550.1258868800001</v>
      </c>
      <c r="N17" s="20" t="n">
        <v>11.03531289</v>
      </c>
      <c r="O17" s="18" t="n">
        <v>527.57595058</v>
      </c>
      <c r="P17" s="20" t="n">
        <v>35.58987498</v>
      </c>
      <c r="Q17" s="18" t="s">
        <v>404</v>
      </c>
      <c r="R17" s="20" t="s">
        <v>404</v>
      </c>
      <c r="S17" s="18" t="s">
        <v>404</v>
      </c>
      <c r="T17" s="20" t="s">
        <v>404</v>
      </c>
      <c r="U17" s="18" t="s">
        <v>404</v>
      </c>
      <c r="V17" s="20" t="s">
        <v>404</v>
      </c>
      <c r="W17" s="18" t="s">
        <v>404</v>
      </c>
      <c r="X17" s="20" t="s">
        <v>404</v>
      </c>
      <c r="Y17" s="18" t="n">
        <v>537.66122808</v>
      </c>
      <c r="Z17" s="20" t="n">
        <v>15.67742561</v>
      </c>
    </row>
    <row r="18" spans="1:26">
      <c r="A18" s="15" t="s">
        <v>415</v>
      </c>
      <c r="B18" s="17" t="n">
        <v>5532</v>
      </c>
      <c r="C18" s="18">
        <f>(0.0/B18*100)</f>
        <v/>
      </c>
      <c r="D18" s="19" t="n">
        <v>5532</v>
      </c>
      <c r="E18" s="18" t="n">
        <v>469.18636957</v>
      </c>
      <c r="F18" s="20" t="n">
        <v>12.86829503</v>
      </c>
      <c r="G18" s="18" t="n">
        <v>474.43753919</v>
      </c>
      <c r="H18" s="20" t="n">
        <v>6.46438219</v>
      </c>
      <c r="I18" s="18" t="n">
        <v>455.50067813</v>
      </c>
      <c r="J18" s="20" t="n">
        <v>9.487356549999999</v>
      </c>
      <c r="K18" s="18" t="n">
        <v>488.86068491</v>
      </c>
      <c r="L18" s="20" t="n">
        <v>10.01402887</v>
      </c>
      <c r="M18" s="18" t="n">
        <v>432.17596156</v>
      </c>
      <c r="N18" s="20" t="n">
        <v>21.53361321</v>
      </c>
      <c r="O18" s="18" t="n">
        <v>527.03278743</v>
      </c>
      <c r="P18" s="20" t="n">
        <v>14.31838754</v>
      </c>
      <c r="Q18" s="18" t="s">
        <v>404</v>
      </c>
      <c r="R18" s="20" t="s">
        <v>404</v>
      </c>
      <c r="S18" s="18" t="s">
        <v>404</v>
      </c>
      <c r="T18" s="20" t="s">
        <v>404</v>
      </c>
      <c r="U18" s="18" t="s">
        <v>404</v>
      </c>
      <c r="V18" s="20" t="s">
        <v>404</v>
      </c>
      <c r="W18" s="18" t="s">
        <v>404</v>
      </c>
      <c r="X18" s="20" t="s">
        <v>404</v>
      </c>
      <c r="Y18" s="18" t="n">
        <v>474.96337548</v>
      </c>
      <c r="Z18" s="20" t="n">
        <v>20.81699269</v>
      </c>
    </row>
    <row r="19" spans="1:26">
      <c r="A19" s="15" t="s">
        <v>416</v>
      </c>
      <c r="B19" s="17" t="n">
        <v>5658</v>
      </c>
      <c r="C19" s="18">
        <f>(327.0/B19*100)</f>
        <v/>
      </c>
      <c r="D19" s="19" t="n">
        <v>5331</v>
      </c>
      <c r="E19" s="18" t="n">
        <v>572.8289089</v>
      </c>
      <c r="F19" s="20" t="n">
        <v>12.48927944</v>
      </c>
      <c r="G19" s="18" t="n">
        <v>468.03509294</v>
      </c>
      <c r="H19" s="20" t="n">
        <v>7.56953009</v>
      </c>
      <c r="I19" s="18" t="n">
        <v>460.81671201</v>
      </c>
      <c r="J19" s="20" t="n">
        <v>9.01839255</v>
      </c>
      <c r="K19" s="18" t="n">
        <v>465.59175213</v>
      </c>
      <c r="L19" s="20" t="n">
        <v>8.51714948</v>
      </c>
      <c r="M19" s="18" t="n">
        <v>484.91706776</v>
      </c>
      <c r="N19" s="20" t="n">
        <v>16.01599786</v>
      </c>
      <c r="O19" s="18" t="n">
        <v>481.29430105</v>
      </c>
      <c r="P19" s="20" t="n">
        <v>21.3749767</v>
      </c>
      <c r="Q19" s="18" t="s">
        <v>404</v>
      </c>
      <c r="R19" s="20" t="s">
        <v>404</v>
      </c>
      <c r="S19" s="18" t="s">
        <v>404</v>
      </c>
      <c r="T19" s="20" t="s">
        <v>404</v>
      </c>
      <c r="U19" s="18" t="s">
        <v>404</v>
      </c>
      <c r="V19" s="20" t="s">
        <v>404</v>
      </c>
      <c r="W19" s="18" t="s">
        <v>404</v>
      </c>
      <c r="X19" s="20" t="s">
        <v>404</v>
      </c>
      <c r="Y19" s="18" t="n">
        <v>512.27583219</v>
      </c>
      <c r="Z19" s="20" t="n">
        <v>21.49204338</v>
      </c>
    </row>
    <row r="20" spans="1:26">
      <c r="A20" s="15" t="s">
        <v>417</v>
      </c>
      <c r="B20" s="17" t="n">
        <v>3371</v>
      </c>
      <c r="C20" s="18">
        <f>(24.0/B20*100)</f>
        <v/>
      </c>
      <c r="D20" s="19" t="n">
        <v>3347</v>
      </c>
      <c r="E20" s="18" t="n">
        <v>477.07359609</v>
      </c>
      <c r="F20" s="20" t="n">
        <v>20.79088036</v>
      </c>
      <c r="G20" s="18" t="n">
        <v>476.26765164</v>
      </c>
      <c r="H20" s="20" t="n">
        <v>4.19499229</v>
      </c>
      <c r="I20" s="18" t="n">
        <v>481.59572774</v>
      </c>
      <c r="J20" s="20" t="n">
        <v>3.53516787</v>
      </c>
      <c r="K20" s="18" t="n">
        <v>490.45789486</v>
      </c>
      <c r="L20" s="20" t="n">
        <v>4.07570779</v>
      </c>
      <c r="M20" s="18" t="n">
        <v>481.15780298</v>
      </c>
      <c r="N20" s="20" t="n">
        <v>5.39182439</v>
      </c>
      <c r="O20" s="18" t="n">
        <v>476.90218918</v>
      </c>
      <c r="P20" s="20" t="n">
        <v>6.17341582</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n">
        <v>527.12150961</v>
      </c>
      <c r="F21" s="20" t="n">
        <v>18.16751747</v>
      </c>
      <c r="G21" s="18" t="n">
        <v>520.45772407</v>
      </c>
      <c r="H21" s="20" t="n">
        <v>6.71664707</v>
      </c>
      <c r="I21" s="18" t="n">
        <v>518.5661665</v>
      </c>
      <c r="J21" s="20" t="n">
        <v>3.87339215</v>
      </c>
      <c r="K21" s="18" t="n">
        <v>526.01754552</v>
      </c>
      <c r="L21" s="20" t="n">
        <v>5.50581452</v>
      </c>
      <c r="M21" s="18" t="n">
        <v>498.89701605</v>
      </c>
      <c r="N21" s="20" t="n">
        <v>17.87738059</v>
      </c>
      <c r="O21" s="18" t="n">
        <v>533.3276691</v>
      </c>
      <c r="P21" s="20" t="n">
        <v>6.80623602</v>
      </c>
      <c r="Q21" s="18" t="s">
        <v>404</v>
      </c>
      <c r="R21" s="20" t="s">
        <v>404</v>
      </c>
      <c r="S21" s="18" t="s">
        <v>404</v>
      </c>
      <c r="T21" s="20" t="s">
        <v>404</v>
      </c>
      <c r="U21" s="18" t="s">
        <v>404</v>
      </c>
      <c r="V21" s="20" t="s">
        <v>404</v>
      </c>
      <c r="W21" s="18" t="s">
        <v>404</v>
      </c>
      <c r="X21" s="20" t="s">
        <v>404</v>
      </c>
      <c r="Y21" s="18" t="n">
        <v>517.92171033</v>
      </c>
      <c r="Z21" s="20" t="n">
        <v>7.6754247</v>
      </c>
    </row>
    <row r="22" spans="1:26">
      <c r="A22" s="15" t="s">
        <v>419</v>
      </c>
      <c r="B22" s="17" t="n">
        <v>6598</v>
      </c>
      <c r="C22" s="18">
        <f>(0.0/B22*100)</f>
        <v/>
      </c>
      <c r="D22" s="19" t="n">
        <v>6598</v>
      </c>
      <c r="E22" s="18" t="n">
        <v>523.25185472</v>
      </c>
      <c r="F22" s="20" t="n">
        <v>11.42847544</v>
      </c>
      <c r="G22" s="18" t="n">
        <v>484.69393872</v>
      </c>
      <c r="H22" s="20" t="n">
        <v>7.59495046</v>
      </c>
      <c r="I22" s="18" t="n">
        <v>469.47644464</v>
      </c>
      <c r="J22" s="20" t="n">
        <v>10.17524305</v>
      </c>
      <c r="K22" s="18" t="n">
        <v>495.36863334</v>
      </c>
      <c r="L22" s="20" t="n">
        <v>13.59532191</v>
      </c>
      <c r="M22" s="18" t="n">
        <v>452.32302536</v>
      </c>
      <c r="N22" s="20" t="n">
        <v>36.60531453</v>
      </c>
      <c r="O22" s="18" t="n">
        <v>434.94170512</v>
      </c>
      <c r="P22" s="20" t="n">
        <v>26.05515363</v>
      </c>
      <c r="Q22" s="18" t="s">
        <v>404</v>
      </c>
      <c r="R22" s="20" t="s">
        <v>404</v>
      </c>
      <c r="S22" s="18" t="s">
        <v>404</v>
      </c>
      <c r="T22" s="20" t="s">
        <v>404</v>
      </c>
      <c r="U22" s="18" t="s">
        <v>404</v>
      </c>
      <c r="V22" s="20" t="s">
        <v>404</v>
      </c>
      <c r="W22" s="18" t="s">
        <v>404</v>
      </c>
      <c r="X22" s="20" t="s">
        <v>404</v>
      </c>
      <c r="Y22" s="18" t="n">
        <v>486.10434444</v>
      </c>
      <c r="Z22" s="20" t="n">
        <v>38.89042683</v>
      </c>
    </row>
    <row r="23" spans="1:26">
      <c r="A23" s="15" t="s">
        <v>420</v>
      </c>
      <c r="B23" s="17" t="n">
        <v>11583</v>
      </c>
      <c r="C23" s="18">
        <f>(3123.0/B23*100)</f>
        <v/>
      </c>
      <c r="D23" s="19" t="n">
        <v>8460</v>
      </c>
      <c r="E23" s="18" t="n">
        <v>502.45063719</v>
      </c>
      <c r="F23" s="20" t="n">
        <v>33.40740789</v>
      </c>
      <c r="G23" s="18" t="n">
        <v>489.60811173</v>
      </c>
      <c r="H23" s="20" t="n">
        <v>6.05451051</v>
      </c>
      <c r="I23" s="18" t="n">
        <v>495.13253174</v>
      </c>
      <c r="J23" s="20" t="n">
        <v>6.18257259</v>
      </c>
      <c r="K23" s="18" t="n">
        <v>477.73652143</v>
      </c>
      <c r="L23" s="20" t="n">
        <v>11.47156195</v>
      </c>
      <c r="M23" s="18" t="n">
        <v>492.2135592</v>
      </c>
      <c r="N23" s="20" t="n">
        <v>26.22136529</v>
      </c>
      <c r="O23" s="18" t="n">
        <v>472.77884928</v>
      </c>
      <c r="P23" s="20" t="n">
        <v>14.04392315</v>
      </c>
      <c r="Q23" s="18" t="s">
        <v>404</v>
      </c>
      <c r="R23" s="20" t="s">
        <v>404</v>
      </c>
      <c r="S23" s="18" t="s">
        <v>404</v>
      </c>
      <c r="T23" s="20" t="s">
        <v>404</v>
      </c>
      <c r="U23" s="18" t="s">
        <v>404</v>
      </c>
      <c r="V23" s="20" t="s">
        <v>404</v>
      </c>
      <c r="W23" s="18" t="s">
        <v>404</v>
      </c>
      <c r="X23" s="20" t="s">
        <v>404</v>
      </c>
      <c r="Y23" s="18" t="n">
        <v>479.46721535</v>
      </c>
      <c r="Z23" s="20" t="n">
        <v>20.84582369</v>
      </c>
    </row>
    <row r="24" spans="1:26">
      <c r="A24" s="15" t="s">
        <v>421</v>
      </c>
      <c r="B24" s="17" t="n">
        <v>6647</v>
      </c>
      <c r="C24" s="18">
        <f>(0.0/B24*100)</f>
        <v/>
      </c>
      <c r="D24" s="19" t="n">
        <v>6647</v>
      </c>
      <c r="E24" s="18" t="n">
        <v>520.30959828</v>
      </c>
      <c r="F24" s="20" t="n">
        <v>10.90413728</v>
      </c>
      <c r="G24" s="18" t="n">
        <v>511.06310868</v>
      </c>
      <c r="H24" s="20" t="n">
        <v>5.06319289</v>
      </c>
      <c r="I24" s="18" t="n">
        <v>524.60133042</v>
      </c>
      <c r="J24" s="20" t="n">
        <v>7.45591185</v>
      </c>
      <c r="K24" s="18" t="n">
        <v>514.0469632099999</v>
      </c>
      <c r="L24" s="20" t="n">
        <v>16.18908924</v>
      </c>
      <c r="M24" s="18" t="s">
        <v>404</v>
      </c>
      <c r="N24" s="20" t="s">
        <v>404</v>
      </c>
      <c r="O24" s="18" t="n">
        <v>614.34986245</v>
      </c>
      <c r="P24" s="20" t="n">
        <v>9.0102893</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411.42890857</v>
      </c>
      <c r="F25" s="20" t="n">
        <v>7.85805717</v>
      </c>
      <c r="G25" s="18" t="n">
        <v>513.39737911</v>
      </c>
      <c r="H25" s="20" t="n">
        <v>6.9993464</v>
      </c>
      <c r="I25" s="18" t="n">
        <v>514.10452405</v>
      </c>
      <c r="J25" s="20" t="n">
        <v>6.55363847</v>
      </c>
      <c r="K25" s="18" t="n">
        <v>525.6590963</v>
      </c>
      <c r="L25" s="20" t="n">
        <v>6.54919118</v>
      </c>
      <c r="M25" s="18" t="n">
        <v>510.38172863</v>
      </c>
      <c r="N25" s="20" t="n">
        <v>24.82963755</v>
      </c>
      <c r="O25" s="18" t="n">
        <v>548.19174857</v>
      </c>
      <c r="P25" s="20" t="n">
        <v>15.17004301</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527.06883701</v>
      </c>
      <c r="F26" s="20" t="n">
        <v>25.93002374</v>
      </c>
      <c r="G26" s="18" t="n">
        <v>483.92701977</v>
      </c>
      <c r="H26" s="20" t="n">
        <v>3.59972507</v>
      </c>
      <c r="I26" s="18" t="n">
        <v>488.41511191</v>
      </c>
      <c r="J26" s="20" t="n">
        <v>3.56334521</v>
      </c>
      <c r="K26" s="18" t="n">
        <v>495.13458756</v>
      </c>
      <c r="L26" s="20" t="n">
        <v>3.67584</v>
      </c>
      <c r="M26" s="18" t="n">
        <v>484.98752956</v>
      </c>
      <c r="N26" s="20" t="n">
        <v>8.123650120000001</v>
      </c>
      <c r="O26" s="18" t="n">
        <v>479.73135615</v>
      </c>
      <c r="P26" s="20" t="n">
        <v>7.87692022</v>
      </c>
      <c r="Q26" s="18" t="s">
        <v>404</v>
      </c>
      <c r="R26" s="20" t="s">
        <v>404</v>
      </c>
      <c r="S26" s="18" t="s">
        <v>404</v>
      </c>
      <c r="T26" s="20" t="s">
        <v>404</v>
      </c>
      <c r="U26" s="18" t="s">
        <v>404</v>
      </c>
      <c r="V26" s="20" t="s">
        <v>404</v>
      </c>
      <c r="W26" s="18" t="s">
        <v>404</v>
      </c>
      <c r="X26" s="20" t="s">
        <v>404</v>
      </c>
      <c r="Y26" s="18" t="n">
        <v>489.04541191</v>
      </c>
      <c r="Z26" s="20" t="n">
        <v>17.47863942</v>
      </c>
    </row>
    <row r="27" spans="1:26">
      <c r="A27" s="15" t="s">
        <v>424</v>
      </c>
      <c r="B27" s="17" t="n">
        <v>5299</v>
      </c>
      <c r="C27" s="18">
        <f>(0.0/B27*100)</f>
        <v/>
      </c>
      <c r="D27" s="19" t="n">
        <v>5299</v>
      </c>
      <c r="E27" s="18" t="n">
        <v>465.5777364</v>
      </c>
      <c r="F27" s="20" t="n">
        <v>3.76418814</v>
      </c>
      <c r="G27" s="18" t="n">
        <v>466.71426228</v>
      </c>
      <c r="H27" s="20" t="n">
        <v>1.91662213</v>
      </c>
      <c r="I27" s="18" t="n">
        <v>468.23231652</v>
      </c>
      <c r="J27" s="20" t="n">
        <v>2.1586376</v>
      </c>
      <c r="K27" s="18" t="n">
        <v>568.90002422</v>
      </c>
      <c r="L27" s="20" t="n">
        <v>4.75707212</v>
      </c>
      <c r="M27" s="18" t="s">
        <v>404</v>
      </c>
      <c r="N27" s="20" t="s">
        <v>404</v>
      </c>
      <c r="O27" s="18" t="n">
        <v>531.26618467</v>
      </c>
      <c r="P27" s="20" t="n">
        <v>10.06813429</v>
      </c>
      <c r="Q27" s="18" t="s">
        <v>404</v>
      </c>
      <c r="R27" s="20" t="s">
        <v>404</v>
      </c>
      <c r="S27" s="18" t="s">
        <v>404</v>
      </c>
      <c r="T27" s="20" t="s">
        <v>404</v>
      </c>
      <c r="U27" s="18" t="s">
        <v>404</v>
      </c>
      <c r="V27" s="20" t="s">
        <v>404</v>
      </c>
      <c r="W27" s="18" t="s">
        <v>404</v>
      </c>
      <c r="X27" s="20" t="s">
        <v>404</v>
      </c>
      <c r="Y27" s="18" t="n">
        <v>550.96438949</v>
      </c>
      <c r="Z27" s="20" t="n">
        <v>5.80246206</v>
      </c>
    </row>
    <row r="28" spans="1:26">
      <c r="A28" s="15" t="s">
        <v>425</v>
      </c>
      <c r="B28" s="17" t="n">
        <v>7568</v>
      </c>
      <c r="C28" s="18">
        <f>(0.0/B28*100)</f>
        <v/>
      </c>
      <c r="D28" s="19" t="n">
        <v>7568</v>
      </c>
      <c r="E28" s="18" t="n">
        <v>401.58703781</v>
      </c>
      <c r="F28" s="20" t="n">
        <v>11.55681714</v>
      </c>
      <c r="G28" s="18" t="n">
        <v>427.75893159</v>
      </c>
      <c r="H28" s="20" t="n">
        <v>5.92801207</v>
      </c>
      <c r="I28" s="18" t="n">
        <v>430.93528357</v>
      </c>
      <c r="J28" s="20" t="n">
        <v>5.40910703</v>
      </c>
      <c r="K28" s="18" t="n">
        <v>415.24774547</v>
      </c>
      <c r="L28" s="20" t="n">
        <v>5.92671432</v>
      </c>
      <c r="M28" s="18" t="n">
        <v>412.62774237</v>
      </c>
      <c r="N28" s="20" t="n">
        <v>9.812385450000001</v>
      </c>
      <c r="O28" s="18" t="n">
        <v>428.32322915</v>
      </c>
      <c r="P28" s="20" t="n">
        <v>9.79738708</v>
      </c>
      <c r="Q28" s="18" t="s">
        <v>404</v>
      </c>
      <c r="R28" s="20" t="s">
        <v>404</v>
      </c>
      <c r="S28" s="18" t="s">
        <v>404</v>
      </c>
      <c r="T28" s="20" t="s">
        <v>404</v>
      </c>
      <c r="U28" s="18" t="s">
        <v>404</v>
      </c>
      <c r="V28" s="20" t="s">
        <v>404</v>
      </c>
      <c r="W28" s="18" t="s">
        <v>404</v>
      </c>
      <c r="X28" s="20" t="s">
        <v>404</v>
      </c>
      <c r="Y28" s="18" t="n">
        <v>384.76944543</v>
      </c>
      <c r="Z28" s="20" t="n">
        <v>7.86056782</v>
      </c>
    </row>
    <row r="29" spans="1:26">
      <c r="A29" s="15" t="s">
        <v>426</v>
      </c>
      <c r="B29" s="17" t="n">
        <v>5385</v>
      </c>
      <c r="C29" s="18">
        <f>(1123.0/B29*100)</f>
        <v/>
      </c>
      <c r="D29" s="19" t="n">
        <v>4262</v>
      </c>
      <c r="E29" s="18" t="s">
        <v>404</v>
      </c>
      <c r="F29" s="20" t="s">
        <v>404</v>
      </c>
      <c r="G29" s="18" t="n">
        <v>523.15794197</v>
      </c>
      <c r="H29" s="20" t="n">
        <v>14.18611923</v>
      </c>
      <c r="I29" s="18" t="n">
        <v>494.13063259</v>
      </c>
      <c r="J29" s="20" t="n">
        <v>11.31585915</v>
      </c>
      <c r="K29" s="18" t="n">
        <v>503.2021135</v>
      </c>
      <c r="L29" s="20" t="n">
        <v>12.8640651</v>
      </c>
      <c r="M29" s="18" t="n">
        <v>526.4844009</v>
      </c>
      <c r="N29" s="20" t="n">
        <v>16.33592117</v>
      </c>
      <c r="O29" s="18" t="n">
        <v>476.74153063</v>
      </c>
      <c r="P29" s="20" t="n">
        <v>60.45381219</v>
      </c>
      <c r="Q29" s="18" t="s">
        <v>404</v>
      </c>
      <c r="R29" s="20" t="s">
        <v>404</v>
      </c>
      <c r="S29" s="18" t="s">
        <v>404</v>
      </c>
      <c r="T29" s="20" t="s">
        <v>404</v>
      </c>
      <c r="U29" s="18" t="s">
        <v>404</v>
      </c>
      <c r="V29" s="20" t="s">
        <v>404</v>
      </c>
      <c r="W29" s="18" t="s">
        <v>404</v>
      </c>
      <c r="X29" s="20" t="s">
        <v>404</v>
      </c>
      <c r="Y29" s="18" t="n">
        <v>480.86426135</v>
      </c>
      <c r="Z29" s="20" t="n">
        <v>14.3643983</v>
      </c>
    </row>
    <row r="30" spans="1:26">
      <c r="A30" s="15" t="s">
        <v>427</v>
      </c>
      <c r="B30" s="17" t="n">
        <v>4520</v>
      </c>
      <c r="C30" s="18">
        <f>(945.0/B30*100)</f>
        <v/>
      </c>
      <c r="D30" s="19" t="n">
        <v>3575</v>
      </c>
      <c r="E30" s="18" t="s">
        <v>404</v>
      </c>
      <c r="F30" s="20" t="s">
        <v>404</v>
      </c>
      <c r="G30" s="18" t="n">
        <v>524.84339855</v>
      </c>
      <c r="H30" s="20" t="n">
        <v>10.81610349</v>
      </c>
      <c r="I30" s="18" t="n">
        <v>523.19197123</v>
      </c>
      <c r="J30" s="20" t="n">
        <v>8.65097338</v>
      </c>
      <c r="K30" s="18" t="n">
        <v>505.93008265</v>
      </c>
      <c r="L30" s="20" t="n">
        <v>6.43448871</v>
      </c>
      <c r="M30" s="18" t="n">
        <v>500.59035735</v>
      </c>
      <c r="N30" s="20" t="n">
        <v>7.5125632</v>
      </c>
      <c r="O30" s="18" t="n">
        <v>520.56499588</v>
      </c>
      <c r="P30" s="20" t="n">
        <v>12.01870059</v>
      </c>
      <c r="Q30" s="18" t="s">
        <v>404</v>
      </c>
      <c r="R30" s="20" t="s">
        <v>404</v>
      </c>
      <c r="S30" s="18" t="s">
        <v>404</v>
      </c>
      <c r="T30" s="20" t="s">
        <v>404</v>
      </c>
      <c r="U30" s="18" t="s">
        <v>404</v>
      </c>
      <c r="V30" s="20" t="s">
        <v>404</v>
      </c>
      <c r="W30" s="18" t="s">
        <v>404</v>
      </c>
      <c r="X30" s="20" t="s">
        <v>404</v>
      </c>
      <c r="Y30" s="18" t="n">
        <v>507.44769017</v>
      </c>
      <c r="Z30" s="20" t="n">
        <v>13.66602712</v>
      </c>
    </row>
    <row r="31" spans="1:26">
      <c r="A31" s="15" t="s">
        <v>428</v>
      </c>
      <c r="B31" s="17" t="n">
        <v>5456</v>
      </c>
      <c r="C31" s="18">
        <f>(502.0/B31*100)</f>
        <v/>
      </c>
      <c r="D31" s="19" t="n">
        <v>4954</v>
      </c>
      <c r="E31" s="18" t="s">
        <v>404</v>
      </c>
      <c r="F31" s="20" t="s">
        <v>404</v>
      </c>
      <c r="G31" s="18" t="n">
        <v>513.98561906</v>
      </c>
      <c r="H31" s="20" t="n">
        <v>6.33827343</v>
      </c>
      <c r="I31" s="18" t="n">
        <v>508.88970336</v>
      </c>
      <c r="J31" s="20" t="n">
        <v>4.91193693</v>
      </c>
      <c r="K31" s="18" t="n">
        <v>522.54653178</v>
      </c>
      <c r="L31" s="20" t="n">
        <v>5.74514472</v>
      </c>
      <c r="M31" s="18" t="n">
        <v>512.374042</v>
      </c>
      <c r="N31" s="20" t="n">
        <v>8.272578709999999</v>
      </c>
      <c r="O31" s="18" t="n">
        <v>510.65155143</v>
      </c>
      <c r="P31" s="20" t="n">
        <v>12.10810248</v>
      </c>
      <c r="Q31" s="18" t="s">
        <v>404</v>
      </c>
      <c r="R31" s="20" t="s">
        <v>404</v>
      </c>
      <c r="S31" s="18" t="s">
        <v>404</v>
      </c>
      <c r="T31" s="20" t="s">
        <v>404</v>
      </c>
      <c r="U31" s="18" t="s">
        <v>404</v>
      </c>
      <c r="V31" s="20" t="s">
        <v>404</v>
      </c>
      <c r="W31" s="18" t="s">
        <v>404</v>
      </c>
      <c r="X31" s="20" t="s">
        <v>404</v>
      </c>
      <c r="Y31" s="18" t="n">
        <v>510.04503093</v>
      </c>
      <c r="Z31" s="20" t="n">
        <v>8.92216668</v>
      </c>
    </row>
    <row r="32" spans="1:26">
      <c r="A32" s="15" t="s">
        <v>429</v>
      </c>
      <c r="B32" s="17" t="n">
        <v>4478</v>
      </c>
      <c r="C32" s="18">
        <f>(0.0/B32*100)</f>
        <v/>
      </c>
      <c r="D32" s="19" t="n">
        <v>4478</v>
      </c>
      <c r="E32" s="18" t="s">
        <v>404</v>
      </c>
      <c r="F32" s="20" t="s">
        <v>404</v>
      </c>
      <c r="G32" s="18" t="n">
        <v>502.63676352</v>
      </c>
      <c r="H32" s="20" t="n">
        <v>3.1394</v>
      </c>
      <c r="I32" s="18" t="n">
        <v>520.59014132</v>
      </c>
      <c r="J32" s="20" t="n">
        <v>8.22994973</v>
      </c>
      <c r="K32" s="18" t="n">
        <v>493.32740499</v>
      </c>
      <c r="L32" s="20" t="n">
        <v>7.57677209</v>
      </c>
      <c r="M32" s="18" t="s">
        <v>404</v>
      </c>
      <c r="N32" s="20" t="s">
        <v>404</v>
      </c>
      <c r="O32" s="18" t="n">
        <v>478.55103998</v>
      </c>
      <c r="P32" s="20" t="n">
        <v>6.74758245</v>
      </c>
      <c r="Q32" s="18" t="s">
        <v>404</v>
      </c>
      <c r="R32" s="20" t="s">
        <v>404</v>
      </c>
      <c r="S32" s="18" t="s">
        <v>404</v>
      </c>
      <c r="T32" s="20" t="s">
        <v>404</v>
      </c>
      <c r="U32" s="18" t="s">
        <v>404</v>
      </c>
      <c r="V32" s="20" t="s">
        <v>404</v>
      </c>
      <c r="W32" s="18" t="s">
        <v>404</v>
      </c>
      <c r="X32" s="20" t="s">
        <v>404</v>
      </c>
      <c r="Y32" s="18" t="n">
        <v>526.25483793</v>
      </c>
      <c r="Z32" s="20" t="n">
        <v>23.75034106</v>
      </c>
    </row>
    <row r="33" spans="1:26">
      <c r="A33" s="15" t="s">
        <v>430</v>
      </c>
      <c r="B33" s="17" t="n">
        <v>7325</v>
      </c>
      <c r="C33" s="18">
        <f>(29.0/B33*100)</f>
        <v/>
      </c>
      <c r="D33" s="19" t="n">
        <v>7296</v>
      </c>
      <c r="E33" s="18" t="n">
        <v>496.71982579</v>
      </c>
      <c r="F33" s="20" t="n">
        <v>20.84497917</v>
      </c>
      <c r="G33" s="18" t="n">
        <v>498.4641383</v>
      </c>
      <c r="H33" s="20" t="n">
        <v>3.94960309</v>
      </c>
      <c r="I33" s="18" t="n">
        <v>498.02712645</v>
      </c>
      <c r="J33" s="20" t="n">
        <v>6.74704024</v>
      </c>
      <c r="K33" s="18" t="n">
        <v>495.37192106</v>
      </c>
      <c r="L33" s="20" t="n">
        <v>11.52070612</v>
      </c>
      <c r="M33" s="18" t="n">
        <v>470.85218888</v>
      </c>
      <c r="N33" s="20" t="n">
        <v>31.8956003</v>
      </c>
      <c r="O33" s="18" t="n">
        <v>502.76984014</v>
      </c>
      <c r="P33" s="20" t="n">
        <v>15.43838304</v>
      </c>
      <c r="Q33" s="18" t="s">
        <v>404</v>
      </c>
      <c r="R33" s="20" t="s">
        <v>404</v>
      </c>
      <c r="S33" s="18" t="s">
        <v>404</v>
      </c>
      <c r="T33" s="20" t="s">
        <v>404</v>
      </c>
      <c r="U33" s="18" t="s">
        <v>404</v>
      </c>
      <c r="V33" s="20" t="s">
        <v>404</v>
      </c>
      <c r="W33" s="18" t="s">
        <v>404</v>
      </c>
      <c r="X33" s="20" t="s">
        <v>404</v>
      </c>
      <c r="Y33" s="18" t="n">
        <v>520.4200106</v>
      </c>
      <c r="Z33" s="20" t="n">
        <v>51.22888278</v>
      </c>
    </row>
    <row r="34" spans="1:26">
      <c r="A34" s="15" t="s">
        <v>431</v>
      </c>
      <c r="B34" s="17" t="n">
        <v>6350</v>
      </c>
      <c r="C34" s="18">
        <f>(0.0/B34*100)</f>
        <v/>
      </c>
      <c r="D34" s="19" t="n">
        <v>6350</v>
      </c>
      <c r="E34" s="18" t="s">
        <v>404</v>
      </c>
      <c r="F34" s="20" t="s">
        <v>404</v>
      </c>
      <c r="G34" s="18" t="n">
        <v>443.48214548</v>
      </c>
      <c r="H34" s="20" t="n">
        <v>8.4857277</v>
      </c>
      <c r="I34" s="18" t="n">
        <v>448.87012569</v>
      </c>
      <c r="J34" s="20" t="n">
        <v>7.50298331</v>
      </c>
      <c r="K34" s="18" t="n">
        <v>450.7424055</v>
      </c>
      <c r="L34" s="20" t="n">
        <v>8.770663369999999</v>
      </c>
      <c r="M34" s="18" t="n">
        <v>490.00338678</v>
      </c>
      <c r="N34" s="20" t="n">
        <v>19.07466145</v>
      </c>
      <c r="O34" s="18" t="n">
        <v>467.48175692</v>
      </c>
      <c r="P34" s="20" t="n">
        <v>15.77973944</v>
      </c>
      <c r="Q34" s="18" t="s">
        <v>404</v>
      </c>
      <c r="R34" s="20" t="s">
        <v>404</v>
      </c>
      <c r="S34" s="18" t="s">
        <v>404</v>
      </c>
      <c r="T34" s="20" t="s">
        <v>404</v>
      </c>
      <c r="U34" s="18" t="s">
        <v>404</v>
      </c>
      <c r="V34" s="20" t="s">
        <v>404</v>
      </c>
      <c r="W34" s="18" t="s">
        <v>404</v>
      </c>
      <c r="X34" s="20" t="s">
        <v>404</v>
      </c>
      <c r="Y34" s="18" t="n">
        <v>512.6012941</v>
      </c>
      <c r="Z34" s="20" t="n">
        <v>37.88999439</v>
      </c>
    </row>
    <row r="35" spans="1:26">
      <c r="A35" s="15" t="s">
        <v>432</v>
      </c>
      <c r="B35" s="17" t="n">
        <v>6406</v>
      </c>
      <c r="C35" s="18">
        <f>(443.0/B35*100)</f>
        <v/>
      </c>
      <c r="D35" s="19" t="n">
        <v>5963</v>
      </c>
      <c r="E35" s="18" t="s">
        <v>404</v>
      </c>
      <c r="F35" s="20" t="s">
        <v>404</v>
      </c>
      <c r="G35" s="18" t="n">
        <v>510.43653102</v>
      </c>
      <c r="H35" s="20" t="n">
        <v>2.97593124</v>
      </c>
      <c r="I35" s="18" t="n">
        <v>520.6588713</v>
      </c>
      <c r="J35" s="20" t="n">
        <v>2.73649434</v>
      </c>
      <c r="K35" s="18" t="n">
        <v>493.81020048</v>
      </c>
      <c r="L35" s="20" t="n">
        <v>2.79874415</v>
      </c>
      <c r="M35" s="18" t="n">
        <v>506.06614452</v>
      </c>
      <c r="N35" s="20" t="n">
        <v>5.7796696</v>
      </c>
      <c r="O35" s="18" t="n">
        <v>508.5764994</v>
      </c>
      <c r="P35" s="20" t="n">
        <v>2.91914088</v>
      </c>
      <c r="Q35" s="18" t="s">
        <v>404</v>
      </c>
      <c r="R35" s="20" t="s">
        <v>404</v>
      </c>
      <c r="S35" s="18" t="s">
        <v>404</v>
      </c>
      <c r="T35" s="20" t="s">
        <v>404</v>
      </c>
      <c r="U35" s="18" t="s">
        <v>404</v>
      </c>
      <c r="V35" s="20" t="s">
        <v>404</v>
      </c>
      <c r="W35" s="18" t="s">
        <v>404</v>
      </c>
      <c r="X35" s="20" t="s">
        <v>404</v>
      </c>
      <c r="Y35" s="18" t="n">
        <v>489.82048646</v>
      </c>
      <c r="Z35" s="20" t="n">
        <v>8.1766063</v>
      </c>
    </row>
    <row r="36" spans="1:26">
      <c r="A36" s="15" t="s">
        <v>433</v>
      </c>
      <c r="B36" s="17" t="n">
        <v>6736</v>
      </c>
      <c r="C36" s="18">
        <f>(10.0/B36*100)</f>
        <v/>
      </c>
      <c r="D36" s="19" t="n">
        <v>6726</v>
      </c>
      <c r="E36" s="18" t="n">
        <v>490.12410208</v>
      </c>
      <c r="F36" s="20" t="n">
        <v>12.18161342</v>
      </c>
      <c r="G36" s="18" t="n">
        <v>492.07544746</v>
      </c>
      <c r="H36" s="20" t="n">
        <v>4.17941511</v>
      </c>
      <c r="I36" s="18" t="n">
        <v>494.91007796</v>
      </c>
      <c r="J36" s="20" t="n">
        <v>4.58204849</v>
      </c>
      <c r="K36" s="18" t="n">
        <v>505.51065117</v>
      </c>
      <c r="L36" s="20" t="n">
        <v>6.90294483</v>
      </c>
      <c r="M36" s="18" t="n">
        <v>483.78905139</v>
      </c>
      <c r="N36" s="20" t="n">
        <v>7.37671519</v>
      </c>
      <c r="O36" s="18" t="n">
        <v>525.39756727</v>
      </c>
      <c r="P36" s="20" t="n">
        <v>10.73091478</v>
      </c>
      <c r="Q36" s="18" t="s">
        <v>404</v>
      </c>
      <c r="R36" s="20" t="s">
        <v>404</v>
      </c>
      <c r="S36" s="18" t="s">
        <v>404</v>
      </c>
      <c r="T36" s="20" t="s">
        <v>404</v>
      </c>
      <c r="U36" s="18" t="s">
        <v>404</v>
      </c>
      <c r="V36" s="20" t="s">
        <v>404</v>
      </c>
      <c r="W36" s="18" t="s">
        <v>404</v>
      </c>
      <c r="X36" s="20" t="s">
        <v>404</v>
      </c>
      <c r="Y36" s="18" t="n">
        <v>524.3699949099999</v>
      </c>
      <c r="Z36" s="20" t="n">
        <v>6.52735095</v>
      </c>
    </row>
    <row r="37" spans="1:26">
      <c r="A37" s="15" t="s">
        <v>434</v>
      </c>
      <c r="B37" s="17" t="n">
        <v>5458</v>
      </c>
      <c r="C37" s="18">
        <f>(0.0/B37*100)</f>
        <v/>
      </c>
      <c r="D37" s="19" t="n">
        <v>5458</v>
      </c>
      <c r="E37" s="18" t="s">
        <v>404</v>
      </c>
      <c r="F37" s="20" t="s">
        <v>404</v>
      </c>
      <c r="G37" s="18" t="n">
        <v>501.75869476</v>
      </c>
      <c r="H37" s="20" t="n">
        <v>4.68158943</v>
      </c>
      <c r="I37" s="18" t="n">
        <v>501.39791734</v>
      </c>
      <c r="J37" s="20" t="n">
        <v>6.10467231</v>
      </c>
      <c r="K37" s="18" t="n">
        <v>499.53138627</v>
      </c>
      <c r="L37" s="20" t="n">
        <v>8.905769429999999</v>
      </c>
      <c r="M37" s="18" t="n">
        <v>489.74244907</v>
      </c>
      <c r="N37" s="20" t="n">
        <v>15.53504832</v>
      </c>
      <c r="O37" s="18" t="n">
        <v>480.58819283</v>
      </c>
      <c r="P37" s="20" t="n">
        <v>14.36614694</v>
      </c>
      <c r="Q37" s="18" t="s">
        <v>404</v>
      </c>
      <c r="R37" s="20" t="s">
        <v>404</v>
      </c>
      <c r="S37" s="18" t="s">
        <v>404</v>
      </c>
      <c r="T37" s="20" t="s">
        <v>404</v>
      </c>
      <c r="U37" s="18" t="s">
        <v>404</v>
      </c>
      <c r="V37" s="20" t="s">
        <v>404</v>
      </c>
      <c r="W37" s="18" t="s">
        <v>404</v>
      </c>
      <c r="X37" s="20" t="s">
        <v>404</v>
      </c>
      <c r="Y37" s="18" t="n">
        <v>505.46418999</v>
      </c>
      <c r="Z37" s="20" t="n">
        <v>48.53232155</v>
      </c>
    </row>
    <row r="38" spans="1:26">
      <c r="A38" s="15" t="s">
        <v>435</v>
      </c>
      <c r="B38" s="17" t="n">
        <v>5860</v>
      </c>
      <c r="C38" s="18">
        <f>(268.0/B38*100)</f>
        <v/>
      </c>
      <c r="D38" s="19" t="n">
        <v>5592</v>
      </c>
      <c r="E38" s="18" t="n">
        <v>515.94342097</v>
      </c>
      <c r="F38" s="20" t="n">
        <v>17.29235835</v>
      </c>
      <c r="G38" s="18" t="n">
        <v>482.97127125</v>
      </c>
      <c r="H38" s="20" t="n">
        <v>4.56676502</v>
      </c>
      <c r="I38" s="18" t="n">
        <v>506.33865178</v>
      </c>
      <c r="J38" s="20" t="n">
        <v>9.9608401</v>
      </c>
      <c r="K38" s="18" t="n">
        <v>492.55955802</v>
      </c>
      <c r="L38" s="20" t="n">
        <v>14.77024981</v>
      </c>
      <c r="M38" s="18" t="n">
        <v>474.53044332</v>
      </c>
      <c r="N38" s="20" t="n">
        <v>16.88849386</v>
      </c>
      <c r="O38" s="18" t="n">
        <v>397.7915652</v>
      </c>
      <c r="P38" s="20" t="n">
        <v>13.0713282</v>
      </c>
      <c r="Q38" s="18" t="s">
        <v>404</v>
      </c>
      <c r="R38" s="20" t="s">
        <v>404</v>
      </c>
      <c r="S38" s="18" t="s">
        <v>404</v>
      </c>
      <c r="T38" s="20" t="s">
        <v>404</v>
      </c>
      <c r="U38" s="18" t="s">
        <v>404</v>
      </c>
      <c r="V38" s="20" t="s">
        <v>404</v>
      </c>
      <c r="W38" s="18" t="s">
        <v>404</v>
      </c>
      <c r="X38" s="20" t="s">
        <v>404</v>
      </c>
      <c r="Y38" s="18" t="n">
        <v>512.8294161600001</v>
      </c>
      <c r="Z38" s="20" t="n">
        <v>28.76663118</v>
      </c>
    </row>
    <row r="39" spans="1:26">
      <c r="A39" s="15" t="s">
        <v>436</v>
      </c>
      <c r="B39" s="17" t="n">
        <v>5895</v>
      </c>
      <c r="C39" s="18">
        <f>(0.0/B39*100)</f>
        <v/>
      </c>
      <c r="D39" s="19" t="n">
        <v>5895</v>
      </c>
      <c r="E39" s="18" t="n">
        <v>353.34449126</v>
      </c>
      <c r="F39" s="20" t="n">
        <v>13.77940092</v>
      </c>
      <c r="G39" s="18" t="n">
        <v>437.95245875</v>
      </c>
      <c r="H39" s="20" t="n">
        <v>7.49344743</v>
      </c>
      <c r="I39" s="18" t="n">
        <v>424.52269943</v>
      </c>
      <c r="J39" s="20" t="n">
        <v>7.17322223</v>
      </c>
      <c r="K39" s="18" t="n">
        <v>427.74289337</v>
      </c>
      <c r="L39" s="20" t="n">
        <v>14.19116199</v>
      </c>
      <c r="M39" s="18" t="n">
        <v>428.3012263</v>
      </c>
      <c r="N39" s="20" t="n">
        <v>14.98472696</v>
      </c>
      <c r="O39" s="18" t="n">
        <v>424.58873499</v>
      </c>
      <c r="P39" s="20" t="n">
        <v>32.45909319</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526.6566</v>
      </c>
      <c r="F40" s="20" t="n">
        <v>13.88412838</v>
      </c>
      <c r="G40" s="18" t="n">
        <v>511.97585134</v>
      </c>
      <c r="H40" s="20" t="n">
        <v>12.71597966</v>
      </c>
      <c r="I40" s="18" t="n">
        <v>503.44148048</v>
      </c>
      <c r="J40" s="20" t="n">
        <v>6.99313556</v>
      </c>
      <c r="K40" s="18" t="n">
        <v>502.50903378</v>
      </c>
      <c r="L40" s="20" t="n">
        <v>5.61788365</v>
      </c>
      <c r="M40" s="18" t="n">
        <v>494.94550293</v>
      </c>
      <c r="N40" s="20" t="n">
        <v>8.168813119999999</v>
      </c>
      <c r="O40" s="18" t="n">
        <v>494.68380842</v>
      </c>
      <c r="P40" s="20" t="n">
        <v>8.42725581</v>
      </c>
      <c r="Q40" s="18" t="s">
        <v>404</v>
      </c>
      <c r="R40" s="20" t="s">
        <v>404</v>
      </c>
      <c r="S40" s="18" t="s">
        <v>404</v>
      </c>
      <c r="T40" s="20" t="s">
        <v>404</v>
      </c>
      <c r="U40" s="18" t="s">
        <v>404</v>
      </c>
      <c r="V40" s="20" t="s">
        <v>404</v>
      </c>
      <c r="W40" s="18" t="s">
        <v>404</v>
      </c>
      <c r="X40" s="20" t="s">
        <v>404</v>
      </c>
      <c r="Y40" s="18" t="n">
        <v>489.18298091</v>
      </c>
      <c r="Z40" s="20" t="n">
        <v>8.15904654</v>
      </c>
    </row>
    <row r="41" spans="1:26">
      <c r="A41" s="15" t="s">
        <v>438</v>
      </c>
      <c r="B41" s="17" t="n">
        <v>5712</v>
      </c>
      <c r="C41" s="18">
        <f>(70.0/B41*100)</f>
        <v/>
      </c>
      <c r="D41" s="19" t="n">
        <v>5642</v>
      </c>
      <c r="E41" s="18" t="n">
        <v>564.71536779</v>
      </c>
      <c r="F41" s="20" t="n">
        <v>14.72739038</v>
      </c>
      <c r="G41" s="18" t="n">
        <v>515.49510747</v>
      </c>
      <c r="H41" s="20" t="n">
        <v>9.923928070000001</v>
      </c>
      <c r="I41" s="18" t="n">
        <v>490.55475847</v>
      </c>
      <c r="J41" s="20" t="n">
        <v>9.77840711</v>
      </c>
      <c r="K41" s="18" t="n">
        <v>499.72078231</v>
      </c>
      <c r="L41" s="20" t="n">
        <v>6.0954769</v>
      </c>
      <c r="M41" s="18" t="n">
        <v>496.64756814</v>
      </c>
      <c r="N41" s="20" t="n">
        <v>6.40903303</v>
      </c>
      <c r="O41" s="18" t="n">
        <v>490.84153091</v>
      </c>
      <c r="P41" s="20" t="n">
        <v>12.38757949</v>
      </c>
      <c r="Q41" s="18" t="s">
        <v>404</v>
      </c>
      <c r="R41" s="20" t="s">
        <v>404</v>
      </c>
      <c r="S41" s="18" t="s">
        <v>404</v>
      </c>
      <c r="T41" s="20" t="s">
        <v>404</v>
      </c>
      <c r="U41" s="18" t="s">
        <v>404</v>
      </c>
      <c r="V41" s="20" t="s">
        <v>404</v>
      </c>
      <c r="W41" s="18" t="s">
        <v>404</v>
      </c>
      <c r="X41" s="20" t="s">
        <v>404</v>
      </c>
      <c r="Y41" s="18" t="n">
        <v>535.75661746</v>
      </c>
      <c r="Z41" s="20" t="n">
        <v>20.68381684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408.14616309</v>
      </c>
      <c r="H44" s="20" t="n">
        <v>15.25757502</v>
      </c>
      <c r="I44" s="18" t="n">
        <v>404.58877786</v>
      </c>
      <c r="J44" s="20" t="n">
        <v>6.53257511</v>
      </c>
      <c r="K44" s="18" t="n">
        <v>407.67474903</v>
      </c>
      <c r="L44" s="20" t="n">
        <v>5.91062328</v>
      </c>
      <c r="M44" s="18" t="n">
        <v>411.03584282</v>
      </c>
      <c r="N44" s="20" t="n">
        <v>16.80051514</v>
      </c>
      <c r="O44" s="18" t="n">
        <v>382.28047368</v>
      </c>
      <c r="P44" s="20" t="n">
        <v>12.55730337</v>
      </c>
      <c r="Q44" s="18" t="s">
        <v>404</v>
      </c>
      <c r="R44" s="20" t="s">
        <v>404</v>
      </c>
      <c r="S44" s="18" t="s">
        <v>404</v>
      </c>
      <c r="T44" s="20" t="s">
        <v>404</v>
      </c>
      <c r="U44" s="18" t="s">
        <v>404</v>
      </c>
      <c r="V44" s="20" t="s">
        <v>404</v>
      </c>
      <c r="W44" s="18" t="n">
        <v>346.26950542</v>
      </c>
      <c r="X44" s="20" t="n">
        <v>18.35790117</v>
      </c>
      <c r="Y44" s="18" t="n">
        <v>459.41214628</v>
      </c>
      <c r="Z44" s="20" t="n">
        <v>18.65995572</v>
      </c>
    </row>
    <row r="45" spans="1:26">
      <c r="A45" s="15" t="s">
        <v>442</v>
      </c>
      <c r="B45" s="17" t="n">
        <v>5519</v>
      </c>
      <c r="C45" s="18">
        <f>(0.0/B45*100)</f>
        <v/>
      </c>
      <c r="D45" s="19" t="n">
        <v>5519</v>
      </c>
      <c r="E45" s="18" t="n">
        <v>365.6502015</v>
      </c>
      <c r="F45" s="20" t="n">
        <v>16.36106824</v>
      </c>
      <c r="G45" s="18" t="n">
        <v>345.83545119</v>
      </c>
      <c r="H45" s="20" t="n">
        <v>5.67490006</v>
      </c>
      <c r="I45" s="18" t="n">
        <v>346.34583265</v>
      </c>
      <c r="J45" s="20" t="n">
        <v>6.23031884</v>
      </c>
      <c r="K45" s="18" t="n">
        <v>361.05880538</v>
      </c>
      <c r="L45" s="20" t="n">
        <v>9.064717679999999</v>
      </c>
      <c r="M45" s="18" t="n">
        <v>331.43437509</v>
      </c>
      <c r="N45" s="20" t="n">
        <v>9.443494859999999</v>
      </c>
      <c r="O45" s="18" t="n">
        <v>338.51747237</v>
      </c>
      <c r="P45" s="20" t="n">
        <v>22.11481351</v>
      </c>
      <c r="Q45" s="18" t="s">
        <v>404</v>
      </c>
      <c r="R45" s="20" t="s">
        <v>404</v>
      </c>
      <c r="S45" s="18" t="s">
        <v>404</v>
      </c>
      <c r="T45" s="20" t="s">
        <v>404</v>
      </c>
      <c r="U45" s="18" t="s">
        <v>404</v>
      </c>
      <c r="V45" s="20" t="s">
        <v>404</v>
      </c>
      <c r="W45" s="18" t="s">
        <v>404</v>
      </c>
      <c r="X45" s="20" t="s">
        <v>404</v>
      </c>
      <c r="Y45" s="18" t="n">
        <v>371.58861652</v>
      </c>
      <c r="Z45" s="20" t="n">
        <v>16.47883983</v>
      </c>
    </row>
    <row r="46" spans="1:26">
      <c r="A46" s="15" t="s">
        <v>443</v>
      </c>
      <c r="B46" s="17" t="n">
        <v>23141</v>
      </c>
      <c r="C46" s="18">
        <f>(4196.0/B46*100)</f>
        <v/>
      </c>
      <c r="D46" s="19" t="n">
        <v>18945</v>
      </c>
      <c r="E46" s="18" t="n">
        <v>479.71718802</v>
      </c>
      <c r="F46" s="20" t="n">
        <v>42.45443504</v>
      </c>
      <c r="G46" s="18" t="n">
        <v>420.93874581</v>
      </c>
      <c r="H46" s="20" t="n">
        <v>15.83213849</v>
      </c>
      <c r="I46" s="18" t="n">
        <v>406.4624261</v>
      </c>
      <c r="J46" s="20" t="n">
        <v>8.725887090000001</v>
      </c>
      <c r="K46" s="18" t="n">
        <v>407.5001891</v>
      </c>
      <c r="L46" s="20" t="n">
        <v>7.22872375</v>
      </c>
      <c r="M46" s="18" t="n">
        <v>422.83905828</v>
      </c>
      <c r="N46" s="20" t="n">
        <v>6.97274805</v>
      </c>
      <c r="O46" s="18" t="n">
        <v>407.84934479</v>
      </c>
      <c r="P46" s="20" t="n">
        <v>4.97040002</v>
      </c>
      <c r="Q46" s="18" t="s">
        <v>404</v>
      </c>
      <c r="R46" s="20" t="s">
        <v>404</v>
      </c>
      <c r="S46" s="18" t="s">
        <v>404</v>
      </c>
      <c r="T46" s="20" t="s">
        <v>404</v>
      </c>
      <c r="U46" s="18" t="s">
        <v>404</v>
      </c>
      <c r="V46" s="20" t="s">
        <v>404</v>
      </c>
      <c r="W46" s="18" t="s">
        <v>404</v>
      </c>
      <c r="X46" s="20" t="s">
        <v>404</v>
      </c>
      <c r="Y46" s="18" t="n">
        <v>380.30027827</v>
      </c>
      <c r="Z46" s="20" t="n">
        <v>8.84230614</v>
      </c>
    </row>
    <row r="47" spans="1:26">
      <c r="A47" s="15" t="s">
        <v>444</v>
      </c>
      <c r="B47" s="17" t="n">
        <v>5928</v>
      </c>
      <c r="C47" s="18">
        <f>(0.0/B47*100)</f>
        <v/>
      </c>
      <c r="D47" s="19" t="n">
        <v>5928</v>
      </c>
      <c r="E47" s="18" t="n">
        <v>266.85681817</v>
      </c>
      <c r="F47" s="20" t="n">
        <v>15.8013341</v>
      </c>
      <c r="G47" s="18" t="n">
        <v>414.57288499</v>
      </c>
      <c r="H47" s="20" t="n">
        <v>13.42677466</v>
      </c>
      <c r="I47" s="18" t="n">
        <v>441.49149414</v>
      </c>
      <c r="J47" s="20" t="n">
        <v>8.82165573</v>
      </c>
      <c r="K47" s="18" t="n">
        <v>427.30554624</v>
      </c>
      <c r="L47" s="20" t="n">
        <v>13.30504854</v>
      </c>
      <c r="M47" s="18" t="n">
        <v>425.23841082</v>
      </c>
      <c r="N47" s="20" t="n">
        <v>21.9054384</v>
      </c>
      <c r="O47" s="18" t="n">
        <v>444.46435914</v>
      </c>
      <c r="P47" s="20" t="n">
        <v>27.25708641</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460.35944647</v>
      </c>
      <c r="F48" s="20" t="n">
        <v>49.65925176</v>
      </c>
      <c r="G48" s="18" t="n">
        <v>484.15635448</v>
      </c>
      <c r="H48" s="20" t="n">
        <v>11.15839023</v>
      </c>
      <c r="I48" s="18" t="n">
        <v>492.89878015</v>
      </c>
      <c r="J48" s="20" t="n">
        <v>13.80492967</v>
      </c>
      <c r="K48" s="18" t="n">
        <v>495.2744486</v>
      </c>
      <c r="L48" s="20" t="n">
        <v>12.44751876</v>
      </c>
      <c r="M48" s="18" t="n">
        <v>506.93429937</v>
      </c>
      <c r="N48" s="20" t="n">
        <v>16.69844264</v>
      </c>
      <c r="O48" s="18" t="n">
        <v>533.9351814</v>
      </c>
      <c r="P48" s="20" t="n">
        <v>43.78278537</v>
      </c>
      <c r="Q48" s="18" t="s">
        <v>404</v>
      </c>
      <c r="R48" s="20" t="s">
        <v>404</v>
      </c>
      <c r="S48" s="18" t="s">
        <v>404</v>
      </c>
      <c r="T48" s="20" t="s">
        <v>404</v>
      </c>
      <c r="U48" s="18" t="s">
        <v>404</v>
      </c>
      <c r="V48" s="20" t="s">
        <v>404</v>
      </c>
      <c r="W48" s="18" t="s">
        <v>404</v>
      </c>
      <c r="X48" s="20" t="s">
        <v>404</v>
      </c>
      <c r="Y48" s="18" t="n">
        <v>460.45496664</v>
      </c>
      <c r="Z48" s="20" t="n">
        <v>41.76939804</v>
      </c>
    </row>
    <row r="49" spans="1:26">
      <c r="A49" s="15" t="s">
        <v>446</v>
      </c>
      <c r="B49" s="17" t="n">
        <v>6349</v>
      </c>
      <c r="C49" s="18">
        <f>(52.0/B49*100)</f>
        <v/>
      </c>
      <c r="D49" s="19" t="n">
        <v>6297</v>
      </c>
      <c r="E49" s="18" t="n">
        <v>447.98761843</v>
      </c>
      <c r="F49" s="20" t="n">
        <v>16.972368</v>
      </c>
      <c r="G49" s="18" t="n">
        <v>420.78759333</v>
      </c>
      <c r="H49" s="20" t="n">
        <v>8.272117789999999</v>
      </c>
      <c r="I49" s="18" t="n">
        <v>424.54598949</v>
      </c>
      <c r="J49" s="20" t="n">
        <v>5.71105177</v>
      </c>
      <c r="K49" s="18" t="n">
        <v>420.94944274</v>
      </c>
      <c r="L49" s="20" t="n">
        <v>8.38227552</v>
      </c>
      <c r="M49" s="18" t="n">
        <v>429.1856713</v>
      </c>
      <c r="N49" s="20" t="n">
        <v>13.50556024</v>
      </c>
      <c r="O49" s="18" t="n">
        <v>430.45509177</v>
      </c>
      <c r="P49" s="20" t="n">
        <v>11.72266719</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435.3193263</v>
      </c>
      <c r="F50" s="20" t="n">
        <v>13.27104954</v>
      </c>
      <c r="G50" s="18" t="n">
        <v>425.89174699</v>
      </c>
      <c r="H50" s="20" t="n">
        <v>10.62915078</v>
      </c>
      <c r="I50" s="18" t="n">
        <v>422.16401876</v>
      </c>
      <c r="J50" s="20" t="n">
        <v>5.40672148</v>
      </c>
      <c r="K50" s="18" t="n">
        <v>426.14483884</v>
      </c>
      <c r="L50" s="20" t="n">
        <v>8.21824282</v>
      </c>
      <c r="M50" s="18" t="n">
        <v>446.25179647</v>
      </c>
      <c r="N50" s="20" t="n">
        <v>14.55078019</v>
      </c>
      <c r="O50" s="18" t="n">
        <v>430.60186851</v>
      </c>
      <c r="P50" s="20" t="n">
        <v>13.40097313</v>
      </c>
      <c r="Q50" s="18" t="s">
        <v>404</v>
      </c>
      <c r="R50" s="20" t="s">
        <v>404</v>
      </c>
      <c r="S50" s="18" t="s">
        <v>404</v>
      </c>
      <c r="T50" s="20" t="s">
        <v>404</v>
      </c>
      <c r="U50" s="18" t="s">
        <v>404</v>
      </c>
      <c r="V50" s="20" t="s">
        <v>404</v>
      </c>
      <c r="W50" s="18" t="s">
        <v>404</v>
      </c>
      <c r="X50" s="20" t="s">
        <v>404</v>
      </c>
      <c r="Y50" s="18" t="n">
        <v>420.02494456</v>
      </c>
      <c r="Z50" s="20" t="n">
        <v>15.16818543</v>
      </c>
    </row>
    <row r="51" spans="1:26">
      <c r="A51" s="15" t="s">
        <v>448</v>
      </c>
      <c r="B51" s="17" t="n">
        <v>6866</v>
      </c>
      <c r="C51" s="18">
        <f>(0.0/B51*100)</f>
        <v/>
      </c>
      <c r="D51" s="19" t="n">
        <v>6866</v>
      </c>
      <c r="E51" s="18" t="n">
        <v>422.12681276</v>
      </c>
      <c r="F51" s="20" t="n">
        <v>13.90775646</v>
      </c>
      <c r="G51" s="18" t="n">
        <v>425.46415503</v>
      </c>
      <c r="H51" s="20" t="n">
        <v>4.89118227</v>
      </c>
      <c r="I51" s="18" t="n">
        <v>435.9281164</v>
      </c>
      <c r="J51" s="20" t="n">
        <v>6.20544622</v>
      </c>
      <c r="K51" s="18" t="n">
        <v>421.37898012</v>
      </c>
      <c r="L51" s="20" t="n">
        <v>6.67975462</v>
      </c>
      <c r="M51" s="18" t="n">
        <v>432.61462979</v>
      </c>
      <c r="N51" s="20" t="n">
        <v>14.82535979</v>
      </c>
      <c r="O51" s="18" t="n">
        <v>415.6454684</v>
      </c>
      <c r="P51" s="20" t="n">
        <v>8.56260852</v>
      </c>
      <c r="Q51" s="18" t="s">
        <v>404</v>
      </c>
      <c r="R51" s="20" t="s">
        <v>404</v>
      </c>
      <c r="S51" s="18" t="s">
        <v>404</v>
      </c>
      <c r="T51" s="20" t="s">
        <v>404</v>
      </c>
      <c r="U51" s="18" t="s">
        <v>404</v>
      </c>
      <c r="V51" s="20" t="s">
        <v>404</v>
      </c>
      <c r="W51" s="18" t="s">
        <v>404</v>
      </c>
      <c r="X51" s="20" t="s">
        <v>404</v>
      </c>
      <c r="Y51" s="18" t="n">
        <v>426.24602872</v>
      </c>
      <c r="Z51" s="20" t="n">
        <v>13.85443441</v>
      </c>
    </row>
    <row r="52" spans="1:26">
      <c r="A52" s="15" t="s">
        <v>449</v>
      </c>
      <c r="B52" s="17" t="n">
        <v>5809</v>
      </c>
      <c r="C52" s="18">
        <f>(0.0/B52*100)</f>
        <v/>
      </c>
      <c r="D52" s="19" t="n">
        <v>5809</v>
      </c>
      <c r="E52" s="18" t="n">
        <v>563.24694408</v>
      </c>
      <c r="F52" s="20" t="n">
        <v>7.92006813</v>
      </c>
      <c r="G52" s="18" t="n">
        <v>486.66641541</v>
      </c>
      <c r="H52" s="20" t="n">
        <v>8.55324293</v>
      </c>
      <c r="I52" s="18" t="n">
        <v>485.2934598</v>
      </c>
      <c r="J52" s="20" t="n">
        <v>6.93248057</v>
      </c>
      <c r="K52" s="18" t="n">
        <v>488.76673434</v>
      </c>
      <c r="L52" s="20" t="n">
        <v>8.074804329999999</v>
      </c>
      <c r="M52" s="18" t="n">
        <v>468.62811098</v>
      </c>
      <c r="N52" s="20" t="n">
        <v>25.26161043</v>
      </c>
      <c r="O52" s="18" t="n">
        <v>496.3302484</v>
      </c>
      <c r="P52" s="20" t="n">
        <v>8.088772799999999</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n">
        <v>404.36605672</v>
      </c>
      <c r="F53" s="20" t="n">
        <v>7.56084974</v>
      </c>
      <c r="G53" s="18" t="n">
        <v>422.55419434</v>
      </c>
      <c r="H53" s="20" t="n">
        <v>3.51043399</v>
      </c>
      <c r="I53" s="18" t="n">
        <v>455.86747793</v>
      </c>
      <c r="J53" s="20" t="n">
        <v>2.90722604</v>
      </c>
      <c r="K53" s="18" t="n">
        <v>451.73938493</v>
      </c>
      <c r="L53" s="20" t="n">
        <v>3.68646025</v>
      </c>
      <c r="M53" s="18" t="n">
        <v>449.81886435</v>
      </c>
      <c r="N53" s="20" t="n">
        <v>4.89180846</v>
      </c>
      <c r="O53" s="18" t="n">
        <v>449.82242765</v>
      </c>
      <c r="P53" s="20" t="n">
        <v>4.74610096</v>
      </c>
      <c r="Q53" s="18" t="s">
        <v>404</v>
      </c>
      <c r="R53" s="20" t="s">
        <v>404</v>
      </c>
      <c r="S53" s="18" t="s">
        <v>404</v>
      </c>
      <c r="T53" s="20" t="s">
        <v>404</v>
      </c>
      <c r="U53" s="18" t="s">
        <v>404</v>
      </c>
      <c r="V53" s="20" t="s">
        <v>404</v>
      </c>
      <c r="W53" s="18" t="s">
        <v>404</v>
      </c>
      <c r="X53" s="20" t="s">
        <v>404</v>
      </c>
      <c r="Y53" s="18" t="n">
        <v>434.30428512</v>
      </c>
      <c r="Z53" s="20" t="n">
        <v>8.219477449999999</v>
      </c>
    </row>
    <row r="54" spans="1:26">
      <c r="A54" s="15" t="s">
        <v>451</v>
      </c>
      <c r="B54" s="17" t="n">
        <v>4740</v>
      </c>
      <c r="C54" s="18">
        <f>(199.0/B54*100)</f>
        <v/>
      </c>
      <c r="D54" s="19" t="n">
        <v>4541</v>
      </c>
      <c r="E54" s="18" t="n">
        <v>344.75251744</v>
      </c>
      <c r="F54" s="20" t="n">
        <v>8.35503117</v>
      </c>
      <c r="G54" s="18" t="n">
        <v>391.30543915</v>
      </c>
      <c r="H54" s="20" t="n">
        <v>15.12876111</v>
      </c>
      <c r="I54" s="18" t="n">
        <v>375.51934826</v>
      </c>
      <c r="J54" s="20" t="n">
        <v>9.32883825</v>
      </c>
      <c r="K54" s="18" t="n">
        <v>345.76253091</v>
      </c>
      <c r="L54" s="20" t="n">
        <v>7.86359469</v>
      </c>
      <c r="M54" s="18" t="n">
        <v>360.56209859</v>
      </c>
      <c r="N54" s="20" t="n">
        <v>13.96245395</v>
      </c>
      <c r="O54" s="18" t="n">
        <v>354.67548592</v>
      </c>
      <c r="P54" s="20" t="n">
        <v>7.78926986</v>
      </c>
      <c r="Q54" s="18" t="s">
        <v>404</v>
      </c>
      <c r="R54" s="20" t="s">
        <v>404</v>
      </c>
      <c r="S54" s="18" t="s">
        <v>404</v>
      </c>
      <c r="T54" s="20" t="s">
        <v>404</v>
      </c>
      <c r="U54" s="18" t="s">
        <v>404</v>
      </c>
      <c r="V54" s="20" t="s">
        <v>404</v>
      </c>
      <c r="W54" s="18" t="s">
        <v>404</v>
      </c>
      <c r="X54" s="20" t="s">
        <v>404</v>
      </c>
      <c r="Y54" s="18" t="n">
        <v>330.23744429</v>
      </c>
      <c r="Z54" s="20" t="n">
        <v>16.51035114</v>
      </c>
    </row>
    <row r="55" spans="1:26">
      <c r="A55" s="15" t="s">
        <v>452</v>
      </c>
      <c r="B55" s="17" t="n">
        <v>5316</v>
      </c>
      <c r="C55" s="18">
        <f>(43.0/B55*100)</f>
        <v/>
      </c>
      <c r="D55" s="19" t="n">
        <v>5273</v>
      </c>
      <c r="E55" s="18" t="n">
        <v>386.54776216</v>
      </c>
      <c r="F55" s="20" t="n">
        <v>16.67485606</v>
      </c>
      <c r="G55" s="18" t="n">
        <v>410.79622937</v>
      </c>
      <c r="H55" s="20" t="n">
        <v>8.1566469</v>
      </c>
      <c r="I55" s="18" t="n">
        <v>405.98875959</v>
      </c>
      <c r="J55" s="20" t="n">
        <v>5.94538834</v>
      </c>
      <c r="K55" s="18" t="n">
        <v>394.54072193</v>
      </c>
      <c r="L55" s="20" t="n">
        <v>7.32856329</v>
      </c>
      <c r="M55" s="18" t="n">
        <v>412.77259759</v>
      </c>
      <c r="N55" s="20" t="n">
        <v>15.27738043</v>
      </c>
      <c r="O55" s="18" t="n">
        <v>382.13963197</v>
      </c>
      <c r="P55" s="20" t="n">
        <v>10.12942394</v>
      </c>
      <c r="Q55" s="18" t="s">
        <v>404</v>
      </c>
      <c r="R55" s="20" t="s">
        <v>404</v>
      </c>
      <c r="S55" s="18" t="s">
        <v>404</v>
      </c>
      <c r="T55" s="20" t="s">
        <v>404</v>
      </c>
      <c r="U55" s="18" t="s">
        <v>404</v>
      </c>
      <c r="V55" s="20" t="s">
        <v>404</v>
      </c>
      <c r="W55" s="18" t="s">
        <v>404</v>
      </c>
      <c r="X55" s="20" t="s">
        <v>404</v>
      </c>
      <c r="Y55" s="18" t="n">
        <v>341.54222203</v>
      </c>
      <c r="Z55" s="20" t="n">
        <v>20.78317526</v>
      </c>
    </row>
    <row r="56" spans="1:26">
      <c r="A56" s="15" t="s">
        <v>453</v>
      </c>
      <c r="B56" s="17" t="n">
        <v>5359</v>
      </c>
      <c r="C56" s="18">
        <f>(0.0/B56*100)</f>
        <v/>
      </c>
      <c r="D56" s="19" t="n">
        <v>5359</v>
      </c>
      <c r="E56" s="18" t="s">
        <v>404</v>
      </c>
      <c r="F56" s="20" t="s">
        <v>404</v>
      </c>
      <c r="G56" s="18" t="n">
        <v>527.91423912</v>
      </c>
      <c r="H56" s="20" t="n">
        <v>7.11782263</v>
      </c>
      <c r="I56" s="18" t="n">
        <v>521.41662311</v>
      </c>
      <c r="J56" s="20" t="n">
        <v>5.02167583</v>
      </c>
      <c r="K56" s="18" t="n">
        <v>554.20691314</v>
      </c>
      <c r="L56" s="20" t="n">
        <v>11.54210561</v>
      </c>
      <c r="M56" s="18" t="n">
        <v>529.05356721</v>
      </c>
      <c r="N56" s="20" t="n">
        <v>33.01933086</v>
      </c>
      <c r="O56" s="18" t="n">
        <v>571.8478132400001</v>
      </c>
      <c r="P56" s="20" t="n">
        <v>11.28954751</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374.38974296</v>
      </c>
      <c r="F57" s="20" t="n">
        <v>16.61117703</v>
      </c>
      <c r="G57" s="18" t="n">
        <v>391.52738492</v>
      </c>
      <c r="H57" s="20" t="n">
        <v>5.27151802</v>
      </c>
      <c r="I57" s="18" t="n">
        <v>399.3003654</v>
      </c>
      <c r="J57" s="20" t="n">
        <v>7.35413987</v>
      </c>
      <c r="K57" s="18" t="n">
        <v>397.33410141</v>
      </c>
      <c r="L57" s="20" t="n">
        <v>9.04569833</v>
      </c>
      <c r="M57" s="18" t="n">
        <v>390.62166381</v>
      </c>
      <c r="N57" s="20" t="n">
        <v>12.60660594</v>
      </c>
      <c r="O57" s="18" t="n">
        <v>422.66407124</v>
      </c>
      <c r="P57" s="20" t="n">
        <v>10.80585235</v>
      </c>
      <c r="Q57" s="18" t="s">
        <v>404</v>
      </c>
      <c r="R57" s="20" t="s">
        <v>404</v>
      </c>
      <c r="S57" s="18" t="s">
        <v>404</v>
      </c>
      <c r="T57" s="20" t="s">
        <v>404</v>
      </c>
      <c r="U57" s="18" t="s">
        <v>404</v>
      </c>
      <c r="V57" s="20" t="s">
        <v>404</v>
      </c>
      <c r="W57" s="18" t="n">
        <v>434.82547847</v>
      </c>
      <c r="X57" s="20" t="n">
        <v>25.52631719</v>
      </c>
      <c r="Y57" s="18" t="n">
        <v>463.58952091</v>
      </c>
      <c r="Z57" s="20" t="n">
        <v>14.67197423</v>
      </c>
    </row>
    <row r="58" spans="1:26">
      <c r="A58" s="15" t="s">
        <v>455</v>
      </c>
      <c r="B58" s="17" t="n">
        <v>7267</v>
      </c>
      <c r="C58" s="18">
        <f>(0.0/B58*100)</f>
        <v/>
      </c>
      <c r="D58" s="19" t="n">
        <v>7267</v>
      </c>
      <c r="E58" s="18" t="n">
        <v>404.85209689</v>
      </c>
      <c r="F58" s="20" t="n">
        <v>24.44157015</v>
      </c>
      <c r="G58" s="18" t="n">
        <v>401.44673814</v>
      </c>
      <c r="H58" s="20" t="n">
        <v>7.53644624</v>
      </c>
      <c r="I58" s="18" t="n">
        <v>405.13430195</v>
      </c>
      <c r="J58" s="20" t="n">
        <v>6.73620069</v>
      </c>
      <c r="K58" s="18" t="n">
        <v>397.95905828</v>
      </c>
      <c r="L58" s="20" t="n">
        <v>6.50768026</v>
      </c>
      <c r="M58" s="18" t="n">
        <v>432.34058913</v>
      </c>
      <c r="N58" s="20" t="n">
        <v>9.255446539999999</v>
      </c>
      <c r="O58" s="18" t="n">
        <v>440.90494167</v>
      </c>
      <c r="P58" s="20" t="n">
        <v>14.12454599</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n">
        <v>300.79479347</v>
      </c>
      <c r="F59" s="20" t="n">
        <v>10.23113122</v>
      </c>
      <c r="G59" s="18" t="n">
        <v>350.49675742</v>
      </c>
      <c r="H59" s="20" t="n">
        <v>5.19803796</v>
      </c>
      <c r="I59" s="18" t="n">
        <v>353.02310338</v>
      </c>
      <c r="J59" s="20" t="n">
        <v>3.45787848</v>
      </c>
      <c r="K59" s="18" t="n">
        <v>351.19410381</v>
      </c>
      <c r="L59" s="20" t="n">
        <v>2.0606401</v>
      </c>
      <c r="M59" s="18" t="n">
        <v>330.54601559</v>
      </c>
      <c r="N59" s="20" t="n">
        <v>4.10529897</v>
      </c>
      <c r="O59" s="18" t="n">
        <v>331.95705908</v>
      </c>
      <c r="P59" s="20" t="n">
        <v>9.74970231</v>
      </c>
      <c r="Q59" s="18" t="s">
        <v>404</v>
      </c>
      <c r="R59" s="20" t="s">
        <v>404</v>
      </c>
      <c r="S59" s="18" t="s">
        <v>404</v>
      </c>
      <c r="T59" s="20" t="s">
        <v>404</v>
      </c>
      <c r="U59" s="18" t="s">
        <v>404</v>
      </c>
      <c r="V59" s="20" t="s">
        <v>404</v>
      </c>
      <c r="W59" s="18" t="s">
        <v>404</v>
      </c>
      <c r="X59" s="20" t="s">
        <v>404</v>
      </c>
      <c r="Y59" s="18" t="n">
        <v>306.4326877</v>
      </c>
      <c r="Z59" s="20" t="n">
        <v>12.6161066</v>
      </c>
    </row>
    <row r="60" spans="1:26">
      <c r="A60" s="15" t="s">
        <v>457</v>
      </c>
      <c r="B60" s="17" t="n">
        <v>4546</v>
      </c>
      <c r="C60" s="18">
        <f>(0.0/B60*100)</f>
        <v/>
      </c>
      <c r="D60" s="19" t="n">
        <v>4546</v>
      </c>
      <c r="E60" s="18" t="n">
        <v>341.74104189</v>
      </c>
      <c r="F60" s="20" t="n">
        <v>35.17037856</v>
      </c>
      <c r="G60" s="18" t="n">
        <v>308.43496332</v>
      </c>
      <c r="H60" s="20" t="n">
        <v>8.246090260000001</v>
      </c>
      <c r="I60" s="18" t="n">
        <v>377.82555379</v>
      </c>
      <c r="J60" s="20" t="n">
        <v>9.545683520000001</v>
      </c>
      <c r="K60" s="18" t="n">
        <v>334.65069136</v>
      </c>
      <c r="L60" s="20" t="n">
        <v>13.29579072</v>
      </c>
      <c r="M60" s="18" t="n">
        <v>353.72799506</v>
      </c>
      <c r="N60" s="20" t="n">
        <v>14.31284062</v>
      </c>
      <c r="O60" s="18" t="n">
        <v>378.50496116</v>
      </c>
      <c r="P60" s="20" t="n">
        <v>20.37996082</v>
      </c>
      <c r="Q60" s="18" t="s">
        <v>404</v>
      </c>
      <c r="R60" s="20" t="s">
        <v>404</v>
      </c>
      <c r="S60" s="18" t="s">
        <v>404</v>
      </c>
      <c r="T60" s="20" t="s">
        <v>404</v>
      </c>
      <c r="U60" s="18" t="s">
        <v>404</v>
      </c>
      <c r="V60" s="20" t="s">
        <v>404</v>
      </c>
      <c r="W60" s="18" t="s">
        <v>404</v>
      </c>
      <c r="X60" s="20" t="s">
        <v>404</v>
      </c>
      <c r="Y60" s="18" t="n">
        <v>320.70240082</v>
      </c>
      <c r="Z60" s="20" t="n">
        <v>13.90564803</v>
      </c>
    </row>
    <row r="61" spans="1:26">
      <c r="A61" s="15" t="s">
        <v>458</v>
      </c>
      <c r="B61" s="17" t="n">
        <v>6525</v>
      </c>
      <c r="C61" s="18">
        <f>(0.0/B61*100)</f>
        <v/>
      </c>
      <c r="D61" s="19" t="n">
        <v>6525</v>
      </c>
      <c r="E61" s="18" t="s">
        <v>404</v>
      </c>
      <c r="F61" s="20" t="s">
        <v>404</v>
      </c>
      <c r="G61" s="18" t="n">
        <v>463.95873406</v>
      </c>
      <c r="H61" s="20" t="n">
        <v>6.21275649</v>
      </c>
      <c r="I61" s="18" t="n">
        <v>476.58976521</v>
      </c>
      <c r="J61" s="20" t="n">
        <v>6.00967066</v>
      </c>
      <c r="K61" s="18" t="n">
        <v>476.33356348</v>
      </c>
      <c r="L61" s="20" t="n">
        <v>5.26137552</v>
      </c>
      <c r="M61" s="18" t="n">
        <v>461.5518626</v>
      </c>
      <c r="N61" s="20" t="n">
        <v>10.76637284</v>
      </c>
      <c r="O61" s="18" t="n">
        <v>480.62078586</v>
      </c>
      <c r="P61" s="20" t="n">
        <v>17.04275249</v>
      </c>
      <c r="Q61" s="18" t="s">
        <v>404</v>
      </c>
      <c r="R61" s="20" t="s">
        <v>404</v>
      </c>
      <c r="S61" s="18" t="s">
        <v>404</v>
      </c>
      <c r="T61" s="20" t="s">
        <v>404</v>
      </c>
      <c r="U61" s="18" t="s">
        <v>404</v>
      </c>
      <c r="V61" s="20" t="s">
        <v>404</v>
      </c>
      <c r="W61" s="18" t="s">
        <v>404</v>
      </c>
      <c r="X61" s="20" t="s">
        <v>404</v>
      </c>
      <c r="Y61" s="18" t="n">
        <v>385.89806823</v>
      </c>
      <c r="Z61" s="20" t="n">
        <v>20.12227127</v>
      </c>
    </row>
    <row r="62" spans="1:26">
      <c r="A62" s="15" t="s">
        <v>459</v>
      </c>
      <c r="B62" s="17" t="n">
        <v>4476</v>
      </c>
      <c r="C62" s="18">
        <f>(0.0/B62*100)</f>
        <v/>
      </c>
      <c r="D62" s="19" t="n">
        <v>4476</v>
      </c>
      <c r="E62" s="18" t="n">
        <v>409.7795375</v>
      </c>
      <c r="F62" s="20" t="n">
        <v>28.48844836</v>
      </c>
      <c r="G62" s="18" t="n">
        <v>516.52360116</v>
      </c>
      <c r="H62" s="20" t="n">
        <v>2.56195395</v>
      </c>
      <c r="I62" s="18" t="n">
        <v>499.28849924</v>
      </c>
      <c r="J62" s="20" t="n">
        <v>1.59993635</v>
      </c>
      <c r="K62" s="18" t="n">
        <v>500.3647764</v>
      </c>
      <c r="L62" s="20" t="n">
        <v>4.3485179</v>
      </c>
      <c r="M62" s="18" t="n">
        <v>507.52410453</v>
      </c>
      <c r="N62" s="20" t="n">
        <v>6.88427722</v>
      </c>
      <c r="O62" s="18" t="n">
        <v>550.54387546</v>
      </c>
      <c r="P62" s="20" t="n">
        <v>3.33685559</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s">
        <v>404</v>
      </c>
      <c r="F63" s="20" t="s">
        <v>404</v>
      </c>
      <c r="G63" s="18" t="n">
        <v>347.62396392</v>
      </c>
      <c r="H63" s="20" t="n">
        <v>4.2035203</v>
      </c>
      <c r="I63" s="18" t="n">
        <v>338.38556276</v>
      </c>
      <c r="J63" s="20" t="n">
        <v>2.23106456</v>
      </c>
      <c r="K63" s="18" t="n">
        <v>360.61620569</v>
      </c>
      <c r="L63" s="20" t="n">
        <v>2.57437108</v>
      </c>
      <c r="M63" s="18" t="n">
        <v>366.42440854</v>
      </c>
      <c r="N63" s="20" t="n">
        <v>5.57682204</v>
      </c>
      <c r="O63" s="18" t="n">
        <v>371.62670823</v>
      </c>
      <c r="P63" s="20" t="n">
        <v>6.38792173</v>
      </c>
      <c r="Q63" s="18" t="s">
        <v>404</v>
      </c>
      <c r="R63" s="20" t="s">
        <v>404</v>
      </c>
      <c r="S63" s="18" t="s">
        <v>404</v>
      </c>
      <c r="T63" s="20" t="s">
        <v>404</v>
      </c>
      <c r="U63" s="18" t="s">
        <v>404</v>
      </c>
      <c r="V63" s="20" t="s">
        <v>404</v>
      </c>
      <c r="W63" s="18" t="s">
        <v>404</v>
      </c>
      <c r="X63" s="20" t="s">
        <v>404</v>
      </c>
      <c r="Y63" s="18" t="n">
        <v>361.44484227</v>
      </c>
      <c r="Z63" s="20" t="n">
        <v>6.21919701</v>
      </c>
    </row>
    <row r="64" spans="1:26">
      <c r="A64" s="15" t="s">
        <v>461</v>
      </c>
      <c r="B64" s="17" t="n">
        <v>3634</v>
      </c>
      <c r="C64" s="18">
        <f>(27.0/B64*100)</f>
        <v/>
      </c>
      <c r="D64" s="19" t="n">
        <v>3607</v>
      </c>
      <c r="E64" s="18" t="n">
        <v>346.87216</v>
      </c>
      <c r="F64" s="20" t="n">
        <v>32.17444593</v>
      </c>
      <c r="G64" s="18" t="n">
        <v>416.71217555</v>
      </c>
      <c r="H64" s="20" t="n">
        <v>3.3987606</v>
      </c>
      <c r="I64" s="18" t="n">
        <v>458.33412952</v>
      </c>
      <c r="J64" s="20" t="n">
        <v>2.32560816</v>
      </c>
      <c r="K64" s="18" t="n">
        <v>496.67580796</v>
      </c>
      <c r="L64" s="20" t="n">
        <v>5.71257387</v>
      </c>
      <c r="M64" s="18" t="n">
        <v>335.52941391</v>
      </c>
      <c r="N64" s="20" t="n">
        <v>13.43140517</v>
      </c>
      <c r="O64" s="18" t="n">
        <v>485.91142238</v>
      </c>
      <c r="P64" s="20" t="n">
        <v>7.00276252</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392.00195556</v>
      </c>
      <c r="F65" s="20" t="n">
        <v>19.80826746</v>
      </c>
      <c r="G65" s="18" t="n">
        <v>409.92848311</v>
      </c>
      <c r="H65" s="20" t="n">
        <v>6.32824402</v>
      </c>
      <c r="I65" s="18" t="n">
        <v>423.03616</v>
      </c>
      <c r="J65" s="20" t="n">
        <v>7.31711524</v>
      </c>
      <c r="K65" s="18" t="n">
        <v>418.5338657</v>
      </c>
      <c r="L65" s="20" t="n">
        <v>6.60530808</v>
      </c>
      <c r="M65" s="18" t="n">
        <v>429.43714668</v>
      </c>
      <c r="N65" s="20" t="n">
        <v>14.15238099</v>
      </c>
      <c r="O65" s="18" t="n">
        <v>395.63417248</v>
      </c>
      <c r="P65" s="20" t="n">
        <v>16.25243736</v>
      </c>
      <c r="Q65" s="18" t="s">
        <v>404</v>
      </c>
      <c r="R65" s="20" t="s">
        <v>404</v>
      </c>
      <c r="S65" s="18" t="s">
        <v>404</v>
      </c>
      <c r="T65" s="20" t="s">
        <v>404</v>
      </c>
      <c r="U65" s="18" t="s">
        <v>404</v>
      </c>
      <c r="V65" s="20" t="s">
        <v>404</v>
      </c>
      <c r="W65" s="18" t="s">
        <v>404</v>
      </c>
      <c r="X65" s="20" t="s">
        <v>404</v>
      </c>
      <c r="Y65" s="18" t="n">
        <v>370.68523004</v>
      </c>
      <c r="Z65" s="20" t="n">
        <v>7.09569896</v>
      </c>
    </row>
    <row r="66" spans="1:26">
      <c r="A66" s="15" t="s">
        <v>463</v>
      </c>
      <c r="B66" s="17" t="n">
        <v>5665</v>
      </c>
      <c r="C66" s="18">
        <f>(0.0/B66*100)</f>
        <v/>
      </c>
      <c r="D66" s="19" t="n">
        <v>5665</v>
      </c>
      <c r="E66" s="18" t="s">
        <v>404</v>
      </c>
      <c r="F66" s="20" t="s">
        <v>404</v>
      </c>
      <c r="G66" s="18" t="n">
        <v>432.34648014</v>
      </c>
      <c r="H66" s="20" t="n">
        <v>4.20640113</v>
      </c>
      <c r="I66" s="18" t="n">
        <v>433.99530717</v>
      </c>
      <c r="J66" s="20" t="n">
        <v>2.15932821</v>
      </c>
      <c r="K66" s="18" t="n">
        <v>407.73245564</v>
      </c>
      <c r="L66" s="20" t="n">
        <v>3.36601895</v>
      </c>
      <c r="M66" s="18" t="n">
        <v>452.51055045</v>
      </c>
      <c r="N66" s="20" t="n">
        <v>5.11852375</v>
      </c>
      <c r="O66" s="18" t="n">
        <v>369.01247809</v>
      </c>
      <c r="P66" s="20" t="n">
        <v>7.42237856</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375.85430002</v>
      </c>
      <c r="F67" s="20" t="n">
        <v>21.08466514</v>
      </c>
      <c r="G67" s="18" t="n">
        <v>380.7170123</v>
      </c>
      <c r="H67" s="20" t="n">
        <v>6.97204867</v>
      </c>
      <c r="I67" s="18" t="n">
        <v>389.75888087</v>
      </c>
      <c r="J67" s="20" t="n">
        <v>5.85938476</v>
      </c>
      <c r="K67" s="18" t="n">
        <v>426.2590626</v>
      </c>
      <c r="L67" s="20" t="n">
        <v>8.753508050000001</v>
      </c>
      <c r="M67" s="18" t="n">
        <v>389.77048398</v>
      </c>
      <c r="N67" s="20" t="n">
        <v>11.72111623</v>
      </c>
      <c r="O67" s="18" t="n">
        <v>406.01148944</v>
      </c>
      <c r="P67" s="20" t="n">
        <v>11.42343316</v>
      </c>
      <c r="Q67" s="18" t="s">
        <v>404</v>
      </c>
      <c r="R67" s="20" t="s">
        <v>404</v>
      </c>
      <c r="S67" s="18" t="s">
        <v>404</v>
      </c>
      <c r="T67" s="20" t="s">
        <v>404</v>
      </c>
      <c r="U67" s="18" t="s">
        <v>404</v>
      </c>
      <c r="V67" s="20" t="s">
        <v>404</v>
      </c>
      <c r="W67" s="18" t="s">
        <v>404</v>
      </c>
      <c r="X67" s="20" t="s">
        <v>404</v>
      </c>
      <c r="Y67" s="18" t="n">
        <v>408.06820039</v>
      </c>
      <c r="Z67" s="20" t="n">
        <v>16.06417722</v>
      </c>
    </row>
    <row r="68" spans="1:26">
      <c r="A68" s="15" t="s">
        <v>465</v>
      </c>
      <c r="B68" s="17" t="n">
        <v>12083</v>
      </c>
      <c r="C68" s="18">
        <f>(0.0/B68*100)</f>
        <v/>
      </c>
      <c r="D68" s="19" t="n">
        <v>12083</v>
      </c>
      <c r="E68" s="18" t="s">
        <v>404</v>
      </c>
      <c r="F68" s="20" t="s">
        <v>404</v>
      </c>
      <c r="G68" s="18" t="n">
        <v>391.87736746</v>
      </c>
      <c r="H68" s="20" t="n">
        <v>2.28840011</v>
      </c>
      <c r="I68" s="18" t="n">
        <v>442.47943774</v>
      </c>
      <c r="J68" s="20" t="n">
        <v>1.91480375</v>
      </c>
      <c r="K68" s="18" t="n">
        <v>384.16554691</v>
      </c>
      <c r="L68" s="20" t="n">
        <v>1.61584164</v>
      </c>
      <c r="M68" s="18" t="n">
        <v>382.66577162</v>
      </c>
      <c r="N68" s="20" t="n">
        <v>2.30457854</v>
      </c>
      <c r="O68" s="18" t="n">
        <v>413.10827632</v>
      </c>
      <c r="P68" s="20" t="n">
        <v>4.47417269</v>
      </c>
      <c r="Q68" s="18" t="s">
        <v>404</v>
      </c>
      <c r="R68" s="20" t="s">
        <v>404</v>
      </c>
      <c r="S68" s="18" t="s">
        <v>404</v>
      </c>
      <c r="T68" s="20" t="s">
        <v>404</v>
      </c>
      <c r="U68" s="18" t="s">
        <v>404</v>
      </c>
      <c r="V68" s="20" t="s">
        <v>404</v>
      </c>
      <c r="W68" s="18" t="s">
        <v>404</v>
      </c>
      <c r="X68" s="20" t="s">
        <v>404</v>
      </c>
      <c r="Y68" s="18" t="n">
        <v>403.73696419</v>
      </c>
      <c r="Z68" s="20" t="n">
        <v>6.40639968</v>
      </c>
    </row>
    <row r="69" spans="1:26">
      <c r="A69" s="15" t="s">
        <v>466</v>
      </c>
      <c r="B69" s="17" t="n">
        <v>4876</v>
      </c>
      <c r="C69" s="18">
        <f>(0.0/B69*100)</f>
        <v/>
      </c>
      <c r="D69" s="19" t="n">
        <v>4876</v>
      </c>
      <c r="E69" s="18" t="n">
        <v>446.44621411</v>
      </c>
      <c r="F69" s="20" t="n">
        <v>30.19356395</v>
      </c>
      <c r="G69" s="18" t="n">
        <v>438.32879082</v>
      </c>
      <c r="H69" s="20" t="n">
        <v>7.44821103</v>
      </c>
      <c r="I69" s="18" t="n">
        <v>430.00748572</v>
      </c>
      <c r="J69" s="20" t="n">
        <v>7.24316868</v>
      </c>
      <c r="K69" s="18" t="n">
        <v>432.24420398</v>
      </c>
      <c r="L69" s="20" t="n">
        <v>11.89815065</v>
      </c>
      <c r="M69" s="18" t="n">
        <v>408.19213746</v>
      </c>
      <c r="N69" s="20" t="n">
        <v>25.31966269</v>
      </c>
      <c r="O69" s="18" t="n">
        <v>436.98394587</v>
      </c>
      <c r="P69" s="20" t="n">
        <v>19.00315084</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497.83974327</v>
      </c>
      <c r="H70" s="20" t="n">
        <v>8.600167320000001</v>
      </c>
      <c r="I70" s="18" t="n">
        <v>488.6069968</v>
      </c>
      <c r="J70" s="20" t="n">
        <v>5.86707572</v>
      </c>
      <c r="K70" s="18" t="n">
        <v>497.74210327</v>
      </c>
      <c r="L70" s="20" t="n">
        <v>5.55802612</v>
      </c>
      <c r="M70" s="18" t="n">
        <v>501.08182923</v>
      </c>
      <c r="N70" s="20" t="n">
        <v>7.59241567</v>
      </c>
      <c r="O70" s="18" t="n">
        <v>492.54208914</v>
      </c>
      <c r="P70" s="20" t="n">
        <v>12.64946404</v>
      </c>
      <c r="Q70" s="18" t="s">
        <v>404</v>
      </c>
      <c r="R70" s="20" t="s">
        <v>404</v>
      </c>
      <c r="S70" s="18" t="s">
        <v>404</v>
      </c>
      <c r="T70" s="20" t="s">
        <v>404</v>
      </c>
      <c r="U70" s="18" t="s">
        <v>404</v>
      </c>
      <c r="V70" s="20" t="s">
        <v>404</v>
      </c>
      <c r="W70" s="18" t="s">
        <v>404</v>
      </c>
      <c r="X70" s="20" t="s">
        <v>404</v>
      </c>
      <c r="Y70" s="18" t="n">
        <v>478.55504286</v>
      </c>
      <c r="Z70" s="20" t="n">
        <v>20.02663344</v>
      </c>
    </row>
    <row r="71" spans="1:26">
      <c r="A71" s="15" t="s">
        <v>468</v>
      </c>
      <c r="B71" s="17" t="n">
        <v>6115</v>
      </c>
      <c r="C71" s="18">
        <f>(0.0/B71*100)</f>
        <v/>
      </c>
      <c r="D71" s="19" t="n">
        <v>6115</v>
      </c>
      <c r="E71" s="18" t="s">
        <v>404</v>
      </c>
      <c r="F71" s="20" t="s">
        <v>404</v>
      </c>
      <c r="G71" s="18" t="n">
        <v>515.10119897</v>
      </c>
      <c r="H71" s="20" t="n">
        <v>3.48816995</v>
      </c>
      <c r="I71" s="18" t="n">
        <v>544.48829083</v>
      </c>
      <c r="J71" s="20" t="n">
        <v>3.49416172</v>
      </c>
      <c r="K71" s="18" t="n">
        <v>536.98568865</v>
      </c>
      <c r="L71" s="20" t="n">
        <v>2.86413962</v>
      </c>
      <c r="M71" s="18" t="n">
        <v>535.69662814</v>
      </c>
      <c r="N71" s="20" t="n">
        <v>3.15967598</v>
      </c>
      <c r="O71" s="18" t="n">
        <v>519.6096096</v>
      </c>
      <c r="P71" s="20" t="n">
        <v>5.63456441</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493.66641069</v>
      </c>
      <c r="F72" s="20" t="n">
        <v>9.684568799999999</v>
      </c>
      <c r="G72" s="18" t="n">
        <v>481.21721067</v>
      </c>
      <c r="H72" s="20" t="n">
        <v>8.142153540000001</v>
      </c>
      <c r="I72" s="18" t="n">
        <v>489.08699377</v>
      </c>
      <c r="J72" s="20" t="n">
        <v>5.89208301</v>
      </c>
      <c r="K72" s="18" t="n">
        <v>510.41650527</v>
      </c>
      <c r="L72" s="20" t="n">
        <v>7.06909544</v>
      </c>
      <c r="M72" s="18" t="n">
        <v>499.0688899</v>
      </c>
      <c r="N72" s="20" t="n">
        <v>12.75670344</v>
      </c>
      <c r="O72" s="18" t="n">
        <v>509.85779321</v>
      </c>
      <c r="P72" s="20" t="n">
        <v>10.94333285</v>
      </c>
      <c r="Q72" s="18" t="s">
        <v>404</v>
      </c>
      <c r="R72" s="20" t="s">
        <v>404</v>
      </c>
      <c r="S72" s="18" t="s">
        <v>404</v>
      </c>
      <c r="T72" s="20" t="s">
        <v>404</v>
      </c>
      <c r="U72" s="18" t="s">
        <v>404</v>
      </c>
      <c r="V72" s="20" t="s">
        <v>404</v>
      </c>
      <c r="W72" s="18" t="s">
        <v>404</v>
      </c>
      <c r="X72" s="20" t="s">
        <v>404</v>
      </c>
      <c r="Y72" s="18" t="n">
        <v>493.01311319</v>
      </c>
      <c r="Z72" s="20" t="n">
        <v>25.63565136</v>
      </c>
    </row>
    <row r="73" spans="1:26">
      <c r="A73" s="15" t="s">
        <v>470</v>
      </c>
      <c r="B73" s="17" t="n">
        <v>8249</v>
      </c>
      <c r="C73" s="18">
        <f>(0.0/B73*100)</f>
        <v/>
      </c>
      <c r="D73" s="19" t="n">
        <v>8249</v>
      </c>
      <c r="E73" s="18" t="n">
        <v>358.95958735</v>
      </c>
      <c r="F73" s="20" t="n">
        <v>8.078933170000001</v>
      </c>
      <c r="G73" s="18" t="n">
        <v>407.77844651</v>
      </c>
      <c r="H73" s="20" t="n">
        <v>7.25739065</v>
      </c>
      <c r="I73" s="18" t="n">
        <v>418.1458873</v>
      </c>
      <c r="J73" s="20" t="n">
        <v>6.59110902</v>
      </c>
      <c r="K73" s="18" t="n">
        <v>403.63090131</v>
      </c>
      <c r="L73" s="20" t="n">
        <v>8.67319908</v>
      </c>
      <c r="M73" s="18" t="n">
        <v>403.34090525</v>
      </c>
      <c r="N73" s="20" t="n">
        <v>13.11649844</v>
      </c>
      <c r="O73" s="18" t="n">
        <v>409.00625385</v>
      </c>
      <c r="P73" s="20" t="n">
        <v>11.10657688</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n">
        <v>429.45923884</v>
      </c>
      <c r="F74" s="20" t="n">
        <v>6.79151772</v>
      </c>
      <c r="G74" s="18" t="n">
        <v>426.28402208</v>
      </c>
      <c r="H74" s="20" t="n">
        <v>2.56702982</v>
      </c>
      <c r="I74" s="18" t="n">
        <v>414.15580972</v>
      </c>
      <c r="J74" s="20" t="n">
        <v>2.34297262</v>
      </c>
      <c r="K74" s="18" t="n">
        <v>427.35219822</v>
      </c>
      <c r="L74" s="20" t="n">
        <v>6.31223215</v>
      </c>
      <c r="M74" s="18" t="n">
        <v>433.30948769</v>
      </c>
      <c r="N74" s="20" t="n">
        <v>5.92407478</v>
      </c>
      <c r="O74" s="18" t="n">
        <v>529.02914332</v>
      </c>
      <c r="P74" s="20" t="n">
        <v>8.192843460000001</v>
      </c>
      <c r="Q74" s="18" t="s">
        <v>404</v>
      </c>
      <c r="R74" s="20" t="s">
        <v>404</v>
      </c>
      <c r="S74" s="18" t="s">
        <v>404</v>
      </c>
      <c r="T74" s="20" t="s">
        <v>404</v>
      </c>
      <c r="U74" s="18" t="s">
        <v>404</v>
      </c>
      <c r="V74" s="20" t="s">
        <v>404</v>
      </c>
      <c r="W74" s="18" t="s">
        <v>404</v>
      </c>
      <c r="X74" s="20" t="s">
        <v>404</v>
      </c>
      <c r="Y74" s="18" t="n">
        <v>275.00120165</v>
      </c>
      <c r="Z74" s="20" t="n">
        <v>16.96634016</v>
      </c>
    </row>
    <row r="75" spans="1:26">
      <c r="A75" s="15" t="s">
        <v>472</v>
      </c>
      <c r="B75" s="17" t="n">
        <v>5375</v>
      </c>
      <c r="C75" s="18">
        <f>(483.0/B75*100)</f>
        <v/>
      </c>
      <c r="D75" s="19" t="n">
        <v>4892</v>
      </c>
      <c r="E75" s="18" t="n">
        <v>364.08130875</v>
      </c>
      <c r="F75" s="20" t="n">
        <v>5.95079723</v>
      </c>
      <c r="G75" s="18" t="n">
        <v>367.50291534</v>
      </c>
      <c r="H75" s="20" t="n">
        <v>11.52832008</v>
      </c>
      <c r="I75" s="18" t="n">
        <v>365.32271133</v>
      </c>
      <c r="J75" s="20" t="n">
        <v>8.498688189999999</v>
      </c>
      <c r="K75" s="18" t="n">
        <v>334.17605452</v>
      </c>
      <c r="L75" s="20" t="n">
        <v>8.615655289999999</v>
      </c>
      <c r="M75" s="18" t="n">
        <v>384.25643137</v>
      </c>
      <c r="N75" s="20" t="n">
        <v>7.29929525</v>
      </c>
      <c r="O75" s="18" t="n">
        <v>270.90913333</v>
      </c>
      <c r="P75" s="20" t="n">
        <v>19.1369231</v>
      </c>
      <c r="Q75" s="18" t="s">
        <v>404</v>
      </c>
      <c r="R75" s="20" t="s">
        <v>404</v>
      </c>
      <c r="S75" s="18" t="s">
        <v>404</v>
      </c>
      <c r="T75" s="20" t="s">
        <v>404</v>
      </c>
      <c r="U75" s="18" t="s">
        <v>404</v>
      </c>
      <c r="V75" s="20" t="s">
        <v>404</v>
      </c>
      <c r="W75" s="18" t="s">
        <v>404</v>
      </c>
      <c r="X75" s="20" t="s">
        <v>404</v>
      </c>
      <c r="Y75" s="18" t="n">
        <v>357.46555765</v>
      </c>
      <c r="Z75" s="20" t="n">
        <v>17.31722379</v>
      </c>
    </row>
    <row r="76" spans="1:26">
      <c r="A76" s="15" t="s">
        <v>473</v>
      </c>
      <c r="B76" s="17" t="n">
        <v>14167</v>
      </c>
      <c r="C76" s="18">
        <f>(1400.0/B76*100)</f>
        <v/>
      </c>
      <c r="D76" s="19" t="n">
        <v>12767</v>
      </c>
      <c r="E76" s="18" t="n">
        <v>446.376175</v>
      </c>
      <c r="F76" s="20" t="n">
        <v>18.0491449</v>
      </c>
      <c r="G76" s="18" t="n">
        <v>437.89663139</v>
      </c>
      <c r="H76" s="20" t="n">
        <v>15.40001963</v>
      </c>
      <c r="I76" s="18" t="n">
        <v>434.14944981</v>
      </c>
      <c r="J76" s="20" t="n">
        <v>6.7310291</v>
      </c>
      <c r="K76" s="18" t="n">
        <v>444.6046475</v>
      </c>
      <c r="L76" s="20" t="n">
        <v>5.94997272</v>
      </c>
      <c r="M76" s="18" t="n">
        <v>414.73540453</v>
      </c>
      <c r="N76" s="20" t="n">
        <v>6.04294863</v>
      </c>
      <c r="O76" s="18" t="n">
        <v>443.69032384</v>
      </c>
      <c r="P76" s="20" t="n">
        <v>12.05804791</v>
      </c>
      <c r="Q76" s="18" t="s">
        <v>404</v>
      </c>
      <c r="R76" s="20" t="s">
        <v>404</v>
      </c>
      <c r="S76" s="18" t="s">
        <v>404</v>
      </c>
      <c r="T76" s="20" t="s">
        <v>404</v>
      </c>
      <c r="U76" s="18" t="s">
        <v>404</v>
      </c>
      <c r="V76" s="20" t="s">
        <v>404</v>
      </c>
      <c r="W76" s="18" t="s">
        <v>404</v>
      </c>
      <c r="X76" s="20" t="s">
        <v>404</v>
      </c>
      <c r="Y76" s="18" t="n">
        <v>437.19565949</v>
      </c>
      <c r="Z76" s="20" t="n">
        <v>9.26181528</v>
      </c>
    </row>
    <row r="77" spans="1:26">
      <c r="A77" s="15" t="s">
        <v>474</v>
      </c>
      <c r="B77" s="17" t="n">
        <v>6062</v>
      </c>
      <c r="C77" s="18">
        <f>(0.0/B77*100)</f>
        <v/>
      </c>
      <c r="D77" s="19" t="n">
        <v>6062</v>
      </c>
      <c r="E77" s="18" t="n">
        <v>463.44657475</v>
      </c>
      <c r="F77" s="20" t="n">
        <v>16.84406259</v>
      </c>
      <c r="G77" s="18" t="n">
        <v>438.87870415</v>
      </c>
      <c r="H77" s="20" t="n">
        <v>9.47532402</v>
      </c>
      <c r="I77" s="18" t="n">
        <v>435.17940891</v>
      </c>
      <c r="J77" s="20" t="n">
        <v>5.38775222</v>
      </c>
      <c r="K77" s="18" t="n">
        <v>443.71728371</v>
      </c>
      <c r="L77" s="20" t="n">
        <v>7.91401233</v>
      </c>
      <c r="M77" s="18" t="n">
        <v>414.70065001</v>
      </c>
      <c r="N77" s="20" t="n">
        <v>8.33428342</v>
      </c>
      <c r="O77" s="18" t="n">
        <v>437.11603393</v>
      </c>
      <c r="P77" s="20" t="n">
        <v>15.69739877</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493.98520117</v>
      </c>
      <c r="H78" s="20" t="n">
        <v>8.50212586</v>
      </c>
      <c r="I78" s="18" t="n">
        <v>482.34091949</v>
      </c>
      <c r="J78" s="20" t="n">
        <v>8.00213016</v>
      </c>
      <c r="K78" s="18" t="n">
        <v>483.78869172</v>
      </c>
      <c r="L78" s="20" t="n">
        <v>5.22697272</v>
      </c>
      <c r="M78" s="18" t="n">
        <v>513.9318361099999</v>
      </c>
      <c r="N78" s="20" t="n">
        <v>26.68751975</v>
      </c>
      <c r="O78" s="18" t="n">
        <v>441.61714463</v>
      </c>
      <c r="P78" s="20" t="n">
        <v>18.04962379</v>
      </c>
      <c r="Q78" s="18" t="s">
        <v>404</v>
      </c>
      <c r="R78" s="20" t="s">
        <v>404</v>
      </c>
      <c r="S78" s="18" t="s">
        <v>404</v>
      </c>
      <c r="T78" s="20" t="s">
        <v>404</v>
      </c>
      <c r="U78" s="18" t="s">
        <v>404</v>
      </c>
      <c r="V78" s="20" t="s">
        <v>404</v>
      </c>
      <c r="W78" s="18" t="n">
        <v>403.98253143</v>
      </c>
      <c r="X78" s="20" t="n">
        <v>9.096710379999999</v>
      </c>
      <c r="Y78" s="18" t="s">
        <v>404</v>
      </c>
      <c r="Z78" s="20" t="s">
        <v>404</v>
      </c>
    </row>
    <row customHeight="1" ht="25" r="79" spans="1:26">
      <c r="A79" s="15" t="s">
        <v>476</v>
      </c>
      <c r="B79" s="17" t="n">
        <v>1657</v>
      </c>
      <c r="C79" s="18">
        <f>(21.0/B79*100)</f>
        <v/>
      </c>
      <c r="D79" s="19" t="n">
        <v>1636</v>
      </c>
      <c r="E79" s="18" t="n">
        <v>490.98642981</v>
      </c>
      <c r="F79" s="20" t="n">
        <v>33.90848017</v>
      </c>
      <c r="G79" s="18" t="n">
        <v>472.97917353</v>
      </c>
      <c r="H79" s="20" t="n">
        <v>20.25634155</v>
      </c>
      <c r="I79" s="18" t="n">
        <v>477.21001963</v>
      </c>
      <c r="J79" s="20" t="n">
        <v>10.00626972</v>
      </c>
      <c r="K79" s="18" t="n">
        <v>478.94606386</v>
      </c>
      <c r="L79" s="20" t="n">
        <v>27.91888864</v>
      </c>
      <c r="M79" s="18" t="n">
        <v>468.15232999</v>
      </c>
      <c r="N79" s="20" t="n">
        <v>17.79876583</v>
      </c>
      <c r="O79" s="18" t="n">
        <v>462.61644561</v>
      </c>
      <c r="P79" s="20" t="n">
        <v>19.7504741</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s">
        <v>404</v>
      </c>
      <c r="F80" s="20" t="s">
        <v>404</v>
      </c>
      <c r="G80" s="18" t="n">
        <v>420.70021933</v>
      </c>
      <c r="H80" s="20" t="n">
        <v>11.02080825</v>
      </c>
      <c r="I80" s="18" t="n">
        <v>424.42364844</v>
      </c>
      <c r="J80" s="20" t="n">
        <v>10.6489971</v>
      </c>
      <c r="K80" s="18" t="n">
        <v>429.39887957</v>
      </c>
      <c r="L80" s="20" t="n">
        <v>6.24248246</v>
      </c>
      <c r="M80" s="18" t="n">
        <v>420.68825603</v>
      </c>
      <c r="N80" s="20" t="n">
        <v>10.17970976</v>
      </c>
      <c r="O80" s="18" t="n">
        <v>434.89438084</v>
      </c>
      <c r="P80" s="20" t="n">
        <v>7.93834708</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435.26634318</v>
      </c>
      <c r="H81" s="20" t="n">
        <v>22.88469898</v>
      </c>
      <c r="I81" s="18" t="n">
        <v>432.6599414</v>
      </c>
      <c r="J81" s="20" t="n">
        <v>5.81396197</v>
      </c>
      <c r="K81" s="18" t="n">
        <v>434.33254956</v>
      </c>
      <c r="L81" s="20" t="n">
        <v>5.97825492</v>
      </c>
      <c r="M81" s="18" t="n">
        <v>419.82422035</v>
      </c>
      <c r="N81" s="20" t="n">
        <v>10.5225009</v>
      </c>
      <c r="O81" s="18" t="n">
        <v>418.46264856</v>
      </c>
      <c r="P81" s="20" t="n">
        <v>12.79026512</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s">
        <v>404</v>
      </c>
      <c r="F7" s="20" t="s">
        <v>404</v>
      </c>
      <c r="G7" s="18" t="n">
        <v>513.15565758</v>
      </c>
      <c r="H7" s="20" t="n">
        <v>8.43837731</v>
      </c>
      <c r="I7" s="18" t="n">
        <v>507.09448614</v>
      </c>
      <c r="J7" s="20" t="n">
        <v>4.94988663</v>
      </c>
      <c r="K7" s="18" t="n">
        <v>506.75037641</v>
      </c>
      <c r="L7" s="20" t="n">
        <v>4.24917947</v>
      </c>
      <c r="M7" s="18" t="n">
        <v>499.65316667</v>
      </c>
      <c r="N7" s="20" t="n">
        <v>4.06778761</v>
      </c>
      <c r="O7" s="18" t="n">
        <v>499.62020977</v>
      </c>
      <c r="P7" s="20" t="n">
        <v>5.76644159</v>
      </c>
      <c r="Q7" s="18" t="s">
        <v>404</v>
      </c>
      <c r="R7" s="20" t="s">
        <v>404</v>
      </c>
      <c r="S7" s="18" t="s">
        <v>404</v>
      </c>
      <c r="T7" s="20" t="s">
        <v>404</v>
      </c>
      <c r="U7" s="18" t="s">
        <v>404</v>
      </c>
      <c r="V7" s="20" t="s">
        <v>404</v>
      </c>
      <c r="W7" s="18" t="s">
        <v>404</v>
      </c>
      <c r="X7" s="20" t="s">
        <v>404</v>
      </c>
      <c r="Y7" s="18" t="n">
        <v>490.46169223</v>
      </c>
      <c r="Z7" s="20" t="n">
        <v>7.25134001</v>
      </c>
    </row>
    <row r="8" spans="1:26">
      <c r="A8" s="15" t="s">
        <v>405</v>
      </c>
      <c r="B8" s="17" t="n">
        <v>7007</v>
      </c>
      <c r="C8" s="18">
        <f>(0.0/B8*100)</f>
        <v/>
      </c>
      <c r="D8" s="19" t="n">
        <v>7007</v>
      </c>
      <c r="E8" s="18" t="n">
        <v>487.04256753</v>
      </c>
      <c r="F8" s="20" t="n">
        <v>40.01060532</v>
      </c>
      <c r="G8" s="18" t="n">
        <v>498.92844223</v>
      </c>
      <c r="H8" s="20" t="n">
        <v>8.50062344</v>
      </c>
      <c r="I8" s="18" t="n">
        <v>483.46705517</v>
      </c>
      <c r="J8" s="20" t="n">
        <v>7.32558984</v>
      </c>
      <c r="K8" s="18" t="n">
        <v>476.96228189</v>
      </c>
      <c r="L8" s="20" t="n">
        <v>12.87012392</v>
      </c>
      <c r="M8" s="18" t="n">
        <v>453.42760224</v>
      </c>
      <c r="N8" s="20" t="n">
        <v>18.6983524</v>
      </c>
      <c r="O8" s="18" t="n">
        <v>493.25168997</v>
      </c>
      <c r="P8" s="20" t="n">
        <v>19.2147</v>
      </c>
      <c r="Q8" s="18" t="s">
        <v>404</v>
      </c>
      <c r="R8" s="20" t="s">
        <v>404</v>
      </c>
      <c r="S8" s="18" t="s">
        <v>404</v>
      </c>
      <c r="T8" s="20" t="s">
        <v>404</v>
      </c>
      <c r="U8" s="18" t="s">
        <v>404</v>
      </c>
      <c r="V8" s="20" t="s">
        <v>404</v>
      </c>
      <c r="W8" s="18" t="s">
        <v>404</v>
      </c>
      <c r="X8" s="20" t="s">
        <v>404</v>
      </c>
      <c r="Y8" s="18" t="n">
        <v>462.33891244</v>
      </c>
      <c r="Z8" s="20" t="n">
        <v>16.10624189</v>
      </c>
    </row>
    <row r="9" spans="1:26">
      <c r="A9" s="15" t="s">
        <v>406</v>
      </c>
      <c r="B9" s="17" t="n">
        <v>9651</v>
      </c>
      <c r="C9" s="18">
        <f>(200.0/B9*100)</f>
        <v/>
      </c>
      <c r="D9" s="19" t="n">
        <v>9451</v>
      </c>
      <c r="E9" s="18" t="n">
        <v>506.60541184</v>
      </c>
      <c r="F9" s="20" t="n">
        <v>12.17206947</v>
      </c>
      <c r="G9" s="18" t="n">
        <v>514.69974655</v>
      </c>
      <c r="H9" s="20" t="n">
        <v>8.063227100000001</v>
      </c>
      <c r="I9" s="18" t="n">
        <v>494.56532162</v>
      </c>
      <c r="J9" s="20" t="n">
        <v>6.93019958</v>
      </c>
      <c r="K9" s="18" t="n">
        <v>491.65857395</v>
      </c>
      <c r="L9" s="20" t="n">
        <v>11.27954743</v>
      </c>
      <c r="M9" s="18" t="n">
        <v>488.61890101</v>
      </c>
      <c r="N9" s="20" t="n">
        <v>16.78422673</v>
      </c>
      <c r="O9" s="18" t="n">
        <v>506.92180687</v>
      </c>
      <c r="P9" s="20" t="n">
        <v>11.91574494</v>
      </c>
      <c r="Q9" s="18" t="s">
        <v>404</v>
      </c>
      <c r="R9" s="20" t="s">
        <v>404</v>
      </c>
      <c r="S9" s="18" t="s">
        <v>404</v>
      </c>
      <c r="T9" s="20" t="s">
        <v>404</v>
      </c>
      <c r="U9" s="18" t="s">
        <v>404</v>
      </c>
      <c r="V9" s="20" t="s">
        <v>404</v>
      </c>
      <c r="W9" s="18" t="s">
        <v>404</v>
      </c>
      <c r="X9" s="20" t="s">
        <v>404</v>
      </c>
      <c r="Y9" s="18" t="n">
        <v>481.51840453</v>
      </c>
      <c r="Z9" s="20" t="n">
        <v>13.42687195</v>
      </c>
    </row>
    <row r="10" spans="1:26">
      <c r="A10" s="15" t="s">
        <v>407</v>
      </c>
      <c r="B10" s="17" t="n">
        <v>20058</v>
      </c>
      <c r="C10" s="18">
        <f>(2798.0/B10*100)</f>
        <v/>
      </c>
      <c r="D10" s="19" t="n">
        <v>17260</v>
      </c>
      <c r="E10" s="18" t="n">
        <v>510.88741796</v>
      </c>
      <c r="F10" s="20" t="n">
        <v>6.84424997</v>
      </c>
      <c r="G10" s="18" t="n">
        <v>532.40070237</v>
      </c>
      <c r="H10" s="20" t="n">
        <v>6.628831</v>
      </c>
      <c r="I10" s="18" t="n">
        <v>528.19455284</v>
      </c>
      <c r="J10" s="20" t="n">
        <v>5.42244822</v>
      </c>
      <c r="K10" s="18" t="n">
        <v>525.6732632</v>
      </c>
      <c r="L10" s="20" t="n">
        <v>3.94121452</v>
      </c>
      <c r="M10" s="18" t="n">
        <v>529.96200364</v>
      </c>
      <c r="N10" s="20" t="n">
        <v>8.56130943</v>
      </c>
      <c r="O10" s="18" t="n">
        <v>524.30427117</v>
      </c>
      <c r="P10" s="20" t="n">
        <v>5.37373586</v>
      </c>
      <c r="Q10" s="18" t="s">
        <v>404</v>
      </c>
      <c r="R10" s="20" t="s">
        <v>404</v>
      </c>
      <c r="S10" s="18" t="s">
        <v>404</v>
      </c>
      <c r="T10" s="20" t="s">
        <v>404</v>
      </c>
      <c r="U10" s="18" t="s">
        <v>404</v>
      </c>
      <c r="V10" s="20" t="s">
        <v>404</v>
      </c>
      <c r="W10" s="18" t="s">
        <v>404</v>
      </c>
      <c r="X10" s="20" t="s">
        <v>404</v>
      </c>
      <c r="Y10" s="18" t="n">
        <v>545.69543586</v>
      </c>
      <c r="Z10" s="20" t="n">
        <v>12.11833416</v>
      </c>
    </row>
    <row r="11" spans="1:26">
      <c r="A11" s="15" t="s">
        <v>408</v>
      </c>
      <c r="B11" s="17" t="n">
        <v>7053</v>
      </c>
      <c r="C11" s="18">
        <f>(137.0/B11*100)</f>
        <v/>
      </c>
      <c r="D11" s="19" t="n">
        <v>6916</v>
      </c>
      <c r="E11" s="18" t="s">
        <v>404</v>
      </c>
      <c r="F11" s="20" t="s">
        <v>404</v>
      </c>
      <c r="G11" s="18" t="n">
        <v>443.06235516</v>
      </c>
      <c r="H11" s="20" t="n">
        <v>12.17260312</v>
      </c>
      <c r="I11" s="18" t="n">
        <v>454.26679736</v>
      </c>
      <c r="J11" s="20" t="n">
        <v>9.056655170000001</v>
      </c>
      <c r="K11" s="18" t="n">
        <v>455.37233454</v>
      </c>
      <c r="L11" s="20" t="n">
        <v>6.13716095</v>
      </c>
      <c r="M11" s="18" t="n">
        <v>472.49990566</v>
      </c>
      <c r="N11" s="20" t="n">
        <v>12.45864287</v>
      </c>
      <c r="O11" s="18" t="n">
        <v>474.41586639</v>
      </c>
      <c r="P11" s="20" t="n">
        <v>7.78892053</v>
      </c>
      <c r="Q11" s="18" t="s">
        <v>404</v>
      </c>
      <c r="R11" s="20" t="s">
        <v>404</v>
      </c>
      <c r="S11" s="18" t="s">
        <v>404</v>
      </c>
      <c r="T11" s="20" t="s">
        <v>404</v>
      </c>
      <c r="U11" s="18" t="s">
        <v>404</v>
      </c>
      <c r="V11" s="20" t="s">
        <v>404</v>
      </c>
      <c r="W11" s="18" t="s">
        <v>404</v>
      </c>
      <c r="X11" s="20" t="s">
        <v>404</v>
      </c>
      <c r="Y11" s="18" t="n">
        <v>467.11834924</v>
      </c>
      <c r="Z11" s="20" t="n">
        <v>27.46709154</v>
      </c>
    </row>
    <row r="12" spans="1:26">
      <c r="A12" s="15" t="s">
        <v>409</v>
      </c>
      <c r="B12" s="17" t="n">
        <v>6894</v>
      </c>
      <c r="C12" s="18">
        <f>(106.0/B12*100)</f>
        <v/>
      </c>
      <c r="D12" s="19" t="n">
        <v>6788</v>
      </c>
      <c r="E12" s="18" t="s">
        <v>404</v>
      </c>
      <c r="F12" s="20" t="s">
        <v>404</v>
      </c>
      <c r="G12" s="18" t="n">
        <v>483.82806001</v>
      </c>
      <c r="H12" s="20" t="n">
        <v>10.65493222</v>
      </c>
      <c r="I12" s="18" t="n">
        <v>494.15786352</v>
      </c>
      <c r="J12" s="20" t="n">
        <v>6.36703588</v>
      </c>
      <c r="K12" s="18" t="n">
        <v>481.20170318</v>
      </c>
      <c r="L12" s="20" t="n">
        <v>6.92985792</v>
      </c>
      <c r="M12" s="18" t="n">
        <v>495.71540505</v>
      </c>
      <c r="N12" s="20" t="n">
        <v>7.26880336</v>
      </c>
      <c r="O12" s="18" t="n">
        <v>478.32342509</v>
      </c>
      <c r="P12" s="20" t="n">
        <v>12.37053036</v>
      </c>
      <c r="Q12" s="18" t="s">
        <v>404</v>
      </c>
      <c r="R12" s="20" t="s">
        <v>404</v>
      </c>
      <c r="S12" s="18" t="s">
        <v>404</v>
      </c>
      <c r="T12" s="20" t="s">
        <v>404</v>
      </c>
      <c r="U12" s="18" t="s">
        <v>404</v>
      </c>
      <c r="V12" s="20" t="s">
        <v>404</v>
      </c>
      <c r="W12" s="18" t="s">
        <v>404</v>
      </c>
      <c r="X12" s="20" t="s">
        <v>404</v>
      </c>
      <c r="Y12" s="18" t="n">
        <v>461.74287138</v>
      </c>
      <c r="Z12" s="20" t="n">
        <v>20.25507418</v>
      </c>
    </row>
    <row r="13" spans="1:26">
      <c r="A13" s="15" t="s">
        <v>410</v>
      </c>
      <c r="B13" s="17" t="n">
        <v>7161</v>
      </c>
      <c r="C13" s="18">
        <f>(1175.0/B13*100)</f>
        <v/>
      </c>
      <c r="D13" s="19" t="n">
        <v>5986</v>
      </c>
      <c r="E13" s="18" t="n">
        <v>521.94779682</v>
      </c>
      <c r="F13" s="20" t="n">
        <v>13.1044545</v>
      </c>
      <c r="G13" s="18" t="n">
        <v>500.28502621</v>
      </c>
      <c r="H13" s="20" t="n">
        <v>4.75314232</v>
      </c>
      <c r="I13" s="18" t="n">
        <v>499.93027916</v>
      </c>
      <c r="J13" s="20" t="n">
        <v>6.42799809</v>
      </c>
      <c r="K13" s="18" t="n">
        <v>502.74363151</v>
      </c>
      <c r="L13" s="20" t="n">
        <v>6.27254169</v>
      </c>
      <c r="M13" s="18" t="n">
        <v>500.93603882</v>
      </c>
      <c r="N13" s="20" t="n">
        <v>8.948818920000001</v>
      </c>
      <c r="O13" s="18" t="n">
        <v>491.85769637</v>
      </c>
      <c r="P13" s="20" t="n">
        <v>8.47658362</v>
      </c>
      <c r="Q13" s="18" t="s">
        <v>404</v>
      </c>
      <c r="R13" s="20" t="s">
        <v>404</v>
      </c>
      <c r="S13" s="18" t="s">
        <v>404</v>
      </c>
      <c r="T13" s="20" t="s">
        <v>404</v>
      </c>
      <c r="U13" s="18" t="s">
        <v>404</v>
      </c>
      <c r="V13" s="20" t="s">
        <v>404</v>
      </c>
      <c r="W13" s="18" t="s">
        <v>404</v>
      </c>
      <c r="X13" s="20" t="s">
        <v>404</v>
      </c>
      <c r="Y13" s="18" t="n">
        <v>495.8368164</v>
      </c>
      <c r="Z13" s="20" t="n">
        <v>7.47105407</v>
      </c>
    </row>
    <row r="14" spans="1:26">
      <c r="A14" s="15" t="s">
        <v>411</v>
      </c>
      <c r="B14" s="17" t="n">
        <v>5587</v>
      </c>
      <c r="C14" s="18">
        <f>(0.0/B14*100)</f>
        <v/>
      </c>
      <c r="D14" s="19" t="n">
        <v>5587</v>
      </c>
      <c r="E14" s="18" t="n">
        <v>530.37081083</v>
      </c>
      <c r="F14" s="20" t="n">
        <v>12.32035483</v>
      </c>
      <c r="G14" s="18" t="n">
        <v>518.33198191</v>
      </c>
      <c r="H14" s="20" t="n">
        <v>6.26693661</v>
      </c>
      <c r="I14" s="18" t="n">
        <v>524.59234202</v>
      </c>
      <c r="J14" s="20" t="n">
        <v>3.60809442</v>
      </c>
      <c r="K14" s="18" t="n">
        <v>515.9323787</v>
      </c>
      <c r="L14" s="20" t="n">
        <v>4.46946917</v>
      </c>
      <c r="M14" s="18" t="n">
        <v>503.85811138</v>
      </c>
      <c r="N14" s="20" t="n">
        <v>7.66470312</v>
      </c>
      <c r="O14" s="18" t="n">
        <v>524.3106813099999</v>
      </c>
      <c r="P14" s="20" t="n">
        <v>7.02984118</v>
      </c>
      <c r="Q14" s="18" t="s">
        <v>404</v>
      </c>
      <c r="R14" s="20" t="s">
        <v>404</v>
      </c>
      <c r="S14" s="18" t="s">
        <v>404</v>
      </c>
      <c r="T14" s="20" t="s">
        <v>404</v>
      </c>
      <c r="U14" s="18" t="s">
        <v>404</v>
      </c>
      <c r="V14" s="20" t="s">
        <v>404</v>
      </c>
      <c r="W14" s="18" t="s">
        <v>404</v>
      </c>
      <c r="X14" s="20" t="s">
        <v>404</v>
      </c>
      <c r="Y14" s="18" t="n">
        <v>526.23605177</v>
      </c>
      <c r="Z14" s="20" t="n">
        <v>12.9107152</v>
      </c>
    </row>
    <row r="15" spans="1:26">
      <c r="A15" s="15" t="s">
        <v>412</v>
      </c>
      <c r="B15" s="17" t="n">
        <v>5882</v>
      </c>
      <c r="C15" s="18">
        <f>(0.0/B15*100)</f>
        <v/>
      </c>
      <c r="D15" s="19" t="n">
        <v>5882</v>
      </c>
      <c r="E15" s="18" t="n">
        <v>511.56742712</v>
      </c>
      <c r="F15" s="20" t="n">
        <v>18.67289902</v>
      </c>
      <c r="G15" s="18" t="n">
        <v>522.10073058</v>
      </c>
      <c r="H15" s="20" t="n">
        <v>4.72955921</v>
      </c>
      <c r="I15" s="18" t="n">
        <v>525.26439067</v>
      </c>
      <c r="J15" s="20" t="n">
        <v>4.45127808</v>
      </c>
      <c r="K15" s="18" t="n">
        <v>528.16248225</v>
      </c>
      <c r="L15" s="20" t="n">
        <v>4.45127238</v>
      </c>
      <c r="M15" s="18" t="n">
        <v>531.47842454</v>
      </c>
      <c r="N15" s="20" t="n">
        <v>13.50611747</v>
      </c>
      <c r="O15" s="18" t="n">
        <v>543.03316843</v>
      </c>
      <c r="P15" s="20" t="n">
        <v>13.78391933</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492.7177268</v>
      </c>
      <c r="F16" s="20" t="n">
        <v>44.33127077</v>
      </c>
      <c r="G16" s="18" t="n">
        <v>489.00130406</v>
      </c>
      <c r="H16" s="20" t="n">
        <v>11.38846105</v>
      </c>
      <c r="I16" s="18" t="n">
        <v>519.03417553</v>
      </c>
      <c r="J16" s="20" t="n">
        <v>8.2306077</v>
      </c>
      <c r="K16" s="18" t="n">
        <v>490.28026886</v>
      </c>
      <c r="L16" s="20" t="n">
        <v>12.66192769</v>
      </c>
      <c r="M16" s="18" t="n">
        <v>497.23574495</v>
      </c>
      <c r="N16" s="20" t="n">
        <v>20.60541792</v>
      </c>
      <c r="O16" s="18" t="n">
        <v>506.7980609</v>
      </c>
      <c r="P16" s="20" t="n">
        <v>15.26576521</v>
      </c>
      <c r="Q16" s="18" t="s">
        <v>404</v>
      </c>
      <c r="R16" s="20" t="s">
        <v>404</v>
      </c>
      <c r="S16" s="18" t="s">
        <v>404</v>
      </c>
      <c r="T16" s="20" t="s">
        <v>404</v>
      </c>
      <c r="U16" s="18" t="s">
        <v>404</v>
      </c>
      <c r="V16" s="20" t="s">
        <v>404</v>
      </c>
      <c r="W16" s="18" t="s">
        <v>404</v>
      </c>
      <c r="X16" s="20" t="s">
        <v>404</v>
      </c>
      <c r="Y16" s="18" t="n">
        <v>460.52979708</v>
      </c>
      <c r="Z16" s="20" t="n">
        <v>28.06011467</v>
      </c>
    </row>
    <row r="17" spans="1:26">
      <c r="A17" s="15" t="s">
        <v>414</v>
      </c>
      <c r="B17" s="17" t="n">
        <v>6504</v>
      </c>
      <c r="C17" s="18">
        <f>(1325.0/B17*100)</f>
        <v/>
      </c>
      <c r="D17" s="19" t="n">
        <v>5179</v>
      </c>
      <c r="E17" s="18" t="s">
        <v>404</v>
      </c>
      <c r="F17" s="20" t="s">
        <v>404</v>
      </c>
      <c r="G17" s="18" t="n">
        <v>511.06307781</v>
      </c>
      <c r="H17" s="20" t="n">
        <v>10.37141796</v>
      </c>
      <c r="I17" s="18" t="n">
        <v>499.87701592</v>
      </c>
      <c r="J17" s="20" t="n">
        <v>8.3424993</v>
      </c>
      <c r="K17" s="18" t="n">
        <v>511.34064422</v>
      </c>
      <c r="L17" s="20" t="n">
        <v>10.27367788</v>
      </c>
      <c r="M17" s="18" t="n">
        <v>502.69451439</v>
      </c>
      <c r="N17" s="20" t="n">
        <v>12.23971661</v>
      </c>
      <c r="O17" s="18" t="n">
        <v>530.30218699</v>
      </c>
      <c r="P17" s="20" t="n">
        <v>18.02987267</v>
      </c>
      <c r="Q17" s="18" t="s">
        <v>404</v>
      </c>
      <c r="R17" s="20" t="s">
        <v>404</v>
      </c>
      <c r="S17" s="18" t="s">
        <v>404</v>
      </c>
      <c r="T17" s="20" t="s">
        <v>404</v>
      </c>
      <c r="U17" s="18" t="s">
        <v>404</v>
      </c>
      <c r="V17" s="20" t="s">
        <v>404</v>
      </c>
      <c r="W17" s="18" t="s">
        <v>404</v>
      </c>
      <c r="X17" s="20" t="s">
        <v>404</v>
      </c>
      <c r="Y17" s="18" t="n">
        <v>545.09988761</v>
      </c>
      <c r="Z17" s="20" t="n">
        <v>14.46994288</v>
      </c>
    </row>
    <row r="18" spans="1:26">
      <c r="A18" s="15" t="s">
        <v>415</v>
      </c>
      <c r="B18" s="17" t="n">
        <v>5532</v>
      </c>
      <c r="C18" s="18">
        <f>(0.0/B18*100)</f>
        <v/>
      </c>
      <c r="D18" s="19" t="n">
        <v>5532</v>
      </c>
      <c r="E18" s="18" t="n">
        <v>414.58560881</v>
      </c>
      <c r="F18" s="20" t="n">
        <v>34.19333786</v>
      </c>
      <c r="G18" s="18" t="n">
        <v>470.3475558</v>
      </c>
      <c r="H18" s="20" t="n">
        <v>10.64439278</v>
      </c>
      <c r="I18" s="18" t="n">
        <v>461.19474142</v>
      </c>
      <c r="J18" s="20" t="n">
        <v>14.47917123</v>
      </c>
      <c r="K18" s="18" t="n">
        <v>464.75496723</v>
      </c>
      <c r="L18" s="20" t="n">
        <v>6.0941352</v>
      </c>
      <c r="M18" s="18" t="n">
        <v>470.1962797</v>
      </c>
      <c r="N18" s="20" t="n">
        <v>12.14158626</v>
      </c>
      <c r="O18" s="18" t="n">
        <v>481.98281045</v>
      </c>
      <c r="P18" s="20" t="n">
        <v>8.931324350000001</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s">
        <v>404</v>
      </c>
      <c r="F19" s="20" t="s">
        <v>404</v>
      </c>
      <c r="G19" s="18" t="n">
        <v>461.78749332</v>
      </c>
      <c r="H19" s="20" t="n">
        <v>28.60898186</v>
      </c>
      <c r="I19" s="18" t="n">
        <v>497.81259983</v>
      </c>
      <c r="J19" s="20" t="n">
        <v>10.98142713</v>
      </c>
      <c r="K19" s="18" t="n">
        <v>448.35692311</v>
      </c>
      <c r="L19" s="20" t="n">
        <v>7.54560116</v>
      </c>
      <c r="M19" s="18" t="n">
        <v>476.50655417</v>
      </c>
      <c r="N19" s="20" t="n">
        <v>12.06587418</v>
      </c>
      <c r="O19" s="18" t="n">
        <v>476.61247745</v>
      </c>
      <c r="P19" s="20" t="n">
        <v>10.45881755</v>
      </c>
      <c r="Q19" s="18" t="s">
        <v>404</v>
      </c>
      <c r="R19" s="20" t="s">
        <v>404</v>
      </c>
      <c r="S19" s="18" t="s">
        <v>404</v>
      </c>
      <c r="T19" s="20" t="s">
        <v>404</v>
      </c>
      <c r="U19" s="18" t="s">
        <v>404</v>
      </c>
      <c r="V19" s="20" t="s">
        <v>404</v>
      </c>
      <c r="W19" s="18" t="s">
        <v>404</v>
      </c>
      <c r="X19" s="20" t="s">
        <v>404</v>
      </c>
      <c r="Y19" s="18" t="n">
        <v>497.40398121</v>
      </c>
      <c r="Z19" s="20" t="n">
        <v>21.24028127</v>
      </c>
    </row>
    <row r="20" spans="1:26">
      <c r="A20" s="15" t="s">
        <v>417</v>
      </c>
      <c r="B20" s="17" t="n">
        <v>3371</v>
      </c>
      <c r="C20" s="18">
        <f>(24.0/B20*100)</f>
        <v/>
      </c>
      <c r="D20" s="19" t="n">
        <v>3347</v>
      </c>
      <c r="E20" s="18" t="n">
        <v>480.3742129</v>
      </c>
      <c r="F20" s="20" t="n">
        <v>14.64851122</v>
      </c>
      <c r="G20" s="18" t="n">
        <v>483.15060875</v>
      </c>
      <c r="H20" s="20" t="n">
        <v>3.76978048</v>
      </c>
      <c r="I20" s="18" t="n">
        <v>479.90177496</v>
      </c>
      <c r="J20" s="20" t="n">
        <v>2.96121322</v>
      </c>
      <c r="K20" s="18" t="n">
        <v>479.86778153</v>
      </c>
      <c r="L20" s="20" t="n">
        <v>4.02157087</v>
      </c>
      <c r="M20" s="18" t="n">
        <v>496.06417252</v>
      </c>
      <c r="N20" s="20" t="n">
        <v>5.37151404</v>
      </c>
      <c r="O20" s="18" t="n">
        <v>467.34833005</v>
      </c>
      <c r="P20" s="20" t="n">
        <v>10.92703071</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s">
        <v>404</v>
      </c>
      <c r="F21" s="20" t="s">
        <v>404</v>
      </c>
      <c r="G21" s="18" t="n">
        <v>525.23684623</v>
      </c>
      <c r="H21" s="20" t="n">
        <v>9.52188237</v>
      </c>
      <c r="I21" s="18" t="n">
        <v>521.97430466</v>
      </c>
      <c r="J21" s="20" t="n">
        <v>3.93900164</v>
      </c>
      <c r="K21" s="18" t="n">
        <v>511.54018566</v>
      </c>
      <c r="L21" s="20" t="n">
        <v>6.54230514</v>
      </c>
      <c r="M21" s="18" t="n">
        <v>519.01106106</v>
      </c>
      <c r="N21" s="20" t="n">
        <v>9.23169886</v>
      </c>
      <c r="O21" s="18" t="n">
        <v>525.99962064</v>
      </c>
      <c r="P21" s="20" t="n">
        <v>5.99921478</v>
      </c>
      <c r="Q21" s="18" t="s">
        <v>404</v>
      </c>
      <c r="R21" s="20" t="s">
        <v>404</v>
      </c>
      <c r="S21" s="18" t="s">
        <v>404</v>
      </c>
      <c r="T21" s="20" t="s">
        <v>404</v>
      </c>
      <c r="U21" s="18" t="s">
        <v>404</v>
      </c>
      <c r="V21" s="20" t="s">
        <v>404</v>
      </c>
      <c r="W21" s="18" t="s">
        <v>404</v>
      </c>
      <c r="X21" s="20" t="s">
        <v>404</v>
      </c>
      <c r="Y21" s="18" t="n">
        <v>515.422249</v>
      </c>
      <c r="Z21" s="20" t="n">
        <v>7.91139218</v>
      </c>
    </row>
    <row r="22" spans="1:26">
      <c r="A22" s="15" t="s">
        <v>419</v>
      </c>
      <c r="B22" s="17" t="n">
        <v>6598</v>
      </c>
      <c r="C22" s="18">
        <f>(0.0/B22*100)</f>
        <v/>
      </c>
      <c r="D22" s="19" t="n">
        <v>6598</v>
      </c>
      <c r="E22" s="18" t="s">
        <v>404</v>
      </c>
      <c r="F22" s="20" t="s">
        <v>404</v>
      </c>
      <c r="G22" s="18" t="n">
        <v>494.23970669</v>
      </c>
      <c r="H22" s="20" t="n">
        <v>12.86970623</v>
      </c>
      <c r="I22" s="18" t="n">
        <v>492.22771604</v>
      </c>
      <c r="J22" s="20" t="n">
        <v>7.73721451</v>
      </c>
      <c r="K22" s="18" t="n">
        <v>480.11751236</v>
      </c>
      <c r="L22" s="20" t="n">
        <v>9.949310049999999</v>
      </c>
      <c r="M22" s="18" t="n">
        <v>457.00293938</v>
      </c>
      <c r="N22" s="20" t="n">
        <v>19.59349255</v>
      </c>
      <c r="O22" s="18" t="n">
        <v>435.77406159</v>
      </c>
      <c r="P22" s="20" t="n">
        <v>23.39976461</v>
      </c>
      <c r="Q22" s="18" t="s">
        <v>404</v>
      </c>
      <c r="R22" s="20" t="s">
        <v>404</v>
      </c>
      <c r="S22" s="18" t="s">
        <v>404</v>
      </c>
      <c r="T22" s="20" t="s">
        <v>404</v>
      </c>
      <c r="U22" s="18" t="s">
        <v>404</v>
      </c>
      <c r="V22" s="20" t="s">
        <v>404</v>
      </c>
      <c r="W22" s="18" t="s">
        <v>404</v>
      </c>
      <c r="X22" s="20" t="s">
        <v>404</v>
      </c>
      <c r="Y22" s="18" t="n">
        <v>439.63868189</v>
      </c>
      <c r="Z22" s="20" t="n">
        <v>7.90977229</v>
      </c>
    </row>
    <row r="23" spans="1:26">
      <c r="A23" s="15" t="s">
        <v>420</v>
      </c>
      <c r="B23" s="17" t="n">
        <v>11583</v>
      </c>
      <c r="C23" s="18">
        <f>(3123.0/B23*100)</f>
        <v/>
      </c>
      <c r="D23" s="19" t="n">
        <v>8460</v>
      </c>
      <c r="E23" s="18" t="s">
        <v>404</v>
      </c>
      <c r="F23" s="20" t="s">
        <v>404</v>
      </c>
      <c r="G23" s="18" t="n">
        <v>482.55894201</v>
      </c>
      <c r="H23" s="20" t="n">
        <v>10.40173428</v>
      </c>
      <c r="I23" s="18" t="n">
        <v>487.85284044</v>
      </c>
      <c r="J23" s="20" t="n">
        <v>6.21771822</v>
      </c>
      <c r="K23" s="18" t="n">
        <v>487.56351052</v>
      </c>
      <c r="L23" s="20" t="n">
        <v>8.14406307</v>
      </c>
      <c r="M23" s="18" t="n">
        <v>530.01721337</v>
      </c>
      <c r="N23" s="20" t="n">
        <v>11.4530183</v>
      </c>
      <c r="O23" s="18" t="n">
        <v>493.95633206</v>
      </c>
      <c r="P23" s="20" t="n">
        <v>9.60682411</v>
      </c>
      <c r="Q23" s="18" t="s">
        <v>404</v>
      </c>
      <c r="R23" s="20" t="s">
        <v>404</v>
      </c>
      <c r="S23" s="18" t="s">
        <v>404</v>
      </c>
      <c r="T23" s="20" t="s">
        <v>404</v>
      </c>
      <c r="U23" s="18" t="s">
        <v>404</v>
      </c>
      <c r="V23" s="20" t="s">
        <v>404</v>
      </c>
      <c r="W23" s="18" t="s">
        <v>404</v>
      </c>
      <c r="X23" s="20" t="s">
        <v>404</v>
      </c>
      <c r="Y23" s="18" t="n">
        <v>477.53163488</v>
      </c>
      <c r="Z23" s="20" t="n">
        <v>20.20179012</v>
      </c>
    </row>
    <row r="24" spans="1:26">
      <c r="A24" s="15" t="s">
        <v>421</v>
      </c>
      <c r="B24" s="17" t="n">
        <v>6647</v>
      </c>
      <c r="C24" s="18">
        <f>(0.0/B24*100)</f>
        <v/>
      </c>
      <c r="D24" s="19" t="n">
        <v>6647</v>
      </c>
      <c r="E24" s="18" t="n">
        <v>535.02310778</v>
      </c>
      <c r="F24" s="20" t="n">
        <v>14.50086309</v>
      </c>
      <c r="G24" s="18" t="n">
        <v>516.0607498000001</v>
      </c>
      <c r="H24" s="20" t="n">
        <v>6.03047786</v>
      </c>
      <c r="I24" s="18" t="n">
        <v>516.59709149</v>
      </c>
      <c r="J24" s="20" t="n">
        <v>6.51253843</v>
      </c>
      <c r="K24" s="18" t="n">
        <v>498.37359007</v>
      </c>
      <c r="L24" s="20" t="n">
        <v>11.67376242</v>
      </c>
      <c r="M24" s="18" t="n">
        <v>510.30388245</v>
      </c>
      <c r="N24" s="20" t="n">
        <v>37.82352692</v>
      </c>
      <c r="O24" s="18" t="n">
        <v>599.61454857</v>
      </c>
      <c r="P24" s="20" t="n">
        <v>12.07480156</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508.83961653</v>
      </c>
      <c r="F25" s="20" t="n">
        <v>18.54580007</v>
      </c>
      <c r="G25" s="18" t="n">
        <v>512.31240138</v>
      </c>
      <c r="H25" s="20" t="n">
        <v>7.90255283</v>
      </c>
      <c r="I25" s="18" t="n">
        <v>519.84452173</v>
      </c>
      <c r="J25" s="20" t="n">
        <v>6.51964296</v>
      </c>
      <c r="K25" s="18" t="n">
        <v>519.3292330199999</v>
      </c>
      <c r="L25" s="20" t="n">
        <v>7.73850784</v>
      </c>
      <c r="M25" s="18" t="n">
        <v>511.57644436</v>
      </c>
      <c r="N25" s="20" t="n">
        <v>24.72287564</v>
      </c>
      <c r="O25" s="18" t="n">
        <v>527.08110439</v>
      </c>
      <c r="P25" s="20" t="n">
        <v>20.95302529</v>
      </c>
      <c r="Q25" s="18" t="s">
        <v>404</v>
      </c>
      <c r="R25" s="20" t="s">
        <v>404</v>
      </c>
      <c r="S25" s="18" t="s">
        <v>404</v>
      </c>
      <c r="T25" s="20" t="s">
        <v>404</v>
      </c>
      <c r="U25" s="18" t="s">
        <v>404</v>
      </c>
      <c r="V25" s="20" t="s">
        <v>404</v>
      </c>
      <c r="W25" s="18" t="s">
        <v>404</v>
      </c>
      <c r="X25" s="20" t="s">
        <v>404</v>
      </c>
      <c r="Y25" s="18" t="n">
        <v>568.6663777799999</v>
      </c>
      <c r="Z25" s="20" t="n">
        <v>6.95648864</v>
      </c>
    </row>
    <row r="26" spans="1:26">
      <c r="A26" s="15" t="s">
        <v>423</v>
      </c>
      <c r="B26" s="17" t="n">
        <v>4869</v>
      </c>
      <c r="C26" s="18">
        <f>(11.0/B26*100)</f>
        <v/>
      </c>
      <c r="D26" s="19" t="n">
        <v>4858</v>
      </c>
      <c r="E26" s="18" t="s">
        <v>404</v>
      </c>
      <c r="F26" s="20" t="s">
        <v>404</v>
      </c>
      <c r="G26" s="18" t="n">
        <v>490.34853954</v>
      </c>
      <c r="H26" s="20" t="n">
        <v>5.19591294</v>
      </c>
      <c r="I26" s="18" t="n">
        <v>488.47059444</v>
      </c>
      <c r="J26" s="20" t="n">
        <v>4.23012249</v>
      </c>
      <c r="K26" s="18" t="n">
        <v>482.24213796</v>
      </c>
      <c r="L26" s="20" t="n">
        <v>4.27311733</v>
      </c>
      <c r="M26" s="18" t="n">
        <v>497.2581257</v>
      </c>
      <c r="N26" s="20" t="n">
        <v>5.217106</v>
      </c>
      <c r="O26" s="18" t="n">
        <v>481.7174221</v>
      </c>
      <c r="P26" s="20" t="n">
        <v>5.61998867</v>
      </c>
      <c r="Q26" s="18" t="s">
        <v>404</v>
      </c>
      <c r="R26" s="20" t="s">
        <v>404</v>
      </c>
      <c r="S26" s="18" t="s">
        <v>404</v>
      </c>
      <c r="T26" s="20" t="s">
        <v>404</v>
      </c>
      <c r="U26" s="18" t="s">
        <v>404</v>
      </c>
      <c r="V26" s="20" t="s">
        <v>404</v>
      </c>
      <c r="W26" s="18" t="s">
        <v>404</v>
      </c>
      <c r="X26" s="20" t="s">
        <v>404</v>
      </c>
      <c r="Y26" s="18" t="n">
        <v>488.72637719</v>
      </c>
      <c r="Z26" s="20" t="n">
        <v>18.88942974</v>
      </c>
    </row>
    <row r="27" spans="1:26">
      <c r="A27" s="15" t="s">
        <v>424</v>
      </c>
      <c r="B27" s="17" t="n">
        <v>5299</v>
      </c>
      <c r="C27" s="18">
        <f>(0.0/B27*100)</f>
        <v/>
      </c>
      <c r="D27" s="19" t="n">
        <v>5299</v>
      </c>
      <c r="E27" s="18" t="n">
        <v>484.80813004</v>
      </c>
      <c r="F27" s="20" t="n">
        <v>5.09691845</v>
      </c>
      <c r="G27" s="18" t="n">
        <v>484.18832489</v>
      </c>
      <c r="H27" s="20" t="n">
        <v>2.34109901</v>
      </c>
      <c r="I27" s="18" t="n">
        <v>458.23415916</v>
      </c>
      <c r="J27" s="20" t="n">
        <v>2.21990748</v>
      </c>
      <c r="K27" s="18" t="n">
        <v>445.92463768</v>
      </c>
      <c r="L27" s="20" t="n">
        <v>5.1192102</v>
      </c>
      <c r="M27" s="18" t="n">
        <v>479.96628701</v>
      </c>
      <c r="N27" s="20" t="n">
        <v>7.40850856</v>
      </c>
      <c r="O27" s="18" t="n">
        <v>518.31339254</v>
      </c>
      <c r="P27" s="20" t="n">
        <v>2.81544614</v>
      </c>
      <c r="Q27" s="18" t="s">
        <v>404</v>
      </c>
      <c r="R27" s="20" t="s">
        <v>404</v>
      </c>
      <c r="S27" s="18" t="s">
        <v>404</v>
      </c>
      <c r="T27" s="20" t="s">
        <v>404</v>
      </c>
      <c r="U27" s="18" t="s">
        <v>404</v>
      </c>
      <c r="V27" s="20" t="s">
        <v>404</v>
      </c>
      <c r="W27" s="18" t="s">
        <v>404</v>
      </c>
      <c r="X27" s="20" t="s">
        <v>404</v>
      </c>
      <c r="Y27" s="18" t="n">
        <v>550.96438949</v>
      </c>
      <c r="Z27" s="20" t="n">
        <v>5.80246206</v>
      </c>
    </row>
    <row r="28" spans="1:26">
      <c r="A28" s="15" t="s">
        <v>425</v>
      </c>
      <c r="B28" s="17" t="n">
        <v>7568</v>
      </c>
      <c r="C28" s="18">
        <f>(0.0/B28*100)</f>
        <v/>
      </c>
      <c r="D28" s="19" t="n">
        <v>7568</v>
      </c>
      <c r="E28" s="18" t="n">
        <v>409.2041375</v>
      </c>
      <c r="F28" s="20" t="n">
        <v>8.73022765</v>
      </c>
      <c r="G28" s="18" t="n">
        <v>438.38056557</v>
      </c>
      <c r="H28" s="20" t="n">
        <v>12.98652325</v>
      </c>
      <c r="I28" s="18" t="n">
        <v>439.83345062</v>
      </c>
      <c r="J28" s="20" t="n">
        <v>5.47621605</v>
      </c>
      <c r="K28" s="18" t="n">
        <v>410.60857681</v>
      </c>
      <c r="L28" s="20" t="n">
        <v>5.09983008</v>
      </c>
      <c r="M28" s="18" t="n">
        <v>416.01820123</v>
      </c>
      <c r="N28" s="20" t="n">
        <v>9.024296830000001</v>
      </c>
      <c r="O28" s="18" t="n">
        <v>425.10250435</v>
      </c>
      <c r="P28" s="20" t="n">
        <v>5.8441327</v>
      </c>
      <c r="Q28" s="18" t="s">
        <v>404</v>
      </c>
      <c r="R28" s="20" t="s">
        <v>404</v>
      </c>
      <c r="S28" s="18" t="s">
        <v>404</v>
      </c>
      <c r="T28" s="20" t="s">
        <v>404</v>
      </c>
      <c r="U28" s="18" t="s">
        <v>404</v>
      </c>
      <c r="V28" s="20" t="s">
        <v>404</v>
      </c>
      <c r="W28" s="18" t="s">
        <v>404</v>
      </c>
      <c r="X28" s="20" t="s">
        <v>404</v>
      </c>
      <c r="Y28" s="18" t="n">
        <v>438.80139552</v>
      </c>
      <c r="Z28" s="20" t="n">
        <v>8.16922029</v>
      </c>
    </row>
    <row r="29" spans="1:26">
      <c r="A29" s="15" t="s">
        <v>426</v>
      </c>
      <c r="B29" s="17" t="n">
        <v>5385</v>
      </c>
      <c r="C29" s="18">
        <f>(1123.0/B29*100)</f>
        <v/>
      </c>
      <c r="D29" s="19" t="n">
        <v>4262</v>
      </c>
      <c r="E29" s="18" t="n">
        <v>519.5390929</v>
      </c>
      <c r="F29" s="20" t="n">
        <v>77.04273182999999</v>
      </c>
      <c r="G29" s="18" t="n">
        <v>513.82000769</v>
      </c>
      <c r="H29" s="20" t="n">
        <v>20.47330489</v>
      </c>
      <c r="I29" s="18" t="n">
        <v>508.76988579</v>
      </c>
      <c r="J29" s="20" t="n">
        <v>15.30904064</v>
      </c>
      <c r="K29" s="18" t="n">
        <v>513.27072751</v>
      </c>
      <c r="L29" s="20" t="n">
        <v>10.49181265</v>
      </c>
      <c r="M29" s="18" t="n">
        <v>507.49651365</v>
      </c>
      <c r="N29" s="20" t="n">
        <v>12.68567653</v>
      </c>
      <c r="O29" s="18" t="n">
        <v>468.35372881</v>
      </c>
      <c r="P29" s="20" t="n">
        <v>22.35615001</v>
      </c>
      <c r="Q29" s="18" t="s">
        <v>404</v>
      </c>
      <c r="R29" s="20" t="s">
        <v>404</v>
      </c>
      <c r="S29" s="18" t="s">
        <v>404</v>
      </c>
      <c r="T29" s="20" t="s">
        <v>404</v>
      </c>
      <c r="U29" s="18" t="s">
        <v>404</v>
      </c>
      <c r="V29" s="20" t="s">
        <v>404</v>
      </c>
      <c r="W29" s="18" t="s">
        <v>404</v>
      </c>
      <c r="X29" s="20" t="s">
        <v>404</v>
      </c>
      <c r="Y29" s="18" t="n">
        <v>483.40410876</v>
      </c>
      <c r="Z29" s="20" t="n">
        <v>14.06255888</v>
      </c>
    </row>
    <row r="30" spans="1:26">
      <c r="A30" s="15" t="s">
        <v>427</v>
      </c>
      <c r="B30" s="17" t="n">
        <v>4520</v>
      </c>
      <c r="C30" s="18">
        <f>(945.0/B30*100)</f>
        <v/>
      </c>
      <c r="D30" s="19" t="n">
        <v>3575</v>
      </c>
      <c r="E30" s="18" t="s">
        <v>404</v>
      </c>
      <c r="F30" s="20" t="s">
        <v>404</v>
      </c>
      <c r="G30" s="18" t="n">
        <v>514.47621794</v>
      </c>
      <c r="H30" s="20" t="n">
        <v>14.9013379</v>
      </c>
      <c r="I30" s="18" t="n">
        <v>513.65800481</v>
      </c>
      <c r="J30" s="20" t="n">
        <v>6.78456362</v>
      </c>
      <c r="K30" s="18" t="n">
        <v>504.63916355</v>
      </c>
      <c r="L30" s="20" t="n">
        <v>6.65898327</v>
      </c>
      <c r="M30" s="18" t="n">
        <v>515.14634136</v>
      </c>
      <c r="N30" s="20" t="n">
        <v>8.686797670000001</v>
      </c>
      <c r="O30" s="18" t="n">
        <v>518.18989261</v>
      </c>
      <c r="P30" s="20" t="n">
        <v>13.93376262</v>
      </c>
      <c r="Q30" s="18" t="s">
        <v>404</v>
      </c>
      <c r="R30" s="20" t="s">
        <v>404</v>
      </c>
      <c r="S30" s="18" t="s">
        <v>404</v>
      </c>
      <c r="T30" s="20" t="s">
        <v>404</v>
      </c>
      <c r="U30" s="18" t="s">
        <v>404</v>
      </c>
      <c r="V30" s="20" t="s">
        <v>404</v>
      </c>
      <c r="W30" s="18" t="s">
        <v>404</v>
      </c>
      <c r="X30" s="20" t="s">
        <v>404</v>
      </c>
      <c r="Y30" s="18" t="n">
        <v>500.39904362</v>
      </c>
      <c r="Z30" s="20" t="n">
        <v>13.66487855</v>
      </c>
    </row>
    <row r="31" spans="1:26">
      <c r="A31" s="15" t="s">
        <v>428</v>
      </c>
      <c r="B31" s="17" t="n">
        <v>5456</v>
      </c>
      <c r="C31" s="18">
        <f>(502.0/B31*100)</f>
        <v/>
      </c>
      <c r="D31" s="19" t="n">
        <v>4954</v>
      </c>
      <c r="E31" s="18" t="s">
        <v>404</v>
      </c>
      <c r="F31" s="20" t="s">
        <v>404</v>
      </c>
      <c r="G31" s="18" t="n">
        <v>515.02597457</v>
      </c>
      <c r="H31" s="20" t="n">
        <v>8.904867879999999</v>
      </c>
      <c r="I31" s="18" t="n">
        <v>510.65073204</v>
      </c>
      <c r="J31" s="20" t="n">
        <v>3.83726287</v>
      </c>
      <c r="K31" s="18" t="n">
        <v>514.15222364</v>
      </c>
      <c r="L31" s="20" t="n">
        <v>6.36783805</v>
      </c>
      <c r="M31" s="18" t="n">
        <v>519.2687483</v>
      </c>
      <c r="N31" s="20" t="n">
        <v>8.25401722</v>
      </c>
      <c r="O31" s="18" t="n">
        <v>510.11711404</v>
      </c>
      <c r="P31" s="20" t="n">
        <v>9.297524109999999</v>
      </c>
      <c r="Q31" s="18" t="s">
        <v>404</v>
      </c>
      <c r="R31" s="20" t="s">
        <v>404</v>
      </c>
      <c r="S31" s="18" t="s">
        <v>404</v>
      </c>
      <c r="T31" s="20" t="s">
        <v>404</v>
      </c>
      <c r="U31" s="18" t="s">
        <v>404</v>
      </c>
      <c r="V31" s="20" t="s">
        <v>404</v>
      </c>
      <c r="W31" s="18" t="s">
        <v>404</v>
      </c>
      <c r="X31" s="20" t="s">
        <v>404</v>
      </c>
      <c r="Y31" s="18" t="n">
        <v>510.19008533</v>
      </c>
      <c r="Z31" s="20" t="n">
        <v>10.37209604</v>
      </c>
    </row>
    <row r="32" spans="1:26">
      <c r="A32" s="15" t="s">
        <v>429</v>
      </c>
      <c r="B32" s="17" t="n">
        <v>4478</v>
      </c>
      <c r="C32" s="18">
        <f>(0.0/B32*100)</f>
        <v/>
      </c>
      <c r="D32" s="19" t="n">
        <v>4478</v>
      </c>
      <c r="E32" s="18" t="s">
        <v>404</v>
      </c>
      <c r="F32" s="20" t="s">
        <v>404</v>
      </c>
      <c r="G32" s="18" t="n">
        <v>501.91679527</v>
      </c>
      <c r="H32" s="20" t="n">
        <v>4.86654673</v>
      </c>
      <c r="I32" s="18" t="n">
        <v>505.03545254</v>
      </c>
      <c r="J32" s="20" t="n">
        <v>4.53634244</v>
      </c>
      <c r="K32" s="18" t="n">
        <v>508.62286939</v>
      </c>
      <c r="L32" s="20" t="n">
        <v>6.55067957</v>
      </c>
      <c r="M32" s="18" t="n">
        <v>513.44437093</v>
      </c>
      <c r="N32" s="20" t="n">
        <v>13.71445635</v>
      </c>
      <c r="O32" s="18" t="n">
        <v>496.23385749</v>
      </c>
      <c r="P32" s="20" t="n">
        <v>11.91261486</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446.03324953</v>
      </c>
      <c r="F33" s="20" t="n">
        <v>12.60287275</v>
      </c>
      <c r="G33" s="18" t="n">
        <v>495.86760868</v>
      </c>
      <c r="H33" s="20" t="n">
        <v>7.07874031</v>
      </c>
      <c r="I33" s="18" t="n">
        <v>505.03515629</v>
      </c>
      <c r="J33" s="20" t="n">
        <v>5.19431186</v>
      </c>
      <c r="K33" s="18" t="n">
        <v>485.5555969</v>
      </c>
      <c r="L33" s="20" t="n">
        <v>7.33977062</v>
      </c>
      <c r="M33" s="18" t="n">
        <v>515.75811273</v>
      </c>
      <c r="N33" s="20" t="n">
        <v>10.7912268</v>
      </c>
      <c r="O33" s="18" t="n">
        <v>490.91180093</v>
      </c>
      <c r="P33" s="20" t="n">
        <v>13.0731992</v>
      </c>
      <c r="Q33" s="18" t="s">
        <v>404</v>
      </c>
      <c r="R33" s="20" t="s">
        <v>404</v>
      </c>
      <c r="S33" s="18" t="s">
        <v>404</v>
      </c>
      <c r="T33" s="20" t="s">
        <v>404</v>
      </c>
      <c r="U33" s="18" t="s">
        <v>404</v>
      </c>
      <c r="V33" s="20" t="s">
        <v>404</v>
      </c>
      <c r="W33" s="18" t="s">
        <v>404</v>
      </c>
      <c r="X33" s="20" t="s">
        <v>404</v>
      </c>
      <c r="Y33" s="18" t="n">
        <v>520.62040419</v>
      </c>
      <c r="Z33" s="20" t="n">
        <v>51.27347903</v>
      </c>
    </row>
    <row r="34" spans="1:26">
      <c r="A34" s="15" t="s">
        <v>431</v>
      </c>
      <c r="B34" s="17" t="n">
        <v>6350</v>
      </c>
      <c r="C34" s="18">
        <f>(0.0/B34*100)</f>
        <v/>
      </c>
      <c r="D34" s="19" t="n">
        <v>6350</v>
      </c>
      <c r="E34" s="18" t="s">
        <v>404</v>
      </c>
      <c r="F34" s="20" t="s">
        <v>404</v>
      </c>
      <c r="G34" s="18" t="n">
        <v>418.44531628</v>
      </c>
      <c r="H34" s="20" t="n">
        <v>18.30306735</v>
      </c>
      <c r="I34" s="18" t="n">
        <v>477.90779392</v>
      </c>
      <c r="J34" s="20" t="n">
        <v>10.94949826</v>
      </c>
      <c r="K34" s="18" t="n">
        <v>446.40793836</v>
      </c>
      <c r="L34" s="20" t="n">
        <v>5.84145518</v>
      </c>
      <c r="M34" s="18" t="n">
        <v>459.93114107</v>
      </c>
      <c r="N34" s="20" t="n">
        <v>11.85885105</v>
      </c>
      <c r="O34" s="18" t="n">
        <v>446.16020296</v>
      </c>
      <c r="P34" s="20" t="n">
        <v>8.82804481</v>
      </c>
      <c r="Q34" s="18" t="s">
        <v>404</v>
      </c>
      <c r="R34" s="20" t="s">
        <v>404</v>
      </c>
      <c r="S34" s="18" t="s">
        <v>404</v>
      </c>
      <c r="T34" s="20" t="s">
        <v>404</v>
      </c>
      <c r="U34" s="18" t="s">
        <v>404</v>
      </c>
      <c r="V34" s="20" t="s">
        <v>404</v>
      </c>
      <c r="W34" s="18" t="s">
        <v>404</v>
      </c>
      <c r="X34" s="20" t="s">
        <v>404</v>
      </c>
      <c r="Y34" s="18" t="n">
        <v>443.16580598</v>
      </c>
      <c r="Z34" s="20" t="n">
        <v>18.65677586</v>
      </c>
    </row>
    <row r="35" spans="1:26">
      <c r="A35" s="15" t="s">
        <v>432</v>
      </c>
      <c r="B35" s="17" t="n">
        <v>6406</v>
      </c>
      <c r="C35" s="18">
        <f>(443.0/B35*100)</f>
        <v/>
      </c>
      <c r="D35" s="19" t="n">
        <v>5963</v>
      </c>
      <c r="E35" s="18" t="s">
        <v>404</v>
      </c>
      <c r="F35" s="20" t="s">
        <v>404</v>
      </c>
      <c r="G35" s="18" t="n">
        <v>487.81991926</v>
      </c>
      <c r="H35" s="20" t="n">
        <v>3.32710217</v>
      </c>
      <c r="I35" s="18" t="n">
        <v>513.0458058200001</v>
      </c>
      <c r="J35" s="20" t="n">
        <v>2.9478277</v>
      </c>
      <c r="K35" s="18" t="n">
        <v>522.5179468</v>
      </c>
      <c r="L35" s="20" t="n">
        <v>3.14423536</v>
      </c>
      <c r="M35" s="18" t="n">
        <v>483.94283425</v>
      </c>
      <c r="N35" s="20" t="n">
        <v>4.03430288</v>
      </c>
      <c r="O35" s="18" t="n">
        <v>508.97371089</v>
      </c>
      <c r="P35" s="20" t="n">
        <v>2.15384665</v>
      </c>
      <c r="Q35" s="18" t="s">
        <v>404</v>
      </c>
      <c r="R35" s="20" t="s">
        <v>404</v>
      </c>
      <c r="S35" s="18" t="s">
        <v>404</v>
      </c>
      <c r="T35" s="20" t="s">
        <v>404</v>
      </c>
      <c r="U35" s="18" t="s">
        <v>404</v>
      </c>
      <c r="V35" s="20" t="s">
        <v>404</v>
      </c>
      <c r="W35" s="18" t="s">
        <v>404</v>
      </c>
      <c r="X35" s="20" t="s">
        <v>404</v>
      </c>
      <c r="Y35" s="18" t="n">
        <v>489.27871744</v>
      </c>
      <c r="Z35" s="20" t="n">
        <v>6.8698172</v>
      </c>
    </row>
    <row r="36" spans="1:26">
      <c r="A36" s="15" t="s">
        <v>433</v>
      </c>
      <c r="B36" s="17" t="n">
        <v>6736</v>
      </c>
      <c r="C36" s="18">
        <f>(10.0/B36*100)</f>
        <v/>
      </c>
      <c r="D36" s="19" t="n">
        <v>6726</v>
      </c>
      <c r="E36" s="18" t="n">
        <v>514.17752047</v>
      </c>
      <c r="F36" s="20" t="n">
        <v>15.64035638</v>
      </c>
      <c r="G36" s="18" t="n">
        <v>492.761215</v>
      </c>
      <c r="H36" s="20" t="n">
        <v>7.55912234</v>
      </c>
      <c r="I36" s="18" t="n">
        <v>492.40009246</v>
      </c>
      <c r="J36" s="20" t="n">
        <v>4.37829577</v>
      </c>
      <c r="K36" s="18" t="n">
        <v>496.3213657</v>
      </c>
      <c r="L36" s="20" t="n">
        <v>4.72169893</v>
      </c>
      <c r="M36" s="18" t="n">
        <v>495.85423107</v>
      </c>
      <c r="N36" s="20" t="n">
        <v>6.81620318</v>
      </c>
      <c r="O36" s="18" t="n">
        <v>515.93893414</v>
      </c>
      <c r="P36" s="20" t="n">
        <v>6.02999907</v>
      </c>
      <c r="Q36" s="18" t="s">
        <v>404</v>
      </c>
      <c r="R36" s="20" t="s">
        <v>404</v>
      </c>
      <c r="S36" s="18" t="s">
        <v>404</v>
      </c>
      <c r="T36" s="20" t="s">
        <v>404</v>
      </c>
      <c r="U36" s="18" t="s">
        <v>404</v>
      </c>
      <c r="V36" s="20" t="s">
        <v>404</v>
      </c>
      <c r="W36" s="18" t="s">
        <v>404</v>
      </c>
      <c r="X36" s="20" t="s">
        <v>404</v>
      </c>
      <c r="Y36" s="18" t="n">
        <v>524.3699949099999</v>
      </c>
      <c r="Z36" s="20" t="n">
        <v>6.52735095</v>
      </c>
    </row>
    <row r="37" spans="1:26">
      <c r="A37" s="15" t="s">
        <v>434</v>
      </c>
      <c r="B37" s="17" t="n">
        <v>5458</v>
      </c>
      <c r="C37" s="18">
        <f>(0.0/B37*100)</f>
        <v/>
      </c>
      <c r="D37" s="19" t="n">
        <v>5458</v>
      </c>
      <c r="E37" s="18" t="s">
        <v>404</v>
      </c>
      <c r="F37" s="20" t="s">
        <v>404</v>
      </c>
      <c r="G37" s="18" t="n">
        <v>516.52347857</v>
      </c>
      <c r="H37" s="20" t="n">
        <v>8.946858799999999</v>
      </c>
      <c r="I37" s="18" t="n">
        <v>492.89812945</v>
      </c>
      <c r="J37" s="20" t="n">
        <v>5.49979694</v>
      </c>
      <c r="K37" s="18" t="n">
        <v>501.51460779</v>
      </c>
      <c r="L37" s="20" t="n">
        <v>5.94686224</v>
      </c>
      <c r="M37" s="18" t="n">
        <v>509.24812057</v>
      </c>
      <c r="N37" s="20" t="n">
        <v>8.198406390000001</v>
      </c>
      <c r="O37" s="18" t="n">
        <v>476.15327333</v>
      </c>
      <c r="P37" s="20" t="n">
        <v>8.243289170000001</v>
      </c>
      <c r="Q37" s="18" t="s">
        <v>404</v>
      </c>
      <c r="R37" s="20" t="s">
        <v>404</v>
      </c>
      <c r="S37" s="18" t="s">
        <v>404</v>
      </c>
      <c r="T37" s="20" t="s">
        <v>404</v>
      </c>
      <c r="U37" s="18" t="s">
        <v>404</v>
      </c>
      <c r="V37" s="20" t="s">
        <v>404</v>
      </c>
      <c r="W37" s="18" t="s">
        <v>404</v>
      </c>
      <c r="X37" s="20" t="s">
        <v>404</v>
      </c>
      <c r="Y37" s="18" t="n">
        <v>601.97369377</v>
      </c>
      <c r="Z37" s="20" t="n">
        <v>25.78366014</v>
      </c>
    </row>
    <row r="38" spans="1:26">
      <c r="A38" s="15" t="s">
        <v>435</v>
      </c>
      <c r="B38" s="17" t="n">
        <v>5860</v>
      </c>
      <c r="C38" s="18">
        <f>(268.0/B38*100)</f>
        <v/>
      </c>
      <c r="D38" s="19" t="n">
        <v>5592</v>
      </c>
      <c r="E38" s="18" t="n">
        <v>491.70174294</v>
      </c>
      <c r="F38" s="20" t="n">
        <v>29.0864639</v>
      </c>
      <c r="G38" s="18" t="n">
        <v>489.19665132</v>
      </c>
      <c r="H38" s="20" t="n">
        <v>7.29587437</v>
      </c>
      <c r="I38" s="18" t="n">
        <v>495.28671007</v>
      </c>
      <c r="J38" s="20" t="n">
        <v>6.66928778</v>
      </c>
      <c r="K38" s="18" t="n">
        <v>492.53066974</v>
      </c>
      <c r="L38" s="20" t="n">
        <v>14.6229635</v>
      </c>
      <c r="M38" s="18" t="n">
        <v>472.87733744</v>
      </c>
      <c r="N38" s="20" t="n">
        <v>12.46642352</v>
      </c>
      <c r="O38" s="18" t="n">
        <v>467.17569359</v>
      </c>
      <c r="P38" s="20" t="n">
        <v>20.44647972</v>
      </c>
      <c r="Q38" s="18" t="s">
        <v>404</v>
      </c>
      <c r="R38" s="20" t="s">
        <v>404</v>
      </c>
      <c r="S38" s="18" t="s">
        <v>404</v>
      </c>
      <c r="T38" s="20" t="s">
        <v>404</v>
      </c>
      <c r="U38" s="18" t="s">
        <v>404</v>
      </c>
      <c r="V38" s="20" t="s">
        <v>404</v>
      </c>
      <c r="W38" s="18" t="s">
        <v>404</v>
      </c>
      <c r="X38" s="20" t="s">
        <v>404</v>
      </c>
      <c r="Y38" s="18" t="n">
        <v>510.63624975</v>
      </c>
      <c r="Z38" s="20" t="n">
        <v>21.74855951</v>
      </c>
    </row>
    <row r="39" spans="1:26">
      <c r="A39" s="15" t="s">
        <v>436</v>
      </c>
      <c r="B39" s="17" t="n">
        <v>5895</v>
      </c>
      <c r="C39" s="18">
        <f>(0.0/B39*100)</f>
        <v/>
      </c>
      <c r="D39" s="19" t="n">
        <v>5895</v>
      </c>
      <c r="E39" s="18" t="s">
        <v>404</v>
      </c>
      <c r="F39" s="20" t="s">
        <v>404</v>
      </c>
      <c r="G39" s="18" t="n">
        <v>437.90687163</v>
      </c>
      <c r="H39" s="20" t="n">
        <v>13.89899624</v>
      </c>
      <c r="I39" s="18" t="n">
        <v>414.74720936</v>
      </c>
      <c r="J39" s="20" t="n">
        <v>12.56147607</v>
      </c>
      <c r="K39" s="18" t="n">
        <v>426.99901767</v>
      </c>
      <c r="L39" s="20" t="n">
        <v>7.47043841</v>
      </c>
      <c r="M39" s="18" t="n">
        <v>420.03828186</v>
      </c>
      <c r="N39" s="20" t="n">
        <v>9.691245520000001</v>
      </c>
      <c r="O39" s="18" t="n">
        <v>438.71018139</v>
      </c>
      <c r="P39" s="20" t="n">
        <v>11.90703913</v>
      </c>
      <c r="Q39" s="18" t="s">
        <v>404</v>
      </c>
      <c r="R39" s="20" t="s">
        <v>404</v>
      </c>
      <c r="S39" s="18" t="s">
        <v>404</v>
      </c>
      <c r="T39" s="20" t="s">
        <v>404</v>
      </c>
      <c r="U39" s="18" t="s">
        <v>404</v>
      </c>
      <c r="V39" s="20" t="s">
        <v>404</v>
      </c>
      <c r="W39" s="18" t="s">
        <v>404</v>
      </c>
      <c r="X39" s="20" t="s">
        <v>404</v>
      </c>
      <c r="Y39" s="18" t="n">
        <v>454.80540508</v>
      </c>
      <c r="Z39" s="20" t="n">
        <v>30.96558591</v>
      </c>
    </row>
    <row r="40" spans="1:26">
      <c r="A40" s="15" t="s">
        <v>437</v>
      </c>
      <c r="B40" s="17" t="n">
        <v>14157</v>
      </c>
      <c r="C40" s="18">
        <f>(2650.0/B40*100)</f>
        <v/>
      </c>
      <c r="D40" s="19" t="n">
        <v>11507</v>
      </c>
      <c r="E40" s="18" t="n">
        <v>567.32517857</v>
      </c>
      <c r="F40" s="20" t="n">
        <v>14.68542752</v>
      </c>
      <c r="G40" s="18" t="n">
        <v>471.86092897</v>
      </c>
      <c r="H40" s="20" t="n">
        <v>28.33783453</v>
      </c>
      <c r="I40" s="18" t="n">
        <v>501.43658011</v>
      </c>
      <c r="J40" s="20" t="n">
        <v>8.116087289999999</v>
      </c>
      <c r="K40" s="18" t="n">
        <v>508.17994494</v>
      </c>
      <c r="L40" s="20" t="n">
        <v>8.795408979999999</v>
      </c>
      <c r="M40" s="18" t="n">
        <v>505.10233269</v>
      </c>
      <c r="N40" s="20" t="n">
        <v>6.27430527</v>
      </c>
      <c r="O40" s="18" t="n">
        <v>499.44245007</v>
      </c>
      <c r="P40" s="20" t="n">
        <v>5.85909403</v>
      </c>
      <c r="Q40" s="18" t="s">
        <v>404</v>
      </c>
      <c r="R40" s="20" t="s">
        <v>404</v>
      </c>
      <c r="S40" s="18" t="s">
        <v>404</v>
      </c>
      <c r="T40" s="20" t="s">
        <v>404</v>
      </c>
      <c r="U40" s="18" t="s">
        <v>404</v>
      </c>
      <c r="V40" s="20" t="s">
        <v>404</v>
      </c>
      <c r="W40" s="18" t="s">
        <v>404</v>
      </c>
      <c r="X40" s="20" t="s">
        <v>404</v>
      </c>
      <c r="Y40" s="18" t="n">
        <v>476.4669641</v>
      </c>
      <c r="Z40" s="20" t="n">
        <v>10.99515036</v>
      </c>
    </row>
    <row r="41" spans="1:26">
      <c r="A41" s="15" t="s">
        <v>438</v>
      </c>
      <c r="B41" s="17" t="n">
        <v>5712</v>
      </c>
      <c r="C41" s="18">
        <f>(70.0/B41*100)</f>
        <v/>
      </c>
      <c r="D41" s="19" t="n">
        <v>5642</v>
      </c>
      <c r="E41" s="18" t="n">
        <v>564.71536779</v>
      </c>
      <c r="F41" s="20" t="n">
        <v>14.72739038</v>
      </c>
      <c r="G41" s="18" t="n">
        <v>536.80629245</v>
      </c>
      <c r="H41" s="20" t="n">
        <v>7.85207809</v>
      </c>
      <c r="I41" s="18" t="n">
        <v>475.30956186</v>
      </c>
      <c r="J41" s="20" t="n">
        <v>18.22247017</v>
      </c>
      <c r="K41" s="18" t="n">
        <v>506.74521081</v>
      </c>
      <c r="L41" s="20" t="n">
        <v>8.246826199999999</v>
      </c>
      <c r="M41" s="18" t="n">
        <v>482.4283195</v>
      </c>
      <c r="N41" s="20" t="n">
        <v>6.16685062</v>
      </c>
      <c r="O41" s="18" t="n">
        <v>507.52330099</v>
      </c>
      <c r="P41" s="20" t="n">
        <v>5.53253293</v>
      </c>
      <c r="Q41" s="18" t="s">
        <v>404</v>
      </c>
      <c r="R41" s="20" t="s">
        <v>404</v>
      </c>
      <c r="S41" s="18" t="s">
        <v>404</v>
      </c>
      <c r="T41" s="20" t="s">
        <v>404</v>
      </c>
      <c r="U41" s="18" t="s">
        <v>404</v>
      </c>
      <c r="V41" s="20" t="s">
        <v>404</v>
      </c>
      <c r="W41" s="18" t="s">
        <v>404</v>
      </c>
      <c r="X41" s="20" t="s">
        <v>404</v>
      </c>
      <c r="Y41" s="18" t="n">
        <v>553.52007123</v>
      </c>
      <c r="Z41" s="20" t="n">
        <v>14.7752352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397.07275655</v>
      </c>
      <c r="H44" s="20" t="n">
        <v>19.06780481</v>
      </c>
      <c r="I44" s="18" t="n">
        <v>428.3867128</v>
      </c>
      <c r="J44" s="20" t="n">
        <v>11.54211547</v>
      </c>
      <c r="K44" s="18" t="n">
        <v>402.96635041</v>
      </c>
      <c r="L44" s="20" t="n">
        <v>6.02238083</v>
      </c>
      <c r="M44" s="18" t="n">
        <v>401.50202955</v>
      </c>
      <c r="N44" s="20" t="n">
        <v>8.16800119</v>
      </c>
      <c r="O44" s="18" t="n">
        <v>400.59463223</v>
      </c>
      <c r="P44" s="20" t="n">
        <v>10.9431646</v>
      </c>
      <c r="Q44" s="18" t="s">
        <v>404</v>
      </c>
      <c r="R44" s="20" t="s">
        <v>404</v>
      </c>
      <c r="S44" s="18" t="s">
        <v>404</v>
      </c>
      <c r="T44" s="20" t="s">
        <v>404</v>
      </c>
      <c r="U44" s="18" t="s">
        <v>404</v>
      </c>
      <c r="V44" s="20" t="s">
        <v>404</v>
      </c>
      <c r="W44" s="18" t="s">
        <v>404</v>
      </c>
      <c r="X44" s="20" t="s">
        <v>404</v>
      </c>
      <c r="Y44" s="18" t="n">
        <v>459.41214628</v>
      </c>
      <c r="Z44" s="20" t="n">
        <v>18.65995572</v>
      </c>
    </row>
    <row r="45" spans="1:26">
      <c r="A45" s="15" t="s">
        <v>442</v>
      </c>
      <c r="B45" s="17" t="n">
        <v>5519</v>
      </c>
      <c r="C45" s="18">
        <f>(0.0/B45*100)</f>
        <v/>
      </c>
      <c r="D45" s="19" t="n">
        <v>5519</v>
      </c>
      <c r="E45" s="18" t="n">
        <v>380.21227626</v>
      </c>
      <c r="F45" s="20" t="n">
        <v>20.45501135</v>
      </c>
      <c r="G45" s="18" t="n">
        <v>335.79937316</v>
      </c>
      <c r="H45" s="20" t="n">
        <v>7.57060569</v>
      </c>
      <c r="I45" s="18" t="n">
        <v>350.58190858</v>
      </c>
      <c r="J45" s="20" t="n">
        <v>7.64400393</v>
      </c>
      <c r="K45" s="18" t="n">
        <v>358.67976286</v>
      </c>
      <c r="L45" s="20" t="n">
        <v>6.74783147</v>
      </c>
      <c r="M45" s="18" t="n">
        <v>328.80807335</v>
      </c>
      <c r="N45" s="20" t="n">
        <v>8.783278660000001</v>
      </c>
      <c r="O45" s="18" t="n">
        <v>344.4743012</v>
      </c>
      <c r="P45" s="20" t="n">
        <v>10.65376905</v>
      </c>
      <c r="Q45" s="18" t="s">
        <v>404</v>
      </c>
      <c r="R45" s="20" t="s">
        <v>404</v>
      </c>
      <c r="S45" s="18" t="s">
        <v>404</v>
      </c>
      <c r="T45" s="20" t="s">
        <v>404</v>
      </c>
      <c r="U45" s="18" t="s">
        <v>404</v>
      </c>
      <c r="V45" s="20" t="s">
        <v>404</v>
      </c>
      <c r="W45" s="18" t="s">
        <v>404</v>
      </c>
      <c r="X45" s="20" t="s">
        <v>404</v>
      </c>
      <c r="Y45" s="18" t="n">
        <v>367.91983317</v>
      </c>
      <c r="Z45" s="20" t="n">
        <v>15.04508591</v>
      </c>
    </row>
    <row r="46" spans="1:26">
      <c r="A46" s="15" t="s">
        <v>443</v>
      </c>
      <c r="B46" s="17" t="n">
        <v>23141</v>
      </c>
      <c r="C46" s="18">
        <f>(4196.0/B46*100)</f>
        <v/>
      </c>
      <c r="D46" s="19" t="n">
        <v>18945</v>
      </c>
      <c r="E46" s="18" t="n">
        <v>518.34030791</v>
      </c>
      <c r="F46" s="20" t="n">
        <v>17.11909588</v>
      </c>
      <c r="G46" s="18" t="n">
        <v>413.29160271</v>
      </c>
      <c r="H46" s="20" t="n">
        <v>13.60626025</v>
      </c>
      <c r="I46" s="18" t="n">
        <v>408.23915945</v>
      </c>
      <c r="J46" s="20" t="n">
        <v>8.4733179</v>
      </c>
      <c r="K46" s="18" t="n">
        <v>416.16489275</v>
      </c>
      <c r="L46" s="20" t="n">
        <v>8.729285989999999</v>
      </c>
      <c r="M46" s="18" t="n">
        <v>410.75134379</v>
      </c>
      <c r="N46" s="20" t="n">
        <v>7.32454611</v>
      </c>
      <c r="O46" s="18" t="n">
        <v>412.38858963</v>
      </c>
      <c r="P46" s="20" t="n">
        <v>5.06692714</v>
      </c>
      <c r="Q46" s="18" t="s">
        <v>404</v>
      </c>
      <c r="R46" s="20" t="s">
        <v>404</v>
      </c>
      <c r="S46" s="18" t="s">
        <v>404</v>
      </c>
      <c r="T46" s="20" t="s">
        <v>404</v>
      </c>
      <c r="U46" s="18" t="s">
        <v>404</v>
      </c>
      <c r="V46" s="20" t="s">
        <v>404</v>
      </c>
      <c r="W46" s="18" t="s">
        <v>404</v>
      </c>
      <c r="X46" s="20" t="s">
        <v>404</v>
      </c>
      <c r="Y46" s="18" t="n">
        <v>375.88711375</v>
      </c>
      <c r="Z46" s="20" t="n">
        <v>8.04889665</v>
      </c>
    </row>
    <row r="47" spans="1:26">
      <c r="A47" s="15" t="s">
        <v>444</v>
      </c>
      <c r="B47" s="17" t="n">
        <v>5928</v>
      </c>
      <c r="C47" s="18">
        <f>(0.0/B47*100)</f>
        <v/>
      </c>
      <c r="D47" s="19" t="n">
        <v>5928</v>
      </c>
      <c r="E47" s="18" t="s">
        <v>404</v>
      </c>
      <c r="F47" s="20" t="s">
        <v>404</v>
      </c>
      <c r="G47" s="18" t="n">
        <v>381.62395722</v>
      </c>
      <c r="H47" s="20" t="n">
        <v>26.56529735</v>
      </c>
      <c r="I47" s="18" t="n">
        <v>435.20241254</v>
      </c>
      <c r="J47" s="20" t="n">
        <v>15.31617918</v>
      </c>
      <c r="K47" s="18" t="n">
        <v>429.61573126</v>
      </c>
      <c r="L47" s="20" t="n">
        <v>9.777808050000001</v>
      </c>
      <c r="M47" s="18" t="n">
        <v>422.10415635</v>
      </c>
      <c r="N47" s="20" t="n">
        <v>11.7080954</v>
      </c>
      <c r="O47" s="18" t="n">
        <v>447.79274471</v>
      </c>
      <c r="P47" s="20" t="n">
        <v>12.27485523</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414.089057</v>
      </c>
      <c r="F48" s="20" t="n">
        <v>41.41527349</v>
      </c>
      <c r="G48" s="18" t="n">
        <v>474.80357687</v>
      </c>
      <c r="H48" s="20" t="n">
        <v>12.12997528</v>
      </c>
      <c r="I48" s="18" t="n">
        <v>499.35607935</v>
      </c>
      <c r="J48" s="20" t="n">
        <v>12.39141626</v>
      </c>
      <c r="K48" s="18" t="n">
        <v>490.34069918</v>
      </c>
      <c r="L48" s="20" t="n">
        <v>16.55093956</v>
      </c>
      <c r="M48" s="18" t="n">
        <v>506.31323584</v>
      </c>
      <c r="N48" s="20" t="n">
        <v>12.9056193</v>
      </c>
      <c r="O48" s="18" t="n">
        <v>516.40273189</v>
      </c>
      <c r="P48" s="20" t="n">
        <v>24.36706597</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s">
        <v>404</v>
      </c>
      <c r="F49" s="20" t="s">
        <v>404</v>
      </c>
      <c r="G49" s="18" t="n">
        <v>431.00106583</v>
      </c>
      <c r="H49" s="20" t="n">
        <v>11.98747239</v>
      </c>
      <c r="I49" s="18" t="n">
        <v>421.56339248</v>
      </c>
      <c r="J49" s="20" t="n">
        <v>6.25113217</v>
      </c>
      <c r="K49" s="18" t="n">
        <v>423.25572389</v>
      </c>
      <c r="L49" s="20" t="n">
        <v>6.96935962</v>
      </c>
      <c r="M49" s="18" t="n">
        <v>420.0250709</v>
      </c>
      <c r="N49" s="20" t="n">
        <v>10.10080349</v>
      </c>
      <c r="O49" s="18" t="n">
        <v>433.24855352</v>
      </c>
      <c r="P49" s="20" t="n">
        <v>8.70753133</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362.72593905</v>
      </c>
      <c r="F50" s="20" t="n">
        <v>9.13072403</v>
      </c>
      <c r="G50" s="18" t="n">
        <v>429.74667372</v>
      </c>
      <c r="H50" s="20" t="n">
        <v>8.853900489999999</v>
      </c>
      <c r="I50" s="18" t="n">
        <v>421.45128791</v>
      </c>
      <c r="J50" s="20" t="n">
        <v>6.18834243</v>
      </c>
      <c r="K50" s="18" t="n">
        <v>429.52680399</v>
      </c>
      <c r="L50" s="20" t="n">
        <v>7.91533508</v>
      </c>
      <c r="M50" s="18" t="n">
        <v>460.8148144</v>
      </c>
      <c r="N50" s="20" t="n">
        <v>11.9420395</v>
      </c>
      <c r="O50" s="18" t="n">
        <v>427.61679582</v>
      </c>
      <c r="P50" s="20" t="n">
        <v>10.62154714</v>
      </c>
      <c r="Q50" s="18" t="s">
        <v>404</v>
      </c>
      <c r="R50" s="20" t="s">
        <v>404</v>
      </c>
      <c r="S50" s="18" t="s">
        <v>404</v>
      </c>
      <c r="T50" s="20" t="s">
        <v>404</v>
      </c>
      <c r="U50" s="18" t="s">
        <v>404</v>
      </c>
      <c r="V50" s="20" t="s">
        <v>404</v>
      </c>
      <c r="W50" s="18" t="s">
        <v>404</v>
      </c>
      <c r="X50" s="20" t="s">
        <v>404</v>
      </c>
      <c r="Y50" s="18" t="n">
        <v>413.00495281</v>
      </c>
      <c r="Z50" s="20" t="n">
        <v>15.75202462</v>
      </c>
    </row>
    <row r="51" spans="1:26">
      <c r="A51" s="15" t="s">
        <v>448</v>
      </c>
      <c r="B51" s="17" t="n">
        <v>6866</v>
      </c>
      <c r="C51" s="18">
        <f>(0.0/B51*100)</f>
        <v/>
      </c>
      <c r="D51" s="19" t="n">
        <v>6866</v>
      </c>
      <c r="E51" s="18" t="n">
        <v>436.34341734</v>
      </c>
      <c r="F51" s="20" t="n">
        <v>7.00678484</v>
      </c>
      <c r="G51" s="18" t="n">
        <v>414.80130432</v>
      </c>
      <c r="H51" s="20" t="n">
        <v>9.17810017</v>
      </c>
      <c r="I51" s="18" t="n">
        <v>435.86779725</v>
      </c>
      <c r="J51" s="20" t="n">
        <v>5.8012765</v>
      </c>
      <c r="K51" s="18" t="n">
        <v>427.31908087</v>
      </c>
      <c r="L51" s="20" t="n">
        <v>5.29883874</v>
      </c>
      <c r="M51" s="18" t="n">
        <v>410.76517824</v>
      </c>
      <c r="N51" s="20" t="n">
        <v>8.09311188</v>
      </c>
      <c r="O51" s="18" t="n">
        <v>435.08616444</v>
      </c>
      <c r="P51" s="20" t="n">
        <v>8.13814211</v>
      </c>
      <c r="Q51" s="18" t="s">
        <v>404</v>
      </c>
      <c r="R51" s="20" t="s">
        <v>404</v>
      </c>
      <c r="S51" s="18" t="s">
        <v>404</v>
      </c>
      <c r="T51" s="20" t="s">
        <v>404</v>
      </c>
      <c r="U51" s="18" t="s">
        <v>404</v>
      </c>
      <c r="V51" s="20" t="s">
        <v>404</v>
      </c>
      <c r="W51" s="18" t="s">
        <v>404</v>
      </c>
      <c r="X51" s="20" t="s">
        <v>404</v>
      </c>
      <c r="Y51" s="18" t="n">
        <v>427.85773641</v>
      </c>
      <c r="Z51" s="20" t="n">
        <v>10.73244197</v>
      </c>
    </row>
    <row r="52" spans="1:26">
      <c r="A52" s="15" t="s">
        <v>449</v>
      </c>
      <c r="B52" s="17" t="n">
        <v>5809</v>
      </c>
      <c r="C52" s="18">
        <f>(0.0/B52*100)</f>
        <v/>
      </c>
      <c r="D52" s="19" t="n">
        <v>5809</v>
      </c>
      <c r="E52" s="18" t="s">
        <v>404</v>
      </c>
      <c r="F52" s="20" t="s">
        <v>404</v>
      </c>
      <c r="G52" s="18" t="n">
        <v>493.27884654</v>
      </c>
      <c r="H52" s="20" t="n">
        <v>12.56965183</v>
      </c>
      <c r="I52" s="18" t="n">
        <v>484.36778163</v>
      </c>
      <c r="J52" s="20" t="n">
        <v>7.60084776</v>
      </c>
      <c r="K52" s="18" t="n">
        <v>487.1633052</v>
      </c>
      <c r="L52" s="20" t="n">
        <v>9.12198922</v>
      </c>
      <c r="M52" s="18" t="n">
        <v>492.21214591</v>
      </c>
      <c r="N52" s="20" t="n">
        <v>10.81381418</v>
      </c>
      <c r="O52" s="18" t="n">
        <v>476.84712843</v>
      </c>
      <c r="P52" s="20" t="n">
        <v>16.99820542</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n">
        <v>441.56426254</v>
      </c>
      <c r="F53" s="20" t="n">
        <v>12.86468518</v>
      </c>
      <c r="G53" s="18" t="n">
        <v>415.05923835</v>
      </c>
      <c r="H53" s="20" t="n">
        <v>7.28915333</v>
      </c>
      <c r="I53" s="18" t="n">
        <v>440.15456425</v>
      </c>
      <c r="J53" s="20" t="n">
        <v>2.98686075</v>
      </c>
      <c r="K53" s="18" t="n">
        <v>443.81333242</v>
      </c>
      <c r="L53" s="20" t="n">
        <v>2.62761733</v>
      </c>
      <c r="M53" s="18" t="n">
        <v>457.54533861</v>
      </c>
      <c r="N53" s="20" t="n">
        <v>3.42493646</v>
      </c>
      <c r="O53" s="18" t="n">
        <v>440.62568024</v>
      </c>
      <c r="P53" s="20" t="n">
        <v>3.59534839</v>
      </c>
      <c r="Q53" s="18" t="s">
        <v>404</v>
      </c>
      <c r="R53" s="20" t="s">
        <v>404</v>
      </c>
      <c r="S53" s="18" t="s">
        <v>404</v>
      </c>
      <c r="T53" s="20" t="s">
        <v>404</v>
      </c>
      <c r="U53" s="18" t="s">
        <v>404</v>
      </c>
      <c r="V53" s="20" t="s">
        <v>404</v>
      </c>
      <c r="W53" s="18" t="s">
        <v>404</v>
      </c>
      <c r="X53" s="20" t="s">
        <v>404</v>
      </c>
      <c r="Y53" s="18" t="n">
        <v>430.14828414</v>
      </c>
      <c r="Z53" s="20" t="n">
        <v>12.25004245</v>
      </c>
    </row>
    <row r="54" spans="1:26">
      <c r="A54" s="15" t="s">
        <v>451</v>
      </c>
      <c r="B54" s="17" t="n">
        <v>4740</v>
      </c>
      <c r="C54" s="18">
        <f>(199.0/B54*100)</f>
        <v/>
      </c>
      <c r="D54" s="19" t="n">
        <v>4541</v>
      </c>
      <c r="E54" s="18" t="s">
        <v>404</v>
      </c>
      <c r="F54" s="20" t="s">
        <v>404</v>
      </c>
      <c r="G54" s="18" t="n">
        <v>384.29921737</v>
      </c>
      <c r="H54" s="20" t="n">
        <v>16.91989312</v>
      </c>
      <c r="I54" s="18" t="n">
        <v>357.56568533</v>
      </c>
      <c r="J54" s="20" t="n">
        <v>14.5068642</v>
      </c>
      <c r="K54" s="18" t="n">
        <v>352.0210326</v>
      </c>
      <c r="L54" s="20" t="n">
        <v>7.15292014</v>
      </c>
      <c r="M54" s="18" t="n">
        <v>353.26758922</v>
      </c>
      <c r="N54" s="20" t="n">
        <v>13.56322598</v>
      </c>
      <c r="O54" s="18" t="n">
        <v>362.19414038</v>
      </c>
      <c r="P54" s="20" t="n">
        <v>6.85287557</v>
      </c>
      <c r="Q54" s="18" t="s">
        <v>404</v>
      </c>
      <c r="R54" s="20" t="s">
        <v>404</v>
      </c>
      <c r="S54" s="18" t="s">
        <v>404</v>
      </c>
      <c r="T54" s="20" t="s">
        <v>404</v>
      </c>
      <c r="U54" s="18" t="s">
        <v>404</v>
      </c>
      <c r="V54" s="20" t="s">
        <v>404</v>
      </c>
      <c r="W54" s="18" t="s">
        <v>404</v>
      </c>
      <c r="X54" s="20" t="s">
        <v>404</v>
      </c>
      <c r="Y54" s="18" t="n">
        <v>349.98025561</v>
      </c>
      <c r="Z54" s="20" t="n">
        <v>24.43320064</v>
      </c>
    </row>
    <row r="55" spans="1:26">
      <c r="A55" s="15" t="s">
        <v>452</v>
      </c>
      <c r="B55" s="17" t="n">
        <v>5316</v>
      </c>
      <c r="C55" s="18">
        <f>(43.0/B55*100)</f>
        <v/>
      </c>
      <c r="D55" s="19" t="n">
        <v>5273</v>
      </c>
      <c r="E55" s="18" t="s">
        <v>404</v>
      </c>
      <c r="F55" s="20" t="s">
        <v>404</v>
      </c>
      <c r="G55" s="18" t="n">
        <v>382.9824035</v>
      </c>
      <c r="H55" s="20" t="n">
        <v>15.23265133</v>
      </c>
      <c r="I55" s="18" t="n">
        <v>420.52358554</v>
      </c>
      <c r="J55" s="20" t="n">
        <v>9.47433672</v>
      </c>
      <c r="K55" s="18" t="n">
        <v>413.99153684</v>
      </c>
      <c r="L55" s="20" t="n">
        <v>6.49353671</v>
      </c>
      <c r="M55" s="18" t="n">
        <v>393.62200049</v>
      </c>
      <c r="N55" s="20" t="n">
        <v>7.57284992</v>
      </c>
      <c r="O55" s="18" t="n">
        <v>394.35472736</v>
      </c>
      <c r="P55" s="20" t="n">
        <v>5.63731796</v>
      </c>
      <c r="Q55" s="18" t="s">
        <v>404</v>
      </c>
      <c r="R55" s="20" t="s">
        <v>404</v>
      </c>
      <c r="S55" s="18" t="s">
        <v>404</v>
      </c>
      <c r="T55" s="20" t="s">
        <v>404</v>
      </c>
      <c r="U55" s="18" t="s">
        <v>404</v>
      </c>
      <c r="V55" s="20" t="s">
        <v>404</v>
      </c>
      <c r="W55" s="18" t="s">
        <v>404</v>
      </c>
      <c r="X55" s="20" t="s">
        <v>404</v>
      </c>
      <c r="Y55" s="18" t="n">
        <v>348.60926259</v>
      </c>
      <c r="Z55" s="20" t="n">
        <v>45.82011091</v>
      </c>
    </row>
    <row r="56" spans="1:26">
      <c r="A56" s="15" t="s">
        <v>453</v>
      </c>
      <c r="B56" s="17" t="n">
        <v>5359</v>
      </c>
      <c r="C56" s="18">
        <f>(0.0/B56*100)</f>
        <v/>
      </c>
      <c r="D56" s="19" t="n">
        <v>5359</v>
      </c>
      <c r="E56" s="18" t="s">
        <v>404</v>
      </c>
      <c r="F56" s="20" t="s">
        <v>404</v>
      </c>
      <c r="G56" s="18" t="n">
        <v>526.21206851</v>
      </c>
      <c r="H56" s="20" t="n">
        <v>7.91965916</v>
      </c>
      <c r="I56" s="18" t="n">
        <v>524.61917111</v>
      </c>
      <c r="J56" s="20" t="n">
        <v>5.8346741</v>
      </c>
      <c r="K56" s="18" t="n">
        <v>527.79174999</v>
      </c>
      <c r="L56" s="20" t="n">
        <v>11.26543034</v>
      </c>
      <c r="M56" s="18" t="n">
        <v>517.09103209</v>
      </c>
      <c r="N56" s="20" t="n">
        <v>34.05946817</v>
      </c>
      <c r="O56" s="18" t="n">
        <v>550.486798</v>
      </c>
      <c r="P56" s="20" t="n">
        <v>12.30794527</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380.29956343</v>
      </c>
      <c r="F57" s="20" t="n">
        <v>28.98173939</v>
      </c>
      <c r="G57" s="18" t="n">
        <v>392.83566943</v>
      </c>
      <c r="H57" s="20" t="n">
        <v>7.16117153</v>
      </c>
      <c r="I57" s="18" t="n">
        <v>406.92112938</v>
      </c>
      <c r="J57" s="20" t="n">
        <v>7.5822827</v>
      </c>
      <c r="K57" s="18" t="n">
        <v>388.58933409</v>
      </c>
      <c r="L57" s="20" t="n">
        <v>7.25971616</v>
      </c>
      <c r="M57" s="18" t="n">
        <v>393.7747581</v>
      </c>
      <c r="N57" s="20" t="n">
        <v>11.10841707</v>
      </c>
      <c r="O57" s="18" t="n">
        <v>406.95853232</v>
      </c>
      <c r="P57" s="20" t="n">
        <v>8.503448649999999</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400.7660162</v>
      </c>
      <c r="F58" s="20" t="n">
        <v>15.76436914</v>
      </c>
      <c r="G58" s="18" t="n">
        <v>408.454004</v>
      </c>
      <c r="H58" s="20" t="n">
        <v>17.94721464</v>
      </c>
      <c r="I58" s="18" t="n">
        <v>403.58592231</v>
      </c>
      <c r="J58" s="20" t="n">
        <v>10.26908703</v>
      </c>
      <c r="K58" s="18" t="n">
        <v>403.63406104</v>
      </c>
      <c r="L58" s="20" t="n">
        <v>7.39460198</v>
      </c>
      <c r="M58" s="18" t="n">
        <v>403.81045246</v>
      </c>
      <c r="N58" s="20" t="n">
        <v>7.46116335</v>
      </c>
      <c r="O58" s="18" t="n">
        <v>422.39685221</v>
      </c>
      <c r="P58" s="20" t="n">
        <v>6.70993606</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s">
        <v>404</v>
      </c>
      <c r="F59" s="20" t="s">
        <v>404</v>
      </c>
      <c r="G59" s="18" t="n">
        <v>333.96229374</v>
      </c>
      <c r="H59" s="20" t="n">
        <v>5.29259849</v>
      </c>
      <c r="I59" s="18" t="n">
        <v>361.77772423</v>
      </c>
      <c r="J59" s="20" t="n">
        <v>3.58523187</v>
      </c>
      <c r="K59" s="18" t="n">
        <v>342.78192022</v>
      </c>
      <c r="L59" s="20" t="n">
        <v>2.42063188</v>
      </c>
      <c r="M59" s="18" t="n">
        <v>344.1635903</v>
      </c>
      <c r="N59" s="20" t="n">
        <v>3.42932829</v>
      </c>
      <c r="O59" s="18" t="n">
        <v>342.99105675</v>
      </c>
      <c r="P59" s="20" t="n">
        <v>4.94798117</v>
      </c>
      <c r="Q59" s="18" t="s">
        <v>404</v>
      </c>
      <c r="R59" s="20" t="s">
        <v>404</v>
      </c>
      <c r="S59" s="18" t="s">
        <v>404</v>
      </c>
      <c r="T59" s="20" t="s">
        <v>404</v>
      </c>
      <c r="U59" s="18" t="s">
        <v>404</v>
      </c>
      <c r="V59" s="20" t="s">
        <v>404</v>
      </c>
      <c r="W59" s="18" t="s">
        <v>404</v>
      </c>
      <c r="X59" s="20" t="s">
        <v>404</v>
      </c>
      <c r="Y59" s="18" t="n">
        <v>306.4326877</v>
      </c>
      <c r="Z59" s="20" t="n">
        <v>12.6161066</v>
      </c>
    </row>
    <row r="60" spans="1:26">
      <c r="A60" s="15" t="s">
        <v>457</v>
      </c>
      <c r="B60" s="17" t="n">
        <v>4546</v>
      </c>
      <c r="C60" s="18">
        <f>(0.0/B60*100)</f>
        <v/>
      </c>
      <c r="D60" s="19" t="n">
        <v>4546</v>
      </c>
      <c r="E60" s="18" t="n">
        <v>248.48949281</v>
      </c>
      <c r="F60" s="20" t="n">
        <v>24.21616597</v>
      </c>
      <c r="G60" s="18" t="n">
        <v>309.39506412</v>
      </c>
      <c r="H60" s="20" t="n">
        <v>29.041473</v>
      </c>
      <c r="I60" s="18" t="n">
        <v>337.99446929</v>
      </c>
      <c r="J60" s="20" t="n">
        <v>12.96822542</v>
      </c>
      <c r="K60" s="18" t="n">
        <v>329.16165715</v>
      </c>
      <c r="L60" s="20" t="n">
        <v>10.13096621</v>
      </c>
      <c r="M60" s="18" t="n">
        <v>349.00964198</v>
      </c>
      <c r="N60" s="20" t="n">
        <v>8.780767109999999</v>
      </c>
      <c r="O60" s="18" t="n">
        <v>379.53124054</v>
      </c>
      <c r="P60" s="20" t="n">
        <v>12.14728576</v>
      </c>
      <c r="Q60" s="18" t="s">
        <v>404</v>
      </c>
      <c r="R60" s="20" t="s">
        <v>404</v>
      </c>
      <c r="S60" s="18" t="s">
        <v>404</v>
      </c>
      <c r="T60" s="20" t="s">
        <v>404</v>
      </c>
      <c r="U60" s="18" t="s">
        <v>404</v>
      </c>
      <c r="V60" s="20" t="s">
        <v>404</v>
      </c>
      <c r="W60" s="18" t="s">
        <v>404</v>
      </c>
      <c r="X60" s="20" t="s">
        <v>404</v>
      </c>
      <c r="Y60" s="18" t="n">
        <v>364.93452906</v>
      </c>
      <c r="Z60" s="20" t="n">
        <v>31.47906343</v>
      </c>
    </row>
    <row r="61" spans="1:26">
      <c r="A61" s="15" t="s">
        <v>458</v>
      </c>
      <c r="B61" s="17" t="n">
        <v>6525</v>
      </c>
      <c r="C61" s="18">
        <f>(0.0/B61*100)</f>
        <v/>
      </c>
      <c r="D61" s="19" t="n">
        <v>6525</v>
      </c>
      <c r="E61" s="18" t="s">
        <v>404</v>
      </c>
      <c r="F61" s="20" t="s">
        <v>404</v>
      </c>
      <c r="G61" s="18" t="n">
        <v>466.3373678</v>
      </c>
      <c r="H61" s="20" t="n">
        <v>6.3178632</v>
      </c>
      <c r="I61" s="18" t="n">
        <v>476.39854714</v>
      </c>
      <c r="J61" s="20" t="n">
        <v>7.89607271</v>
      </c>
      <c r="K61" s="18" t="n">
        <v>473.92206403</v>
      </c>
      <c r="L61" s="20" t="n">
        <v>4.97887706</v>
      </c>
      <c r="M61" s="18" t="n">
        <v>481.82598507</v>
      </c>
      <c r="N61" s="20" t="n">
        <v>13.74973052</v>
      </c>
      <c r="O61" s="18" t="n">
        <v>464.34216665</v>
      </c>
      <c r="P61" s="20" t="n">
        <v>7.48894851</v>
      </c>
      <c r="Q61" s="18" t="s">
        <v>404</v>
      </c>
      <c r="R61" s="20" t="s">
        <v>404</v>
      </c>
      <c r="S61" s="18" t="s">
        <v>404</v>
      </c>
      <c r="T61" s="20" t="s">
        <v>404</v>
      </c>
      <c r="U61" s="18" t="s">
        <v>404</v>
      </c>
      <c r="V61" s="20" t="s">
        <v>404</v>
      </c>
      <c r="W61" s="18" t="s">
        <v>404</v>
      </c>
      <c r="X61" s="20" t="s">
        <v>404</v>
      </c>
      <c r="Y61" s="18" t="n">
        <v>445.51722685</v>
      </c>
      <c r="Z61" s="20" t="n">
        <v>15.99196178</v>
      </c>
    </row>
    <row r="62" spans="1:26">
      <c r="A62" s="15" t="s">
        <v>459</v>
      </c>
      <c r="B62" s="17" t="n">
        <v>4476</v>
      </c>
      <c r="C62" s="18">
        <f>(0.0/B62*100)</f>
        <v/>
      </c>
      <c r="D62" s="19" t="n">
        <v>4476</v>
      </c>
      <c r="E62" s="18" t="s">
        <v>404</v>
      </c>
      <c r="F62" s="20" t="s">
        <v>404</v>
      </c>
      <c r="G62" s="18" t="n">
        <v>508.97181019</v>
      </c>
      <c r="H62" s="20" t="n">
        <v>2.83163129</v>
      </c>
      <c r="I62" s="18" t="n">
        <v>504.01600562</v>
      </c>
      <c r="J62" s="20" t="n">
        <v>1.75463716</v>
      </c>
      <c r="K62" s="18" t="n">
        <v>480.31103082</v>
      </c>
      <c r="L62" s="20" t="n">
        <v>2.5603927</v>
      </c>
      <c r="M62" s="18" t="n">
        <v>539.4340544</v>
      </c>
      <c r="N62" s="20" t="n">
        <v>3.33751753</v>
      </c>
      <c r="O62" s="18" t="n">
        <v>568.4190491099999</v>
      </c>
      <c r="P62" s="20" t="n">
        <v>5.10335152</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240.91140862</v>
      </c>
      <c r="F63" s="20" t="n">
        <v>19.81402854</v>
      </c>
      <c r="G63" s="18" t="n">
        <v>327.19268309</v>
      </c>
      <c r="H63" s="20" t="n">
        <v>5.27503663</v>
      </c>
      <c r="I63" s="18" t="n">
        <v>352.47859021</v>
      </c>
      <c r="J63" s="20" t="n">
        <v>3.08528482</v>
      </c>
      <c r="K63" s="18" t="n">
        <v>348.6807851</v>
      </c>
      <c r="L63" s="20" t="n">
        <v>2.32714213</v>
      </c>
      <c r="M63" s="18" t="n">
        <v>375.66257826</v>
      </c>
      <c r="N63" s="20" t="n">
        <v>3.97088779</v>
      </c>
      <c r="O63" s="18" t="n">
        <v>350.86078366</v>
      </c>
      <c r="P63" s="20" t="n">
        <v>4.99753539</v>
      </c>
      <c r="Q63" s="18" t="s">
        <v>404</v>
      </c>
      <c r="R63" s="20" t="s">
        <v>404</v>
      </c>
      <c r="S63" s="18" t="s">
        <v>404</v>
      </c>
      <c r="T63" s="20" t="s">
        <v>404</v>
      </c>
      <c r="U63" s="18" t="s">
        <v>404</v>
      </c>
      <c r="V63" s="20" t="s">
        <v>404</v>
      </c>
      <c r="W63" s="18" t="s">
        <v>404</v>
      </c>
      <c r="X63" s="20" t="s">
        <v>404</v>
      </c>
      <c r="Y63" s="18" t="n">
        <v>362.87123948</v>
      </c>
      <c r="Z63" s="20" t="n">
        <v>6.09268841</v>
      </c>
    </row>
    <row r="64" spans="1:26">
      <c r="A64" s="15" t="s">
        <v>461</v>
      </c>
      <c r="B64" s="17" t="n">
        <v>3634</v>
      </c>
      <c r="C64" s="18">
        <f>(27.0/B64*100)</f>
        <v/>
      </c>
      <c r="D64" s="19" t="n">
        <v>3607</v>
      </c>
      <c r="E64" s="18" t="s">
        <v>404</v>
      </c>
      <c r="F64" s="20" t="s">
        <v>404</v>
      </c>
      <c r="G64" s="18" t="n">
        <v>412.90924398</v>
      </c>
      <c r="H64" s="20" t="n">
        <v>5.81599811</v>
      </c>
      <c r="I64" s="18" t="n">
        <v>445.39947539</v>
      </c>
      <c r="J64" s="20" t="n">
        <v>3.29659311</v>
      </c>
      <c r="K64" s="18" t="n">
        <v>468.47492302</v>
      </c>
      <c r="L64" s="20" t="n">
        <v>3.69083356</v>
      </c>
      <c r="M64" s="18" t="n">
        <v>418.86043405</v>
      </c>
      <c r="N64" s="20" t="n">
        <v>4.1115366</v>
      </c>
      <c r="O64" s="18" t="n">
        <v>466.52573149</v>
      </c>
      <c r="P64" s="20" t="n">
        <v>4.34321454</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s">
        <v>404</v>
      </c>
      <c r="F65" s="20" t="s">
        <v>404</v>
      </c>
      <c r="G65" s="18" t="n">
        <v>381.1124349</v>
      </c>
      <c r="H65" s="20" t="n">
        <v>13.77275404</v>
      </c>
      <c r="I65" s="18" t="n">
        <v>415.32340421</v>
      </c>
      <c r="J65" s="20" t="n">
        <v>10.24753739</v>
      </c>
      <c r="K65" s="18" t="n">
        <v>420.05525697</v>
      </c>
      <c r="L65" s="20" t="n">
        <v>6.45372483</v>
      </c>
      <c r="M65" s="18" t="n">
        <v>410.9917813</v>
      </c>
      <c r="N65" s="20" t="n">
        <v>7.03067955</v>
      </c>
      <c r="O65" s="18" t="n">
        <v>419.35629721</v>
      </c>
      <c r="P65" s="20" t="n">
        <v>6.69866542</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s">
        <v>404</v>
      </c>
      <c r="F66" s="20" t="s">
        <v>404</v>
      </c>
      <c r="G66" s="18" t="n">
        <v>441.17602636</v>
      </c>
      <c r="H66" s="20" t="n">
        <v>4.36450564</v>
      </c>
      <c r="I66" s="18" t="n">
        <v>429.98977284</v>
      </c>
      <c r="J66" s="20" t="n">
        <v>2.17887262</v>
      </c>
      <c r="K66" s="18" t="n">
        <v>447.04188197</v>
      </c>
      <c r="L66" s="20" t="n">
        <v>3.84099461</v>
      </c>
      <c r="M66" s="18" t="n">
        <v>409.01455866</v>
      </c>
      <c r="N66" s="20" t="n">
        <v>3.28661999</v>
      </c>
      <c r="O66" s="18" t="n">
        <v>410.16139405</v>
      </c>
      <c r="P66" s="20" t="n">
        <v>3.38440339</v>
      </c>
      <c r="Q66" s="18" t="s">
        <v>404</v>
      </c>
      <c r="R66" s="20" t="s">
        <v>404</v>
      </c>
      <c r="S66" s="18" t="s">
        <v>404</v>
      </c>
      <c r="T66" s="20" t="s">
        <v>404</v>
      </c>
      <c r="U66" s="18" t="s">
        <v>404</v>
      </c>
      <c r="V66" s="20" t="s">
        <v>404</v>
      </c>
      <c r="W66" s="18" t="s">
        <v>404</v>
      </c>
      <c r="X66" s="20" t="s">
        <v>404</v>
      </c>
      <c r="Y66" s="18" t="n">
        <v>464.30201149</v>
      </c>
      <c r="Z66" s="20" t="n">
        <v>9.151953130000001</v>
      </c>
    </row>
    <row r="67" spans="1:26">
      <c r="A67" s="15" t="s">
        <v>464</v>
      </c>
      <c r="B67" s="17" t="n">
        <v>6971</v>
      </c>
      <c r="C67" s="18">
        <f>(0.0/B67*100)</f>
        <v/>
      </c>
      <c r="D67" s="19" t="n">
        <v>6971</v>
      </c>
      <c r="E67" s="18" t="n">
        <v>367.5700385</v>
      </c>
      <c r="F67" s="20" t="n">
        <v>14.58099426</v>
      </c>
      <c r="G67" s="18" t="n">
        <v>384.10418888</v>
      </c>
      <c r="H67" s="20" t="n">
        <v>8.15572139</v>
      </c>
      <c r="I67" s="18" t="n">
        <v>385.56668728</v>
      </c>
      <c r="J67" s="20" t="n">
        <v>6.66444885</v>
      </c>
      <c r="K67" s="18" t="n">
        <v>403.34772879</v>
      </c>
      <c r="L67" s="20" t="n">
        <v>7.0866275</v>
      </c>
      <c r="M67" s="18" t="n">
        <v>407.02705994</v>
      </c>
      <c r="N67" s="20" t="n">
        <v>12.28915691</v>
      </c>
      <c r="O67" s="18" t="n">
        <v>411.4749687</v>
      </c>
      <c r="P67" s="20" t="n">
        <v>9.03255023</v>
      </c>
      <c r="Q67" s="18" t="s">
        <v>404</v>
      </c>
      <c r="R67" s="20" t="s">
        <v>404</v>
      </c>
      <c r="S67" s="18" t="s">
        <v>404</v>
      </c>
      <c r="T67" s="20" t="s">
        <v>404</v>
      </c>
      <c r="U67" s="18" t="s">
        <v>404</v>
      </c>
      <c r="V67" s="20" t="s">
        <v>404</v>
      </c>
      <c r="W67" s="18" t="s">
        <v>404</v>
      </c>
      <c r="X67" s="20" t="s">
        <v>404</v>
      </c>
      <c r="Y67" s="18" t="n">
        <v>408.06820039</v>
      </c>
      <c r="Z67" s="20" t="n">
        <v>16.06417722</v>
      </c>
    </row>
    <row r="68" spans="1:26">
      <c r="A68" s="15" t="s">
        <v>465</v>
      </c>
      <c r="B68" s="17" t="n">
        <v>12083</v>
      </c>
      <c r="C68" s="18">
        <f>(0.0/B68*100)</f>
        <v/>
      </c>
      <c r="D68" s="19" t="n">
        <v>12083</v>
      </c>
      <c r="E68" s="18" t="s">
        <v>404</v>
      </c>
      <c r="F68" s="20" t="s">
        <v>404</v>
      </c>
      <c r="G68" s="18" t="n">
        <v>431.52135626</v>
      </c>
      <c r="H68" s="20" t="n">
        <v>4.67366851</v>
      </c>
      <c r="I68" s="18" t="n">
        <v>411.79577819</v>
      </c>
      <c r="J68" s="20" t="n">
        <v>3.18120724</v>
      </c>
      <c r="K68" s="18" t="n">
        <v>416.56346023</v>
      </c>
      <c r="L68" s="20" t="n">
        <v>2.06588831</v>
      </c>
      <c r="M68" s="18" t="n">
        <v>394.55223223</v>
      </c>
      <c r="N68" s="20" t="n">
        <v>2.51272086</v>
      </c>
      <c r="O68" s="18" t="n">
        <v>387.29794941</v>
      </c>
      <c r="P68" s="20" t="n">
        <v>2.04126027</v>
      </c>
      <c r="Q68" s="18" t="s">
        <v>404</v>
      </c>
      <c r="R68" s="20" t="s">
        <v>404</v>
      </c>
      <c r="S68" s="18" t="s">
        <v>404</v>
      </c>
      <c r="T68" s="20" t="s">
        <v>404</v>
      </c>
      <c r="U68" s="18" t="s">
        <v>404</v>
      </c>
      <c r="V68" s="20" t="s">
        <v>404</v>
      </c>
      <c r="W68" s="18" t="s">
        <v>404</v>
      </c>
      <c r="X68" s="20" t="s">
        <v>404</v>
      </c>
      <c r="Y68" s="18" t="n">
        <v>400.51343511</v>
      </c>
      <c r="Z68" s="20" t="n">
        <v>5.81818649</v>
      </c>
    </row>
    <row r="69" spans="1:26">
      <c r="A69" s="15" t="s">
        <v>466</v>
      </c>
      <c r="B69" s="17" t="n">
        <v>4876</v>
      </c>
      <c r="C69" s="18">
        <f>(0.0/B69*100)</f>
        <v/>
      </c>
      <c r="D69" s="19" t="n">
        <v>4876</v>
      </c>
      <c r="E69" s="18" t="n">
        <v>489.44323015</v>
      </c>
      <c r="F69" s="20" t="n">
        <v>39.88060785</v>
      </c>
      <c r="G69" s="18" t="n">
        <v>456.80641623</v>
      </c>
      <c r="H69" s="20" t="n">
        <v>21.92531446</v>
      </c>
      <c r="I69" s="18" t="n">
        <v>417.89582975</v>
      </c>
      <c r="J69" s="20" t="n">
        <v>12.69174021</v>
      </c>
      <c r="K69" s="18" t="n">
        <v>433.74229863</v>
      </c>
      <c r="L69" s="20" t="n">
        <v>7.6741861</v>
      </c>
      <c r="M69" s="18" t="n">
        <v>419.09614677</v>
      </c>
      <c r="N69" s="20" t="n">
        <v>10.38178213</v>
      </c>
      <c r="O69" s="18" t="n">
        <v>440.8377665</v>
      </c>
      <c r="P69" s="20" t="n">
        <v>7.7873777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486.26560247</v>
      </c>
      <c r="H70" s="20" t="n">
        <v>13.25465517</v>
      </c>
      <c r="I70" s="18" t="n">
        <v>500.01520856</v>
      </c>
      <c r="J70" s="20" t="n">
        <v>6.4245861</v>
      </c>
      <c r="K70" s="18" t="n">
        <v>494.33286747</v>
      </c>
      <c r="L70" s="20" t="n">
        <v>6.07917794</v>
      </c>
      <c r="M70" s="18" t="n">
        <v>494.07610737</v>
      </c>
      <c r="N70" s="20" t="n">
        <v>6.37435181</v>
      </c>
      <c r="O70" s="18" t="n">
        <v>491.82701819</v>
      </c>
      <c r="P70" s="20" t="n">
        <v>7.65945349</v>
      </c>
      <c r="Q70" s="18" t="s">
        <v>404</v>
      </c>
      <c r="R70" s="20" t="s">
        <v>404</v>
      </c>
      <c r="S70" s="18" t="s">
        <v>404</v>
      </c>
      <c r="T70" s="20" t="s">
        <v>404</v>
      </c>
      <c r="U70" s="18" t="s">
        <v>404</v>
      </c>
      <c r="V70" s="20" t="s">
        <v>404</v>
      </c>
      <c r="W70" s="18" t="s">
        <v>404</v>
      </c>
      <c r="X70" s="20" t="s">
        <v>404</v>
      </c>
      <c r="Y70" s="18" t="n">
        <v>478.55504286</v>
      </c>
      <c r="Z70" s="20" t="n">
        <v>20.02663344</v>
      </c>
    </row>
    <row r="71" spans="1:26">
      <c r="A71" s="15" t="s">
        <v>468</v>
      </c>
      <c r="B71" s="17" t="n">
        <v>6115</v>
      </c>
      <c r="C71" s="18">
        <f>(0.0/B71*100)</f>
        <v/>
      </c>
      <c r="D71" s="19" t="n">
        <v>6115</v>
      </c>
      <c r="E71" s="18" t="s">
        <v>404</v>
      </c>
      <c r="F71" s="20" t="s">
        <v>404</v>
      </c>
      <c r="G71" s="18" t="n">
        <v>544.6296234</v>
      </c>
      <c r="H71" s="20" t="n">
        <v>5.90400428</v>
      </c>
      <c r="I71" s="18" t="n">
        <v>533.20069366</v>
      </c>
      <c r="J71" s="20" t="n">
        <v>3.22990161</v>
      </c>
      <c r="K71" s="18" t="n">
        <v>523.45973973</v>
      </c>
      <c r="L71" s="20" t="n">
        <v>3.28308414</v>
      </c>
      <c r="M71" s="18" t="n">
        <v>550.53316882</v>
      </c>
      <c r="N71" s="20" t="n">
        <v>3.01167244</v>
      </c>
      <c r="O71" s="18" t="n">
        <v>537.77914483</v>
      </c>
      <c r="P71" s="20" t="n">
        <v>2.77359956</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484.81953056</v>
      </c>
      <c r="F72" s="20" t="n">
        <v>8.284308169999999</v>
      </c>
      <c r="G72" s="18" t="n">
        <v>485.16360658</v>
      </c>
      <c r="H72" s="20" t="n">
        <v>7.26349799</v>
      </c>
      <c r="I72" s="18" t="n">
        <v>492.39611802</v>
      </c>
      <c r="J72" s="20" t="n">
        <v>7.11350575</v>
      </c>
      <c r="K72" s="18" t="n">
        <v>510.9869175</v>
      </c>
      <c r="L72" s="20" t="n">
        <v>7.07646363</v>
      </c>
      <c r="M72" s="18" t="n">
        <v>478.02038168</v>
      </c>
      <c r="N72" s="20" t="n">
        <v>10.49165797</v>
      </c>
      <c r="O72" s="18" t="n">
        <v>507.65424595</v>
      </c>
      <c r="P72" s="20" t="n">
        <v>13.57726136</v>
      </c>
      <c r="Q72" s="18" t="s">
        <v>404</v>
      </c>
      <c r="R72" s="20" t="s">
        <v>404</v>
      </c>
      <c r="S72" s="18" t="s">
        <v>404</v>
      </c>
      <c r="T72" s="20" t="s">
        <v>404</v>
      </c>
      <c r="U72" s="18" t="s">
        <v>404</v>
      </c>
      <c r="V72" s="20" t="s">
        <v>404</v>
      </c>
      <c r="W72" s="18" t="s">
        <v>404</v>
      </c>
      <c r="X72" s="20" t="s">
        <v>404</v>
      </c>
      <c r="Y72" s="18" t="n">
        <v>479.96371198</v>
      </c>
      <c r="Z72" s="20" t="n">
        <v>24.88999844</v>
      </c>
    </row>
    <row r="73" spans="1:26">
      <c r="A73" s="15" t="s">
        <v>470</v>
      </c>
      <c r="B73" s="17" t="n">
        <v>8249</v>
      </c>
      <c r="C73" s="18">
        <f>(0.0/B73*100)</f>
        <v/>
      </c>
      <c r="D73" s="19" t="n">
        <v>8249</v>
      </c>
      <c r="E73" s="18" t="n">
        <v>353.69225556</v>
      </c>
      <c r="F73" s="20" t="n">
        <v>7.86115816</v>
      </c>
      <c r="G73" s="18" t="n">
        <v>410.45146072</v>
      </c>
      <c r="H73" s="20" t="n">
        <v>8.371779950000001</v>
      </c>
      <c r="I73" s="18" t="n">
        <v>414.84232872</v>
      </c>
      <c r="J73" s="20" t="n">
        <v>6.46822212</v>
      </c>
      <c r="K73" s="18" t="n">
        <v>405.0140282</v>
      </c>
      <c r="L73" s="20" t="n">
        <v>6.93852694</v>
      </c>
      <c r="M73" s="18" t="n">
        <v>382.97086744</v>
      </c>
      <c r="N73" s="20" t="n">
        <v>13.36119508</v>
      </c>
      <c r="O73" s="18" t="n">
        <v>418.18692741</v>
      </c>
      <c r="P73" s="20" t="n">
        <v>10.90864817</v>
      </c>
      <c r="Q73" s="18" t="s">
        <v>404</v>
      </c>
      <c r="R73" s="20" t="s">
        <v>404</v>
      </c>
      <c r="S73" s="18" t="s">
        <v>404</v>
      </c>
      <c r="T73" s="20" t="s">
        <v>404</v>
      </c>
      <c r="U73" s="18" t="s">
        <v>404</v>
      </c>
      <c r="V73" s="20" t="s">
        <v>404</v>
      </c>
      <c r="W73" s="18" t="s">
        <v>404</v>
      </c>
      <c r="X73" s="20" t="s">
        <v>404</v>
      </c>
      <c r="Y73" s="18" t="n">
        <v>423.75685099</v>
      </c>
      <c r="Z73" s="20" t="n">
        <v>17.47284136</v>
      </c>
    </row>
    <row r="74" spans="1:26">
      <c r="A74" s="15" t="s">
        <v>471</v>
      </c>
      <c r="B74" s="17" t="n">
        <v>4692</v>
      </c>
      <c r="C74" s="18">
        <f>(484.0/B74*100)</f>
        <v/>
      </c>
      <c r="D74" s="19" t="n">
        <v>4208</v>
      </c>
      <c r="E74" s="18" t="s">
        <v>404</v>
      </c>
      <c r="F74" s="20" t="s">
        <v>404</v>
      </c>
      <c r="G74" s="18" t="n">
        <v>423.68720474</v>
      </c>
      <c r="H74" s="20" t="n">
        <v>9.61523463</v>
      </c>
      <c r="I74" s="18" t="n">
        <v>424.35500865</v>
      </c>
      <c r="J74" s="20" t="n">
        <v>3.0873012</v>
      </c>
      <c r="K74" s="18" t="n">
        <v>431.96695917</v>
      </c>
      <c r="L74" s="20" t="n">
        <v>2.5684265</v>
      </c>
      <c r="M74" s="18" t="n">
        <v>417.73878714</v>
      </c>
      <c r="N74" s="20" t="n">
        <v>3.13974004</v>
      </c>
      <c r="O74" s="18" t="n">
        <v>424.46196855</v>
      </c>
      <c r="P74" s="20" t="n">
        <v>3.52331551</v>
      </c>
      <c r="Q74" s="18" t="s">
        <v>404</v>
      </c>
      <c r="R74" s="20" t="s">
        <v>404</v>
      </c>
      <c r="S74" s="18" t="s">
        <v>404</v>
      </c>
      <c r="T74" s="20" t="s">
        <v>404</v>
      </c>
      <c r="U74" s="18" t="s">
        <v>404</v>
      </c>
      <c r="V74" s="20" t="s">
        <v>404</v>
      </c>
      <c r="W74" s="18" t="s">
        <v>404</v>
      </c>
      <c r="X74" s="20" t="s">
        <v>404</v>
      </c>
      <c r="Y74" s="18" t="n">
        <v>340.22307299</v>
      </c>
      <c r="Z74" s="20" t="n">
        <v>15.26872327</v>
      </c>
    </row>
    <row r="75" spans="1:26">
      <c r="A75" s="15" t="s">
        <v>472</v>
      </c>
      <c r="B75" s="17" t="n">
        <v>5375</v>
      </c>
      <c r="C75" s="18">
        <f>(483.0/B75*100)</f>
        <v/>
      </c>
      <c r="D75" s="19" t="n">
        <v>4892</v>
      </c>
      <c r="E75" s="18" t="n">
        <v>361.17939247</v>
      </c>
      <c r="F75" s="20" t="n">
        <v>18.71988318</v>
      </c>
      <c r="G75" s="18" t="n">
        <v>364.19729967</v>
      </c>
      <c r="H75" s="20" t="n">
        <v>10.69668283</v>
      </c>
      <c r="I75" s="18" t="n">
        <v>366.56481053</v>
      </c>
      <c r="J75" s="20" t="n">
        <v>7.7005734</v>
      </c>
      <c r="K75" s="18" t="n">
        <v>354.88874619</v>
      </c>
      <c r="L75" s="20" t="n">
        <v>10.52304923</v>
      </c>
      <c r="M75" s="18" t="n">
        <v>360.17323727</v>
      </c>
      <c r="N75" s="20" t="n">
        <v>11.9814096</v>
      </c>
      <c r="O75" s="18" t="n">
        <v>359.56316857</v>
      </c>
      <c r="P75" s="20" t="n">
        <v>10.35134479</v>
      </c>
      <c r="Q75" s="18" t="s">
        <v>404</v>
      </c>
      <c r="R75" s="20" t="s">
        <v>404</v>
      </c>
      <c r="S75" s="18" t="s">
        <v>404</v>
      </c>
      <c r="T75" s="20" t="s">
        <v>404</v>
      </c>
      <c r="U75" s="18" t="s">
        <v>404</v>
      </c>
      <c r="V75" s="20" t="s">
        <v>404</v>
      </c>
      <c r="W75" s="18" t="s">
        <v>404</v>
      </c>
      <c r="X75" s="20" t="s">
        <v>404</v>
      </c>
      <c r="Y75" s="18" t="n">
        <v>357.46655798</v>
      </c>
      <c r="Z75" s="20" t="n">
        <v>18.75593759</v>
      </c>
    </row>
    <row r="76" spans="1:26">
      <c r="A76" s="15" t="s">
        <v>473</v>
      </c>
      <c r="B76" s="17" t="n">
        <v>14167</v>
      </c>
      <c r="C76" s="18">
        <f>(1400.0/B76*100)</f>
        <v/>
      </c>
      <c r="D76" s="19" t="n">
        <v>12767</v>
      </c>
      <c r="E76" s="18" t="s">
        <v>404</v>
      </c>
      <c r="F76" s="20" t="s">
        <v>404</v>
      </c>
      <c r="G76" s="18" t="n">
        <v>408.57011214</v>
      </c>
      <c r="H76" s="20" t="n">
        <v>15.56991175</v>
      </c>
      <c r="I76" s="18" t="n">
        <v>422.63600697</v>
      </c>
      <c r="J76" s="20" t="n">
        <v>8.69673923</v>
      </c>
      <c r="K76" s="18" t="n">
        <v>435.23845952</v>
      </c>
      <c r="L76" s="20" t="n">
        <v>6.98502491</v>
      </c>
      <c r="M76" s="18" t="n">
        <v>428.90199285</v>
      </c>
      <c r="N76" s="20" t="n">
        <v>7.60034606</v>
      </c>
      <c r="O76" s="18" t="n">
        <v>450.83490815</v>
      </c>
      <c r="P76" s="20" t="n">
        <v>8.350409770000001</v>
      </c>
      <c r="Q76" s="18" t="s">
        <v>404</v>
      </c>
      <c r="R76" s="20" t="s">
        <v>404</v>
      </c>
      <c r="S76" s="18" t="s">
        <v>404</v>
      </c>
      <c r="T76" s="20" t="s">
        <v>404</v>
      </c>
      <c r="U76" s="18" t="s">
        <v>404</v>
      </c>
      <c r="V76" s="20" t="s">
        <v>404</v>
      </c>
      <c r="W76" s="18" t="s">
        <v>404</v>
      </c>
      <c r="X76" s="20" t="s">
        <v>404</v>
      </c>
      <c r="Y76" s="18" t="n">
        <v>444.30639197</v>
      </c>
      <c r="Z76" s="20" t="n">
        <v>10.53159271</v>
      </c>
    </row>
    <row r="77" spans="1:26">
      <c r="A77" s="15" t="s">
        <v>474</v>
      </c>
      <c r="B77" s="17" t="n">
        <v>6062</v>
      </c>
      <c r="C77" s="18">
        <f>(0.0/B77*100)</f>
        <v/>
      </c>
      <c r="D77" s="19" t="n">
        <v>6062</v>
      </c>
      <c r="E77" s="18" t="n">
        <v>360.54053089</v>
      </c>
      <c r="F77" s="20" t="n">
        <v>9.41022896</v>
      </c>
      <c r="G77" s="18" t="n">
        <v>427.42367058</v>
      </c>
      <c r="H77" s="20" t="n">
        <v>13.32959512</v>
      </c>
      <c r="I77" s="18" t="n">
        <v>435.53990308</v>
      </c>
      <c r="J77" s="20" t="n">
        <v>8.270759610000001</v>
      </c>
      <c r="K77" s="18" t="n">
        <v>441.45878304</v>
      </c>
      <c r="L77" s="20" t="n">
        <v>6.80635336</v>
      </c>
      <c r="M77" s="18" t="n">
        <v>433.98149318</v>
      </c>
      <c r="N77" s="20" t="n">
        <v>7.28509055</v>
      </c>
      <c r="O77" s="18" t="n">
        <v>439.39862492</v>
      </c>
      <c r="P77" s="20" t="n">
        <v>12.49527383</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479.84129848</v>
      </c>
      <c r="H78" s="20" t="n">
        <v>10.31761589</v>
      </c>
      <c r="I78" s="18" t="n">
        <v>482.54597574</v>
      </c>
      <c r="J78" s="20" t="n">
        <v>10.93550627</v>
      </c>
      <c r="K78" s="18" t="n">
        <v>487.87386376</v>
      </c>
      <c r="L78" s="20" t="n">
        <v>6.83534651</v>
      </c>
      <c r="M78" s="18" t="n">
        <v>490.42287242</v>
      </c>
      <c r="N78" s="20" t="n">
        <v>8.108608090000001</v>
      </c>
      <c r="O78" s="18" t="n">
        <v>487.28680064</v>
      </c>
      <c r="P78" s="20" t="n">
        <v>9.170946199999999</v>
      </c>
      <c r="Q78" s="18" t="s">
        <v>404</v>
      </c>
      <c r="R78" s="20" t="s">
        <v>404</v>
      </c>
      <c r="S78" s="18" t="s">
        <v>404</v>
      </c>
      <c r="T78" s="20" t="s">
        <v>404</v>
      </c>
      <c r="U78" s="18" t="s">
        <v>404</v>
      </c>
      <c r="V78" s="20" t="s">
        <v>404</v>
      </c>
      <c r="W78" s="18" t="s">
        <v>404</v>
      </c>
      <c r="X78" s="20" t="s">
        <v>404</v>
      </c>
      <c r="Y78" s="18" t="n">
        <v>484.35925</v>
      </c>
      <c r="Z78" s="20" t="n">
        <v>7.96208134</v>
      </c>
    </row>
    <row customHeight="1" ht="25" r="79" spans="1:26">
      <c r="A79" s="15" t="s">
        <v>476</v>
      </c>
      <c r="B79" s="17" t="n">
        <v>1657</v>
      </c>
      <c r="C79" s="18">
        <f>(21.0/B79*100)</f>
        <v/>
      </c>
      <c r="D79" s="19" t="n">
        <v>1636</v>
      </c>
      <c r="E79" s="18" t="s">
        <v>404</v>
      </c>
      <c r="F79" s="20" t="s">
        <v>404</v>
      </c>
      <c r="G79" s="18" t="n">
        <v>469.32812413</v>
      </c>
      <c r="H79" s="20" t="n">
        <v>18.99724601</v>
      </c>
      <c r="I79" s="18" t="n">
        <v>479.7912476</v>
      </c>
      <c r="J79" s="20" t="n">
        <v>20.20183022</v>
      </c>
      <c r="K79" s="18" t="n">
        <v>465.66802557</v>
      </c>
      <c r="L79" s="20" t="n">
        <v>9.91085475</v>
      </c>
      <c r="M79" s="18" t="n">
        <v>525.96012747</v>
      </c>
      <c r="N79" s="20" t="n">
        <v>22.9253725</v>
      </c>
      <c r="O79" s="18" t="n">
        <v>467.29596352</v>
      </c>
      <c r="P79" s="20" t="n">
        <v>16.26276399</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s">
        <v>404</v>
      </c>
      <c r="F80" s="20" t="s">
        <v>404</v>
      </c>
      <c r="G80" s="18" t="n">
        <v>434.32908629</v>
      </c>
      <c r="H80" s="20" t="n">
        <v>17.21906155</v>
      </c>
      <c r="I80" s="18" t="n">
        <v>445.44918556</v>
      </c>
      <c r="J80" s="20" t="n">
        <v>14.16326324</v>
      </c>
      <c r="K80" s="18" t="n">
        <v>417.57846956</v>
      </c>
      <c r="L80" s="20" t="n">
        <v>9.73248355</v>
      </c>
      <c r="M80" s="18" t="n">
        <v>409.4013149</v>
      </c>
      <c r="N80" s="20" t="n">
        <v>6.30616657</v>
      </c>
      <c r="O80" s="18" t="n">
        <v>434.75092957</v>
      </c>
      <c r="P80" s="20" t="n">
        <v>5.20098695</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412.71995503</v>
      </c>
      <c r="H81" s="20" t="n">
        <v>20.34150069</v>
      </c>
      <c r="I81" s="18" t="n">
        <v>418.81851505</v>
      </c>
      <c r="J81" s="20" t="n">
        <v>7.60528849</v>
      </c>
      <c r="K81" s="18" t="n">
        <v>428.09644617</v>
      </c>
      <c r="L81" s="20" t="n">
        <v>7.17525724</v>
      </c>
      <c r="M81" s="18" t="n">
        <v>445.21993687</v>
      </c>
      <c r="N81" s="20" t="n">
        <v>7.98329913</v>
      </c>
      <c r="O81" s="18" t="n">
        <v>429.53227899</v>
      </c>
      <c r="P81" s="20" t="n">
        <v>5.7033061</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534</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483.13166853</v>
      </c>
      <c r="F7" s="20" t="n">
        <v>8.494589360000001</v>
      </c>
      <c r="G7" s="18" t="n">
        <v>508.00787107</v>
      </c>
      <c r="H7" s="20" t="n">
        <v>9.4974784</v>
      </c>
      <c r="I7" s="18" t="n">
        <v>507.91783532</v>
      </c>
      <c r="J7" s="20" t="n">
        <v>5.35692646</v>
      </c>
      <c r="K7" s="18" t="n">
        <v>504.819683</v>
      </c>
      <c r="L7" s="20" t="n">
        <v>3.84906551</v>
      </c>
      <c r="M7" s="18" t="n">
        <v>507.10321151</v>
      </c>
      <c r="N7" s="20" t="n">
        <v>4.76668801</v>
      </c>
      <c r="O7" s="18" t="n">
        <v>496.36555214</v>
      </c>
      <c r="P7" s="20" t="n">
        <v>5.34763514</v>
      </c>
      <c r="Q7" s="18" t="s">
        <v>404</v>
      </c>
      <c r="R7" s="20" t="s">
        <v>404</v>
      </c>
      <c r="S7" s="18" t="s">
        <v>404</v>
      </c>
      <c r="T7" s="20" t="s">
        <v>404</v>
      </c>
      <c r="U7" s="18" t="s">
        <v>404</v>
      </c>
      <c r="V7" s="20" t="s">
        <v>404</v>
      </c>
      <c r="W7" s="18" t="s">
        <v>404</v>
      </c>
      <c r="X7" s="20" t="s">
        <v>404</v>
      </c>
      <c r="Y7" s="18" t="n">
        <v>487.43382466</v>
      </c>
      <c r="Z7" s="20" t="n">
        <v>7.65814585</v>
      </c>
    </row>
    <row r="8" spans="1:26">
      <c r="A8" s="15" t="s">
        <v>405</v>
      </c>
      <c r="B8" s="17" t="n">
        <v>7007</v>
      </c>
      <c r="C8" s="18">
        <f>(0.0/B8*100)</f>
        <v/>
      </c>
      <c r="D8" s="19" t="n">
        <v>7007</v>
      </c>
      <c r="E8" s="18" t="n">
        <v>486.82955409</v>
      </c>
      <c r="F8" s="20" t="n">
        <v>17.31046552</v>
      </c>
      <c r="G8" s="18" t="n">
        <v>491.49038895</v>
      </c>
      <c r="H8" s="20" t="n">
        <v>7.30215466</v>
      </c>
      <c r="I8" s="18" t="n">
        <v>485.33826892</v>
      </c>
      <c r="J8" s="20" t="n">
        <v>8.08331849</v>
      </c>
      <c r="K8" s="18" t="n">
        <v>488.36145934</v>
      </c>
      <c r="L8" s="20" t="n">
        <v>9.10349261</v>
      </c>
      <c r="M8" s="18" t="n">
        <v>476.63245558</v>
      </c>
      <c r="N8" s="20" t="n">
        <v>22.78034382</v>
      </c>
      <c r="O8" s="18" t="n">
        <v>461.49654645</v>
      </c>
      <c r="P8" s="20" t="n">
        <v>21.93215526</v>
      </c>
      <c r="Q8" s="18" t="s">
        <v>404</v>
      </c>
      <c r="R8" s="20" t="s">
        <v>404</v>
      </c>
      <c r="S8" s="18" t="s">
        <v>404</v>
      </c>
      <c r="T8" s="20" t="s">
        <v>404</v>
      </c>
      <c r="U8" s="18" t="s">
        <v>404</v>
      </c>
      <c r="V8" s="20" t="s">
        <v>404</v>
      </c>
      <c r="W8" s="18" t="s">
        <v>404</v>
      </c>
      <c r="X8" s="20" t="s">
        <v>404</v>
      </c>
      <c r="Y8" s="18" t="n">
        <v>462.33891244</v>
      </c>
      <c r="Z8" s="20" t="n">
        <v>16.10624189</v>
      </c>
    </row>
    <row r="9" spans="1:26">
      <c r="A9" s="15" t="s">
        <v>406</v>
      </c>
      <c r="B9" s="17" t="n">
        <v>9651</v>
      </c>
      <c r="C9" s="18">
        <f>(200.0/B9*100)</f>
        <v/>
      </c>
      <c r="D9" s="19" t="n">
        <v>9451</v>
      </c>
      <c r="E9" s="18" t="n">
        <v>496.45410783</v>
      </c>
      <c r="F9" s="20" t="n">
        <v>10.77440983</v>
      </c>
      <c r="G9" s="18" t="n">
        <v>500.97849923</v>
      </c>
      <c r="H9" s="20" t="n">
        <v>8.085719259999999</v>
      </c>
      <c r="I9" s="18" t="n">
        <v>500.64756845</v>
      </c>
      <c r="J9" s="20" t="n">
        <v>8.250597340000001</v>
      </c>
      <c r="K9" s="18" t="n">
        <v>517.75195521</v>
      </c>
      <c r="L9" s="20" t="n">
        <v>12.60788934</v>
      </c>
      <c r="M9" s="18" t="n">
        <v>468.21782346</v>
      </c>
      <c r="N9" s="20" t="n">
        <v>20.98441063</v>
      </c>
      <c r="O9" s="18" t="n">
        <v>498.86635601</v>
      </c>
      <c r="P9" s="20" t="n">
        <v>22.88195447</v>
      </c>
      <c r="Q9" s="18" t="s">
        <v>404</v>
      </c>
      <c r="R9" s="20" t="s">
        <v>404</v>
      </c>
      <c r="S9" s="18" t="s">
        <v>404</v>
      </c>
      <c r="T9" s="20" t="s">
        <v>404</v>
      </c>
      <c r="U9" s="18" t="s">
        <v>404</v>
      </c>
      <c r="V9" s="20" t="s">
        <v>404</v>
      </c>
      <c r="W9" s="18" t="s">
        <v>404</v>
      </c>
      <c r="X9" s="20" t="s">
        <v>404</v>
      </c>
      <c r="Y9" s="18" t="n">
        <v>480.03484507</v>
      </c>
      <c r="Z9" s="20" t="n">
        <v>13.81621208</v>
      </c>
    </row>
    <row r="10" spans="1:26">
      <c r="A10" s="15" t="s">
        <v>407</v>
      </c>
      <c r="B10" s="17" t="n">
        <v>20058</v>
      </c>
      <c r="C10" s="18">
        <f>(2798.0/B10*100)</f>
        <v/>
      </c>
      <c r="D10" s="19" t="n">
        <v>17260</v>
      </c>
      <c r="E10" s="18" t="n">
        <v>538.88328728</v>
      </c>
      <c r="F10" s="20" t="n">
        <v>10.29387199</v>
      </c>
      <c r="G10" s="18" t="n">
        <v>517.30182494</v>
      </c>
      <c r="H10" s="20" t="n">
        <v>6.07109877</v>
      </c>
      <c r="I10" s="18" t="n">
        <v>527.31561863</v>
      </c>
      <c r="J10" s="20" t="n">
        <v>5.13116095</v>
      </c>
      <c r="K10" s="18" t="n">
        <v>528.42829539</v>
      </c>
      <c r="L10" s="20" t="n">
        <v>4.42751235</v>
      </c>
      <c r="M10" s="18" t="n">
        <v>534.7211194</v>
      </c>
      <c r="N10" s="20" t="n">
        <v>8.744722879999999</v>
      </c>
      <c r="O10" s="18" t="n">
        <v>525.40790811</v>
      </c>
      <c r="P10" s="20" t="n">
        <v>5.85653216</v>
      </c>
      <c r="Q10" s="18" t="s">
        <v>404</v>
      </c>
      <c r="R10" s="20" t="s">
        <v>404</v>
      </c>
      <c r="S10" s="18" t="s">
        <v>404</v>
      </c>
      <c r="T10" s="20" t="s">
        <v>404</v>
      </c>
      <c r="U10" s="18" t="s">
        <v>404</v>
      </c>
      <c r="V10" s="20" t="s">
        <v>404</v>
      </c>
      <c r="W10" s="18" t="s">
        <v>404</v>
      </c>
      <c r="X10" s="20" t="s">
        <v>404</v>
      </c>
      <c r="Y10" s="18" t="n">
        <v>538.53150078</v>
      </c>
      <c r="Z10" s="20" t="n">
        <v>12.52109334</v>
      </c>
    </row>
    <row r="11" spans="1:26">
      <c r="A11" s="15" t="s">
        <v>408</v>
      </c>
      <c r="B11" s="17" t="n">
        <v>7053</v>
      </c>
      <c r="C11" s="18">
        <f>(137.0/B11*100)</f>
        <v/>
      </c>
      <c r="D11" s="19" t="n">
        <v>6916</v>
      </c>
      <c r="E11" s="18" t="n">
        <v>450.56404177</v>
      </c>
      <c r="F11" s="20" t="n">
        <v>8.87335592</v>
      </c>
      <c r="G11" s="18" t="n">
        <v>455.42840919</v>
      </c>
      <c r="H11" s="20" t="n">
        <v>7.16272562</v>
      </c>
      <c r="I11" s="18" t="n">
        <v>466.26273433</v>
      </c>
      <c r="J11" s="20" t="n">
        <v>8.321441330000001</v>
      </c>
      <c r="K11" s="18" t="n">
        <v>454.81543857</v>
      </c>
      <c r="L11" s="20" t="n">
        <v>9.148534639999999</v>
      </c>
      <c r="M11" s="18" t="n">
        <v>469.44888925</v>
      </c>
      <c r="N11" s="20" t="n">
        <v>15.81474641</v>
      </c>
      <c r="O11" s="18" t="n">
        <v>474.47770601</v>
      </c>
      <c r="P11" s="20" t="n">
        <v>17.0759137</v>
      </c>
      <c r="Q11" s="18" t="s">
        <v>404</v>
      </c>
      <c r="R11" s="20" t="s">
        <v>404</v>
      </c>
      <c r="S11" s="18" t="s">
        <v>404</v>
      </c>
      <c r="T11" s="20" t="s">
        <v>404</v>
      </c>
      <c r="U11" s="18" t="s">
        <v>404</v>
      </c>
      <c r="V11" s="20" t="s">
        <v>404</v>
      </c>
      <c r="W11" s="18" t="s">
        <v>404</v>
      </c>
      <c r="X11" s="20" t="s">
        <v>404</v>
      </c>
      <c r="Y11" s="18" t="n">
        <v>470.45929338</v>
      </c>
      <c r="Z11" s="20" t="n">
        <v>25.98111423</v>
      </c>
    </row>
    <row r="12" spans="1:26">
      <c r="A12" s="15" t="s">
        <v>409</v>
      </c>
      <c r="B12" s="17" t="n">
        <v>6894</v>
      </c>
      <c r="C12" s="18">
        <f>(106.0/B12*100)</f>
        <v/>
      </c>
      <c r="D12" s="19" t="n">
        <v>6788</v>
      </c>
      <c r="E12" s="18" t="n">
        <v>469.65994834</v>
      </c>
      <c r="F12" s="20" t="n">
        <v>27.11189875</v>
      </c>
      <c r="G12" s="18" t="n">
        <v>497.5946371</v>
      </c>
      <c r="H12" s="20" t="n">
        <v>8.18402743</v>
      </c>
      <c r="I12" s="18" t="n">
        <v>494.72961912</v>
      </c>
      <c r="J12" s="20" t="n">
        <v>7.38276024</v>
      </c>
      <c r="K12" s="18" t="n">
        <v>473.48477047</v>
      </c>
      <c r="L12" s="20" t="n">
        <v>7.84067358</v>
      </c>
      <c r="M12" s="18" t="n">
        <v>484.70574186</v>
      </c>
      <c r="N12" s="20" t="n">
        <v>11.00826871</v>
      </c>
      <c r="O12" s="18" t="n">
        <v>485.35033174</v>
      </c>
      <c r="P12" s="20" t="n">
        <v>8.44863698</v>
      </c>
      <c r="Q12" s="18" t="s">
        <v>404</v>
      </c>
      <c r="R12" s="20" t="s">
        <v>404</v>
      </c>
      <c r="S12" s="18" t="s">
        <v>404</v>
      </c>
      <c r="T12" s="20" t="s">
        <v>404</v>
      </c>
      <c r="U12" s="18" t="s">
        <v>404</v>
      </c>
      <c r="V12" s="20" t="s">
        <v>404</v>
      </c>
      <c r="W12" s="18" t="s">
        <v>404</v>
      </c>
      <c r="X12" s="20" t="s">
        <v>404</v>
      </c>
      <c r="Y12" s="18" t="n">
        <v>471.7844405</v>
      </c>
      <c r="Z12" s="20" t="n">
        <v>20.81512342</v>
      </c>
    </row>
    <row r="13" spans="1:26">
      <c r="A13" s="15" t="s">
        <v>410</v>
      </c>
      <c r="B13" s="17" t="n">
        <v>7161</v>
      </c>
      <c r="C13" s="18">
        <f>(1175.0/B13*100)</f>
        <v/>
      </c>
      <c r="D13" s="19" t="n">
        <v>5986</v>
      </c>
      <c r="E13" s="18" t="n">
        <v>475.78970252</v>
      </c>
      <c r="F13" s="20" t="n">
        <v>13.8348082</v>
      </c>
      <c r="G13" s="18" t="n">
        <v>499.43915953</v>
      </c>
      <c r="H13" s="20" t="n">
        <v>4.86051657</v>
      </c>
      <c r="I13" s="18" t="n">
        <v>500.85178647</v>
      </c>
      <c r="J13" s="20" t="n">
        <v>6.64801956</v>
      </c>
      <c r="K13" s="18" t="n">
        <v>501.67876783</v>
      </c>
      <c r="L13" s="20" t="n">
        <v>6.7302516</v>
      </c>
      <c r="M13" s="18" t="n">
        <v>496.84632609</v>
      </c>
      <c r="N13" s="20" t="n">
        <v>7.06541912</v>
      </c>
      <c r="O13" s="18" t="n">
        <v>499.03609848</v>
      </c>
      <c r="P13" s="20" t="n">
        <v>6.67644601</v>
      </c>
      <c r="Q13" s="18" t="s">
        <v>404</v>
      </c>
      <c r="R13" s="20" t="s">
        <v>404</v>
      </c>
      <c r="S13" s="18" t="s">
        <v>404</v>
      </c>
      <c r="T13" s="20" t="s">
        <v>404</v>
      </c>
      <c r="U13" s="18" t="s">
        <v>404</v>
      </c>
      <c r="V13" s="20" t="s">
        <v>404</v>
      </c>
      <c r="W13" s="18" t="s">
        <v>404</v>
      </c>
      <c r="X13" s="20" t="s">
        <v>404</v>
      </c>
      <c r="Y13" s="18" t="n">
        <v>504.86243183</v>
      </c>
      <c r="Z13" s="20" t="n">
        <v>7.85151846</v>
      </c>
    </row>
    <row r="14" spans="1:26">
      <c r="A14" s="15" t="s">
        <v>411</v>
      </c>
      <c r="B14" s="17" t="n">
        <v>5587</v>
      </c>
      <c r="C14" s="18">
        <f>(0.0/B14*100)</f>
        <v/>
      </c>
      <c r="D14" s="19" t="n">
        <v>5587</v>
      </c>
      <c r="E14" s="18" t="n">
        <v>521.24060246</v>
      </c>
      <c r="F14" s="20" t="n">
        <v>11.63652701</v>
      </c>
      <c r="G14" s="18" t="n">
        <v>512.10067643</v>
      </c>
      <c r="H14" s="20" t="n">
        <v>3.76253443</v>
      </c>
      <c r="I14" s="18" t="n">
        <v>525.6102489899999</v>
      </c>
      <c r="J14" s="20" t="n">
        <v>4.23423</v>
      </c>
      <c r="K14" s="18" t="n">
        <v>528.0979476</v>
      </c>
      <c r="L14" s="20" t="n">
        <v>5.87679546</v>
      </c>
      <c r="M14" s="18" t="n">
        <v>519.19663685</v>
      </c>
      <c r="N14" s="20" t="n">
        <v>7.67453712</v>
      </c>
      <c r="O14" s="18" t="n">
        <v>501.47917811</v>
      </c>
      <c r="P14" s="20" t="n">
        <v>12.20794624</v>
      </c>
      <c r="Q14" s="18" t="s">
        <v>404</v>
      </c>
      <c r="R14" s="20" t="s">
        <v>404</v>
      </c>
      <c r="S14" s="18" t="s">
        <v>404</v>
      </c>
      <c r="T14" s="20" t="s">
        <v>404</v>
      </c>
      <c r="U14" s="18" t="s">
        <v>404</v>
      </c>
      <c r="V14" s="20" t="s">
        <v>404</v>
      </c>
      <c r="W14" s="18" t="s">
        <v>404</v>
      </c>
      <c r="X14" s="20" t="s">
        <v>404</v>
      </c>
      <c r="Y14" s="18" t="n">
        <v>520.52497632</v>
      </c>
      <c r="Z14" s="20" t="n">
        <v>12.97520814</v>
      </c>
    </row>
    <row r="15" spans="1:26">
      <c r="A15" s="15" t="s">
        <v>412</v>
      </c>
      <c r="B15" s="17" t="n">
        <v>5882</v>
      </c>
      <c r="C15" s="18">
        <f>(0.0/B15*100)</f>
        <v/>
      </c>
      <c r="D15" s="19" t="n">
        <v>5882</v>
      </c>
      <c r="E15" s="18" t="n">
        <v>529.71813704</v>
      </c>
      <c r="F15" s="20" t="n">
        <v>9.848999559999999</v>
      </c>
      <c r="G15" s="18" t="n">
        <v>519.96830679</v>
      </c>
      <c r="H15" s="20" t="n">
        <v>3.72650898</v>
      </c>
      <c r="I15" s="18" t="n">
        <v>525.39973163</v>
      </c>
      <c r="J15" s="20" t="n">
        <v>5.06071594</v>
      </c>
      <c r="K15" s="18" t="n">
        <v>528.87303755</v>
      </c>
      <c r="L15" s="20" t="n">
        <v>6.07712377</v>
      </c>
      <c r="M15" s="18" t="n">
        <v>540.20684971</v>
      </c>
      <c r="N15" s="20" t="n">
        <v>11.0331993</v>
      </c>
      <c r="O15" s="18" t="n">
        <v>548.52446534</v>
      </c>
      <c r="P15" s="20" t="n">
        <v>11.43736992</v>
      </c>
      <c r="Q15" s="18" t="s">
        <v>404</v>
      </c>
      <c r="R15" s="20" t="s">
        <v>404</v>
      </c>
      <c r="S15" s="18" t="s">
        <v>404</v>
      </c>
      <c r="T15" s="20" t="s">
        <v>404</v>
      </c>
      <c r="U15" s="18" t="s">
        <v>404</v>
      </c>
      <c r="V15" s="20" t="s">
        <v>404</v>
      </c>
      <c r="W15" s="18" t="s">
        <v>404</v>
      </c>
      <c r="X15" s="20" t="s">
        <v>404</v>
      </c>
      <c r="Y15" s="18" t="n">
        <v>548.0943616</v>
      </c>
      <c r="Z15" s="20" t="n">
        <v>25.38233743</v>
      </c>
    </row>
    <row r="16" spans="1:26">
      <c r="A16" s="15" t="s">
        <v>413</v>
      </c>
      <c r="B16" s="17" t="n">
        <v>6108</v>
      </c>
      <c r="C16" s="18">
        <f>(364.0/B16*100)</f>
        <v/>
      </c>
      <c r="D16" s="19" t="n">
        <v>5744</v>
      </c>
      <c r="E16" s="18" t="n">
        <v>517.8506753299999</v>
      </c>
      <c r="F16" s="20" t="n">
        <v>10.81055936</v>
      </c>
      <c r="G16" s="18" t="n">
        <v>501.84583119</v>
      </c>
      <c r="H16" s="20" t="n">
        <v>6.9805842</v>
      </c>
      <c r="I16" s="18" t="n">
        <v>509.03239325</v>
      </c>
      <c r="J16" s="20" t="n">
        <v>9.73847746</v>
      </c>
      <c r="K16" s="18" t="n">
        <v>458.40525453</v>
      </c>
      <c r="L16" s="20" t="n">
        <v>19.21496829</v>
      </c>
      <c r="M16" s="18" t="n">
        <v>512.98549848</v>
      </c>
      <c r="N16" s="20" t="n">
        <v>61.99569826</v>
      </c>
      <c r="O16" s="18" t="n">
        <v>517.51193969</v>
      </c>
      <c r="P16" s="20" t="n">
        <v>20.75581791</v>
      </c>
      <c r="Q16" s="18" t="s">
        <v>404</v>
      </c>
      <c r="R16" s="20" t="s">
        <v>404</v>
      </c>
      <c r="S16" s="18" t="s">
        <v>404</v>
      </c>
      <c r="T16" s="20" t="s">
        <v>404</v>
      </c>
      <c r="U16" s="18" t="s">
        <v>404</v>
      </c>
      <c r="V16" s="20" t="s">
        <v>404</v>
      </c>
      <c r="W16" s="18" t="s">
        <v>404</v>
      </c>
      <c r="X16" s="20" t="s">
        <v>404</v>
      </c>
      <c r="Y16" s="18" t="n">
        <v>485.59116965</v>
      </c>
      <c r="Z16" s="20" t="n">
        <v>28.06148607</v>
      </c>
    </row>
    <row r="17" spans="1:26">
      <c r="A17" s="15" t="s">
        <v>414</v>
      </c>
      <c r="B17" s="17" t="n">
        <v>6504</v>
      </c>
      <c r="C17" s="18">
        <f>(1325.0/B17*100)</f>
        <v/>
      </c>
      <c r="D17" s="19" t="n">
        <v>5179</v>
      </c>
      <c r="E17" s="18" t="n">
        <v>505.67662311</v>
      </c>
      <c r="F17" s="20" t="n">
        <v>31.9642143</v>
      </c>
      <c r="G17" s="18" t="n">
        <v>509.7559875</v>
      </c>
      <c r="H17" s="20" t="n">
        <v>9.526520039999999</v>
      </c>
      <c r="I17" s="18" t="n">
        <v>499.02772759</v>
      </c>
      <c r="J17" s="20" t="n">
        <v>8.72062317</v>
      </c>
      <c r="K17" s="18" t="n">
        <v>515.72360511</v>
      </c>
      <c r="L17" s="20" t="n">
        <v>9.9924506</v>
      </c>
      <c r="M17" s="18" t="n">
        <v>495.27936124</v>
      </c>
      <c r="N17" s="20" t="n">
        <v>17.56821663</v>
      </c>
      <c r="O17" s="18" t="n">
        <v>526.78717779</v>
      </c>
      <c r="P17" s="20" t="n">
        <v>16.94478659</v>
      </c>
      <c r="Q17" s="18" t="s">
        <v>404</v>
      </c>
      <c r="R17" s="20" t="s">
        <v>404</v>
      </c>
      <c r="S17" s="18" t="s">
        <v>404</v>
      </c>
      <c r="T17" s="20" t="s">
        <v>404</v>
      </c>
      <c r="U17" s="18" t="s">
        <v>404</v>
      </c>
      <c r="V17" s="20" t="s">
        <v>404</v>
      </c>
      <c r="W17" s="18" t="s">
        <v>404</v>
      </c>
      <c r="X17" s="20" t="s">
        <v>404</v>
      </c>
      <c r="Y17" s="18" t="n">
        <v>545.53904862</v>
      </c>
      <c r="Z17" s="20" t="n">
        <v>17.15570438</v>
      </c>
    </row>
    <row r="18" spans="1:26">
      <c r="A18" s="15" t="s">
        <v>415</v>
      </c>
      <c r="B18" s="17" t="n">
        <v>5532</v>
      </c>
      <c r="C18" s="18">
        <f>(0.0/B18*100)</f>
        <v/>
      </c>
      <c r="D18" s="19" t="n">
        <v>5532</v>
      </c>
      <c r="E18" s="18" t="n">
        <v>464.60675753</v>
      </c>
      <c r="F18" s="20" t="n">
        <v>15.18021951</v>
      </c>
      <c r="G18" s="18" t="n">
        <v>476.40003208</v>
      </c>
      <c r="H18" s="20" t="n">
        <v>11.34102079</v>
      </c>
      <c r="I18" s="18" t="n">
        <v>463.25428123</v>
      </c>
      <c r="J18" s="20" t="n">
        <v>10.8183364</v>
      </c>
      <c r="K18" s="18" t="n">
        <v>465.9945751</v>
      </c>
      <c r="L18" s="20" t="n">
        <v>7.72566912</v>
      </c>
      <c r="M18" s="18" t="n">
        <v>462.66151131</v>
      </c>
      <c r="N18" s="20" t="n">
        <v>15.61406298</v>
      </c>
      <c r="O18" s="18" t="n">
        <v>470.38795938</v>
      </c>
      <c r="P18" s="20" t="n">
        <v>11.22747599</v>
      </c>
      <c r="Q18" s="18" t="s">
        <v>404</v>
      </c>
      <c r="R18" s="20" t="s">
        <v>404</v>
      </c>
      <c r="S18" s="18" t="s">
        <v>404</v>
      </c>
      <c r="T18" s="20" t="s">
        <v>404</v>
      </c>
      <c r="U18" s="18" t="s">
        <v>404</v>
      </c>
      <c r="V18" s="20" t="s">
        <v>404</v>
      </c>
      <c r="W18" s="18" t="s">
        <v>404</v>
      </c>
      <c r="X18" s="20" t="s">
        <v>404</v>
      </c>
      <c r="Y18" s="18" t="n">
        <v>472.91460516</v>
      </c>
      <c r="Z18" s="20" t="n">
        <v>21.13519348</v>
      </c>
    </row>
    <row r="19" spans="1:26">
      <c r="A19" s="15" t="s">
        <v>416</v>
      </c>
      <c r="B19" s="17" t="n">
        <v>5658</v>
      </c>
      <c r="C19" s="18">
        <f>(327.0/B19*100)</f>
        <v/>
      </c>
      <c r="D19" s="19" t="n">
        <v>5331</v>
      </c>
      <c r="E19" s="18" t="n">
        <v>474.47738326</v>
      </c>
      <c r="F19" s="20" t="n">
        <v>24.37692219</v>
      </c>
      <c r="G19" s="18" t="n">
        <v>467.63362889</v>
      </c>
      <c r="H19" s="20" t="n">
        <v>8.653701760000001</v>
      </c>
      <c r="I19" s="18" t="n">
        <v>466.2851429</v>
      </c>
      <c r="J19" s="20" t="n">
        <v>10.7803709</v>
      </c>
      <c r="K19" s="18" t="n">
        <v>465.62757632</v>
      </c>
      <c r="L19" s="20" t="n">
        <v>9.383877999999999</v>
      </c>
      <c r="M19" s="18" t="n">
        <v>482.76105701</v>
      </c>
      <c r="N19" s="20" t="n">
        <v>16.33578552</v>
      </c>
      <c r="O19" s="18" t="n">
        <v>477.52762021</v>
      </c>
      <c r="P19" s="20" t="n">
        <v>14.71072767</v>
      </c>
      <c r="Q19" s="18" t="s">
        <v>404</v>
      </c>
      <c r="R19" s="20" t="s">
        <v>404</v>
      </c>
      <c r="S19" s="18" t="s">
        <v>404</v>
      </c>
      <c r="T19" s="20" t="s">
        <v>404</v>
      </c>
      <c r="U19" s="18" t="s">
        <v>404</v>
      </c>
      <c r="V19" s="20" t="s">
        <v>404</v>
      </c>
      <c r="W19" s="18" t="s">
        <v>404</v>
      </c>
      <c r="X19" s="20" t="s">
        <v>404</v>
      </c>
      <c r="Y19" s="18" t="n">
        <v>497.40398121</v>
      </c>
      <c r="Z19" s="20" t="n">
        <v>21.24028127</v>
      </c>
    </row>
    <row r="20" spans="1:26">
      <c r="A20" s="15" t="s">
        <v>417</v>
      </c>
      <c r="B20" s="17" t="n">
        <v>3371</v>
      </c>
      <c r="C20" s="18">
        <f>(24.0/B20*100)</f>
        <v/>
      </c>
      <c r="D20" s="19" t="n">
        <v>3347</v>
      </c>
      <c r="E20" s="18" t="n">
        <v>440.0417592</v>
      </c>
      <c r="F20" s="20" t="n">
        <v>11.44547836</v>
      </c>
      <c r="G20" s="18" t="n">
        <v>482.0723666</v>
      </c>
      <c r="H20" s="20" t="n">
        <v>3.65904526</v>
      </c>
      <c r="I20" s="18" t="n">
        <v>480.62373681</v>
      </c>
      <c r="J20" s="20" t="n">
        <v>3.32071231</v>
      </c>
      <c r="K20" s="18" t="n">
        <v>492.84418846</v>
      </c>
      <c r="L20" s="20" t="n">
        <v>3.61773594</v>
      </c>
      <c r="M20" s="18" t="n">
        <v>459.86066721</v>
      </c>
      <c r="N20" s="20" t="n">
        <v>7.67167976</v>
      </c>
      <c r="O20" s="18" t="n">
        <v>475.55386517</v>
      </c>
      <c r="P20" s="20" t="n">
        <v>14.73025163</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n">
        <v>519.51731978</v>
      </c>
      <c r="F21" s="20" t="n">
        <v>15.58219096</v>
      </c>
      <c r="G21" s="18" t="n">
        <v>522.7886989899999</v>
      </c>
      <c r="H21" s="20" t="n">
        <v>7.30288074</v>
      </c>
      <c r="I21" s="18" t="n">
        <v>520.82076599</v>
      </c>
      <c r="J21" s="20" t="n">
        <v>4.22507079</v>
      </c>
      <c r="K21" s="18" t="n">
        <v>519.74709292</v>
      </c>
      <c r="L21" s="20" t="n">
        <v>5.97926656</v>
      </c>
      <c r="M21" s="18" t="n">
        <v>507.3660551</v>
      </c>
      <c r="N21" s="20" t="n">
        <v>9.76087401</v>
      </c>
      <c r="O21" s="18" t="n">
        <v>529.60508813</v>
      </c>
      <c r="P21" s="20" t="n">
        <v>7.30240803</v>
      </c>
      <c r="Q21" s="18" t="s">
        <v>404</v>
      </c>
      <c r="R21" s="20" t="s">
        <v>404</v>
      </c>
      <c r="S21" s="18" t="s">
        <v>404</v>
      </c>
      <c r="T21" s="20" t="s">
        <v>404</v>
      </c>
      <c r="U21" s="18" t="s">
        <v>404</v>
      </c>
      <c r="V21" s="20" t="s">
        <v>404</v>
      </c>
      <c r="W21" s="18" t="s">
        <v>404</v>
      </c>
      <c r="X21" s="20" t="s">
        <v>404</v>
      </c>
      <c r="Y21" s="18" t="n">
        <v>515.2573303</v>
      </c>
      <c r="Z21" s="20" t="n">
        <v>7.16625832</v>
      </c>
    </row>
    <row r="22" spans="1:26">
      <c r="A22" s="15" t="s">
        <v>419</v>
      </c>
      <c r="B22" s="17" t="n">
        <v>6598</v>
      </c>
      <c r="C22" s="18">
        <f>(0.0/B22*100)</f>
        <v/>
      </c>
      <c r="D22" s="19" t="n">
        <v>6598</v>
      </c>
      <c r="E22" s="18" t="n">
        <v>473.15280811</v>
      </c>
      <c r="F22" s="20" t="n">
        <v>20.35801893</v>
      </c>
      <c r="G22" s="18" t="n">
        <v>503.84661374</v>
      </c>
      <c r="H22" s="20" t="n">
        <v>6.65349601</v>
      </c>
      <c r="I22" s="18" t="n">
        <v>465.53112254</v>
      </c>
      <c r="J22" s="20" t="n">
        <v>9.388685150000001</v>
      </c>
      <c r="K22" s="18" t="n">
        <v>446.08678477</v>
      </c>
      <c r="L22" s="20" t="n">
        <v>20.65591303</v>
      </c>
      <c r="M22" s="18" t="n">
        <v>499.62678283</v>
      </c>
      <c r="N22" s="20" t="n">
        <v>29.39675068</v>
      </c>
      <c r="O22" s="18" t="n">
        <v>434.83256658</v>
      </c>
      <c r="P22" s="20" t="n">
        <v>30.91569528</v>
      </c>
      <c r="Q22" s="18" t="s">
        <v>404</v>
      </c>
      <c r="R22" s="20" t="s">
        <v>404</v>
      </c>
      <c r="S22" s="18" t="s">
        <v>404</v>
      </c>
      <c r="T22" s="20" t="s">
        <v>404</v>
      </c>
      <c r="U22" s="18" t="s">
        <v>404</v>
      </c>
      <c r="V22" s="20" t="s">
        <v>404</v>
      </c>
      <c r="W22" s="18" t="s">
        <v>404</v>
      </c>
      <c r="X22" s="20" t="s">
        <v>404</v>
      </c>
      <c r="Y22" s="18" t="n">
        <v>434.29735816</v>
      </c>
      <c r="Z22" s="20" t="n">
        <v>11.13315257</v>
      </c>
    </row>
    <row r="23" spans="1:26">
      <c r="A23" s="15" t="s">
        <v>420</v>
      </c>
      <c r="B23" s="17" t="n">
        <v>11583</v>
      </c>
      <c r="C23" s="18">
        <f>(3123.0/B23*100)</f>
        <v/>
      </c>
      <c r="D23" s="19" t="n">
        <v>8460</v>
      </c>
      <c r="E23" s="18" t="n">
        <v>491.36810569</v>
      </c>
      <c r="F23" s="20" t="n">
        <v>21.59185319</v>
      </c>
      <c r="G23" s="18" t="n">
        <v>482.43027332</v>
      </c>
      <c r="H23" s="20" t="n">
        <v>6.70901841</v>
      </c>
      <c r="I23" s="18" t="n">
        <v>493.68891595</v>
      </c>
      <c r="J23" s="20" t="n">
        <v>5.70286856</v>
      </c>
      <c r="K23" s="18" t="n">
        <v>501.30332964</v>
      </c>
      <c r="L23" s="20" t="n">
        <v>9.429179810000001</v>
      </c>
      <c r="M23" s="18" t="n">
        <v>503.83269542</v>
      </c>
      <c r="N23" s="20" t="n">
        <v>37.42524152</v>
      </c>
      <c r="O23" s="18" t="n">
        <v>455.2912145</v>
      </c>
      <c r="P23" s="20" t="n">
        <v>18.77678731</v>
      </c>
      <c r="Q23" s="18" t="s">
        <v>404</v>
      </c>
      <c r="R23" s="20" t="s">
        <v>404</v>
      </c>
      <c r="S23" s="18" t="s">
        <v>404</v>
      </c>
      <c r="T23" s="20" t="s">
        <v>404</v>
      </c>
      <c r="U23" s="18" t="s">
        <v>404</v>
      </c>
      <c r="V23" s="20" t="s">
        <v>404</v>
      </c>
      <c r="W23" s="18" t="s">
        <v>404</v>
      </c>
      <c r="X23" s="20" t="s">
        <v>404</v>
      </c>
      <c r="Y23" s="18" t="n">
        <v>478.40855244</v>
      </c>
      <c r="Z23" s="20" t="n">
        <v>20.51422265</v>
      </c>
    </row>
    <row r="24" spans="1:26">
      <c r="A24" s="15" t="s">
        <v>421</v>
      </c>
      <c r="B24" s="17" t="n">
        <v>6647</v>
      </c>
      <c r="C24" s="18">
        <f>(0.0/B24*100)</f>
        <v/>
      </c>
      <c r="D24" s="19" t="n">
        <v>6647</v>
      </c>
      <c r="E24" s="18" t="n">
        <v>508.19736679</v>
      </c>
      <c r="F24" s="20" t="n">
        <v>9.465367110000001</v>
      </c>
      <c r="G24" s="18" t="n">
        <v>509.48228472</v>
      </c>
      <c r="H24" s="20" t="n">
        <v>5.52290621</v>
      </c>
      <c r="I24" s="18" t="n">
        <v>528.24616078</v>
      </c>
      <c r="J24" s="20" t="n">
        <v>7.14438062</v>
      </c>
      <c r="K24" s="18" t="n">
        <v>518.84169195</v>
      </c>
      <c r="L24" s="20" t="n">
        <v>12.51608483</v>
      </c>
      <c r="M24" s="18" t="s">
        <v>404</v>
      </c>
      <c r="N24" s="20" t="s">
        <v>404</v>
      </c>
      <c r="O24" s="18" t="s">
        <v>404</v>
      </c>
      <c r="P24" s="20" t="s">
        <v>404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521.6361824000001</v>
      </c>
      <c r="F25" s="20" t="n">
        <v>36.96044226</v>
      </c>
      <c r="G25" s="18" t="n">
        <v>513.38980439</v>
      </c>
      <c r="H25" s="20" t="n">
        <v>9.12648752</v>
      </c>
      <c r="I25" s="18" t="n">
        <v>516.3759477999999</v>
      </c>
      <c r="J25" s="20" t="n">
        <v>6.24151859</v>
      </c>
      <c r="K25" s="18" t="n">
        <v>522.10519169</v>
      </c>
      <c r="L25" s="20" t="n">
        <v>7.0801066</v>
      </c>
      <c r="M25" s="18" t="n">
        <v>515.025393</v>
      </c>
      <c r="N25" s="20" t="n">
        <v>14.89252315</v>
      </c>
      <c r="O25" s="18" t="n">
        <v>534.17845155</v>
      </c>
      <c r="P25" s="20" t="n">
        <v>16.6568052</v>
      </c>
      <c r="Q25" s="18" t="s">
        <v>404</v>
      </c>
      <c r="R25" s="20" t="s">
        <v>404</v>
      </c>
      <c r="S25" s="18" t="s">
        <v>404</v>
      </c>
      <c r="T25" s="20" t="s">
        <v>404</v>
      </c>
      <c r="U25" s="18" t="s">
        <v>404</v>
      </c>
      <c r="V25" s="20" t="s">
        <v>404</v>
      </c>
      <c r="W25" s="18" t="s">
        <v>404</v>
      </c>
      <c r="X25" s="20" t="s">
        <v>404</v>
      </c>
      <c r="Y25" s="18" t="n">
        <v>518.2069096</v>
      </c>
      <c r="Z25" s="20" t="n">
        <v>32.52829043</v>
      </c>
    </row>
    <row r="26" spans="1:26">
      <c r="A26" s="15" t="s">
        <v>423</v>
      </c>
      <c r="B26" s="17" t="n">
        <v>4869</v>
      </c>
      <c r="C26" s="18">
        <f>(11.0/B26*100)</f>
        <v/>
      </c>
      <c r="D26" s="19" t="n">
        <v>4858</v>
      </c>
      <c r="E26" s="18" t="n">
        <v>502.42146635</v>
      </c>
      <c r="F26" s="20" t="n">
        <v>13.80114372</v>
      </c>
      <c r="G26" s="18" t="n">
        <v>484.24136582</v>
      </c>
      <c r="H26" s="20" t="n">
        <v>5.82467394</v>
      </c>
      <c r="I26" s="18" t="n">
        <v>488.72581021</v>
      </c>
      <c r="J26" s="20" t="n">
        <v>4.51938209</v>
      </c>
      <c r="K26" s="18" t="n">
        <v>492.4837563</v>
      </c>
      <c r="L26" s="20" t="n">
        <v>4.5931987</v>
      </c>
      <c r="M26" s="18" t="n">
        <v>487.01648369</v>
      </c>
      <c r="N26" s="20" t="n">
        <v>5.13688351</v>
      </c>
      <c r="O26" s="18" t="n">
        <v>484.83331343</v>
      </c>
      <c r="P26" s="20" t="n">
        <v>4.84472073</v>
      </c>
      <c r="Q26" s="18" t="s">
        <v>404</v>
      </c>
      <c r="R26" s="20" t="s">
        <v>404</v>
      </c>
      <c r="S26" s="18" t="s">
        <v>404</v>
      </c>
      <c r="T26" s="20" t="s">
        <v>404</v>
      </c>
      <c r="U26" s="18" t="s">
        <v>404</v>
      </c>
      <c r="V26" s="20" t="s">
        <v>404</v>
      </c>
      <c r="W26" s="18" t="s">
        <v>404</v>
      </c>
      <c r="X26" s="20" t="s">
        <v>404</v>
      </c>
      <c r="Y26" s="18" t="n">
        <v>475.57518864</v>
      </c>
      <c r="Z26" s="20" t="n">
        <v>13.71625055</v>
      </c>
    </row>
    <row r="27" spans="1:26">
      <c r="A27" s="15" t="s">
        <v>424</v>
      </c>
      <c r="B27" s="17" t="n">
        <v>5299</v>
      </c>
      <c r="C27" s="18">
        <f>(0.0/B27*100)</f>
        <v/>
      </c>
      <c r="D27" s="19" t="n">
        <v>5299</v>
      </c>
      <c r="E27" s="18" t="n">
        <v>480.96165719</v>
      </c>
      <c r="F27" s="20" t="n">
        <v>2.88145764</v>
      </c>
      <c r="G27" s="18" t="n">
        <v>475.95161945</v>
      </c>
      <c r="H27" s="20" t="n">
        <v>2.32586731</v>
      </c>
      <c r="I27" s="18" t="n">
        <v>459.53562101</v>
      </c>
      <c r="J27" s="20" t="n">
        <v>2.33653648</v>
      </c>
      <c r="K27" s="18" t="n">
        <v>503.23194617</v>
      </c>
      <c r="L27" s="20" t="n">
        <v>4.37728546</v>
      </c>
      <c r="M27" s="18" t="s">
        <v>404</v>
      </c>
      <c r="N27" s="20" t="s">
        <v>404</v>
      </c>
      <c r="O27" s="18" t="n">
        <v>517.24705254</v>
      </c>
      <c r="P27" s="20" t="n">
        <v>4.29744089</v>
      </c>
      <c r="Q27" s="18" t="s">
        <v>404</v>
      </c>
      <c r="R27" s="20" t="s">
        <v>404</v>
      </c>
      <c r="S27" s="18" t="s">
        <v>404</v>
      </c>
      <c r="T27" s="20" t="s">
        <v>404</v>
      </c>
      <c r="U27" s="18" t="s">
        <v>404</v>
      </c>
      <c r="V27" s="20" t="s">
        <v>404</v>
      </c>
      <c r="W27" s="18" t="s">
        <v>404</v>
      </c>
      <c r="X27" s="20" t="s">
        <v>404</v>
      </c>
      <c r="Y27" s="18" t="n">
        <v>550.96438949</v>
      </c>
      <c r="Z27" s="20" t="n">
        <v>5.80246206</v>
      </c>
    </row>
    <row r="28" spans="1:26">
      <c r="A28" s="15" t="s">
        <v>425</v>
      </c>
      <c r="B28" s="17" t="n">
        <v>7568</v>
      </c>
      <c r="C28" s="18">
        <f>(0.0/B28*100)</f>
        <v/>
      </c>
      <c r="D28" s="19" t="n">
        <v>7568</v>
      </c>
      <c r="E28" s="18" t="n">
        <v>414.06719798</v>
      </c>
      <c r="F28" s="20" t="n">
        <v>10.174118</v>
      </c>
      <c r="G28" s="18" t="n">
        <v>439.59998554</v>
      </c>
      <c r="H28" s="20" t="n">
        <v>5.37279147</v>
      </c>
      <c r="I28" s="18" t="n">
        <v>425.19176175</v>
      </c>
      <c r="J28" s="20" t="n">
        <v>5.28329073</v>
      </c>
      <c r="K28" s="18" t="n">
        <v>402.43059814</v>
      </c>
      <c r="L28" s="20" t="n">
        <v>5.58849048</v>
      </c>
      <c r="M28" s="18" t="n">
        <v>423.7575063</v>
      </c>
      <c r="N28" s="20" t="n">
        <v>10.91635613</v>
      </c>
      <c r="O28" s="18" t="n">
        <v>425.54539735</v>
      </c>
      <c r="P28" s="20" t="n">
        <v>11.66428507</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494.7774397</v>
      </c>
      <c r="F29" s="20" t="n">
        <v>26.45448621</v>
      </c>
      <c r="G29" s="18" t="n">
        <v>507.95221424</v>
      </c>
      <c r="H29" s="20" t="n">
        <v>12.64194962</v>
      </c>
      <c r="I29" s="18" t="n">
        <v>501.93970377</v>
      </c>
      <c r="J29" s="20" t="n">
        <v>11.47201771</v>
      </c>
      <c r="K29" s="18" t="n">
        <v>523.08383914</v>
      </c>
      <c r="L29" s="20" t="n">
        <v>13.5330214</v>
      </c>
      <c r="M29" s="18" t="n">
        <v>510.5480299</v>
      </c>
      <c r="N29" s="20" t="n">
        <v>41.38505286</v>
      </c>
      <c r="O29" s="18" t="n">
        <v>341.3916456</v>
      </c>
      <c r="P29" s="20" t="n">
        <v>55.69057957</v>
      </c>
      <c r="Q29" s="18" t="s">
        <v>404</v>
      </c>
      <c r="R29" s="20" t="s">
        <v>404</v>
      </c>
      <c r="S29" s="18" t="s">
        <v>404</v>
      </c>
      <c r="T29" s="20" t="s">
        <v>404</v>
      </c>
      <c r="U29" s="18" t="s">
        <v>404</v>
      </c>
      <c r="V29" s="20" t="s">
        <v>404</v>
      </c>
      <c r="W29" s="18" t="s">
        <v>404</v>
      </c>
      <c r="X29" s="20" t="s">
        <v>404</v>
      </c>
      <c r="Y29" s="18" t="n">
        <v>483.60885031</v>
      </c>
      <c r="Z29" s="20" t="n">
        <v>14.07686723</v>
      </c>
    </row>
    <row r="30" spans="1:26">
      <c r="A30" s="15" t="s">
        <v>427</v>
      </c>
      <c r="B30" s="17" t="n">
        <v>4520</v>
      </c>
      <c r="C30" s="18">
        <f>(945.0/B30*100)</f>
        <v/>
      </c>
      <c r="D30" s="19" t="n">
        <v>3575</v>
      </c>
      <c r="E30" s="18" t="n">
        <v>575.7496571200001</v>
      </c>
      <c r="F30" s="20" t="n">
        <v>9.91738151</v>
      </c>
      <c r="G30" s="18" t="n">
        <v>529.96323321</v>
      </c>
      <c r="H30" s="20" t="n">
        <v>18.29368565</v>
      </c>
      <c r="I30" s="18" t="n">
        <v>514.04353984</v>
      </c>
      <c r="J30" s="20" t="n">
        <v>8.70337724</v>
      </c>
      <c r="K30" s="18" t="n">
        <v>510.16917476</v>
      </c>
      <c r="L30" s="20" t="n">
        <v>5.42759971</v>
      </c>
      <c r="M30" s="18" t="n">
        <v>513.07197746</v>
      </c>
      <c r="N30" s="20" t="n">
        <v>9.143363859999999</v>
      </c>
      <c r="O30" s="18" t="n">
        <v>500.66435437</v>
      </c>
      <c r="P30" s="20" t="n">
        <v>10.6792961</v>
      </c>
      <c r="Q30" s="18" t="s">
        <v>404</v>
      </c>
      <c r="R30" s="20" t="s">
        <v>404</v>
      </c>
      <c r="S30" s="18" t="s">
        <v>404</v>
      </c>
      <c r="T30" s="20" t="s">
        <v>404</v>
      </c>
      <c r="U30" s="18" t="s">
        <v>404</v>
      </c>
      <c r="V30" s="20" t="s">
        <v>404</v>
      </c>
      <c r="W30" s="18" t="s">
        <v>404</v>
      </c>
      <c r="X30" s="20" t="s">
        <v>404</v>
      </c>
      <c r="Y30" s="18" t="n">
        <v>494.004644</v>
      </c>
      <c r="Z30" s="20" t="n">
        <v>13.23628706</v>
      </c>
    </row>
    <row r="31" spans="1:26">
      <c r="A31" s="15" t="s">
        <v>428</v>
      </c>
      <c r="B31" s="17" t="n">
        <v>5456</v>
      </c>
      <c r="C31" s="18">
        <f>(502.0/B31*100)</f>
        <v/>
      </c>
      <c r="D31" s="19" t="n">
        <v>4954</v>
      </c>
      <c r="E31" s="18" t="n">
        <v>484.46486881</v>
      </c>
      <c r="F31" s="20" t="n">
        <v>9.31365087</v>
      </c>
      <c r="G31" s="18" t="n">
        <v>507.82721898</v>
      </c>
      <c r="H31" s="20" t="n">
        <v>7.3870545</v>
      </c>
      <c r="I31" s="18" t="n">
        <v>504.80007711</v>
      </c>
      <c r="J31" s="20" t="n">
        <v>6.53365344</v>
      </c>
      <c r="K31" s="18" t="n">
        <v>518.9216264299999</v>
      </c>
      <c r="L31" s="20" t="n">
        <v>4.4870887</v>
      </c>
      <c r="M31" s="18" t="n">
        <v>523.47473738</v>
      </c>
      <c r="N31" s="20" t="n">
        <v>7.04861602</v>
      </c>
      <c r="O31" s="18" t="n">
        <v>509.81309791</v>
      </c>
      <c r="P31" s="20" t="n">
        <v>9.481335440000001</v>
      </c>
      <c r="Q31" s="18" t="s">
        <v>404</v>
      </c>
      <c r="R31" s="20" t="s">
        <v>404</v>
      </c>
      <c r="S31" s="18" t="s">
        <v>404</v>
      </c>
      <c r="T31" s="20" t="s">
        <v>404</v>
      </c>
      <c r="U31" s="18" t="s">
        <v>404</v>
      </c>
      <c r="V31" s="20" t="s">
        <v>404</v>
      </c>
      <c r="W31" s="18" t="s">
        <v>404</v>
      </c>
      <c r="X31" s="20" t="s">
        <v>404</v>
      </c>
      <c r="Y31" s="18" t="n">
        <v>510.19008533</v>
      </c>
      <c r="Z31" s="20" t="n">
        <v>10.37209604</v>
      </c>
    </row>
    <row r="32" spans="1:26">
      <c r="A32" s="15" t="s">
        <v>429</v>
      </c>
      <c r="B32" s="17" t="n">
        <v>4478</v>
      </c>
      <c r="C32" s="18">
        <f>(0.0/B32*100)</f>
        <v/>
      </c>
      <c r="D32" s="19" t="n">
        <v>4478</v>
      </c>
      <c r="E32" s="18" t="n">
        <v>501.06032326</v>
      </c>
      <c r="F32" s="20" t="n">
        <v>12.3310958</v>
      </c>
      <c r="G32" s="18" t="n">
        <v>505.90974101</v>
      </c>
      <c r="H32" s="20" t="n">
        <v>4.27340975</v>
      </c>
      <c r="I32" s="18" t="n">
        <v>505.43263201</v>
      </c>
      <c r="J32" s="20" t="n">
        <v>5.02308913</v>
      </c>
      <c r="K32" s="18" t="n">
        <v>501.78993186</v>
      </c>
      <c r="L32" s="20" t="n">
        <v>11.01912272</v>
      </c>
      <c r="M32" s="18" t="n">
        <v>498.79600888</v>
      </c>
      <c r="N32" s="20" t="n">
        <v>15.22779306</v>
      </c>
      <c r="O32" s="18" t="n">
        <v>496.13011376</v>
      </c>
      <c r="P32" s="20" t="n">
        <v>16.29170831</v>
      </c>
      <c r="Q32" s="18" t="s">
        <v>404</v>
      </c>
      <c r="R32" s="20" t="s">
        <v>404</v>
      </c>
      <c r="S32" s="18" t="s">
        <v>404</v>
      </c>
      <c r="T32" s="20" t="s">
        <v>404</v>
      </c>
      <c r="U32" s="18" t="s">
        <v>404</v>
      </c>
      <c r="V32" s="20" t="s">
        <v>404</v>
      </c>
      <c r="W32" s="18" t="s">
        <v>404</v>
      </c>
      <c r="X32" s="20" t="s">
        <v>404</v>
      </c>
      <c r="Y32" s="18" t="n">
        <v>567.19792332</v>
      </c>
      <c r="Z32" s="20" t="n">
        <v>14.414309</v>
      </c>
    </row>
    <row r="33" spans="1:26">
      <c r="A33" s="15" t="s">
        <v>430</v>
      </c>
      <c r="B33" s="17" t="n">
        <v>7325</v>
      </c>
      <c r="C33" s="18">
        <f>(29.0/B33*100)</f>
        <v/>
      </c>
      <c r="D33" s="19" t="n">
        <v>7296</v>
      </c>
      <c r="E33" s="18" t="n">
        <v>495.14842907</v>
      </c>
      <c r="F33" s="20" t="n">
        <v>11.77051389</v>
      </c>
      <c r="G33" s="18" t="n">
        <v>496.58965163</v>
      </c>
      <c r="H33" s="20" t="n">
        <v>5.35749853</v>
      </c>
      <c r="I33" s="18" t="n">
        <v>500.85659543</v>
      </c>
      <c r="J33" s="20" t="n">
        <v>7.03349505</v>
      </c>
      <c r="K33" s="18" t="n">
        <v>497.08354832</v>
      </c>
      <c r="L33" s="20" t="n">
        <v>6.60913176</v>
      </c>
      <c r="M33" s="18" t="n">
        <v>498.40521903</v>
      </c>
      <c r="N33" s="20" t="n">
        <v>20.8908857</v>
      </c>
      <c r="O33" s="18" t="n">
        <v>493.68057411</v>
      </c>
      <c r="P33" s="20" t="n">
        <v>12.96035946</v>
      </c>
      <c r="Q33" s="18" t="s">
        <v>404</v>
      </c>
      <c r="R33" s="20" t="s">
        <v>404</v>
      </c>
      <c r="S33" s="18" t="s">
        <v>404</v>
      </c>
      <c r="T33" s="20" t="s">
        <v>404</v>
      </c>
      <c r="U33" s="18" t="s">
        <v>404</v>
      </c>
      <c r="V33" s="20" t="s">
        <v>404</v>
      </c>
      <c r="W33" s="18" t="s">
        <v>404</v>
      </c>
      <c r="X33" s="20" t="s">
        <v>404</v>
      </c>
      <c r="Y33" s="18" t="n">
        <v>518.96503588</v>
      </c>
      <c r="Z33" s="20" t="n">
        <v>49.45941862</v>
      </c>
    </row>
    <row r="34" spans="1:26">
      <c r="A34" s="15" t="s">
        <v>431</v>
      </c>
      <c r="B34" s="17" t="n">
        <v>6350</v>
      </c>
      <c r="C34" s="18">
        <f>(0.0/B34*100)</f>
        <v/>
      </c>
      <c r="D34" s="19" t="n">
        <v>6350</v>
      </c>
      <c r="E34" s="18" t="n">
        <v>483.81119469</v>
      </c>
      <c r="F34" s="20" t="n">
        <v>12.01718688</v>
      </c>
      <c r="G34" s="18" t="n">
        <v>467.49194647</v>
      </c>
      <c r="H34" s="20" t="n">
        <v>13.68320429</v>
      </c>
      <c r="I34" s="18" t="n">
        <v>446.16422801</v>
      </c>
      <c r="J34" s="20" t="n">
        <v>10.22525058</v>
      </c>
      <c r="K34" s="18" t="n">
        <v>453.53448803</v>
      </c>
      <c r="L34" s="20" t="n">
        <v>8.38501158</v>
      </c>
      <c r="M34" s="18" t="n">
        <v>461.98788436</v>
      </c>
      <c r="N34" s="20" t="n">
        <v>11.88502753</v>
      </c>
      <c r="O34" s="18" t="n">
        <v>442.33864083</v>
      </c>
      <c r="P34" s="20" t="n">
        <v>9.810333809999999</v>
      </c>
      <c r="Q34" s="18" t="s">
        <v>404</v>
      </c>
      <c r="R34" s="20" t="s">
        <v>404</v>
      </c>
      <c r="S34" s="18" t="s">
        <v>404</v>
      </c>
      <c r="T34" s="20" t="s">
        <v>404</v>
      </c>
      <c r="U34" s="18" t="s">
        <v>404</v>
      </c>
      <c r="V34" s="20" t="s">
        <v>404</v>
      </c>
      <c r="W34" s="18" t="s">
        <v>404</v>
      </c>
      <c r="X34" s="20" t="s">
        <v>404</v>
      </c>
      <c r="Y34" s="18" t="n">
        <v>448.49295255</v>
      </c>
      <c r="Z34" s="20" t="n">
        <v>9.00233302</v>
      </c>
    </row>
    <row r="35" spans="1:26">
      <c r="A35" s="15" t="s">
        <v>432</v>
      </c>
      <c r="B35" s="17" t="n">
        <v>6406</v>
      </c>
      <c r="C35" s="18">
        <f>(443.0/B35*100)</f>
        <v/>
      </c>
      <c r="D35" s="19" t="n">
        <v>5963</v>
      </c>
      <c r="E35" s="18" t="s">
        <v>404</v>
      </c>
      <c r="F35" s="20" t="s">
        <v>404</v>
      </c>
      <c r="G35" s="18" t="n">
        <v>477.41957285</v>
      </c>
      <c r="H35" s="20" t="n">
        <v>4.7846849</v>
      </c>
      <c r="I35" s="18" t="n">
        <v>531.05179818</v>
      </c>
      <c r="J35" s="20" t="n">
        <v>3.05046375</v>
      </c>
      <c r="K35" s="18" t="n">
        <v>511.58705299</v>
      </c>
      <c r="L35" s="20" t="n">
        <v>2.72480734</v>
      </c>
      <c r="M35" s="18" t="n">
        <v>489.53685188</v>
      </c>
      <c r="N35" s="20" t="n">
        <v>3.18056019</v>
      </c>
      <c r="O35" s="18" t="n">
        <v>502.88857543</v>
      </c>
      <c r="P35" s="20" t="n">
        <v>2.50754204</v>
      </c>
      <c r="Q35" s="18" t="s">
        <v>404</v>
      </c>
      <c r="R35" s="20" t="s">
        <v>404</v>
      </c>
      <c r="S35" s="18" t="s">
        <v>404</v>
      </c>
      <c r="T35" s="20" t="s">
        <v>404</v>
      </c>
      <c r="U35" s="18" t="s">
        <v>404</v>
      </c>
      <c r="V35" s="20" t="s">
        <v>404</v>
      </c>
      <c r="W35" s="18" t="s">
        <v>404</v>
      </c>
      <c r="X35" s="20" t="s">
        <v>404</v>
      </c>
      <c r="Y35" s="18" t="n">
        <v>489.82048646</v>
      </c>
      <c r="Z35" s="20" t="n">
        <v>8.1766063</v>
      </c>
    </row>
    <row r="36" spans="1:26">
      <c r="A36" s="15" t="s">
        <v>433</v>
      </c>
      <c r="B36" s="17" t="n">
        <v>6736</v>
      </c>
      <c r="C36" s="18">
        <f>(10.0/B36*100)</f>
        <v/>
      </c>
      <c r="D36" s="19" t="n">
        <v>6726</v>
      </c>
      <c r="E36" s="18" t="n">
        <v>483.15414657</v>
      </c>
      <c r="F36" s="20" t="n">
        <v>7.88267882</v>
      </c>
      <c r="G36" s="18" t="n">
        <v>495.04857993</v>
      </c>
      <c r="H36" s="20" t="n">
        <v>4.19053179</v>
      </c>
      <c r="I36" s="18" t="n">
        <v>502.35776998</v>
      </c>
      <c r="J36" s="20" t="n">
        <v>4.24160711</v>
      </c>
      <c r="K36" s="18" t="n">
        <v>495.63059147</v>
      </c>
      <c r="L36" s="20" t="n">
        <v>9.78448408</v>
      </c>
      <c r="M36" s="18" t="n">
        <v>480.37340428</v>
      </c>
      <c r="N36" s="20" t="n">
        <v>10.7809527</v>
      </c>
      <c r="O36" s="18" t="n">
        <v>515.3689597699999</v>
      </c>
      <c r="P36" s="20" t="n">
        <v>14.93772827</v>
      </c>
      <c r="Q36" s="18" t="s">
        <v>404</v>
      </c>
      <c r="R36" s="20" t="s">
        <v>404</v>
      </c>
      <c r="S36" s="18" t="s">
        <v>404</v>
      </c>
      <c r="T36" s="20" t="s">
        <v>404</v>
      </c>
      <c r="U36" s="18" t="s">
        <v>404</v>
      </c>
      <c r="V36" s="20" t="s">
        <v>404</v>
      </c>
      <c r="W36" s="18" t="s">
        <v>404</v>
      </c>
      <c r="X36" s="20" t="s">
        <v>404</v>
      </c>
      <c r="Y36" s="18" t="n">
        <v>507.16753562</v>
      </c>
      <c r="Z36" s="20" t="n">
        <v>18.56423049</v>
      </c>
    </row>
    <row r="37" spans="1:26">
      <c r="A37" s="15" t="s">
        <v>434</v>
      </c>
      <c r="B37" s="17" t="n">
        <v>5458</v>
      </c>
      <c r="C37" s="18">
        <f>(0.0/B37*100)</f>
        <v/>
      </c>
      <c r="D37" s="19" t="n">
        <v>5458</v>
      </c>
      <c r="E37" s="18" t="n">
        <v>474.78807695</v>
      </c>
      <c r="F37" s="20" t="n">
        <v>39.00386979</v>
      </c>
      <c r="G37" s="18" t="n">
        <v>511.65593926</v>
      </c>
      <c r="H37" s="20" t="n">
        <v>7.30409852</v>
      </c>
      <c r="I37" s="18" t="n">
        <v>494.64314484</v>
      </c>
      <c r="J37" s="20" t="n">
        <v>6.10326766</v>
      </c>
      <c r="K37" s="18" t="n">
        <v>504.42737915</v>
      </c>
      <c r="L37" s="20" t="n">
        <v>6.97659355</v>
      </c>
      <c r="M37" s="18" t="n">
        <v>487.53742231</v>
      </c>
      <c r="N37" s="20" t="n">
        <v>6.82906699</v>
      </c>
      <c r="O37" s="18" t="n">
        <v>493.50684661</v>
      </c>
      <c r="P37" s="20" t="n">
        <v>10.78942465</v>
      </c>
      <c r="Q37" s="18" t="s">
        <v>404</v>
      </c>
      <c r="R37" s="20" t="s">
        <v>404</v>
      </c>
      <c r="S37" s="18" t="s">
        <v>404</v>
      </c>
      <c r="T37" s="20" t="s">
        <v>404</v>
      </c>
      <c r="U37" s="18" t="s">
        <v>404</v>
      </c>
      <c r="V37" s="20" t="s">
        <v>404</v>
      </c>
      <c r="W37" s="18" t="s">
        <v>404</v>
      </c>
      <c r="X37" s="20" t="s">
        <v>404</v>
      </c>
      <c r="Y37" s="18" t="n">
        <v>577.41200446</v>
      </c>
      <c r="Z37" s="20" t="n">
        <v>10.53940533</v>
      </c>
    </row>
    <row r="38" spans="1:26">
      <c r="A38" s="15" t="s">
        <v>435</v>
      </c>
      <c r="B38" s="17" t="n">
        <v>5860</v>
      </c>
      <c r="C38" s="18">
        <f>(268.0/B38*100)</f>
        <v/>
      </c>
      <c r="D38" s="19" t="n">
        <v>5592</v>
      </c>
      <c r="E38" s="18" t="n">
        <v>494.96108696</v>
      </c>
      <c r="F38" s="20" t="n">
        <v>12.17722747</v>
      </c>
      <c r="G38" s="18" t="n">
        <v>495.2794596</v>
      </c>
      <c r="H38" s="20" t="n">
        <v>6.32830699</v>
      </c>
      <c r="I38" s="18" t="n">
        <v>480.32527091</v>
      </c>
      <c r="J38" s="20" t="n">
        <v>7.36415263</v>
      </c>
      <c r="K38" s="18" t="n">
        <v>489.5605319</v>
      </c>
      <c r="L38" s="20" t="n">
        <v>15.80421732</v>
      </c>
      <c r="M38" s="18" t="n">
        <v>490.02072417</v>
      </c>
      <c r="N38" s="20" t="n">
        <v>19.78205717</v>
      </c>
      <c r="O38" s="18" t="n">
        <v>447.62425309</v>
      </c>
      <c r="P38" s="20" t="n">
        <v>32.96224544</v>
      </c>
      <c r="Q38" s="18" t="s">
        <v>404</v>
      </c>
      <c r="R38" s="20" t="s">
        <v>404</v>
      </c>
      <c r="S38" s="18" t="s">
        <v>404</v>
      </c>
      <c r="T38" s="20" t="s">
        <v>404</v>
      </c>
      <c r="U38" s="18" t="s">
        <v>404</v>
      </c>
      <c r="V38" s="20" t="s">
        <v>404</v>
      </c>
      <c r="W38" s="18" t="s">
        <v>404</v>
      </c>
      <c r="X38" s="20" t="s">
        <v>404</v>
      </c>
      <c r="Y38" s="18" t="n">
        <v>542.7042866100001</v>
      </c>
      <c r="Z38" s="20" t="n">
        <v>25.22615088</v>
      </c>
    </row>
    <row r="39" spans="1:26">
      <c r="A39" s="15" t="s">
        <v>436</v>
      </c>
      <c r="B39" s="17" t="n">
        <v>5895</v>
      </c>
      <c r="C39" s="18">
        <f>(0.0/B39*100)</f>
        <v/>
      </c>
      <c r="D39" s="19" t="n">
        <v>5895</v>
      </c>
      <c r="E39" s="18" t="n">
        <v>387.79582236</v>
      </c>
      <c r="F39" s="20" t="n">
        <v>14.24101496</v>
      </c>
      <c r="G39" s="18" t="n">
        <v>424.48181991</v>
      </c>
      <c r="H39" s="20" t="n">
        <v>14.07473361</v>
      </c>
      <c r="I39" s="18" t="n">
        <v>428.63686379</v>
      </c>
      <c r="J39" s="20" t="n">
        <v>8.784520240000001</v>
      </c>
      <c r="K39" s="18" t="n">
        <v>427.12416397</v>
      </c>
      <c r="L39" s="20" t="n">
        <v>8.51677757</v>
      </c>
      <c r="M39" s="18" t="n">
        <v>410.65031912</v>
      </c>
      <c r="N39" s="20" t="n">
        <v>19.24239182</v>
      </c>
      <c r="O39" s="18" t="n">
        <v>445.82432046</v>
      </c>
      <c r="P39" s="20" t="n">
        <v>12.7336718</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540.23391718</v>
      </c>
      <c r="F40" s="20" t="n">
        <v>9.32316537</v>
      </c>
      <c r="G40" s="18" t="n">
        <v>516.09893384</v>
      </c>
      <c r="H40" s="20" t="n">
        <v>11.84067389</v>
      </c>
      <c r="I40" s="18" t="n">
        <v>497.29471134</v>
      </c>
      <c r="J40" s="20" t="n">
        <v>8.173603829999999</v>
      </c>
      <c r="K40" s="18" t="n">
        <v>506.25477578</v>
      </c>
      <c r="L40" s="20" t="n">
        <v>6.891532</v>
      </c>
      <c r="M40" s="18" t="n">
        <v>505.34737558</v>
      </c>
      <c r="N40" s="20" t="n">
        <v>8.708879420000001</v>
      </c>
      <c r="O40" s="18" t="n">
        <v>489.55246612</v>
      </c>
      <c r="P40" s="20" t="n">
        <v>7.33790751</v>
      </c>
      <c r="Q40" s="18" t="s">
        <v>404</v>
      </c>
      <c r="R40" s="20" t="s">
        <v>404</v>
      </c>
      <c r="S40" s="18" t="s">
        <v>404</v>
      </c>
      <c r="T40" s="20" t="s">
        <v>404</v>
      </c>
      <c r="U40" s="18" t="s">
        <v>404</v>
      </c>
      <c r="V40" s="20" t="s">
        <v>404</v>
      </c>
      <c r="W40" s="18" t="s">
        <v>404</v>
      </c>
      <c r="X40" s="20" t="s">
        <v>404</v>
      </c>
      <c r="Y40" s="18" t="n">
        <v>490.58951708</v>
      </c>
      <c r="Z40" s="20" t="n">
        <v>7.59147673</v>
      </c>
    </row>
    <row r="41" spans="1:26">
      <c r="A41" s="15" t="s">
        <v>438</v>
      </c>
      <c r="B41" s="17" t="n">
        <v>5712</v>
      </c>
      <c r="C41" s="18">
        <f>(70.0/B41*100)</f>
        <v/>
      </c>
      <c r="D41" s="19" t="n">
        <v>5642</v>
      </c>
      <c r="E41" s="18" t="n">
        <v>530.50643768</v>
      </c>
      <c r="F41" s="20" t="n">
        <v>12.66899796</v>
      </c>
      <c r="G41" s="18" t="n">
        <v>498.73365812</v>
      </c>
      <c r="H41" s="20" t="n">
        <v>11.59237085</v>
      </c>
      <c r="I41" s="18" t="n">
        <v>506.97612107</v>
      </c>
      <c r="J41" s="20" t="n">
        <v>11.46010323</v>
      </c>
      <c r="K41" s="18" t="n">
        <v>504.07589722</v>
      </c>
      <c r="L41" s="20" t="n">
        <v>8.4811877</v>
      </c>
      <c r="M41" s="18" t="n">
        <v>482.02527362</v>
      </c>
      <c r="N41" s="20" t="n">
        <v>7.58990764</v>
      </c>
      <c r="O41" s="18" t="n">
        <v>499.01593057</v>
      </c>
      <c r="P41" s="20" t="n">
        <v>5.75370467</v>
      </c>
      <c r="Q41" s="18" t="s">
        <v>404</v>
      </c>
      <c r="R41" s="20" t="s">
        <v>404</v>
      </c>
      <c r="S41" s="18" t="s">
        <v>404</v>
      </c>
      <c r="T41" s="20" t="s">
        <v>404</v>
      </c>
      <c r="U41" s="18" t="s">
        <v>404</v>
      </c>
      <c r="V41" s="20" t="s">
        <v>404</v>
      </c>
      <c r="W41" s="18" t="s">
        <v>404</v>
      </c>
      <c r="X41" s="20" t="s">
        <v>404</v>
      </c>
      <c r="Y41" s="18" t="n">
        <v>517.13903399</v>
      </c>
      <c r="Z41" s="20" t="n">
        <v>26.98393368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344.92969281</v>
      </c>
      <c r="F44" s="20" t="n">
        <v>27.96221969</v>
      </c>
      <c r="G44" s="18" t="n">
        <v>411.47236445</v>
      </c>
      <c r="H44" s="20" t="n">
        <v>7.54460833</v>
      </c>
      <c r="I44" s="18" t="n">
        <v>409.18188767</v>
      </c>
      <c r="J44" s="20" t="n">
        <v>6.26718463</v>
      </c>
      <c r="K44" s="18" t="n">
        <v>396.93658651</v>
      </c>
      <c r="L44" s="20" t="n">
        <v>6.77750459</v>
      </c>
      <c r="M44" s="18" t="n">
        <v>421.35287252</v>
      </c>
      <c r="N44" s="20" t="n">
        <v>16.17281252</v>
      </c>
      <c r="O44" s="18" t="n">
        <v>368.09223976</v>
      </c>
      <c r="P44" s="20" t="n">
        <v>12.61149838</v>
      </c>
      <c r="Q44" s="18" t="s">
        <v>404</v>
      </c>
      <c r="R44" s="20" t="s">
        <v>404</v>
      </c>
      <c r="S44" s="18" t="s">
        <v>404</v>
      </c>
      <c r="T44" s="20" t="s">
        <v>404</v>
      </c>
      <c r="U44" s="18" t="s">
        <v>404</v>
      </c>
      <c r="V44" s="20" t="s">
        <v>404</v>
      </c>
      <c r="W44" s="18" t="n">
        <v>346.26950542</v>
      </c>
      <c r="X44" s="20" t="n">
        <v>18.35790117</v>
      </c>
      <c r="Y44" s="18" t="n">
        <v>428.02947584</v>
      </c>
      <c r="Z44" s="20" t="n">
        <v>29.62119728</v>
      </c>
    </row>
    <row r="45" spans="1:26">
      <c r="A45" s="15" t="s">
        <v>442</v>
      </c>
      <c r="B45" s="17" t="n">
        <v>5519</v>
      </c>
      <c r="C45" s="18">
        <f>(0.0/B45*100)</f>
        <v/>
      </c>
      <c r="D45" s="19" t="n">
        <v>5519</v>
      </c>
      <c r="E45" s="18" t="n">
        <v>350.99223026</v>
      </c>
      <c r="F45" s="20" t="n">
        <v>15.6006526</v>
      </c>
      <c r="G45" s="18" t="n">
        <v>345.69453587</v>
      </c>
      <c r="H45" s="20" t="n">
        <v>8.397052800000001</v>
      </c>
      <c r="I45" s="18" t="n">
        <v>349.85464688</v>
      </c>
      <c r="J45" s="20" t="n">
        <v>6.7785913</v>
      </c>
      <c r="K45" s="18" t="n">
        <v>346.32000963</v>
      </c>
      <c r="L45" s="20" t="n">
        <v>6.44793258</v>
      </c>
      <c r="M45" s="18" t="n">
        <v>366.31963496</v>
      </c>
      <c r="N45" s="20" t="n">
        <v>12.00976647</v>
      </c>
      <c r="O45" s="18" t="n">
        <v>335.08045707</v>
      </c>
      <c r="P45" s="20" t="n">
        <v>8.25467055</v>
      </c>
      <c r="Q45" s="18" t="s">
        <v>404</v>
      </c>
      <c r="R45" s="20" t="s">
        <v>404</v>
      </c>
      <c r="S45" s="18" t="s">
        <v>404</v>
      </c>
      <c r="T45" s="20" t="s">
        <v>404</v>
      </c>
      <c r="U45" s="18" t="s">
        <v>404</v>
      </c>
      <c r="V45" s="20" t="s">
        <v>404</v>
      </c>
      <c r="W45" s="18" t="s">
        <v>404</v>
      </c>
      <c r="X45" s="20" t="s">
        <v>404</v>
      </c>
      <c r="Y45" s="18" t="n">
        <v>384.29320906</v>
      </c>
      <c r="Z45" s="20" t="n">
        <v>8.934488330000001</v>
      </c>
    </row>
    <row r="46" spans="1:26">
      <c r="A46" s="15" t="s">
        <v>443</v>
      </c>
      <c r="B46" s="17" t="n">
        <v>23141</v>
      </c>
      <c r="C46" s="18">
        <f>(4196.0/B46*100)</f>
        <v/>
      </c>
      <c r="D46" s="19" t="n">
        <v>18945</v>
      </c>
      <c r="E46" s="18" t="n">
        <v>403.54731087</v>
      </c>
      <c r="F46" s="20" t="n">
        <v>18.79311712</v>
      </c>
      <c r="G46" s="18" t="n">
        <v>422.70941917</v>
      </c>
      <c r="H46" s="20" t="n">
        <v>7.55661261</v>
      </c>
      <c r="I46" s="18" t="n">
        <v>412.72839232</v>
      </c>
      <c r="J46" s="20" t="n">
        <v>6.72270366</v>
      </c>
      <c r="K46" s="18" t="n">
        <v>415.60075329</v>
      </c>
      <c r="L46" s="20" t="n">
        <v>7.04913927</v>
      </c>
      <c r="M46" s="18" t="n">
        <v>404.76181602</v>
      </c>
      <c r="N46" s="20" t="n">
        <v>9.06504496</v>
      </c>
      <c r="O46" s="18" t="n">
        <v>407.48046359</v>
      </c>
      <c r="P46" s="20" t="n">
        <v>7.95400819</v>
      </c>
      <c r="Q46" s="18" t="s">
        <v>404</v>
      </c>
      <c r="R46" s="20" t="s">
        <v>404</v>
      </c>
      <c r="S46" s="18" t="s">
        <v>404</v>
      </c>
      <c r="T46" s="20" t="s">
        <v>404</v>
      </c>
      <c r="U46" s="18" t="s">
        <v>404</v>
      </c>
      <c r="V46" s="20" t="s">
        <v>404</v>
      </c>
      <c r="W46" s="18" t="s">
        <v>404</v>
      </c>
      <c r="X46" s="20" t="s">
        <v>404</v>
      </c>
      <c r="Y46" s="18" t="n">
        <v>377.71404116</v>
      </c>
      <c r="Z46" s="20" t="n">
        <v>12.05115601</v>
      </c>
    </row>
    <row r="47" spans="1:26">
      <c r="A47" s="15" t="s">
        <v>444</v>
      </c>
      <c r="B47" s="17" t="n">
        <v>5928</v>
      </c>
      <c r="C47" s="18">
        <f>(0.0/B47*100)</f>
        <v/>
      </c>
      <c r="D47" s="19" t="n">
        <v>5928</v>
      </c>
      <c r="E47" s="18" t="n">
        <v>326.70500313</v>
      </c>
      <c r="F47" s="20" t="n">
        <v>22.25510615</v>
      </c>
      <c r="G47" s="18" t="n">
        <v>396.3925053</v>
      </c>
      <c r="H47" s="20" t="n">
        <v>11.45721162</v>
      </c>
      <c r="I47" s="18" t="n">
        <v>454.25741812</v>
      </c>
      <c r="J47" s="20" t="n">
        <v>11.37410286</v>
      </c>
      <c r="K47" s="18" t="n">
        <v>415.26491665</v>
      </c>
      <c r="L47" s="20" t="n">
        <v>15.53281831</v>
      </c>
      <c r="M47" s="18" t="n">
        <v>437.42561948</v>
      </c>
      <c r="N47" s="20" t="n">
        <v>17.60181973</v>
      </c>
      <c r="O47" s="18" t="n">
        <v>453.35837089</v>
      </c>
      <c r="P47" s="20" t="n">
        <v>14.29121979</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425.5589398</v>
      </c>
      <c r="F48" s="20" t="n">
        <v>32.60444886</v>
      </c>
      <c r="G48" s="18" t="n">
        <v>481.56430196</v>
      </c>
      <c r="H48" s="20" t="n">
        <v>9.7304637</v>
      </c>
      <c r="I48" s="18" t="n">
        <v>507.94268703</v>
      </c>
      <c r="J48" s="20" t="n">
        <v>11.32155784</v>
      </c>
      <c r="K48" s="18" t="n">
        <v>502.40045399</v>
      </c>
      <c r="L48" s="20" t="n">
        <v>14.90016941</v>
      </c>
      <c r="M48" s="18" t="n">
        <v>478.812464</v>
      </c>
      <c r="N48" s="20" t="n">
        <v>26.26084939</v>
      </c>
      <c r="O48" s="18" t="n">
        <v>535.77220591</v>
      </c>
      <c r="P48" s="20" t="n">
        <v>28.00814454</v>
      </c>
      <c r="Q48" s="18" t="s">
        <v>404</v>
      </c>
      <c r="R48" s="20" t="s">
        <v>404</v>
      </c>
      <c r="S48" s="18" t="s">
        <v>404</v>
      </c>
      <c r="T48" s="20" t="s">
        <v>404</v>
      </c>
      <c r="U48" s="18" t="s">
        <v>404</v>
      </c>
      <c r="V48" s="20" t="s">
        <v>404</v>
      </c>
      <c r="W48" s="18" t="s">
        <v>404</v>
      </c>
      <c r="X48" s="20" t="s">
        <v>404</v>
      </c>
      <c r="Y48" s="18" t="n">
        <v>456.671729</v>
      </c>
      <c r="Z48" s="20" t="n">
        <v>44.06731872</v>
      </c>
    </row>
    <row r="49" spans="1:26">
      <c r="A49" s="15" t="s">
        <v>446</v>
      </c>
      <c r="B49" s="17" t="n">
        <v>6349</v>
      </c>
      <c r="C49" s="18">
        <f>(52.0/B49*100)</f>
        <v/>
      </c>
      <c r="D49" s="19" t="n">
        <v>6297</v>
      </c>
      <c r="E49" s="18" t="n">
        <v>414.83190546</v>
      </c>
      <c r="F49" s="20" t="n">
        <v>21.4165664</v>
      </c>
      <c r="G49" s="18" t="n">
        <v>422.32252244</v>
      </c>
      <c r="H49" s="20" t="n">
        <v>7.00274193</v>
      </c>
      <c r="I49" s="18" t="n">
        <v>429.4850652</v>
      </c>
      <c r="J49" s="20" t="n">
        <v>5.97994378</v>
      </c>
      <c r="K49" s="18" t="n">
        <v>425.1390444</v>
      </c>
      <c r="L49" s="20" t="n">
        <v>8.15867407</v>
      </c>
      <c r="M49" s="18" t="n">
        <v>418.6950637</v>
      </c>
      <c r="N49" s="20" t="n">
        <v>18.85494305</v>
      </c>
      <c r="O49" s="18" t="n">
        <v>424.14339321</v>
      </c>
      <c r="P49" s="20" t="n">
        <v>14.32464029</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426.05075452</v>
      </c>
      <c r="F50" s="20" t="n">
        <v>10.9255874</v>
      </c>
      <c r="G50" s="18" t="n">
        <v>421.46474699</v>
      </c>
      <c r="H50" s="20" t="n">
        <v>7.164848</v>
      </c>
      <c r="I50" s="18" t="n">
        <v>432.65494093</v>
      </c>
      <c r="J50" s="20" t="n">
        <v>7.39890752</v>
      </c>
      <c r="K50" s="18" t="n">
        <v>437.75194535</v>
      </c>
      <c r="L50" s="20" t="n">
        <v>8.330358779999999</v>
      </c>
      <c r="M50" s="18" t="n">
        <v>405.18008595</v>
      </c>
      <c r="N50" s="20" t="n">
        <v>10.29653779</v>
      </c>
      <c r="O50" s="18" t="n">
        <v>476.70151892</v>
      </c>
      <c r="P50" s="20" t="n">
        <v>20.32500944</v>
      </c>
      <c r="Q50" s="18" t="s">
        <v>404</v>
      </c>
      <c r="R50" s="20" t="s">
        <v>404</v>
      </c>
      <c r="S50" s="18" t="s">
        <v>404</v>
      </c>
      <c r="T50" s="20" t="s">
        <v>404</v>
      </c>
      <c r="U50" s="18" t="s">
        <v>404</v>
      </c>
      <c r="V50" s="20" t="s">
        <v>404</v>
      </c>
      <c r="W50" s="18" t="s">
        <v>404</v>
      </c>
      <c r="X50" s="20" t="s">
        <v>404</v>
      </c>
      <c r="Y50" s="18" t="n">
        <v>413.00495281</v>
      </c>
      <c r="Z50" s="20" t="n">
        <v>15.75202462</v>
      </c>
    </row>
    <row r="51" spans="1:26">
      <c r="A51" s="15" t="s">
        <v>448</v>
      </c>
      <c r="B51" s="17" t="n">
        <v>6866</v>
      </c>
      <c r="C51" s="18">
        <f>(0.0/B51*100)</f>
        <v/>
      </c>
      <c r="D51" s="19" t="n">
        <v>6866</v>
      </c>
      <c r="E51" s="18" t="n">
        <v>433.24313604</v>
      </c>
      <c r="F51" s="20" t="n">
        <v>9.20658055</v>
      </c>
      <c r="G51" s="18" t="n">
        <v>427.36163637</v>
      </c>
      <c r="H51" s="20" t="n">
        <v>8.56434902</v>
      </c>
      <c r="I51" s="18" t="n">
        <v>423.88230217</v>
      </c>
      <c r="J51" s="20" t="n">
        <v>6.86094718</v>
      </c>
      <c r="K51" s="18" t="n">
        <v>425.70605436</v>
      </c>
      <c r="L51" s="20" t="n">
        <v>6.08294007</v>
      </c>
      <c r="M51" s="18" t="n">
        <v>421.50516316</v>
      </c>
      <c r="N51" s="20" t="n">
        <v>13.64545948</v>
      </c>
      <c r="O51" s="18" t="n">
        <v>441.70840961</v>
      </c>
      <c r="P51" s="20" t="n">
        <v>8.367641600000001</v>
      </c>
      <c r="Q51" s="18" t="s">
        <v>404</v>
      </c>
      <c r="R51" s="20" t="s">
        <v>404</v>
      </c>
      <c r="S51" s="18" t="s">
        <v>404</v>
      </c>
      <c r="T51" s="20" t="s">
        <v>404</v>
      </c>
      <c r="U51" s="18" t="s">
        <v>404</v>
      </c>
      <c r="V51" s="20" t="s">
        <v>404</v>
      </c>
      <c r="W51" s="18" t="s">
        <v>404</v>
      </c>
      <c r="X51" s="20" t="s">
        <v>404</v>
      </c>
      <c r="Y51" s="18" t="n">
        <v>437.19346426</v>
      </c>
      <c r="Z51" s="20" t="n">
        <v>9.25544687</v>
      </c>
    </row>
    <row r="52" spans="1:26">
      <c r="A52" s="15" t="s">
        <v>449</v>
      </c>
      <c r="B52" s="17" t="n">
        <v>5809</v>
      </c>
      <c r="C52" s="18">
        <f>(0.0/B52*100)</f>
        <v/>
      </c>
      <c r="D52" s="19" t="n">
        <v>5809</v>
      </c>
      <c r="E52" s="18" t="n">
        <v>520.3664992400001</v>
      </c>
      <c r="F52" s="20" t="n">
        <v>47.85896142</v>
      </c>
      <c r="G52" s="18" t="n">
        <v>482.17101768</v>
      </c>
      <c r="H52" s="20" t="n">
        <v>7.79304042</v>
      </c>
      <c r="I52" s="18" t="n">
        <v>491.00894109</v>
      </c>
      <c r="J52" s="20" t="n">
        <v>6.50454463</v>
      </c>
      <c r="K52" s="18" t="n">
        <v>490.53724655</v>
      </c>
      <c r="L52" s="20" t="n">
        <v>9.51019039</v>
      </c>
      <c r="M52" s="18" t="n">
        <v>481.00797288</v>
      </c>
      <c r="N52" s="20" t="n">
        <v>14.06693286</v>
      </c>
      <c r="O52" s="18" t="n">
        <v>480.76266016</v>
      </c>
      <c r="P52" s="20" t="n">
        <v>19.36648456</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n">
        <v>432.29764374</v>
      </c>
      <c r="F53" s="20" t="n">
        <v>6.72351914</v>
      </c>
      <c r="G53" s="18" t="n">
        <v>418.4676494</v>
      </c>
      <c r="H53" s="20" t="n">
        <v>3.99276234</v>
      </c>
      <c r="I53" s="18" t="n">
        <v>453.55214507</v>
      </c>
      <c r="J53" s="20" t="n">
        <v>2.80482811</v>
      </c>
      <c r="K53" s="18" t="n">
        <v>442.94667821</v>
      </c>
      <c r="L53" s="20" t="n">
        <v>3.4727709</v>
      </c>
      <c r="M53" s="18" t="n">
        <v>456.26210162</v>
      </c>
      <c r="N53" s="20" t="n">
        <v>5.22482882</v>
      </c>
      <c r="O53" s="18" t="n">
        <v>453.32789755</v>
      </c>
      <c r="P53" s="20" t="n">
        <v>4.55741989</v>
      </c>
      <c r="Q53" s="18" t="s">
        <v>404</v>
      </c>
      <c r="R53" s="20" t="s">
        <v>404</v>
      </c>
      <c r="S53" s="18" t="s">
        <v>404</v>
      </c>
      <c r="T53" s="20" t="s">
        <v>404</v>
      </c>
      <c r="U53" s="18" t="s">
        <v>404</v>
      </c>
      <c r="V53" s="20" t="s">
        <v>404</v>
      </c>
      <c r="W53" s="18" t="s">
        <v>404</v>
      </c>
      <c r="X53" s="20" t="s">
        <v>404</v>
      </c>
      <c r="Y53" s="18" t="n">
        <v>444.46661793</v>
      </c>
      <c r="Z53" s="20" t="n">
        <v>5.94382555</v>
      </c>
    </row>
    <row r="54" spans="1:26">
      <c r="A54" s="15" t="s">
        <v>451</v>
      </c>
      <c r="B54" s="17" t="n">
        <v>4740</v>
      </c>
      <c r="C54" s="18">
        <f>(199.0/B54*100)</f>
        <v/>
      </c>
      <c r="D54" s="19" t="n">
        <v>4541</v>
      </c>
      <c r="E54" s="18" t="n">
        <v>401.77366006</v>
      </c>
      <c r="F54" s="20" t="n">
        <v>26.43309441</v>
      </c>
      <c r="G54" s="18" t="n">
        <v>362.25532149</v>
      </c>
      <c r="H54" s="20" t="n">
        <v>10.56104077</v>
      </c>
      <c r="I54" s="18" t="n">
        <v>363.02386468</v>
      </c>
      <c r="J54" s="20" t="n">
        <v>10.1109327</v>
      </c>
      <c r="K54" s="18" t="n">
        <v>351.34895127</v>
      </c>
      <c r="L54" s="20" t="n">
        <v>9.850171469999999</v>
      </c>
      <c r="M54" s="18" t="n">
        <v>352.87561549</v>
      </c>
      <c r="N54" s="20" t="n">
        <v>12.3695879</v>
      </c>
      <c r="O54" s="18" t="n">
        <v>352.74097154</v>
      </c>
      <c r="P54" s="20" t="n">
        <v>7.99561758</v>
      </c>
      <c r="Q54" s="18" t="s">
        <v>404</v>
      </c>
      <c r="R54" s="20" t="s">
        <v>404</v>
      </c>
      <c r="S54" s="18" t="s">
        <v>404</v>
      </c>
      <c r="T54" s="20" t="s">
        <v>404</v>
      </c>
      <c r="U54" s="18" t="s">
        <v>404</v>
      </c>
      <c r="V54" s="20" t="s">
        <v>404</v>
      </c>
      <c r="W54" s="18" t="s">
        <v>404</v>
      </c>
      <c r="X54" s="20" t="s">
        <v>404</v>
      </c>
      <c r="Y54" s="18" t="n">
        <v>314.82068181</v>
      </c>
      <c r="Z54" s="20" t="n">
        <v>13.57154131</v>
      </c>
    </row>
    <row r="55" spans="1:26">
      <c r="A55" s="15" t="s">
        <v>452</v>
      </c>
      <c r="B55" s="17" t="n">
        <v>5316</v>
      </c>
      <c r="C55" s="18">
        <f>(43.0/B55*100)</f>
        <v/>
      </c>
      <c r="D55" s="19" t="n">
        <v>5273</v>
      </c>
      <c r="E55" s="18" t="n">
        <v>395.31829087</v>
      </c>
      <c r="F55" s="20" t="n">
        <v>10.42895359</v>
      </c>
      <c r="G55" s="18" t="n">
        <v>401.62765859</v>
      </c>
      <c r="H55" s="20" t="n">
        <v>5.31688057</v>
      </c>
      <c r="I55" s="18" t="n">
        <v>403.14565049</v>
      </c>
      <c r="J55" s="20" t="n">
        <v>10.82149563</v>
      </c>
      <c r="K55" s="18" t="n">
        <v>408.922044</v>
      </c>
      <c r="L55" s="20" t="n">
        <v>8.549953739999999</v>
      </c>
      <c r="M55" s="18" t="n">
        <v>388.14418898</v>
      </c>
      <c r="N55" s="20" t="n">
        <v>22.08426271</v>
      </c>
      <c r="O55" s="18" t="n">
        <v>404.97690186</v>
      </c>
      <c r="P55" s="20" t="n">
        <v>10.98242855</v>
      </c>
      <c r="Q55" s="18" t="s">
        <v>404</v>
      </c>
      <c r="R55" s="20" t="s">
        <v>404</v>
      </c>
      <c r="S55" s="18" t="s">
        <v>404</v>
      </c>
      <c r="T55" s="20" t="s">
        <v>404</v>
      </c>
      <c r="U55" s="18" t="s">
        <v>404</v>
      </c>
      <c r="V55" s="20" t="s">
        <v>404</v>
      </c>
      <c r="W55" s="18" t="s">
        <v>404</v>
      </c>
      <c r="X55" s="20" t="s">
        <v>404</v>
      </c>
      <c r="Y55" s="18" t="n">
        <v>339.87480221</v>
      </c>
      <c r="Z55" s="20" t="n">
        <v>20.18278281</v>
      </c>
    </row>
    <row r="56" spans="1:26">
      <c r="A56" s="15" t="s">
        <v>453</v>
      </c>
      <c r="B56" s="17" t="n">
        <v>5359</v>
      </c>
      <c r="C56" s="18">
        <f>(0.0/B56*100)</f>
        <v/>
      </c>
      <c r="D56" s="19" t="n">
        <v>5359</v>
      </c>
      <c r="E56" s="18" t="n">
        <v>512.67752524</v>
      </c>
      <c r="F56" s="20" t="n">
        <v>14.03961153</v>
      </c>
      <c r="G56" s="18" t="n">
        <v>533.23315847</v>
      </c>
      <c r="H56" s="20" t="n">
        <v>5.6224297</v>
      </c>
      <c r="I56" s="18" t="n">
        <v>526.08867676</v>
      </c>
      <c r="J56" s="20" t="n">
        <v>6.18235617</v>
      </c>
      <c r="K56" s="18" t="n">
        <v>516.83368939</v>
      </c>
      <c r="L56" s="20" t="n">
        <v>13.02879508</v>
      </c>
      <c r="M56" s="18" t="n">
        <v>446.36882214</v>
      </c>
      <c r="N56" s="20" t="n">
        <v>10.17416607</v>
      </c>
      <c r="O56" s="18" t="n">
        <v>592.67785679</v>
      </c>
      <c r="P56" s="20" t="n">
        <v>7.21716351</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371.54221616</v>
      </c>
      <c r="F57" s="20" t="n">
        <v>13.79713897</v>
      </c>
      <c r="G57" s="18" t="n">
        <v>402.87148662</v>
      </c>
      <c r="H57" s="20" t="n">
        <v>4.63538159</v>
      </c>
      <c r="I57" s="18" t="n">
        <v>390.1857018</v>
      </c>
      <c r="J57" s="20" t="n">
        <v>7.93043291</v>
      </c>
      <c r="K57" s="18" t="n">
        <v>384.9053783</v>
      </c>
      <c r="L57" s="20" t="n">
        <v>8.34508355</v>
      </c>
      <c r="M57" s="18" t="n">
        <v>420.13018953</v>
      </c>
      <c r="N57" s="20" t="n">
        <v>13.47033002</v>
      </c>
      <c r="O57" s="18" t="n">
        <v>407.61336929</v>
      </c>
      <c r="P57" s="20" t="n">
        <v>10.12964516</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430.86011509</v>
      </c>
      <c r="F58" s="20" t="n">
        <v>15.38434314</v>
      </c>
      <c r="G58" s="18" t="n">
        <v>405.87053654</v>
      </c>
      <c r="H58" s="20" t="n">
        <v>8.007852890000001</v>
      </c>
      <c r="I58" s="18" t="n">
        <v>418.76563276</v>
      </c>
      <c r="J58" s="20" t="n">
        <v>8.25786053</v>
      </c>
      <c r="K58" s="18" t="n">
        <v>394.76035609</v>
      </c>
      <c r="L58" s="20" t="n">
        <v>7.53397376</v>
      </c>
      <c r="M58" s="18" t="n">
        <v>404.8546884</v>
      </c>
      <c r="N58" s="20" t="n">
        <v>11.50545231</v>
      </c>
      <c r="O58" s="18" t="n">
        <v>421.149769</v>
      </c>
      <c r="P58" s="20" t="n">
        <v>8.386472830000001</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n">
        <v>340.52670484</v>
      </c>
      <c r="F59" s="20" t="n">
        <v>11.66730836</v>
      </c>
      <c r="G59" s="18" t="n">
        <v>357.3087044</v>
      </c>
      <c r="H59" s="20" t="n">
        <v>3.39298913</v>
      </c>
      <c r="I59" s="18" t="n">
        <v>348.54203753</v>
      </c>
      <c r="J59" s="20" t="n">
        <v>2.8659843</v>
      </c>
      <c r="K59" s="18" t="n">
        <v>332.19011021</v>
      </c>
      <c r="L59" s="20" t="n">
        <v>3.21603217</v>
      </c>
      <c r="M59" s="18" t="n">
        <v>346.41207363</v>
      </c>
      <c r="N59" s="20" t="n">
        <v>6.47348642</v>
      </c>
      <c r="O59" s="18" t="n">
        <v>346.75273737</v>
      </c>
      <c r="P59" s="20" t="n">
        <v>3.9236334</v>
      </c>
      <c r="Q59" s="18" t="s">
        <v>404</v>
      </c>
      <c r="R59" s="20" t="s">
        <v>404</v>
      </c>
      <c r="S59" s="18" t="s">
        <v>404</v>
      </c>
      <c r="T59" s="20" t="s">
        <v>404</v>
      </c>
      <c r="U59" s="18" t="s">
        <v>404</v>
      </c>
      <c r="V59" s="20" t="s">
        <v>404</v>
      </c>
      <c r="W59" s="18" t="s">
        <v>404</v>
      </c>
      <c r="X59" s="20" t="s">
        <v>404</v>
      </c>
      <c r="Y59" s="18" t="n">
        <v>319.63922871</v>
      </c>
      <c r="Z59" s="20" t="n">
        <v>15.16509099</v>
      </c>
    </row>
    <row r="60" spans="1:26">
      <c r="A60" s="15" t="s">
        <v>457</v>
      </c>
      <c r="B60" s="17" t="n">
        <v>4546</v>
      </c>
      <c r="C60" s="18">
        <f>(0.0/B60*100)</f>
        <v/>
      </c>
      <c r="D60" s="19" t="n">
        <v>4546</v>
      </c>
      <c r="E60" s="18" t="n">
        <v>305.12506349</v>
      </c>
      <c r="F60" s="20" t="n">
        <v>19.53333957</v>
      </c>
      <c r="G60" s="18" t="n">
        <v>346.56520572</v>
      </c>
      <c r="H60" s="20" t="n">
        <v>15.7496131</v>
      </c>
      <c r="I60" s="18" t="n">
        <v>348.2577417</v>
      </c>
      <c r="J60" s="20" t="n">
        <v>11.57952429</v>
      </c>
      <c r="K60" s="18" t="n">
        <v>338.62540355</v>
      </c>
      <c r="L60" s="20" t="n">
        <v>12.63726707</v>
      </c>
      <c r="M60" s="18" t="n">
        <v>347.49717329</v>
      </c>
      <c r="N60" s="20" t="n">
        <v>13.09701203</v>
      </c>
      <c r="O60" s="18" t="n">
        <v>367.21082549</v>
      </c>
      <c r="P60" s="20" t="n">
        <v>15.42714996</v>
      </c>
      <c r="Q60" s="18" t="s">
        <v>404</v>
      </c>
      <c r="R60" s="20" t="s">
        <v>404</v>
      </c>
      <c r="S60" s="18" t="s">
        <v>404</v>
      </c>
      <c r="T60" s="20" t="s">
        <v>404</v>
      </c>
      <c r="U60" s="18" t="s">
        <v>404</v>
      </c>
      <c r="V60" s="20" t="s">
        <v>404</v>
      </c>
      <c r="W60" s="18" t="s">
        <v>404</v>
      </c>
      <c r="X60" s="20" t="s">
        <v>404</v>
      </c>
      <c r="Y60" s="18" t="n">
        <v>359.86138029</v>
      </c>
      <c r="Z60" s="20" t="n">
        <v>32.03388299</v>
      </c>
    </row>
    <row r="61" spans="1:26">
      <c r="A61" s="15" t="s">
        <v>458</v>
      </c>
      <c r="B61" s="17" t="n">
        <v>6525</v>
      </c>
      <c r="C61" s="18">
        <f>(0.0/B61*100)</f>
        <v/>
      </c>
      <c r="D61" s="19" t="n">
        <v>6525</v>
      </c>
      <c r="E61" s="18" t="n">
        <v>472.19244289</v>
      </c>
      <c r="F61" s="20" t="n">
        <v>14.62970476</v>
      </c>
      <c r="G61" s="18" t="n">
        <v>467.24639333</v>
      </c>
      <c r="H61" s="20" t="n">
        <v>6.11463034</v>
      </c>
      <c r="I61" s="18" t="n">
        <v>477.03879921</v>
      </c>
      <c r="J61" s="20" t="n">
        <v>5.48192188</v>
      </c>
      <c r="K61" s="18" t="n">
        <v>479.40524569</v>
      </c>
      <c r="L61" s="20" t="n">
        <v>7.96908945</v>
      </c>
      <c r="M61" s="18" t="n">
        <v>471.12183005</v>
      </c>
      <c r="N61" s="20" t="n">
        <v>12.44126687</v>
      </c>
      <c r="O61" s="18" t="n">
        <v>456.30195387</v>
      </c>
      <c r="P61" s="20" t="n">
        <v>11.52229905</v>
      </c>
      <c r="Q61" s="18" t="s">
        <v>404</v>
      </c>
      <c r="R61" s="20" t="s">
        <v>404</v>
      </c>
      <c r="S61" s="18" t="s">
        <v>404</v>
      </c>
      <c r="T61" s="20" t="s">
        <v>404</v>
      </c>
      <c r="U61" s="18" t="s">
        <v>404</v>
      </c>
      <c r="V61" s="20" t="s">
        <v>404</v>
      </c>
      <c r="W61" s="18" t="s">
        <v>404</v>
      </c>
      <c r="X61" s="20" t="s">
        <v>404</v>
      </c>
      <c r="Y61" s="18" t="n">
        <v>416.22198306</v>
      </c>
      <c r="Z61" s="20" t="n">
        <v>10.71645461</v>
      </c>
    </row>
    <row r="62" spans="1:26">
      <c r="A62" s="15" t="s">
        <v>459</v>
      </c>
      <c r="B62" s="17" t="n">
        <v>4476</v>
      </c>
      <c r="C62" s="18">
        <f>(0.0/B62*100)</f>
        <v/>
      </c>
      <c r="D62" s="19" t="n">
        <v>4476</v>
      </c>
      <c r="E62" s="18" t="n">
        <v>518.4035953</v>
      </c>
      <c r="F62" s="20" t="n">
        <v>6.88759121</v>
      </c>
      <c r="G62" s="18" t="n">
        <v>498.5121112</v>
      </c>
      <c r="H62" s="20" t="n">
        <v>1.67024681</v>
      </c>
      <c r="I62" s="18" t="n">
        <v>520.3110748399999</v>
      </c>
      <c r="J62" s="20" t="n">
        <v>2.34297074</v>
      </c>
      <c r="K62" s="18" t="n">
        <v>505.38174494</v>
      </c>
      <c r="L62" s="20" t="n">
        <v>3.0806679</v>
      </c>
      <c r="M62" s="18" t="n">
        <v>512.32787821</v>
      </c>
      <c r="N62" s="20" t="n">
        <v>9.044052389999999</v>
      </c>
      <c r="O62" s="18" t="n">
        <v>547.44731471</v>
      </c>
      <c r="P62" s="20" t="n">
        <v>10.12966015</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282.16286652</v>
      </c>
      <c r="F63" s="20" t="n">
        <v>7.90990978</v>
      </c>
      <c r="G63" s="18" t="n">
        <v>354.69561306</v>
      </c>
      <c r="H63" s="20" t="n">
        <v>3.82065058</v>
      </c>
      <c r="I63" s="18" t="n">
        <v>362.99108164</v>
      </c>
      <c r="J63" s="20" t="n">
        <v>2.27494597</v>
      </c>
      <c r="K63" s="18" t="n">
        <v>353.38824207</v>
      </c>
      <c r="L63" s="20" t="n">
        <v>3.5671544</v>
      </c>
      <c r="M63" s="18" t="n">
        <v>326.83893826</v>
      </c>
      <c r="N63" s="20" t="n">
        <v>4.15407933</v>
      </c>
      <c r="O63" s="18" t="n">
        <v>350.92648109</v>
      </c>
      <c r="P63" s="20" t="n">
        <v>4.63406482</v>
      </c>
      <c r="Q63" s="18" t="s">
        <v>404</v>
      </c>
      <c r="R63" s="20" t="s">
        <v>404</v>
      </c>
      <c r="S63" s="18" t="s">
        <v>404</v>
      </c>
      <c r="T63" s="20" t="s">
        <v>404</v>
      </c>
      <c r="U63" s="18" t="s">
        <v>404</v>
      </c>
      <c r="V63" s="20" t="s">
        <v>404</v>
      </c>
      <c r="W63" s="18" t="s">
        <v>404</v>
      </c>
      <c r="X63" s="20" t="s">
        <v>404</v>
      </c>
      <c r="Y63" s="18" t="n">
        <v>362.7550305</v>
      </c>
      <c r="Z63" s="20" t="n">
        <v>5.68625781</v>
      </c>
    </row>
    <row r="64" spans="1:26">
      <c r="A64" s="15" t="s">
        <v>461</v>
      </c>
      <c r="B64" s="17" t="n">
        <v>3634</v>
      </c>
      <c r="C64" s="18">
        <f>(27.0/B64*100)</f>
        <v/>
      </c>
      <c r="D64" s="19" t="n">
        <v>3607</v>
      </c>
      <c r="E64" s="18" t="n">
        <v>296.60684122</v>
      </c>
      <c r="F64" s="20" t="n">
        <v>9.24983952</v>
      </c>
      <c r="G64" s="18" t="n">
        <v>418.00520916</v>
      </c>
      <c r="H64" s="20" t="n">
        <v>3.92375442</v>
      </c>
      <c r="I64" s="18" t="n">
        <v>468.3246698</v>
      </c>
      <c r="J64" s="20" t="n">
        <v>2.58184267</v>
      </c>
      <c r="K64" s="18" t="n">
        <v>482.10019728</v>
      </c>
      <c r="L64" s="20" t="n">
        <v>3.700687</v>
      </c>
      <c r="M64" s="18" t="n">
        <v>416.26311405</v>
      </c>
      <c r="N64" s="20" t="n">
        <v>4.92799008</v>
      </c>
      <c r="O64" s="18" t="n">
        <v>489.75352357</v>
      </c>
      <c r="P64" s="20" t="n">
        <v>9.72538488</v>
      </c>
      <c r="Q64" s="18" t="s">
        <v>404</v>
      </c>
      <c r="R64" s="20" t="s">
        <v>404</v>
      </c>
      <c r="S64" s="18" t="s">
        <v>404</v>
      </c>
      <c r="T64" s="20" t="s">
        <v>404</v>
      </c>
      <c r="U64" s="18" t="s">
        <v>404</v>
      </c>
      <c r="V64" s="20" t="s">
        <v>404</v>
      </c>
      <c r="W64" s="18" t="s">
        <v>404</v>
      </c>
      <c r="X64" s="20" t="s">
        <v>404</v>
      </c>
      <c r="Y64" s="18" t="n">
        <v>345.39195345</v>
      </c>
      <c r="Z64" s="20" t="n">
        <v>15.73876153</v>
      </c>
    </row>
    <row r="65" spans="1:26">
      <c r="A65" s="15" t="s">
        <v>462</v>
      </c>
      <c r="B65" s="17" t="n">
        <v>5325</v>
      </c>
      <c r="C65" s="18">
        <f>(0.0/B65*100)</f>
        <v/>
      </c>
      <c r="D65" s="19" t="n">
        <v>5325</v>
      </c>
      <c r="E65" s="18" t="n">
        <v>381.1696141</v>
      </c>
      <c r="F65" s="20" t="n">
        <v>12.03023246</v>
      </c>
      <c r="G65" s="18" t="n">
        <v>432.48402141</v>
      </c>
      <c r="H65" s="20" t="n">
        <v>10.58493137</v>
      </c>
      <c r="I65" s="18" t="n">
        <v>419.48053428</v>
      </c>
      <c r="J65" s="20" t="n">
        <v>6.4733465</v>
      </c>
      <c r="K65" s="18" t="n">
        <v>409.19116366</v>
      </c>
      <c r="L65" s="20" t="n">
        <v>6.2603905</v>
      </c>
      <c r="M65" s="18" t="n">
        <v>404.23483001</v>
      </c>
      <c r="N65" s="20" t="n">
        <v>7.02104022</v>
      </c>
      <c r="O65" s="18" t="n">
        <v>420.59438975</v>
      </c>
      <c r="P65" s="20" t="n">
        <v>8.018835859999999</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n">
        <v>402.54343333</v>
      </c>
      <c r="F66" s="20" t="n">
        <v>24.11943209</v>
      </c>
      <c r="G66" s="18" t="n">
        <v>447.43629855</v>
      </c>
      <c r="H66" s="20" t="n">
        <v>2.79916644</v>
      </c>
      <c r="I66" s="18" t="n">
        <v>422.65011077</v>
      </c>
      <c r="J66" s="20" t="n">
        <v>2.35503787</v>
      </c>
      <c r="K66" s="18" t="n">
        <v>427.42598686</v>
      </c>
      <c r="L66" s="20" t="n">
        <v>3.19436913</v>
      </c>
      <c r="M66" s="18" t="n">
        <v>402.16413237</v>
      </c>
      <c r="N66" s="20" t="n">
        <v>4.5858522</v>
      </c>
      <c r="O66" s="18" t="n">
        <v>395.2272688</v>
      </c>
      <c r="P66" s="20" t="n">
        <v>3.47638406</v>
      </c>
      <c r="Q66" s="18" t="s">
        <v>404</v>
      </c>
      <c r="R66" s="20" t="s">
        <v>404</v>
      </c>
      <c r="S66" s="18" t="s">
        <v>404</v>
      </c>
      <c r="T66" s="20" t="s">
        <v>404</v>
      </c>
      <c r="U66" s="18" t="s">
        <v>404</v>
      </c>
      <c r="V66" s="20" t="s">
        <v>404</v>
      </c>
      <c r="W66" s="18" t="s">
        <v>404</v>
      </c>
      <c r="X66" s="20" t="s">
        <v>404</v>
      </c>
      <c r="Y66" s="18" t="n">
        <v>400.31026862</v>
      </c>
      <c r="Z66" s="20" t="n">
        <v>10.40241547</v>
      </c>
    </row>
    <row r="67" spans="1:26">
      <c r="A67" s="15" t="s">
        <v>464</v>
      </c>
      <c r="B67" s="17" t="n">
        <v>6971</v>
      </c>
      <c r="C67" s="18">
        <f>(0.0/B67*100)</f>
        <v/>
      </c>
      <c r="D67" s="19" t="n">
        <v>6971</v>
      </c>
      <c r="E67" s="18" t="n">
        <v>379.43564296</v>
      </c>
      <c r="F67" s="20" t="n">
        <v>6.1100043</v>
      </c>
      <c r="G67" s="18" t="n">
        <v>404.62631444</v>
      </c>
      <c r="H67" s="20" t="n">
        <v>6.99486671</v>
      </c>
      <c r="I67" s="18" t="n">
        <v>407.70021189</v>
      </c>
      <c r="J67" s="20" t="n">
        <v>7.71683425</v>
      </c>
      <c r="K67" s="18" t="n">
        <v>391.49611097</v>
      </c>
      <c r="L67" s="20" t="n">
        <v>10.50791682</v>
      </c>
      <c r="M67" s="18" t="n">
        <v>410.86613585</v>
      </c>
      <c r="N67" s="20" t="n">
        <v>19.05959732</v>
      </c>
      <c r="O67" s="18" t="n">
        <v>390.084509</v>
      </c>
      <c r="P67" s="20" t="n">
        <v>28.37418842</v>
      </c>
      <c r="Q67" s="18" t="s">
        <v>404</v>
      </c>
      <c r="R67" s="20" t="s">
        <v>404</v>
      </c>
      <c r="S67" s="18" t="s">
        <v>404</v>
      </c>
      <c r="T67" s="20" t="s">
        <v>404</v>
      </c>
      <c r="U67" s="18" t="s">
        <v>404</v>
      </c>
      <c r="V67" s="20" t="s">
        <v>404</v>
      </c>
      <c r="W67" s="18" t="s">
        <v>404</v>
      </c>
      <c r="X67" s="20" t="s">
        <v>404</v>
      </c>
      <c r="Y67" s="18" t="n">
        <v>416.32246621</v>
      </c>
      <c r="Z67" s="20" t="n">
        <v>13.82531327</v>
      </c>
    </row>
    <row r="68" spans="1:26">
      <c r="A68" s="15" t="s">
        <v>465</v>
      </c>
      <c r="B68" s="17" t="n">
        <v>12083</v>
      </c>
      <c r="C68" s="18">
        <f>(0.0/B68*100)</f>
        <v/>
      </c>
      <c r="D68" s="19" t="n">
        <v>12083</v>
      </c>
      <c r="E68" s="18" t="s">
        <v>404</v>
      </c>
      <c r="F68" s="20" t="s">
        <v>404</v>
      </c>
      <c r="G68" s="18" t="n">
        <v>415.56998786</v>
      </c>
      <c r="H68" s="20" t="n">
        <v>2.81891236</v>
      </c>
      <c r="I68" s="18" t="n">
        <v>407.55786913</v>
      </c>
      <c r="J68" s="20" t="n">
        <v>2.10723256</v>
      </c>
      <c r="K68" s="18" t="n">
        <v>388.49389667</v>
      </c>
      <c r="L68" s="20" t="n">
        <v>1.72513637</v>
      </c>
      <c r="M68" s="18" t="n">
        <v>387.15581607</v>
      </c>
      <c r="N68" s="20" t="n">
        <v>2.16062744</v>
      </c>
      <c r="O68" s="18" t="n">
        <v>424.26259335</v>
      </c>
      <c r="P68" s="20" t="n">
        <v>3.22537158</v>
      </c>
      <c r="Q68" s="18" t="s">
        <v>404</v>
      </c>
      <c r="R68" s="20" t="s">
        <v>404</v>
      </c>
      <c r="S68" s="18" t="s">
        <v>404</v>
      </c>
      <c r="T68" s="20" t="s">
        <v>404</v>
      </c>
      <c r="U68" s="18" t="s">
        <v>404</v>
      </c>
      <c r="V68" s="20" t="s">
        <v>404</v>
      </c>
      <c r="W68" s="18" t="s">
        <v>404</v>
      </c>
      <c r="X68" s="20" t="s">
        <v>404</v>
      </c>
      <c r="Y68" s="18" t="n">
        <v>401.51795569</v>
      </c>
      <c r="Z68" s="20" t="n">
        <v>6.42576371</v>
      </c>
    </row>
    <row r="69" spans="1:26">
      <c r="A69" s="15" t="s">
        <v>466</v>
      </c>
      <c r="B69" s="17" t="n">
        <v>4876</v>
      </c>
      <c r="C69" s="18">
        <f>(0.0/B69*100)</f>
        <v/>
      </c>
      <c r="D69" s="19" t="n">
        <v>4876</v>
      </c>
      <c r="E69" s="18" t="n">
        <v>504.02685097</v>
      </c>
      <c r="F69" s="20" t="n">
        <v>21.8058119</v>
      </c>
      <c r="G69" s="18" t="n">
        <v>445.11181116</v>
      </c>
      <c r="H69" s="20" t="n">
        <v>12.49232432</v>
      </c>
      <c r="I69" s="18" t="n">
        <v>431.99753129</v>
      </c>
      <c r="J69" s="20" t="n">
        <v>12.11669343</v>
      </c>
      <c r="K69" s="18" t="n">
        <v>416.50487153</v>
      </c>
      <c r="L69" s="20" t="n">
        <v>8.16049149</v>
      </c>
      <c r="M69" s="18" t="n">
        <v>429.37284737</v>
      </c>
      <c r="N69" s="20" t="n">
        <v>11.66503355</v>
      </c>
      <c r="O69" s="18" t="n">
        <v>440.35260035</v>
      </c>
      <c r="P69" s="20" t="n">
        <v>9.049159700000001</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464.85453524</v>
      </c>
      <c r="F70" s="20" t="n">
        <v>15.07140012</v>
      </c>
      <c r="G70" s="18" t="n">
        <v>493.88098233</v>
      </c>
      <c r="H70" s="20" t="n">
        <v>6.3907457</v>
      </c>
      <c r="I70" s="18" t="n">
        <v>491.65554456</v>
      </c>
      <c r="J70" s="20" t="n">
        <v>5.51092343</v>
      </c>
      <c r="K70" s="18" t="n">
        <v>503.9637887</v>
      </c>
      <c r="L70" s="20" t="n">
        <v>5.43783033</v>
      </c>
      <c r="M70" s="18" t="n">
        <v>502.4718022</v>
      </c>
      <c r="N70" s="20" t="n">
        <v>10.24362494</v>
      </c>
      <c r="O70" s="18" t="n">
        <v>492.1405663</v>
      </c>
      <c r="P70" s="20" t="n">
        <v>10.95980238</v>
      </c>
      <c r="Q70" s="18" t="s">
        <v>404</v>
      </c>
      <c r="R70" s="20" t="s">
        <v>404</v>
      </c>
      <c r="S70" s="18" t="s">
        <v>404</v>
      </c>
      <c r="T70" s="20" t="s">
        <v>404</v>
      </c>
      <c r="U70" s="18" t="s">
        <v>404</v>
      </c>
      <c r="V70" s="20" t="s">
        <v>404</v>
      </c>
      <c r="W70" s="18" t="s">
        <v>404</v>
      </c>
      <c r="X70" s="20" t="s">
        <v>404</v>
      </c>
      <c r="Y70" s="18" t="n">
        <v>469.67819916</v>
      </c>
      <c r="Z70" s="20" t="n">
        <v>16.57734744</v>
      </c>
    </row>
    <row r="71" spans="1:26">
      <c r="A71" s="15" t="s">
        <v>468</v>
      </c>
      <c r="B71" s="17" t="n">
        <v>6115</v>
      </c>
      <c r="C71" s="18">
        <f>(0.0/B71*100)</f>
        <v/>
      </c>
      <c r="D71" s="19" t="n">
        <v>6115</v>
      </c>
      <c r="E71" s="18" t="n">
        <v>425.24316598</v>
      </c>
      <c r="F71" s="20" t="n">
        <v>17.49346324</v>
      </c>
      <c r="G71" s="18" t="n">
        <v>528.43670415</v>
      </c>
      <c r="H71" s="20" t="n">
        <v>3.46093012</v>
      </c>
      <c r="I71" s="18" t="n">
        <v>538.3077712100001</v>
      </c>
      <c r="J71" s="20" t="n">
        <v>2.70385254</v>
      </c>
      <c r="K71" s="18" t="n">
        <v>527.14099133</v>
      </c>
      <c r="L71" s="20" t="n">
        <v>2.68187545</v>
      </c>
      <c r="M71" s="18" t="n">
        <v>562.15531659</v>
      </c>
      <c r="N71" s="20" t="n">
        <v>3.58645054</v>
      </c>
      <c r="O71" s="18" t="n">
        <v>544.60791351</v>
      </c>
      <c r="P71" s="20" t="n">
        <v>4.93584527</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471.44654838</v>
      </c>
      <c r="F72" s="20" t="n">
        <v>12.09026022</v>
      </c>
      <c r="G72" s="18" t="n">
        <v>495.0023364</v>
      </c>
      <c r="H72" s="20" t="n">
        <v>5.16915618</v>
      </c>
      <c r="I72" s="18" t="n">
        <v>496.2096803</v>
      </c>
      <c r="J72" s="20" t="n">
        <v>7.37974114</v>
      </c>
      <c r="K72" s="18" t="n">
        <v>510.558281</v>
      </c>
      <c r="L72" s="20" t="n">
        <v>8.461849600000001</v>
      </c>
      <c r="M72" s="18" t="n">
        <v>485.59251484</v>
      </c>
      <c r="N72" s="20" t="n">
        <v>15.36335234</v>
      </c>
      <c r="O72" s="18" t="n">
        <v>495.37037335</v>
      </c>
      <c r="P72" s="20" t="n">
        <v>13.37542954</v>
      </c>
      <c r="Q72" s="18" t="s">
        <v>404</v>
      </c>
      <c r="R72" s="20" t="s">
        <v>404</v>
      </c>
      <c r="S72" s="18" t="s">
        <v>404</v>
      </c>
      <c r="T72" s="20" t="s">
        <v>404</v>
      </c>
      <c r="U72" s="18" t="s">
        <v>404</v>
      </c>
      <c r="V72" s="20" t="s">
        <v>404</v>
      </c>
      <c r="W72" s="18" t="s">
        <v>404</v>
      </c>
      <c r="X72" s="20" t="s">
        <v>404</v>
      </c>
      <c r="Y72" s="18" t="n">
        <v>485.68621796</v>
      </c>
      <c r="Z72" s="20" t="n">
        <v>29.08878982</v>
      </c>
    </row>
    <row r="73" spans="1:26">
      <c r="A73" s="15" t="s">
        <v>470</v>
      </c>
      <c r="B73" s="17" t="n">
        <v>8249</v>
      </c>
      <c r="C73" s="18">
        <f>(0.0/B73*100)</f>
        <v/>
      </c>
      <c r="D73" s="19" t="n">
        <v>8249</v>
      </c>
      <c r="E73" s="18" t="n">
        <v>441.77249287</v>
      </c>
      <c r="F73" s="20" t="n">
        <v>9.022010379999999</v>
      </c>
      <c r="G73" s="18" t="n">
        <v>412.69547859</v>
      </c>
      <c r="H73" s="20" t="n">
        <v>6.80230275</v>
      </c>
      <c r="I73" s="18" t="n">
        <v>405.09086837</v>
      </c>
      <c r="J73" s="20" t="n">
        <v>6.0683705</v>
      </c>
      <c r="K73" s="18" t="n">
        <v>409.11772528</v>
      </c>
      <c r="L73" s="20" t="n">
        <v>8.77822042</v>
      </c>
      <c r="M73" s="18" t="n">
        <v>417.86629986</v>
      </c>
      <c r="N73" s="20" t="n">
        <v>17.27938785</v>
      </c>
      <c r="O73" s="18" t="n">
        <v>396.77199598</v>
      </c>
      <c r="P73" s="20" t="n">
        <v>12.69642176</v>
      </c>
      <c r="Q73" s="18" t="s">
        <v>404</v>
      </c>
      <c r="R73" s="20" t="s">
        <v>404</v>
      </c>
      <c r="S73" s="18" t="s">
        <v>404</v>
      </c>
      <c r="T73" s="20" t="s">
        <v>404</v>
      </c>
      <c r="U73" s="18" t="s">
        <v>404</v>
      </c>
      <c r="V73" s="20" t="s">
        <v>404</v>
      </c>
      <c r="W73" s="18" t="s">
        <v>404</v>
      </c>
      <c r="X73" s="20" t="s">
        <v>404</v>
      </c>
      <c r="Y73" s="18" t="n">
        <v>410.8071864</v>
      </c>
      <c r="Z73" s="20" t="n">
        <v>15.27462528</v>
      </c>
    </row>
    <row r="74" spans="1:26">
      <c r="A74" s="15" t="s">
        <v>471</v>
      </c>
      <c r="B74" s="17" t="n">
        <v>4692</v>
      </c>
      <c r="C74" s="18">
        <f>(484.0/B74*100)</f>
        <v/>
      </c>
      <c r="D74" s="19" t="n">
        <v>4208</v>
      </c>
      <c r="E74" s="18" t="n">
        <v>408.85369203</v>
      </c>
      <c r="F74" s="20" t="n">
        <v>6.12982397</v>
      </c>
      <c r="G74" s="18" t="n">
        <v>429.82453363</v>
      </c>
      <c r="H74" s="20" t="n">
        <v>3.26785647</v>
      </c>
      <c r="I74" s="18" t="n">
        <v>416.28024284</v>
      </c>
      <c r="J74" s="20" t="n">
        <v>3.5440766</v>
      </c>
      <c r="K74" s="18" t="n">
        <v>422.01059806</v>
      </c>
      <c r="L74" s="20" t="n">
        <v>3.30542186</v>
      </c>
      <c r="M74" s="18" t="n">
        <v>423.39251662</v>
      </c>
      <c r="N74" s="20" t="n">
        <v>3.94827091</v>
      </c>
      <c r="O74" s="18" t="n">
        <v>450.25499541</v>
      </c>
      <c r="P74" s="20" t="n">
        <v>4.42290233</v>
      </c>
      <c r="Q74" s="18" t="s">
        <v>404</v>
      </c>
      <c r="R74" s="20" t="s">
        <v>404</v>
      </c>
      <c r="S74" s="18" t="s">
        <v>404</v>
      </c>
      <c r="T74" s="20" t="s">
        <v>404</v>
      </c>
      <c r="U74" s="18" t="s">
        <v>404</v>
      </c>
      <c r="V74" s="20" t="s">
        <v>404</v>
      </c>
      <c r="W74" s="18" t="s">
        <v>404</v>
      </c>
      <c r="X74" s="20" t="s">
        <v>404</v>
      </c>
      <c r="Y74" s="18" t="n">
        <v>347.88774354</v>
      </c>
      <c r="Z74" s="20" t="n">
        <v>9.323083540000001</v>
      </c>
    </row>
    <row r="75" spans="1:26">
      <c r="A75" s="15" t="s">
        <v>472</v>
      </c>
      <c r="B75" s="17" t="n">
        <v>5375</v>
      </c>
      <c r="C75" s="18">
        <f>(483.0/B75*100)</f>
        <v/>
      </c>
      <c r="D75" s="19" t="n">
        <v>4892</v>
      </c>
      <c r="E75" s="18" t="n">
        <v>366.24598926</v>
      </c>
      <c r="F75" s="20" t="n">
        <v>8.41820319</v>
      </c>
      <c r="G75" s="18" t="n">
        <v>367.94189054</v>
      </c>
      <c r="H75" s="20" t="n">
        <v>8.905093219999999</v>
      </c>
      <c r="I75" s="18" t="n">
        <v>362.0592786</v>
      </c>
      <c r="J75" s="20" t="n">
        <v>9.67768066</v>
      </c>
      <c r="K75" s="18" t="n">
        <v>346.08716619</v>
      </c>
      <c r="L75" s="20" t="n">
        <v>15.55221343</v>
      </c>
      <c r="M75" s="18" t="n">
        <v>365.35360436</v>
      </c>
      <c r="N75" s="20" t="n">
        <v>16.16260314</v>
      </c>
      <c r="O75" s="18" t="n">
        <v>354.83470101</v>
      </c>
      <c r="P75" s="20" t="n">
        <v>11.80207151</v>
      </c>
      <c r="Q75" s="18" t="s">
        <v>404</v>
      </c>
      <c r="R75" s="20" t="s">
        <v>404</v>
      </c>
      <c r="S75" s="18" t="s">
        <v>404</v>
      </c>
      <c r="T75" s="20" t="s">
        <v>404</v>
      </c>
      <c r="U75" s="18" t="s">
        <v>404</v>
      </c>
      <c r="V75" s="20" t="s">
        <v>404</v>
      </c>
      <c r="W75" s="18" t="s">
        <v>404</v>
      </c>
      <c r="X75" s="20" t="s">
        <v>404</v>
      </c>
      <c r="Y75" s="18" t="n">
        <v>350.58335455</v>
      </c>
      <c r="Z75" s="20" t="n">
        <v>19.77620197</v>
      </c>
    </row>
    <row r="76" spans="1:26">
      <c r="A76" s="15" t="s">
        <v>473</v>
      </c>
      <c r="B76" s="17" t="n">
        <v>14167</v>
      </c>
      <c r="C76" s="18">
        <f>(1400.0/B76*100)</f>
        <v/>
      </c>
      <c r="D76" s="19" t="n">
        <v>12767</v>
      </c>
      <c r="E76" s="18" t="n">
        <v>426.37952832</v>
      </c>
      <c r="F76" s="20" t="n">
        <v>12.68779775</v>
      </c>
      <c r="G76" s="18" t="n">
        <v>421.06050812</v>
      </c>
      <c r="H76" s="20" t="n">
        <v>8.042518080000001</v>
      </c>
      <c r="I76" s="18" t="n">
        <v>433.92565822</v>
      </c>
      <c r="J76" s="20" t="n">
        <v>8.47588169</v>
      </c>
      <c r="K76" s="18" t="n">
        <v>424.4280091</v>
      </c>
      <c r="L76" s="20" t="n">
        <v>6.38094088</v>
      </c>
      <c r="M76" s="18" t="n">
        <v>446.41550021</v>
      </c>
      <c r="N76" s="20" t="n">
        <v>10.39208748</v>
      </c>
      <c r="O76" s="18" t="n">
        <v>457.72810205</v>
      </c>
      <c r="P76" s="20" t="n">
        <v>11.02387572</v>
      </c>
      <c r="Q76" s="18" t="s">
        <v>404</v>
      </c>
      <c r="R76" s="20" t="s">
        <v>404</v>
      </c>
      <c r="S76" s="18" t="s">
        <v>404</v>
      </c>
      <c r="T76" s="20" t="s">
        <v>404</v>
      </c>
      <c r="U76" s="18" t="s">
        <v>404</v>
      </c>
      <c r="V76" s="20" t="s">
        <v>404</v>
      </c>
      <c r="W76" s="18" t="s">
        <v>404</v>
      </c>
      <c r="X76" s="20" t="s">
        <v>404</v>
      </c>
      <c r="Y76" s="18" t="n">
        <v>441.41373658</v>
      </c>
      <c r="Z76" s="20" t="n">
        <v>9.75741301</v>
      </c>
    </row>
    <row r="77" spans="1:26">
      <c r="A77" s="15" t="s">
        <v>474</v>
      </c>
      <c r="B77" s="17" t="n">
        <v>6062</v>
      </c>
      <c r="C77" s="18">
        <f>(0.0/B77*100)</f>
        <v/>
      </c>
      <c r="D77" s="19" t="n">
        <v>6062</v>
      </c>
      <c r="E77" s="18" t="n">
        <v>439.82482603</v>
      </c>
      <c r="F77" s="20" t="n">
        <v>14.61249865</v>
      </c>
      <c r="G77" s="18" t="n">
        <v>437.13314169</v>
      </c>
      <c r="H77" s="20" t="n">
        <v>6.58194701</v>
      </c>
      <c r="I77" s="18" t="n">
        <v>449.82525909</v>
      </c>
      <c r="J77" s="20" t="n">
        <v>8.28572859</v>
      </c>
      <c r="K77" s="18" t="n">
        <v>423.64146509</v>
      </c>
      <c r="L77" s="20" t="n">
        <v>6.52332065</v>
      </c>
      <c r="M77" s="18" t="n">
        <v>426.12250807</v>
      </c>
      <c r="N77" s="20" t="n">
        <v>11.29281451</v>
      </c>
      <c r="O77" s="18" t="n">
        <v>464.14463186</v>
      </c>
      <c r="P77" s="20" t="n">
        <v>19.27227742</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404.3771</v>
      </c>
      <c r="F78" s="20" t="n">
        <v>2.42596144</v>
      </c>
      <c r="G78" s="18" t="n">
        <v>488.13058323</v>
      </c>
      <c r="H78" s="20" t="n">
        <v>7.51011267</v>
      </c>
      <c r="I78" s="18" t="n">
        <v>497.27928341</v>
      </c>
      <c r="J78" s="20" t="n">
        <v>8.82437206</v>
      </c>
      <c r="K78" s="18" t="n">
        <v>486.88493461</v>
      </c>
      <c r="L78" s="20" t="n">
        <v>6.5565075</v>
      </c>
      <c r="M78" s="18" t="n">
        <v>461.38151926</v>
      </c>
      <c r="N78" s="20" t="n">
        <v>11.1466769</v>
      </c>
      <c r="O78" s="18" t="n">
        <v>498.63020133</v>
      </c>
      <c r="P78" s="20" t="n">
        <v>16.13908077</v>
      </c>
      <c r="Q78" s="18" t="s">
        <v>404</v>
      </c>
      <c r="R78" s="20" t="s">
        <v>404</v>
      </c>
      <c r="S78" s="18" t="s">
        <v>404</v>
      </c>
      <c r="T78" s="20" t="s">
        <v>404</v>
      </c>
      <c r="U78" s="18" t="s">
        <v>404</v>
      </c>
      <c r="V78" s="20" t="s">
        <v>404</v>
      </c>
      <c r="W78" s="18" t="n">
        <v>363.30081667</v>
      </c>
      <c r="X78" s="20" t="n">
        <v>7.68831806</v>
      </c>
      <c r="Y78" s="18" t="n">
        <v>484.35925</v>
      </c>
      <c r="Z78" s="20" t="n">
        <v>7.96208134</v>
      </c>
    </row>
    <row customHeight="1" ht="25" r="79" spans="1:26">
      <c r="A79" s="15" t="s">
        <v>476</v>
      </c>
      <c r="B79" s="17" t="n">
        <v>1657</v>
      </c>
      <c r="C79" s="18">
        <f>(21.0/B79*100)</f>
        <v/>
      </c>
      <c r="D79" s="19" t="n">
        <v>1636</v>
      </c>
      <c r="E79" s="18" t="n">
        <v>517.59544624</v>
      </c>
      <c r="F79" s="20" t="n">
        <v>30.71589351</v>
      </c>
      <c r="G79" s="18" t="n">
        <v>458.96857963</v>
      </c>
      <c r="H79" s="20" t="n">
        <v>16.08704038</v>
      </c>
      <c r="I79" s="18" t="n">
        <v>477.40501889</v>
      </c>
      <c r="J79" s="20" t="n">
        <v>13.68027148</v>
      </c>
      <c r="K79" s="18" t="n">
        <v>469.85432843</v>
      </c>
      <c r="L79" s="20" t="n">
        <v>13.96733161</v>
      </c>
      <c r="M79" s="18" t="n">
        <v>476.52606688</v>
      </c>
      <c r="N79" s="20" t="n">
        <v>29.06958258</v>
      </c>
      <c r="O79" s="18" t="n">
        <v>483.36033384</v>
      </c>
      <c r="P79" s="20" t="n">
        <v>23.06084633</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360.93413954</v>
      </c>
      <c r="F80" s="20" t="n">
        <v>14.86640526</v>
      </c>
      <c r="G80" s="18" t="n">
        <v>406.57893748</v>
      </c>
      <c r="H80" s="20" t="n">
        <v>10.84878616</v>
      </c>
      <c r="I80" s="18" t="n">
        <v>439.86141982</v>
      </c>
      <c r="J80" s="20" t="n">
        <v>12.087471</v>
      </c>
      <c r="K80" s="18" t="n">
        <v>420.01130269</v>
      </c>
      <c r="L80" s="20" t="n">
        <v>6.94903876</v>
      </c>
      <c r="M80" s="18" t="n">
        <v>419.07818845</v>
      </c>
      <c r="N80" s="20" t="n">
        <v>9.31031424</v>
      </c>
      <c r="O80" s="18" t="n">
        <v>436.43516211</v>
      </c>
      <c r="P80" s="20" t="n">
        <v>5.96001397</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389.08326687</v>
      </c>
      <c r="F81" s="20" t="n">
        <v>11.95078047</v>
      </c>
      <c r="G81" s="18" t="n">
        <v>421.25690911</v>
      </c>
      <c r="H81" s="20" t="n">
        <v>8.3787448</v>
      </c>
      <c r="I81" s="18" t="n">
        <v>441.65213761</v>
      </c>
      <c r="J81" s="20" t="n">
        <v>8.01416382</v>
      </c>
      <c r="K81" s="18" t="n">
        <v>426.797577</v>
      </c>
      <c r="L81" s="20" t="n">
        <v>6.39889929</v>
      </c>
      <c r="M81" s="18" t="n">
        <v>438.16875415</v>
      </c>
      <c r="N81" s="20" t="n">
        <v>11.20644492</v>
      </c>
      <c r="O81" s="18" t="n">
        <v>421.51426949</v>
      </c>
      <c r="P81" s="20" t="n">
        <v>7.77380709</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470.92635444</v>
      </c>
      <c r="F7" s="20" t="n">
        <v>23.24427133</v>
      </c>
      <c r="G7" s="18" t="n">
        <v>514.93249868</v>
      </c>
      <c r="H7" s="20" t="n">
        <v>12.10594448</v>
      </c>
      <c r="I7" s="18" t="n">
        <v>512.25971194</v>
      </c>
      <c r="J7" s="20" t="n">
        <v>5.42067947</v>
      </c>
      <c r="K7" s="18" t="n">
        <v>501.98398254</v>
      </c>
      <c r="L7" s="20" t="n">
        <v>4.37506541</v>
      </c>
      <c r="M7" s="18" t="n">
        <v>504.94743741</v>
      </c>
      <c r="N7" s="20" t="n">
        <v>4.13845114</v>
      </c>
      <c r="O7" s="18" t="n">
        <v>502.23534498</v>
      </c>
      <c r="P7" s="20" t="n">
        <v>4.31754594</v>
      </c>
      <c r="Q7" s="18" t="s">
        <v>404</v>
      </c>
      <c r="R7" s="20" t="s">
        <v>404</v>
      </c>
      <c r="S7" s="18" t="s">
        <v>404</v>
      </c>
      <c r="T7" s="20" t="s">
        <v>404</v>
      </c>
      <c r="U7" s="18" t="s">
        <v>404</v>
      </c>
      <c r="V7" s="20" t="s">
        <v>404</v>
      </c>
      <c r="W7" s="18" t="s">
        <v>404</v>
      </c>
      <c r="X7" s="20" t="s">
        <v>404</v>
      </c>
      <c r="Y7" s="18" t="n">
        <v>484.80899021</v>
      </c>
      <c r="Z7" s="20" t="n">
        <v>8.09882511</v>
      </c>
    </row>
    <row r="8" spans="1:26">
      <c r="A8" s="15" t="s">
        <v>405</v>
      </c>
      <c r="B8" s="17" t="n">
        <v>7007</v>
      </c>
      <c r="C8" s="18">
        <f>(0.0/B8*100)</f>
        <v/>
      </c>
      <c r="D8" s="19" t="n">
        <v>7007</v>
      </c>
      <c r="E8" s="18" t="n">
        <v>453.38228607</v>
      </c>
      <c r="F8" s="20" t="n">
        <v>25.23313998</v>
      </c>
      <c r="G8" s="18" t="n">
        <v>474.81431091</v>
      </c>
      <c r="H8" s="20" t="n">
        <v>15.44234977</v>
      </c>
      <c r="I8" s="18" t="n">
        <v>484.63123285</v>
      </c>
      <c r="J8" s="20" t="n">
        <v>10.31331258</v>
      </c>
      <c r="K8" s="18" t="n">
        <v>493.63852942</v>
      </c>
      <c r="L8" s="20" t="n">
        <v>7.54611896</v>
      </c>
      <c r="M8" s="18" t="n">
        <v>481.58243087</v>
      </c>
      <c r="N8" s="20" t="n">
        <v>13.07804445</v>
      </c>
      <c r="O8" s="18" t="n">
        <v>491.2224308</v>
      </c>
      <c r="P8" s="20" t="n">
        <v>15.88935866</v>
      </c>
      <c r="Q8" s="18" t="s">
        <v>404</v>
      </c>
      <c r="R8" s="20" t="s">
        <v>404</v>
      </c>
      <c r="S8" s="18" t="s">
        <v>404</v>
      </c>
      <c r="T8" s="20" t="s">
        <v>404</v>
      </c>
      <c r="U8" s="18" t="s">
        <v>404</v>
      </c>
      <c r="V8" s="20" t="s">
        <v>404</v>
      </c>
      <c r="W8" s="18" t="s">
        <v>404</v>
      </c>
      <c r="X8" s="20" t="s">
        <v>404</v>
      </c>
      <c r="Y8" s="18" t="n">
        <v>454.62851458</v>
      </c>
      <c r="Z8" s="20" t="n">
        <v>16.25330927</v>
      </c>
    </row>
    <row r="9" spans="1:26">
      <c r="A9" s="15" t="s">
        <v>406</v>
      </c>
      <c r="B9" s="17" t="n">
        <v>9651</v>
      </c>
      <c r="C9" s="18">
        <f>(200.0/B9*100)</f>
        <v/>
      </c>
      <c r="D9" s="19" t="n">
        <v>9451</v>
      </c>
      <c r="E9" s="18" t="n">
        <v>505.88523787</v>
      </c>
      <c r="F9" s="20" t="n">
        <v>25.83484918</v>
      </c>
      <c r="G9" s="18" t="n">
        <v>511.77084467</v>
      </c>
      <c r="H9" s="20" t="n">
        <v>6.83780058</v>
      </c>
      <c r="I9" s="18" t="n">
        <v>479.15265499</v>
      </c>
      <c r="J9" s="20" t="n">
        <v>7.44877791</v>
      </c>
      <c r="K9" s="18" t="n">
        <v>514.74474409</v>
      </c>
      <c r="L9" s="20" t="n">
        <v>8.163431320000001</v>
      </c>
      <c r="M9" s="18" t="n">
        <v>499.14577004</v>
      </c>
      <c r="N9" s="20" t="n">
        <v>11.76595739</v>
      </c>
      <c r="O9" s="18" t="n">
        <v>494.00065593</v>
      </c>
      <c r="P9" s="20" t="n">
        <v>12.01860205</v>
      </c>
      <c r="Q9" s="18" t="s">
        <v>404</v>
      </c>
      <c r="R9" s="20" t="s">
        <v>404</v>
      </c>
      <c r="S9" s="18" t="s">
        <v>404</v>
      </c>
      <c r="T9" s="20" t="s">
        <v>404</v>
      </c>
      <c r="U9" s="18" t="s">
        <v>404</v>
      </c>
      <c r="V9" s="20" t="s">
        <v>404</v>
      </c>
      <c r="W9" s="18" t="s">
        <v>404</v>
      </c>
      <c r="X9" s="20" t="s">
        <v>404</v>
      </c>
      <c r="Y9" s="18" t="n">
        <v>481.59073209</v>
      </c>
      <c r="Z9" s="20" t="n">
        <v>12.69421136</v>
      </c>
    </row>
    <row r="10" spans="1:26">
      <c r="A10" s="15" t="s">
        <v>407</v>
      </c>
      <c r="B10" s="17" t="n">
        <v>20058</v>
      </c>
      <c r="C10" s="18">
        <f>(2798.0/B10*100)</f>
        <v/>
      </c>
      <c r="D10" s="19" t="n">
        <v>17260</v>
      </c>
      <c r="E10" s="18" t="n">
        <v>552.19378586</v>
      </c>
      <c r="F10" s="20" t="n">
        <v>48.16342449</v>
      </c>
      <c r="G10" s="18" t="n">
        <v>530.62689592</v>
      </c>
      <c r="H10" s="20" t="n">
        <v>13.7425644</v>
      </c>
      <c r="I10" s="18" t="n">
        <v>520.82978716</v>
      </c>
      <c r="J10" s="20" t="n">
        <v>5.82382675</v>
      </c>
      <c r="K10" s="18" t="n">
        <v>525.9950933699999</v>
      </c>
      <c r="L10" s="20" t="n">
        <v>4.48203694</v>
      </c>
      <c r="M10" s="18" t="n">
        <v>525.46299056</v>
      </c>
      <c r="N10" s="20" t="n">
        <v>5.07415649</v>
      </c>
      <c r="O10" s="18" t="n">
        <v>531.46780802</v>
      </c>
      <c r="P10" s="20" t="n">
        <v>4.33088198</v>
      </c>
      <c r="Q10" s="18" t="s">
        <v>404</v>
      </c>
      <c r="R10" s="20" t="s">
        <v>404</v>
      </c>
      <c r="S10" s="18" t="s">
        <v>404</v>
      </c>
      <c r="T10" s="20" t="s">
        <v>404</v>
      </c>
      <c r="U10" s="18" t="s">
        <v>404</v>
      </c>
      <c r="V10" s="20" t="s">
        <v>404</v>
      </c>
      <c r="W10" s="18" t="s">
        <v>404</v>
      </c>
      <c r="X10" s="20" t="s">
        <v>404</v>
      </c>
      <c r="Y10" s="18" t="n">
        <v>540.00334498</v>
      </c>
      <c r="Z10" s="20" t="n">
        <v>12.64976781</v>
      </c>
    </row>
    <row r="11" spans="1:26">
      <c r="A11" s="15" t="s">
        <v>408</v>
      </c>
      <c r="B11" s="17" t="n">
        <v>7053</v>
      </c>
      <c r="C11" s="18">
        <f>(137.0/B11*100)</f>
        <v/>
      </c>
      <c r="D11" s="19" t="n">
        <v>6916</v>
      </c>
      <c r="E11" s="18" t="n">
        <v>418.37877089</v>
      </c>
      <c r="F11" s="20" t="n">
        <v>34.13995874</v>
      </c>
      <c r="G11" s="18" t="n">
        <v>449.11543363</v>
      </c>
      <c r="H11" s="20" t="n">
        <v>10.26360641</v>
      </c>
      <c r="I11" s="18" t="n">
        <v>457.92479545</v>
      </c>
      <c r="J11" s="20" t="n">
        <v>6.98737823</v>
      </c>
      <c r="K11" s="18" t="n">
        <v>464.87636168</v>
      </c>
      <c r="L11" s="20" t="n">
        <v>7.4499261</v>
      </c>
      <c r="M11" s="18" t="n">
        <v>464.94665598</v>
      </c>
      <c r="N11" s="20" t="n">
        <v>11.29303951</v>
      </c>
      <c r="O11" s="18" t="n">
        <v>455.7601443</v>
      </c>
      <c r="P11" s="20" t="n">
        <v>8.198697559999999</v>
      </c>
      <c r="Q11" s="18" t="s">
        <v>404</v>
      </c>
      <c r="R11" s="20" t="s">
        <v>404</v>
      </c>
      <c r="S11" s="18" t="s">
        <v>404</v>
      </c>
      <c r="T11" s="20" t="s">
        <v>404</v>
      </c>
      <c r="U11" s="18" t="s">
        <v>404</v>
      </c>
      <c r="V11" s="20" t="s">
        <v>404</v>
      </c>
      <c r="W11" s="18" t="s">
        <v>404</v>
      </c>
      <c r="X11" s="20" t="s">
        <v>404</v>
      </c>
      <c r="Y11" s="18" t="n">
        <v>470.23420566</v>
      </c>
      <c r="Z11" s="20" t="n">
        <v>22.28940322</v>
      </c>
    </row>
    <row r="12" spans="1:26">
      <c r="A12" s="15" t="s">
        <v>409</v>
      </c>
      <c r="B12" s="17" t="n">
        <v>6894</v>
      </c>
      <c r="C12" s="18">
        <f>(106.0/B12*100)</f>
        <v/>
      </c>
      <c r="D12" s="19" t="n">
        <v>6788</v>
      </c>
      <c r="E12" s="18" t="n">
        <v>476.20582767</v>
      </c>
      <c r="F12" s="20" t="n">
        <v>12.85131183</v>
      </c>
      <c r="G12" s="18" t="n">
        <v>505.78358321</v>
      </c>
      <c r="H12" s="20" t="n">
        <v>21.93816766</v>
      </c>
      <c r="I12" s="18" t="n">
        <v>496.00421898</v>
      </c>
      <c r="J12" s="20" t="n">
        <v>7.81573294</v>
      </c>
      <c r="K12" s="18" t="n">
        <v>486.20704539</v>
      </c>
      <c r="L12" s="20" t="n">
        <v>4.90094687</v>
      </c>
      <c r="M12" s="18" t="n">
        <v>480.84837021</v>
      </c>
      <c r="N12" s="20" t="n">
        <v>13.51276758</v>
      </c>
      <c r="O12" s="18" t="n">
        <v>482.79222546</v>
      </c>
      <c r="P12" s="20" t="n">
        <v>9.75737047</v>
      </c>
      <c r="Q12" s="18" t="s">
        <v>404</v>
      </c>
      <c r="R12" s="20" t="s">
        <v>404</v>
      </c>
      <c r="S12" s="18" t="s">
        <v>404</v>
      </c>
      <c r="T12" s="20" t="s">
        <v>404</v>
      </c>
      <c r="U12" s="18" t="s">
        <v>404</v>
      </c>
      <c r="V12" s="20" t="s">
        <v>404</v>
      </c>
      <c r="W12" s="18" t="s">
        <v>404</v>
      </c>
      <c r="X12" s="20" t="s">
        <v>404</v>
      </c>
      <c r="Y12" s="18" t="n">
        <v>423.29690338</v>
      </c>
      <c r="Z12" s="20" t="n">
        <v>36.51213083</v>
      </c>
    </row>
    <row r="13" spans="1:26">
      <c r="A13" s="15" t="s">
        <v>410</v>
      </c>
      <c r="B13" s="17" t="n">
        <v>7161</v>
      </c>
      <c r="C13" s="18">
        <f>(1175.0/B13*100)</f>
        <v/>
      </c>
      <c r="D13" s="19" t="n">
        <v>5986</v>
      </c>
      <c r="E13" s="18" t="n">
        <v>487.74592947</v>
      </c>
      <c r="F13" s="20" t="n">
        <v>8.20892109</v>
      </c>
      <c r="G13" s="18" t="n">
        <v>506.14639717</v>
      </c>
      <c r="H13" s="20" t="n">
        <v>5.83241099</v>
      </c>
      <c r="I13" s="18" t="n">
        <v>492.69360239</v>
      </c>
      <c r="J13" s="20" t="n">
        <v>7.87997683</v>
      </c>
      <c r="K13" s="18" t="n">
        <v>500.35285644</v>
      </c>
      <c r="L13" s="20" t="n">
        <v>5.83025094</v>
      </c>
      <c r="M13" s="18" t="n">
        <v>505.07068913</v>
      </c>
      <c r="N13" s="20" t="n">
        <v>5.97699743</v>
      </c>
      <c r="O13" s="18" t="n">
        <v>500.53549216</v>
      </c>
      <c r="P13" s="20" t="n">
        <v>6.40878856</v>
      </c>
      <c r="Q13" s="18" t="s">
        <v>404</v>
      </c>
      <c r="R13" s="20" t="s">
        <v>404</v>
      </c>
      <c r="S13" s="18" t="s">
        <v>404</v>
      </c>
      <c r="T13" s="20" t="s">
        <v>404</v>
      </c>
      <c r="U13" s="18" t="s">
        <v>404</v>
      </c>
      <c r="V13" s="20" t="s">
        <v>404</v>
      </c>
      <c r="W13" s="18" t="s">
        <v>404</v>
      </c>
      <c r="X13" s="20" t="s">
        <v>404</v>
      </c>
      <c r="Y13" s="18" t="n">
        <v>504.04643286</v>
      </c>
      <c r="Z13" s="20" t="n">
        <v>8.001374500000001</v>
      </c>
    </row>
    <row r="14" spans="1:26">
      <c r="A14" s="15" t="s">
        <v>411</v>
      </c>
      <c r="B14" s="17" t="n">
        <v>5587</v>
      </c>
      <c r="C14" s="18">
        <f>(0.0/B14*100)</f>
        <v/>
      </c>
      <c r="D14" s="19" t="n">
        <v>5587</v>
      </c>
      <c r="E14" s="18" t="s">
        <v>404</v>
      </c>
      <c r="F14" s="20" t="s">
        <v>404</v>
      </c>
      <c r="G14" s="18" t="n">
        <v>502.41398673</v>
      </c>
      <c r="H14" s="20" t="n">
        <v>6.31325587</v>
      </c>
      <c r="I14" s="18" t="n">
        <v>512.30373057</v>
      </c>
      <c r="J14" s="20" t="n">
        <v>4.74854897</v>
      </c>
      <c r="K14" s="18" t="n">
        <v>522.73512752</v>
      </c>
      <c r="L14" s="20" t="n">
        <v>4.22902636</v>
      </c>
      <c r="M14" s="18" t="n">
        <v>529.82517159</v>
      </c>
      <c r="N14" s="20" t="n">
        <v>4.61124554</v>
      </c>
      <c r="O14" s="18" t="n">
        <v>508.20168588</v>
      </c>
      <c r="P14" s="20" t="n">
        <v>7.75149118</v>
      </c>
      <c r="Q14" s="18" t="s">
        <v>404</v>
      </c>
      <c r="R14" s="20" t="s">
        <v>404</v>
      </c>
      <c r="S14" s="18" t="s">
        <v>404</v>
      </c>
      <c r="T14" s="20" t="s">
        <v>404</v>
      </c>
      <c r="U14" s="18" t="s">
        <v>404</v>
      </c>
      <c r="V14" s="20" t="s">
        <v>404</v>
      </c>
      <c r="W14" s="18" t="s">
        <v>404</v>
      </c>
      <c r="X14" s="20" t="s">
        <v>404</v>
      </c>
      <c r="Y14" s="18" t="n">
        <v>526.23605177</v>
      </c>
      <c r="Z14" s="20" t="n">
        <v>12.9107152</v>
      </c>
    </row>
    <row r="15" spans="1:26">
      <c r="A15" s="15" t="s">
        <v>412</v>
      </c>
      <c r="B15" s="17" t="n">
        <v>5882</v>
      </c>
      <c r="C15" s="18">
        <f>(0.0/B15*100)</f>
        <v/>
      </c>
      <c r="D15" s="19" t="n">
        <v>5882</v>
      </c>
      <c r="E15" s="18" t="n">
        <v>545.33099104</v>
      </c>
      <c r="F15" s="20" t="n">
        <v>14.10534218</v>
      </c>
      <c r="G15" s="18" t="n">
        <v>519.6515283</v>
      </c>
      <c r="H15" s="20" t="n">
        <v>7.22823734</v>
      </c>
      <c r="I15" s="18" t="n">
        <v>520.58994534</v>
      </c>
      <c r="J15" s="20" t="n">
        <v>4.27991585</v>
      </c>
      <c r="K15" s="18" t="n">
        <v>532.1431558100001</v>
      </c>
      <c r="L15" s="20" t="n">
        <v>3.99826177</v>
      </c>
      <c r="M15" s="18" t="n">
        <v>533.54096014</v>
      </c>
      <c r="N15" s="20" t="n">
        <v>8.234637080000001</v>
      </c>
      <c r="O15" s="18" t="n">
        <v>517.74635088</v>
      </c>
      <c r="P15" s="20" t="n">
        <v>13.62531372</v>
      </c>
      <c r="Q15" s="18" t="s">
        <v>404</v>
      </c>
      <c r="R15" s="20" t="s">
        <v>404</v>
      </c>
      <c r="S15" s="18" t="s">
        <v>404</v>
      </c>
      <c r="T15" s="20" t="s">
        <v>404</v>
      </c>
      <c r="U15" s="18" t="s">
        <v>404</v>
      </c>
      <c r="V15" s="20" t="s">
        <v>404</v>
      </c>
      <c r="W15" s="18" t="s">
        <v>404</v>
      </c>
      <c r="X15" s="20" t="s">
        <v>404</v>
      </c>
      <c r="Y15" s="18" t="n">
        <v>545.62389837</v>
      </c>
      <c r="Z15" s="20" t="n">
        <v>20.28850539</v>
      </c>
    </row>
    <row r="16" spans="1:26">
      <c r="A16" s="15" t="s">
        <v>413</v>
      </c>
      <c r="B16" s="17" t="n">
        <v>6108</v>
      </c>
      <c r="C16" s="18">
        <f>(364.0/B16*100)</f>
        <v/>
      </c>
      <c r="D16" s="19" t="n">
        <v>5744</v>
      </c>
      <c r="E16" s="18" t="n">
        <v>464.76933477</v>
      </c>
      <c r="F16" s="20" t="n">
        <v>23.17714247</v>
      </c>
      <c r="G16" s="18" t="n">
        <v>486.91750257</v>
      </c>
      <c r="H16" s="20" t="n">
        <v>12.0857046</v>
      </c>
      <c r="I16" s="18" t="n">
        <v>529.35085034</v>
      </c>
      <c r="J16" s="20" t="n">
        <v>10.79219147</v>
      </c>
      <c r="K16" s="18" t="n">
        <v>504.98536063</v>
      </c>
      <c r="L16" s="20" t="n">
        <v>9.09339531</v>
      </c>
      <c r="M16" s="18" t="n">
        <v>498.46689347</v>
      </c>
      <c r="N16" s="20" t="n">
        <v>22.38697424</v>
      </c>
      <c r="O16" s="18" t="n">
        <v>507.70896872</v>
      </c>
      <c r="P16" s="20" t="n">
        <v>12.11613351</v>
      </c>
      <c r="Q16" s="18" t="s">
        <v>404</v>
      </c>
      <c r="R16" s="20" t="s">
        <v>404</v>
      </c>
      <c r="S16" s="18" t="s">
        <v>404</v>
      </c>
      <c r="T16" s="20" t="s">
        <v>404</v>
      </c>
      <c r="U16" s="18" t="s">
        <v>404</v>
      </c>
      <c r="V16" s="20" t="s">
        <v>404</v>
      </c>
      <c r="W16" s="18" t="s">
        <v>404</v>
      </c>
      <c r="X16" s="20" t="s">
        <v>404</v>
      </c>
      <c r="Y16" s="18" t="n">
        <v>477.09562933</v>
      </c>
      <c r="Z16" s="20" t="n">
        <v>23.15106516</v>
      </c>
    </row>
    <row r="17" spans="1:26">
      <c r="A17" s="15" t="s">
        <v>414</v>
      </c>
      <c r="B17" s="17" t="n">
        <v>6504</v>
      </c>
      <c r="C17" s="18">
        <f>(1325.0/B17*100)</f>
        <v/>
      </c>
      <c r="D17" s="19" t="n">
        <v>5179</v>
      </c>
      <c r="E17" s="18" t="n">
        <v>534.03687467</v>
      </c>
      <c r="F17" s="20" t="n">
        <v>15.55379715</v>
      </c>
      <c r="G17" s="18" t="n">
        <v>496.54726631</v>
      </c>
      <c r="H17" s="20" t="n">
        <v>16.37814276</v>
      </c>
      <c r="I17" s="18" t="n">
        <v>502.36550664</v>
      </c>
      <c r="J17" s="20" t="n">
        <v>10.90706981</v>
      </c>
      <c r="K17" s="18" t="n">
        <v>508.98909605</v>
      </c>
      <c r="L17" s="20" t="n">
        <v>9.212607670000001</v>
      </c>
      <c r="M17" s="18" t="n">
        <v>515.9396119199999</v>
      </c>
      <c r="N17" s="20" t="n">
        <v>10.66561528</v>
      </c>
      <c r="O17" s="18" t="n">
        <v>502.92100778</v>
      </c>
      <c r="P17" s="20" t="n">
        <v>13.33440411</v>
      </c>
      <c r="Q17" s="18" t="s">
        <v>404</v>
      </c>
      <c r="R17" s="20" t="s">
        <v>404</v>
      </c>
      <c r="S17" s="18" t="s">
        <v>404</v>
      </c>
      <c r="T17" s="20" t="s">
        <v>404</v>
      </c>
      <c r="U17" s="18" t="s">
        <v>404</v>
      </c>
      <c r="V17" s="20" t="s">
        <v>404</v>
      </c>
      <c r="W17" s="18" t="s">
        <v>404</v>
      </c>
      <c r="X17" s="20" t="s">
        <v>404</v>
      </c>
      <c r="Y17" s="18" t="n">
        <v>553.7668364899999</v>
      </c>
      <c r="Z17" s="20" t="n">
        <v>13.24129801</v>
      </c>
    </row>
    <row r="18" spans="1:26">
      <c r="A18" s="15" t="s">
        <v>415</v>
      </c>
      <c r="B18" s="17" t="n">
        <v>5532</v>
      </c>
      <c r="C18" s="18">
        <f>(0.0/B18*100)</f>
        <v/>
      </c>
      <c r="D18" s="19" t="n">
        <v>5532</v>
      </c>
      <c r="E18" s="18" t="n">
        <v>496.5901497</v>
      </c>
      <c r="F18" s="20" t="n">
        <v>48.50525481</v>
      </c>
      <c r="G18" s="18" t="n">
        <v>483.37392323</v>
      </c>
      <c r="H18" s="20" t="n">
        <v>22.81591373</v>
      </c>
      <c r="I18" s="18" t="n">
        <v>453.52490092</v>
      </c>
      <c r="J18" s="20" t="n">
        <v>10.49149175</v>
      </c>
      <c r="K18" s="18" t="n">
        <v>466.20966375</v>
      </c>
      <c r="L18" s="20" t="n">
        <v>9.6220138</v>
      </c>
      <c r="M18" s="18" t="n">
        <v>470.71557817</v>
      </c>
      <c r="N18" s="20" t="n">
        <v>11.02496435</v>
      </c>
      <c r="O18" s="18" t="n">
        <v>478.25556779</v>
      </c>
      <c r="P18" s="20" t="n">
        <v>7.87219049</v>
      </c>
      <c r="Q18" s="18" t="s">
        <v>404</v>
      </c>
      <c r="R18" s="20" t="s">
        <v>404</v>
      </c>
      <c r="S18" s="18" t="s">
        <v>404</v>
      </c>
      <c r="T18" s="20" t="s">
        <v>404</v>
      </c>
      <c r="U18" s="18" t="s">
        <v>404</v>
      </c>
      <c r="V18" s="20" t="s">
        <v>404</v>
      </c>
      <c r="W18" s="18" t="s">
        <v>404</v>
      </c>
      <c r="X18" s="20" t="s">
        <v>404</v>
      </c>
      <c r="Y18" s="18" t="n">
        <v>465.66031915</v>
      </c>
      <c r="Z18" s="20" t="n">
        <v>21.56518731</v>
      </c>
    </row>
    <row r="19" spans="1:26">
      <c r="A19" s="15" t="s">
        <v>416</v>
      </c>
      <c r="B19" s="17" t="n">
        <v>5658</v>
      </c>
      <c r="C19" s="18">
        <f>(327.0/B19*100)</f>
        <v/>
      </c>
      <c r="D19" s="19" t="n">
        <v>5331</v>
      </c>
      <c r="E19" s="18" t="n">
        <v>511.95696693</v>
      </c>
      <c r="F19" s="20" t="n">
        <v>8.84471611</v>
      </c>
      <c r="G19" s="18" t="n">
        <v>480.22259047</v>
      </c>
      <c r="H19" s="20" t="n">
        <v>20.33576886</v>
      </c>
      <c r="I19" s="18" t="n">
        <v>463.74514896</v>
      </c>
      <c r="J19" s="20" t="n">
        <v>12.44513446</v>
      </c>
      <c r="K19" s="18" t="n">
        <v>461.26281089</v>
      </c>
      <c r="L19" s="20" t="n">
        <v>7.33336831</v>
      </c>
      <c r="M19" s="18" t="n">
        <v>482.9023418</v>
      </c>
      <c r="N19" s="20" t="n">
        <v>11.5003264</v>
      </c>
      <c r="O19" s="18" t="n">
        <v>475.4588964</v>
      </c>
      <c r="P19" s="20" t="n">
        <v>12.19651873</v>
      </c>
      <c r="Q19" s="18" t="s">
        <v>404</v>
      </c>
      <c r="R19" s="20" t="s">
        <v>404</v>
      </c>
      <c r="S19" s="18" t="s">
        <v>404</v>
      </c>
      <c r="T19" s="20" t="s">
        <v>404</v>
      </c>
      <c r="U19" s="18" t="s">
        <v>404</v>
      </c>
      <c r="V19" s="20" t="s">
        <v>404</v>
      </c>
      <c r="W19" s="18" t="s">
        <v>404</v>
      </c>
      <c r="X19" s="20" t="s">
        <v>404</v>
      </c>
      <c r="Y19" s="18" t="n">
        <v>490.42777585</v>
      </c>
      <c r="Z19" s="20" t="n">
        <v>17.5815163</v>
      </c>
    </row>
    <row r="20" spans="1:26">
      <c r="A20" s="15" t="s">
        <v>417</v>
      </c>
      <c r="B20" s="17" t="n">
        <v>3371</v>
      </c>
      <c r="C20" s="18">
        <f>(24.0/B20*100)</f>
        <v/>
      </c>
      <c r="D20" s="19" t="n">
        <v>3347</v>
      </c>
      <c r="E20" s="18" t="n">
        <v>489.15258985</v>
      </c>
      <c r="F20" s="20" t="n">
        <v>16.86728749</v>
      </c>
      <c r="G20" s="18" t="n">
        <v>473.47910045</v>
      </c>
      <c r="H20" s="20" t="n">
        <v>7.94715646</v>
      </c>
      <c r="I20" s="18" t="n">
        <v>483.46577165</v>
      </c>
      <c r="J20" s="20" t="n">
        <v>4.32241083</v>
      </c>
      <c r="K20" s="18" t="n">
        <v>478.94445773</v>
      </c>
      <c r="L20" s="20" t="n">
        <v>3.60850619</v>
      </c>
      <c r="M20" s="18" t="n">
        <v>485.00128063</v>
      </c>
      <c r="N20" s="20" t="n">
        <v>3.01280121</v>
      </c>
      <c r="O20" s="18" t="n">
        <v>483.55197872</v>
      </c>
      <c r="P20" s="20" t="n">
        <v>5.96633902</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n">
        <v>556.21581067</v>
      </c>
      <c r="F21" s="20" t="n">
        <v>3.75281769</v>
      </c>
      <c r="G21" s="18" t="n">
        <v>524.66323961</v>
      </c>
      <c r="H21" s="20" t="n">
        <v>9.309296010000001</v>
      </c>
      <c r="I21" s="18" t="n">
        <v>532.48446059</v>
      </c>
      <c r="J21" s="20" t="n">
        <v>5.50773323</v>
      </c>
      <c r="K21" s="18" t="n">
        <v>520.84489647</v>
      </c>
      <c r="L21" s="20" t="n">
        <v>5.65194763</v>
      </c>
      <c r="M21" s="18" t="n">
        <v>512.75850293</v>
      </c>
      <c r="N21" s="20" t="n">
        <v>6.09536045</v>
      </c>
      <c r="O21" s="18" t="n">
        <v>516.51332397</v>
      </c>
      <c r="P21" s="20" t="n">
        <v>6.78214433</v>
      </c>
      <c r="Q21" s="18" t="s">
        <v>404</v>
      </c>
      <c r="R21" s="20" t="s">
        <v>404</v>
      </c>
      <c r="S21" s="18" t="s">
        <v>404</v>
      </c>
      <c r="T21" s="20" t="s">
        <v>404</v>
      </c>
      <c r="U21" s="18" t="s">
        <v>404</v>
      </c>
      <c r="V21" s="20" t="s">
        <v>404</v>
      </c>
      <c r="W21" s="18" t="s">
        <v>404</v>
      </c>
      <c r="X21" s="20" t="s">
        <v>404</v>
      </c>
      <c r="Y21" s="18" t="n">
        <v>516.16707724</v>
      </c>
      <c r="Z21" s="20" t="n">
        <v>7.98604176</v>
      </c>
    </row>
    <row r="22" spans="1:26">
      <c r="A22" s="15" t="s">
        <v>419</v>
      </c>
      <c r="B22" s="17" t="n">
        <v>6598</v>
      </c>
      <c r="C22" s="18">
        <f>(0.0/B22*100)</f>
        <v/>
      </c>
      <c r="D22" s="19" t="n">
        <v>6598</v>
      </c>
      <c r="E22" s="18" t="n">
        <v>490.93374369</v>
      </c>
      <c r="F22" s="20" t="n">
        <v>36.93663474</v>
      </c>
      <c r="G22" s="18" t="n">
        <v>488.13848744</v>
      </c>
      <c r="H22" s="20" t="n">
        <v>18.12115671</v>
      </c>
      <c r="I22" s="18" t="n">
        <v>504.07180242</v>
      </c>
      <c r="J22" s="20" t="n">
        <v>8.978493780000001</v>
      </c>
      <c r="K22" s="18" t="n">
        <v>467.4005359</v>
      </c>
      <c r="L22" s="20" t="n">
        <v>11.64698201</v>
      </c>
      <c r="M22" s="18" t="n">
        <v>485.23315132</v>
      </c>
      <c r="N22" s="20" t="n">
        <v>11.97543228</v>
      </c>
      <c r="O22" s="18" t="n">
        <v>449.16688918</v>
      </c>
      <c r="P22" s="20" t="n">
        <v>15.41360546</v>
      </c>
      <c r="Q22" s="18" t="s">
        <v>404</v>
      </c>
      <c r="R22" s="20" t="s">
        <v>404</v>
      </c>
      <c r="S22" s="18" t="s">
        <v>404</v>
      </c>
      <c r="T22" s="20" t="s">
        <v>404</v>
      </c>
      <c r="U22" s="18" t="s">
        <v>404</v>
      </c>
      <c r="V22" s="20" t="s">
        <v>404</v>
      </c>
      <c r="W22" s="18" t="s">
        <v>404</v>
      </c>
      <c r="X22" s="20" t="s">
        <v>404</v>
      </c>
      <c r="Y22" s="18" t="n">
        <v>434.29735816</v>
      </c>
      <c r="Z22" s="20" t="n">
        <v>11.13315257</v>
      </c>
    </row>
    <row r="23" spans="1:26">
      <c r="A23" s="15" t="s">
        <v>420</v>
      </c>
      <c r="B23" s="17" t="n">
        <v>11583</v>
      </c>
      <c r="C23" s="18">
        <f>(3123.0/B23*100)</f>
        <v/>
      </c>
      <c r="D23" s="19" t="n">
        <v>8460</v>
      </c>
      <c r="E23" s="18" t="n">
        <v>511.65638061</v>
      </c>
      <c r="F23" s="20" t="n">
        <v>12.3031552</v>
      </c>
      <c r="G23" s="18" t="n">
        <v>485.90569169</v>
      </c>
      <c r="H23" s="20" t="n">
        <v>10.51109616</v>
      </c>
      <c r="I23" s="18" t="n">
        <v>490.18956114</v>
      </c>
      <c r="J23" s="20" t="n">
        <v>9.81821437</v>
      </c>
      <c r="K23" s="18" t="n">
        <v>494.52744545</v>
      </c>
      <c r="L23" s="20" t="n">
        <v>6.80009693</v>
      </c>
      <c r="M23" s="18" t="n">
        <v>489.42126339</v>
      </c>
      <c r="N23" s="20" t="n">
        <v>14.26095704</v>
      </c>
      <c r="O23" s="18" t="n">
        <v>472.36510743</v>
      </c>
      <c r="P23" s="20" t="n">
        <v>11.32464094</v>
      </c>
      <c r="Q23" s="18" t="s">
        <v>404</v>
      </c>
      <c r="R23" s="20" t="s">
        <v>404</v>
      </c>
      <c r="S23" s="18" t="s">
        <v>404</v>
      </c>
      <c r="T23" s="20" t="s">
        <v>404</v>
      </c>
      <c r="U23" s="18" t="s">
        <v>404</v>
      </c>
      <c r="V23" s="20" t="s">
        <v>404</v>
      </c>
      <c r="W23" s="18" t="s">
        <v>404</v>
      </c>
      <c r="X23" s="20" t="s">
        <v>404</v>
      </c>
      <c r="Y23" s="18" t="n">
        <v>477.05805648</v>
      </c>
      <c r="Z23" s="20" t="n">
        <v>19.16300158</v>
      </c>
    </row>
    <row r="24" spans="1:26">
      <c r="A24" s="15" t="s">
        <v>421</v>
      </c>
      <c r="B24" s="17" t="n">
        <v>6647</v>
      </c>
      <c r="C24" s="18">
        <f>(0.0/B24*100)</f>
        <v/>
      </c>
      <c r="D24" s="19" t="n">
        <v>6647</v>
      </c>
      <c r="E24" s="18" t="n">
        <v>527.4104674599999</v>
      </c>
      <c r="F24" s="20" t="n">
        <v>14.09885731</v>
      </c>
      <c r="G24" s="18" t="n">
        <v>516.65755505</v>
      </c>
      <c r="H24" s="20" t="n">
        <v>4.38076091</v>
      </c>
      <c r="I24" s="18" t="n">
        <v>509.18731317</v>
      </c>
      <c r="J24" s="20" t="n">
        <v>8.44403921</v>
      </c>
      <c r="K24" s="18" t="n">
        <v>503.14740883</v>
      </c>
      <c r="L24" s="20" t="n">
        <v>21.84702337</v>
      </c>
      <c r="M24" s="18" t="s">
        <v>404</v>
      </c>
      <c r="N24" s="20" t="s">
        <v>404</v>
      </c>
      <c r="O24" s="18" t="n">
        <v>564.55489046</v>
      </c>
      <c r="P24" s="20" t="n">
        <v>38.7485358</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498.27446164</v>
      </c>
      <c r="F25" s="20" t="n">
        <v>25.78099944</v>
      </c>
      <c r="G25" s="18" t="n">
        <v>526.69955175</v>
      </c>
      <c r="H25" s="20" t="n">
        <v>12.40038867</v>
      </c>
      <c r="I25" s="18" t="n">
        <v>511.95059663</v>
      </c>
      <c r="J25" s="20" t="n">
        <v>6.85937544</v>
      </c>
      <c r="K25" s="18" t="n">
        <v>513.34421503</v>
      </c>
      <c r="L25" s="20" t="n">
        <v>6.82965702</v>
      </c>
      <c r="M25" s="18" t="n">
        <v>522.16624558</v>
      </c>
      <c r="N25" s="20" t="n">
        <v>8.818373899999999</v>
      </c>
      <c r="O25" s="18" t="n">
        <v>527.7667762</v>
      </c>
      <c r="P25" s="20" t="n">
        <v>13.04897763</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469.08902836</v>
      </c>
      <c r="F26" s="20" t="n">
        <v>9.79191848</v>
      </c>
      <c r="G26" s="18" t="n">
        <v>481.75844319</v>
      </c>
      <c r="H26" s="20" t="n">
        <v>7.54005348</v>
      </c>
      <c r="I26" s="18" t="n">
        <v>492.61195522</v>
      </c>
      <c r="J26" s="20" t="n">
        <v>6.81319422</v>
      </c>
      <c r="K26" s="18" t="n">
        <v>491.96728344</v>
      </c>
      <c r="L26" s="20" t="n">
        <v>4.61904275</v>
      </c>
      <c r="M26" s="18" t="n">
        <v>483.56291509</v>
      </c>
      <c r="N26" s="20" t="n">
        <v>3.76170341</v>
      </c>
      <c r="O26" s="18" t="n">
        <v>489.17461935</v>
      </c>
      <c r="P26" s="20" t="n">
        <v>5.38607325</v>
      </c>
      <c r="Q26" s="18" t="s">
        <v>404</v>
      </c>
      <c r="R26" s="20" t="s">
        <v>404</v>
      </c>
      <c r="S26" s="18" t="s">
        <v>404</v>
      </c>
      <c r="T26" s="20" t="s">
        <v>404</v>
      </c>
      <c r="U26" s="18" t="s">
        <v>404</v>
      </c>
      <c r="V26" s="20" t="s">
        <v>404</v>
      </c>
      <c r="W26" s="18" t="s">
        <v>404</v>
      </c>
      <c r="X26" s="20" t="s">
        <v>404</v>
      </c>
      <c r="Y26" s="18" t="n">
        <v>488.72637719</v>
      </c>
      <c r="Z26" s="20" t="n">
        <v>18.88942974</v>
      </c>
    </row>
    <row r="27" spans="1:26">
      <c r="A27" s="15" t="s">
        <v>424</v>
      </c>
      <c r="B27" s="17" t="n">
        <v>5299</v>
      </c>
      <c r="C27" s="18">
        <f>(0.0/B27*100)</f>
        <v/>
      </c>
      <c r="D27" s="19" t="n">
        <v>5299</v>
      </c>
      <c r="E27" s="18" t="n">
        <v>382.89158949</v>
      </c>
      <c r="F27" s="20" t="n">
        <v>8.64476574</v>
      </c>
      <c r="G27" s="18" t="n">
        <v>438.22672683</v>
      </c>
      <c r="H27" s="20" t="n">
        <v>2.57483387</v>
      </c>
      <c r="I27" s="18" t="n">
        <v>500.07038208</v>
      </c>
      <c r="J27" s="20" t="n">
        <v>2.24112189</v>
      </c>
      <c r="K27" s="18" t="n">
        <v>456.53572262</v>
      </c>
      <c r="L27" s="20" t="n">
        <v>2.16262096</v>
      </c>
      <c r="M27" s="18" t="n">
        <v>442.53514384</v>
      </c>
      <c r="N27" s="20" t="n">
        <v>8.2087942</v>
      </c>
      <c r="O27" s="18" t="n">
        <v>560.59613427</v>
      </c>
      <c r="P27" s="20" t="n">
        <v>4.45980577</v>
      </c>
      <c r="Q27" s="18" t="s">
        <v>404</v>
      </c>
      <c r="R27" s="20" t="s">
        <v>404</v>
      </c>
      <c r="S27" s="18" t="s">
        <v>404</v>
      </c>
      <c r="T27" s="20" t="s">
        <v>404</v>
      </c>
      <c r="U27" s="18" t="s">
        <v>404</v>
      </c>
      <c r="V27" s="20" t="s">
        <v>404</v>
      </c>
      <c r="W27" s="18" t="s">
        <v>404</v>
      </c>
      <c r="X27" s="20" t="s">
        <v>404</v>
      </c>
      <c r="Y27" s="18" t="n">
        <v>545.1557013</v>
      </c>
      <c r="Z27" s="20" t="n">
        <v>5.92266103</v>
      </c>
    </row>
    <row r="28" spans="1:26">
      <c r="A28" s="15" t="s">
        <v>425</v>
      </c>
      <c r="B28" s="17" t="n">
        <v>7568</v>
      </c>
      <c r="C28" s="18">
        <f>(0.0/B28*100)</f>
        <v/>
      </c>
      <c r="D28" s="19" t="n">
        <v>7568</v>
      </c>
      <c r="E28" s="18" t="n">
        <v>427.66424827</v>
      </c>
      <c r="F28" s="20" t="n">
        <v>18.7586564</v>
      </c>
      <c r="G28" s="18" t="n">
        <v>436.22103838</v>
      </c>
      <c r="H28" s="20" t="n">
        <v>6.01009624</v>
      </c>
      <c r="I28" s="18" t="n">
        <v>428.99169755</v>
      </c>
      <c r="J28" s="20" t="n">
        <v>5.75130247</v>
      </c>
      <c r="K28" s="18" t="n">
        <v>409.70021732</v>
      </c>
      <c r="L28" s="20" t="n">
        <v>5.06263254</v>
      </c>
      <c r="M28" s="18" t="n">
        <v>414.9893275</v>
      </c>
      <c r="N28" s="20" t="n">
        <v>9.528410450000001</v>
      </c>
      <c r="O28" s="18" t="n">
        <v>420.30859703</v>
      </c>
      <c r="P28" s="20" t="n">
        <v>10.32345717</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507.36129007</v>
      </c>
      <c r="F29" s="20" t="n">
        <v>34.59363778</v>
      </c>
      <c r="G29" s="18" t="n">
        <v>479.70695628</v>
      </c>
      <c r="H29" s="20" t="n">
        <v>15.86617089</v>
      </c>
      <c r="I29" s="18" t="n">
        <v>503.94106572</v>
      </c>
      <c r="J29" s="20" t="n">
        <v>16.30069183</v>
      </c>
      <c r="K29" s="18" t="n">
        <v>515.90042761</v>
      </c>
      <c r="L29" s="20" t="n">
        <v>9.61752353</v>
      </c>
      <c r="M29" s="18" t="n">
        <v>525.32450077</v>
      </c>
      <c r="N29" s="20" t="n">
        <v>14.83456949</v>
      </c>
      <c r="O29" s="18" t="n">
        <v>432.42059743</v>
      </c>
      <c r="P29" s="20" t="n">
        <v>10.98442318</v>
      </c>
      <c r="Q29" s="18" t="s">
        <v>404</v>
      </c>
      <c r="R29" s="20" t="s">
        <v>404</v>
      </c>
      <c r="S29" s="18" t="s">
        <v>404</v>
      </c>
      <c r="T29" s="20" t="s">
        <v>404</v>
      </c>
      <c r="U29" s="18" t="s">
        <v>404</v>
      </c>
      <c r="V29" s="20" t="s">
        <v>404</v>
      </c>
      <c r="W29" s="18" t="s">
        <v>404</v>
      </c>
      <c r="X29" s="20" t="s">
        <v>404</v>
      </c>
      <c r="Y29" s="18" t="n">
        <v>483.60885031</v>
      </c>
      <c r="Z29" s="20" t="n">
        <v>14.07686723</v>
      </c>
    </row>
    <row r="30" spans="1:26">
      <c r="A30" s="15" t="s">
        <v>427</v>
      </c>
      <c r="B30" s="17" t="n">
        <v>4520</v>
      </c>
      <c r="C30" s="18">
        <f>(945.0/B30*100)</f>
        <v/>
      </c>
      <c r="D30" s="19" t="n">
        <v>3575</v>
      </c>
      <c r="E30" s="18" t="n">
        <v>490.42455222</v>
      </c>
      <c r="F30" s="20" t="n">
        <v>16.89677018</v>
      </c>
      <c r="G30" s="18" t="n">
        <v>515.42793982</v>
      </c>
      <c r="H30" s="20" t="n">
        <v>13.62517783</v>
      </c>
      <c r="I30" s="18" t="n">
        <v>513.33717701</v>
      </c>
      <c r="J30" s="20" t="n">
        <v>9.55903872</v>
      </c>
      <c r="K30" s="18" t="n">
        <v>506.921164</v>
      </c>
      <c r="L30" s="20" t="n">
        <v>6.81831228</v>
      </c>
      <c r="M30" s="18" t="n">
        <v>511.21991714</v>
      </c>
      <c r="N30" s="20" t="n">
        <v>8.37927341</v>
      </c>
      <c r="O30" s="18" t="n">
        <v>515.43621506</v>
      </c>
      <c r="P30" s="20" t="n">
        <v>7.20623342</v>
      </c>
      <c r="Q30" s="18" t="s">
        <v>404</v>
      </c>
      <c r="R30" s="20" t="s">
        <v>404</v>
      </c>
      <c r="S30" s="18" t="s">
        <v>404</v>
      </c>
      <c r="T30" s="20" t="s">
        <v>404</v>
      </c>
      <c r="U30" s="18" t="s">
        <v>404</v>
      </c>
      <c r="V30" s="20" t="s">
        <v>404</v>
      </c>
      <c r="W30" s="18" t="s">
        <v>404</v>
      </c>
      <c r="X30" s="20" t="s">
        <v>404</v>
      </c>
      <c r="Y30" s="18" t="n">
        <v>500.39904362</v>
      </c>
      <c r="Z30" s="20" t="n">
        <v>13.66487855</v>
      </c>
    </row>
    <row r="31" spans="1:26">
      <c r="A31" s="15" t="s">
        <v>428</v>
      </c>
      <c r="B31" s="17" t="n">
        <v>5456</v>
      </c>
      <c r="C31" s="18">
        <f>(502.0/B31*100)</f>
        <v/>
      </c>
      <c r="D31" s="19" t="n">
        <v>4954</v>
      </c>
      <c r="E31" s="18" t="n">
        <v>501.97217683</v>
      </c>
      <c r="F31" s="20" t="n">
        <v>13.30436223</v>
      </c>
      <c r="G31" s="18" t="n">
        <v>508.27742569</v>
      </c>
      <c r="H31" s="20" t="n">
        <v>8.537582609999999</v>
      </c>
      <c r="I31" s="18" t="n">
        <v>511.00446308</v>
      </c>
      <c r="J31" s="20" t="n">
        <v>6.04513597</v>
      </c>
      <c r="K31" s="18" t="n">
        <v>516.03134984</v>
      </c>
      <c r="L31" s="20" t="n">
        <v>4.55007831</v>
      </c>
      <c r="M31" s="18" t="n">
        <v>520.86335675</v>
      </c>
      <c r="N31" s="20" t="n">
        <v>7.09547791</v>
      </c>
      <c r="O31" s="18" t="n">
        <v>502.96335679</v>
      </c>
      <c r="P31" s="20" t="n">
        <v>7.11441046</v>
      </c>
      <c r="Q31" s="18" t="s">
        <v>404</v>
      </c>
      <c r="R31" s="20" t="s">
        <v>404</v>
      </c>
      <c r="S31" s="18" t="s">
        <v>404</v>
      </c>
      <c r="T31" s="20" t="s">
        <v>404</v>
      </c>
      <c r="U31" s="18" t="s">
        <v>404</v>
      </c>
      <c r="V31" s="20" t="s">
        <v>404</v>
      </c>
      <c r="W31" s="18" t="s">
        <v>404</v>
      </c>
      <c r="X31" s="20" t="s">
        <v>404</v>
      </c>
      <c r="Y31" s="18" t="n">
        <v>511.28150117</v>
      </c>
      <c r="Z31" s="20" t="n">
        <v>9.957363989999999</v>
      </c>
    </row>
    <row r="32" spans="1:26">
      <c r="A32" s="15" t="s">
        <v>429</v>
      </c>
      <c r="B32" s="17" t="n">
        <v>4478</v>
      </c>
      <c r="C32" s="18">
        <f>(0.0/B32*100)</f>
        <v/>
      </c>
      <c r="D32" s="19" t="n">
        <v>4478</v>
      </c>
      <c r="E32" s="18" t="n">
        <v>490.7968844</v>
      </c>
      <c r="F32" s="20" t="n">
        <v>6.80784943</v>
      </c>
      <c r="G32" s="18" t="n">
        <v>488.3367308</v>
      </c>
      <c r="H32" s="20" t="n">
        <v>9.20650532</v>
      </c>
      <c r="I32" s="18" t="n">
        <v>505.8594377</v>
      </c>
      <c r="J32" s="20" t="n">
        <v>3.94403973</v>
      </c>
      <c r="K32" s="18" t="n">
        <v>508.67946219</v>
      </c>
      <c r="L32" s="20" t="n">
        <v>6.10049245</v>
      </c>
      <c r="M32" s="18" t="n">
        <v>521.52933526</v>
      </c>
      <c r="N32" s="20" t="n">
        <v>7.90365017</v>
      </c>
      <c r="O32" s="18" t="n">
        <v>496.24674761</v>
      </c>
      <c r="P32" s="20" t="n">
        <v>7.7983405</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478.46251504</v>
      </c>
      <c r="F33" s="20" t="n">
        <v>15.04262728</v>
      </c>
      <c r="G33" s="18" t="n">
        <v>513.23349975</v>
      </c>
      <c r="H33" s="20" t="n">
        <v>8.596344970000001</v>
      </c>
      <c r="I33" s="18" t="n">
        <v>495.15130608</v>
      </c>
      <c r="J33" s="20" t="n">
        <v>6.94824946</v>
      </c>
      <c r="K33" s="18" t="n">
        <v>495.36128066</v>
      </c>
      <c r="L33" s="20" t="n">
        <v>7.34806786</v>
      </c>
      <c r="M33" s="18" t="n">
        <v>505.25205072</v>
      </c>
      <c r="N33" s="20" t="n">
        <v>12.48398132</v>
      </c>
      <c r="O33" s="18" t="n">
        <v>493.69346512</v>
      </c>
      <c r="P33" s="20" t="n">
        <v>6.604307</v>
      </c>
      <c r="Q33" s="18" t="s">
        <v>404</v>
      </c>
      <c r="R33" s="20" t="s">
        <v>404</v>
      </c>
      <c r="S33" s="18" t="s">
        <v>404</v>
      </c>
      <c r="T33" s="20" t="s">
        <v>404</v>
      </c>
      <c r="U33" s="18" t="s">
        <v>404</v>
      </c>
      <c r="V33" s="20" t="s">
        <v>404</v>
      </c>
      <c r="W33" s="18" t="s">
        <v>404</v>
      </c>
      <c r="X33" s="20" t="s">
        <v>404</v>
      </c>
      <c r="Y33" s="18" t="n">
        <v>520.62040419</v>
      </c>
      <c r="Z33" s="20" t="n">
        <v>51.27347903</v>
      </c>
    </row>
    <row r="34" spans="1:26">
      <c r="A34" s="15" t="s">
        <v>431</v>
      </c>
      <c r="B34" s="17" t="n">
        <v>6350</v>
      </c>
      <c r="C34" s="18">
        <f>(0.0/B34*100)</f>
        <v/>
      </c>
      <c r="D34" s="19" t="n">
        <v>6350</v>
      </c>
      <c r="E34" s="18" t="n">
        <v>450.41954263</v>
      </c>
      <c r="F34" s="20" t="n">
        <v>32.66584077</v>
      </c>
      <c r="G34" s="18" t="n">
        <v>451.81626012</v>
      </c>
      <c r="H34" s="20" t="n">
        <v>10.18460241</v>
      </c>
      <c r="I34" s="18" t="n">
        <v>468.12992421</v>
      </c>
      <c r="J34" s="20" t="n">
        <v>9.32213786</v>
      </c>
      <c r="K34" s="18" t="n">
        <v>448.35673639</v>
      </c>
      <c r="L34" s="20" t="n">
        <v>6.21789714</v>
      </c>
      <c r="M34" s="18" t="n">
        <v>444.6669981</v>
      </c>
      <c r="N34" s="20" t="n">
        <v>21.69084772</v>
      </c>
      <c r="O34" s="18" t="n">
        <v>431.49090889</v>
      </c>
      <c r="P34" s="20" t="n">
        <v>18.33919759</v>
      </c>
      <c r="Q34" s="18" t="s">
        <v>404</v>
      </c>
      <c r="R34" s="20" t="s">
        <v>404</v>
      </c>
      <c r="S34" s="18" t="s">
        <v>404</v>
      </c>
      <c r="T34" s="20" t="s">
        <v>404</v>
      </c>
      <c r="U34" s="18" t="s">
        <v>404</v>
      </c>
      <c r="V34" s="20" t="s">
        <v>404</v>
      </c>
      <c r="W34" s="18" t="s">
        <v>404</v>
      </c>
      <c r="X34" s="20" t="s">
        <v>404</v>
      </c>
      <c r="Y34" s="18" t="n">
        <v>443.16580598</v>
      </c>
      <c r="Z34" s="20" t="n">
        <v>18.65677586</v>
      </c>
    </row>
    <row r="35" spans="1:26">
      <c r="A35" s="15" t="s">
        <v>432</v>
      </c>
      <c r="B35" s="17" t="n">
        <v>6406</v>
      </c>
      <c r="C35" s="18">
        <f>(443.0/B35*100)</f>
        <v/>
      </c>
      <c r="D35" s="19" t="n">
        <v>5963</v>
      </c>
      <c r="E35" s="18" t="s">
        <v>404</v>
      </c>
      <c r="F35" s="20" t="s">
        <v>404</v>
      </c>
      <c r="G35" s="18" t="n">
        <v>544.7484893</v>
      </c>
      <c r="H35" s="20" t="n">
        <v>6.51222178</v>
      </c>
      <c r="I35" s="18" t="n">
        <v>525.80704449</v>
      </c>
      <c r="J35" s="20" t="n">
        <v>3.44363943</v>
      </c>
      <c r="K35" s="18" t="n">
        <v>504.31351733</v>
      </c>
      <c r="L35" s="20" t="n">
        <v>2.26747028</v>
      </c>
      <c r="M35" s="18" t="n">
        <v>497.91137336</v>
      </c>
      <c r="N35" s="20" t="n">
        <v>4.05244112</v>
      </c>
      <c r="O35" s="18" t="n">
        <v>498.49557025</v>
      </c>
      <c r="P35" s="20" t="n">
        <v>2.69865297</v>
      </c>
      <c r="Q35" s="18" t="s">
        <v>404</v>
      </c>
      <c r="R35" s="20" t="s">
        <v>404</v>
      </c>
      <c r="S35" s="18" t="s">
        <v>404</v>
      </c>
      <c r="T35" s="20" t="s">
        <v>404</v>
      </c>
      <c r="U35" s="18" t="s">
        <v>404</v>
      </c>
      <c r="V35" s="20" t="s">
        <v>404</v>
      </c>
      <c r="W35" s="18" t="s">
        <v>404</v>
      </c>
      <c r="X35" s="20" t="s">
        <v>404</v>
      </c>
      <c r="Y35" s="18" t="n">
        <v>480.20604606</v>
      </c>
      <c r="Z35" s="20" t="n">
        <v>6.48859418</v>
      </c>
    </row>
    <row r="36" spans="1:26">
      <c r="A36" s="15" t="s">
        <v>433</v>
      </c>
      <c r="B36" s="17" t="n">
        <v>6736</v>
      </c>
      <c r="C36" s="18">
        <f>(10.0/B36*100)</f>
        <v/>
      </c>
      <c r="D36" s="19" t="n">
        <v>6726</v>
      </c>
      <c r="E36" s="18" t="n">
        <v>498.6567697</v>
      </c>
      <c r="F36" s="20" t="n">
        <v>16.58813987</v>
      </c>
      <c r="G36" s="18" t="n">
        <v>488.5563146</v>
      </c>
      <c r="H36" s="20" t="n">
        <v>7.61973475</v>
      </c>
      <c r="I36" s="18" t="n">
        <v>493.97820807</v>
      </c>
      <c r="J36" s="20" t="n">
        <v>4.75555883</v>
      </c>
      <c r="K36" s="18" t="n">
        <v>499.40076861</v>
      </c>
      <c r="L36" s="20" t="n">
        <v>4.80760129</v>
      </c>
      <c r="M36" s="18" t="n">
        <v>502.42725038</v>
      </c>
      <c r="N36" s="20" t="n">
        <v>7.98436875</v>
      </c>
      <c r="O36" s="18" t="n">
        <v>495.85903191</v>
      </c>
      <c r="P36" s="20" t="n">
        <v>8.70300744</v>
      </c>
      <c r="Q36" s="18" t="s">
        <v>404</v>
      </c>
      <c r="R36" s="20" t="s">
        <v>404</v>
      </c>
      <c r="S36" s="18" t="s">
        <v>404</v>
      </c>
      <c r="T36" s="20" t="s">
        <v>404</v>
      </c>
      <c r="U36" s="18" t="s">
        <v>404</v>
      </c>
      <c r="V36" s="20" t="s">
        <v>404</v>
      </c>
      <c r="W36" s="18" t="s">
        <v>404</v>
      </c>
      <c r="X36" s="20" t="s">
        <v>404</v>
      </c>
      <c r="Y36" s="18" t="n">
        <v>440.84081658</v>
      </c>
      <c r="Z36" s="20" t="n">
        <v>19.50913121</v>
      </c>
    </row>
    <row r="37" spans="1:26">
      <c r="A37" s="15" t="s">
        <v>434</v>
      </c>
      <c r="B37" s="17" t="n">
        <v>5458</v>
      </c>
      <c r="C37" s="18">
        <f>(0.0/B37*100)</f>
        <v/>
      </c>
      <c r="D37" s="19" t="n">
        <v>5458</v>
      </c>
      <c r="E37" s="18" t="n">
        <v>448.637142</v>
      </c>
      <c r="F37" s="20" t="n">
        <v>9.22204273</v>
      </c>
      <c r="G37" s="18" t="n">
        <v>490.59227457</v>
      </c>
      <c r="H37" s="20" t="n">
        <v>11.40864095</v>
      </c>
      <c r="I37" s="18" t="n">
        <v>508.6489864</v>
      </c>
      <c r="J37" s="20" t="n">
        <v>5.1104693</v>
      </c>
      <c r="K37" s="18" t="n">
        <v>499.73861628</v>
      </c>
      <c r="L37" s="20" t="n">
        <v>6.58283983</v>
      </c>
      <c r="M37" s="18" t="n">
        <v>493.91720132</v>
      </c>
      <c r="N37" s="20" t="n">
        <v>7.02800097</v>
      </c>
      <c r="O37" s="18" t="n">
        <v>501.72632897</v>
      </c>
      <c r="P37" s="20" t="n">
        <v>9.185689569999999</v>
      </c>
      <c r="Q37" s="18" t="s">
        <v>404</v>
      </c>
      <c r="R37" s="20" t="s">
        <v>404</v>
      </c>
      <c r="S37" s="18" t="s">
        <v>404</v>
      </c>
      <c r="T37" s="20" t="s">
        <v>404</v>
      </c>
      <c r="U37" s="18" t="s">
        <v>404</v>
      </c>
      <c r="V37" s="20" t="s">
        <v>404</v>
      </c>
      <c r="W37" s="18" t="s">
        <v>404</v>
      </c>
      <c r="X37" s="20" t="s">
        <v>404</v>
      </c>
      <c r="Y37" s="18" t="n">
        <v>577.41200446</v>
      </c>
      <c r="Z37" s="20" t="n">
        <v>10.53940533</v>
      </c>
    </row>
    <row r="38" spans="1:26">
      <c r="A38" s="15" t="s">
        <v>435</v>
      </c>
      <c r="B38" s="17" t="n">
        <v>5860</v>
      </c>
      <c r="C38" s="18">
        <f>(268.0/B38*100)</f>
        <v/>
      </c>
      <c r="D38" s="19" t="n">
        <v>5592</v>
      </c>
      <c r="E38" s="18" t="n">
        <v>514.09695532</v>
      </c>
      <c r="F38" s="20" t="n">
        <v>17.48091932</v>
      </c>
      <c r="G38" s="18" t="n">
        <v>489.36430255</v>
      </c>
      <c r="H38" s="20" t="n">
        <v>10.0329552</v>
      </c>
      <c r="I38" s="18" t="n">
        <v>497.20524586</v>
      </c>
      <c r="J38" s="20" t="n">
        <v>7.83404028</v>
      </c>
      <c r="K38" s="18" t="n">
        <v>490.71365089</v>
      </c>
      <c r="L38" s="20" t="n">
        <v>7.57838203</v>
      </c>
      <c r="M38" s="18" t="n">
        <v>470.72458947</v>
      </c>
      <c r="N38" s="20" t="n">
        <v>12.34120537</v>
      </c>
      <c r="O38" s="18" t="n">
        <v>464.89067736</v>
      </c>
      <c r="P38" s="20" t="n">
        <v>15.49434267</v>
      </c>
      <c r="Q38" s="18" t="s">
        <v>404</v>
      </c>
      <c r="R38" s="20" t="s">
        <v>404</v>
      </c>
      <c r="S38" s="18" t="s">
        <v>404</v>
      </c>
      <c r="T38" s="20" t="s">
        <v>404</v>
      </c>
      <c r="U38" s="18" t="s">
        <v>404</v>
      </c>
      <c r="V38" s="20" t="s">
        <v>404</v>
      </c>
      <c r="W38" s="18" t="s">
        <v>404</v>
      </c>
      <c r="X38" s="20" t="s">
        <v>404</v>
      </c>
      <c r="Y38" s="18" t="n">
        <v>544.1368604</v>
      </c>
      <c r="Z38" s="20" t="n">
        <v>23.10567403</v>
      </c>
    </row>
    <row r="39" spans="1:26">
      <c r="A39" s="15" t="s">
        <v>436</v>
      </c>
      <c r="B39" s="17" t="n">
        <v>5895</v>
      </c>
      <c r="C39" s="18">
        <f>(0.0/B39*100)</f>
        <v/>
      </c>
      <c r="D39" s="19" t="n">
        <v>5895</v>
      </c>
      <c r="E39" s="18" t="s">
        <v>404</v>
      </c>
      <c r="F39" s="20" t="s">
        <v>404</v>
      </c>
      <c r="G39" s="18" t="n">
        <v>394.62617658</v>
      </c>
      <c r="H39" s="20" t="n">
        <v>21.16696038</v>
      </c>
      <c r="I39" s="18" t="n">
        <v>425.57323717</v>
      </c>
      <c r="J39" s="20" t="n">
        <v>9.08065983</v>
      </c>
      <c r="K39" s="18" t="n">
        <v>430.96612749</v>
      </c>
      <c r="L39" s="20" t="n">
        <v>10.57254242</v>
      </c>
      <c r="M39" s="18" t="n">
        <v>432.77728515</v>
      </c>
      <c r="N39" s="20" t="n">
        <v>10.9627915</v>
      </c>
      <c r="O39" s="18" t="n">
        <v>429.27241381</v>
      </c>
      <c r="P39" s="20" t="n">
        <v>11.12216245</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451.26534354</v>
      </c>
      <c r="F40" s="20" t="n">
        <v>3.57357835</v>
      </c>
      <c r="G40" s="18" t="n">
        <v>482.85441945</v>
      </c>
      <c r="H40" s="20" t="n">
        <v>10.31424505</v>
      </c>
      <c r="I40" s="18" t="n">
        <v>490.70272888</v>
      </c>
      <c r="J40" s="20" t="n">
        <v>17.12838091</v>
      </c>
      <c r="K40" s="18" t="n">
        <v>503.8316123</v>
      </c>
      <c r="L40" s="20" t="n">
        <v>10.51970344</v>
      </c>
      <c r="M40" s="18" t="n">
        <v>511.89902473</v>
      </c>
      <c r="N40" s="20" t="n">
        <v>6.77993305</v>
      </c>
      <c r="O40" s="18" t="n">
        <v>494.48946709</v>
      </c>
      <c r="P40" s="20" t="n">
        <v>4.78012641</v>
      </c>
      <c r="Q40" s="18" t="s">
        <v>404</v>
      </c>
      <c r="R40" s="20" t="s">
        <v>404</v>
      </c>
      <c r="S40" s="18" t="s">
        <v>404</v>
      </c>
      <c r="T40" s="20" t="s">
        <v>404</v>
      </c>
      <c r="U40" s="18" t="s">
        <v>404</v>
      </c>
      <c r="V40" s="20" t="s">
        <v>404</v>
      </c>
      <c r="W40" s="18" t="s">
        <v>404</v>
      </c>
      <c r="X40" s="20" t="s">
        <v>404</v>
      </c>
      <c r="Y40" s="18" t="n">
        <v>498.83802911</v>
      </c>
      <c r="Z40" s="20" t="n">
        <v>11.06378367</v>
      </c>
    </row>
    <row r="41" spans="1:26">
      <c r="A41" s="15" t="s">
        <v>438</v>
      </c>
      <c r="B41" s="17" t="n">
        <v>5712</v>
      </c>
      <c r="C41" s="18">
        <f>(70.0/B41*100)</f>
        <v/>
      </c>
      <c r="D41" s="19" t="n">
        <v>5642</v>
      </c>
      <c r="E41" s="18" t="n">
        <v>564.71536779</v>
      </c>
      <c r="F41" s="20" t="n">
        <v>14.72739038</v>
      </c>
      <c r="G41" s="18" t="n">
        <v>477.40434655</v>
      </c>
      <c r="H41" s="20" t="n">
        <v>22.4953598</v>
      </c>
      <c r="I41" s="18" t="n">
        <v>523.24981815</v>
      </c>
      <c r="J41" s="20" t="n">
        <v>23.48851141</v>
      </c>
      <c r="K41" s="18" t="n">
        <v>487.94595276</v>
      </c>
      <c r="L41" s="20" t="n">
        <v>10.16118275</v>
      </c>
      <c r="M41" s="18" t="n">
        <v>501.40470011</v>
      </c>
      <c r="N41" s="20" t="n">
        <v>6.96657936</v>
      </c>
      <c r="O41" s="18" t="n">
        <v>495.12897525</v>
      </c>
      <c r="P41" s="20" t="n">
        <v>5.22892182</v>
      </c>
      <c r="Q41" s="18" t="s">
        <v>404</v>
      </c>
      <c r="R41" s="20" t="s">
        <v>404</v>
      </c>
      <c r="S41" s="18" t="s">
        <v>404</v>
      </c>
      <c r="T41" s="20" t="s">
        <v>404</v>
      </c>
      <c r="U41" s="18" t="s">
        <v>404</v>
      </c>
      <c r="V41" s="20" t="s">
        <v>404</v>
      </c>
      <c r="W41" s="18" t="s">
        <v>404</v>
      </c>
      <c r="X41" s="20" t="s">
        <v>404</v>
      </c>
      <c r="Y41" s="18" t="n">
        <v>559.57112934</v>
      </c>
      <c r="Z41" s="20" t="n">
        <v>12.47345052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481.30028701</v>
      </c>
      <c r="F44" s="20" t="n">
        <v>7.51890098</v>
      </c>
      <c r="G44" s="18" t="n">
        <v>420.04642614</v>
      </c>
      <c r="H44" s="20" t="n">
        <v>13.25861392</v>
      </c>
      <c r="I44" s="18" t="n">
        <v>405.39062327</v>
      </c>
      <c r="J44" s="20" t="n">
        <v>6.79479216</v>
      </c>
      <c r="K44" s="18" t="n">
        <v>401.86573088</v>
      </c>
      <c r="L44" s="20" t="n">
        <v>4.67612394</v>
      </c>
      <c r="M44" s="18" t="n">
        <v>413.93608576</v>
      </c>
      <c r="N44" s="20" t="n">
        <v>18.47951425</v>
      </c>
      <c r="O44" s="18" t="n">
        <v>394.21403812</v>
      </c>
      <c r="P44" s="20" t="n">
        <v>11.88316494</v>
      </c>
      <c r="Q44" s="18" t="s">
        <v>404</v>
      </c>
      <c r="R44" s="20" t="s">
        <v>404</v>
      </c>
      <c r="S44" s="18" t="s">
        <v>404</v>
      </c>
      <c r="T44" s="20" t="s">
        <v>404</v>
      </c>
      <c r="U44" s="18" t="s">
        <v>404</v>
      </c>
      <c r="V44" s="20" t="s">
        <v>404</v>
      </c>
      <c r="W44" s="18" t="s">
        <v>404</v>
      </c>
      <c r="X44" s="20" t="s">
        <v>404</v>
      </c>
      <c r="Y44" s="18" t="n">
        <v>459.41214628</v>
      </c>
      <c r="Z44" s="20" t="n">
        <v>18.65995572</v>
      </c>
    </row>
    <row r="45" spans="1:26">
      <c r="A45" s="15" t="s">
        <v>442</v>
      </c>
      <c r="B45" s="17" t="n">
        <v>5519</v>
      </c>
      <c r="C45" s="18">
        <f>(0.0/B45*100)</f>
        <v/>
      </c>
      <c r="D45" s="19" t="n">
        <v>5519</v>
      </c>
      <c r="E45" s="18" t="n">
        <v>332.93795121</v>
      </c>
      <c r="F45" s="20" t="n">
        <v>16.78486066</v>
      </c>
      <c r="G45" s="18" t="n">
        <v>347.09302529</v>
      </c>
      <c r="H45" s="20" t="n">
        <v>10.92257975</v>
      </c>
      <c r="I45" s="18" t="n">
        <v>354.93748159</v>
      </c>
      <c r="J45" s="20" t="n">
        <v>5.70424721</v>
      </c>
      <c r="K45" s="18" t="n">
        <v>346.64867671</v>
      </c>
      <c r="L45" s="20" t="n">
        <v>5.49817277</v>
      </c>
      <c r="M45" s="18" t="n">
        <v>313.50102584</v>
      </c>
      <c r="N45" s="20" t="n">
        <v>8.54738658</v>
      </c>
      <c r="O45" s="18" t="n">
        <v>357.03485514</v>
      </c>
      <c r="P45" s="20" t="n">
        <v>9.203221340000001</v>
      </c>
      <c r="Q45" s="18" t="s">
        <v>404</v>
      </c>
      <c r="R45" s="20" t="s">
        <v>404</v>
      </c>
      <c r="S45" s="18" t="s">
        <v>404</v>
      </c>
      <c r="T45" s="20" t="s">
        <v>404</v>
      </c>
      <c r="U45" s="18" t="s">
        <v>404</v>
      </c>
      <c r="V45" s="20" t="s">
        <v>404</v>
      </c>
      <c r="W45" s="18" t="n">
        <v>384.46838364</v>
      </c>
      <c r="X45" s="20" t="n">
        <v>4.60929561</v>
      </c>
      <c r="Y45" s="18" t="n">
        <v>396.10808807</v>
      </c>
      <c r="Z45" s="20" t="n">
        <v>21.89960158</v>
      </c>
    </row>
    <row r="46" spans="1:26">
      <c r="A46" s="15" t="s">
        <v>443</v>
      </c>
      <c r="B46" s="17" t="n">
        <v>23141</v>
      </c>
      <c r="C46" s="18">
        <f>(4196.0/B46*100)</f>
        <v/>
      </c>
      <c r="D46" s="19" t="n">
        <v>18945</v>
      </c>
      <c r="E46" s="18" t="n">
        <v>435.88145337</v>
      </c>
      <c r="F46" s="20" t="n">
        <v>39.52703083</v>
      </c>
      <c r="G46" s="18" t="n">
        <v>389.64204855</v>
      </c>
      <c r="H46" s="20" t="n">
        <v>12.17574238</v>
      </c>
      <c r="I46" s="18" t="n">
        <v>420.41864262</v>
      </c>
      <c r="J46" s="20" t="n">
        <v>7.88460285</v>
      </c>
      <c r="K46" s="18" t="n">
        <v>415.70337241</v>
      </c>
      <c r="L46" s="20" t="n">
        <v>6.77989406</v>
      </c>
      <c r="M46" s="18" t="n">
        <v>414.11917262</v>
      </c>
      <c r="N46" s="20" t="n">
        <v>6.50259453</v>
      </c>
      <c r="O46" s="18" t="n">
        <v>408.55428056</v>
      </c>
      <c r="P46" s="20" t="n">
        <v>5.49150888</v>
      </c>
      <c r="Q46" s="18" t="s">
        <v>404</v>
      </c>
      <c r="R46" s="20" t="s">
        <v>404</v>
      </c>
      <c r="S46" s="18" t="s">
        <v>404</v>
      </c>
      <c r="T46" s="20" t="s">
        <v>404</v>
      </c>
      <c r="U46" s="18" t="s">
        <v>404</v>
      </c>
      <c r="V46" s="20" t="s">
        <v>404</v>
      </c>
      <c r="W46" s="18" t="s">
        <v>404</v>
      </c>
      <c r="X46" s="20" t="s">
        <v>404</v>
      </c>
      <c r="Y46" s="18" t="n">
        <v>375.47214681</v>
      </c>
      <c r="Z46" s="20" t="n">
        <v>8.54245223</v>
      </c>
    </row>
    <row r="47" spans="1:26">
      <c r="A47" s="15" t="s">
        <v>444</v>
      </c>
      <c r="B47" s="17" t="n">
        <v>5928</v>
      </c>
      <c r="C47" s="18">
        <f>(0.0/B47*100)</f>
        <v/>
      </c>
      <c r="D47" s="19" t="n">
        <v>5928</v>
      </c>
      <c r="E47" s="18" t="n">
        <v>270.9878</v>
      </c>
      <c r="F47" s="20" t="n">
        <v>20.23597527</v>
      </c>
      <c r="G47" s="18" t="n">
        <v>467.7751535</v>
      </c>
      <c r="H47" s="20" t="n">
        <v>19.41847144</v>
      </c>
      <c r="I47" s="18" t="n">
        <v>431.12063858</v>
      </c>
      <c r="J47" s="20" t="n">
        <v>16.56607067</v>
      </c>
      <c r="K47" s="18" t="n">
        <v>411.28458762</v>
      </c>
      <c r="L47" s="20" t="n">
        <v>8.30729878</v>
      </c>
      <c r="M47" s="18" t="n">
        <v>439.40002756</v>
      </c>
      <c r="N47" s="20" t="n">
        <v>12.37897548</v>
      </c>
      <c r="O47" s="18" t="n">
        <v>442.03773451</v>
      </c>
      <c r="P47" s="20" t="n">
        <v>12.45003182</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465.52931786</v>
      </c>
      <c r="F48" s="20" t="n">
        <v>20.01689912</v>
      </c>
      <c r="G48" s="18" t="n">
        <v>500.17932973</v>
      </c>
      <c r="H48" s="20" t="n">
        <v>19.81487188</v>
      </c>
      <c r="I48" s="18" t="n">
        <v>505.00182228</v>
      </c>
      <c r="J48" s="20" t="n">
        <v>16.85714487</v>
      </c>
      <c r="K48" s="18" t="n">
        <v>488.57035243</v>
      </c>
      <c r="L48" s="20" t="n">
        <v>8.720663829999999</v>
      </c>
      <c r="M48" s="18" t="n">
        <v>486.83985192</v>
      </c>
      <c r="N48" s="20" t="n">
        <v>10.43889681</v>
      </c>
      <c r="O48" s="18" t="n">
        <v>496.58882724</v>
      </c>
      <c r="P48" s="20" t="n">
        <v>21.95561816</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n">
        <v>423.67976924</v>
      </c>
      <c r="F49" s="20" t="n">
        <v>22.49313433</v>
      </c>
      <c r="G49" s="18" t="n">
        <v>419.07528732</v>
      </c>
      <c r="H49" s="20" t="n">
        <v>8.560965039999999</v>
      </c>
      <c r="I49" s="18" t="n">
        <v>424.83337471</v>
      </c>
      <c r="J49" s="20" t="n">
        <v>7.10696336</v>
      </c>
      <c r="K49" s="18" t="n">
        <v>419.95107356</v>
      </c>
      <c r="L49" s="20" t="n">
        <v>8.02700976</v>
      </c>
      <c r="M49" s="18" t="n">
        <v>427.624378</v>
      </c>
      <c r="N49" s="20" t="n">
        <v>12.72563211</v>
      </c>
      <c r="O49" s="18" t="n">
        <v>432.46376896</v>
      </c>
      <c r="P49" s="20" t="n">
        <v>7.57075815</v>
      </c>
      <c r="Q49" s="18" t="s">
        <v>404</v>
      </c>
      <c r="R49" s="20" t="s">
        <v>404</v>
      </c>
      <c r="S49" s="18" t="s">
        <v>404</v>
      </c>
      <c r="T49" s="20" t="s">
        <v>404</v>
      </c>
      <c r="U49" s="18" t="s">
        <v>404</v>
      </c>
      <c r="V49" s="20" t="s">
        <v>404</v>
      </c>
      <c r="W49" s="18" t="s">
        <v>404</v>
      </c>
      <c r="X49" s="20" t="s">
        <v>404</v>
      </c>
      <c r="Y49" s="18" t="n">
        <v>488.18524573</v>
      </c>
      <c r="Z49" s="20" t="n">
        <v>30.27341987</v>
      </c>
    </row>
    <row r="50" spans="1:26">
      <c r="A50" s="15" t="s">
        <v>447</v>
      </c>
      <c r="B50" s="17" t="n">
        <v>11795</v>
      </c>
      <c r="C50" s="18">
        <f>(1031.0/B50*100)</f>
        <v/>
      </c>
      <c r="D50" s="19" t="n">
        <v>10764</v>
      </c>
      <c r="E50" s="18" t="n">
        <v>430.8197073</v>
      </c>
      <c r="F50" s="20" t="n">
        <v>20.63428552</v>
      </c>
      <c r="G50" s="18" t="n">
        <v>411.16308574</v>
      </c>
      <c r="H50" s="20" t="n">
        <v>10.18854066</v>
      </c>
      <c r="I50" s="18" t="n">
        <v>429.3269153</v>
      </c>
      <c r="J50" s="20" t="n">
        <v>5.61359942</v>
      </c>
      <c r="K50" s="18" t="n">
        <v>424.22072397</v>
      </c>
      <c r="L50" s="20" t="n">
        <v>8.734561080000001</v>
      </c>
      <c r="M50" s="18" t="n">
        <v>455.08118964</v>
      </c>
      <c r="N50" s="20" t="n">
        <v>16.5848232</v>
      </c>
      <c r="O50" s="18" t="n">
        <v>439.37981476</v>
      </c>
      <c r="P50" s="20" t="n">
        <v>9.25171991</v>
      </c>
      <c r="Q50" s="18" t="s">
        <v>404</v>
      </c>
      <c r="R50" s="20" t="s">
        <v>404</v>
      </c>
      <c r="S50" s="18" t="s">
        <v>404</v>
      </c>
      <c r="T50" s="20" t="s">
        <v>404</v>
      </c>
      <c r="U50" s="18" t="s">
        <v>404</v>
      </c>
      <c r="V50" s="20" t="s">
        <v>404</v>
      </c>
      <c r="W50" s="18" t="s">
        <v>404</v>
      </c>
      <c r="X50" s="20" t="s">
        <v>404</v>
      </c>
      <c r="Y50" s="18" t="n">
        <v>422.92809932</v>
      </c>
      <c r="Z50" s="20" t="n">
        <v>13.87531776</v>
      </c>
    </row>
    <row r="51" spans="1:26">
      <c r="A51" s="15" t="s">
        <v>448</v>
      </c>
      <c r="B51" s="17" t="n">
        <v>6866</v>
      </c>
      <c r="C51" s="18">
        <f>(0.0/B51*100)</f>
        <v/>
      </c>
      <c r="D51" s="19" t="n">
        <v>6866</v>
      </c>
      <c r="E51" s="18" t="n">
        <v>412.67539569</v>
      </c>
      <c r="F51" s="20" t="n">
        <v>8.7463956</v>
      </c>
      <c r="G51" s="18" t="n">
        <v>430.84195763</v>
      </c>
      <c r="H51" s="20" t="n">
        <v>5.94215047</v>
      </c>
      <c r="I51" s="18" t="n">
        <v>431.02241544</v>
      </c>
      <c r="J51" s="20" t="n">
        <v>5.99063136</v>
      </c>
      <c r="K51" s="18" t="n">
        <v>422.63022538</v>
      </c>
      <c r="L51" s="20" t="n">
        <v>5.89747055</v>
      </c>
      <c r="M51" s="18" t="n">
        <v>418.67884836</v>
      </c>
      <c r="N51" s="20" t="n">
        <v>27.51628379</v>
      </c>
      <c r="O51" s="18" t="n">
        <v>431.208646</v>
      </c>
      <c r="P51" s="20" t="n">
        <v>9.393775270000001</v>
      </c>
      <c r="Q51" s="18" t="s">
        <v>404</v>
      </c>
      <c r="R51" s="20" t="s">
        <v>404</v>
      </c>
      <c r="S51" s="18" t="s">
        <v>404</v>
      </c>
      <c r="T51" s="20" t="s">
        <v>404</v>
      </c>
      <c r="U51" s="18" t="s">
        <v>404</v>
      </c>
      <c r="V51" s="20" t="s">
        <v>404</v>
      </c>
      <c r="W51" s="18" t="s">
        <v>404</v>
      </c>
      <c r="X51" s="20" t="s">
        <v>404</v>
      </c>
      <c r="Y51" s="18" t="n">
        <v>442.04373352</v>
      </c>
      <c r="Z51" s="20" t="n">
        <v>30.15872865</v>
      </c>
    </row>
    <row r="52" spans="1:26">
      <c r="A52" s="15" t="s">
        <v>449</v>
      </c>
      <c r="B52" s="17" t="n">
        <v>5809</v>
      </c>
      <c r="C52" s="18">
        <f>(0.0/B52*100)</f>
        <v/>
      </c>
      <c r="D52" s="19" t="n">
        <v>5809</v>
      </c>
      <c r="E52" s="18" t="n">
        <v>507.51697071</v>
      </c>
      <c r="F52" s="20" t="n">
        <v>36.79073957</v>
      </c>
      <c r="G52" s="18" t="n">
        <v>464.50320036</v>
      </c>
      <c r="H52" s="20" t="n">
        <v>10.90454445</v>
      </c>
      <c r="I52" s="18" t="n">
        <v>497.52509029</v>
      </c>
      <c r="J52" s="20" t="n">
        <v>7.02603074</v>
      </c>
      <c r="K52" s="18" t="n">
        <v>480.70419667</v>
      </c>
      <c r="L52" s="20" t="n">
        <v>7.44915019</v>
      </c>
      <c r="M52" s="18" t="n">
        <v>499.29756783</v>
      </c>
      <c r="N52" s="20" t="n">
        <v>23.0572864</v>
      </c>
      <c r="O52" s="18" t="n">
        <v>486.55064988</v>
      </c>
      <c r="P52" s="20" t="n">
        <v>9.519968410000001</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s">
        <v>404</v>
      </c>
      <c r="F53" s="20" t="s">
        <v>404</v>
      </c>
      <c r="G53" s="18" t="n">
        <v>434.18555996</v>
      </c>
      <c r="H53" s="20" t="n">
        <v>11.38381015</v>
      </c>
      <c r="I53" s="18" t="n">
        <v>445.08788974</v>
      </c>
      <c r="J53" s="20" t="n">
        <v>3.70015809</v>
      </c>
      <c r="K53" s="18" t="n">
        <v>438.26933779</v>
      </c>
      <c r="L53" s="20" t="n">
        <v>3.01953744</v>
      </c>
      <c r="M53" s="18" t="n">
        <v>452.54331759</v>
      </c>
      <c r="N53" s="20" t="n">
        <v>3.21030875</v>
      </c>
      <c r="O53" s="18" t="n">
        <v>437.85446852</v>
      </c>
      <c r="P53" s="20" t="n">
        <v>2.90647764</v>
      </c>
      <c r="Q53" s="18" t="s">
        <v>404</v>
      </c>
      <c r="R53" s="20" t="s">
        <v>404</v>
      </c>
      <c r="S53" s="18" t="s">
        <v>404</v>
      </c>
      <c r="T53" s="20" t="s">
        <v>404</v>
      </c>
      <c r="U53" s="18" t="s">
        <v>404</v>
      </c>
      <c r="V53" s="20" t="s">
        <v>404</v>
      </c>
      <c r="W53" s="18" t="s">
        <v>404</v>
      </c>
      <c r="X53" s="20" t="s">
        <v>404</v>
      </c>
      <c r="Y53" s="18" t="n">
        <v>433.27830849</v>
      </c>
      <c r="Z53" s="20" t="n">
        <v>7.96395881</v>
      </c>
    </row>
    <row r="54" spans="1:26">
      <c r="A54" s="15" t="s">
        <v>451</v>
      </c>
      <c r="B54" s="17" t="n">
        <v>4740</v>
      </c>
      <c r="C54" s="18">
        <f>(199.0/B54*100)</f>
        <v/>
      </c>
      <c r="D54" s="19" t="n">
        <v>4541</v>
      </c>
      <c r="E54" s="18" t="n">
        <v>392.21631416</v>
      </c>
      <c r="F54" s="20" t="n">
        <v>20.09726438</v>
      </c>
      <c r="G54" s="18" t="n">
        <v>375.15342088</v>
      </c>
      <c r="H54" s="20" t="n">
        <v>26.03079524</v>
      </c>
      <c r="I54" s="18" t="n">
        <v>366.94499634</v>
      </c>
      <c r="J54" s="20" t="n">
        <v>12.15507475</v>
      </c>
      <c r="K54" s="18" t="n">
        <v>362.42840493</v>
      </c>
      <c r="L54" s="20" t="n">
        <v>7.08279889</v>
      </c>
      <c r="M54" s="18" t="n">
        <v>360.04474436</v>
      </c>
      <c r="N54" s="20" t="n">
        <v>12.33940585</v>
      </c>
      <c r="O54" s="18" t="n">
        <v>348.09732607</v>
      </c>
      <c r="P54" s="20" t="n">
        <v>7.34193189</v>
      </c>
      <c r="Q54" s="18" t="s">
        <v>404</v>
      </c>
      <c r="R54" s="20" t="s">
        <v>404</v>
      </c>
      <c r="S54" s="18" t="s">
        <v>404</v>
      </c>
      <c r="T54" s="20" t="s">
        <v>404</v>
      </c>
      <c r="U54" s="18" t="s">
        <v>404</v>
      </c>
      <c r="V54" s="20" t="s">
        <v>404</v>
      </c>
      <c r="W54" s="18" t="s">
        <v>404</v>
      </c>
      <c r="X54" s="20" t="s">
        <v>404</v>
      </c>
      <c r="Y54" s="18" t="n">
        <v>307.88374415</v>
      </c>
      <c r="Z54" s="20" t="n">
        <v>13.2940998</v>
      </c>
    </row>
    <row r="55" spans="1:26">
      <c r="A55" s="15" t="s">
        <v>452</v>
      </c>
      <c r="B55" s="17" t="n">
        <v>5316</v>
      </c>
      <c r="C55" s="18">
        <f>(43.0/B55*100)</f>
        <v/>
      </c>
      <c r="D55" s="19" t="n">
        <v>5273</v>
      </c>
      <c r="E55" s="18" t="s">
        <v>404</v>
      </c>
      <c r="F55" s="20" t="s">
        <v>404</v>
      </c>
      <c r="G55" s="18" t="n">
        <v>389.06550736</v>
      </c>
      <c r="H55" s="20" t="n">
        <v>10.91700817</v>
      </c>
      <c r="I55" s="18" t="n">
        <v>407.97731025</v>
      </c>
      <c r="J55" s="20" t="n">
        <v>11.35946824</v>
      </c>
      <c r="K55" s="18" t="n">
        <v>403.50993751</v>
      </c>
      <c r="L55" s="20" t="n">
        <v>6.13696207</v>
      </c>
      <c r="M55" s="18" t="n">
        <v>415.09195225</v>
      </c>
      <c r="N55" s="20" t="n">
        <v>10.86237654</v>
      </c>
      <c r="O55" s="18" t="n">
        <v>401.38823452</v>
      </c>
      <c r="P55" s="20" t="n">
        <v>6.21589987</v>
      </c>
      <c r="Q55" s="18" t="s">
        <v>404</v>
      </c>
      <c r="R55" s="20" t="s">
        <v>404</v>
      </c>
      <c r="S55" s="18" t="s">
        <v>404</v>
      </c>
      <c r="T55" s="20" t="s">
        <v>404</v>
      </c>
      <c r="U55" s="18" t="s">
        <v>404</v>
      </c>
      <c r="V55" s="20" t="s">
        <v>404</v>
      </c>
      <c r="W55" s="18" t="s">
        <v>404</v>
      </c>
      <c r="X55" s="20" t="s">
        <v>404</v>
      </c>
      <c r="Y55" s="18" t="n">
        <v>342.09162308</v>
      </c>
      <c r="Z55" s="20" t="n">
        <v>27.12182901</v>
      </c>
    </row>
    <row r="56" spans="1:26">
      <c r="A56" s="15" t="s">
        <v>453</v>
      </c>
      <c r="B56" s="17" t="n">
        <v>5359</v>
      </c>
      <c r="C56" s="18">
        <f>(0.0/B56*100)</f>
        <v/>
      </c>
      <c r="D56" s="19" t="n">
        <v>5359</v>
      </c>
      <c r="E56" s="18" t="n">
        <v>549.89836159</v>
      </c>
      <c r="F56" s="20" t="n">
        <v>23.86933348</v>
      </c>
      <c r="G56" s="18" t="n">
        <v>541.1382274</v>
      </c>
      <c r="H56" s="20" t="n">
        <v>8.589384689999999</v>
      </c>
      <c r="I56" s="18" t="n">
        <v>514.71889207</v>
      </c>
      <c r="J56" s="20" t="n">
        <v>6.4181481</v>
      </c>
      <c r="K56" s="18" t="n">
        <v>535.06100945</v>
      </c>
      <c r="L56" s="20" t="n">
        <v>5.33774777</v>
      </c>
      <c r="M56" s="18" t="n">
        <v>489.49024731</v>
      </c>
      <c r="N56" s="20" t="n">
        <v>14.24743087</v>
      </c>
      <c r="O56" s="18" t="n">
        <v>547.87448519</v>
      </c>
      <c r="P56" s="20" t="n">
        <v>18.78206735</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382.3464679</v>
      </c>
      <c r="F57" s="20" t="n">
        <v>19.48342373</v>
      </c>
      <c r="G57" s="18" t="n">
        <v>376.36096119</v>
      </c>
      <c r="H57" s="20" t="n">
        <v>5.03373375</v>
      </c>
      <c r="I57" s="18" t="n">
        <v>408.71967443</v>
      </c>
      <c r="J57" s="20" t="n">
        <v>5.80358483</v>
      </c>
      <c r="K57" s="18" t="n">
        <v>396.32802034</v>
      </c>
      <c r="L57" s="20" t="n">
        <v>6.66659965</v>
      </c>
      <c r="M57" s="18" t="n">
        <v>410.93692847</v>
      </c>
      <c r="N57" s="20" t="n">
        <v>9.18789967</v>
      </c>
      <c r="O57" s="18" t="n">
        <v>396.7114041</v>
      </c>
      <c r="P57" s="20" t="n">
        <v>10.31526885</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399.17421907</v>
      </c>
      <c r="F58" s="20" t="n">
        <v>16.76371542</v>
      </c>
      <c r="G58" s="18" t="n">
        <v>432.45745079</v>
      </c>
      <c r="H58" s="20" t="n">
        <v>13.18043892</v>
      </c>
      <c r="I58" s="18" t="n">
        <v>422.70084783</v>
      </c>
      <c r="J58" s="20" t="n">
        <v>17.43804581</v>
      </c>
      <c r="K58" s="18" t="n">
        <v>412.02273914</v>
      </c>
      <c r="L58" s="20" t="n">
        <v>5.80560833</v>
      </c>
      <c r="M58" s="18" t="n">
        <v>397.39083832</v>
      </c>
      <c r="N58" s="20" t="n">
        <v>7.32512319</v>
      </c>
      <c r="O58" s="18" t="n">
        <v>409.72572532</v>
      </c>
      <c r="P58" s="20" t="n">
        <v>5.65524053</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n">
        <v>358.2900677</v>
      </c>
      <c r="F59" s="20" t="n">
        <v>9.858458840000001</v>
      </c>
      <c r="G59" s="18" t="n">
        <v>349.81152384</v>
      </c>
      <c r="H59" s="20" t="n">
        <v>3.49059938</v>
      </c>
      <c r="I59" s="18" t="n">
        <v>351.41019582</v>
      </c>
      <c r="J59" s="20" t="n">
        <v>2.53915168</v>
      </c>
      <c r="K59" s="18" t="n">
        <v>345.50216187</v>
      </c>
      <c r="L59" s="20" t="n">
        <v>3.75823646</v>
      </c>
      <c r="M59" s="18" t="n">
        <v>332.68943005</v>
      </c>
      <c r="N59" s="20" t="n">
        <v>6.62471498</v>
      </c>
      <c r="O59" s="18" t="n">
        <v>338.285284</v>
      </c>
      <c r="P59" s="20" t="n">
        <v>4.20580707</v>
      </c>
      <c r="Q59" s="18" t="s">
        <v>404</v>
      </c>
      <c r="R59" s="20" t="s">
        <v>404</v>
      </c>
      <c r="S59" s="18" t="s">
        <v>404</v>
      </c>
      <c r="T59" s="20" t="s">
        <v>404</v>
      </c>
      <c r="U59" s="18" t="s">
        <v>404</v>
      </c>
      <c r="V59" s="20" t="s">
        <v>404</v>
      </c>
      <c r="W59" s="18" t="s">
        <v>404</v>
      </c>
      <c r="X59" s="20" t="s">
        <v>404</v>
      </c>
      <c r="Y59" s="18" t="n">
        <v>306.4326877</v>
      </c>
      <c r="Z59" s="20" t="n">
        <v>12.6161066</v>
      </c>
    </row>
    <row r="60" spans="1:26">
      <c r="A60" s="15" t="s">
        <v>457</v>
      </c>
      <c r="B60" s="17" t="n">
        <v>4546</v>
      </c>
      <c r="C60" s="18">
        <f>(0.0/B60*100)</f>
        <v/>
      </c>
      <c r="D60" s="19" t="n">
        <v>4546</v>
      </c>
      <c r="E60" s="18" t="n">
        <v>330.39618813</v>
      </c>
      <c r="F60" s="20" t="n">
        <v>74.67076846000001</v>
      </c>
      <c r="G60" s="18" t="n">
        <v>351.60547881</v>
      </c>
      <c r="H60" s="20" t="n">
        <v>22.29330508</v>
      </c>
      <c r="I60" s="18" t="n">
        <v>333.49005089</v>
      </c>
      <c r="J60" s="20" t="n">
        <v>13.6851347</v>
      </c>
      <c r="K60" s="18" t="n">
        <v>344.05141233</v>
      </c>
      <c r="L60" s="20" t="n">
        <v>9.08550692</v>
      </c>
      <c r="M60" s="18" t="n">
        <v>351.11333302</v>
      </c>
      <c r="N60" s="20" t="n">
        <v>13.72005123</v>
      </c>
      <c r="O60" s="18" t="n">
        <v>352.16487066</v>
      </c>
      <c r="P60" s="20" t="n">
        <v>11.97726332</v>
      </c>
      <c r="Q60" s="18" t="s">
        <v>404</v>
      </c>
      <c r="R60" s="20" t="s">
        <v>404</v>
      </c>
      <c r="S60" s="18" t="s">
        <v>404</v>
      </c>
      <c r="T60" s="20" t="s">
        <v>404</v>
      </c>
      <c r="U60" s="18" t="s">
        <v>404</v>
      </c>
      <c r="V60" s="20" t="s">
        <v>404</v>
      </c>
      <c r="W60" s="18" t="s">
        <v>404</v>
      </c>
      <c r="X60" s="20" t="s">
        <v>404</v>
      </c>
      <c r="Y60" s="18" t="n">
        <v>379.72571881</v>
      </c>
      <c r="Z60" s="20" t="n">
        <v>24.33033637</v>
      </c>
    </row>
    <row r="61" spans="1:26">
      <c r="A61" s="15" t="s">
        <v>458</v>
      </c>
      <c r="B61" s="17" t="n">
        <v>6525</v>
      </c>
      <c r="C61" s="18">
        <f>(0.0/B61*100)</f>
        <v/>
      </c>
      <c r="D61" s="19" t="n">
        <v>6525</v>
      </c>
      <c r="E61" s="18" t="s">
        <v>404</v>
      </c>
      <c r="F61" s="20" t="s">
        <v>404</v>
      </c>
      <c r="G61" s="18" t="n">
        <v>489.26630246</v>
      </c>
      <c r="H61" s="20" t="n">
        <v>15.20203094</v>
      </c>
      <c r="I61" s="18" t="n">
        <v>462.42575363</v>
      </c>
      <c r="J61" s="20" t="n">
        <v>6.63242382</v>
      </c>
      <c r="K61" s="18" t="n">
        <v>478.00133891</v>
      </c>
      <c r="L61" s="20" t="n">
        <v>4.80291998</v>
      </c>
      <c r="M61" s="18" t="n">
        <v>478.76111999</v>
      </c>
      <c r="N61" s="20" t="n">
        <v>9.290821559999999</v>
      </c>
      <c r="O61" s="18" t="n">
        <v>459.39991765</v>
      </c>
      <c r="P61" s="20" t="n">
        <v>7.28701639</v>
      </c>
      <c r="Q61" s="18" t="s">
        <v>404</v>
      </c>
      <c r="R61" s="20" t="s">
        <v>404</v>
      </c>
      <c r="S61" s="18" t="s">
        <v>404</v>
      </c>
      <c r="T61" s="20" t="s">
        <v>404</v>
      </c>
      <c r="U61" s="18" t="s">
        <v>404</v>
      </c>
      <c r="V61" s="20" t="s">
        <v>404</v>
      </c>
      <c r="W61" s="18" t="s">
        <v>404</v>
      </c>
      <c r="X61" s="20" t="s">
        <v>404</v>
      </c>
      <c r="Y61" s="18" t="n">
        <v>471.18964508</v>
      </c>
      <c r="Z61" s="20" t="n">
        <v>18.05267705</v>
      </c>
    </row>
    <row r="62" spans="1:26">
      <c r="A62" s="15" t="s">
        <v>459</v>
      </c>
      <c r="B62" s="17" t="n">
        <v>4476</v>
      </c>
      <c r="C62" s="18">
        <f>(0.0/B62*100)</f>
        <v/>
      </c>
      <c r="D62" s="19" t="n">
        <v>4476</v>
      </c>
      <c r="E62" s="18" t="s">
        <v>404</v>
      </c>
      <c r="F62" s="20" t="s">
        <v>404</v>
      </c>
      <c r="G62" s="18" t="n">
        <v>512.60664568</v>
      </c>
      <c r="H62" s="20" t="n">
        <v>2.78497092</v>
      </c>
      <c r="I62" s="18" t="n">
        <v>489.92394541</v>
      </c>
      <c r="J62" s="20" t="n">
        <v>1.81630436</v>
      </c>
      <c r="K62" s="18" t="n">
        <v>511.23994053</v>
      </c>
      <c r="L62" s="20" t="n">
        <v>1.86098134</v>
      </c>
      <c r="M62" s="18" t="n">
        <v>555.82080747</v>
      </c>
      <c r="N62" s="20" t="n">
        <v>4.22169238</v>
      </c>
      <c r="O62" s="18" t="n">
        <v>533.48291305</v>
      </c>
      <c r="P62" s="20" t="n">
        <v>10.50730643</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s">
        <v>404</v>
      </c>
      <c r="F63" s="20" t="s">
        <v>404</v>
      </c>
      <c r="G63" s="18" t="n">
        <v>323.4103825</v>
      </c>
      <c r="H63" s="20" t="n">
        <v>5.59699025</v>
      </c>
      <c r="I63" s="18" t="n">
        <v>359.80485276</v>
      </c>
      <c r="J63" s="20" t="n">
        <v>2.52547503</v>
      </c>
      <c r="K63" s="18" t="n">
        <v>354.77791416</v>
      </c>
      <c r="L63" s="20" t="n">
        <v>2.95420848</v>
      </c>
      <c r="M63" s="18" t="n">
        <v>337.07179976</v>
      </c>
      <c r="N63" s="20" t="n">
        <v>3.67715489</v>
      </c>
      <c r="O63" s="18" t="n">
        <v>349.63917892</v>
      </c>
      <c r="P63" s="20" t="n">
        <v>3.75702879</v>
      </c>
      <c r="Q63" s="18" t="s">
        <v>404</v>
      </c>
      <c r="R63" s="20" t="s">
        <v>404</v>
      </c>
      <c r="S63" s="18" t="s">
        <v>404</v>
      </c>
      <c r="T63" s="20" t="s">
        <v>404</v>
      </c>
      <c r="U63" s="18" t="s">
        <v>404</v>
      </c>
      <c r="V63" s="20" t="s">
        <v>404</v>
      </c>
      <c r="W63" s="18" t="s">
        <v>404</v>
      </c>
      <c r="X63" s="20" t="s">
        <v>404</v>
      </c>
      <c r="Y63" s="18" t="n">
        <v>368.04876626</v>
      </c>
      <c r="Z63" s="20" t="n">
        <v>5.72557867</v>
      </c>
    </row>
    <row r="64" spans="1:26">
      <c r="A64" s="15" t="s">
        <v>461</v>
      </c>
      <c r="B64" s="17" t="n">
        <v>3634</v>
      </c>
      <c r="C64" s="18">
        <f>(27.0/B64*100)</f>
        <v/>
      </c>
      <c r="D64" s="19" t="n">
        <v>3607</v>
      </c>
      <c r="E64" s="18" t="s">
        <v>404</v>
      </c>
      <c r="F64" s="20" t="s">
        <v>404</v>
      </c>
      <c r="G64" s="18" t="n">
        <v>456.00069232</v>
      </c>
      <c r="H64" s="20" t="n">
        <v>15.52969036</v>
      </c>
      <c r="I64" s="18" t="n">
        <v>430.13225784</v>
      </c>
      <c r="J64" s="20" t="n">
        <v>5.52823947</v>
      </c>
      <c r="K64" s="18" t="n">
        <v>469.10608386</v>
      </c>
      <c r="L64" s="20" t="n">
        <v>2.92002607</v>
      </c>
      <c r="M64" s="18" t="n">
        <v>420.27579618</v>
      </c>
      <c r="N64" s="20" t="n">
        <v>3.86505325</v>
      </c>
      <c r="O64" s="18" t="n">
        <v>448.44495111</v>
      </c>
      <c r="P64" s="20" t="n">
        <v>3.26158445</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398.64931876</v>
      </c>
      <c r="F65" s="20" t="n">
        <v>12.0002601</v>
      </c>
      <c r="G65" s="18" t="n">
        <v>416.14595762</v>
      </c>
      <c r="H65" s="20" t="n">
        <v>6.31675228</v>
      </c>
      <c r="I65" s="18" t="n">
        <v>408.57254514</v>
      </c>
      <c r="J65" s="20" t="n">
        <v>6.90753882</v>
      </c>
      <c r="K65" s="18" t="n">
        <v>411.55634531</v>
      </c>
      <c r="L65" s="20" t="n">
        <v>7.18192179</v>
      </c>
      <c r="M65" s="18" t="n">
        <v>419.7774099</v>
      </c>
      <c r="N65" s="20" t="n">
        <v>10.93959293</v>
      </c>
      <c r="O65" s="18" t="n">
        <v>425.44401156</v>
      </c>
      <c r="P65" s="20" t="n">
        <v>9.268946700000001</v>
      </c>
      <c r="Q65" s="18" t="s">
        <v>404</v>
      </c>
      <c r="R65" s="20" t="s">
        <v>404</v>
      </c>
      <c r="S65" s="18" t="s">
        <v>404</v>
      </c>
      <c r="T65" s="20" t="s">
        <v>404</v>
      </c>
      <c r="U65" s="18" t="s">
        <v>404</v>
      </c>
      <c r="V65" s="20" t="s">
        <v>404</v>
      </c>
      <c r="W65" s="18" t="s">
        <v>404</v>
      </c>
      <c r="X65" s="20" t="s">
        <v>404</v>
      </c>
      <c r="Y65" s="18" t="n">
        <v>463.13778333</v>
      </c>
      <c r="Z65" s="20" t="n">
        <v>11.81916646</v>
      </c>
    </row>
    <row r="66" spans="1:26">
      <c r="A66" s="15" t="s">
        <v>463</v>
      </c>
      <c r="B66" s="17" t="n">
        <v>5665</v>
      </c>
      <c r="C66" s="18">
        <f>(0.0/B66*100)</f>
        <v/>
      </c>
      <c r="D66" s="19" t="n">
        <v>5665</v>
      </c>
      <c r="E66" s="18" t="s">
        <v>404</v>
      </c>
      <c r="F66" s="20" t="s">
        <v>404</v>
      </c>
      <c r="G66" s="18" t="n">
        <v>452.38010116</v>
      </c>
      <c r="H66" s="20" t="n">
        <v>3.57833282</v>
      </c>
      <c r="I66" s="18" t="n">
        <v>418.83782638</v>
      </c>
      <c r="J66" s="20" t="n">
        <v>2.41805418</v>
      </c>
      <c r="K66" s="18" t="n">
        <v>450.6339642</v>
      </c>
      <c r="L66" s="20" t="n">
        <v>3.10214741</v>
      </c>
      <c r="M66" s="18" t="n">
        <v>385.20892546</v>
      </c>
      <c r="N66" s="20" t="n">
        <v>4.24000308</v>
      </c>
      <c r="O66" s="18" t="n">
        <v>418.00332755</v>
      </c>
      <c r="P66" s="20" t="n">
        <v>4.21877079</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367.99036059</v>
      </c>
      <c r="F67" s="20" t="n">
        <v>17.12335779</v>
      </c>
      <c r="G67" s="18" t="n">
        <v>383.00903593</v>
      </c>
      <c r="H67" s="20" t="n">
        <v>6.30282157</v>
      </c>
      <c r="I67" s="18" t="n">
        <v>400.10813751</v>
      </c>
      <c r="J67" s="20" t="n">
        <v>8.158235019999999</v>
      </c>
      <c r="K67" s="18" t="n">
        <v>403.28809843</v>
      </c>
      <c r="L67" s="20" t="n">
        <v>7.18454045</v>
      </c>
      <c r="M67" s="18" t="n">
        <v>404.02221787</v>
      </c>
      <c r="N67" s="20" t="n">
        <v>13.81084319</v>
      </c>
      <c r="O67" s="18" t="n">
        <v>408.27035442</v>
      </c>
      <c r="P67" s="20" t="n">
        <v>13.47614694</v>
      </c>
      <c r="Q67" s="18" t="s">
        <v>404</v>
      </c>
      <c r="R67" s="20" t="s">
        <v>404</v>
      </c>
      <c r="S67" s="18" t="s">
        <v>404</v>
      </c>
      <c r="T67" s="20" t="s">
        <v>404</v>
      </c>
      <c r="U67" s="18" t="s">
        <v>404</v>
      </c>
      <c r="V67" s="20" t="s">
        <v>404</v>
      </c>
      <c r="W67" s="18" t="s">
        <v>404</v>
      </c>
      <c r="X67" s="20" t="s">
        <v>404</v>
      </c>
      <c r="Y67" s="18" t="n">
        <v>407.76069467</v>
      </c>
      <c r="Z67" s="20" t="n">
        <v>13.75044974</v>
      </c>
    </row>
    <row r="68" spans="1:26">
      <c r="A68" s="15" t="s">
        <v>465</v>
      </c>
      <c r="B68" s="17" t="n">
        <v>12083</v>
      </c>
      <c r="C68" s="18">
        <f>(0.0/B68*100)</f>
        <v/>
      </c>
      <c r="D68" s="19" t="n">
        <v>12083</v>
      </c>
      <c r="E68" s="18" t="n">
        <v>514.45700389</v>
      </c>
      <c r="F68" s="20" t="n">
        <v>5.35802817</v>
      </c>
      <c r="G68" s="18" t="n">
        <v>406.79821349</v>
      </c>
      <c r="H68" s="20" t="n">
        <v>4.99249339</v>
      </c>
      <c r="I68" s="18" t="n">
        <v>350.75509869</v>
      </c>
      <c r="J68" s="20" t="n">
        <v>3.79410318</v>
      </c>
      <c r="K68" s="18" t="n">
        <v>395.32003503</v>
      </c>
      <c r="L68" s="20" t="n">
        <v>2.11202847</v>
      </c>
      <c r="M68" s="18" t="n">
        <v>403.28273882</v>
      </c>
      <c r="N68" s="20" t="n">
        <v>2.22482976</v>
      </c>
      <c r="O68" s="18" t="n">
        <v>407.16981951</v>
      </c>
      <c r="P68" s="20" t="n">
        <v>1.75946502</v>
      </c>
      <c r="Q68" s="18" t="s">
        <v>404</v>
      </c>
      <c r="R68" s="20" t="s">
        <v>404</v>
      </c>
      <c r="S68" s="18" t="s">
        <v>404</v>
      </c>
      <c r="T68" s="20" t="s">
        <v>404</v>
      </c>
      <c r="U68" s="18" t="s">
        <v>404</v>
      </c>
      <c r="V68" s="20" t="s">
        <v>404</v>
      </c>
      <c r="W68" s="18" t="s">
        <v>404</v>
      </c>
      <c r="X68" s="20" t="s">
        <v>404</v>
      </c>
      <c r="Y68" s="18" t="n">
        <v>400.51343511</v>
      </c>
      <c r="Z68" s="20" t="n">
        <v>5.81818649</v>
      </c>
    </row>
    <row r="69" spans="1:26">
      <c r="A69" s="15" t="s">
        <v>466</v>
      </c>
      <c r="B69" s="17" t="n">
        <v>4876</v>
      </c>
      <c r="C69" s="18">
        <f>(0.0/B69*100)</f>
        <v/>
      </c>
      <c r="D69" s="19" t="n">
        <v>4876</v>
      </c>
      <c r="E69" s="18" t="s">
        <v>404</v>
      </c>
      <c r="F69" s="20" t="s">
        <v>404</v>
      </c>
      <c r="G69" s="18" t="n">
        <v>419.20478641</v>
      </c>
      <c r="H69" s="20" t="n">
        <v>12.4128768</v>
      </c>
      <c r="I69" s="18" t="n">
        <v>431.68298414</v>
      </c>
      <c r="J69" s="20" t="n">
        <v>14.32398925</v>
      </c>
      <c r="K69" s="18" t="n">
        <v>424.08684981</v>
      </c>
      <c r="L69" s="20" t="n">
        <v>7.91675707</v>
      </c>
      <c r="M69" s="18" t="n">
        <v>424.04443227</v>
      </c>
      <c r="N69" s="20" t="n">
        <v>12.04215218</v>
      </c>
      <c r="O69" s="18" t="n">
        <v>445.66981195</v>
      </c>
      <c r="P69" s="20" t="n">
        <v>7.77947789</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480.75606896</v>
      </c>
      <c r="H70" s="20" t="n">
        <v>13.24044936</v>
      </c>
      <c r="I70" s="18" t="n">
        <v>499.97580877</v>
      </c>
      <c r="J70" s="20" t="n">
        <v>6.4695653</v>
      </c>
      <c r="K70" s="18" t="n">
        <v>491.61018977</v>
      </c>
      <c r="L70" s="20" t="n">
        <v>6.43308933</v>
      </c>
      <c r="M70" s="18" t="n">
        <v>502.61868004</v>
      </c>
      <c r="N70" s="20" t="n">
        <v>5.78487443</v>
      </c>
      <c r="O70" s="18" t="n">
        <v>487.63292436</v>
      </c>
      <c r="P70" s="20" t="n">
        <v>6.79930108</v>
      </c>
      <c r="Q70" s="18" t="s">
        <v>404</v>
      </c>
      <c r="R70" s="20" t="s">
        <v>404</v>
      </c>
      <c r="S70" s="18" t="s">
        <v>404</v>
      </c>
      <c r="T70" s="20" t="s">
        <v>404</v>
      </c>
      <c r="U70" s="18" t="s">
        <v>404</v>
      </c>
      <c r="V70" s="20" t="s">
        <v>404</v>
      </c>
      <c r="W70" s="18" t="s">
        <v>404</v>
      </c>
      <c r="X70" s="20" t="s">
        <v>404</v>
      </c>
      <c r="Y70" s="18" t="n">
        <v>478.55504286</v>
      </c>
      <c r="Z70" s="20" t="n">
        <v>20.02663344</v>
      </c>
    </row>
    <row r="71" spans="1:26">
      <c r="A71" s="15" t="s">
        <v>468</v>
      </c>
      <c r="B71" s="17" t="n">
        <v>6115</v>
      </c>
      <c r="C71" s="18">
        <f>(0.0/B71*100)</f>
        <v/>
      </c>
      <c r="D71" s="19" t="n">
        <v>6115</v>
      </c>
      <c r="E71" s="18" t="n">
        <v>518.06344466</v>
      </c>
      <c r="F71" s="20" t="n">
        <v>11.81777</v>
      </c>
      <c r="G71" s="18" t="n">
        <v>494.73518151</v>
      </c>
      <c r="H71" s="20" t="n">
        <v>5.33997138</v>
      </c>
      <c r="I71" s="18" t="n">
        <v>541.18944017</v>
      </c>
      <c r="J71" s="20" t="n">
        <v>2.43709618</v>
      </c>
      <c r="K71" s="18" t="n">
        <v>541.36421153</v>
      </c>
      <c r="L71" s="20" t="n">
        <v>2.98422612</v>
      </c>
      <c r="M71" s="18" t="n">
        <v>510.63869251</v>
      </c>
      <c r="N71" s="20" t="n">
        <v>3.28655231</v>
      </c>
      <c r="O71" s="18" t="n">
        <v>540.4961068699999</v>
      </c>
      <c r="P71" s="20" t="n">
        <v>3.81251767</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484.81953056</v>
      </c>
      <c r="F72" s="20" t="n">
        <v>8.284308169999999</v>
      </c>
      <c r="G72" s="18" t="n">
        <v>499.22371541</v>
      </c>
      <c r="H72" s="20" t="n">
        <v>8.133497739999999</v>
      </c>
      <c r="I72" s="18" t="n">
        <v>485.40752736</v>
      </c>
      <c r="J72" s="20" t="n">
        <v>6.79553909</v>
      </c>
      <c r="K72" s="18" t="n">
        <v>500.77012163</v>
      </c>
      <c r="L72" s="20" t="n">
        <v>7.76492828</v>
      </c>
      <c r="M72" s="18" t="n">
        <v>500.30142826</v>
      </c>
      <c r="N72" s="20" t="n">
        <v>8.231641939999999</v>
      </c>
      <c r="O72" s="18" t="n">
        <v>508.77320187</v>
      </c>
      <c r="P72" s="20" t="n">
        <v>9.56324817</v>
      </c>
      <c r="Q72" s="18" t="s">
        <v>404</v>
      </c>
      <c r="R72" s="20" t="s">
        <v>404</v>
      </c>
      <c r="S72" s="18" t="s">
        <v>404</v>
      </c>
      <c r="T72" s="20" t="s">
        <v>404</v>
      </c>
      <c r="U72" s="18" t="s">
        <v>404</v>
      </c>
      <c r="V72" s="20" t="s">
        <v>404</v>
      </c>
      <c r="W72" s="18" t="s">
        <v>404</v>
      </c>
      <c r="X72" s="20" t="s">
        <v>404</v>
      </c>
      <c r="Y72" s="18" t="n">
        <v>485.68621796</v>
      </c>
      <c r="Z72" s="20" t="n">
        <v>29.08878982</v>
      </c>
    </row>
    <row r="73" spans="1:26">
      <c r="A73" s="15" t="s">
        <v>470</v>
      </c>
      <c r="B73" s="17" t="n">
        <v>8249</v>
      </c>
      <c r="C73" s="18">
        <f>(0.0/B73*100)</f>
        <v/>
      </c>
      <c r="D73" s="19" t="n">
        <v>8249</v>
      </c>
      <c r="E73" s="18" t="s">
        <v>404</v>
      </c>
      <c r="F73" s="20" t="s">
        <v>404</v>
      </c>
      <c r="G73" s="18" t="n">
        <v>405.63497472</v>
      </c>
      <c r="H73" s="20" t="n">
        <v>8.91614753</v>
      </c>
      <c r="I73" s="18" t="n">
        <v>399.85789815</v>
      </c>
      <c r="J73" s="20" t="n">
        <v>7.00791897</v>
      </c>
      <c r="K73" s="18" t="n">
        <v>416.77486918</v>
      </c>
      <c r="L73" s="20" t="n">
        <v>6.58915687</v>
      </c>
      <c r="M73" s="18" t="n">
        <v>406.01315432</v>
      </c>
      <c r="N73" s="20" t="n">
        <v>12.06721119</v>
      </c>
      <c r="O73" s="18" t="n">
        <v>407.03987235</v>
      </c>
      <c r="P73" s="20" t="n">
        <v>9.81894913</v>
      </c>
      <c r="Q73" s="18" t="s">
        <v>404</v>
      </c>
      <c r="R73" s="20" t="s">
        <v>404</v>
      </c>
      <c r="S73" s="18" t="s">
        <v>404</v>
      </c>
      <c r="T73" s="20" t="s">
        <v>404</v>
      </c>
      <c r="U73" s="18" t="s">
        <v>404</v>
      </c>
      <c r="V73" s="20" t="s">
        <v>404</v>
      </c>
      <c r="W73" s="18" t="s">
        <v>404</v>
      </c>
      <c r="X73" s="20" t="s">
        <v>404</v>
      </c>
      <c r="Y73" s="18" t="n">
        <v>412.14672808</v>
      </c>
      <c r="Z73" s="20" t="n">
        <v>15.70391079</v>
      </c>
    </row>
    <row r="74" spans="1:26">
      <c r="A74" s="15" t="s">
        <v>471</v>
      </c>
      <c r="B74" s="17" t="n">
        <v>4692</v>
      </c>
      <c r="C74" s="18">
        <f>(484.0/B74*100)</f>
        <v/>
      </c>
      <c r="D74" s="19" t="n">
        <v>4208</v>
      </c>
      <c r="E74" s="18" t="n">
        <v>435.71817392</v>
      </c>
      <c r="F74" s="20" t="n">
        <v>17.80909689</v>
      </c>
      <c r="G74" s="18" t="n">
        <v>427.47001483</v>
      </c>
      <c r="H74" s="20" t="n">
        <v>7.77543454</v>
      </c>
      <c r="I74" s="18" t="n">
        <v>433.55691819</v>
      </c>
      <c r="J74" s="20" t="n">
        <v>2.94299628</v>
      </c>
      <c r="K74" s="18" t="n">
        <v>412.86163327</v>
      </c>
      <c r="L74" s="20" t="n">
        <v>3.00911185</v>
      </c>
      <c r="M74" s="18" t="n">
        <v>405.81701712</v>
      </c>
      <c r="N74" s="20" t="n">
        <v>4.86390573</v>
      </c>
      <c r="O74" s="18" t="n">
        <v>444.75178165</v>
      </c>
      <c r="P74" s="20" t="n">
        <v>3.21333173</v>
      </c>
      <c r="Q74" s="18" t="s">
        <v>404</v>
      </c>
      <c r="R74" s="20" t="s">
        <v>404</v>
      </c>
      <c r="S74" s="18" t="s">
        <v>404</v>
      </c>
      <c r="T74" s="20" t="s">
        <v>404</v>
      </c>
      <c r="U74" s="18" t="s">
        <v>404</v>
      </c>
      <c r="V74" s="20" t="s">
        <v>404</v>
      </c>
      <c r="W74" s="18" t="s">
        <v>404</v>
      </c>
      <c r="X74" s="20" t="s">
        <v>404</v>
      </c>
      <c r="Y74" s="18" t="n">
        <v>254.70846298</v>
      </c>
      <c r="Z74" s="20" t="n">
        <v>17.65771822</v>
      </c>
    </row>
    <row r="75" spans="1:26">
      <c r="A75" s="15" t="s">
        <v>472</v>
      </c>
      <c r="B75" s="17" t="n">
        <v>5375</v>
      </c>
      <c r="C75" s="18">
        <f>(483.0/B75*100)</f>
        <v/>
      </c>
      <c r="D75" s="19" t="n">
        <v>4892</v>
      </c>
      <c r="E75" s="18" t="n">
        <v>365.26509724</v>
      </c>
      <c r="F75" s="20" t="n">
        <v>10.07733239</v>
      </c>
      <c r="G75" s="18" t="n">
        <v>355.83432978</v>
      </c>
      <c r="H75" s="20" t="n">
        <v>9.88137073</v>
      </c>
      <c r="I75" s="18" t="n">
        <v>368.73568706</v>
      </c>
      <c r="J75" s="20" t="n">
        <v>7.13607014</v>
      </c>
      <c r="K75" s="18" t="n">
        <v>332.34863538</v>
      </c>
      <c r="L75" s="20" t="n">
        <v>9.47922383</v>
      </c>
      <c r="M75" s="18" t="n">
        <v>371.15591076</v>
      </c>
      <c r="N75" s="20" t="n">
        <v>15.18140055</v>
      </c>
      <c r="O75" s="18" t="n">
        <v>380.76016342</v>
      </c>
      <c r="P75" s="20" t="n">
        <v>18.89167747</v>
      </c>
      <c r="Q75" s="18" t="s">
        <v>404</v>
      </c>
      <c r="R75" s="20" t="s">
        <v>404</v>
      </c>
      <c r="S75" s="18" t="s">
        <v>404</v>
      </c>
      <c r="T75" s="20" t="s">
        <v>404</v>
      </c>
      <c r="U75" s="18" t="s">
        <v>404</v>
      </c>
      <c r="V75" s="20" t="s">
        <v>404</v>
      </c>
      <c r="W75" s="18" t="s">
        <v>404</v>
      </c>
      <c r="X75" s="20" t="s">
        <v>404</v>
      </c>
      <c r="Y75" s="18" t="n">
        <v>345.91962299</v>
      </c>
      <c r="Z75" s="20" t="n">
        <v>20.24401175</v>
      </c>
    </row>
    <row r="76" spans="1:26">
      <c r="A76" s="15" t="s">
        <v>473</v>
      </c>
      <c r="B76" s="17" t="n">
        <v>14167</v>
      </c>
      <c r="C76" s="18">
        <f>(1400.0/B76*100)</f>
        <v/>
      </c>
      <c r="D76" s="19" t="n">
        <v>12767</v>
      </c>
      <c r="E76" s="18" t="n">
        <v>416.21456667</v>
      </c>
      <c r="F76" s="20" t="n">
        <v>39.35937513</v>
      </c>
      <c r="G76" s="18" t="n">
        <v>431.71400328</v>
      </c>
      <c r="H76" s="20" t="n">
        <v>14.32375532</v>
      </c>
      <c r="I76" s="18" t="n">
        <v>438.98839006</v>
      </c>
      <c r="J76" s="20" t="n">
        <v>9.00304824</v>
      </c>
      <c r="K76" s="18" t="n">
        <v>438.81235366</v>
      </c>
      <c r="L76" s="20" t="n">
        <v>9.272224639999999</v>
      </c>
      <c r="M76" s="18" t="n">
        <v>418.75103568</v>
      </c>
      <c r="N76" s="20" t="n">
        <v>9.31474461</v>
      </c>
      <c r="O76" s="18" t="n">
        <v>438.54527835</v>
      </c>
      <c r="P76" s="20" t="n">
        <v>5.87395961</v>
      </c>
      <c r="Q76" s="18" t="s">
        <v>404</v>
      </c>
      <c r="R76" s="20" t="s">
        <v>404</v>
      </c>
      <c r="S76" s="18" t="s">
        <v>404</v>
      </c>
      <c r="T76" s="20" t="s">
        <v>404</v>
      </c>
      <c r="U76" s="18" t="s">
        <v>404</v>
      </c>
      <c r="V76" s="20" t="s">
        <v>404</v>
      </c>
      <c r="W76" s="18" t="s">
        <v>404</v>
      </c>
      <c r="X76" s="20" t="s">
        <v>404</v>
      </c>
      <c r="Y76" s="18" t="n">
        <v>444.09585648</v>
      </c>
      <c r="Z76" s="20" t="n">
        <v>10.34102056</v>
      </c>
    </row>
    <row r="77" spans="1:26">
      <c r="A77" s="15" t="s">
        <v>474</v>
      </c>
      <c r="B77" s="17" t="n">
        <v>6062</v>
      </c>
      <c r="C77" s="18">
        <f>(0.0/B77*100)</f>
        <v/>
      </c>
      <c r="D77" s="19" t="n">
        <v>6062</v>
      </c>
      <c r="E77" s="18" t="n">
        <v>462.18054466</v>
      </c>
      <c r="F77" s="20" t="n">
        <v>34.99382214</v>
      </c>
      <c r="G77" s="18" t="n">
        <v>436.02135361</v>
      </c>
      <c r="H77" s="20" t="n">
        <v>8.75285354</v>
      </c>
      <c r="I77" s="18" t="n">
        <v>455.53600017</v>
      </c>
      <c r="J77" s="20" t="n">
        <v>9.404645500000001</v>
      </c>
      <c r="K77" s="18" t="n">
        <v>428.58379746</v>
      </c>
      <c r="L77" s="20" t="n">
        <v>8.63646623</v>
      </c>
      <c r="M77" s="18" t="n">
        <v>437.68499023</v>
      </c>
      <c r="N77" s="20" t="n">
        <v>9.368914459999999</v>
      </c>
      <c r="O77" s="18" t="n">
        <v>417.43315342</v>
      </c>
      <c r="P77" s="20" t="n">
        <v>8.41657788</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480.57233352</v>
      </c>
      <c r="H78" s="20" t="n">
        <v>9.41460114</v>
      </c>
      <c r="I78" s="18" t="n">
        <v>488.54992098</v>
      </c>
      <c r="J78" s="20" t="n">
        <v>9.118966350000001</v>
      </c>
      <c r="K78" s="18" t="n">
        <v>490.6914073</v>
      </c>
      <c r="L78" s="20" t="n">
        <v>7.82243499</v>
      </c>
      <c r="M78" s="18" t="n">
        <v>481.5320553</v>
      </c>
      <c r="N78" s="20" t="n">
        <v>6.17538139</v>
      </c>
      <c r="O78" s="18" t="n">
        <v>494.76509446</v>
      </c>
      <c r="P78" s="20" t="n">
        <v>27.15402837</v>
      </c>
      <c r="Q78" s="18" t="s">
        <v>404</v>
      </c>
      <c r="R78" s="20" t="s">
        <v>404</v>
      </c>
      <c r="S78" s="18" t="s">
        <v>404</v>
      </c>
      <c r="T78" s="20" t="s">
        <v>404</v>
      </c>
      <c r="U78" s="18" t="s">
        <v>404</v>
      </c>
      <c r="V78" s="20" t="s">
        <v>404</v>
      </c>
      <c r="W78" s="18" t="s">
        <v>404</v>
      </c>
      <c r="X78" s="20" t="s">
        <v>404</v>
      </c>
      <c r="Y78" s="18" t="n">
        <v>484.35925</v>
      </c>
      <c r="Z78" s="20" t="n">
        <v>7.96208134</v>
      </c>
    </row>
    <row customHeight="1" ht="25" r="79" spans="1:26">
      <c r="A79" s="15" t="s">
        <v>476</v>
      </c>
      <c r="B79" s="17" t="n">
        <v>1657</v>
      </c>
      <c r="C79" s="18">
        <f>(21.0/B79*100)</f>
        <v/>
      </c>
      <c r="D79" s="19" t="n">
        <v>1636</v>
      </c>
      <c r="E79" s="18" t="n">
        <v>544.28918068</v>
      </c>
      <c r="F79" s="20" t="n">
        <v>40.53618853</v>
      </c>
      <c r="G79" s="18" t="n">
        <v>436.83706122</v>
      </c>
      <c r="H79" s="20" t="n">
        <v>19.5954238</v>
      </c>
      <c r="I79" s="18" t="n">
        <v>480.34541549</v>
      </c>
      <c r="J79" s="20" t="n">
        <v>16.51557327</v>
      </c>
      <c r="K79" s="18" t="n">
        <v>463.53611408</v>
      </c>
      <c r="L79" s="20" t="n">
        <v>10.02542163</v>
      </c>
      <c r="M79" s="18" t="n">
        <v>506.81641194</v>
      </c>
      <c r="N79" s="20" t="n">
        <v>26.80913385</v>
      </c>
      <c r="O79" s="18" t="n">
        <v>478.69260761</v>
      </c>
      <c r="P79" s="20" t="n">
        <v>16.09405352</v>
      </c>
      <c r="Q79" s="18" t="s">
        <v>404</v>
      </c>
      <c r="R79" s="20" t="s">
        <v>404</v>
      </c>
      <c r="S79" s="18" t="s">
        <v>404</v>
      </c>
      <c r="T79" s="20" t="s">
        <v>404</v>
      </c>
      <c r="U79" s="18" t="s">
        <v>404</v>
      </c>
      <c r="V79" s="20" t="s">
        <v>404</v>
      </c>
      <c r="W79" s="18" t="s">
        <v>404</v>
      </c>
      <c r="X79" s="20" t="s">
        <v>404</v>
      </c>
      <c r="Y79" s="18" t="n">
        <v>488.18524573</v>
      </c>
      <c r="Z79" s="20" t="n">
        <v>30.27341987</v>
      </c>
    </row>
    <row r="80" spans="1:26">
      <c r="A80" s="15" t="s">
        <v>477</v>
      </c>
      <c r="B80" s="17" t="n">
        <v>7841</v>
      </c>
      <c r="C80" s="18">
        <f>(0.0/B80*100)</f>
        <v/>
      </c>
      <c r="D80" s="19" t="n">
        <v>7841</v>
      </c>
      <c r="E80" s="18" t="s">
        <v>404</v>
      </c>
      <c r="F80" s="20" t="s">
        <v>404</v>
      </c>
      <c r="G80" s="18" t="n">
        <v>419.22232287</v>
      </c>
      <c r="H80" s="20" t="n">
        <v>6.06024921</v>
      </c>
      <c r="I80" s="18" t="n">
        <v>423.21320423</v>
      </c>
      <c r="J80" s="20" t="n">
        <v>7.25629833</v>
      </c>
      <c r="K80" s="18" t="n">
        <v>432.92940995</v>
      </c>
      <c r="L80" s="20" t="n">
        <v>12.95642222</v>
      </c>
      <c r="M80" s="18" t="n">
        <v>453.49825885</v>
      </c>
      <c r="N80" s="20" t="n">
        <v>11.74981151</v>
      </c>
      <c r="O80" s="18" t="n">
        <v>439.12583966</v>
      </c>
      <c r="P80" s="20" t="n">
        <v>14.82945459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382.88758631</v>
      </c>
      <c r="F81" s="20" t="n">
        <v>13.39598068</v>
      </c>
      <c r="G81" s="18" t="n">
        <v>385.91649473</v>
      </c>
      <c r="H81" s="20" t="n">
        <v>17.96088538</v>
      </c>
      <c r="I81" s="18" t="n">
        <v>433.18055054</v>
      </c>
      <c r="J81" s="20" t="n">
        <v>7.2498928</v>
      </c>
      <c r="K81" s="18" t="n">
        <v>423.3678414</v>
      </c>
      <c r="L81" s="20" t="n">
        <v>8.803919799999999</v>
      </c>
      <c r="M81" s="18" t="n">
        <v>446.13909804</v>
      </c>
      <c r="N81" s="20" t="n">
        <v>6.57984906</v>
      </c>
      <c r="O81" s="18" t="n">
        <v>423.67607208</v>
      </c>
      <c r="P81" s="20" t="n">
        <v>6.08231585</v>
      </c>
      <c r="Q81" s="18" t="s">
        <v>404</v>
      </c>
      <c r="R81" s="20" t="s">
        <v>404</v>
      </c>
      <c r="S81" s="18" t="s">
        <v>404</v>
      </c>
      <c r="T81" s="20" t="s">
        <v>404</v>
      </c>
      <c r="U81" s="18" t="s">
        <v>404</v>
      </c>
      <c r="V81" s="20" t="s">
        <v>404</v>
      </c>
      <c r="W81" s="18" t="s">
        <v>404</v>
      </c>
      <c r="X81" s="20" t="s">
        <v>404</v>
      </c>
      <c r="Y81" s="18" t="n">
        <v>457.80965389</v>
      </c>
      <c r="Z81" s="20" t="n">
        <v>14.40874973</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536</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502.55224446</v>
      </c>
      <c r="F7" s="20" t="n">
        <v>15.37702554</v>
      </c>
      <c r="G7" s="18" t="n">
        <v>515.66543176</v>
      </c>
      <c r="H7" s="20" t="n">
        <v>8.37317006</v>
      </c>
      <c r="I7" s="18" t="n">
        <v>515.01478161</v>
      </c>
      <c r="J7" s="20" t="n">
        <v>5.74796416</v>
      </c>
      <c r="K7" s="18" t="n">
        <v>498.26584419</v>
      </c>
      <c r="L7" s="20" t="n">
        <v>4.13997519</v>
      </c>
      <c r="M7" s="18" t="n">
        <v>511.73204508</v>
      </c>
      <c r="N7" s="20" t="n">
        <v>4.28621477</v>
      </c>
      <c r="O7" s="18" t="n">
        <v>490.87132873</v>
      </c>
      <c r="P7" s="20" t="n">
        <v>5.80412359</v>
      </c>
      <c r="Q7" s="18" t="s">
        <v>404</v>
      </c>
      <c r="R7" s="20" t="s">
        <v>404</v>
      </c>
      <c r="S7" s="18" t="s">
        <v>404</v>
      </c>
      <c r="T7" s="20" t="s">
        <v>404</v>
      </c>
      <c r="U7" s="18" t="s">
        <v>404</v>
      </c>
      <c r="V7" s="20" t="s">
        <v>404</v>
      </c>
      <c r="W7" s="18" t="s">
        <v>404</v>
      </c>
      <c r="X7" s="20" t="s">
        <v>404</v>
      </c>
      <c r="Y7" s="18" t="n">
        <v>488.50955365</v>
      </c>
      <c r="Z7" s="20" t="n">
        <v>7.75502558</v>
      </c>
    </row>
    <row r="8" spans="1:26">
      <c r="A8" s="15" t="s">
        <v>405</v>
      </c>
      <c r="B8" s="17" t="n">
        <v>7007</v>
      </c>
      <c r="C8" s="18">
        <f>(0.0/B8*100)</f>
        <v/>
      </c>
      <c r="D8" s="19" t="n">
        <v>7007</v>
      </c>
      <c r="E8" s="18" t="n">
        <v>398.96149873</v>
      </c>
      <c r="F8" s="20" t="n">
        <v>12.64831045</v>
      </c>
      <c r="G8" s="18" t="n">
        <v>512.02789592</v>
      </c>
      <c r="H8" s="20" t="n">
        <v>11.67245893</v>
      </c>
      <c r="I8" s="18" t="n">
        <v>496.49529189</v>
      </c>
      <c r="J8" s="20" t="n">
        <v>8.11714478</v>
      </c>
      <c r="K8" s="18" t="n">
        <v>494.01600415</v>
      </c>
      <c r="L8" s="20" t="n">
        <v>8.12855903</v>
      </c>
      <c r="M8" s="18" t="n">
        <v>476.6626447</v>
      </c>
      <c r="N8" s="20" t="n">
        <v>13.61228719</v>
      </c>
      <c r="O8" s="18" t="n">
        <v>471.35185436</v>
      </c>
      <c r="P8" s="20" t="n">
        <v>16.6501388</v>
      </c>
      <c r="Q8" s="18" t="s">
        <v>404</v>
      </c>
      <c r="R8" s="20" t="s">
        <v>404</v>
      </c>
      <c r="S8" s="18" t="s">
        <v>404</v>
      </c>
      <c r="T8" s="20" t="s">
        <v>404</v>
      </c>
      <c r="U8" s="18" t="s">
        <v>404</v>
      </c>
      <c r="V8" s="20" t="s">
        <v>404</v>
      </c>
      <c r="W8" s="18" t="s">
        <v>404</v>
      </c>
      <c r="X8" s="20" t="s">
        <v>404</v>
      </c>
      <c r="Y8" s="18" t="n">
        <v>457.04058691</v>
      </c>
      <c r="Z8" s="20" t="n">
        <v>20.32364251</v>
      </c>
    </row>
    <row r="9" spans="1:26">
      <c r="A9" s="15" t="s">
        <v>406</v>
      </c>
      <c r="B9" s="17" t="n">
        <v>9651</v>
      </c>
      <c r="C9" s="18">
        <f>(200.0/B9*100)</f>
        <v/>
      </c>
      <c r="D9" s="19" t="n">
        <v>9451</v>
      </c>
      <c r="E9" s="18" t="n">
        <v>437.41724935</v>
      </c>
      <c r="F9" s="20" t="n">
        <v>19.78938651</v>
      </c>
      <c r="G9" s="18" t="n">
        <v>507.8192457</v>
      </c>
      <c r="H9" s="20" t="n">
        <v>17.21256732</v>
      </c>
      <c r="I9" s="18" t="n">
        <v>503.17018716</v>
      </c>
      <c r="J9" s="20" t="n">
        <v>8.510117940000001</v>
      </c>
      <c r="K9" s="18" t="n">
        <v>513.25046423</v>
      </c>
      <c r="L9" s="20" t="n">
        <v>6.71580277</v>
      </c>
      <c r="M9" s="18" t="n">
        <v>501.17898447</v>
      </c>
      <c r="N9" s="20" t="n">
        <v>9.5689961</v>
      </c>
      <c r="O9" s="18" t="n">
        <v>481.89576143</v>
      </c>
      <c r="P9" s="20" t="n">
        <v>9.66051483</v>
      </c>
      <c r="Q9" s="18" t="s">
        <v>404</v>
      </c>
      <c r="R9" s="20" t="s">
        <v>404</v>
      </c>
      <c r="S9" s="18" t="s">
        <v>404</v>
      </c>
      <c r="T9" s="20" t="s">
        <v>404</v>
      </c>
      <c r="U9" s="18" t="s">
        <v>404</v>
      </c>
      <c r="V9" s="20" t="s">
        <v>404</v>
      </c>
      <c r="W9" s="18" t="s">
        <v>404</v>
      </c>
      <c r="X9" s="20" t="s">
        <v>404</v>
      </c>
      <c r="Y9" s="18" t="n">
        <v>470.47438169</v>
      </c>
      <c r="Z9" s="20" t="n">
        <v>12.79152539</v>
      </c>
    </row>
    <row r="10" spans="1:26">
      <c r="A10" s="15" t="s">
        <v>407</v>
      </c>
      <c r="B10" s="17" t="n">
        <v>20058</v>
      </c>
      <c r="C10" s="18">
        <f>(2798.0/B10*100)</f>
        <v/>
      </c>
      <c r="D10" s="19" t="n">
        <v>17260</v>
      </c>
      <c r="E10" s="18" t="n">
        <v>525.64386412</v>
      </c>
      <c r="F10" s="20" t="n">
        <v>14.61580318</v>
      </c>
      <c r="G10" s="18" t="n">
        <v>521.77441376</v>
      </c>
      <c r="H10" s="20" t="n">
        <v>10.77001233</v>
      </c>
      <c r="I10" s="18" t="n">
        <v>526.42785395</v>
      </c>
      <c r="J10" s="20" t="n">
        <v>7.76200589</v>
      </c>
      <c r="K10" s="18" t="n">
        <v>521.25323753</v>
      </c>
      <c r="L10" s="20" t="n">
        <v>4.25872571</v>
      </c>
      <c r="M10" s="18" t="n">
        <v>525.8651153</v>
      </c>
      <c r="N10" s="20" t="n">
        <v>5.62828041</v>
      </c>
      <c r="O10" s="18" t="n">
        <v>533.87100473</v>
      </c>
      <c r="P10" s="20" t="n">
        <v>4.08161032</v>
      </c>
      <c r="Q10" s="18" t="s">
        <v>404</v>
      </c>
      <c r="R10" s="20" t="s">
        <v>404</v>
      </c>
      <c r="S10" s="18" t="s">
        <v>404</v>
      </c>
      <c r="T10" s="20" t="s">
        <v>404</v>
      </c>
      <c r="U10" s="18" t="s">
        <v>404</v>
      </c>
      <c r="V10" s="20" t="s">
        <v>404</v>
      </c>
      <c r="W10" s="18" t="s">
        <v>404</v>
      </c>
      <c r="X10" s="20" t="s">
        <v>404</v>
      </c>
      <c r="Y10" s="18" t="n">
        <v>539.31204673</v>
      </c>
      <c r="Z10" s="20" t="n">
        <v>12.47775496</v>
      </c>
    </row>
    <row r="11" spans="1:26">
      <c r="A11" s="15" t="s">
        <v>408</v>
      </c>
      <c r="B11" s="17" t="n">
        <v>7053</v>
      </c>
      <c r="C11" s="18">
        <f>(137.0/B11*100)</f>
        <v/>
      </c>
      <c r="D11" s="19" t="n">
        <v>6916</v>
      </c>
      <c r="E11" s="18" t="n">
        <v>449.75386597</v>
      </c>
      <c r="F11" s="20" t="n">
        <v>15.57034607</v>
      </c>
      <c r="G11" s="18" t="n">
        <v>467.5641413</v>
      </c>
      <c r="H11" s="20" t="n">
        <v>14.15241318</v>
      </c>
      <c r="I11" s="18" t="n">
        <v>451.15408247</v>
      </c>
      <c r="J11" s="20" t="n">
        <v>9.37568154</v>
      </c>
      <c r="K11" s="18" t="n">
        <v>463.22317676</v>
      </c>
      <c r="L11" s="20" t="n">
        <v>8.04181099</v>
      </c>
      <c r="M11" s="18" t="n">
        <v>458.87081888</v>
      </c>
      <c r="N11" s="20" t="n">
        <v>9.03752671</v>
      </c>
      <c r="O11" s="18" t="n">
        <v>458.77837449</v>
      </c>
      <c r="P11" s="20" t="n">
        <v>8.800770180000001</v>
      </c>
      <c r="Q11" s="18" t="s">
        <v>404</v>
      </c>
      <c r="R11" s="20" t="s">
        <v>404</v>
      </c>
      <c r="S11" s="18" t="s">
        <v>404</v>
      </c>
      <c r="T11" s="20" t="s">
        <v>404</v>
      </c>
      <c r="U11" s="18" t="s">
        <v>404</v>
      </c>
      <c r="V11" s="20" t="s">
        <v>404</v>
      </c>
      <c r="W11" s="18" t="s">
        <v>404</v>
      </c>
      <c r="X11" s="20" t="s">
        <v>404</v>
      </c>
      <c r="Y11" s="18" t="n">
        <v>467.11834924</v>
      </c>
      <c r="Z11" s="20" t="n">
        <v>27.46709154</v>
      </c>
    </row>
    <row r="12" spans="1:26">
      <c r="A12" s="15" t="s">
        <v>409</v>
      </c>
      <c r="B12" s="17" t="n">
        <v>6894</v>
      </c>
      <c r="C12" s="18">
        <f>(106.0/B12*100)</f>
        <v/>
      </c>
      <c r="D12" s="19" t="n">
        <v>6788</v>
      </c>
      <c r="E12" s="18" t="n">
        <v>573.07180508</v>
      </c>
      <c r="F12" s="20" t="n">
        <v>15.21052241</v>
      </c>
      <c r="G12" s="18" t="n">
        <v>481.86724395</v>
      </c>
      <c r="H12" s="20" t="n">
        <v>11.72714414</v>
      </c>
      <c r="I12" s="18" t="n">
        <v>500.12355298</v>
      </c>
      <c r="J12" s="20" t="n">
        <v>8.742756760000001</v>
      </c>
      <c r="K12" s="18" t="n">
        <v>493.99237994</v>
      </c>
      <c r="L12" s="20" t="n">
        <v>6.23483176</v>
      </c>
      <c r="M12" s="18" t="n">
        <v>479.78609548</v>
      </c>
      <c r="N12" s="20" t="n">
        <v>6.99147072</v>
      </c>
      <c r="O12" s="18" t="n">
        <v>470.95981189</v>
      </c>
      <c r="P12" s="20" t="n">
        <v>8.641099069999999</v>
      </c>
      <c r="Q12" s="18" t="s">
        <v>404</v>
      </c>
      <c r="R12" s="20" t="s">
        <v>404</v>
      </c>
      <c r="S12" s="18" t="s">
        <v>404</v>
      </c>
      <c r="T12" s="20" t="s">
        <v>404</v>
      </c>
      <c r="U12" s="18" t="s">
        <v>404</v>
      </c>
      <c r="V12" s="20" t="s">
        <v>404</v>
      </c>
      <c r="W12" s="18" t="s">
        <v>404</v>
      </c>
      <c r="X12" s="20" t="s">
        <v>404</v>
      </c>
      <c r="Y12" s="18" t="n">
        <v>450.99226695</v>
      </c>
      <c r="Z12" s="20" t="n">
        <v>26.4967602</v>
      </c>
    </row>
    <row r="13" spans="1:26">
      <c r="A13" s="15" t="s">
        <v>410</v>
      </c>
      <c r="B13" s="17" t="n">
        <v>7161</v>
      </c>
      <c r="C13" s="18">
        <f>(1175.0/B13*100)</f>
        <v/>
      </c>
      <c r="D13" s="19" t="n">
        <v>5986</v>
      </c>
      <c r="E13" s="18" t="n">
        <v>516.5802184200001</v>
      </c>
      <c r="F13" s="20" t="n">
        <v>12.769875</v>
      </c>
      <c r="G13" s="18" t="n">
        <v>482.31038141</v>
      </c>
      <c r="H13" s="20" t="n">
        <v>17.80577843</v>
      </c>
      <c r="I13" s="18" t="n">
        <v>499.71061397</v>
      </c>
      <c r="J13" s="20" t="n">
        <v>6.07157908</v>
      </c>
      <c r="K13" s="18" t="n">
        <v>497.92060502</v>
      </c>
      <c r="L13" s="20" t="n">
        <v>6.87262716</v>
      </c>
      <c r="M13" s="18" t="n">
        <v>500.31412706</v>
      </c>
      <c r="N13" s="20" t="n">
        <v>4.95581929</v>
      </c>
      <c r="O13" s="18" t="n">
        <v>504.03148814</v>
      </c>
      <c r="P13" s="20" t="n">
        <v>5.06581786</v>
      </c>
      <c r="Q13" s="18" t="s">
        <v>404</v>
      </c>
      <c r="R13" s="20" t="s">
        <v>404</v>
      </c>
      <c r="S13" s="18" t="s">
        <v>404</v>
      </c>
      <c r="T13" s="20" t="s">
        <v>404</v>
      </c>
      <c r="U13" s="18" t="s">
        <v>404</v>
      </c>
      <c r="V13" s="20" t="s">
        <v>404</v>
      </c>
      <c r="W13" s="18" t="s">
        <v>404</v>
      </c>
      <c r="X13" s="20" t="s">
        <v>404</v>
      </c>
      <c r="Y13" s="18" t="n">
        <v>500.54785136</v>
      </c>
      <c r="Z13" s="20" t="n">
        <v>7.60763459</v>
      </c>
    </row>
    <row r="14" spans="1:26">
      <c r="A14" s="15" t="s">
        <v>411</v>
      </c>
      <c r="B14" s="17" t="n">
        <v>5587</v>
      </c>
      <c r="C14" s="18">
        <f>(0.0/B14*100)</f>
        <v/>
      </c>
      <c r="D14" s="19" t="n">
        <v>5587</v>
      </c>
      <c r="E14" s="18" t="n">
        <v>490.01990114</v>
      </c>
      <c r="F14" s="20" t="n">
        <v>36.922488</v>
      </c>
      <c r="G14" s="18" t="n">
        <v>511.64151626</v>
      </c>
      <c r="H14" s="20" t="n">
        <v>5.63200669</v>
      </c>
      <c r="I14" s="18" t="n">
        <v>516.22571325</v>
      </c>
      <c r="J14" s="20" t="n">
        <v>7.12359813</v>
      </c>
      <c r="K14" s="18" t="n">
        <v>521.63257446</v>
      </c>
      <c r="L14" s="20" t="n">
        <v>3.94690757</v>
      </c>
      <c r="M14" s="18" t="n">
        <v>529.57685087</v>
      </c>
      <c r="N14" s="20" t="n">
        <v>5.29604001</v>
      </c>
      <c r="O14" s="18" t="n">
        <v>507.57269037</v>
      </c>
      <c r="P14" s="20" t="n">
        <v>6.58138383</v>
      </c>
      <c r="Q14" s="18" t="s">
        <v>404</v>
      </c>
      <c r="R14" s="20" t="s">
        <v>404</v>
      </c>
      <c r="S14" s="18" t="s">
        <v>404</v>
      </c>
      <c r="T14" s="20" t="s">
        <v>404</v>
      </c>
      <c r="U14" s="18" t="s">
        <v>404</v>
      </c>
      <c r="V14" s="20" t="s">
        <v>404</v>
      </c>
      <c r="W14" s="18" t="s">
        <v>404</v>
      </c>
      <c r="X14" s="20" t="s">
        <v>404</v>
      </c>
      <c r="Y14" s="18" t="n">
        <v>520.52497632</v>
      </c>
      <c r="Z14" s="20" t="n">
        <v>12.97520814</v>
      </c>
    </row>
    <row r="15" spans="1:26">
      <c r="A15" s="15" t="s">
        <v>412</v>
      </c>
      <c r="B15" s="17" t="n">
        <v>5882</v>
      </c>
      <c r="C15" s="18">
        <f>(0.0/B15*100)</f>
        <v/>
      </c>
      <c r="D15" s="19" t="n">
        <v>5882</v>
      </c>
      <c r="E15" s="18" t="n">
        <v>470.09104796</v>
      </c>
      <c r="F15" s="20" t="n">
        <v>10.5246484</v>
      </c>
      <c r="G15" s="18" t="n">
        <v>521.95985566</v>
      </c>
      <c r="H15" s="20" t="n">
        <v>7.12619849</v>
      </c>
      <c r="I15" s="18" t="n">
        <v>522.99573519</v>
      </c>
      <c r="J15" s="20" t="n">
        <v>4.75171085</v>
      </c>
      <c r="K15" s="18" t="n">
        <v>533.40371942</v>
      </c>
      <c r="L15" s="20" t="n">
        <v>4.32702854</v>
      </c>
      <c r="M15" s="18" t="n">
        <v>524.68337898</v>
      </c>
      <c r="N15" s="20" t="n">
        <v>6.88623512</v>
      </c>
      <c r="O15" s="18" t="n">
        <v>521.45203628</v>
      </c>
      <c r="P15" s="20" t="n">
        <v>9.874180340000001</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467.91304476</v>
      </c>
      <c r="F16" s="20" t="n">
        <v>18.19601606</v>
      </c>
      <c r="G16" s="18" t="n">
        <v>491.95460666</v>
      </c>
      <c r="H16" s="20" t="n">
        <v>17.82490574</v>
      </c>
      <c r="I16" s="18" t="n">
        <v>506.72092271</v>
      </c>
      <c r="J16" s="20" t="n">
        <v>9.591979520000001</v>
      </c>
      <c r="K16" s="18" t="n">
        <v>511.63248556</v>
      </c>
      <c r="L16" s="20" t="n">
        <v>9.817167059999999</v>
      </c>
      <c r="M16" s="18" t="n">
        <v>522.31189619</v>
      </c>
      <c r="N16" s="20" t="n">
        <v>15.88245139</v>
      </c>
      <c r="O16" s="18" t="n">
        <v>489.82356253</v>
      </c>
      <c r="P16" s="20" t="n">
        <v>10.02876287</v>
      </c>
      <c r="Q16" s="18" t="s">
        <v>404</v>
      </c>
      <c r="R16" s="20" t="s">
        <v>404</v>
      </c>
      <c r="S16" s="18" t="s">
        <v>404</v>
      </c>
      <c r="T16" s="20" t="s">
        <v>404</v>
      </c>
      <c r="U16" s="18" t="s">
        <v>404</v>
      </c>
      <c r="V16" s="20" t="s">
        <v>404</v>
      </c>
      <c r="W16" s="18" t="s">
        <v>404</v>
      </c>
      <c r="X16" s="20" t="s">
        <v>404</v>
      </c>
      <c r="Y16" s="18" t="n">
        <v>475.65627337</v>
      </c>
      <c r="Z16" s="20" t="n">
        <v>28.18699017</v>
      </c>
    </row>
    <row r="17" spans="1:26">
      <c r="A17" s="15" t="s">
        <v>414</v>
      </c>
      <c r="B17" s="17" t="n">
        <v>6504</v>
      </c>
      <c r="C17" s="18">
        <f>(1325.0/B17*100)</f>
        <v/>
      </c>
      <c r="D17" s="19" t="n">
        <v>5179</v>
      </c>
      <c r="E17" s="18" t="n">
        <v>514.56330317</v>
      </c>
      <c r="F17" s="20" t="n">
        <v>60.90291385</v>
      </c>
      <c r="G17" s="18" t="n">
        <v>491.72248853</v>
      </c>
      <c r="H17" s="20" t="n">
        <v>19.44272035</v>
      </c>
      <c r="I17" s="18" t="n">
        <v>535.44561016</v>
      </c>
      <c r="J17" s="20" t="n">
        <v>7.9441292</v>
      </c>
      <c r="K17" s="18" t="n">
        <v>503.15970842</v>
      </c>
      <c r="L17" s="20" t="n">
        <v>9.1631546</v>
      </c>
      <c r="M17" s="18" t="n">
        <v>503.15331343</v>
      </c>
      <c r="N17" s="20" t="n">
        <v>9.856791729999999</v>
      </c>
      <c r="O17" s="18" t="n">
        <v>478.76449307</v>
      </c>
      <c r="P17" s="20" t="n">
        <v>13.86083716</v>
      </c>
      <c r="Q17" s="18" t="s">
        <v>404</v>
      </c>
      <c r="R17" s="20" t="s">
        <v>404</v>
      </c>
      <c r="S17" s="18" t="s">
        <v>404</v>
      </c>
      <c r="T17" s="20" t="s">
        <v>404</v>
      </c>
      <c r="U17" s="18" t="s">
        <v>404</v>
      </c>
      <c r="V17" s="20" t="s">
        <v>404</v>
      </c>
      <c r="W17" s="18" t="s">
        <v>404</v>
      </c>
      <c r="X17" s="20" t="s">
        <v>404</v>
      </c>
      <c r="Y17" s="18" t="n">
        <v>541.67232142</v>
      </c>
      <c r="Z17" s="20" t="n">
        <v>12.52303965</v>
      </c>
    </row>
    <row r="18" spans="1:26">
      <c r="A18" s="15" t="s">
        <v>415</v>
      </c>
      <c r="B18" s="17" t="n">
        <v>5532</v>
      </c>
      <c r="C18" s="18">
        <f>(0.0/B18*100)</f>
        <v/>
      </c>
      <c r="D18" s="19" t="n">
        <v>5532</v>
      </c>
      <c r="E18" s="18" t="n">
        <v>326.92431624</v>
      </c>
      <c r="F18" s="20" t="n">
        <v>10.98332307</v>
      </c>
      <c r="G18" s="18" t="n">
        <v>473.94607906</v>
      </c>
      <c r="H18" s="20" t="n">
        <v>10.2664507</v>
      </c>
      <c r="I18" s="18" t="n">
        <v>481.24829035</v>
      </c>
      <c r="J18" s="20" t="n">
        <v>7.94784924</v>
      </c>
      <c r="K18" s="18" t="n">
        <v>489.65667881</v>
      </c>
      <c r="L18" s="20" t="n">
        <v>7.12624814</v>
      </c>
      <c r="M18" s="18" t="n">
        <v>437.73516202</v>
      </c>
      <c r="N18" s="20" t="n">
        <v>13.01846096</v>
      </c>
      <c r="O18" s="18" t="n">
        <v>457.93946858</v>
      </c>
      <c r="P18" s="20" t="n">
        <v>11.93824988</v>
      </c>
      <c r="Q18" s="18" t="s">
        <v>404</v>
      </c>
      <c r="R18" s="20" t="s">
        <v>404</v>
      </c>
      <c r="S18" s="18" t="s">
        <v>404</v>
      </c>
      <c r="T18" s="20" t="s">
        <v>404</v>
      </c>
      <c r="U18" s="18" t="s">
        <v>404</v>
      </c>
      <c r="V18" s="20" t="s">
        <v>404</v>
      </c>
      <c r="W18" s="18" t="s">
        <v>404</v>
      </c>
      <c r="X18" s="20" t="s">
        <v>404</v>
      </c>
      <c r="Y18" s="18" t="n">
        <v>491.54151557</v>
      </c>
      <c r="Z18" s="20" t="n">
        <v>21.46922495</v>
      </c>
    </row>
    <row r="19" spans="1:26">
      <c r="A19" s="15" t="s">
        <v>416</v>
      </c>
      <c r="B19" s="17" t="n">
        <v>5658</v>
      </c>
      <c r="C19" s="18">
        <f>(327.0/B19*100)</f>
        <v/>
      </c>
      <c r="D19" s="19" t="n">
        <v>5331</v>
      </c>
      <c r="E19" s="18" t="n">
        <v>536.48455504</v>
      </c>
      <c r="F19" s="20" t="n">
        <v>8.617032139999999</v>
      </c>
      <c r="G19" s="18" t="n">
        <v>497.93633043</v>
      </c>
      <c r="H19" s="20" t="n">
        <v>17.93269941</v>
      </c>
      <c r="I19" s="18" t="n">
        <v>488.11131598</v>
      </c>
      <c r="J19" s="20" t="n">
        <v>10.18822312</v>
      </c>
      <c r="K19" s="18" t="n">
        <v>459.65378589</v>
      </c>
      <c r="L19" s="20" t="n">
        <v>7.83429781</v>
      </c>
      <c r="M19" s="18" t="n">
        <v>470.91291708</v>
      </c>
      <c r="N19" s="20" t="n">
        <v>10.44611959</v>
      </c>
      <c r="O19" s="18" t="n">
        <v>448.1781922</v>
      </c>
      <c r="P19" s="20" t="n">
        <v>15.55882757</v>
      </c>
      <c r="Q19" s="18" t="s">
        <v>404</v>
      </c>
      <c r="R19" s="20" t="s">
        <v>404</v>
      </c>
      <c r="S19" s="18" t="s">
        <v>404</v>
      </c>
      <c r="T19" s="20" t="s">
        <v>404</v>
      </c>
      <c r="U19" s="18" t="s">
        <v>404</v>
      </c>
      <c r="V19" s="20" t="s">
        <v>404</v>
      </c>
      <c r="W19" s="18" t="s">
        <v>404</v>
      </c>
      <c r="X19" s="20" t="s">
        <v>404</v>
      </c>
      <c r="Y19" s="18" t="n">
        <v>493.48904385</v>
      </c>
      <c r="Z19" s="20" t="n">
        <v>17.67987516</v>
      </c>
    </row>
    <row r="20" spans="1:26">
      <c r="A20" s="15" t="s">
        <v>417</v>
      </c>
      <c r="B20" s="17" t="n">
        <v>3371</v>
      </c>
      <c r="C20" s="18">
        <f>(24.0/B20*100)</f>
        <v/>
      </c>
      <c r="D20" s="19" t="n">
        <v>3347</v>
      </c>
      <c r="E20" s="18" t="s">
        <v>404</v>
      </c>
      <c r="F20" s="20" t="s">
        <v>404</v>
      </c>
      <c r="G20" s="18" t="n">
        <v>478.81962416</v>
      </c>
      <c r="H20" s="20" t="n">
        <v>6.1519247</v>
      </c>
      <c r="I20" s="18" t="n">
        <v>480.84714999</v>
      </c>
      <c r="J20" s="20" t="n">
        <v>3.46329874</v>
      </c>
      <c r="K20" s="18" t="n">
        <v>483.33630078</v>
      </c>
      <c r="L20" s="20" t="n">
        <v>3.89396109</v>
      </c>
      <c r="M20" s="18" t="n">
        <v>487.89694792</v>
      </c>
      <c r="N20" s="20" t="n">
        <v>3.77603083</v>
      </c>
      <c r="O20" s="18" t="n">
        <v>474.24066551</v>
      </c>
      <c r="P20" s="20" t="n">
        <v>5.40588386</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n">
        <v>556.51442628</v>
      </c>
      <c r="F21" s="20" t="n">
        <v>3.83275334</v>
      </c>
      <c r="G21" s="18" t="n">
        <v>525.26517546</v>
      </c>
      <c r="H21" s="20" t="n">
        <v>4.67418889</v>
      </c>
      <c r="I21" s="18" t="n">
        <v>527.18571933</v>
      </c>
      <c r="J21" s="20" t="n">
        <v>4.98787351</v>
      </c>
      <c r="K21" s="18" t="n">
        <v>520.54910527</v>
      </c>
      <c r="L21" s="20" t="n">
        <v>8.317989860000001</v>
      </c>
      <c r="M21" s="18" t="n">
        <v>515.50448019</v>
      </c>
      <c r="N21" s="20" t="n">
        <v>8.619153430000001</v>
      </c>
      <c r="O21" s="18" t="n">
        <v>512.70684118</v>
      </c>
      <c r="P21" s="20" t="n">
        <v>6.72135189</v>
      </c>
      <c r="Q21" s="18" t="s">
        <v>404</v>
      </c>
      <c r="R21" s="20" t="s">
        <v>404</v>
      </c>
      <c r="S21" s="18" t="s">
        <v>404</v>
      </c>
      <c r="T21" s="20" t="s">
        <v>404</v>
      </c>
      <c r="U21" s="18" t="s">
        <v>404</v>
      </c>
      <c r="V21" s="20" t="s">
        <v>404</v>
      </c>
      <c r="W21" s="18" t="s">
        <v>404</v>
      </c>
      <c r="X21" s="20" t="s">
        <v>404</v>
      </c>
      <c r="Y21" s="18" t="n">
        <v>515.422249</v>
      </c>
      <c r="Z21" s="20" t="n">
        <v>7.91139218</v>
      </c>
    </row>
    <row r="22" spans="1:26">
      <c r="A22" s="15" t="s">
        <v>419</v>
      </c>
      <c r="B22" s="17" t="n">
        <v>6598</v>
      </c>
      <c r="C22" s="18">
        <f>(0.0/B22*100)</f>
        <v/>
      </c>
      <c r="D22" s="19" t="n">
        <v>6598</v>
      </c>
      <c r="E22" s="18" t="n">
        <v>590.4524552</v>
      </c>
      <c r="F22" s="20" t="n">
        <v>12.6751608</v>
      </c>
      <c r="G22" s="18" t="n">
        <v>506.7047476</v>
      </c>
      <c r="H22" s="20" t="n">
        <v>13.66549701</v>
      </c>
      <c r="I22" s="18" t="n">
        <v>496.31218232</v>
      </c>
      <c r="J22" s="20" t="n">
        <v>11.94087014</v>
      </c>
      <c r="K22" s="18" t="n">
        <v>482.965849</v>
      </c>
      <c r="L22" s="20" t="n">
        <v>10.93215203</v>
      </c>
      <c r="M22" s="18" t="n">
        <v>480.67452273</v>
      </c>
      <c r="N22" s="20" t="n">
        <v>9.17263603</v>
      </c>
      <c r="O22" s="18" t="n">
        <v>450.17080578</v>
      </c>
      <c r="P22" s="20" t="n">
        <v>14.41523007</v>
      </c>
      <c r="Q22" s="18" t="s">
        <v>404</v>
      </c>
      <c r="R22" s="20" t="s">
        <v>404</v>
      </c>
      <c r="S22" s="18" t="s">
        <v>404</v>
      </c>
      <c r="T22" s="20" t="s">
        <v>404</v>
      </c>
      <c r="U22" s="18" t="s">
        <v>404</v>
      </c>
      <c r="V22" s="20" t="s">
        <v>404</v>
      </c>
      <c r="W22" s="18" t="s">
        <v>404</v>
      </c>
      <c r="X22" s="20" t="s">
        <v>404</v>
      </c>
      <c r="Y22" s="18" t="n">
        <v>401.09039581</v>
      </c>
      <c r="Z22" s="20" t="n">
        <v>29.96541812</v>
      </c>
    </row>
    <row r="23" spans="1:26">
      <c r="A23" s="15" t="s">
        <v>420</v>
      </c>
      <c r="B23" s="17" t="n">
        <v>11583</v>
      </c>
      <c r="C23" s="18">
        <f>(3123.0/B23*100)</f>
        <v/>
      </c>
      <c r="D23" s="19" t="n">
        <v>8460</v>
      </c>
      <c r="E23" s="18" t="n">
        <v>570.06570186</v>
      </c>
      <c r="F23" s="20" t="n">
        <v>26.55865846</v>
      </c>
      <c r="G23" s="18" t="n">
        <v>481.70306378</v>
      </c>
      <c r="H23" s="20" t="n">
        <v>22.23609358</v>
      </c>
      <c r="I23" s="18" t="n">
        <v>480.04406025</v>
      </c>
      <c r="J23" s="20" t="n">
        <v>11.31059877</v>
      </c>
      <c r="K23" s="18" t="n">
        <v>489.09535993</v>
      </c>
      <c r="L23" s="20" t="n">
        <v>7.79449222</v>
      </c>
      <c r="M23" s="18" t="n">
        <v>499.72788517</v>
      </c>
      <c r="N23" s="20" t="n">
        <v>11.14362114</v>
      </c>
      <c r="O23" s="18" t="n">
        <v>486.7617349</v>
      </c>
      <c r="P23" s="20" t="n">
        <v>6.88791519</v>
      </c>
      <c r="Q23" s="18" t="s">
        <v>404</v>
      </c>
      <c r="R23" s="20" t="s">
        <v>404</v>
      </c>
      <c r="S23" s="18" t="s">
        <v>404</v>
      </c>
      <c r="T23" s="20" t="s">
        <v>404</v>
      </c>
      <c r="U23" s="18" t="s">
        <v>404</v>
      </c>
      <c r="V23" s="20" t="s">
        <v>404</v>
      </c>
      <c r="W23" s="18" t="s">
        <v>404</v>
      </c>
      <c r="X23" s="20" t="s">
        <v>404</v>
      </c>
      <c r="Y23" s="18" t="n">
        <v>479.46721535</v>
      </c>
      <c r="Z23" s="20" t="n">
        <v>20.84582369</v>
      </c>
    </row>
    <row r="24" spans="1:26">
      <c r="A24" s="15" t="s">
        <v>421</v>
      </c>
      <c r="B24" s="17" t="n">
        <v>6647</v>
      </c>
      <c r="C24" s="18">
        <f>(0.0/B24*100)</f>
        <v/>
      </c>
      <c r="D24" s="19" t="n">
        <v>6647</v>
      </c>
      <c r="E24" s="18" t="n">
        <v>510.48935869</v>
      </c>
      <c r="F24" s="20" t="n">
        <v>16.29171246</v>
      </c>
      <c r="G24" s="18" t="n">
        <v>521.83600756</v>
      </c>
      <c r="H24" s="20" t="n">
        <v>6.67907756</v>
      </c>
      <c r="I24" s="18" t="n">
        <v>522.77056545</v>
      </c>
      <c r="J24" s="20" t="n">
        <v>7.74005892</v>
      </c>
      <c r="K24" s="18" t="n">
        <v>511.31623728</v>
      </c>
      <c r="L24" s="20" t="n">
        <v>8.5923772</v>
      </c>
      <c r="M24" s="18" t="n">
        <v>504.04873011</v>
      </c>
      <c r="N24" s="20" t="n">
        <v>21.09479694</v>
      </c>
      <c r="O24" s="18" t="n">
        <v>471.82387781</v>
      </c>
      <c r="P24" s="20" t="n">
        <v>25.34279027</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588.34587222</v>
      </c>
      <c r="F25" s="20" t="n">
        <v>9.82963767</v>
      </c>
      <c r="G25" s="18" t="n">
        <v>515.1772119</v>
      </c>
      <c r="H25" s="20" t="n">
        <v>13.09445631</v>
      </c>
      <c r="I25" s="18" t="n">
        <v>511.3701198</v>
      </c>
      <c r="J25" s="20" t="n">
        <v>7.12495677</v>
      </c>
      <c r="K25" s="18" t="n">
        <v>520.95215501</v>
      </c>
      <c r="L25" s="20" t="n">
        <v>6.21682653</v>
      </c>
      <c r="M25" s="18" t="n">
        <v>521.7647260799999</v>
      </c>
      <c r="N25" s="20" t="n">
        <v>9.1099964</v>
      </c>
      <c r="O25" s="18" t="n">
        <v>505.34771368</v>
      </c>
      <c r="P25" s="20" t="n">
        <v>8.72919707</v>
      </c>
      <c r="Q25" s="18" t="s">
        <v>404</v>
      </c>
      <c r="R25" s="20" t="s">
        <v>404</v>
      </c>
      <c r="S25" s="18" t="s">
        <v>404</v>
      </c>
      <c r="T25" s="20" t="s">
        <v>404</v>
      </c>
      <c r="U25" s="18" t="s">
        <v>404</v>
      </c>
      <c r="V25" s="20" t="s">
        <v>404</v>
      </c>
      <c r="W25" s="18" t="s">
        <v>404</v>
      </c>
      <c r="X25" s="20" t="s">
        <v>404</v>
      </c>
      <c r="Y25" s="18" t="n">
        <v>531.66420133</v>
      </c>
      <c r="Z25" s="20" t="n">
        <v>71.96690687</v>
      </c>
    </row>
    <row r="26" spans="1:26">
      <c r="A26" s="15" t="s">
        <v>423</v>
      </c>
      <c r="B26" s="17" t="n">
        <v>4869</v>
      </c>
      <c r="C26" s="18">
        <f>(11.0/B26*100)</f>
        <v/>
      </c>
      <c r="D26" s="19" t="n">
        <v>4858</v>
      </c>
      <c r="E26" s="18" t="n">
        <v>475.93978331</v>
      </c>
      <c r="F26" s="20" t="n">
        <v>11.72764158</v>
      </c>
      <c r="G26" s="18" t="n">
        <v>494.73643986</v>
      </c>
      <c r="H26" s="20" t="n">
        <v>8.220195609999999</v>
      </c>
      <c r="I26" s="18" t="n">
        <v>495.89700854</v>
      </c>
      <c r="J26" s="20" t="n">
        <v>4.49641236</v>
      </c>
      <c r="K26" s="18" t="n">
        <v>488.03032561</v>
      </c>
      <c r="L26" s="20" t="n">
        <v>3.57150584</v>
      </c>
      <c r="M26" s="18" t="n">
        <v>478.97404996</v>
      </c>
      <c r="N26" s="20" t="n">
        <v>5.34873119</v>
      </c>
      <c r="O26" s="18" t="n">
        <v>488.43528921</v>
      </c>
      <c r="P26" s="20" t="n">
        <v>6.12521623</v>
      </c>
      <c r="Q26" s="18" t="s">
        <v>404</v>
      </c>
      <c r="R26" s="20" t="s">
        <v>404</v>
      </c>
      <c r="S26" s="18" t="s">
        <v>404</v>
      </c>
      <c r="T26" s="20" t="s">
        <v>404</v>
      </c>
      <c r="U26" s="18" t="s">
        <v>404</v>
      </c>
      <c r="V26" s="20" t="s">
        <v>404</v>
      </c>
      <c r="W26" s="18" t="s">
        <v>404</v>
      </c>
      <c r="X26" s="20" t="s">
        <v>404</v>
      </c>
      <c r="Y26" s="18" t="n">
        <v>501.35212126</v>
      </c>
      <c r="Z26" s="20" t="n">
        <v>23.48522957</v>
      </c>
    </row>
    <row r="27" spans="1:26">
      <c r="A27" s="15" t="s">
        <v>424</v>
      </c>
      <c r="B27" s="17" t="n">
        <v>5299</v>
      </c>
      <c r="C27" s="18">
        <f>(0.0/B27*100)</f>
        <v/>
      </c>
      <c r="D27" s="19" t="n">
        <v>5299</v>
      </c>
      <c r="E27" s="18" t="n">
        <v>432.53138298</v>
      </c>
      <c r="F27" s="20" t="n">
        <v>8.32569082</v>
      </c>
      <c r="G27" s="18" t="s">
        <v>404</v>
      </c>
      <c r="H27" s="20" t="s">
        <v>404</v>
      </c>
      <c r="I27" s="18" t="n">
        <v>475.29841211</v>
      </c>
      <c r="J27" s="20" t="n">
        <v>3.73375598</v>
      </c>
      <c r="K27" s="18" t="n">
        <v>503.64461008</v>
      </c>
      <c r="L27" s="20" t="n">
        <v>2.52193171</v>
      </c>
      <c r="M27" s="18" t="n">
        <v>447.82428852</v>
      </c>
      <c r="N27" s="20" t="n">
        <v>2.11275094</v>
      </c>
      <c r="O27" s="18" t="n">
        <v>517.33931181</v>
      </c>
      <c r="P27" s="20" t="n">
        <v>3.65376949</v>
      </c>
      <c r="Q27" s="18" t="s">
        <v>404</v>
      </c>
      <c r="R27" s="20" t="s">
        <v>404</v>
      </c>
      <c r="S27" s="18" t="s">
        <v>404</v>
      </c>
      <c r="T27" s="20" t="s">
        <v>404</v>
      </c>
      <c r="U27" s="18" t="s">
        <v>404</v>
      </c>
      <c r="V27" s="20" t="s">
        <v>404</v>
      </c>
      <c r="W27" s="18" t="s">
        <v>404</v>
      </c>
      <c r="X27" s="20" t="s">
        <v>404</v>
      </c>
      <c r="Y27" s="18" t="n">
        <v>490.14247863</v>
      </c>
      <c r="Z27" s="20" t="n">
        <v>4.44950676</v>
      </c>
    </row>
    <row r="28" spans="1:26">
      <c r="A28" s="15" t="s">
        <v>425</v>
      </c>
      <c r="B28" s="17" t="n">
        <v>7568</v>
      </c>
      <c r="C28" s="18">
        <f>(0.0/B28*100)</f>
        <v/>
      </c>
      <c r="D28" s="19" t="n">
        <v>7568</v>
      </c>
      <c r="E28" s="18" t="n">
        <v>408.95215939</v>
      </c>
      <c r="F28" s="20" t="n">
        <v>43.74258499</v>
      </c>
      <c r="G28" s="18" t="n">
        <v>430.41488936</v>
      </c>
      <c r="H28" s="20" t="n">
        <v>9.3969205</v>
      </c>
      <c r="I28" s="18" t="n">
        <v>435.33069161</v>
      </c>
      <c r="J28" s="20" t="n">
        <v>6.13289039</v>
      </c>
      <c r="K28" s="18" t="n">
        <v>418.66543275</v>
      </c>
      <c r="L28" s="20" t="n">
        <v>6.28862696</v>
      </c>
      <c r="M28" s="18" t="n">
        <v>413.74399366</v>
      </c>
      <c r="N28" s="20" t="n">
        <v>5.93815012</v>
      </c>
      <c r="O28" s="18" t="n">
        <v>426.01752492</v>
      </c>
      <c r="P28" s="20" t="n">
        <v>5.18496638</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572.95484129</v>
      </c>
      <c r="F29" s="20" t="n">
        <v>8.067037320000001</v>
      </c>
      <c r="G29" s="18" t="n">
        <v>540.65722765</v>
      </c>
      <c r="H29" s="20" t="n">
        <v>15.22924853</v>
      </c>
      <c r="I29" s="18" t="n">
        <v>507.7144827</v>
      </c>
      <c r="J29" s="20" t="n">
        <v>12.49286987</v>
      </c>
      <c r="K29" s="18" t="n">
        <v>516.72319283</v>
      </c>
      <c r="L29" s="20" t="n">
        <v>10.5159464</v>
      </c>
      <c r="M29" s="18" t="n">
        <v>478.25814981</v>
      </c>
      <c r="N29" s="20" t="n">
        <v>17.11088285</v>
      </c>
      <c r="O29" s="18" t="n">
        <v>449.6241322</v>
      </c>
      <c r="P29" s="20" t="n">
        <v>27.57929065</v>
      </c>
      <c r="Q29" s="18" t="s">
        <v>404</v>
      </c>
      <c r="R29" s="20" t="s">
        <v>404</v>
      </c>
      <c r="S29" s="18" t="s">
        <v>404</v>
      </c>
      <c r="T29" s="20" t="s">
        <v>404</v>
      </c>
      <c r="U29" s="18" t="s">
        <v>404</v>
      </c>
      <c r="V29" s="20" t="s">
        <v>404</v>
      </c>
      <c r="W29" s="18" t="s">
        <v>404</v>
      </c>
      <c r="X29" s="20" t="s">
        <v>404</v>
      </c>
      <c r="Y29" s="18" t="n">
        <v>480.36138408</v>
      </c>
      <c r="Z29" s="20" t="n">
        <v>13.86242582</v>
      </c>
    </row>
    <row r="30" spans="1:26">
      <c r="A30" s="15" t="s">
        <v>427</v>
      </c>
      <c r="B30" s="17" t="n">
        <v>4520</v>
      </c>
      <c r="C30" s="18">
        <f>(945.0/B30*100)</f>
        <v/>
      </c>
      <c r="D30" s="19" t="n">
        <v>3575</v>
      </c>
      <c r="E30" s="18" t="n">
        <v>516.22936828</v>
      </c>
      <c r="F30" s="20" t="n">
        <v>38.7106888</v>
      </c>
      <c r="G30" s="18" t="n">
        <v>505.2432137</v>
      </c>
      <c r="H30" s="20" t="n">
        <v>11.36940023</v>
      </c>
      <c r="I30" s="18" t="n">
        <v>514.91817425</v>
      </c>
      <c r="J30" s="20" t="n">
        <v>6.70108331</v>
      </c>
      <c r="K30" s="18" t="n">
        <v>514.8993555</v>
      </c>
      <c r="L30" s="20" t="n">
        <v>6.74108402</v>
      </c>
      <c r="M30" s="18" t="n">
        <v>505.9078604</v>
      </c>
      <c r="N30" s="20" t="n">
        <v>9.89196782</v>
      </c>
      <c r="O30" s="18" t="n">
        <v>510.12554147</v>
      </c>
      <c r="P30" s="20" t="n">
        <v>11.42707745</v>
      </c>
      <c r="Q30" s="18" t="s">
        <v>404</v>
      </c>
      <c r="R30" s="20" t="s">
        <v>404</v>
      </c>
      <c r="S30" s="18" t="s">
        <v>404</v>
      </c>
      <c r="T30" s="20" t="s">
        <v>404</v>
      </c>
      <c r="U30" s="18" t="s">
        <v>404</v>
      </c>
      <c r="V30" s="20" t="s">
        <v>404</v>
      </c>
      <c r="W30" s="18" t="s">
        <v>404</v>
      </c>
      <c r="X30" s="20" t="s">
        <v>404</v>
      </c>
      <c r="Y30" s="18" t="n">
        <v>498.76922022</v>
      </c>
      <c r="Z30" s="20" t="n">
        <v>12.25905564</v>
      </c>
    </row>
    <row r="31" spans="1:26">
      <c r="A31" s="15" t="s">
        <v>428</v>
      </c>
      <c r="B31" s="17" t="n">
        <v>5456</v>
      </c>
      <c r="C31" s="18">
        <f>(502.0/B31*100)</f>
        <v/>
      </c>
      <c r="D31" s="19" t="n">
        <v>4954</v>
      </c>
      <c r="E31" s="18" t="n">
        <v>515.51217</v>
      </c>
      <c r="F31" s="20" t="n">
        <v>9.473753029999999</v>
      </c>
      <c r="G31" s="18" t="n">
        <v>525.6413179</v>
      </c>
      <c r="H31" s="20" t="n">
        <v>8.28212752</v>
      </c>
      <c r="I31" s="18" t="n">
        <v>512.0146958</v>
      </c>
      <c r="J31" s="20" t="n">
        <v>5.74752378</v>
      </c>
      <c r="K31" s="18" t="n">
        <v>510.47899462</v>
      </c>
      <c r="L31" s="20" t="n">
        <v>4.89537463</v>
      </c>
      <c r="M31" s="18" t="n">
        <v>520.43171072</v>
      </c>
      <c r="N31" s="20" t="n">
        <v>6.82659931</v>
      </c>
      <c r="O31" s="18" t="n">
        <v>504.41362316</v>
      </c>
      <c r="P31" s="20" t="n">
        <v>10.41873629</v>
      </c>
      <c r="Q31" s="18" t="s">
        <v>404</v>
      </c>
      <c r="R31" s="20" t="s">
        <v>404</v>
      </c>
      <c r="S31" s="18" t="s">
        <v>404</v>
      </c>
      <c r="T31" s="20" t="s">
        <v>404</v>
      </c>
      <c r="U31" s="18" t="s">
        <v>404</v>
      </c>
      <c r="V31" s="20" t="s">
        <v>404</v>
      </c>
      <c r="W31" s="18" t="s">
        <v>404</v>
      </c>
      <c r="X31" s="20" t="s">
        <v>404</v>
      </c>
      <c r="Y31" s="18" t="n">
        <v>508.72516906</v>
      </c>
      <c r="Z31" s="20" t="n">
        <v>10.04557619</v>
      </c>
    </row>
    <row r="32" spans="1:26">
      <c r="A32" s="15" t="s">
        <v>429</v>
      </c>
      <c r="B32" s="17" t="n">
        <v>4478</v>
      </c>
      <c r="C32" s="18">
        <f>(0.0/B32*100)</f>
        <v/>
      </c>
      <c r="D32" s="19" t="n">
        <v>4478</v>
      </c>
      <c r="E32" s="18" t="n">
        <v>499.62261833</v>
      </c>
      <c r="F32" s="20" t="n">
        <v>18.69966083</v>
      </c>
      <c r="G32" s="18" t="n">
        <v>490.75492949</v>
      </c>
      <c r="H32" s="20" t="n">
        <v>8.719822110000001</v>
      </c>
      <c r="I32" s="18" t="n">
        <v>509.2961925</v>
      </c>
      <c r="J32" s="20" t="n">
        <v>4.61073154</v>
      </c>
      <c r="K32" s="18" t="n">
        <v>501.68349085</v>
      </c>
      <c r="L32" s="20" t="n">
        <v>5.4205411</v>
      </c>
      <c r="M32" s="18" t="n">
        <v>509.91891246</v>
      </c>
      <c r="N32" s="20" t="n">
        <v>7.47141376</v>
      </c>
      <c r="O32" s="18" t="n">
        <v>509.05436411</v>
      </c>
      <c r="P32" s="20" t="n">
        <v>8.20150037</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401.99562967</v>
      </c>
      <c r="F33" s="20" t="n">
        <v>5.17692017</v>
      </c>
      <c r="G33" s="18" t="n">
        <v>496.29690311</v>
      </c>
      <c r="H33" s="20" t="n">
        <v>12.64996225</v>
      </c>
      <c r="I33" s="18" t="n">
        <v>500.81405847</v>
      </c>
      <c r="J33" s="20" t="n">
        <v>5.79379561</v>
      </c>
      <c r="K33" s="18" t="n">
        <v>504.28510209</v>
      </c>
      <c r="L33" s="20" t="n">
        <v>7.57957825</v>
      </c>
      <c r="M33" s="18" t="n">
        <v>482.73374333</v>
      </c>
      <c r="N33" s="20" t="n">
        <v>8.91195628</v>
      </c>
      <c r="O33" s="18" t="n">
        <v>499.85615933</v>
      </c>
      <c r="P33" s="20" t="n">
        <v>6.30526175</v>
      </c>
      <c r="Q33" s="18" t="s">
        <v>404</v>
      </c>
      <c r="R33" s="20" t="s">
        <v>404</v>
      </c>
      <c r="S33" s="18" t="s">
        <v>404</v>
      </c>
      <c r="T33" s="20" t="s">
        <v>404</v>
      </c>
      <c r="U33" s="18" t="s">
        <v>404</v>
      </c>
      <c r="V33" s="20" t="s">
        <v>404</v>
      </c>
      <c r="W33" s="18" t="s">
        <v>404</v>
      </c>
      <c r="X33" s="20" t="s">
        <v>404</v>
      </c>
      <c r="Y33" s="18" t="n">
        <v>483.6753542</v>
      </c>
      <c r="Z33" s="20" t="n">
        <v>35.98763928</v>
      </c>
    </row>
    <row r="34" spans="1:26">
      <c r="A34" s="15" t="s">
        <v>431</v>
      </c>
      <c r="B34" s="17" t="n">
        <v>6350</v>
      </c>
      <c r="C34" s="18">
        <f>(0.0/B34*100)</f>
        <v/>
      </c>
      <c r="D34" s="19" t="n">
        <v>6350</v>
      </c>
      <c r="E34" s="18" t="s">
        <v>404</v>
      </c>
      <c r="F34" s="20" t="s">
        <v>404</v>
      </c>
      <c r="G34" s="18" t="n">
        <v>474.75122553</v>
      </c>
      <c r="H34" s="20" t="n">
        <v>14.91632756</v>
      </c>
      <c r="I34" s="18" t="n">
        <v>468.07025595</v>
      </c>
      <c r="J34" s="20" t="n">
        <v>6.87649495</v>
      </c>
      <c r="K34" s="18" t="n">
        <v>455.2773829</v>
      </c>
      <c r="L34" s="20" t="n">
        <v>9.379317220000001</v>
      </c>
      <c r="M34" s="18" t="n">
        <v>431.19561077</v>
      </c>
      <c r="N34" s="20" t="n">
        <v>10.94484583</v>
      </c>
      <c r="O34" s="18" t="n">
        <v>423.16289674</v>
      </c>
      <c r="P34" s="20" t="n">
        <v>9.90530566</v>
      </c>
      <c r="Q34" s="18" t="s">
        <v>404</v>
      </c>
      <c r="R34" s="20" t="s">
        <v>404</v>
      </c>
      <c r="S34" s="18" t="s">
        <v>404</v>
      </c>
      <c r="T34" s="20" t="s">
        <v>404</v>
      </c>
      <c r="U34" s="18" t="s">
        <v>404</v>
      </c>
      <c r="V34" s="20" t="s">
        <v>404</v>
      </c>
      <c r="W34" s="18" t="s">
        <v>404</v>
      </c>
      <c r="X34" s="20" t="s">
        <v>404</v>
      </c>
      <c r="Y34" s="18" t="n">
        <v>495.15863923</v>
      </c>
      <c r="Z34" s="20" t="n">
        <v>24.29734277</v>
      </c>
    </row>
    <row r="35" spans="1:26">
      <c r="A35" s="15" t="s">
        <v>432</v>
      </c>
      <c r="B35" s="17" t="n">
        <v>6406</v>
      </c>
      <c r="C35" s="18">
        <f>(443.0/B35*100)</f>
        <v/>
      </c>
      <c r="D35" s="19" t="n">
        <v>5963</v>
      </c>
      <c r="E35" s="18" t="n">
        <v>577.6430615100001</v>
      </c>
      <c r="F35" s="20" t="n">
        <v>10.24493358</v>
      </c>
      <c r="G35" s="18" t="n">
        <v>524.04835369</v>
      </c>
      <c r="H35" s="20" t="n">
        <v>3.4605315</v>
      </c>
      <c r="I35" s="18" t="n">
        <v>526.58188212</v>
      </c>
      <c r="J35" s="20" t="n">
        <v>3.00103548</v>
      </c>
      <c r="K35" s="18" t="n">
        <v>497.94256478</v>
      </c>
      <c r="L35" s="20" t="n">
        <v>2.67304341</v>
      </c>
      <c r="M35" s="18" t="n">
        <v>503.28897194</v>
      </c>
      <c r="N35" s="20" t="n">
        <v>4.70515433</v>
      </c>
      <c r="O35" s="18" t="n">
        <v>482.92987961</v>
      </c>
      <c r="P35" s="20" t="n">
        <v>3.36727552</v>
      </c>
      <c r="Q35" s="18" t="s">
        <v>404</v>
      </c>
      <c r="R35" s="20" t="s">
        <v>404</v>
      </c>
      <c r="S35" s="18" t="s">
        <v>404</v>
      </c>
      <c r="T35" s="20" t="s">
        <v>404</v>
      </c>
      <c r="U35" s="18" t="s">
        <v>404</v>
      </c>
      <c r="V35" s="20" t="s">
        <v>404</v>
      </c>
      <c r="W35" s="18" t="s">
        <v>404</v>
      </c>
      <c r="X35" s="20" t="s">
        <v>404</v>
      </c>
      <c r="Y35" s="18" t="n">
        <v>464.36325489</v>
      </c>
      <c r="Z35" s="20" t="n">
        <v>11.34983996</v>
      </c>
    </row>
    <row r="36" spans="1:26">
      <c r="A36" s="15" t="s">
        <v>433</v>
      </c>
      <c r="B36" s="17" t="n">
        <v>6736</v>
      </c>
      <c r="C36" s="18">
        <f>(10.0/B36*100)</f>
        <v/>
      </c>
      <c r="D36" s="19" t="n">
        <v>6726</v>
      </c>
      <c r="E36" s="18" t="n">
        <v>493.97845499</v>
      </c>
      <c r="F36" s="20" t="n">
        <v>18.26075585</v>
      </c>
      <c r="G36" s="18" t="n">
        <v>500.45408035</v>
      </c>
      <c r="H36" s="20" t="n">
        <v>7.51095538</v>
      </c>
      <c r="I36" s="18" t="n">
        <v>500.35991261</v>
      </c>
      <c r="J36" s="20" t="n">
        <v>6.70277524</v>
      </c>
      <c r="K36" s="18" t="n">
        <v>497.74688211</v>
      </c>
      <c r="L36" s="20" t="n">
        <v>5.49677839</v>
      </c>
      <c r="M36" s="18" t="n">
        <v>488.74227495</v>
      </c>
      <c r="N36" s="20" t="n">
        <v>7.57296521</v>
      </c>
      <c r="O36" s="18" t="n">
        <v>490.75607125</v>
      </c>
      <c r="P36" s="20" t="n">
        <v>4.4902643</v>
      </c>
      <c r="Q36" s="18" t="s">
        <v>404</v>
      </c>
      <c r="R36" s="20" t="s">
        <v>404</v>
      </c>
      <c r="S36" s="18" t="s">
        <v>404</v>
      </c>
      <c r="T36" s="20" t="s">
        <v>404</v>
      </c>
      <c r="U36" s="18" t="s">
        <v>404</v>
      </c>
      <c r="V36" s="20" t="s">
        <v>404</v>
      </c>
      <c r="W36" s="18" t="s">
        <v>404</v>
      </c>
      <c r="X36" s="20" t="s">
        <v>404</v>
      </c>
      <c r="Y36" s="18" t="n">
        <v>506.66260524</v>
      </c>
      <c r="Z36" s="20" t="n">
        <v>8.5870154</v>
      </c>
    </row>
    <row r="37" spans="1:26">
      <c r="A37" s="15" t="s">
        <v>434</v>
      </c>
      <c r="B37" s="17" t="n">
        <v>5458</v>
      </c>
      <c r="C37" s="18">
        <f>(0.0/B37*100)</f>
        <v/>
      </c>
      <c r="D37" s="19" t="n">
        <v>5458</v>
      </c>
      <c r="E37" s="18" t="n">
        <v>514.02562857</v>
      </c>
      <c r="F37" s="20" t="n">
        <v>6.87363331</v>
      </c>
      <c r="G37" s="18" t="n">
        <v>486.59264935</v>
      </c>
      <c r="H37" s="20" t="n">
        <v>11.92367968</v>
      </c>
      <c r="I37" s="18" t="n">
        <v>508.81044325</v>
      </c>
      <c r="J37" s="20" t="n">
        <v>6.90106766</v>
      </c>
      <c r="K37" s="18" t="n">
        <v>501.37851105</v>
      </c>
      <c r="L37" s="20" t="n">
        <v>5.32540019</v>
      </c>
      <c r="M37" s="18" t="n">
        <v>491.14114304</v>
      </c>
      <c r="N37" s="20" t="n">
        <v>6.72079512</v>
      </c>
      <c r="O37" s="18" t="n">
        <v>498.13884511</v>
      </c>
      <c r="P37" s="20" t="n">
        <v>9.468478149999999</v>
      </c>
      <c r="Q37" s="18" t="s">
        <v>404</v>
      </c>
      <c r="R37" s="20" t="s">
        <v>404</v>
      </c>
      <c r="S37" s="18" t="s">
        <v>404</v>
      </c>
      <c r="T37" s="20" t="s">
        <v>404</v>
      </c>
      <c r="U37" s="18" t="s">
        <v>404</v>
      </c>
      <c r="V37" s="20" t="s">
        <v>404</v>
      </c>
      <c r="W37" s="18" t="s">
        <v>404</v>
      </c>
      <c r="X37" s="20" t="s">
        <v>404</v>
      </c>
      <c r="Y37" s="18" t="n">
        <v>577.41200446</v>
      </c>
      <c r="Z37" s="20" t="n">
        <v>10.53940533</v>
      </c>
    </row>
    <row r="38" spans="1:26">
      <c r="A38" s="15" t="s">
        <v>435</v>
      </c>
      <c r="B38" s="17" t="n">
        <v>5860</v>
      </c>
      <c r="C38" s="18">
        <f>(268.0/B38*100)</f>
        <v/>
      </c>
      <c r="D38" s="19" t="n">
        <v>5592</v>
      </c>
      <c r="E38" s="18" t="n">
        <v>423.44917712</v>
      </c>
      <c r="F38" s="20" t="n">
        <v>50.31151495</v>
      </c>
      <c r="G38" s="18" t="n">
        <v>512.55577972</v>
      </c>
      <c r="H38" s="20" t="n">
        <v>10.52033832</v>
      </c>
      <c r="I38" s="18" t="n">
        <v>503.77011012</v>
      </c>
      <c r="J38" s="20" t="n">
        <v>6.90489933</v>
      </c>
      <c r="K38" s="18" t="n">
        <v>480.30966811</v>
      </c>
      <c r="L38" s="20" t="n">
        <v>7.89318307</v>
      </c>
      <c r="M38" s="18" t="n">
        <v>480.45292822</v>
      </c>
      <c r="N38" s="20" t="n">
        <v>11.30718148</v>
      </c>
      <c r="O38" s="18" t="n">
        <v>473.54699534</v>
      </c>
      <c r="P38" s="20" t="n">
        <v>7.19979219</v>
      </c>
      <c r="Q38" s="18" t="s">
        <v>404</v>
      </c>
      <c r="R38" s="20" t="s">
        <v>404</v>
      </c>
      <c r="S38" s="18" t="s">
        <v>404</v>
      </c>
      <c r="T38" s="20" t="s">
        <v>404</v>
      </c>
      <c r="U38" s="18" t="s">
        <v>404</v>
      </c>
      <c r="V38" s="20" t="s">
        <v>404</v>
      </c>
      <c r="W38" s="18" t="s">
        <v>404</v>
      </c>
      <c r="X38" s="20" t="s">
        <v>404</v>
      </c>
      <c r="Y38" s="18" t="n">
        <v>513.8731555000001</v>
      </c>
      <c r="Z38" s="20" t="n">
        <v>25.05574564</v>
      </c>
    </row>
    <row r="39" spans="1:26">
      <c r="A39" s="15" t="s">
        <v>436</v>
      </c>
      <c r="B39" s="17" t="n">
        <v>5895</v>
      </c>
      <c r="C39" s="18">
        <f>(0.0/B39*100)</f>
        <v/>
      </c>
      <c r="D39" s="19" t="n">
        <v>5895</v>
      </c>
      <c r="E39" s="18" t="s">
        <v>404</v>
      </c>
      <c r="F39" s="20" t="s">
        <v>404</v>
      </c>
      <c r="G39" s="18" t="n">
        <v>387.18145196</v>
      </c>
      <c r="H39" s="20" t="n">
        <v>21.93324619</v>
      </c>
      <c r="I39" s="18" t="n">
        <v>433.99895014</v>
      </c>
      <c r="J39" s="20" t="n">
        <v>12.70003922</v>
      </c>
      <c r="K39" s="18" t="n">
        <v>422.27362947</v>
      </c>
      <c r="L39" s="20" t="n">
        <v>12.98886805</v>
      </c>
      <c r="M39" s="18" t="n">
        <v>430.11376815</v>
      </c>
      <c r="N39" s="20" t="n">
        <v>7.51270171</v>
      </c>
      <c r="O39" s="18" t="n">
        <v>429.63555818</v>
      </c>
      <c r="P39" s="20" t="n">
        <v>8.92119857</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518.93517967</v>
      </c>
      <c r="F40" s="20" t="n">
        <v>29.32226923</v>
      </c>
      <c r="G40" s="18" t="n">
        <v>494.0774635</v>
      </c>
      <c r="H40" s="20" t="n">
        <v>10.30759745</v>
      </c>
      <c r="I40" s="18" t="n">
        <v>511.93705098</v>
      </c>
      <c r="J40" s="20" t="n">
        <v>13.76440523</v>
      </c>
      <c r="K40" s="18" t="n">
        <v>498.42057701</v>
      </c>
      <c r="L40" s="20" t="n">
        <v>8.353641870000001</v>
      </c>
      <c r="M40" s="18" t="n">
        <v>508.22806854</v>
      </c>
      <c r="N40" s="20" t="n">
        <v>6.29811343</v>
      </c>
      <c r="O40" s="18" t="n">
        <v>492.59148293</v>
      </c>
      <c r="P40" s="20" t="n">
        <v>5.59988773</v>
      </c>
      <c r="Q40" s="18" t="s">
        <v>404</v>
      </c>
      <c r="R40" s="20" t="s">
        <v>404</v>
      </c>
      <c r="S40" s="18" t="s">
        <v>404</v>
      </c>
      <c r="T40" s="20" t="s">
        <v>404</v>
      </c>
      <c r="U40" s="18" t="s">
        <v>404</v>
      </c>
      <c r="V40" s="20" t="s">
        <v>404</v>
      </c>
      <c r="W40" s="18" t="s">
        <v>404</v>
      </c>
      <c r="X40" s="20" t="s">
        <v>404</v>
      </c>
      <c r="Y40" s="18" t="n">
        <v>495.5118718</v>
      </c>
      <c r="Z40" s="20" t="n">
        <v>8.793110130000001</v>
      </c>
    </row>
    <row r="41" spans="1:26">
      <c r="A41" s="15" t="s">
        <v>438</v>
      </c>
      <c r="B41" s="17" t="n">
        <v>5712</v>
      </c>
      <c r="C41" s="18">
        <f>(70.0/B41*100)</f>
        <v/>
      </c>
      <c r="D41" s="19" t="n">
        <v>5642</v>
      </c>
      <c r="E41" s="18" t="n">
        <v>531.1449089</v>
      </c>
      <c r="F41" s="20" t="n">
        <v>28.29047667</v>
      </c>
      <c r="G41" s="18" t="n">
        <v>501.44301443</v>
      </c>
      <c r="H41" s="20" t="n">
        <v>25.13593709</v>
      </c>
      <c r="I41" s="18" t="n">
        <v>536.93704722</v>
      </c>
      <c r="J41" s="20" t="n">
        <v>8.68198651</v>
      </c>
      <c r="K41" s="18" t="n">
        <v>484.32375266</v>
      </c>
      <c r="L41" s="20" t="n">
        <v>8.79329454</v>
      </c>
      <c r="M41" s="18" t="n">
        <v>497.9162748</v>
      </c>
      <c r="N41" s="20" t="n">
        <v>5.65064169</v>
      </c>
      <c r="O41" s="18" t="n">
        <v>492.64603311</v>
      </c>
      <c r="P41" s="20" t="n">
        <v>5.54361798</v>
      </c>
      <c r="Q41" s="18" t="s">
        <v>404</v>
      </c>
      <c r="R41" s="20" t="s">
        <v>404</v>
      </c>
      <c r="S41" s="18" t="s">
        <v>404</v>
      </c>
      <c r="T41" s="20" t="s">
        <v>404</v>
      </c>
      <c r="U41" s="18" t="s">
        <v>404</v>
      </c>
      <c r="V41" s="20" t="s">
        <v>404</v>
      </c>
      <c r="W41" s="18" t="s">
        <v>404</v>
      </c>
      <c r="X41" s="20" t="s">
        <v>404</v>
      </c>
      <c r="Y41" s="18" t="n">
        <v>557.73818735</v>
      </c>
      <c r="Z41" s="20" t="n">
        <v>10.92696593</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379.47083759</v>
      </c>
      <c r="H44" s="20" t="n">
        <v>44.77899339</v>
      </c>
      <c r="I44" s="18" t="n">
        <v>404.42384689</v>
      </c>
      <c r="J44" s="20" t="n">
        <v>16.33536712</v>
      </c>
      <c r="K44" s="18" t="n">
        <v>401.38381282</v>
      </c>
      <c r="L44" s="20" t="n">
        <v>7.36948676</v>
      </c>
      <c r="M44" s="18" t="n">
        <v>406.55831599</v>
      </c>
      <c r="N44" s="20" t="n">
        <v>7.03667068</v>
      </c>
      <c r="O44" s="18" t="n">
        <v>405.36427922</v>
      </c>
      <c r="P44" s="20" t="n">
        <v>7.40493932</v>
      </c>
      <c r="Q44" s="18" t="s">
        <v>404</v>
      </c>
      <c r="R44" s="20" t="s">
        <v>404</v>
      </c>
      <c r="S44" s="18" t="s">
        <v>404</v>
      </c>
      <c r="T44" s="20" t="s">
        <v>404</v>
      </c>
      <c r="U44" s="18" t="s">
        <v>404</v>
      </c>
      <c r="V44" s="20" t="s">
        <v>404</v>
      </c>
      <c r="W44" s="18" t="s">
        <v>404</v>
      </c>
      <c r="X44" s="20" t="s">
        <v>404</v>
      </c>
      <c r="Y44" s="18" t="n">
        <v>448.41873116</v>
      </c>
      <c r="Z44" s="20" t="n">
        <v>13.67550582</v>
      </c>
    </row>
    <row r="45" spans="1:26">
      <c r="A45" s="15" t="s">
        <v>442</v>
      </c>
      <c r="B45" s="17" t="n">
        <v>5519</v>
      </c>
      <c r="C45" s="18">
        <f>(0.0/B45*100)</f>
        <v/>
      </c>
      <c r="D45" s="19" t="n">
        <v>5519</v>
      </c>
      <c r="E45" s="18" t="n">
        <v>365.6466249</v>
      </c>
      <c r="F45" s="20" t="n">
        <v>22.43069697</v>
      </c>
      <c r="G45" s="18" t="n">
        <v>341.81516643</v>
      </c>
      <c r="H45" s="20" t="n">
        <v>13.79095958</v>
      </c>
      <c r="I45" s="18" t="n">
        <v>352.60150183</v>
      </c>
      <c r="J45" s="20" t="n">
        <v>6.52820143</v>
      </c>
      <c r="K45" s="18" t="n">
        <v>349.86933544</v>
      </c>
      <c r="L45" s="20" t="n">
        <v>7.70528829</v>
      </c>
      <c r="M45" s="18" t="n">
        <v>345.92380992</v>
      </c>
      <c r="N45" s="20" t="n">
        <v>7.19697419</v>
      </c>
      <c r="O45" s="18" t="n">
        <v>349.3424487</v>
      </c>
      <c r="P45" s="20" t="n">
        <v>8.38303453</v>
      </c>
      <c r="Q45" s="18" t="s">
        <v>404</v>
      </c>
      <c r="R45" s="20" t="s">
        <v>404</v>
      </c>
      <c r="S45" s="18" t="s">
        <v>404</v>
      </c>
      <c r="T45" s="20" t="s">
        <v>404</v>
      </c>
      <c r="U45" s="18" t="s">
        <v>404</v>
      </c>
      <c r="V45" s="20" t="s">
        <v>404</v>
      </c>
      <c r="W45" s="18" t="s">
        <v>404</v>
      </c>
      <c r="X45" s="20" t="s">
        <v>404</v>
      </c>
      <c r="Y45" s="18" t="n">
        <v>369.65908093</v>
      </c>
      <c r="Z45" s="20" t="n">
        <v>23.1456081</v>
      </c>
    </row>
    <row r="46" spans="1:26">
      <c r="A46" s="15" t="s">
        <v>443</v>
      </c>
      <c r="B46" s="17" t="n">
        <v>23141</v>
      </c>
      <c r="C46" s="18">
        <f>(4196.0/B46*100)</f>
        <v/>
      </c>
      <c r="D46" s="19" t="n">
        <v>18945</v>
      </c>
      <c r="E46" s="18" t="n">
        <v>395.86217705</v>
      </c>
      <c r="F46" s="20" t="n">
        <v>11.27663985</v>
      </c>
      <c r="G46" s="18" t="n">
        <v>386.58244717</v>
      </c>
      <c r="H46" s="20" t="n">
        <v>21.83078397</v>
      </c>
      <c r="I46" s="18" t="n">
        <v>430.40506311</v>
      </c>
      <c r="J46" s="20" t="n">
        <v>18.18137316</v>
      </c>
      <c r="K46" s="18" t="n">
        <v>417.97033756</v>
      </c>
      <c r="L46" s="20" t="n">
        <v>6.81035829</v>
      </c>
      <c r="M46" s="18" t="n">
        <v>413.28189673</v>
      </c>
      <c r="N46" s="20" t="n">
        <v>5.50016045</v>
      </c>
      <c r="O46" s="18" t="n">
        <v>410.69820281</v>
      </c>
      <c r="P46" s="20" t="n">
        <v>4.69460483</v>
      </c>
      <c r="Q46" s="18" t="s">
        <v>404</v>
      </c>
      <c r="R46" s="20" t="s">
        <v>404</v>
      </c>
      <c r="S46" s="18" t="s">
        <v>404</v>
      </c>
      <c r="T46" s="20" t="s">
        <v>404</v>
      </c>
      <c r="U46" s="18" t="s">
        <v>404</v>
      </c>
      <c r="V46" s="20" t="s">
        <v>404</v>
      </c>
      <c r="W46" s="18" t="s">
        <v>404</v>
      </c>
      <c r="X46" s="20" t="s">
        <v>404</v>
      </c>
      <c r="Y46" s="18" t="n">
        <v>376.75197824</v>
      </c>
      <c r="Z46" s="20" t="n">
        <v>8.67458216</v>
      </c>
    </row>
    <row r="47" spans="1:26">
      <c r="A47" s="15" t="s">
        <v>444</v>
      </c>
      <c r="B47" s="17" t="n">
        <v>5928</v>
      </c>
      <c r="C47" s="18">
        <f>(0.0/B47*100)</f>
        <v/>
      </c>
      <c r="D47" s="19" t="n">
        <v>5928</v>
      </c>
      <c r="E47" s="18" t="n">
        <v>261.10026486</v>
      </c>
      <c r="F47" s="20" t="n">
        <v>13.91599374</v>
      </c>
      <c r="G47" s="18" t="n">
        <v>469.95769413</v>
      </c>
      <c r="H47" s="20" t="n">
        <v>46.60825864</v>
      </c>
      <c r="I47" s="18" t="n">
        <v>399.13519115</v>
      </c>
      <c r="J47" s="20" t="n">
        <v>17.79449152</v>
      </c>
      <c r="K47" s="18" t="n">
        <v>433.87728179</v>
      </c>
      <c r="L47" s="20" t="n">
        <v>12.02822985</v>
      </c>
      <c r="M47" s="18" t="n">
        <v>444.25226252</v>
      </c>
      <c r="N47" s="20" t="n">
        <v>10.48822993</v>
      </c>
      <c r="O47" s="18" t="n">
        <v>428.3916076</v>
      </c>
      <c r="P47" s="20" t="n">
        <v>10.73587531</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465.52931786</v>
      </c>
      <c r="F48" s="20" t="n">
        <v>20.01689912</v>
      </c>
      <c r="G48" s="18" t="n">
        <v>498.56646919</v>
      </c>
      <c r="H48" s="20" t="n">
        <v>24.26132081</v>
      </c>
      <c r="I48" s="18" t="n">
        <v>504.53365587</v>
      </c>
      <c r="J48" s="20" t="n">
        <v>24.20112289</v>
      </c>
      <c r="K48" s="18" t="n">
        <v>485.987077</v>
      </c>
      <c r="L48" s="20" t="n">
        <v>12.11072344</v>
      </c>
      <c r="M48" s="18" t="n">
        <v>467.50059692</v>
      </c>
      <c r="N48" s="20" t="n">
        <v>11.05618074</v>
      </c>
      <c r="O48" s="18" t="n">
        <v>515.10821905</v>
      </c>
      <c r="P48" s="20" t="n">
        <v>9.432669710000001</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n">
        <v>427.81779666</v>
      </c>
      <c r="F49" s="20" t="n">
        <v>47.61191458</v>
      </c>
      <c r="G49" s="18" t="n">
        <v>431.36997812</v>
      </c>
      <c r="H49" s="20" t="n">
        <v>13.10971094</v>
      </c>
      <c r="I49" s="18" t="n">
        <v>414.40658097</v>
      </c>
      <c r="J49" s="20" t="n">
        <v>7.77530161</v>
      </c>
      <c r="K49" s="18" t="n">
        <v>427.99963676</v>
      </c>
      <c r="L49" s="20" t="n">
        <v>8.4936022</v>
      </c>
      <c r="M49" s="18" t="n">
        <v>426.18299425</v>
      </c>
      <c r="N49" s="20" t="n">
        <v>9.428078660000001</v>
      </c>
      <c r="O49" s="18" t="n">
        <v>426.47251866</v>
      </c>
      <c r="P49" s="20" t="n">
        <v>6.17834974</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407.64884247</v>
      </c>
      <c r="F50" s="20" t="n">
        <v>20.06723115</v>
      </c>
      <c r="G50" s="18" t="n">
        <v>428.18219583</v>
      </c>
      <c r="H50" s="20" t="n">
        <v>7.15592085</v>
      </c>
      <c r="I50" s="18" t="n">
        <v>439.99126571</v>
      </c>
      <c r="J50" s="20" t="n">
        <v>7.17608992</v>
      </c>
      <c r="K50" s="18" t="n">
        <v>425.97067938</v>
      </c>
      <c r="L50" s="20" t="n">
        <v>11.6439945</v>
      </c>
      <c r="M50" s="18" t="n">
        <v>428.69492444</v>
      </c>
      <c r="N50" s="20" t="n">
        <v>9.411455370000001</v>
      </c>
      <c r="O50" s="18" t="n">
        <v>423.38328787</v>
      </c>
      <c r="P50" s="20" t="n">
        <v>7.90533125</v>
      </c>
      <c r="Q50" s="18" t="s">
        <v>404</v>
      </c>
      <c r="R50" s="20" t="s">
        <v>404</v>
      </c>
      <c r="S50" s="18" t="s">
        <v>404</v>
      </c>
      <c r="T50" s="20" t="s">
        <v>404</v>
      </c>
      <c r="U50" s="18" t="s">
        <v>404</v>
      </c>
      <c r="V50" s="20" t="s">
        <v>404</v>
      </c>
      <c r="W50" s="18" t="s">
        <v>404</v>
      </c>
      <c r="X50" s="20" t="s">
        <v>404</v>
      </c>
      <c r="Y50" s="18" t="n">
        <v>419.23316283</v>
      </c>
      <c r="Z50" s="20" t="n">
        <v>11.3801891</v>
      </c>
    </row>
    <row r="51" spans="1:26">
      <c r="A51" s="15" t="s">
        <v>448</v>
      </c>
      <c r="B51" s="17" t="n">
        <v>6866</v>
      </c>
      <c r="C51" s="18">
        <f>(0.0/B51*100)</f>
        <v/>
      </c>
      <c r="D51" s="19" t="n">
        <v>6866</v>
      </c>
      <c r="E51" s="18" t="n">
        <v>414.73189106</v>
      </c>
      <c r="F51" s="20" t="n">
        <v>10.95729509</v>
      </c>
      <c r="G51" s="18" t="n">
        <v>431.85948384</v>
      </c>
      <c r="H51" s="20" t="n">
        <v>11.52620126</v>
      </c>
      <c r="I51" s="18" t="n">
        <v>426.46656028</v>
      </c>
      <c r="J51" s="20" t="n">
        <v>7.29872995</v>
      </c>
      <c r="K51" s="18" t="n">
        <v>427.40910955</v>
      </c>
      <c r="L51" s="20" t="n">
        <v>8.2596831</v>
      </c>
      <c r="M51" s="18" t="n">
        <v>425.24101578</v>
      </c>
      <c r="N51" s="20" t="n">
        <v>8.22404483</v>
      </c>
      <c r="O51" s="18" t="n">
        <v>430.61184929</v>
      </c>
      <c r="P51" s="20" t="n">
        <v>6.3978976</v>
      </c>
      <c r="Q51" s="18" t="s">
        <v>404</v>
      </c>
      <c r="R51" s="20" t="s">
        <v>404</v>
      </c>
      <c r="S51" s="18" t="s">
        <v>404</v>
      </c>
      <c r="T51" s="20" t="s">
        <v>404</v>
      </c>
      <c r="U51" s="18" t="s">
        <v>404</v>
      </c>
      <c r="V51" s="20" t="s">
        <v>404</v>
      </c>
      <c r="W51" s="18" t="s">
        <v>404</v>
      </c>
      <c r="X51" s="20" t="s">
        <v>404</v>
      </c>
      <c r="Y51" s="18" t="n">
        <v>408.92532891</v>
      </c>
      <c r="Z51" s="20" t="n">
        <v>18.25087197</v>
      </c>
    </row>
    <row r="52" spans="1:26">
      <c r="A52" s="15" t="s">
        <v>449</v>
      </c>
      <c r="B52" s="17" t="n">
        <v>5809</v>
      </c>
      <c r="C52" s="18">
        <f>(0.0/B52*100)</f>
        <v/>
      </c>
      <c r="D52" s="19" t="n">
        <v>5809</v>
      </c>
      <c r="E52" s="18" t="n">
        <v>465.04310976</v>
      </c>
      <c r="F52" s="20" t="n">
        <v>7.00118777</v>
      </c>
      <c r="G52" s="18" t="n">
        <v>481.09565787</v>
      </c>
      <c r="H52" s="20" t="n">
        <v>19.58557013</v>
      </c>
      <c r="I52" s="18" t="n">
        <v>501.72717866</v>
      </c>
      <c r="J52" s="20" t="n">
        <v>9.00697744</v>
      </c>
      <c r="K52" s="18" t="n">
        <v>487.43929076</v>
      </c>
      <c r="L52" s="20" t="n">
        <v>7.26193687</v>
      </c>
      <c r="M52" s="18" t="n">
        <v>492.40527727</v>
      </c>
      <c r="N52" s="20" t="n">
        <v>9.319599050000001</v>
      </c>
      <c r="O52" s="18" t="n">
        <v>468.0585853</v>
      </c>
      <c r="P52" s="20" t="n">
        <v>8.93523023</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s">
        <v>404</v>
      </c>
      <c r="F53" s="20" t="s">
        <v>404</v>
      </c>
      <c r="G53" s="18" t="n">
        <v>426.61350896</v>
      </c>
      <c r="H53" s="20" t="n">
        <v>4.63938905</v>
      </c>
      <c r="I53" s="18" t="n">
        <v>452.87542027</v>
      </c>
      <c r="J53" s="20" t="n">
        <v>2.85334458</v>
      </c>
      <c r="K53" s="18" t="n">
        <v>441.1901411</v>
      </c>
      <c r="L53" s="20" t="n">
        <v>3.20083918</v>
      </c>
      <c r="M53" s="18" t="n">
        <v>445.05817611</v>
      </c>
      <c r="N53" s="20" t="n">
        <v>3.81317908</v>
      </c>
      <c r="O53" s="18" t="n">
        <v>437.23810532</v>
      </c>
      <c r="P53" s="20" t="n">
        <v>3.54189887</v>
      </c>
      <c r="Q53" s="18" t="s">
        <v>404</v>
      </c>
      <c r="R53" s="20" t="s">
        <v>404</v>
      </c>
      <c r="S53" s="18" t="s">
        <v>404</v>
      </c>
      <c r="T53" s="20" t="s">
        <v>404</v>
      </c>
      <c r="U53" s="18" t="s">
        <v>404</v>
      </c>
      <c r="V53" s="20" t="s">
        <v>404</v>
      </c>
      <c r="W53" s="18" t="s">
        <v>404</v>
      </c>
      <c r="X53" s="20" t="s">
        <v>404</v>
      </c>
      <c r="Y53" s="18" t="n">
        <v>419.5969675</v>
      </c>
      <c r="Z53" s="20" t="n">
        <v>6.99724026</v>
      </c>
    </row>
    <row r="54" spans="1:26">
      <c r="A54" s="15" t="s">
        <v>451</v>
      </c>
      <c r="B54" s="17" t="n">
        <v>4740</v>
      </c>
      <c r="C54" s="18">
        <f>(199.0/B54*100)</f>
        <v/>
      </c>
      <c r="D54" s="19" t="n">
        <v>4541</v>
      </c>
      <c r="E54" s="18" t="n">
        <v>362.72706611</v>
      </c>
      <c r="F54" s="20" t="n">
        <v>13.26472285</v>
      </c>
      <c r="G54" s="18" t="n">
        <v>356.65816093</v>
      </c>
      <c r="H54" s="20" t="n">
        <v>11.77749574</v>
      </c>
      <c r="I54" s="18" t="n">
        <v>348.74023988</v>
      </c>
      <c r="J54" s="20" t="n">
        <v>16.29927809</v>
      </c>
      <c r="K54" s="18" t="n">
        <v>347.07163895</v>
      </c>
      <c r="L54" s="20" t="n">
        <v>8.386594430000001</v>
      </c>
      <c r="M54" s="18" t="n">
        <v>380.29751881</v>
      </c>
      <c r="N54" s="20" t="n">
        <v>13.05172076</v>
      </c>
      <c r="O54" s="18" t="n">
        <v>358.66539123</v>
      </c>
      <c r="P54" s="20" t="n">
        <v>7.78450263</v>
      </c>
      <c r="Q54" s="18" t="s">
        <v>404</v>
      </c>
      <c r="R54" s="20" t="s">
        <v>404</v>
      </c>
      <c r="S54" s="18" t="s">
        <v>404</v>
      </c>
      <c r="T54" s="20" t="s">
        <v>404</v>
      </c>
      <c r="U54" s="18" t="s">
        <v>404</v>
      </c>
      <c r="V54" s="20" t="s">
        <v>404</v>
      </c>
      <c r="W54" s="18" t="s">
        <v>404</v>
      </c>
      <c r="X54" s="20" t="s">
        <v>404</v>
      </c>
      <c r="Y54" s="18" t="n">
        <v>318.56326725</v>
      </c>
      <c r="Z54" s="20" t="n">
        <v>12.54708665</v>
      </c>
    </row>
    <row r="55" spans="1:26">
      <c r="A55" s="15" t="s">
        <v>452</v>
      </c>
      <c r="B55" s="17" t="n">
        <v>5316</v>
      </c>
      <c r="C55" s="18">
        <f>(43.0/B55*100)</f>
        <v/>
      </c>
      <c r="D55" s="19" t="n">
        <v>5273</v>
      </c>
      <c r="E55" s="18" t="n">
        <v>333.08513577</v>
      </c>
      <c r="F55" s="20" t="n">
        <v>55.70978338</v>
      </c>
      <c r="G55" s="18" t="n">
        <v>392.37322677</v>
      </c>
      <c r="H55" s="20" t="n">
        <v>11.47870186</v>
      </c>
      <c r="I55" s="18" t="n">
        <v>412.51294691</v>
      </c>
      <c r="J55" s="20" t="n">
        <v>18.9593157</v>
      </c>
      <c r="K55" s="18" t="n">
        <v>399.05036128</v>
      </c>
      <c r="L55" s="20" t="n">
        <v>7.43380967</v>
      </c>
      <c r="M55" s="18" t="n">
        <v>404.02983103</v>
      </c>
      <c r="N55" s="20" t="n">
        <v>6.75983376</v>
      </c>
      <c r="O55" s="18" t="n">
        <v>403.33724901</v>
      </c>
      <c r="P55" s="20" t="n">
        <v>4.98095409</v>
      </c>
      <c r="Q55" s="18" t="s">
        <v>404</v>
      </c>
      <c r="R55" s="20" t="s">
        <v>404</v>
      </c>
      <c r="S55" s="18" t="s">
        <v>404</v>
      </c>
      <c r="T55" s="20" t="s">
        <v>404</v>
      </c>
      <c r="U55" s="18" t="s">
        <v>404</v>
      </c>
      <c r="V55" s="20" t="s">
        <v>404</v>
      </c>
      <c r="W55" s="18" t="s">
        <v>404</v>
      </c>
      <c r="X55" s="20" t="s">
        <v>404</v>
      </c>
      <c r="Y55" s="18" t="n">
        <v>354.39782706</v>
      </c>
      <c r="Z55" s="20" t="n">
        <v>21.27461969</v>
      </c>
    </row>
    <row r="56" spans="1:26">
      <c r="A56" s="15" t="s">
        <v>453</v>
      </c>
      <c r="B56" s="17" t="n">
        <v>5359</v>
      </c>
      <c r="C56" s="18">
        <f>(0.0/B56*100)</f>
        <v/>
      </c>
      <c r="D56" s="19" t="n">
        <v>5359</v>
      </c>
      <c r="E56" s="18" t="s">
        <v>404</v>
      </c>
      <c r="F56" s="20" t="s">
        <v>404</v>
      </c>
      <c r="G56" s="18" t="n">
        <v>533.65281821</v>
      </c>
      <c r="H56" s="20" t="n">
        <v>9.027481529999999</v>
      </c>
      <c r="I56" s="18" t="n">
        <v>523.5236556999999</v>
      </c>
      <c r="J56" s="20" t="n">
        <v>6.60154751</v>
      </c>
      <c r="K56" s="18" t="n">
        <v>523.45744468</v>
      </c>
      <c r="L56" s="20" t="n">
        <v>8.4367567</v>
      </c>
      <c r="M56" s="18" t="n">
        <v>538.69025603</v>
      </c>
      <c r="N56" s="20" t="n">
        <v>17.82822658</v>
      </c>
      <c r="O56" s="18" t="n">
        <v>525.7020989599999</v>
      </c>
      <c r="P56" s="20" t="n">
        <v>13.9092415</v>
      </c>
      <c r="Q56" s="18" t="s">
        <v>404</v>
      </c>
      <c r="R56" s="20" t="s">
        <v>404</v>
      </c>
      <c r="S56" s="18" t="s">
        <v>404</v>
      </c>
      <c r="T56" s="20" t="s">
        <v>404</v>
      </c>
      <c r="U56" s="18" t="s">
        <v>404</v>
      </c>
      <c r="V56" s="20" t="s">
        <v>404</v>
      </c>
      <c r="W56" s="18" t="s">
        <v>404</v>
      </c>
      <c r="X56" s="20" t="s">
        <v>404</v>
      </c>
      <c r="Y56" s="18" t="n">
        <v>520.3126340699999</v>
      </c>
      <c r="Z56" s="20" t="n">
        <v>13.39029957</v>
      </c>
    </row>
    <row r="57" spans="1:26">
      <c r="A57" s="15" t="s">
        <v>454</v>
      </c>
      <c r="B57" s="17" t="n">
        <v>6513</v>
      </c>
      <c r="C57" s="18">
        <f>(0.0/B57*100)</f>
        <v/>
      </c>
      <c r="D57" s="19" t="n">
        <v>6513</v>
      </c>
      <c r="E57" s="18" t="n">
        <v>374.62501449</v>
      </c>
      <c r="F57" s="20" t="n">
        <v>18.28573652</v>
      </c>
      <c r="G57" s="18" t="n">
        <v>404.00523325</v>
      </c>
      <c r="H57" s="20" t="n">
        <v>11.23446328</v>
      </c>
      <c r="I57" s="18" t="n">
        <v>386.93734483</v>
      </c>
      <c r="J57" s="20" t="n">
        <v>10.57755749</v>
      </c>
      <c r="K57" s="18" t="n">
        <v>396.01414119</v>
      </c>
      <c r="L57" s="20" t="n">
        <v>5.10781175</v>
      </c>
      <c r="M57" s="18" t="n">
        <v>404.05602288</v>
      </c>
      <c r="N57" s="20" t="n">
        <v>8.446951520000001</v>
      </c>
      <c r="O57" s="18" t="n">
        <v>402.28397595</v>
      </c>
      <c r="P57" s="20" t="n">
        <v>9.214142580000001</v>
      </c>
      <c r="Q57" s="18" t="s">
        <v>404</v>
      </c>
      <c r="R57" s="20" t="s">
        <v>404</v>
      </c>
      <c r="S57" s="18" t="s">
        <v>404</v>
      </c>
      <c r="T57" s="20" t="s">
        <v>404</v>
      </c>
      <c r="U57" s="18" t="s">
        <v>404</v>
      </c>
      <c r="V57" s="20" t="s">
        <v>404</v>
      </c>
      <c r="W57" s="18" t="n">
        <v>411.64001322</v>
      </c>
      <c r="X57" s="20" t="n">
        <v>10.7492699</v>
      </c>
      <c r="Y57" s="18" t="n">
        <v>391.2710625</v>
      </c>
      <c r="Z57" s="20" t="n">
        <v>10.46045589</v>
      </c>
    </row>
    <row r="58" spans="1:26">
      <c r="A58" s="15" t="s">
        <v>455</v>
      </c>
      <c r="B58" s="17" t="n">
        <v>7267</v>
      </c>
      <c r="C58" s="18">
        <f>(0.0/B58*100)</f>
        <v/>
      </c>
      <c r="D58" s="19" t="n">
        <v>7267</v>
      </c>
      <c r="E58" s="18" t="n">
        <v>414.98386778</v>
      </c>
      <c r="F58" s="20" t="n">
        <v>24.49296938</v>
      </c>
      <c r="G58" s="18" t="n">
        <v>404.02842668</v>
      </c>
      <c r="H58" s="20" t="n">
        <v>24.04694174</v>
      </c>
      <c r="I58" s="18" t="n">
        <v>383.7772053</v>
      </c>
      <c r="J58" s="20" t="n">
        <v>19.00812933</v>
      </c>
      <c r="K58" s="18" t="n">
        <v>421.44827236</v>
      </c>
      <c r="L58" s="20" t="n">
        <v>9.30407821</v>
      </c>
      <c r="M58" s="18" t="n">
        <v>411.24348575</v>
      </c>
      <c r="N58" s="20" t="n">
        <v>7.9066864</v>
      </c>
      <c r="O58" s="18" t="n">
        <v>406.40496855</v>
      </c>
      <c r="P58" s="20" t="n">
        <v>4.5270004</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s">
        <v>404</v>
      </c>
      <c r="F59" s="20" t="s">
        <v>404</v>
      </c>
      <c r="G59" s="18" t="n">
        <v>360.2289843</v>
      </c>
      <c r="H59" s="20" t="n">
        <v>9.74890688</v>
      </c>
      <c r="I59" s="18" t="n">
        <v>330.69268387</v>
      </c>
      <c r="J59" s="20" t="n">
        <v>4.90780315</v>
      </c>
      <c r="K59" s="18" t="n">
        <v>363.45486156</v>
      </c>
      <c r="L59" s="20" t="n">
        <v>3.72146706</v>
      </c>
      <c r="M59" s="18" t="n">
        <v>338.48182423</v>
      </c>
      <c r="N59" s="20" t="n">
        <v>3.26905644</v>
      </c>
      <c r="O59" s="18" t="n">
        <v>346.90336674</v>
      </c>
      <c r="P59" s="20" t="n">
        <v>2.41270933</v>
      </c>
      <c r="Q59" s="18" t="s">
        <v>404</v>
      </c>
      <c r="R59" s="20" t="s">
        <v>404</v>
      </c>
      <c r="S59" s="18" t="s">
        <v>404</v>
      </c>
      <c r="T59" s="20" t="s">
        <v>404</v>
      </c>
      <c r="U59" s="18" t="s">
        <v>404</v>
      </c>
      <c r="V59" s="20" t="s">
        <v>404</v>
      </c>
      <c r="W59" s="18" t="s">
        <v>404</v>
      </c>
      <c r="X59" s="20" t="s">
        <v>404</v>
      </c>
      <c r="Y59" s="18" t="n">
        <v>306.4326877</v>
      </c>
      <c r="Z59" s="20" t="n">
        <v>12.6161066</v>
      </c>
    </row>
    <row r="60" spans="1:26">
      <c r="A60" s="15" t="s">
        <v>457</v>
      </c>
      <c r="B60" s="17" t="n">
        <v>4546</v>
      </c>
      <c r="C60" s="18">
        <f>(0.0/B60*100)</f>
        <v/>
      </c>
      <c r="D60" s="19" t="n">
        <v>4546</v>
      </c>
      <c r="E60" s="18" t="n">
        <v>278.64091006</v>
      </c>
      <c r="F60" s="20" t="n">
        <v>33.17973908</v>
      </c>
      <c r="G60" s="18" t="n">
        <v>342.24058552</v>
      </c>
      <c r="H60" s="20" t="n">
        <v>25.82697782</v>
      </c>
      <c r="I60" s="18" t="n">
        <v>364.06666458</v>
      </c>
      <c r="J60" s="20" t="n">
        <v>28.27580553</v>
      </c>
      <c r="K60" s="18" t="n">
        <v>346.90592368</v>
      </c>
      <c r="L60" s="20" t="n">
        <v>13.27812656</v>
      </c>
      <c r="M60" s="18" t="n">
        <v>333.49585604</v>
      </c>
      <c r="N60" s="20" t="n">
        <v>11.54223113</v>
      </c>
      <c r="O60" s="18" t="n">
        <v>354.80215713</v>
      </c>
      <c r="P60" s="20" t="n">
        <v>7.47845348</v>
      </c>
      <c r="Q60" s="18" t="s">
        <v>404</v>
      </c>
      <c r="R60" s="20" t="s">
        <v>404</v>
      </c>
      <c r="S60" s="18" t="s">
        <v>404</v>
      </c>
      <c r="T60" s="20" t="s">
        <v>404</v>
      </c>
      <c r="U60" s="18" t="s">
        <v>404</v>
      </c>
      <c r="V60" s="20" t="s">
        <v>404</v>
      </c>
      <c r="W60" s="18" t="s">
        <v>404</v>
      </c>
      <c r="X60" s="20" t="s">
        <v>404</v>
      </c>
      <c r="Y60" s="18" t="n">
        <v>337.32931419</v>
      </c>
      <c r="Z60" s="20" t="n">
        <v>13.81302117</v>
      </c>
    </row>
    <row r="61" spans="1:26">
      <c r="A61" s="15" t="s">
        <v>458</v>
      </c>
      <c r="B61" s="17" t="n">
        <v>6525</v>
      </c>
      <c r="C61" s="18">
        <f>(0.0/B61*100)</f>
        <v/>
      </c>
      <c r="D61" s="19" t="n">
        <v>6525</v>
      </c>
      <c r="E61" s="18" t="n">
        <v>418.39141864</v>
      </c>
      <c r="F61" s="20" t="n">
        <v>18.36601263</v>
      </c>
      <c r="G61" s="18" t="n">
        <v>493.10917304</v>
      </c>
      <c r="H61" s="20" t="n">
        <v>9.03798398</v>
      </c>
      <c r="I61" s="18" t="n">
        <v>474.48779137</v>
      </c>
      <c r="J61" s="20" t="n">
        <v>7.9852532</v>
      </c>
      <c r="K61" s="18" t="n">
        <v>471.59737598</v>
      </c>
      <c r="L61" s="20" t="n">
        <v>5.06460117</v>
      </c>
      <c r="M61" s="18" t="n">
        <v>476.61774853</v>
      </c>
      <c r="N61" s="20" t="n">
        <v>9.3264768</v>
      </c>
      <c r="O61" s="18" t="n">
        <v>456.02959698</v>
      </c>
      <c r="P61" s="20" t="n">
        <v>7.7403025</v>
      </c>
      <c r="Q61" s="18" t="s">
        <v>404</v>
      </c>
      <c r="R61" s="20" t="s">
        <v>404</v>
      </c>
      <c r="S61" s="18" t="s">
        <v>404</v>
      </c>
      <c r="T61" s="20" t="s">
        <v>404</v>
      </c>
      <c r="U61" s="18" t="s">
        <v>404</v>
      </c>
      <c r="V61" s="20" t="s">
        <v>404</v>
      </c>
      <c r="W61" s="18" t="s">
        <v>404</v>
      </c>
      <c r="X61" s="20" t="s">
        <v>404</v>
      </c>
      <c r="Y61" s="18" t="n">
        <v>385.89806823</v>
      </c>
      <c r="Z61" s="20" t="n">
        <v>20.12227127</v>
      </c>
    </row>
    <row r="62" spans="1:26">
      <c r="A62" s="15" t="s">
        <v>459</v>
      </c>
      <c r="B62" s="17" t="n">
        <v>4476</v>
      </c>
      <c r="C62" s="18">
        <f>(0.0/B62*100)</f>
        <v/>
      </c>
      <c r="D62" s="19" t="n">
        <v>4476</v>
      </c>
      <c r="E62" s="18" t="n">
        <v>450.55657409</v>
      </c>
      <c r="F62" s="20" t="n">
        <v>18.09628072</v>
      </c>
      <c r="G62" s="18" t="n">
        <v>528.32962472</v>
      </c>
      <c r="H62" s="20" t="n">
        <v>5.093267</v>
      </c>
      <c r="I62" s="18" t="n">
        <v>502.08479129</v>
      </c>
      <c r="J62" s="20" t="n">
        <v>1.85197257</v>
      </c>
      <c r="K62" s="18" t="n">
        <v>509.6114669</v>
      </c>
      <c r="L62" s="20" t="n">
        <v>2.60496547</v>
      </c>
      <c r="M62" s="18" t="n">
        <v>509.60152983</v>
      </c>
      <c r="N62" s="20" t="n">
        <v>5.46419491</v>
      </c>
      <c r="O62" s="18" t="n">
        <v>517.9518361299999</v>
      </c>
      <c r="P62" s="20" t="n">
        <v>2.37601563</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s">
        <v>404</v>
      </c>
      <c r="F63" s="20" t="s">
        <v>404</v>
      </c>
      <c r="G63" s="18" t="n">
        <v>366.3912207</v>
      </c>
      <c r="H63" s="20" t="n">
        <v>9.142231990000001</v>
      </c>
      <c r="I63" s="18" t="n">
        <v>327.11558666</v>
      </c>
      <c r="J63" s="20" t="n">
        <v>5.28338035</v>
      </c>
      <c r="K63" s="18" t="n">
        <v>332.44070657</v>
      </c>
      <c r="L63" s="20" t="n">
        <v>3.24704065</v>
      </c>
      <c r="M63" s="18" t="n">
        <v>359.78453137</v>
      </c>
      <c r="N63" s="20" t="n">
        <v>2.62462666</v>
      </c>
      <c r="O63" s="18" t="n">
        <v>358.42131217</v>
      </c>
      <c r="P63" s="20" t="n">
        <v>3.15177059</v>
      </c>
      <c r="Q63" s="18" t="s">
        <v>404</v>
      </c>
      <c r="R63" s="20" t="s">
        <v>404</v>
      </c>
      <c r="S63" s="18" t="s">
        <v>404</v>
      </c>
      <c r="T63" s="20" t="s">
        <v>404</v>
      </c>
      <c r="U63" s="18" t="s">
        <v>404</v>
      </c>
      <c r="V63" s="20" t="s">
        <v>404</v>
      </c>
      <c r="W63" s="18" t="s">
        <v>404</v>
      </c>
      <c r="X63" s="20" t="s">
        <v>404</v>
      </c>
      <c r="Y63" s="18" t="n">
        <v>364.5985222</v>
      </c>
      <c r="Z63" s="20" t="n">
        <v>5.34837061</v>
      </c>
    </row>
    <row r="64" spans="1:26">
      <c r="A64" s="15" t="s">
        <v>461</v>
      </c>
      <c r="B64" s="17" t="n">
        <v>3634</v>
      </c>
      <c r="C64" s="18">
        <f>(27.0/B64*100)</f>
        <v/>
      </c>
      <c r="D64" s="19" t="n">
        <v>3607</v>
      </c>
      <c r="E64" s="18" t="s">
        <v>404</v>
      </c>
      <c r="F64" s="20" t="s">
        <v>404</v>
      </c>
      <c r="G64" s="18" t="n">
        <v>460.05149689</v>
      </c>
      <c r="H64" s="20" t="n">
        <v>9.44351131</v>
      </c>
      <c r="I64" s="18" t="n">
        <v>379.31755584</v>
      </c>
      <c r="J64" s="20" t="n">
        <v>9.102684440000001</v>
      </c>
      <c r="K64" s="18" t="n">
        <v>457.43273106</v>
      </c>
      <c r="L64" s="20" t="n">
        <v>3.24898558</v>
      </c>
      <c r="M64" s="18" t="n">
        <v>444.23047536</v>
      </c>
      <c r="N64" s="20" t="n">
        <v>3.90927166</v>
      </c>
      <c r="O64" s="18" t="n">
        <v>445.43699755</v>
      </c>
      <c r="P64" s="20" t="n">
        <v>2.66544056</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393.78944499</v>
      </c>
      <c r="F65" s="20" t="n">
        <v>11.60999029</v>
      </c>
      <c r="G65" s="18" t="n">
        <v>437.3902732</v>
      </c>
      <c r="H65" s="20" t="n">
        <v>13.70640179</v>
      </c>
      <c r="I65" s="18" t="n">
        <v>426.3674691</v>
      </c>
      <c r="J65" s="20" t="n">
        <v>10.91311681</v>
      </c>
      <c r="K65" s="18" t="n">
        <v>408.80028294</v>
      </c>
      <c r="L65" s="20" t="n">
        <v>7.32534591</v>
      </c>
      <c r="M65" s="18" t="n">
        <v>419.51174272</v>
      </c>
      <c r="N65" s="20" t="n">
        <v>7.10326791</v>
      </c>
      <c r="O65" s="18" t="n">
        <v>415.6627176</v>
      </c>
      <c r="P65" s="20" t="n">
        <v>6.51095529</v>
      </c>
      <c r="Q65" s="18" t="s">
        <v>404</v>
      </c>
      <c r="R65" s="20" t="s">
        <v>404</v>
      </c>
      <c r="S65" s="18" t="s">
        <v>404</v>
      </c>
      <c r="T65" s="20" t="s">
        <v>404</v>
      </c>
      <c r="U65" s="18" t="s">
        <v>404</v>
      </c>
      <c r="V65" s="20" t="s">
        <v>404</v>
      </c>
      <c r="W65" s="18" t="s">
        <v>404</v>
      </c>
      <c r="X65" s="20" t="s">
        <v>404</v>
      </c>
      <c r="Y65" s="18" t="n">
        <v>380.91481781</v>
      </c>
      <c r="Z65" s="20" t="n">
        <v>9.641301350000001</v>
      </c>
    </row>
    <row r="66" spans="1:26">
      <c r="A66" s="15" t="s">
        <v>463</v>
      </c>
      <c r="B66" s="17" t="n">
        <v>5665</v>
      </c>
      <c r="C66" s="18">
        <f>(0.0/B66*100)</f>
        <v/>
      </c>
      <c r="D66" s="19" t="n">
        <v>5665</v>
      </c>
      <c r="E66" s="18" t="s">
        <v>404</v>
      </c>
      <c r="F66" s="20" t="s">
        <v>404</v>
      </c>
      <c r="G66" s="18" t="n">
        <v>451.78733649</v>
      </c>
      <c r="H66" s="20" t="n">
        <v>13.67938093</v>
      </c>
      <c r="I66" s="18" t="n">
        <v>412.14750296</v>
      </c>
      <c r="J66" s="20" t="n">
        <v>3.87100285</v>
      </c>
      <c r="K66" s="18" t="n">
        <v>419.32495493</v>
      </c>
      <c r="L66" s="20" t="n">
        <v>3.28581475</v>
      </c>
      <c r="M66" s="18" t="n">
        <v>451.27580213</v>
      </c>
      <c r="N66" s="20" t="n">
        <v>3.13561858</v>
      </c>
      <c r="O66" s="18" t="n">
        <v>417.64983089</v>
      </c>
      <c r="P66" s="20" t="n">
        <v>2.2249731</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365.48782897</v>
      </c>
      <c r="F67" s="20" t="n">
        <v>9.670962599999999</v>
      </c>
      <c r="G67" s="18" t="n">
        <v>369.60160911</v>
      </c>
      <c r="H67" s="20" t="n">
        <v>9.96642568</v>
      </c>
      <c r="I67" s="18" t="n">
        <v>396.15221145</v>
      </c>
      <c r="J67" s="20" t="n">
        <v>8.794319460000001</v>
      </c>
      <c r="K67" s="18" t="n">
        <v>408.39428347</v>
      </c>
      <c r="L67" s="20" t="n">
        <v>8.308018479999999</v>
      </c>
      <c r="M67" s="18" t="n">
        <v>405.26392015</v>
      </c>
      <c r="N67" s="20" t="n">
        <v>8.788602579999999</v>
      </c>
      <c r="O67" s="18" t="n">
        <v>418.25477044</v>
      </c>
      <c r="P67" s="20" t="n">
        <v>8.475211699999999</v>
      </c>
      <c r="Q67" s="18" t="s">
        <v>404</v>
      </c>
      <c r="R67" s="20" t="s">
        <v>404</v>
      </c>
      <c r="S67" s="18" t="s">
        <v>404</v>
      </c>
      <c r="T67" s="20" t="s">
        <v>404</v>
      </c>
      <c r="U67" s="18" t="s">
        <v>404</v>
      </c>
      <c r="V67" s="20" t="s">
        <v>404</v>
      </c>
      <c r="W67" s="18" t="s">
        <v>404</v>
      </c>
      <c r="X67" s="20" t="s">
        <v>404</v>
      </c>
      <c r="Y67" s="18" t="n">
        <v>408.06820039</v>
      </c>
      <c r="Z67" s="20" t="n">
        <v>16.06417722</v>
      </c>
    </row>
    <row r="68" spans="1:26">
      <c r="A68" s="15" t="s">
        <v>465</v>
      </c>
      <c r="B68" s="17" t="n">
        <v>12083</v>
      </c>
      <c r="C68" s="18">
        <f>(0.0/B68*100)</f>
        <v/>
      </c>
      <c r="D68" s="19" t="n">
        <v>12083</v>
      </c>
      <c r="E68" s="18" t="s">
        <v>404</v>
      </c>
      <c r="F68" s="20" t="s">
        <v>404</v>
      </c>
      <c r="G68" s="18" t="n">
        <v>466.80422715</v>
      </c>
      <c r="H68" s="20" t="n">
        <v>4.36179446</v>
      </c>
      <c r="I68" s="18" t="n">
        <v>363.16334122</v>
      </c>
      <c r="J68" s="20" t="n">
        <v>3.11323259</v>
      </c>
      <c r="K68" s="18" t="n">
        <v>385.26000259</v>
      </c>
      <c r="L68" s="20" t="n">
        <v>3.26019215</v>
      </c>
      <c r="M68" s="18" t="n">
        <v>413.16818412</v>
      </c>
      <c r="N68" s="20" t="n">
        <v>1.80000979</v>
      </c>
      <c r="O68" s="18" t="n">
        <v>395.45328324</v>
      </c>
      <c r="P68" s="20" t="n">
        <v>1.70888585</v>
      </c>
      <c r="Q68" s="18" t="s">
        <v>404</v>
      </c>
      <c r="R68" s="20" t="s">
        <v>404</v>
      </c>
      <c r="S68" s="18" t="s">
        <v>404</v>
      </c>
      <c r="T68" s="20" t="s">
        <v>404</v>
      </c>
      <c r="U68" s="18" t="s">
        <v>404</v>
      </c>
      <c r="V68" s="20" t="s">
        <v>404</v>
      </c>
      <c r="W68" s="18" t="s">
        <v>404</v>
      </c>
      <c r="X68" s="20" t="s">
        <v>404</v>
      </c>
      <c r="Y68" s="18" t="n">
        <v>403.73696419</v>
      </c>
      <c r="Z68" s="20" t="n">
        <v>6.40639968</v>
      </c>
    </row>
    <row r="69" spans="1:26">
      <c r="A69" s="15" t="s">
        <v>466</v>
      </c>
      <c r="B69" s="17" t="n">
        <v>4876</v>
      </c>
      <c r="C69" s="18">
        <f>(0.0/B69*100)</f>
        <v/>
      </c>
      <c r="D69" s="19" t="n">
        <v>4876</v>
      </c>
      <c r="E69" s="18" t="n">
        <v>396.98423765</v>
      </c>
      <c r="F69" s="20" t="n">
        <v>11.4316502</v>
      </c>
      <c r="G69" s="18" t="n">
        <v>462.48665954</v>
      </c>
      <c r="H69" s="20" t="n">
        <v>10.50391754</v>
      </c>
      <c r="I69" s="18" t="n">
        <v>430.49787617</v>
      </c>
      <c r="J69" s="20" t="n">
        <v>12.07283306</v>
      </c>
      <c r="K69" s="18" t="n">
        <v>411.06532505</v>
      </c>
      <c r="L69" s="20" t="n">
        <v>12.48942965</v>
      </c>
      <c r="M69" s="18" t="n">
        <v>414.98683313</v>
      </c>
      <c r="N69" s="20" t="n">
        <v>9.307613849999999</v>
      </c>
      <c r="O69" s="18" t="n">
        <v>449.01019362</v>
      </c>
      <c r="P69" s="20" t="n">
        <v>7.98030318</v>
      </c>
      <c r="Q69" s="18" t="s">
        <v>404</v>
      </c>
      <c r="R69" s="20" t="s">
        <v>404</v>
      </c>
      <c r="S69" s="18" t="s">
        <v>404</v>
      </c>
      <c r="T69" s="20" t="s">
        <v>404</v>
      </c>
      <c r="U69" s="18" t="s">
        <v>404</v>
      </c>
      <c r="V69" s="20" t="s">
        <v>404</v>
      </c>
      <c r="W69" s="18" t="s">
        <v>404</v>
      </c>
      <c r="X69" s="20" t="s">
        <v>404</v>
      </c>
      <c r="Y69" s="18" t="n">
        <v>482.04355982</v>
      </c>
      <c r="Z69" s="20" t="n">
        <v>30.81146736</v>
      </c>
    </row>
    <row r="70" spans="1:26">
      <c r="A70" s="15" t="s">
        <v>467</v>
      </c>
      <c r="B70" s="17" t="n">
        <v>6036</v>
      </c>
      <c r="C70" s="18">
        <f>(0.0/B70*100)</f>
        <v/>
      </c>
      <c r="D70" s="19" t="n">
        <v>6036</v>
      </c>
      <c r="E70" s="18" t="n">
        <v>517.95957126</v>
      </c>
      <c r="F70" s="20" t="n">
        <v>15.55862334</v>
      </c>
      <c r="G70" s="18" t="n">
        <v>527.74993098</v>
      </c>
      <c r="H70" s="20" t="n">
        <v>16.38218752</v>
      </c>
      <c r="I70" s="18" t="n">
        <v>483.91647548</v>
      </c>
      <c r="J70" s="20" t="n">
        <v>10.02044358</v>
      </c>
      <c r="K70" s="18" t="n">
        <v>495.47477431</v>
      </c>
      <c r="L70" s="20" t="n">
        <v>5.98622755</v>
      </c>
      <c r="M70" s="18" t="n">
        <v>497.62954582</v>
      </c>
      <c r="N70" s="20" t="n">
        <v>5.98003139</v>
      </c>
      <c r="O70" s="18" t="n">
        <v>485.05383463</v>
      </c>
      <c r="P70" s="20" t="n">
        <v>6.16173323</v>
      </c>
      <c r="Q70" s="18" t="s">
        <v>404</v>
      </c>
      <c r="R70" s="20" t="s">
        <v>404</v>
      </c>
      <c r="S70" s="18" t="s">
        <v>404</v>
      </c>
      <c r="T70" s="20" t="s">
        <v>404</v>
      </c>
      <c r="U70" s="18" t="s">
        <v>404</v>
      </c>
      <c r="V70" s="20" t="s">
        <v>404</v>
      </c>
      <c r="W70" s="18" t="s">
        <v>404</v>
      </c>
      <c r="X70" s="20" t="s">
        <v>404</v>
      </c>
      <c r="Y70" s="18" t="n">
        <v>478.55504286</v>
      </c>
      <c r="Z70" s="20" t="n">
        <v>20.02663344</v>
      </c>
    </row>
    <row r="71" spans="1:26">
      <c r="A71" s="15" t="s">
        <v>468</v>
      </c>
      <c r="B71" s="17" t="n">
        <v>6115</v>
      </c>
      <c r="C71" s="18">
        <f>(0.0/B71*100)</f>
        <v/>
      </c>
      <c r="D71" s="19" t="n">
        <v>6115</v>
      </c>
      <c r="E71" s="18" t="s">
        <v>404</v>
      </c>
      <c r="F71" s="20" t="s">
        <v>404</v>
      </c>
      <c r="G71" s="18" t="n">
        <v>530.17888892</v>
      </c>
      <c r="H71" s="20" t="n">
        <v>5.30904427</v>
      </c>
      <c r="I71" s="18" t="n">
        <v>520.96585524</v>
      </c>
      <c r="J71" s="20" t="n">
        <v>3.73859938</v>
      </c>
      <c r="K71" s="18" t="n">
        <v>550.41494047</v>
      </c>
      <c r="L71" s="20" t="n">
        <v>3.1607641</v>
      </c>
      <c r="M71" s="18" t="n">
        <v>522.434761</v>
      </c>
      <c r="N71" s="20" t="n">
        <v>3.18943902</v>
      </c>
      <c r="O71" s="18" t="n">
        <v>530.23254256</v>
      </c>
      <c r="P71" s="20" t="n">
        <v>2.77973325</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484.81953056</v>
      </c>
      <c r="F72" s="20" t="n">
        <v>8.284308169999999</v>
      </c>
      <c r="G72" s="18" t="n">
        <v>504.57318254</v>
      </c>
      <c r="H72" s="20" t="n">
        <v>11.53703389</v>
      </c>
      <c r="I72" s="18" t="n">
        <v>512.2345508</v>
      </c>
      <c r="J72" s="20" t="n">
        <v>8.816609959999999</v>
      </c>
      <c r="K72" s="18" t="n">
        <v>486.34101891</v>
      </c>
      <c r="L72" s="20" t="n">
        <v>5.49387258</v>
      </c>
      <c r="M72" s="18" t="n">
        <v>495.99964654</v>
      </c>
      <c r="N72" s="20" t="n">
        <v>12.21007744</v>
      </c>
      <c r="O72" s="18" t="n">
        <v>496.24093583</v>
      </c>
      <c r="P72" s="20" t="n">
        <v>9.521865910000001</v>
      </c>
      <c r="Q72" s="18" t="s">
        <v>404</v>
      </c>
      <c r="R72" s="20" t="s">
        <v>404</v>
      </c>
      <c r="S72" s="18" t="s">
        <v>404</v>
      </c>
      <c r="T72" s="20" t="s">
        <v>404</v>
      </c>
      <c r="U72" s="18" t="s">
        <v>404</v>
      </c>
      <c r="V72" s="20" t="s">
        <v>404</v>
      </c>
      <c r="W72" s="18" t="s">
        <v>404</v>
      </c>
      <c r="X72" s="20" t="s">
        <v>404</v>
      </c>
      <c r="Y72" s="18" t="n">
        <v>485.68621796</v>
      </c>
      <c r="Z72" s="20" t="n">
        <v>29.08878982</v>
      </c>
    </row>
    <row r="73" spans="1:26">
      <c r="A73" s="15" t="s">
        <v>470</v>
      </c>
      <c r="B73" s="17" t="n">
        <v>8249</v>
      </c>
      <c r="C73" s="18">
        <f>(0.0/B73*100)</f>
        <v/>
      </c>
      <c r="D73" s="19" t="n">
        <v>8249</v>
      </c>
      <c r="E73" s="18" t="n">
        <v>403.02066571</v>
      </c>
      <c r="F73" s="20" t="n">
        <v>10.8434991</v>
      </c>
      <c r="G73" s="18" t="n">
        <v>406.15872422</v>
      </c>
      <c r="H73" s="20" t="n">
        <v>10.09270209</v>
      </c>
      <c r="I73" s="18" t="n">
        <v>401.52461668</v>
      </c>
      <c r="J73" s="20" t="n">
        <v>11.66780339</v>
      </c>
      <c r="K73" s="18" t="n">
        <v>409.20906943</v>
      </c>
      <c r="L73" s="20" t="n">
        <v>5.4606531</v>
      </c>
      <c r="M73" s="18" t="n">
        <v>412.2909108</v>
      </c>
      <c r="N73" s="20" t="n">
        <v>9.99015391</v>
      </c>
      <c r="O73" s="18" t="n">
        <v>414.87769117</v>
      </c>
      <c r="P73" s="20" t="n">
        <v>13.47041418</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n">
        <v>401.27660879</v>
      </c>
      <c r="F74" s="20" t="n">
        <v>12.50869367</v>
      </c>
      <c r="G74" s="18" t="n">
        <v>376.03751581</v>
      </c>
      <c r="H74" s="20" t="n">
        <v>6.1117426</v>
      </c>
      <c r="I74" s="18" t="n">
        <v>454.39248463</v>
      </c>
      <c r="J74" s="20" t="n">
        <v>4.13981564</v>
      </c>
      <c r="K74" s="18" t="n">
        <v>429.56959134</v>
      </c>
      <c r="L74" s="20" t="n">
        <v>3.0202587</v>
      </c>
      <c r="M74" s="18" t="n">
        <v>420.03275046</v>
      </c>
      <c r="N74" s="20" t="n">
        <v>2.67354697</v>
      </c>
      <c r="O74" s="18" t="n">
        <v>421.72322672</v>
      </c>
      <c r="P74" s="20" t="n">
        <v>3.25339104</v>
      </c>
      <c r="Q74" s="18" t="s">
        <v>404</v>
      </c>
      <c r="R74" s="20" t="s">
        <v>404</v>
      </c>
      <c r="S74" s="18" t="s">
        <v>404</v>
      </c>
      <c r="T74" s="20" t="s">
        <v>404</v>
      </c>
      <c r="U74" s="18" t="s">
        <v>404</v>
      </c>
      <c r="V74" s="20" t="s">
        <v>404</v>
      </c>
      <c r="W74" s="18" t="s">
        <v>404</v>
      </c>
      <c r="X74" s="20" t="s">
        <v>404</v>
      </c>
      <c r="Y74" s="18" t="n">
        <v>341.74504809</v>
      </c>
      <c r="Z74" s="20" t="n">
        <v>15.82748187</v>
      </c>
    </row>
    <row r="75" spans="1:26">
      <c r="A75" s="15" t="s">
        <v>472</v>
      </c>
      <c r="B75" s="17" t="n">
        <v>5375</v>
      </c>
      <c r="C75" s="18">
        <f>(483.0/B75*100)</f>
        <v/>
      </c>
      <c r="D75" s="19" t="n">
        <v>4892</v>
      </c>
      <c r="E75" s="18" t="n">
        <v>298.09341033</v>
      </c>
      <c r="F75" s="20" t="n">
        <v>22.00217431</v>
      </c>
      <c r="G75" s="18" t="n">
        <v>358.43715125</v>
      </c>
      <c r="H75" s="20" t="n">
        <v>12.51934006</v>
      </c>
      <c r="I75" s="18" t="n">
        <v>385.46255098</v>
      </c>
      <c r="J75" s="20" t="n">
        <v>9.019457600000001</v>
      </c>
      <c r="K75" s="18" t="n">
        <v>384.35517645</v>
      </c>
      <c r="L75" s="20" t="n">
        <v>9.753785450000001</v>
      </c>
      <c r="M75" s="18" t="n">
        <v>340.85993935</v>
      </c>
      <c r="N75" s="20" t="n">
        <v>10.35870054</v>
      </c>
      <c r="O75" s="18" t="n">
        <v>358.73561664</v>
      </c>
      <c r="P75" s="20" t="n">
        <v>7.17867962</v>
      </c>
      <c r="Q75" s="18" t="s">
        <v>404</v>
      </c>
      <c r="R75" s="20" t="s">
        <v>404</v>
      </c>
      <c r="S75" s="18" t="s">
        <v>404</v>
      </c>
      <c r="T75" s="20" t="s">
        <v>404</v>
      </c>
      <c r="U75" s="18" t="s">
        <v>404</v>
      </c>
      <c r="V75" s="20" t="s">
        <v>404</v>
      </c>
      <c r="W75" s="18" t="s">
        <v>404</v>
      </c>
      <c r="X75" s="20" t="s">
        <v>404</v>
      </c>
      <c r="Y75" s="18" t="n">
        <v>353.23497399</v>
      </c>
      <c r="Z75" s="20" t="n">
        <v>18.54225627</v>
      </c>
    </row>
    <row r="76" spans="1:26">
      <c r="A76" s="15" t="s">
        <v>473</v>
      </c>
      <c r="B76" s="17" t="n">
        <v>14167</v>
      </c>
      <c r="C76" s="18">
        <f>(1400.0/B76*100)</f>
        <v/>
      </c>
      <c r="D76" s="19" t="n">
        <v>12767</v>
      </c>
      <c r="E76" s="18" t="n">
        <v>462.79004933</v>
      </c>
      <c r="F76" s="20" t="n">
        <v>8.101392990000001</v>
      </c>
      <c r="G76" s="18" t="n">
        <v>398.54651127</v>
      </c>
      <c r="H76" s="20" t="n">
        <v>12.38694758</v>
      </c>
      <c r="I76" s="18" t="n">
        <v>442.76009907</v>
      </c>
      <c r="J76" s="20" t="n">
        <v>11.73205158</v>
      </c>
      <c r="K76" s="18" t="n">
        <v>423.72754166</v>
      </c>
      <c r="L76" s="20" t="n">
        <v>6.84092804</v>
      </c>
      <c r="M76" s="18" t="n">
        <v>442.49173795</v>
      </c>
      <c r="N76" s="20" t="n">
        <v>8.9826985</v>
      </c>
      <c r="O76" s="18" t="n">
        <v>440.24607148</v>
      </c>
      <c r="P76" s="20" t="n">
        <v>5.74716619</v>
      </c>
      <c r="Q76" s="18" t="s">
        <v>404</v>
      </c>
      <c r="R76" s="20" t="s">
        <v>404</v>
      </c>
      <c r="S76" s="18" t="s">
        <v>404</v>
      </c>
      <c r="T76" s="20" t="s">
        <v>404</v>
      </c>
      <c r="U76" s="18" t="s">
        <v>404</v>
      </c>
      <c r="V76" s="20" t="s">
        <v>404</v>
      </c>
      <c r="W76" s="18" t="s">
        <v>404</v>
      </c>
      <c r="X76" s="20" t="s">
        <v>404</v>
      </c>
      <c r="Y76" s="18" t="n">
        <v>437.26749906</v>
      </c>
      <c r="Z76" s="20" t="n">
        <v>11.6797163</v>
      </c>
    </row>
    <row r="77" spans="1:26">
      <c r="A77" s="15" t="s">
        <v>474</v>
      </c>
      <c r="B77" s="17" t="n">
        <v>6062</v>
      </c>
      <c r="C77" s="18">
        <f>(0.0/B77*100)</f>
        <v/>
      </c>
      <c r="D77" s="19" t="n">
        <v>6062</v>
      </c>
      <c r="E77" s="18" t="n">
        <v>433.58682111</v>
      </c>
      <c r="F77" s="20" t="n">
        <v>23.34798633</v>
      </c>
      <c r="G77" s="18" t="n">
        <v>459.94063229</v>
      </c>
      <c r="H77" s="20" t="n">
        <v>9.63188033</v>
      </c>
      <c r="I77" s="18" t="n">
        <v>423.87024499</v>
      </c>
      <c r="J77" s="20" t="n">
        <v>7.51363626</v>
      </c>
      <c r="K77" s="18" t="n">
        <v>441.22834603</v>
      </c>
      <c r="L77" s="20" t="n">
        <v>10.69584489</v>
      </c>
      <c r="M77" s="18" t="n">
        <v>428.08694535</v>
      </c>
      <c r="N77" s="20" t="n">
        <v>8.285141060000001</v>
      </c>
      <c r="O77" s="18" t="n">
        <v>436.76663706</v>
      </c>
      <c r="P77" s="20" t="n">
        <v>7.07140225</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488.74649697</v>
      </c>
      <c r="F78" s="20" t="n">
        <v>7.47222688</v>
      </c>
      <c r="G78" s="18" t="n">
        <v>495.01896513</v>
      </c>
      <c r="H78" s="20" t="n">
        <v>8.601254600000001</v>
      </c>
      <c r="I78" s="18" t="n">
        <v>494.3574134</v>
      </c>
      <c r="J78" s="20" t="n">
        <v>11.3566523</v>
      </c>
      <c r="K78" s="18" t="n">
        <v>488.45240076</v>
      </c>
      <c r="L78" s="20" t="n">
        <v>6.03151708</v>
      </c>
      <c r="M78" s="18" t="n">
        <v>468.01838337</v>
      </c>
      <c r="N78" s="20" t="n">
        <v>8.34156767</v>
      </c>
      <c r="O78" s="18" t="n">
        <v>499.97232185</v>
      </c>
      <c r="P78" s="20" t="n">
        <v>13.77118528</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452.27179692</v>
      </c>
      <c r="H79" s="20" t="n">
        <v>15.88317989</v>
      </c>
      <c r="I79" s="18" t="n">
        <v>477.68398756</v>
      </c>
      <c r="J79" s="20" t="n">
        <v>13.98325159</v>
      </c>
      <c r="K79" s="18" t="n">
        <v>501.95381992</v>
      </c>
      <c r="L79" s="20" t="n">
        <v>16.45105447</v>
      </c>
      <c r="M79" s="18" t="n">
        <v>477.62310215</v>
      </c>
      <c r="N79" s="20" t="n">
        <v>16.94936576</v>
      </c>
      <c r="O79" s="18" t="n">
        <v>461.32645108</v>
      </c>
      <c r="P79" s="20" t="n">
        <v>20.55666597</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371.36892697</v>
      </c>
      <c r="F80" s="20" t="n">
        <v>11.79949489</v>
      </c>
      <c r="G80" s="18" t="n">
        <v>434.61856822</v>
      </c>
      <c r="H80" s="20" t="n">
        <v>9.05199284</v>
      </c>
      <c r="I80" s="18" t="n">
        <v>454.85733779</v>
      </c>
      <c r="J80" s="20" t="n">
        <v>20.56163134</v>
      </c>
      <c r="K80" s="18" t="n">
        <v>431.22462801</v>
      </c>
      <c r="L80" s="20" t="n">
        <v>8.983311349999999</v>
      </c>
      <c r="M80" s="18" t="n">
        <v>423.36964038</v>
      </c>
      <c r="N80" s="20" t="n">
        <v>7.0801424</v>
      </c>
      <c r="O80" s="18" t="n">
        <v>431.36812397</v>
      </c>
      <c r="P80" s="20" t="n">
        <v>7.01082679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481.84957143</v>
      </c>
      <c r="F81" s="20" t="n">
        <v>8.08522458</v>
      </c>
      <c r="G81" s="18" t="n">
        <v>424.71133458</v>
      </c>
      <c r="H81" s="20" t="n">
        <v>10.25706175</v>
      </c>
      <c r="I81" s="18" t="n">
        <v>435.22931658</v>
      </c>
      <c r="J81" s="20" t="n">
        <v>8.38168967</v>
      </c>
      <c r="K81" s="18" t="n">
        <v>423.49685135</v>
      </c>
      <c r="L81" s="20" t="n">
        <v>6.57327937</v>
      </c>
      <c r="M81" s="18" t="n">
        <v>432.86345549</v>
      </c>
      <c r="N81" s="20" t="n">
        <v>7.8495485</v>
      </c>
      <c r="O81" s="18" t="n">
        <v>431.92934055</v>
      </c>
      <c r="P81" s="20" t="n">
        <v>8.00083922</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537</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524.39544142</v>
      </c>
      <c r="F7" s="20" t="n">
        <v>20.07617221</v>
      </c>
      <c r="G7" s="18" t="n">
        <v>505.44617714</v>
      </c>
      <c r="H7" s="20" t="n">
        <v>7.9795812</v>
      </c>
      <c r="I7" s="18" t="n">
        <v>503.97987011</v>
      </c>
      <c r="J7" s="20" t="n">
        <v>5.41937822</v>
      </c>
      <c r="K7" s="18" t="n">
        <v>504.6052342</v>
      </c>
      <c r="L7" s="20" t="n">
        <v>3.74203745</v>
      </c>
      <c r="M7" s="18" t="n">
        <v>514.3013611600001</v>
      </c>
      <c r="N7" s="20" t="n">
        <v>4.0976483</v>
      </c>
      <c r="O7" s="18" t="n">
        <v>484.67650412</v>
      </c>
      <c r="P7" s="20" t="n">
        <v>6.33738715</v>
      </c>
      <c r="Q7" s="18" t="s">
        <v>404</v>
      </c>
      <c r="R7" s="20" t="s">
        <v>404</v>
      </c>
      <c r="S7" s="18" t="s">
        <v>404</v>
      </c>
      <c r="T7" s="20" t="s">
        <v>404</v>
      </c>
      <c r="U7" s="18" t="s">
        <v>404</v>
      </c>
      <c r="V7" s="20" t="s">
        <v>404</v>
      </c>
      <c r="W7" s="18" t="s">
        <v>404</v>
      </c>
      <c r="X7" s="20" t="s">
        <v>404</v>
      </c>
      <c r="Y7" s="18" t="n">
        <v>488.23820005</v>
      </c>
      <c r="Z7" s="20" t="n">
        <v>7.91230124</v>
      </c>
    </row>
    <row r="8" spans="1:26">
      <c r="A8" s="15" t="s">
        <v>405</v>
      </c>
      <c r="B8" s="17" t="n">
        <v>7007</v>
      </c>
      <c r="C8" s="18">
        <f>(0.0/B8*100)</f>
        <v/>
      </c>
      <c r="D8" s="19" t="n">
        <v>7007</v>
      </c>
      <c r="E8" s="18" t="n">
        <v>475.95837513</v>
      </c>
      <c r="F8" s="20" t="n">
        <v>20.00114066</v>
      </c>
      <c r="G8" s="18" t="n">
        <v>502.84270368</v>
      </c>
      <c r="H8" s="20" t="n">
        <v>9.39726505</v>
      </c>
      <c r="I8" s="18" t="n">
        <v>492.69239726</v>
      </c>
      <c r="J8" s="20" t="n">
        <v>8.435285390000001</v>
      </c>
      <c r="K8" s="18" t="n">
        <v>476.41331014</v>
      </c>
      <c r="L8" s="20" t="n">
        <v>9.70640641</v>
      </c>
      <c r="M8" s="18" t="n">
        <v>483.45778862</v>
      </c>
      <c r="N8" s="20" t="n">
        <v>16.62900986</v>
      </c>
      <c r="O8" s="18" t="n">
        <v>467.43045147</v>
      </c>
      <c r="P8" s="20" t="n">
        <v>14.21624752</v>
      </c>
      <c r="Q8" s="18" t="s">
        <v>404</v>
      </c>
      <c r="R8" s="20" t="s">
        <v>404</v>
      </c>
      <c r="S8" s="18" t="s">
        <v>404</v>
      </c>
      <c r="T8" s="20" t="s">
        <v>404</v>
      </c>
      <c r="U8" s="18" t="s">
        <v>404</v>
      </c>
      <c r="V8" s="20" t="s">
        <v>404</v>
      </c>
      <c r="W8" s="18" t="s">
        <v>404</v>
      </c>
      <c r="X8" s="20" t="s">
        <v>404</v>
      </c>
      <c r="Y8" s="18" t="n">
        <v>472.36543309</v>
      </c>
      <c r="Z8" s="20" t="n">
        <v>17.56631817</v>
      </c>
    </row>
    <row r="9" spans="1:26">
      <c r="A9" s="15" t="s">
        <v>406</v>
      </c>
      <c r="B9" s="17" t="n">
        <v>9651</v>
      </c>
      <c r="C9" s="18">
        <f>(200.0/B9*100)</f>
        <v/>
      </c>
      <c r="D9" s="19" t="n">
        <v>9451</v>
      </c>
      <c r="E9" s="18" t="n">
        <v>497.18274339</v>
      </c>
      <c r="F9" s="20" t="n">
        <v>27.8291352</v>
      </c>
      <c r="G9" s="18" t="n">
        <v>502.28484931</v>
      </c>
      <c r="H9" s="20" t="n">
        <v>7.97520355</v>
      </c>
      <c r="I9" s="18" t="n">
        <v>508.21221174</v>
      </c>
      <c r="J9" s="20" t="n">
        <v>8.28997577</v>
      </c>
      <c r="K9" s="18" t="n">
        <v>509.48914789</v>
      </c>
      <c r="L9" s="20" t="n">
        <v>8.77877913</v>
      </c>
      <c r="M9" s="18" t="n">
        <v>501.05083083</v>
      </c>
      <c r="N9" s="20" t="n">
        <v>10.14592345</v>
      </c>
      <c r="O9" s="18" t="n">
        <v>476.5528714</v>
      </c>
      <c r="P9" s="20" t="n">
        <v>12.72951788</v>
      </c>
      <c r="Q9" s="18" t="s">
        <v>404</v>
      </c>
      <c r="R9" s="20" t="s">
        <v>404</v>
      </c>
      <c r="S9" s="18" t="s">
        <v>404</v>
      </c>
      <c r="T9" s="20" t="s">
        <v>404</v>
      </c>
      <c r="U9" s="18" t="s">
        <v>404</v>
      </c>
      <c r="V9" s="20" t="s">
        <v>404</v>
      </c>
      <c r="W9" s="18" t="s">
        <v>404</v>
      </c>
      <c r="X9" s="20" t="s">
        <v>404</v>
      </c>
      <c r="Y9" s="18" t="n">
        <v>476.24044201</v>
      </c>
      <c r="Z9" s="20" t="n">
        <v>12.54057102</v>
      </c>
    </row>
    <row r="10" spans="1:26">
      <c r="A10" s="15" t="s">
        <v>407</v>
      </c>
      <c r="B10" s="17" t="n">
        <v>20058</v>
      </c>
      <c r="C10" s="18">
        <f>(2798.0/B10*100)</f>
        <v/>
      </c>
      <c r="D10" s="19" t="n">
        <v>17260</v>
      </c>
      <c r="E10" s="18" t="n">
        <v>512.9490214800001</v>
      </c>
      <c r="F10" s="20" t="n">
        <v>15.95627223</v>
      </c>
      <c r="G10" s="18" t="n">
        <v>531.02348464</v>
      </c>
      <c r="H10" s="20" t="n">
        <v>6.58809383</v>
      </c>
      <c r="I10" s="18" t="n">
        <v>525.7722052399999</v>
      </c>
      <c r="J10" s="20" t="n">
        <v>5.83174421</v>
      </c>
      <c r="K10" s="18" t="n">
        <v>524.18321274</v>
      </c>
      <c r="L10" s="20" t="n">
        <v>5.06606129</v>
      </c>
      <c r="M10" s="18" t="n">
        <v>529.67120215</v>
      </c>
      <c r="N10" s="20" t="n">
        <v>5.29420393</v>
      </c>
      <c r="O10" s="18" t="n">
        <v>529.96917765</v>
      </c>
      <c r="P10" s="20" t="n">
        <v>6.10880017</v>
      </c>
      <c r="Q10" s="18" t="s">
        <v>404</v>
      </c>
      <c r="R10" s="20" t="s">
        <v>404</v>
      </c>
      <c r="S10" s="18" t="s">
        <v>404</v>
      </c>
      <c r="T10" s="20" t="s">
        <v>404</v>
      </c>
      <c r="U10" s="18" t="s">
        <v>404</v>
      </c>
      <c r="V10" s="20" t="s">
        <v>404</v>
      </c>
      <c r="W10" s="18" t="s">
        <v>404</v>
      </c>
      <c r="X10" s="20" t="s">
        <v>404</v>
      </c>
      <c r="Y10" s="18" t="n">
        <v>540.31397713</v>
      </c>
      <c r="Z10" s="20" t="n">
        <v>11.95354502</v>
      </c>
    </row>
    <row r="11" spans="1:26">
      <c r="A11" s="15" t="s">
        <v>408</v>
      </c>
      <c r="B11" s="17" t="n">
        <v>7053</v>
      </c>
      <c r="C11" s="18">
        <f>(137.0/B11*100)</f>
        <v/>
      </c>
      <c r="D11" s="19" t="n">
        <v>6916</v>
      </c>
      <c r="E11" s="18" t="n">
        <v>419.57802159</v>
      </c>
      <c r="F11" s="20" t="n">
        <v>33.66454349</v>
      </c>
      <c r="G11" s="18" t="n">
        <v>472.341841</v>
      </c>
      <c r="H11" s="20" t="n">
        <v>10.14450721</v>
      </c>
      <c r="I11" s="18" t="n">
        <v>457.11728196</v>
      </c>
      <c r="J11" s="20" t="n">
        <v>8.790688149999999</v>
      </c>
      <c r="K11" s="18" t="n">
        <v>450.44949751</v>
      </c>
      <c r="L11" s="20" t="n">
        <v>8.59884347</v>
      </c>
      <c r="M11" s="18" t="n">
        <v>466.17164331</v>
      </c>
      <c r="N11" s="20" t="n">
        <v>8.69339255</v>
      </c>
      <c r="O11" s="18" t="n">
        <v>460.66559414</v>
      </c>
      <c r="P11" s="20" t="n">
        <v>8.744601019999999</v>
      </c>
      <c r="Q11" s="18" t="s">
        <v>404</v>
      </c>
      <c r="R11" s="20" t="s">
        <v>404</v>
      </c>
      <c r="S11" s="18" t="s">
        <v>404</v>
      </c>
      <c r="T11" s="20" t="s">
        <v>404</v>
      </c>
      <c r="U11" s="18" t="s">
        <v>404</v>
      </c>
      <c r="V11" s="20" t="s">
        <v>404</v>
      </c>
      <c r="W11" s="18" t="s">
        <v>404</v>
      </c>
      <c r="X11" s="20" t="s">
        <v>404</v>
      </c>
      <c r="Y11" s="18" t="n">
        <v>467.11834924</v>
      </c>
      <c r="Z11" s="20" t="n">
        <v>27.46709154</v>
      </c>
    </row>
    <row r="12" spans="1:26">
      <c r="A12" s="15" t="s">
        <v>409</v>
      </c>
      <c r="B12" s="17" t="n">
        <v>6894</v>
      </c>
      <c r="C12" s="18">
        <f>(106.0/B12*100)</f>
        <v/>
      </c>
      <c r="D12" s="19" t="n">
        <v>6788</v>
      </c>
      <c r="E12" s="18" t="n">
        <v>506.72647209</v>
      </c>
      <c r="F12" s="20" t="n">
        <v>30.92612668</v>
      </c>
      <c r="G12" s="18" t="n">
        <v>489.02143933</v>
      </c>
      <c r="H12" s="20" t="n">
        <v>6.81509496</v>
      </c>
      <c r="I12" s="18" t="n">
        <v>485.60233288</v>
      </c>
      <c r="J12" s="20" t="n">
        <v>6.75658981</v>
      </c>
      <c r="K12" s="18" t="n">
        <v>494.74782033</v>
      </c>
      <c r="L12" s="20" t="n">
        <v>5.92131836</v>
      </c>
      <c r="M12" s="18" t="n">
        <v>484.23725166</v>
      </c>
      <c r="N12" s="20" t="n">
        <v>9.574487810000001</v>
      </c>
      <c r="O12" s="18" t="n">
        <v>481.92851876</v>
      </c>
      <c r="P12" s="20" t="n">
        <v>11.94041378</v>
      </c>
      <c r="Q12" s="18" t="s">
        <v>404</v>
      </c>
      <c r="R12" s="20" t="s">
        <v>404</v>
      </c>
      <c r="S12" s="18" t="s">
        <v>404</v>
      </c>
      <c r="T12" s="20" t="s">
        <v>404</v>
      </c>
      <c r="U12" s="18" t="s">
        <v>404</v>
      </c>
      <c r="V12" s="20" t="s">
        <v>404</v>
      </c>
      <c r="W12" s="18" t="s">
        <v>404</v>
      </c>
      <c r="X12" s="20" t="s">
        <v>404</v>
      </c>
      <c r="Y12" s="18" t="n">
        <v>423.29690338</v>
      </c>
      <c r="Z12" s="20" t="n">
        <v>36.51213083</v>
      </c>
    </row>
    <row r="13" spans="1:26">
      <c r="A13" s="15" t="s">
        <v>410</v>
      </c>
      <c r="B13" s="17" t="n">
        <v>7161</v>
      </c>
      <c r="C13" s="18">
        <f>(1175.0/B13*100)</f>
        <v/>
      </c>
      <c r="D13" s="19" t="n">
        <v>5986</v>
      </c>
      <c r="E13" s="18" t="n">
        <v>513.89921201</v>
      </c>
      <c r="F13" s="20" t="n">
        <v>6.66700009</v>
      </c>
      <c r="G13" s="18" t="n">
        <v>498.37758708</v>
      </c>
      <c r="H13" s="20" t="n">
        <v>5.39391656</v>
      </c>
      <c r="I13" s="18" t="n">
        <v>494.42507925</v>
      </c>
      <c r="J13" s="20" t="n">
        <v>6.61710626</v>
      </c>
      <c r="K13" s="18" t="n">
        <v>501.63646389</v>
      </c>
      <c r="L13" s="20" t="n">
        <v>5.78339339</v>
      </c>
      <c r="M13" s="18" t="n">
        <v>486.78534385</v>
      </c>
      <c r="N13" s="20" t="n">
        <v>8.21414193</v>
      </c>
      <c r="O13" s="18" t="n">
        <v>517.62275443</v>
      </c>
      <c r="P13" s="20" t="n">
        <v>8.408964839999999</v>
      </c>
      <c r="Q13" s="18" t="s">
        <v>404</v>
      </c>
      <c r="R13" s="20" t="s">
        <v>404</v>
      </c>
      <c r="S13" s="18" t="s">
        <v>404</v>
      </c>
      <c r="T13" s="20" t="s">
        <v>404</v>
      </c>
      <c r="U13" s="18" t="s">
        <v>404</v>
      </c>
      <c r="V13" s="20" t="s">
        <v>404</v>
      </c>
      <c r="W13" s="18" t="s">
        <v>404</v>
      </c>
      <c r="X13" s="20" t="s">
        <v>404</v>
      </c>
      <c r="Y13" s="18" t="n">
        <v>499.56489054</v>
      </c>
      <c r="Z13" s="20" t="n">
        <v>7.37410535</v>
      </c>
    </row>
    <row r="14" spans="1:26">
      <c r="A14" s="15" t="s">
        <v>411</v>
      </c>
      <c r="B14" s="17" t="n">
        <v>5587</v>
      </c>
      <c r="C14" s="18">
        <f>(0.0/B14*100)</f>
        <v/>
      </c>
      <c r="D14" s="19" t="n">
        <v>5587</v>
      </c>
      <c r="E14" s="18" t="n">
        <v>527.32121317</v>
      </c>
      <c r="F14" s="20" t="n">
        <v>7.83336725</v>
      </c>
      <c r="G14" s="18" t="n">
        <v>515.59173943</v>
      </c>
      <c r="H14" s="20" t="n">
        <v>8.70925854</v>
      </c>
      <c r="I14" s="18" t="n">
        <v>523.3716336700001</v>
      </c>
      <c r="J14" s="20" t="n">
        <v>3.26274912</v>
      </c>
      <c r="K14" s="18" t="n">
        <v>513.35274869</v>
      </c>
      <c r="L14" s="20" t="n">
        <v>4.33397067</v>
      </c>
      <c r="M14" s="18" t="n">
        <v>531.31207066</v>
      </c>
      <c r="N14" s="20" t="n">
        <v>6.812336</v>
      </c>
      <c r="O14" s="18" t="n">
        <v>499.19369775</v>
      </c>
      <c r="P14" s="20" t="n">
        <v>9.96576911</v>
      </c>
      <c r="Q14" s="18" t="s">
        <v>404</v>
      </c>
      <c r="R14" s="20" t="s">
        <v>404</v>
      </c>
      <c r="S14" s="18" t="s">
        <v>404</v>
      </c>
      <c r="T14" s="20" t="s">
        <v>404</v>
      </c>
      <c r="U14" s="18" t="s">
        <v>404</v>
      </c>
      <c r="V14" s="20" t="s">
        <v>404</v>
      </c>
      <c r="W14" s="18" t="s">
        <v>404</v>
      </c>
      <c r="X14" s="20" t="s">
        <v>404</v>
      </c>
      <c r="Y14" s="18" t="n">
        <v>520.52497632</v>
      </c>
      <c r="Z14" s="20" t="n">
        <v>12.97520814</v>
      </c>
    </row>
    <row r="15" spans="1:26">
      <c r="A15" s="15" t="s">
        <v>412</v>
      </c>
      <c r="B15" s="17" t="n">
        <v>5882</v>
      </c>
      <c r="C15" s="18">
        <f>(0.0/B15*100)</f>
        <v/>
      </c>
      <c r="D15" s="19" t="n">
        <v>5882</v>
      </c>
      <c r="E15" s="18" t="n">
        <v>510.70752402</v>
      </c>
      <c r="F15" s="20" t="n">
        <v>11.09622694</v>
      </c>
      <c r="G15" s="18" t="n">
        <v>517.03304154</v>
      </c>
      <c r="H15" s="20" t="n">
        <v>6.59795639</v>
      </c>
      <c r="I15" s="18" t="n">
        <v>527.80779607</v>
      </c>
      <c r="J15" s="20" t="n">
        <v>5.13540263</v>
      </c>
      <c r="K15" s="18" t="n">
        <v>533.39811076</v>
      </c>
      <c r="L15" s="20" t="n">
        <v>5.82569474</v>
      </c>
      <c r="M15" s="18" t="n">
        <v>520.41027815</v>
      </c>
      <c r="N15" s="20" t="n">
        <v>5.74882334</v>
      </c>
      <c r="O15" s="18" t="n">
        <v>531.72259775</v>
      </c>
      <c r="P15" s="20" t="n">
        <v>7.65240911</v>
      </c>
      <c r="Q15" s="18" t="s">
        <v>404</v>
      </c>
      <c r="R15" s="20" t="s">
        <v>404</v>
      </c>
      <c r="S15" s="18" t="s">
        <v>404</v>
      </c>
      <c r="T15" s="20" t="s">
        <v>404</v>
      </c>
      <c r="U15" s="18" t="s">
        <v>404</v>
      </c>
      <c r="V15" s="20" t="s">
        <v>404</v>
      </c>
      <c r="W15" s="18" t="s">
        <v>404</v>
      </c>
      <c r="X15" s="20" t="s">
        <v>404</v>
      </c>
      <c r="Y15" s="18" t="n">
        <v>554.47068505</v>
      </c>
      <c r="Z15" s="20" t="n">
        <v>15.43578085</v>
      </c>
    </row>
    <row r="16" spans="1:26">
      <c r="A16" s="15" t="s">
        <v>413</v>
      </c>
      <c r="B16" s="17" t="n">
        <v>6108</v>
      </c>
      <c r="C16" s="18">
        <f>(364.0/B16*100)</f>
        <v/>
      </c>
      <c r="D16" s="19" t="n">
        <v>5744</v>
      </c>
      <c r="E16" s="18" t="n">
        <v>475.0296519</v>
      </c>
      <c r="F16" s="20" t="n">
        <v>21.55149266</v>
      </c>
      <c r="G16" s="18" t="n">
        <v>511.20454754</v>
      </c>
      <c r="H16" s="20" t="n">
        <v>9.880754339999999</v>
      </c>
      <c r="I16" s="18" t="n">
        <v>498.05698928</v>
      </c>
      <c r="J16" s="20" t="n">
        <v>11.15198822</v>
      </c>
      <c r="K16" s="18" t="n">
        <v>510.68302065</v>
      </c>
      <c r="L16" s="20" t="n">
        <v>11.56748536</v>
      </c>
      <c r="M16" s="18" t="n">
        <v>480.23970489</v>
      </c>
      <c r="N16" s="20" t="n">
        <v>18.47516749</v>
      </c>
      <c r="O16" s="18" t="n">
        <v>522.72784344</v>
      </c>
      <c r="P16" s="20" t="n">
        <v>11.65785617</v>
      </c>
      <c r="Q16" s="18" t="s">
        <v>404</v>
      </c>
      <c r="R16" s="20" t="s">
        <v>404</v>
      </c>
      <c r="S16" s="18" t="s">
        <v>404</v>
      </c>
      <c r="T16" s="20" t="s">
        <v>404</v>
      </c>
      <c r="U16" s="18" t="s">
        <v>404</v>
      </c>
      <c r="V16" s="20" t="s">
        <v>404</v>
      </c>
      <c r="W16" s="18" t="s">
        <v>404</v>
      </c>
      <c r="X16" s="20" t="s">
        <v>404</v>
      </c>
      <c r="Y16" s="18" t="n">
        <v>469.82545007</v>
      </c>
      <c r="Z16" s="20" t="n">
        <v>27.65057047</v>
      </c>
    </row>
    <row r="17" spans="1:26">
      <c r="A17" s="15" t="s">
        <v>414</v>
      </c>
      <c r="B17" s="17" t="n">
        <v>6504</v>
      </c>
      <c r="C17" s="18">
        <f>(1325.0/B17*100)</f>
        <v/>
      </c>
      <c r="D17" s="19" t="n">
        <v>5179</v>
      </c>
      <c r="E17" s="18" t="n">
        <v>419.52478826</v>
      </c>
      <c r="F17" s="20" t="n">
        <v>6.88737504</v>
      </c>
      <c r="G17" s="18" t="n">
        <v>517.5197061600001</v>
      </c>
      <c r="H17" s="20" t="n">
        <v>11.42198595</v>
      </c>
      <c r="I17" s="18" t="n">
        <v>511.66087063</v>
      </c>
      <c r="J17" s="20" t="n">
        <v>6.60455295</v>
      </c>
      <c r="K17" s="18" t="n">
        <v>508.22849217</v>
      </c>
      <c r="L17" s="20" t="n">
        <v>9.51885762</v>
      </c>
      <c r="M17" s="18" t="n">
        <v>499.01081397</v>
      </c>
      <c r="N17" s="20" t="n">
        <v>12.26563507</v>
      </c>
      <c r="O17" s="18" t="n">
        <v>506.15327265</v>
      </c>
      <c r="P17" s="20" t="n">
        <v>21.74600449</v>
      </c>
      <c r="Q17" s="18" t="s">
        <v>404</v>
      </c>
      <c r="R17" s="20" t="s">
        <v>404</v>
      </c>
      <c r="S17" s="18" t="s">
        <v>404</v>
      </c>
      <c r="T17" s="20" t="s">
        <v>404</v>
      </c>
      <c r="U17" s="18" t="s">
        <v>404</v>
      </c>
      <c r="V17" s="20" t="s">
        <v>404</v>
      </c>
      <c r="W17" s="18" t="s">
        <v>404</v>
      </c>
      <c r="X17" s="20" t="s">
        <v>404</v>
      </c>
      <c r="Y17" s="18" t="n">
        <v>532.67013786</v>
      </c>
      <c r="Z17" s="20" t="n">
        <v>18.43439162</v>
      </c>
    </row>
    <row r="18" spans="1:26">
      <c r="A18" s="15" t="s">
        <v>415</v>
      </c>
      <c r="B18" s="17" t="n">
        <v>5532</v>
      </c>
      <c r="C18" s="18">
        <f>(0.0/B18*100)</f>
        <v/>
      </c>
      <c r="D18" s="19" t="n">
        <v>5532</v>
      </c>
      <c r="E18" s="18" t="s">
        <v>404</v>
      </c>
      <c r="F18" s="20" t="s">
        <v>404</v>
      </c>
      <c r="G18" s="18" t="n">
        <v>476.31046698</v>
      </c>
      <c r="H18" s="20" t="n">
        <v>13.3681559</v>
      </c>
      <c r="I18" s="18" t="n">
        <v>470.52348798</v>
      </c>
      <c r="J18" s="20" t="n">
        <v>6.88981655</v>
      </c>
      <c r="K18" s="18" t="n">
        <v>460.8934661</v>
      </c>
      <c r="L18" s="20" t="n">
        <v>12.43348259</v>
      </c>
      <c r="M18" s="18" t="n">
        <v>461.99636849</v>
      </c>
      <c r="N18" s="20" t="n">
        <v>16.06931023</v>
      </c>
      <c r="O18" s="18" t="n">
        <v>464.81190049</v>
      </c>
      <c r="P18" s="20" t="n">
        <v>13.76035198</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n">
        <v>479.7130599</v>
      </c>
      <c r="F19" s="20" t="n">
        <v>11.83774166</v>
      </c>
      <c r="G19" s="18" t="n">
        <v>483.706165</v>
      </c>
      <c r="H19" s="20" t="n">
        <v>9.99209387</v>
      </c>
      <c r="I19" s="18" t="n">
        <v>470.57969479</v>
      </c>
      <c r="J19" s="20" t="n">
        <v>9.06884415</v>
      </c>
      <c r="K19" s="18" t="n">
        <v>458.35402868</v>
      </c>
      <c r="L19" s="20" t="n">
        <v>9.11098838</v>
      </c>
      <c r="M19" s="18" t="n">
        <v>476.14882753</v>
      </c>
      <c r="N19" s="20" t="n">
        <v>16.51186336</v>
      </c>
      <c r="O19" s="18" t="n">
        <v>454.49687174</v>
      </c>
      <c r="P19" s="20" t="n">
        <v>22.18578614</v>
      </c>
      <c r="Q19" s="18" t="s">
        <v>404</v>
      </c>
      <c r="R19" s="20" t="s">
        <v>404</v>
      </c>
      <c r="S19" s="18" t="s">
        <v>404</v>
      </c>
      <c r="T19" s="20" t="s">
        <v>404</v>
      </c>
      <c r="U19" s="18" t="s">
        <v>404</v>
      </c>
      <c r="V19" s="20" t="s">
        <v>404</v>
      </c>
      <c r="W19" s="18" t="s">
        <v>404</v>
      </c>
      <c r="X19" s="20" t="s">
        <v>404</v>
      </c>
      <c r="Y19" s="18" t="n">
        <v>490.48913634</v>
      </c>
      <c r="Z19" s="20" t="n">
        <v>23.01708201</v>
      </c>
    </row>
    <row r="20" spans="1:26">
      <c r="A20" s="15" t="s">
        <v>417</v>
      </c>
      <c r="B20" s="17" t="n">
        <v>3371</v>
      </c>
      <c r="C20" s="18">
        <f>(24.0/B20*100)</f>
        <v/>
      </c>
      <c r="D20" s="19" t="n">
        <v>3347</v>
      </c>
      <c r="E20" s="18" t="n">
        <v>483.59864243</v>
      </c>
      <c r="F20" s="20" t="n">
        <v>12.84715758</v>
      </c>
      <c r="G20" s="18" t="n">
        <v>473.28503001</v>
      </c>
      <c r="H20" s="20" t="n">
        <v>6.37961619</v>
      </c>
      <c r="I20" s="18" t="n">
        <v>479.09835592</v>
      </c>
      <c r="J20" s="20" t="n">
        <v>4.00772274</v>
      </c>
      <c r="K20" s="18" t="n">
        <v>488.22709581</v>
      </c>
      <c r="L20" s="20" t="n">
        <v>3.36721663</v>
      </c>
      <c r="M20" s="18" t="n">
        <v>483.26664663</v>
      </c>
      <c r="N20" s="20" t="n">
        <v>3.74748051</v>
      </c>
      <c r="O20" s="18" t="n">
        <v>475.07659129</v>
      </c>
      <c r="P20" s="20" t="n">
        <v>6.28897796</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n">
        <v>528.79080549</v>
      </c>
      <c r="F21" s="20" t="n">
        <v>14.43781574</v>
      </c>
      <c r="G21" s="18" t="n">
        <v>516.49692757</v>
      </c>
      <c r="H21" s="20" t="n">
        <v>9.453569099999999</v>
      </c>
      <c r="I21" s="18" t="n">
        <v>522.73833651</v>
      </c>
      <c r="J21" s="20" t="n">
        <v>4.32396025</v>
      </c>
      <c r="K21" s="18" t="n">
        <v>535.45304687</v>
      </c>
      <c r="L21" s="20" t="n">
        <v>5.72042405</v>
      </c>
      <c r="M21" s="18" t="n">
        <v>512.56868518</v>
      </c>
      <c r="N21" s="20" t="n">
        <v>7.04973885</v>
      </c>
      <c r="O21" s="18" t="n">
        <v>513.97762805</v>
      </c>
      <c r="P21" s="20" t="n">
        <v>8.07866336</v>
      </c>
      <c r="Q21" s="18" t="s">
        <v>404</v>
      </c>
      <c r="R21" s="20" t="s">
        <v>404</v>
      </c>
      <c r="S21" s="18" t="s">
        <v>404</v>
      </c>
      <c r="T21" s="20" t="s">
        <v>404</v>
      </c>
      <c r="U21" s="18" t="s">
        <v>404</v>
      </c>
      <c r="V21" s="20" t="s">
        <v>404</v>
      </c>
      <c r="W21" s="18" t="s">
        <v>404</v>
      </c>
      <c r="X21" s="20" t="s">
        <v>404</v>
      </c>
      <c r="Y21" s="18" t="n">
        <v>517.46954279</v>
      </c>
      <c r="Z21" s="20" t="n">
        <v>7.73386641</v>
      </c>
    </row>
    <row r="22" spans="1:26">
      <c r="A22" s="15" t="s">
        <v>419</v>
      </c>
      <c r="B22" s="17" t="n">
        <v>6598</v>
      </c>
      <c r="C22" s="18">
        <f>(0.0/B22*100)</f>
        <v/>
      </c>
      <c r="D22" s="19" t="n">
        <v>6598</v>
      </c>
      <c r="E22" s="18" t="s">
        <v>404</v>
      </c>
      <c r="F22" s="20" t="s">
        <v>404</v>
      </c>
      <c r="G22" s="18" t="n">
        <v>499.33418125</v>
      </c>
      <c r="H22" s="20" t="n">
        <v>16.00857972</v>
      </c>
      <c r="I22" s="18" t="n">
        <v>477.43184937</v>
      </c>
      <c r="J22" s="20" t="n">
        <v>9.0242389</v>
      </c>
      <c r="K22" s="18" t="n">
        <v>486.22889591</v>
      </c>
      <c r="L22" s="20" t="n">
        <v>9.29419117</v>
      </c>
      <c r="M22" s="18" t="n">
        <v>468.81905943</v>
      </c>
      <c r="N22" s="20" t="n">
        <v>14.03924653</v>
      </c>
      <c r="O22" s="18" t="n">
        <v>458.54166229</v>
      </c>
      <c r="P22" s="20" t="n">
        <v>17.50149114</v>
      </c>
      <c r="Q22" s="18" t="s">
        <v>404</v>
      </c>
      <c r="R22" s="20" t="s">
        <v>404</v>
      </c>
      <c r="S22" s="18" t="s">
        <v>404</v>
      </c>
      <c r="T22" s="20" t="s">
        <v>404</v>
      </c>
      <c r="U22" s="18" t="s">
        <v>404</v>
      </c>
      <c r="V22" s="20" t="s">
        <v>404</v>
      </c>
      <c r="W22" s="18" t="s">
        <v>404</v>
      </c>
      <c r="X22" s="20" t="s">
        <v>404</v>
      </c>
      <c r="Y22" s="18" t="n">
        <v>436.14133918</v>
      </c>
      <c r="Z22" s="20" t="n">
        <v>45.8019281</v>
      </c>
    </row>
    <row r="23" spans="1:26">
      <c r="A23" s="15" t="s">
        <v>420</v>
      </c>
      <c r="B23" s="17" t="n">
        <v>11583</v>
      </c>
      <c r="C23" s="18">
        <f>(3123.0/B23*100)</f>
        <v/>
      </c>
      <c r="D23" s="19" t="n">
        <v>8460</v>
      </c>
      <c r="E23" s="18" t="n">
        <v>428.77875968</v>
      </c>
      <c r="F23" s="20" t="n">
        <v>46.42843253</v>
      </c>
      <c r="G23" s="18" t="n">
        <v>491.8078311</v>
      </c>
      <c r="H23" s="20" t="n">
        <v>18.25976629</v>
      </c>
      <c r="I23" s="18" t="n">
        <v>487.68678744</v>
      </c>
      <c r="J23" s="20" t="n">
        <v>6.00595359</v>
      </c>
      <c r="K23" s="18" t="n">
        <v>480.5126703</v>
      </c>
      <c r="L23" s="20" t="n">
        <v>7.02527723</v>
      </c>
      <c r="M23" s="18" t="n">
        <v>501.18313667</v>
      </c>
      <c r="N23" s="20" t="n">
        <v>13.72758559</v>
      </c>
      <c r="O23" s="18" t="n">
        <v>496.56471398</v>
      </c>
      <c r="P23" s="20" t="n">
        <v>9.3752446</v>
      </c>
      <c r="Q23" s="18" t="s">
        <v>404</v>
      </c>
      <c r="R23" s="20" t="s">
        <v>404</v>
      </c>
      <c r="S23" s="18" t="s">
        <v>404</v>
      </c>
      <c r="T23" s="20" t="s">
        <v>404</v>
      </c>
      <c r="U23" s="18" t="s">
        <v>404</v>
      </c>
      <c r="V23" s="20" t="s">
        <v>404</v>
      </c>
      <c r="W23" s="18" t="s">
        <v>404</v>
      </c>
      <c r="X23" s="20" t="s">
        <v>404</v>
      </c>
      <c r="Y23" s="18" t="n">
        <v>479.46721535</v>
      </c>
      <c r="Z23" s="20" t="n">
        <v>20.84582369</v>
      </c>
    </row>
    <row r="24" spans="1:26">
      <c r="A24" s="15" t="s">
        <v>421</v>
      </c>
      <c r="B24" s="17" t="n">
        <v>6647</v>
      </c>
      <c r="C24" s="18">
        <f>(0.0/B24*100)</f>
        <v/>
      </c>
      <c r="D24" s="19" t="n">
        <v>6647</v>
      </c>
      <c r="E24" s="18" t="n">
        <v>529.1367408</v>
      </c>
      <c r="F24" s="20" t="n">
        <v>11.2767297</v>
      </c>
      <c r="G24" s="18" t="n">
        <v>513.59153836</v>
      </c>
      <c r="H24" s="20" t="n">
        <v>5.26050795</v>
      </c>
      <c r="I24" s="18" t="n">
        <v>524.32318008</v>
      </c>
      <c r="J24" s="20" t="n">
        <v>7.19443341</v>
      </c>
      <c r="K24" s="18" t="n">
        <v>492.39054493</v>
      </c>
      <c r="L24" s="20" t="n">
        <v>18.31351071</v>
      </c>
      <c r="M24" s="18" t="n">
        <v>501.19736047</v>
      </c>
      <c r="N24" s="20" t="n">
        <v>39.81291483</v>
      </c>
      <c r="O24" s="18" t="n">
        <v>495.28823429</v>
      </c>
      <c r="P24" s="20" t="n">
        <v>18.63194179</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506.21403356</v>
      </c>
      <c r="F25" s="20" t="n">
        <v>22.38345046</v>
      </c>
      <c r="G25" s="18" t="n">
        <v>508.77870717</v>
      </c>
      <c r="H25" s="20" t="n">
        <v>10.29517859</v>
      </c>
      <c r="I25" s="18" t="n">
        <v>510.93674164</v>
      </c>
      <c r="J25" s="20" t="n">
        <v>9.828109660000001</v>
      </c>
      <c r="K25" s="18" t="n">
        <v>519.8800846300001</v>
      </c>
      <c r="L25" s="20" t="n">
        <v>6.81197021</v>
      </c>
      <c r="M25" s="18" t="n">
        <v>537.92724659</v>
      </c>
      <c r="N25" s="20" t="n">
        <v>12.17439304</v>
      </c>
      <c r="O25" s="18" t="n">
        <v>513.83022213</v>
      </c>
      <c r="P25" s="20" t="n">
        <v>8.299792950000001</v>
      </c>
      <c r="Q25" s="18" t="s">
        <v>404</v>
      </c>
      <c r="R25" s="20" t="s">
        <v>404</v>
      </c>
      <c r="S25" s="18" t="s">
        <v>404</v>
      </c>
      <c r="T25" s="20" t="s">
        <v>404</v>
      </c>
      <c r="U25" s="18" t="s">
        <v>404</v>
      </c>
      <c r="V25" s="20" t="s">
        <v>404</v>
      </c>
      <c r="W25" s="18" t="s">
        <v>404</v>
      </c>
      <c r="X25" s="20" t="s">
        <v>404</v>
      </c>
      <c r="Y25" s="18" t="n">
        <v>534.63369167</v>
      </c>
      <c r="Z25" s="20" t="n">
        <v>5.53284577</v>
      </c>
    </row>
    <row r="26" spans="1:26">
      <c r="A26" s="15" t="s">
        <v>423</v>
      </c>
      <c r="B26" s="17" t="n">
        <v>4869</v>
      </c>
      <c r="C26" s="18">
        <f>(11.0/B26*100)</f>
        <v/>
      </c>
      <c r="D26" s="19" t="n">
        <v>4858</v>
      </c>
      <c r="E26" s="18" t="n">
        <v>501.57435151</v>
      </c>
      <c r="F26" s="20" t="n">
        <v>17.40051982</v>
      </c>
      <c r="G26" s="18" t="n">
        <v>487.36087985</v>
      </c>
      <c r="H26" s="20" t="n">
        <v>5.6658095</v>
      </c>
      <c r="I26" s="18" t="n">
        <v>484.86740076</v>
      </c>
      <c r="J26" s="20" t="n">
        <v>4.93114747</v>
      </c>
      <c r="K26" s="18" t="n">
        <v>490.95964379</v>
      </c>
      <c r="L26" s="20" t="n">
        <v>3.46576378</v>
      </c>
      <c r="M26" s="18" t="n">
        <v>483.67959676</v>
      </c>
      <c r="N26" s="20" t="n">
        <v>4.30360163</v>
      </c>
      <c r="O26" s="18" t="n">
        <v>500.88239173</v>
      </c>
      <c r="P26" s="20" t="n">
        <v>10.10550355</v>
      </c>
      <c r="Q26" s="18" t="s">
        <v>404</v>
      </c>
      <c r="R26" s="20" t="s">
        <v>404</v>
      </c>
      <c r="S26" s="18" t="s">
        <v>404</v>
      </c>
      <c r="T26" s="20" t="s">
        <v>404</v>
      </c>
      <c r="U26" s="18" t="s">
        <v>404</v>
      </c>
      <c r="V26" s="20" t="s">
        <v>404</v>
      </c>
      <c r="W26" s="18" t="s">
        <v>404</v>
      </c>
      <c r="X26" s="20" t="s">
        <v>404</v>
      </c>
      <c r="Y26" s="18" t="n">
        <v>467.16957123</v>
      </c>
      <c r="Z26" s="20" t="n">
        <v>16.10763355</v>
      </c>
    </row>
    <row r="27" spans="1:26">
      <c r="A27" s="15" t="s">
        <v>424</v>
      </c>
      <c r="B27" s="17" t="n">
        <v>5299</v>
      </c>
      <c r="C27" s="18">
        <f>(0.0/B27*100)</f>
        <v/>
      </c>
      <c r="D27" s="19" t="n">
        <v>5299</v>
      </c>
      <c r="E27" s="18" t="n">
        <v>410.77890417</v>
      </c>
      <c r="F27" s="20" t="n">
        <v>4.99833432</v>
      </c>
      <c r="G27" s="18" t="n">
        <v>455.30984522</v>
      </c>
      <c r="H27" s="20" t="n">
        <v>2.78148606</v>
      </c>
      <c r="I27" s="18" t="n">
        <v>508.859542</v>
      </c>
      <c r="J27" s="20" t="n">
        <v>2.28295729</v>
      </c>
      <c r="K27" s="18" t="n">
        <v>448.56342005</v>
      </c>
      <c r="L27" s="20" t="n">
        <v>2.56901176</v>
      </c>
      <c r="M27" s="18" t="n">
        <v>472.06072171</v>
      </c>
      <c r="N27" s="20" t="n">
        <v>3.93640255</v>
      </c>
      <c r="O27" s="18" t="n">
        <v>566.24152023</v>
      </c>
      <c r="P27" s="20" t="n">
        <v>4.45709464</v>
      </c>
      <c r="Q27" s="18" t="s">
        <v>404</v>
      </c>
      <c r="R27" s="20" t="s">
        <v>404</v>
      </c>
      <c r="S27" s="18" t="s">
        <v>404</v>
      </c>
      <c r="T27" s="20" t="s">
        <v>404</v>
      </c>
      <c r="U27" s="18" t="s">
        <v>404</v>
      </c>
      <c r="V27" s="20" t="s">
        <v>404</v>
      </c>
      <c r="W27" s="18" t="s">
        <v>404</v>
      </c>
      <c r="X27" s="20" t="s">
        <v>404</v>
      </c>
      <c r="Y27" s="18" t="n">
        <v>550.96438949</v>
      </c>
      <c r="Z27" s="20" t="n">
        <v>5.80246206</v>
      </c>
    </row>
    <row r="28" spans="1:26">
      <c r="A28" s="15" t="s">
        <v>425</v>
      </c>
      <c r="B28" s="17" t="n">
        <v>7568</v>
      </c>
      <c r="C28" s="18">
        <f>(0.0/B28*100)</f>
        <v/>
      </c>
      <c r="D28" s="19" t="n">
        <v>7568</v>
      </c>
      <c r="E28" s="18" t="n">
        <v>426.85585689</v>
      </c>
      <c r="F28" s="20" t="n">
        <v>16.1776683</v>
      </c>
      <c r="G28" s="18" t="n">
        <v>442.59682197</v>
      </c>
      <c r="H28" s="20" t="n">
        <v>10.60828706</v>
      </c>
      <c r="I28" s="18" t="n">
        <v>439.73245396</v>
      </c>
      <c r="J28" s="20" t="n">
        <v>5.90182882</v>
      </c>
      <c r="K28" s="18" t="n">
        <v>417.72901348</v>
      </c>
      <c r="L28" s="20" t="n">
        <v>4.77853508</v>
      </c>
      <c r="M28" s="18" t="n">
        <v>394.46516802</v>
      </c>
      <c r="N28" s="20" t="n">
        <v>6.28961981</v>
      </c>
      <c r="O28" s="18" t="n">
        <v>425.62707869</v>
      </c>
      <c r="P28" s="20" t="n">
        <v>7.63536732</v>
      </c>
      <c r="Q28" s="18" t="s">
        <v>404</v>
      </c>
      <c r="R28" s="20" t="s">
        <v>404</v>
      </c>
      <c r="S28" s="18" t="s">
        <v>404</v>
      </c>
      <c r="T28" s="20" t="s">
        <v>404</v>
      </c>
      <c r="U28" s="18" t="s">
        <v>404</v>
      </c>
      <c r="V28" s="20" t="s">
        <v>404</v>
      </c>
      <c r="W28" s="18" t="s">
        <v>404</v>
      </c>
      <c r="X28" s="20" t="s">
        <v>404</v>
      </c>
      <c r="Y28" s="18" t="n">
        <v>412.7895725</v>
      </c>
      <c r="Z28" s="20" t="n">
        <v>14.36237274</v>
      </c>
    </row>
    <row r="29" spans="1:26">
      <c r="A29" s="15" t="s">
        <v>426</v>
      </c>
      <c r="B29" s="17" t="n">
        <v>5385</v>
      </c>
      <c r="C29" s="18">
        <f>(1123.0/B29*100)</f>
        <v/>
      </c>
      <c r="D29" s="19" t="n">
        <v>4262</v>
      </c>
      <c r="E29" s="18" t="n">
        <v>444.12327598</v>
      </c>
      <c r="F29" s="20" t="n">
        <v>32.35114396</v>
      </c>
      <c r="G29" s="18" t="n">
        <v>513.43381814</v>
      </c>
      <c r="H29" s="20" t="n">
        <v>14.86229479</v>
      </c>
      <c r="I29" s="18" t="n">
        <v>515.38038316</v>
      </c>
      <c r="J29" s="20" t="n">
        <v>10.98219444</v>
      </c>
      <c r="K29" s="18" t="n">
        <v>499.70637933</v>
      </c>
      <c r="L29" s="20" t="n">
        <v>10.67181343</v>
      </c>
      <c r="M29" s="18" t="n">
        <v>508.88853955</v>
      </c>
      <c r="N29" s="20" t="n">
        <v>23.33624757</v>
      </c>
      <c r="O29" s="18" t="n">
        <v>464.3671069</v>
      </c>
      <c r="P29" s="20" t="n">
        <v>50.68988024</v>
      </c>
      <c r="Q29" s="18" t="s">
        <v>404</v>
      </c>
      <c r="R29" s="20" t="s">
        <v>404</v>
      </c>
      <c r="S29" s="18" t="s">
        <v>404</v>
      </c>
      <c r="T29" s="20" t="s">
        <v>404</v>
      </c>
      <c r="U29" s="18" t="s">
        <v>404</v>
      </c>
      <c r="V29" s="20" t="s">
        <v>404</v>
      </c>
      <c r="W29" s="18" t="s">
        <v>404</v>
      </c>
      <c r="X29" s="20" t="s">
        <v>404</v>
      </c>
      <c r="Y29" s="18" t="n">
        <v>483.72019896</v>
      </c>
      <c r="Z29" s="20" t="n">
        <v>13.48593547</v>
      </c>
    </row>
    <row r="30" spans="1:26">
      <c r="A30" s="15" t="s">
        <v>427</v>
      </c>
      <c r="B30" s="17" t="n">
        <v>4520</v>
      </c>
      <c r="C30" s="18">
        <f>(945.0/B30*100)</f>
        <v/>
      </c>
      <c r="D30" s="19" t="n">
        <v>3575</v>
      </c>
      <c r="E30" s="18" t="n">
        <v>453.28410932</v>
      </c>
      <c r="F30" s="20" t="n">
        <v>22.84690358</v>
      </c>
      <c r="G30" s="18" t="n">
        <v>522.98514614</v>
      </c>
      <c r="H30" s="20" t="n">
        <v>10.63664403</v>
      </c>
      <c r="I30" s="18" t="n">
        <v>504.78322768</v>
      </c>
      <c r="J30" s="20" t="n">
        <v>8.136228279999999</v>
      </c>
      <c r="K30" s="18" t="n">
        <v>512.16074184</v>
      </c>
      <c r="L30" s="20" t="n">
        <v>7.2755561</v>
      </c>
      <c r="M30" s="18" t="n">
        <v>517.5030285</v>
      </c>
      <c r="N30" s="20" t="n">
        <v>7.90239397</v>
      </c>
      <c r="O30" s="18" t="n">
        <v>503.01953759</v>
      </c>
      <c r="P30" s="20" t="n">
        <v>12.15579123</v>
      </c>
      <c r="Q30" s="18" t="s">
        <v>404</v>
      </c>
      <c r="R30" s="20" t="s">
        <v>404</v>
      </c>
      <c r="S30" s="18" t="s">
        <v>404</v>
      </c>
      <c r="T30" s="20" t="s">
        <v>404</v>
      </c>
      <c r="U30" s="18" t="s">
        <v>404</v>
      </c>
      <c r="V30" s="20" t="s">
        <v>404</v>
      </c>
      <c r="W30" s="18" t="s">
        <v>404</v>
      </c>
      <c r="X30" s="20" t="s">
        <v>404</v>
      </c>
      <c r="Y30" s="18" t="n">
        <v>500.39904362</v>
      </c>
      <c r="Z30" s="20" t="n">
        <v>13.66487855</v>
      </c>
    </row>
    <row r="31" spans="1:26">
      <c r="A31" s="15" t="s">
        <v>428</v>
      </c>
      <c r="B31" s="17" t="n">
        <v>5456</v>
      </c>
      <c r="C31" s="18">
        <f>(502.0/B31*100)</f>
        <v/>
      </c>
      <c r="D31" s="19" t="n">
        <v>4954</v>
      </c>
      <c r="E31" s="18" t="n">
        <v>494.77747708</v>
      </c>
      <c r="F31" s="20" t="n">
        <v>9.54635933</v>
      </c>
      <c r="G31" s="18" t="n">
        <v>519.42607293</v>
      </c>
      <c r="H31" s="20" t="n">
        <v>10.09821163</v>
      </c>
      <c r="I31" s="18" t="n">
        <v>516.51485658</v>
      </c>
      <c r="J31" s="20" t="n">
        <v>5.2938077</v>
      </c>
      <c r="K31" s="18" t="n">
        <v>517.10495983</v>
      </c>
      <c r="L31" s="20" t="n">
        <v>5.67875136</v>
      </c>
      <c r="M31" s="18" t="n">
        <v>508.69021207</v>
      </c>
      <c r="N31" s="20" t="n">
        <v>5.58611495</v>
      </c>
      <c r="O31" s="18" t="n">
        <v>501.83053755</v>
      </c>
      <c r="P31" s="20" t="n">
        <v>8.214414120000001</v>
      </c>
      <c r="Q31" s="18" t="s">
        <v>404</v>
      </c>
      <c r="R31" s="20" t="s">
        <v>404</v>
      </c>
      <c r="S31" s="18" t="s">
        <v>404</v>
      </c>
      <c r="T31" s="20" t="s">
        <v>404</v>
      </c>
      <c r="U31" s="18" t="s">
        <v>404</v>
      </c>
      <c r="V31" s="20" t="s">
        <v>404</v>
      </c>
      <c r="W31" s="18" t="s">
        <v>404</v>
      </c>
      <c r="X31" s="20" t="s">
        <v>404</v>
      </c>
      <c r="Y31" s="18" t="n">
        <v>507.78090515</v>
      </c>
      <c r="Z31" s="20" t="n">
        <v>9.931046309999999</v>
      </c>
    </row>
    <row r="32" spans="1:26">
      <c r="A32" s="15" t="s">
        <v>429</v>
      </c>
      <c r="B32" s="17" t="n">
        <v>4478</v>
      </c>
      <c r="C32" s="18">
        <f>(0.0/B32*100)</f>
        <v/>
      </c>
      <c r="D32" s="19" t="n">
        <v>4478</v>
      </c>
      <c r="E32" s="18" t="s">
        <v>404</v>
      </c>
      <c r="F32" s="20" t="s">
        <v>404</v>
      </c>
      <c r="G32" s="18" t="n">
        <v>496.88162467</v>
      </c>
      <c r="H32" s="20" t="n">
        <v>5.49316306</v>
      </c>
      <c r="I32" s="18" t="n">
        <v>500.79883918</v>
      </c>
      <c r="J32" s="20" t="n">
        <v>4.67059011</v>
      </c>
      <c r="K32" s="18" t="n">
        <v>515.33948245</v>
      </c>
      <c r="L32" s="20" t="n">
        <v>5.17945984</v>
      </c>
      <c r="M32" s="18" t="n">
        <v>514.33585105</v>
      </c>
      <c r="N32" s="20" t="n">
        <v>8.94141076</v>
      </c>
      <c r="O32" s="18" t="n">
        <v>501.22710771</v>
      </c>
      <c r="P32" s="20" t="n">
        <v>9.78738779</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496.65684625</v>
      </c>
      <c r="F33" s="20" t="n">
        <v>43.07071052</v>
      </c>
      <c r="G33" s="18" t="n">
        <v>504.30911388</v>
      </c>
      <c r="H33" s="20" t="n">
        <v>6.90736078</v>
      </c>
      <c r="I33" s="18" t="n">
        <v>496.828836</v>
      </c>
      <c r="J33" s="20" t="n">
        <v>9.91520916</v>
      </c>
      <c r="K33" s="18" t="n">
        <v>496.12280342</v>
      </c>
      <c r="L33" s="20" t="n">
        <v>6.31251185</v>
      </c>
      <c r="M33" s="18" t="n">
        <v>489.32272654</v>
      </c>
      <c r="N33" s="20" t="n">
        <v>16.97004115</v>
      </c>
      <c r="O33" s="18" t="n">
        <v>496.96786655</v>
      </c>
      <c r="P33" s="20" t="n">
        <v>5.65298645</v>
      </c>
      <c r="Q33" s="18" t="s">
        <v>404</v>
      </c>
      <c r="R33" s="20" t="s">
        <v>404</v>
      </c>
      <c r="S33" s="18" t="s">
        <v>404</v>
      </c>
      <c r="T33" s="20" t="s">
        <v>404</v>
      </c>
      <c r="U33" s="18" t="s">
        <v>404</v>
      </c>
      <c r="V33" s="20" t="s">
        <v>404</v>
      </c>
      <c r="W33" s="18" t="s">
        <v>404</v>
      </c>
      <c r="X33" s="20" t="s">
        <v>404</v>
      </c>
      <c r="Y33" s="18" t="n">
        <v>520.3722265500001</v>
      </c>
      <c r="Z33" s="20" t="n">
        <v>40.56325435</v>
      </c>
    </row>
    <row r="34" spans="1:26">
      <c r="A34" s="15" t="s">
        <v>431</v>
      </c>
      <c r="B34" s="17" t="n">
        <v>6350</v>
      </c>
      <c r="C34" s="18">
        <f>(0.0/B34*100)</f>
        <v/>
      </c>
      <c r="D34" s="19" t="n">
        <v>6350</v>
      </c>
      <c r="E34" s="18" t="n">
        <v>523.70260846</v>
      </c>
      <c r="F34" s="20" t="n">
        <v>7.41510172</v>
      </c>
      <c r="G34" s="18" t="n">
        <v>454.57556399</v>
      </c>
      <c r="H34" s="20" t="n">
        <v>15.04639383</v>
      </c>
      <c r="I34" s="18" t="n">
        <v>469.24893706</v>
      </c>
      <c r="J34" s="20" t="n">
        <v>7.69267604</v>
      </c>
      <c r="K34" s="18" t="n">
        <v>448.16921075</v>
      </c>
      <c r="L34" s="20" t="n">
        <v>7.09645571</v>
      </c>
      <c r="M34" s="18" t="n">
        <v>454.83860357</v>
      </c>
      <c r="N34" s="20" t="n">
        <v>10.2095177</v>
      </c>
      <c r="O34" s="18" t="n">
        <v>424.14111885</v>
      </c>
      <c r="P34" s="20" t="n">
        <v>14.09655662</v>
      </c>
      <c r="Q34" s="18" t="s">
        <v>404</v>
      </c>
      <c r="R34" s="20" t="s">
        <v>404</v>
      </c>
      <c r="S34" s="18" t="s">
        <v>404</v>
      </c>
      <c r="T34" s="20" t="s">
        <v>404</v>
      </c>
      <c r="U34" s="18" t="s">
        <v>404</v>
      </c>
      <c r="V34" s="20" t="s">
        <v>404</v>
      </c>
      <c r="W34" s="18" t="s">
        <v>404</v>
      </c>
      <c r="X34" s="20" t="s">
        <v>404</v>
      </c>
      <c r="Y34" s="18" t="n">
        <v>415.91403138</v>
      </c>
      <c r="Z34" s="20" t="n">
        <v>23.07679173</v>
      </c>
    </row>
    <row r="35" spans="1:26">
      <c r="A35" s="15" t="s">
        <v>432</v>
      </c>
      <c r="B35" s="17" t="n">
        <v>6406</v>
      </c>
      <c r="C35" s="18">
        <f>(443.0/B35*100)</f>
        <v/>
      </c>
      <c r="D35" s="19" t="n">
        <v>5963</v>
      </c>
      <c r="E35" s="18" t="s">
        <v>404</v>
      </c>
      <c r="F35" s="20" t="s">
        <v>404</v>
      </c>
      <c r="G35" s="18" t="n">
        <v>529.14667979</v>
      </c>
      <c r="H35" s="20" t="n">
        <v>5.70196136</v>
      </c>
      <c r="I35" s="18" t="n">
        <v>513.5728117</v>
      </c>
      <c r="J35" s="20" t="n">
        <v>4.04729592</v>
      </c>
      <c r="K35" s="18" t="n">
        <v>516.9759059</v>
      </c>
      <c r="L35" s="20" t="n">
        <v>2.35595263</v>
      </c>
      <c r="M35" s="18" t="n">
        <v>493.60753998</v>
      </c>
      <c r="N35" s="20" t="n">
        <v>4.35511547</v>
      </c>
      <c r="O35" s="18" t="n">
        <v>491.43188938</v>
      </c>
      <c r="P35" s="20" t="n">
        <v>2.51321278</v>
      </c>
      <c r="Q35" s="18" t="s">
        <v>404</v>
      </c>
      <c r="R35" s="20" t="s">
        <v>404</v>
      </c>
      <c r="S35" s="18" t="s">
        <v>404</v>
      </c>
      <c r="T35" s="20" t="s">
        <v>404</v>
      </c>
      <c r="U35" s="18" t="s">
        <v>404</v>
      </c>
      <c r="V35" s="20" t="s">
        <v>404</v>
      </c>
      <c r="W35" s="18" t="s">
        <v>404</v>
      </c>
      <c r="X35" s="20" t="s">
        <v>404</v>
      </c>
      <c r="Y35" s="18" t="n">
        <v>505.73898559</v>
      </c>
      <c r="Z35" s="20" t="n">
        <v>6.61746371</v>
      </c>
    </row>
    <row r="36" spans="1:26">
      <c r="A36" s="15" t="s">
        <v>433</v>
      </c>
      <c r="B36" s="17" t="n">
        <v>6736</v>
      </c>
      <c r="C36" s="18">
        <f>(10.0/B36*100)</f>
        <v/>
      </c>
      <c r="D36" s="19" t="n">
        <v>6726</v>
      </c>
      <c r="E36" s="18" t="n">
        <v>482.96296773</v>
      </c>
      <c r="F36" s="20" t="n">
        <v>18.13736677</v>
      </c>
      <c r="G36" s="18" t="n">
        <v>493.38246133</v>
      </c>
      <c r="H36" s="20" t="n">
        <v>7.51809726</v>
      </c>
      <c r="I36" s="18" t="n">
        <v>496.02351631</v>
      </c>
      <c r="J36" s="20" t="n">
        <v>4.20704299</v>
      </c>
      <c r="K36" s="18" t="n">
        <v>499.61953263</v>
      </c>
      <c r="L36" s="20" t="n">
        <v>4.51244118</v>
      </c>
      <c r="M36" s="18" t="n">
        <v>476.21231451</v>
      </c>
      <c r="N36" s="20" t="n">
        <v>7.29013362</v>
      </c>
      <c r="O36" s="18" t="n">
        <v>514.18940543</v>
      </c>
      <c r="P36" s="20" t="n">
        <v>10.17197134</v>
      </c>
      <c r="Q36" s="18" t="s">
        <v>404</v>
      </c>
      <c r="R36" s="20" t="s">
        <v>404</v>
      </c>
      <c r="S36" s="18" t="s">
        <v>404</v>
      </c>
      <c r="T36" s="20" t="s">
        <v>404</v>
      </c>
      <c r="U36" s="18" t="s">
        <v>404</v>
      </c>
      <c r="V36" s="20" t="s">
        <v>404</v>
      </c>
      <c r="W36" s="18" t="s">
        <v>404</v>
      </c>
      <c r="X36" s="20" t="s">
        <v>404</v>
      </c>
      <c r="Y36" s="18" t="n">
        <v>494.01781804</v>
      </c>
      <c r="Z36" s="20" t="n">
        <v>14.57874425</v>
      </c>
    </row>
    <row r="37" spans="1:26">
      <c r="A37" s="15" t="s">
        <v>434</v>
      </c>
      <c r="B37" s="17" t="n">
        <v>5458</v>
      </c>
      <c r="C37" s="18">
        <f>(0.0/B37*100)</f>
        <v/>
      </c>
      <c r="D37" s="19" t="n">
        <v>5458</v>
      </c>
      <c r="E37" s="18" t="n">
        <v>528.43265976</v>
      </c>
      <c r="F37" s="20" t="n">
        <v>15.11144181</v>
      </c>
      <c r="G37" s="18" t="n">
        <v>510.4049473</v>
      </c>
      <c r="H37" s="20" t="n">
        <v>9.2766784</v>
      </c>
      <c r="I37" s="18" t="n">
        <v>497.31654548</v>
      </c>
      <c r="J37" s="20" t="n">
        <v>7.01234475</v>
      </c>
      <c r="K37" s="18" t="n">
        <v>501.34544463</v>
      </c>
      <c r="L37" s="20" t="n">
        <v>6.13609891</v>
      </c>
      <c r="M37" s="18" t="n">
        <v>495.28039916</v>
      </c>
      <c r="N37" s="20" t="n">
        <v>6.92012863</v>
      </c>
      <c r="O37" s="18" t="n">
        <v>497.16480672</v>
      </c>
      <c r="P37" s="20" t="n">
        <v>10.11182598</v>
      </c>
      <c r="Q37" s="18" t="s">
        <v>404</v>
      </c>
      <c r="R37" s="20" t="s">
        <v>404</v>
      </c>
      <c r="S37" s="18" t="s">
        <v>404</v>
      </c>
      <c r="T37" s="20" t="s">
        <v>404</v>
      </c>
      <c r="U37" s="18" t="s">
        <v>404</v>
      </c>
      <c r="V37" s="20" t="s">
        <v>404</v>
      </c>
      <c r="W37" s="18" t="s">
        <v>404</v>
      </c>
      <c r="X37" s="20" t="s">
        <v>404</v>
      </c>
      <c r="Y37" s="18" t="n">
        <v>510.67833846</v>
      </c>
      <c r="Z37" s="20" t="n">
        <v>46.33688553</v>
      </c>
    </row>
    <row r="38" spans="1:26">
      <c r="A38" s="15" t="s">
        <v>435</v>
      </c>
      <c r="B38" s="17" t="n">
        <v>5860</v>
      </c>
      <c r="C38" s="18">
        <f>(268.0/B38*100)</f>
        <v/>
      </c>
      <c r="D38" s="19" t="n">
        <v>5592</v>
      </c>
      <c r="E38" s="18" t="n">
        <v>489.10915254</v>
      </c>
      <c r="F38" s="20" t="n">
        <v>16.04908371</v>
      </c>
      <c r="G38" s="18" t="n">
        <v>491.97671596</v>
      </c>
      <c r="H38" s="20" t="n">
        <v>8.44984191</v>
      </c>
      <c r="I38" s="18" t="n">
        <v>503.93240708</v>
      </c>
      <c r="J38" s="20" t="n">
        <v>8.09609635</v>
      </c>
      <c r="K38" s="18" t="n">
        <v>474.20616029</v>
      </c>
      <c r="L38" s="20" t="n">
        <v>9.032610999999999</v>
      </c>
      <c r="M38" s="18" t="n">
        <v>510.21350864</v>
      </c>
      <c r="N38" s="20" t="n">
        <v>19.98463522</v>
      </c>
      <c r="O38" s="18" t="n">
        <v>468.56586603</v>
      </c>
      <c r="P38" s="20" t="n">
        <v>13.89465658</v>
      </c>
      <c r="Q38" s="18" t="s">
        <v>404</v>
      </c>
      <c r="R38" s="20" t="s">
        <v>404</v>
      </c>
      <c r="S38" s="18" t="s">
        <v>404</v>
      </c>
      <c r="T38" s="20" t="s">
        <v>404</v>
      </c>
      <c r="U38" s="18" t="s">
        <v>404</v>
      </c>
      <c r="V38" s="20" t="s">
        <v>404</v>
      </c>
      <c r="W38" s="18" t="s">
        <v>404</v>
      </c>
      <c r="X38" s="20" t="s">
        <v>404</v>
      </c>
      <c r="Y38" s="18" t="n">
        <v>533.10081098</v>
      </c>
      <c r="Z38" s="20" t="n">
        <v>25.1145453</v>
      </c>
    </row>
    <row r="39" spans="1:26">
      <c r="A39" s="15" t="s">
        <v>436</v>
      </c>
      <c r="B39" s="17" t="n">
        <v>5895</v>
      </c>
      <c r="C39" s="18">
        <f>(0.0/B39*100)</f>
        <v/>
      </c>
      <c r="D39" s="19" t="n">
        <v>5895</v>
      </c>
      <c r="E39" s="18" t="n">
        <v>336.95567112</v>
      </c>
      <c r="F39" s="20" t="n">
        <v>8.90785771</v>
      </c>
      <c r="G39" s="18" t="n">
        <v>408.18202433</v>
      </c>
      <c r="H39" s="20" t="n">
        <v>9.93712309</v>
      </c>
      <c r="I39" s="18" t="n">
        <v>440.32211621</v>
      </c>
      <c r="J39" s="20" t="n">
        <v>9.027047919999999</v>
      </c>
      <c r="K39" s="18" t="n">
        <v>422.72214295</v>
      </c>
      <c r="L39" s="20" t="n">
        <v>11.46895644</v>
      </c>
      <c r="M39" s="18" t="n">
        <v>426.29806438</v>
      </c>
      <c r="N39" s="20" t="n">
        <v>8.48989695</v>
      </c>
      <c r="O39" s="18" t="n">
        <v>434.08888297</v>
      </c>
      <c r="P39" s="20" t="n">
        <v>12.3913109</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494.96749679</v>
      </c>
      <c r="F40" s="20" t="n">
        <v>26.18797162</v>
      </c>
      <c r="G40" s="18" t="n">
        <v>492.29262388</v>
      </c>
      <c r="H40" s="20" t="n">
        <v>21.02763168</v>
      </c>
      <c r="I40" s="18" t="n">
        <v>501.05865266</v>
      </c>
      <c r="J40" s="20" t="n">
        <v>7.98606173</v>
      </c>
      <c r="K40" s="18" t="n">
        <v>502.47262852</v>
      </c>
      <c r="L40" s="20" t="n">
        <v>6.80263447</v>
      </c>
      <c r="M40" s="18" t="n">
        <v>508.33744232</v>
      </c>
      <c r="N40" s="20" t="n">
        <v>8.85267968</v>
      </c>
      <c r="O40" s="18" t="n">
        <v>495.74623417</v>
      </c>
      <c r="P40" s="20" t="n">
        <v>5.88285325</v>
      </c>
      <c r="Q40" s="18" t="s">
        <v>404</v>
      </c>
      <c r="R40" s="20" t="s">
        <v>404</v>
      </c>
      <c r="S40" s="18" t="s">
        <v>404</v>
      </c>
      <c r="T40" s="20" t="s">
        <v>404</v>
      </c>
      <c r="U40" s="18" t="s">
        <v>404</v>
      </c>
      <c r="V40" s="20" t="s">
        <v>404</v>
      </c>
      <c r="W40" s="18" t="s">
        <v>404</v>
      </c>
      <c r="X40" s="20" t="s">
        <v>404</v>
      </c>
      <c r="Y40" s="18" t="n">
        <v>490.20025754</v>
      </c>
      <c r="Z40" s="20" t="n">
        <v>7.63931346</v>
      </c>
    </row>
    <row r="41" spans="1:26">
      <c r="A41" s="15" t="s">
        <v>438</v>
      </c>
      <c r="B41" s="17" t="n">
        <v>5712</v>
      </c>
      <c r="C41" s="18">
        <f>(70.0/B41*100)</f>
        <v/>
      </c>
      <c r="D41" s="19" t="n">
        <v>5642</v>
      </c>
      <c r="E41" s="18" t="n">
        <v>479.84729298</v>
      </c>
      <c r="F41" s="20" t="n">
        <v>55.77904451</v>
      </c>
      <c r="G41" s="18" t="n">
        <v>500.18401747</v>
      </c>
      <c r="H41" s="20" t="n">
        <v>18.97952457</v>
      </c>
      <c r="I41" s="18" t="n">
        <v>509.62271329</v>
      </c>
      <c r="J41" s="20" t="n">
        <v>10.02927713</v>
      </c>
      <c r="K41" s="18" t="n">
        <v>492.31408874</v>
      </c>
      <c r="L41" s="20" t="n">
        <v>5.25464747</v>
      </c>
      <c r="M41" s="18" t="n">
        <v>494.12115526</v>
      </c>
      <c r="N41" s="20" t="n">
        <v>8.579534649999999</v>
      </c>
      <c r="O41" s="18" t="n">
        <v>499.08849817</v>
      </c>
      <c r="P41" s="20" t="n">
        <v>6.54417717</v>
      </c>
      <c r="Q41" s="18" t="s">
        <v>404</v>
      </c>
      <c r="R41" s="20" t="s">
        <v>404</v>
      </c>
      <c r="S41" s="18" t="s">
        <v>404</v>
      </c>
      <c r="T41" s="20" t="s">
        <v>404</v>
      </c>
      <c r="U41" s="18" t="s">
        <v>404</v>
      </c>
      <c r="V41" s="20" t="s">
        <v>404</v>
      </c>
      <c r="W41" s="18" t="s">
        <v>404</v>
      </c>
      <c r="X41" s="20" t="s">
        <v>404</v>
      </c>
      <c r="Y41" s="18" t="n">
        <v>553.52007123</v>
      </c>
      <c r="Z41" s="20" t="n">
        <v>14.7752352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423.58391098</v>
      </c>
      <c r="H44" s="20" t="n">
        <v>12.84571025</v>
      </c>
      <c r="I44" s="18" t="n">
        <v>406.00628354</v>
      </c>
      <c r="J44" s="20" t="n">
        <v>9.3734524</v>
      </c>
      <c r="K44" s="18" t="n">
        <v>400.52847502</v>
      </c>
      <c r="L44" s="20" t="n">
        <v>6.34223502</v>
      </c>
      <c r="M44" s="18" t="n">
        <v>383.17552694</v>
      </c>
      <c r="N44" s="20" t="n">
        <v>8.668880140000001</v>
      </c>
      <c r="O44" s="18" t="n">
        <v>415.26640295</v>
      </c>
      <c r="P44" s="20" t="n">
        <v>9.038214829999999</v>
      </c>
      <c r="Q44" s="18" t="s">
        <v>404</v>
      </c>
      <c r="R44" s="20" t="s">
        <v>404</v>
      </c>
      <c r="S44" s="18" t="s">
        <v>404</v>
      </c>
      <c r="T44" s="20" t="s">
        <v>404</v>
      </c>
      <c r="U44" s="18" t="s">
        <v>404</v>
      </c>
      <c r="V44" s="20" t="s">
        <v>404</v>
      </c>
      <c r="W44" s="18" t="s">
        <v>404</v>
      </c>
      <c r="X44" s="20" t="s">
        <v>404</v>
      </c>
      <c r="Y44" s="18" t="n">
        <v>459.41214628</v>
      </c>
      <c r="Z44" s="20" t="n">
        <v>18.65995572</v>
      </c>
    </row>
    <row r="45" spans="1:26">
      <c r="A45" s="15" t="s">
        <v>442</v>
      </c>
      <c r="B45" s="17" t="n">
        <v>5519</v>
      </c>
      <c r="C45" s="18">
        <f>(0.0/B45*100)</f>
        <v/>
      </c>
      <c r="D45" s="19" t="n">
        <v>5519</v>
      </c>
      <c r="E45" s="18" t="n">
        <v>322.44065949</v>
      </c>
      <c r="F45" s="20" t="n">
        <v>12.91996994</v>
      </c>
      <c r="G45" s="18" t="n">
        <v>355.34632766</v>
      </c>
      <c r="H45" s="20" t="n">
        <v>16.95662557</v>
      </c>
      <c r="I45" s="18" t="n">
        <v>357.56409486</v>
      </c>
      <c r="J45" s="20" t="n">
        <v>8.709856200000001</v>
      </c>
      <c r="K45" s="18" t="n">
        <v>346.56827078</v>
      </c>
      <c r="L45" s="20" t="n">
        <v>7.07029979</v>
      </c>
      <c r="M45" s="18" t="n">
        <v>332.9276822</v>
      </c>
      <c r="N45" s="20" t="n">
        <v>8.255975729999999</v>
      </c>
      <c r="O45" s="18" t="n">
        <v>349.58835999</v>
      </c>
      <c r="P45" s="20" t="n">
        <v>5.88435402</v>
      </c>
      <c r="Q45" s="18" t="s">
        <v>404</v>
      </c>
      <c r="R45" s="20" t="s">
        <v>404</v>
      </c>
      <c r="S45" s="18" t="s">
        <v>404</v>
      </c>
      <c r="T45" s="20" t="s">
        <v>404</v>
      </c>
      <c r="U45" s="18" t="s">
        <v>404</v>
      </c>
      <c r="V45" s="20" t="s">
        <v>404</v>
      </c>
      <c r="W45" s="18" t="s">
        <v>404</v>
      </c>
      <c r="X45" s="20" t="s">
        <v>404</v>
      </c>
      <c r="Y45" s="18" t="n">
        <v>392.76543368</v>
      </c>
      <c r="Z45" s="20" t="n">
        <v>22.34096252</v>
      </c>
    </row>
    <row r="46" spans="1:26">
      <c r="A46" s="15" t="s">
        <v>443</v>
      </c>
      <c r="B46" s="17" t="n">
        <v>23141</v>
      </c>
      <c r="C46" s="18">
        <f>(4196.0/B46*100)</f>
        <v/>
      </c>
      <c r="D46" s="19" t="n">
        <v>18945</v>
      </c>
      <c r="E46" s="18" t="n">
        <v>382.07725939</v>
      </c>
      <c r="F46" s="20" t="n">
        <v>29.95947948</v>
      </c>
      <c r="G46" s="18" t="n">
        <v>414.78602413</v>
      </c>
      <c r="H46" s="20" t="n">
        <v>12.76829991</v>
      </c>
      <c r="I46" s="18" t="n">
        <v>425.55068112</v>
      </c>
      <c r="J46" s="20" t="n">
        <v>9.186593609999999</v>
      </c>
      <c r="K46" s="18" t="n">
        <v>408.76835567</v>
      </c>
      <c r="L46" s="20" t="n">
        <v>8.776528600000001</v>
      </c>
      <c r="M46" s="18" t="n">
        <v>408.27389778</v>
      </c>
      <c r="N46" s="20" t="n">
        <v>5.8746415</v>
      </c>
      <c r="O46" s="18" t="n">
        <v>412.86434664</v>
      </c>
      <c r="P46" s="20" t="n">
        <v>5.64120804</v>
      </c>
      <c r="Q46" s="18" t="s">
        <v>404</v>
      </c>
      <c r="R46" s="20" t="s">
        <v>404</v>
      </c>
      <c r="S46" s="18" t="s">
        <v>404</v>
      </c>
      <c r="T46" s="20" t="s">
        <v>404</v>
      </c>
      <c r="U46" s="18" t="s">
        <v>404</v>
      </c>
      <c r="V46" s="20" t="s">
        <v>404</v>
      </c>
      <c r="W46" s="18" t="s">
        <v>404</v>
      </c>
      <c r="X46" s="20" t="s">
        <v>404</v>
      </c>
      <c r="Y46" s="18" t="n">
        <v>375.9526822</v>
      </c>
      <c r="Z46" s="20" t="n">
        <v>8.441239189999999</v>
      </c>
    </row>
    <row r="47" spans="1:26">
      <c r="A47" s="15" t="s">
        <v>444</v>
      </c>
      <c r="B47" s="17" t="n">
        <v>5928</v>
      </c>
      <c r="C47" s="18">
        <f>(0.0/B47*100)</f>
        <v/>
      </c>
      <c r="D47" s="19" t="n">
        <v>5928</v>
      </c>
      <c r="E47" s="18" t="s">
        <v>404</v>
      </c>
      <c r="F47" s="20" t="s">
        <v>404</v>
      </c>
      <c r="G47" s="18" t="n">
        <v>401.34698576</v>
      </c>
      <c r="H47" s="20" t="n">
        <v>20.27421391</v>
      </c>
      <c r="I47" s="18" t="n">
        <v>446.66016954</v>
      </c>
      <c r="J47" s="20" t="n">
        <v>15.83415189</v>
      </c>
      <c r="K47" s="18" t="n">
        <v>418.61553702</v>
      </c>
      <c r="L47" s="20" t="n">
        <v>10.38386949</v>
      </c>
      <c r="M47" s="18" t="n">
        <v>448.411256</v>
      </c>
      <c r="N47" s="20" t="n">
        <v>16.86979034</v>
      </c>
      <c r="O47" s="18" t="n">
        <v>433.07781533</v>
      </c>
      <c r="P47" s="20" t="n">
        <v>12.37500527</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507.84745431</v>
      </c>
      <c r="F48" s="20" t="n">
        <v>49.54962107</v>
      </c>
      <c r="G48" s="18" t="n">
        <v>498.25829862</v>
      </c>
      <c r="H48" s="20" t="n">
        <v>20.1077258</v>
      </c>
      <c r="I48" s="18" t="n">
        <v>510.76270308</v>
      </c>
      <c r="J48" s="20" t="n">
        <v>14.7502823</v>
      </c>
      <c r="K48" s="18" t="n">
        <v>462.56486136</v>
      </c>
      <c r="L48" s="20" t="n">
        <v>8.683011369999999</v>
      </c>
      <c r="M48" s="18" t="n">
        <v>499.8583994</v>
      </c>
      <c r="N48" s="20" t="n">
        <v>12.82524034</v>
      </c>
      <c r="O48" s="18" t="n">
        <v>518.47084358</v>
      </c>
      <c r="P48" s="20" t="n">
        <v>15.15863189</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s">
        <v>404</v>
      </c>
      <c r="F49" s="20" t="s">
        <v>404</v>
      </c>
      <c r="G49" s="18" t="n">
        <v>396.28759762</v>
      </c>
      <c r="H49" s="20" t="n">
        <v>21.75894643</v>
      </c>
      <c r="I49" s="18" t="n">
        <v>427.11088031</v>
      </c>
      <c r="J49" s="20" t="n">
        <v>6.25236678</v>
      </c>
      <c r="K49" s="18" t="n">
        <v>422.26811819</v>
      </c>
      <c r="L49" s="20" t="n">
        <v>5.35806309</v>
      </c>
      <c r="M49" s="18" t="n">
        <v>410.2931747</v>
      </c>
      <c r="N49" s="20" t="n">
        <v>11.65751389</v>
      </c>
      <c r="O49" s="18" t="n">
        <v>437.43970542</v>
      </c>
      <c r="P49" s="20" t="n">
        <v>5.31078184</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429.46775927</v>
      </c>
      <c r="F50" s="20" t="n">
        <v>10.37058999</v>
      </c>
      <c r="G50" s="18" t="n">
        <v>417.52491261</v>
      </c>
      <c r="H50" s="20" t="n">
        <v>21.3649758</v>
      </c>
      <c r="I50" s="18" t="n">
        <v>422.19584669</v>
      </c>
      <c r="J50" s="20" t="n">
        <v>7.05303267</v>
      </c>
      <c r="K50" s="18" t="n">
        <v>433.7541673</v>
      </c>
      <c r="L50" s="20" t="n">
        <v>8.77428988</v>
      </c>
      <c r="M50" s="18" t="n">
        <v>437.32955595</v>
      </c>
      <c r="N50" s="20" t="n">
        <v>9.108418800000001</v>
      </c>
      <c r="O50" s="18" t="n">
        <v>425.92619152</v>
      </c>
      <c r="P50" s="20" t="n">
        <v>8.064982649999999</v>
      </c>
      <c r="Q50" s="18" t="s">
        <v>404</v>
      </c>
      <c r="R50" s="20" t="s">
        <v>404</v>
      </c>
      <c r="S50" s="18" t="s">
        <v>404</v>
      </c>
      <c r="T50" s="20" t="s">
        <v>404</v>
      </c>
      <c r="U50" s="18" t="s">
        <v>404</v>
      </c>
      <c r="V50" s="20" t="s">
        <v>404</v>
      </c>
      <c r="W50" s="18" t="s">
        <v>404</v>
      </c>
      <c r="X50" s="20" t="s">
        <v>404</v>
      </c>
      <c r="Y50" s="18" t="n">
        <v>420.54114598</v>
      </c>
      <c r="Z50" s="20" t="n">
        <v>14.13221403</v>
      </c>
    </row>
    <row r="51" spans="1:26">
      <c r="A51" s="15" t="s">
        <v>448</v>
      </c>
      <c r="B51" s="17" t="n">
        <v>6866</v>
      </c>
      <c r="C51" s="18">
        <f>(0.0/B51*100)</f>
        <v/>
      </c>
      <c r="D51" s="19" t="n">
        <v>6866</v>
      </c>
      <c r="E51" s="18" t="n">
        <v>423.53244645</v>
      </c>
      <c r="F51" s="20" t="n">
        <v>9.591949250000001</v>
      </c>
      <c r="G51" s="18" t="n">
        <v>436.17848842</v>
      </c>
      <c r="H51" s="20" t="n">
        <v>12.55364313</v>
      </c>
      <c r="I51" s="18" t="n">
        <v>427.62958735</v>
      </c>
      <c r="J51" s="20" t="n">
        <v>6.27220307</v>
      </c>
      <c r="K51" s="18" t="n">
        <v>420.19711905</v>
      </c>
      <c r="L51" s="20" t="n">
        <v>4.5778872</v>
      </c>
      <c r="M51" s="18" t="n">
        <v>427.8398125</v>
      </c>
      <c r="N51" s="20" t="n">
        <v>9.56387346</v>
      </c>
      <c r="O51" s="18" t="n">
        <v>437.73109489</v>
      </c>
      <c r="P51" s="20" t="n">
        <v>8.346185910000001</v>
      </c>
      <c r="Q51" s="18" t="s">
        <v>404</v>
      </c>
      <c r="R51" s="20" t="s">
        <v>404</v>
      </c>
      <c r="S51" s="18" t="s">
        <v>404</v>
      </c>
      <c r="T51" s="20" t="s">
        <v>404</v>
      </c>
      <c r="U51" s="18" t="s">
        <v>404</v>
      </c>
      <c r="V51" s="20" t="s">
        <v>404</v>
      </c>
      <c r="W51" s="18" t="s">
        <v>404</v>
      </c>
      <c r="X51" s="20" t="s">
        <v>404</v>
      </c>
      <c r="Y51" s="18" t="n">
        <v>446.33240137</v>
      </c>
      <c r="Z51" s="20" t="n">
        <v>10.55354104</v>
      </c>
    </row>
    <row r="52" spans="1:26">
      <c r="A52" s="15" t="s">
        <v>449</v>
      </c>
      <c r="B52" s="17" t="n">
        <v>5809</v>
      </c>
      <c r="C52" s="18">
        <f>(0.0/B52*100)</f>
        <v/>
      </c>
      <c r="D52" s="19" t="n">
        <v>5809</v>
      </c>
      <c r="E52" s="18" t="s">
        <v>404</v>
      </c>
      <c r="F52" s="20" t="s">
        <v>404</v>
      </c>
      <c r="G52" s="18" t="n">
        <v>479.24149722</v>
      </c>
      <c r="H52" s="20" t="n">
        <v>15.77794945</v>
      </c>
      <c r="I52" s="18" t="n">
        <v>491.97851014</v>
      </c>
      <c r="J52" s="20" t="n">
        <v>6.94465951</v>
      </c>
      <c r="K52" s="18" t="n">
        <v>482.83637559</v>
      </c>
      <c r="L52" s="20" t="n">
        <v>8.573353770000001</v>
      </c>
      <c r="M52" s="18" t="n">
        <v>505.9368201</v>
      </c>
      <c r="N52" s="20" t="n">
        <v>9.05119167</v>
      </c>
      <c r="O52" s="18" t="n">
        <v>476.56758345</v>
      </c>
      <c r="P52" s="20" t="n">
        <v>10.29272141</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s">
        <v>404</v>
      </c>
      <c r="F53" s="20" t="s">
        <v>404</v>
      </c>
      <c r="G53" s="18" t="n">
        <v>454.04592692</v>
      </c>
      <c r="H53" s="20" t="n">
        <v>8.69332936</v>
      </c>
      <c r="I53" s="18" t="n">
        <v>456.77382712</v>
      </c>
      <c r="J53" s="20" t="n">
        <v>2.93300813</v>
      </c>
      <c r="K53" s="18" t="n">
        <v>436.77421935</v>
      </c>
      <c r="L53" s="20" t="n">
        <v>2.60194316</v>
      </c>
      <c r="M53" s="18" t="n">
        <v>439.87829521</v>
      </c>
      <c r="N53" s="20" t="n">
        <v>3.26108656</v>
      </c>
      <c r="O53" s="18" t="n">
        <v>427.17600466</v>
      </c>
      <c r="P53" s="20" t="n">
        <v>4.43869074</v>
      </c>
      <c r="Q53" s="18" t="s">
        <v>404</v>
      </c>
      <c r="R53" s="20" t="s">
        <v>404</v>
      </c>
      <c r="S53" s="18" t="s">
        <v>404</v>
      </c>
      <c r="T53" s="20" t="s">
        <v>404</v>
      </c>
      <c r="U53" s="18" t="s">
        <v>404</v>
      </c>
      <c r="V53" s="20" t="s">
        <v>404</v>
      </c>
      <c r="W53" s="18" t="s">
        <v>404</v>
      </c>
      <c r="X53" s="20" t="s">
        <v>404</v>
      </c>
      <c r="Y53" s="18" t="n">
        <v>430.14828414</v>
      </c>
      <c r="Z53" s="20" t="n">
        <v>12.25004245</v>
      </c>
    </row>
    <row r="54" spans="1:26">
      <c r="A54" s="15" t="s">
        <v>451</v>
      </c>
      <c r="B54" s="17" t="n">
        <v>4740</v>
      </c>
      <c r="C54" s="18">
        <f>(199.0/B54*100)</f>
        <v/>
      </c>
      <c r="D54" s="19" t="n">
        <v>4541</v>
      </c>
      <c r="E54" s="18" t="n">
        <v>408.93300473</v>
      </c>
      <c r="F54" s="20" t="n">
        <v>6.90300396</v>
      </c>
      <c r="G54" s="18" t="n">
        <v>352.03562141</v>
      </c>
      <c r="H54" s="20" t="n">
        <v>9.89118146</v>
      </c>
      <c r="I54" s="18" t="n">
        <v>367.29142553</v>
      </c>
      <c r="J54" s="20" t="n">
        <v>12.93582672</v>
      </c>
      <c r="K54" s="18" t="n">
        <v>362.93686702</v>
      </c>
      <c r="L54" s="20" t="n">
        <v>6.58875107</v>
      </c>
      <c r="M54" s="18" t="n">
        <v>351.90135218</v>
      </c>
      <c r="N54" s="20" t="n">
        <v>7.99536441</v>
      </c>
      <c r="O54" s="18" t="n">
        <v>351.38096824</v>
      </c>
      <c r="P54" s="20" t="n">
        <v>9.018830189999999</v>
      </c>
      <c r="Q54" s="18" t="s">
        <v>404</v>
      </c>
      <c r="R54" s="20" t="s">
        <v>404</v>
      </c>
      <c r="S54" s="18" t="s">
        <v>404</v>
      </c>
      <c r="T54" s="20" t="s">
        <v>404</v>
      </c>
      <c r="U54" s="18" t="s">
        <v>404</v>
      </c>
      <c r="V54" s="20" t="s">
        <v>404</v>
      </c>
      <c r="W54" s="18" t="s">
        <v>404</v>
      </c>
      <c r="X54" s="20" t="s">
        <v>404</v>
      </c>
      <c r="Y54" s="18" t="n">
        <v>320.83217104</v>
      </c>
      <c r="Z54" s="20" t="n">
        <v>11.96255519</v>
      </c>
    </row>
    <row r="55" spans="1:26">
      <c r="A55" s="15" t="s">
        <v>452</v>
      </c>
      <c r="B55" s="17" t="n">
        <v>5316</v>
      </c>
      <c r="C55" s="18">
        <f>(43.0/B55*100)</f>
        <v/>
      </c>
      <c r="D55" s="19" t="n">
        <v>5273</v>
      </c>
      <c r="E55" s="18" t="s">
        <v>404</v>
      </c>
      <c r="F55" s="20" t="s">
        <v>404</v>
      </c>
      <c r="G55" s="18" t="n">
        <v>415.69246079</v>
      </c>
      <c r="H55" s="20" t="n">
        <v>32.1904111</v>
      </c>
      <c r="I55" s="18" t="n">
        <v>426.24048424</v>
      </c>
      <c r="J55" s="20" t="n">
        <v>9.75364721</v>
      </c>
      <c r="K55" s="18" t="n">
        <v>394.38345678</v>
      </c>
      <c r="L55" s="20" t="n">
        <v>6.00134151</v>
      </c>
      <c r="M55" s="18" t="n">
        <v>402.60833331</v>
      </c>
      <c r="N55" s="20" t="n">
        <v>6.83672996</v>
      </c>
      <c r="O55" s="18" t="n">
        <v>400.4844048</v>
      </c>
      <c r="P55" s="20" t="n">
        <v>5.66769314</v>
      </c>
      <c r="Q55" s="18" t="s">
        <v>404</v>
      </c>
      <c r="R55" s="20" t="s">
        <v>404</v>
      </c>
      <c r="S55" s="18" t="s">
        <v>404</v>
      </c>
      <c r="T55" s="20" t="s">
        <v>404</v>
      </c>
      <c r="U55" s="18" t="s">
        <v>404</v>
      </c>
      <c r="V55" s="20" t="s">
        <v>404</v>
      </c>
      <c r="W55" s="18" t="s">
        <v>404</v>
      </c>
      <c r="X55" s="20" t="s">
        <v>404</v>
      </c>
      <c r="Y55" s="18" t="n">
        <v>345.79421435</v>
      </c>
      <c r="Z55" s="20" t="n">
        <v>19.01808869</v>
      </c>
    </row>
    <row r="56" spans="1:26">
      <c r="A56" s="15" t="s">
        <v>453</v>
      </c>
      <c r="B56" s="17" t="n">
        <v>5359</v>
      </c>
      <c r="C56" s="18">
        <f>(0.0/B56*100)</f>
        <v/>
      </c>
      <c r="D56" s="19" t="n">
        <v>5359</v>
      </c>
      <c r="E56" s="18" t="s">
        <v>404</v>
      </c>
      <c r="F56" s="20" t="s">
        <v>404</v>
      </c>
      <c r="G56" s="18" t="n">
        <v>527.70872993</v>
      </c>
      <c r="H56" s="20" t="n">
        <v>9.210603580000001</v>
      </c>
      <c r="I56" s="18" t="n">
        <v>526.49832365</v>
      </c>
      <c r="J56" s="20" t="n">
        <v>5.44495718</v>
      </c>
      <c r="K56" s="18" t="n">
        <v>526.1134561</v>
      </c>
      <c r="L56" s="20" t="n">
        <v>10.37942463</v>
      </c>
      <c r="M56" s="18" t="n">
        <v>516.72351728</v>
      </c>
      <c r="N56" s="20" t="n">
        <v>20.70002676</v>
      </c>
      <c r="O56" s="18" t="n">
        <v>556.42002809</v>
      </c>
      <c r="P56" s="20" t="n">
        <v>15.42281374</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380.29956343</v>
      </c>
      <c r="F57" s="20" t="n">
        <v>28.98173939</v>
      </c>
      <c r="G57" s="18" t="n">
        <v>381.32947337</v>
      </c>
      <c r="H57" s="20" t="n">
        <v>10.87196927</v>
      </c>
      <c r="I57" s="18" t="n">
        <v>395.74656093</v>
      </c>
      <c r="J57" s="20" t="n">
        <v>7.77361463</v>
      </c>
      <c r="K57" s="18" t="n">
        <v>395.36566894</v>
      </c>
      <c r="L57" s="20" t="n">
        <v>6.30044495</v>
      </c>
      <c r="M57" s="18" t="n">
        <v>405.80186261</v>
      </c>
      <c r="N57" s="20" t="n">
        <v>7.22360014</v>
      </c>
      <c r="O57" s="18" t="n">
        <v>408.16857898</v>
      </c>
      <c r="P57" s="20" t="n">
        <v>10.86294463</v>
      </c>
      <c r="Q57" s="18" t="s">
        <v>404</v>
      </c>
      <c r="R57" s="20" t="s">
        <v>404</v>
      </c>
      <c r="S57" s="18" t="s">
        <v>404</v>
      </c>
      <c r="T57" s="20" t="s">
        <v>404</v>
      </c>
      <c r="U57" s="18" t="s">
        <v>404</v>
      </c>
      <c r="V57" s="20" t="s">
        <v>404</v>
      </c>
      <c r="W57" s="18" t="s">
        <v>404</v>
      </c>
      <c r="X57" s="20" t="s">
        <v>404</v>
      </c>
      <c r="Y57" s="18" t="n">
        <v>507.94566857</v>
      </c>
      <c r="Z57" s="20" t="n">
        <v>8.86417763</v>
      </c>
    </row>
    <row r="58" spans="1:26">
      <c r="A58" s="15" t="s">
        <v>455</v>
      </c>
      <c r="B58" s="17" t="n">
        <v>7267</v>
      </c>
      <c r="C58" s="18">
        <f>(0.0/B58*100)</f>
        <v/>
      </c>
      <c r="D58" s="19" t="n">
        <v>7267</v>
      </c>
      <c r="E58" s="18" t="s">
        <v>404</v>
      </c>
      <c r="F58" s="20" t="s">
        <v>404</v>
      </c>
      <c r="G58" s="18" t="n">
        <v>373.60201835</v>
      </c>
      <c r="H58" s="20" t="n">
        <v>20.61566704</v>
      </c>
      <c r="I58" s="18" t="n">
        <v>397.05442194</v>
      </c>
      <c r="J58" s="20" t="n">
        <v>14.29425113</v>
      </c>
      <c r="K58" s="18" t="n">
        <v>406.15198068</v>
      </c>
      <c r="L58" s="20" t="n">
        <v>6.55318963</v>
      </c>
      <c r="M58" s="18" t="n">
        <v>416.12555016</v>
      </c>
      <c r="N58" s="20" t="n">
        <v>7.842707</v>
      </c>
      <c r="O58" s="18" t="n">
        <v>411.16100161</v>
      </c>
      <c r="P58" s="20" t="n">
        <v>6.6121071</v>
      </c>
      <c r="Q58" s="18" t="s">
        <v>404</v>
      </c>
      <c r="R58" s="20" t="s">
        <v>404</v>
      </c>
      <c r="S58" s="18" t="s">
        <v>404</v>
      </c>
      <c r="T58" s="20" t="s">
        <v>404</v>
      </c>
      <c r="U58" s="18" t="s">
        <v>404</v>
      </c>
      <c r="V58" s="20" t="s">
        <v>404</v>
      </c>
      <c r="W58" s="18" t="s">
        <v>404</v>
      </c>
      <c r="X58" s="20" t="s">
        <v>404</v>
      </c>
      <c r="Y58" s="18" t="n">
        <v>410.18428996</v>
      </c>
      <c r="Z58" s="20" t="n">
        <v>32.63667438</v>
      </c>
    </row>
    <row r="59" spans="1:26">
      <c r="A59" s="15" t="s">
        <v>456</v>
      </c>
      <c r="B59" s="17" t="n">
        <v>4826</v>
      </c>
      <c r="C59" s="18">
        <f>(0.0/B59*100)</f>
        <v/>
      </c>
      <c r="D59" s="19" t="n">
        <v>4826</v>
      </c>
      <c r="E59" s="18" t="n">
        <v>303.0013</v>
      </c>
      <c r="F59" s="20" t="n">
        <v>27.75896114</v>
      </c>
      <c r="G59" s="18" t="n">
        <v>367.05799346</v>
      </c>
      <c r="H59" s="20" t="n">
        <v>5.69623117</v>
      </c>
      <c r="I59" s="18" t="n">
        <v>355.06492609</v>
      </c>
      <c r="J59" s="20" t="n">
        <v>2.82463335</v>
      </c>
      <c r="K59" s="18" t="n">
        <v>340.51853992</v>
      </c>
      <c r="L59" s="20" t="n">
        <v>3.7519763</v>
      </c>
      <c r="M59" s="18" t="n">
        <v>342.8456027</v>
      </c>
      <c r="N59" s="20" t="n">
        <v>3.25191653</v>
      </c>
      <c r="O59" s="18" t="n">
        <v>338.16972331</v>
      </c>
      <c r="P59" s="20" t="n">
        <v>3.05847978</v>
      </c>
      <c r="Q59" s="18" t="s">
        <v>404</v>
      </c>
      <c r="R59" s="20" t="s">
        <v>404</v>
      </c>
      <c r="S59" s="18" t="s">
        <v>404</v>
      </c>
      <c r="T59" s="20" t="s">
        <v>404</v>
      </c>
      <c r="U59" s="18" t="s">
        <v>404</v>
      </c>
      <c r="V59" s="20" t="s">
        <v>404</v>
      </c>
      <c r="W59" s="18" t="s">
        <v>404</v>
      </c>
      <c r="X59" s="20" t="s">
        <v>404</v>
      </c>
      <c r="Y59" s="18" t="n">
        <v>310.21064091</v>
      </c>
      <c r="Z59" s="20" t="n">
        <v>16.45801956</v>
      </c>
    </row>
    <row r="60" spans="1:26">
      <c r="A60" s="15" t="s">
        <v>457</v>
      </c>
      <c r="B60" s="17" t="n">
        <v>4546</v>
      </c>
      <c r="C60" s="18">
        <f>(0.0/B60*100)</f>
        <v/>
      </c>
      <c r="D60" s="19" t="n">
        <v>4546</v>
      </c>
      <c r="E60" s="18" t="n">
        <v>285.28345395</v>
      </c>
      <c r="F60" s="20" t="n">
        <v>9.9754001</v>
      </c>
      <c r="G60" s="18" t="n">
        <v>325.46766771</v>
      </c>
      <c r="H60" s="20" t="n">
        <v>23.69928004</v>
      </c>
      <c r="I60" s="18" t="n">
        <v>347.49614437</v>
      </c>
      <c r="J60" s="20" t="n">
        <v>13.52397081</v>
      </c>
      <c r="K60" s="18" t="n">
        <v>346.90236926</v>
      </c>
      <c r="L60" s="20" t="n">
        <v>10.71158828</v>
      </c>
      <c r="M60" s="18" t="n">
        <v>338.22722944</v>
      </c>
      <c r="N60" s="20" t="n">
        <v>13.07568495</v>
      </c>
      <c r="O60" s="18" t="n">
        <v>360.42116157</v>
      </c>
      <c r="P60" s="20" t="n">
        <v>9.506420479999999</v>
      </c>
      <c r="Q60" s="18" t="s">
        <v>404</v>
      </c>
      <c r="R60" s="20" t="s">
        <v>404</v>
      </c>
      <c r="S60" s="18" t="s">
        <v>404</v>
      </c>
      <c r="T60" s="20" t="s">
        <v>404</v>
      </c>
      <c r="U60" s="18" t="s">
        <v>404</v>
      </c>
      <c r="V60" s="20" t="s">
        <v>404</v>
      </c>
      <c r="W60" s="18" t="s">
        <v>404</v>
      </c>
      <c r="X60" s="20" t="s">
        <v>404</v>
      </c>
      <c r="Y60" s="18" t="n">
        <v>346.82888478</v>
      </c>
      <c r="Z60" s="20" t="n">
        <v>29.47258179</v>
      </c>
    </row>
    <row r="61" spans="1:26">
      <c r="A61" s="15" t="s">
        <v>458</v>
      </c>
      <c r="B61" s="17" t="n">
        <v>6525</v>
      </c>
      <c r="C61" s="18">
        <f>(0.0/B61*100)</f>
        <v/>
      </c>
      <c r="D61" s="19" t="n">
        <v>6525</v>
      </c>
      <c r="E61" s="18" t="n">
        <v>493.18067041</v>
      </c>
      <c r="F61" s="20" t="n">
        <v>22.45998784</v>
      </c>
      <c r="G61" s="18" t="n">
        <v>471.33419184</v>
      </c>
      <c r="H61" s="20" t="n">
        <v>8.07931979</v>
      </c>
      <c r="I61" s="18" t="n">
        <v>473.26139495</v>
      </c>
      <c r="J61" s="20" t="n">
        <v>4.96241108</v>
      </c>
      <c r="K61" s="18" t="n">
        <v>477.92091127</v>
      </c>
      <c r="L61" s="20" t="n">
        <v>7.19717685</v>
      </c>
      <c r="M61" s="18" t="n">
        <v>464.95829426</v>
      </c>
      <c r="N61" s="20" t="n">
        <v>8.16730022</v>
      </c>
      <c r="O61" s="18" t="n">
        <v>460.64296807</v>
      </c>
      <c r="P61" s="20" t="n">
        <v>14.31486035</v>
      </c>
      <c r="Q61" s="18" t="s">
        <v>404</v>
      </c>
      <c r="R61" s="20" t="s">
        <v>404</v>
      </c>
      <c r="S61" s="18" t="s">
        <v>404</v>
      </c>
      <c r="T61" s="20" t="s">
        <v>404</v>
      </c>
      <c r="U61" s="18" t="s">
        <v>404</v>
      </c>
      <c r="V61" s="20" t="s">
        <v>404</v>
      </c>
      <c r="W61" s="18" t="s">
        <v>404</v>
      </c>
      <c r="X61" s="20" t="s">
        <v>404</v>
      </c>
      <c r="Y61" s="18" t="n">
        <v>461.14402266</v>
      </c>
      <c r="Z61" s="20" t="n">
        <v>38.76143763</v>
      </c>
    </row>
    <row r="62" spans="1:26">
      <c r="A62" s="15" t="s">
        <v>459</v>
      </c>
      <c r="B62" s="17" t="n">
        <v>4476</v>
      </c>
      <c r="C62" s="18">
        <f>(0.0/B62*100)</f>
        <v/>
      </c>
      <c r="D62" s="19" t="n">
        <v>4476</v>
      </c>
      <c r="E62" s="18" t="s">
        <v>404</v>
      </c>
      <c r="F62" s="20" t="s">
        <v>404</v>
      </c>
      <c r="G62" s="18" t="n">
        <v>537.35386548</v>
      </c>
      <c r="H62" s="20" t="n">
        <v>3.29363885</v>
      </c>
      <c r="I62" s="18" t="n">
        <v>497.30591239</v>
      </c>
      <c r="J62" s="20" t="n">
        <v>1.55963248</v>
      </c>
      <c r="K62" s="18" t="n">
        <v>506.48297271</v>
      </c>
      <c r="L62" s="20" t="n">
        <v>2.29385451</v>
      </c>
      <c r="M62" s="18" t="n">
        <v>517.91864289</v>
      </c>
      <c r="N62" s="20" t="n">
        <v>3.92036992</v>
      </c>
      <c r="O62" s="18" t="n">
        <v>575.4220342</v>
      </c>
      <c r="P62" s="20" t="n">
        <v>5.72294802</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269.66636761</v>
      </c>
      <c r="F63" s="20" t="n">
        <v>14.95171145</v>
      </c>
      <c r="G63" s="18" t="n">
        <v>402.04086194</v>
      </c>
      <c r="H63" s="20" t="n">
        <v>5.82533429</v>
      </c>
      <c r="I63" s="18" t="n">
        <v>328.70862887</v>
      </c>
      <c r="J63" s="20" t="n">
        <v>3.67169106</v>
      </c>
      <c r="K63" s="18" t="n">
        <v>348.32930194</v>
      </c>
      <c r="L63" s="20" t="n">
        <v>2.55248473</v>
      </c>
      <c r="M63" s="18" t="n">
        <v>356.36086448</v>
      </c>
      <c r="N63" s="20" t="n">
        <v>4.21233618</v>
      </c>
      <c r="O63" s="18" t="n">
        <v>355.02742908</v>
      </c>
      <c r="P63" s="20" t="n">
        <v>3.31488488</v>
      </c>
      <c r="Q63" s="18" t="s">
        <v>404</v>
      </c>
      <c r="R63" s="20" t="s">
        <v>404</v>
      </c>
      <c r="S63" s="18" t="s">
        <v>404</v>
      </c>
      <c r="T63" s="20" t="s">
        <v>404</v>
      </c>
      <c r="U63" s="18" t="s">
        <v>404</v>
      </c>
      <c r="V63" s="20" t="s">
        <v>404</v>
      </c>
      <c r="W63" s="18" t="s">
        <v>404</v>
      </c>
      <c r="X63" s="20" t="s">
        <v>404</v>
      </c>
      <c r="Y63" s="18" t="n">
        <v>374.68665081</v>
      </c>
      <c r="Z63" s="20" t="n">
        <v>5.45236371</v>
      </c>
    </row>
    <row r="64" spans="1:26">
      <c r="A64" s="15" t="s">
        <v>461</v>
      </c>
      <c r="B64" s="17" t="n">
        <v>3634</v>
      </c>
      <c r="C64" s="18">
        <f>(27.0/B64*100)</f>
        <v/>
      </c>
      <c r="D64" s="19" t="n">
        <v>3607</v>
      </c>
      <c r="E64" s="18" t="n">
        <v>408.36108048</v>
      </c>
      <c r="F64" s="20" t="n">
        <v>9.215424710000001</v>
      </c>
      <c r="G64" s="18" t="n">
        <v>286.12194239</v>
      </c>
      <c r="H64" s="20" t="n">
        <v>8.33401398</v>
      </c>
      <c r="I64" s="18" t="n">
        <v>486.17287672</v>
      </c>
      <c r="J64" s="20" t="n">
        <v>4.46474606</v>
      </c>
      <c r="K64" s="18" t="n">
        <v>465.66310241</v>
      </c>
      <c r="L64" s="20" t="n">
        <v>3.30181506</v>
      </c>
      <c r="M64" s="18" t="n">
        <v>440.49162254</v>
      </c>
      <c r="N64" s="20" t="n">
        <v>3.27932454</v>
      </c>
      <c r="O64" s="18" t="n">
        <v>433.9356902</v>
      </c>
      <c r="P64" s="20" t="n">
        <v>3.970168</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s">
        <v>404</v>
      </c>
      <c r="F65" s="20" t="s">
        <v>404</v>
      </c>
      <c r="G65" s="18" t="n">
        <v>445.57431814</v>
      </c>
      <c r="H65" s="20" t="n">
        <v>21.35535266</v>
      </c>
      <c r="I65" s="18" t="n">
        <v>432.34407735</v>
      </c>
      <c r="J65" s="20" t="n">
        <v>10.61884449</v>
      </c>
      <c r="K65" s="18" t="n">
        <v>408.23147272</v>
      </c>
      <c r="L65" s="20" t="n">
        <v>7.65053475</v>
      </c>
      <c r="M65" s="18" t="n">
        <v>412.32194191</v>
      </c>
      <c r="N65" s="20" t="n">
        <v>5.51135965</v>
      </c>
      <c r="O65" s="18" t="n">
        <v>417.71022613</v>
      </c>
      <c r="P65" s="20" t="n">
        <v>6.81554731</v>
      </c>
      <c r="Q65" s="18" t="s">
        <v>404</v>
      </c>
      <c r="R65" s="20" t="s">
        <v>404</v>
      </c>
      <c r="S65" s="18" t="s">
        <v>404</v>
      </c>
      <c r="T65" s="20" t="s">
        <v>404</v>
      </c>
      <c r="U65" s="18" t="s">
        <v>404</v>
      </c>
      <c r="V65" s="20" t="s">
        <v>404</v>
      </c>
      <c r="W65" s="18" t="s">
        <v>404</v>
      </c>
      <c r="X65" s="20" t="s">
        <v>404</v>
      </c>
      <c r="Y65" s="18" t="n">
        <v>414.78461442</v>
      </c>
      <c r="Z65" s="20" t="n">
        <v>10.81552838</v>
      </c>
    </row>
    <row r="66" spans="1:26">
      <c r="A66" s="15" t="s">
        <v>463</v>
      </c>
      <c r="B66" s="17" t="n">
        <v>5665</v>
      </c>
      <c r="C66" s="18">
        <f>(0.0/B66*100)</f>
        <v/>
      </c>
      <c r="D66" s="19" t="n">
        <v>5665</v>
      </c>
      <c r="E66" s="18" t="s">
        <v>404</v>
      </c>
      <c r="F66" s="20" t="s">
        <v>404</v>
      </c>
      <c r="G66" s="18" t="n">
        <v>432.10600333</v>
      </c>
      <c r="H66" s="20" t="n">
        <v>6.72388146</v>
      </c>
      <c r="I66" s="18" t="n">
        <v>403.05766878</v>
      </c>
      <c r="J66" s="20" t="n">
        <v>2.80348756</v>
      </c>
      <c r="K66" s="18" t="n">
        <v>452.6598497</v>
      </c>
      <c r="L66" s="20" t="n">
        <v>2.48873898</v>
      </c>
      <c r="M66" s="18" t="n">
        <v>433.28178681</v>
      </c>
      <c r="N66" s="20" t="n">
        <v>4.03569167</v>
      </c>
      <c r="O66" s="18" t="n">
        <v>424.7454274</v>
      </c>
      <c r="P66" s="20" t="n">
        <v>2.48782265</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383.5741314</v>
      </c>
      <c r="F67" s="20" t="n">
        <v>13.64702219</v>
      </c>
      <c r="G67" s="18" t="n">
        <v>374.34015917</v>
      </c>
      <c r="H67" s="20" t="n">
        <v>7.96859883</v>
      </c>
      <c r="I67" s="18" t="n">
        <v>389.11719523</v>
      </c>
      <c r="J67" s="20" t="n">
        <v>6.32501907</v>
      </c>
      <c r="K67" s="18" t="n">
        <v>400.45443734</v>
      </c>
      <c r="L67" s="20" t="n">
        <v>7.25811296</v>
      </c>
      <c r="M67" s="18" t="n">
        <v>409.92837954</v>
      </c>
      <c r="N67" s="20" t="n">
        <v>10.17332714</v>
      </c>
      <c r="O67" s="18" t="n">
        <v>425.83250854</v>
      </c>
      <c r="P67" s="20" t="n">
        <v>11.45761841</v>
      </c>
      <c r="Q67" s="18" t="s">
        <v>404</v>
      </c>
      <c r="R67" s="20" t="s">
        <v>404</v>
      </c>
      <c r="S67" s="18" t="s">
        <v>404</v>
      </c>
      <c r="T67" s="20" t="s">
        <v>404</v>
      </c>
      <c r="U67" s="18" t="s">
        <v>404</v>
      </c>
      <c r="V67" s="20" t="s">
        <v>404</v>
      </c>
      <c r="W67" s="18" t="s">
        <v>404</v>
      </c>
      <c r="X67" s="20" t="s">
        <v>404</v>
      </c>
      <c r="Y67" s="18" t="n">
        <v>403.23299347</v>
      </c>
      <c r="Z67" s="20" t="n">
        <v>14.5056935</v>
      </c>
    </row>
    <row r="68" spans="1:26">
      <c r="A68" s="15" t="s">
        <v>465</v>
      </c>
      <c r="B68" s="17" t="n">
        <v>12083</v>
      </c>
      <c r="C68" s="18">
        <f>(0.0/B68*100)</f>
        <v/>
      </c>
      <c r="D68" s="19" t="n">
        <v>12083</v>
      </c>
      <c r="E68" s="18" t="s">
        <v>404</v>
      </c>
      <c r="F68" s="20" t="s">
        <v>404</v>
      </c>
      <c r="G68" s="18" t="n">
        <v>518.59027163</v>
      </c>
      <c r="H68" s="20" t="n">
        <v>4.43337778</v>
      </c>
      <c r="I68" s="18" t="n">
        <v>387.29631059</v>
      </c>
      <c r="J68" s="20" t="n">
        <v>2.14598961</v>
      </c>
      <c r="K68" s="18" t="n">
        <v>389.09764262</v>
      </c>
      <c r="L68" s="20" t="n">
        <v>1.79502543</v>
      </c>
      <c r="M68" s="18" t="n">
        <v>406.77460981</v>
      </c>
      <c r="N68" s="20" t="n">
        <v>1.68563329</v>
      </c>
      <c r="O68" s="18" t="n">
        <v>402.50310236</v>
      </c>
      <c r="P68" s="20" t="n">
        <v>2.27886267</v>
      </c>
      <c r="Q68" s="18" t="s">
        <v>404</v>
      </c>
      <c r="R68" s="20" t="s">
        <v>404</v>
      </c>
      <c r="S68" s="18" t="s">
        <v>404</v>
      </c>
      <c r="T68" s="20" t="s">
        <v>404</v>
      </c>
      <c r="U68" s="18" t="s">
        <v>404</v>
      </c>
      <c r="V68" s="20" t="s">
        <v>404</v>
      </c>
      <c r="W68" s="18" t="s">
        <v>404</v>
      </c>
      <c r="X68" s="20" t="s">
        <v>404</v>
      </c>
      <c r="Y68" s="18" t="n">
        <v>408.35253463</v>
      </c>
      <c r="Z68" s="20" t="n">
        <v>4.90037449</v>
      </c>
    </row>
    <row r="69" spans="1:26">
      <c r="A69" s="15" t="s">
        <v>466</v>
      </c>
      <c r="B69" s="17" t="n">
        <v>4876</v>
      </c>
      <c r="C69" s="18">
        <f>(0.0/B69*100)</f>
        <v/>
      </c>
      <c r="D69" s="19" t="n">
        <v>4876</v>
      </c>
      <c r="E69" s="18" t="n">
        <v>418.49114571</v>
      </c>
      <c r="F69" s="20" t="n">
        <v>3.89353636</v>
      </c>
      <c r="G69" s="18" t="n">
        <v>442.78780335</v>
      </c>
      <c r="H69" s="20" t="n">
        <v>15.02581573</v>
      </c>
      <c r="I69" s="18" t="n">
        <v>439.26340595</v>
      </c>
      <c r="J69" s="20" t="n">
        <v>10.47403033</v>
      </c>
      <c r="K69" s="18" t="n">
        <v>425.44083661</v>
      </c>
      <c r="L69" s="20" t="n">
        <v>7.85258747</v>
      </c>
      <c r="M69" s="18" t="n">
        <v>420.94102809</v>
      </c>
      <c r="N69" s="20" t="n">
        <v>11.18648314</v>
      </c>
      <c r="O69" s="18" t="n">
        <v>447.17267124</v>
      </c>
      <c r="P69" s="20" t="n">
        <v>10.40399717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453.05984332</v>
      </c>
      <c r="F70" s="20" t="n">
        <v>18.05214246</v>
      </c>
      <c r="G70" s="18" t="n">
        <v>495.51501382</v>
      </c>
      <c r="H70" s="20" t="n">
        <v>10.68898318</v>
      </c>
      <c r="I70" s="18" t="n">
        <v>506.53070589</v>
      </c>
      <c r="J70" s="20" t="n">
        <v>5.50383903</v>
      </c>
      <c r="K70" s="18" t="n">
        <v>487.75817357</v>
      </c>
      <c r="L70" s="20" t="n">
        <v>6.25567624</v>
      </c>
      <c r="M70" s="18" t="n">
        <v>489.81838003</v>
      </c>
      <c r="N70" s="20" t="n">
        <v>7.84715704</v>
      </c>
      <c r="O70" s="18" t="n">
        <v>492.42739289</v>
      </c>
      <c r="P70" s="20" t="n">
        <v>8.391713449999999</v>
      </c>
      <c r="Q70" s="18" t="s">
        <v>404</v>
      </c>
      <c r="R70" s="20" t="s">
        <v>404</v>
      </c>
      <c r="S70" s="18" t="s">
        <v>404</v>
      </c>
      <c r="T70" s="20" t="s">
        <v>404</v>
      </c>
      <c r="U70" s="18" t="s">
        <v>404</v>
      </c>
      <c r="V70" s="20" t="s">
        <v>404</v>
      </c>
      <c r="W70" s="18" t="s">
        <v>404</v>
      </c>
      <c r="X70" s="20" t="s">
        <v>404</v>
      </c>
      <c r="Y70" s="18" t="n">
        <v>469.67819916</v>
      </c>
      <c r="Z70" s="20" t="n">
        <v>16.57734744</v>
      </c>
    </row>
    <row r="71" spans="1:26">
      <c r="A71" s="15" t="s">
        <v>468</v>
      </c>
      <c r="B71" s="17" t="n">
        <v>6115</v>
      </c>
      <c r="C71" s="18">
        <f>(0.0/B71*100)</f>
        <v/>
      </c>
      <c r="D71" s="19" t="n">
        <v>6115</v>
      </c>
      <c r="E71" s="18" t="s">
        <v>404</v>
      </c>
      <c r="F71" s="20" t="s">
        <v>404</v>
      </c>
      <c r="G71" s="18" t="n">
        <v>561.54664308</v>
      </c>
      <c r="H71" s="20" t="n">
        <v>7.58170774</v>
      </c>
      <c r="I71" s="18" t="n">
        <v>511.53726372</v>
      </c>
      <c r="J71" s="20" t="n">
        <v>3.21853644</v>
      </c>
      <c r="K71" s="18" t="n">
        <v>537.82461201</v>
      </c>
      <c r="L71" s="20" t="n">
        <v>2.77254388</v>
      </c>
      <c r="M71" s="18" t="n">
        <v>537.67414103</v>
      </c>
      <c r="N71" s="20" t="n">
        <v>3.64719267</v>
      </c>
      <c r="O71" s="18" t="n">
        <v>546.63587876</v>
      </c>
      <c r="P71" s="20" t="n">
        <v>2.46248035</v>
      </c>
      <c r="Q71" s="18" t="s">
        <v>404</v>
      </c>
      <c r="R71" s="20" t="s">
        <v>404</v>
      </c>
      <c r="S71" s="18" t="s">
        <v>404</v>
      </c>
      <c r="T71" s="20" t="s">
        <v>404</v>
      </c>
      <c r="U71" s="18" t="s">
        <v>404</v>
      </c>
      <c r="V71" s="20" t="s">
        <v>404</v>
      </c>
      <c r="W71" s="18" t="s">
        <v>404</v>
      </c>
      <c r="X71" s="20" t="s">
        <v>404</v>
      </c>
      <c r="Y71" s="18" t="n">
        <v>483.97944341</v>
      </c>
      <c r="Z71" s="20" t="n">
        <v>11.26731787</v>
      </c>
    </row>
    <row r="72" spans="1:26">
      <c r="A72" s="15" t="s">
        <v>469</v>
      </c>
      <c r="B72" s="17" t="n">
        <v>7708</v>
      </c>
      <c r="C72" s="18">
        <f>(0.0/B72*100)</f>
        <v/>
      </c>
      <c r="D72" s="19" t="n">
        <v>7708</v>
      </c>
      <c r="E72" s="18" t="n">
        <v>490.34615375</v>
      </c>
      <c r="F72" s="20" t="n">
        <v>14.09768499</v>
      </c>
      <c r="G72" s="18" t="n">
        <v>485.25245062</v>
      </c>
      <c r="H72" s="20" t="n">
        <v>6.96686871</v>
      </c>
      <c r="I72" s="18" t="n">
        <v>502.48154507</v>
      </c>
      <c r="J72" s="20" t="n">
        <v>6.71434584</v>
      </c>
      <c r="K72" s="18" t="n">
        <v>503.61437402</v>
      </c>
      <c r="L72" s="20" t="n">
        <v>6.78471271</v>
      </c>
      <c r="M72" s="18" t="n">
        <v>497.23662551</v>
      </c>
      <c r="N72" s="20" t="n">
        <v>9.14552202</v>
      </c>
      <c r="O72" s="18" t="n">
        <v>485.16987131</v>
      </c>
      <c r="P72" s="20" t="n">
        <v>13.24542452</v>
      </c>
      <c r="Q72" s="18" t="s">
        <v>404</v>
      </c>
      <c r="R72" s="20" t="s">
        <v>404</v>
      </c>
      <c r="S72" s="18" t="s">
        <v>404</v>
      </c>
      <c r="T72" s="20" t="s">
        <v>404</v>
      </c>
      <c r="U72" s="18" t="s">
        <v>404</v>
      </c>
      <c r="V72" s="20" t="s">
        <v>404</v>
      </c>
      <c r="W72" s="18" t="s">
        <v>404</v>
      </c>
      <c r="X72" s="20" t="s">
        <v>404</v>
      </c>
      <c r="Y72" s="18" t="n">
        <v>485.68621796</v>
      </c>
      <c r="Z72" s="20" t="n">
        <v>29.08878982</v>
      </c>
    </row>
    <row r="73" spans="1:26">
      <c r="A73" s="15" t="s">
        <v>470</v>
      </c>
      <c r="B73" s="17" t="n">
        <v>8249</v>
      </c>
      <c r="C73" s="18">
        <f>(0.0/B73*100)</f>
        <v/>
      </c>
      <c r="D73" s="19" t="n">
        <v>8249</v>
      </c>
      <c r="E73" s="18" t="s">
        <v>404</v>
      </c>
      <c r="F73" s="20" t="s">
        <v>404</v>
      </c>
      <c r="G73" s="18" t="n">
        <v>414.7801288</v>
      </c>
      <c r="H73" s="20" t="n">
        <v>10.30156953</v>
      </c>
      <c r="I73" s="18" t="n">
        <v>402.41437534</v>
      </c>
      <c r="J73" s="20" t="n">
        <v>6.94476536</v>
      </c>
      <c r="K73" s="18" t="n">
        <v>414.88697452</v>
      </c>
      <c r="L73" s="20" t="n">
        <v>6.93930968</v>
      </c>
      <c r="M73" s="18" t="n">
        <v>403.22818368</v>
      </c>
      <c r="N73" s="20" t="n">
        <v>7.31762208</v>
      </c>
      <c r="O73" s="18" t="n">
        <v>407.70639793</v>
      </c>
      <c r="P73" s="20" t="n">
        <v>9.540838170000001</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n">
        <v>273.2658922</v>
      </c>
      <c r="F74" s="20" t="n">
        <v>31.24088451</v>
      </c>
      <c r="G74" s="18" t="n">
        <v>403.68858821</v>
      </c>
      <c r="H74" s="20" t="n">
        <v>8.02884096</v>
      </c>
      <c r="I74" s="18" t="n">
        <v>442.33117422</v>
      </c>
      <c r="J74" s="20" t="n">
        <v>3.87373241</v>
      </c>
      <c r="K74" s="18" t="n">
        <v>423.54219905</v>
      </c>
      <c r="L74" s="20" t="n">
        <v>2.62819143</v>
      </c>
      <c r="M74" s="18" t="n">
        <v>417.87055741</v>
      </c>
      <c r="N74" s="20" t="n">
        <v>3.2550075</v>
      </c>
      <c r="O74" s="18" t="n">
        <v>425.34921573</v>
      </c>
      <c r="P74" s="20" t="n">
        <v>3.41164968</v>
      </c>
      <c r="Q74" s="18" t="s">
        <v>404</v>
      </c>
      <c r="R74" s="20" t="s">
        <v>404</v>
      </c>
      <c r="S74" s="18" t="s">
        <v>404</v>
      </c>
      <c r="T74" s="20" t="s">
        <v>404</v>
      </c>
      <c r="U74" s="18" t="s">
        <v>404</v>
      </c>
      <c r="V74" s="20" t="s">
        <v>404</v>
      </c>
      <c r="W74" s="18" t="s">
        <v>404</v>
      </c>
      <c r="X74" s="20" t="s">
        <v>404</v>
      </c>
      <c r="Y74" s="18" t="n">
        <v>254.70846298</v>
      </c>
      <c r="Z74" s="20" t="n">
        <v>17.65771822</v>
      </c>
    </row>
    <row r="75" spans="1:26">
      <c r="A75" s="15" t="s">
        <v>472</v>
      </c>
      <c r="B75" s="17" t="n">
        <v>5375</v>
      </c>
      <c r="C75" s="18">
        <f>(483.0/B75*100)</f>
        <v/>
      </c>
      <c r="D75" s="19" t="n">
        <v>4892</v>
      </c>
      <c r="E75" s="18" t="n">
        <v>363.91272266</v>
      </c>
      <c r="F75" s="20" t="n">
        <v>28.2686604</v>
      </c>
      <c r="G75" s="18" t="n">
        <v>375.72451898</v>
      </c>
      <c r="H75" s="20" t="n">
        <v>9.867241140000001</v>
      </c>
      <c r="I75" s="18" t="n">
        <v>356.86245711</v>
      </c>
      <c r="J75" s="20" t="n">
        <v>6.9108852</v>
      </c>
      <c r="K75" s="18" t="n">
        <v>378.45055612</v>
      </c>
      <c r="L75" s="20" t="n">
        <v>11.50182278</v>
      </c>
      <c r="M75" s="18" t="n">
        <v>354.96972959</v>
      </c>
      <c r="N75" s="20" t="n">
        <v>15.10014652</v>
      </c>
      <c r="O75" s="18" t="n">
        <v>348.56456563</v>
      </c>
      <c r="P75" s="20" t="n">
        <v>9.40986919</v>
      </c>
      <c r="Q75" s="18" t="s">
        <v>404</v>
      </c>
      <c r="R75" s="20" t="s">
        <v>404</v>
      </c>
      <c r="S75" s="18" t="s">
        <v>404</v>
      </c>
      <c r="T75" s="20" t="s">
        <v>404</v>
      </c>
      <c r="U75" s="18" t="s">
        <v>404</v>
      </c>
      <c r="V75" s="20" t="s">
        <v>404</v>
      </c>
      <c r="W75" s="18" t="s">
        <v>404</v>
      </c>
      <c r="X75" s="20" t="s">
        <v>404</v>
      </c>
      <c r="Y75" s="18" t="n">
        <v>345.91962299</v>
      </c>
      <c r="Z75" s="20" t="n">
        <v>20.24401175</v>
      </c>
    </row>
    <row r="76" spans="1:26">
      <c r="A76" s="15" t="s">
        <v>473</v>
      </c>
      <c r="B76" s="17" t="n">
        <v>14167</v>
      </c>
      <c r="C76" s="18">
        <f>(1400.0/B76*100)</f>
        <v/>
      </c>
      <c r="D76" s="19" t="n">
        <v>12767</v>
      </c>
      <c r="E76" s="18" t="s">
        <v>404</v>
      </c>
      <c r="F76" s="20" t="s">
        <v>404</v>
      </c>
      <c r="G76" s="18" t="n">
        <v>481.63558009</v>
      </c>
      <c r="H76" s="20" t="n">
        <v>8.062208699999999</v>
      </c>
      <c r="I76" s="18" t="n">
        <v>422.12486527</v>
      </c>
      <c r="J76" s="20" t="n">
        <v>7.00538938</v>
      </c>
      <c r="K76" s="18" t="n">
        <v>441.02903578</v>
      </c>
      <c r="L76" s="20" t="n">
        <v>7.19989498</v>
      </c>
      <c r="M76" s="18" t="n">
        <v>439.3902855</v>
      </c>
      <c r="N76" s="20" t="n">
        <v>7.72185257</v>
      </c>
      <c r="O76" s="18" t="n">
        <v>427.58475255</v>
      </c>
      <c r="P76" s="20" t="n">
        <v>6.24219007</v>
      </c>
      <c r="Q76" s="18" t="s">
        <v>404</v>
      </c>
      <c r="R76" s="20" t="s">
        <v>404</v>
      </c>
      <c r="S76" s="18" t="s">
        <v>404</v>
      </c>
      <c r="T76" s="20" t="s">
        <v>404</v>
      </c>
      <c r="U76" s="18" t="s">
        <v>404</v>
      </c>
      <c r="V76" s="20" t="s">
        <v>404</v>
      </c>
      <c r="W76" s="18" t="s">
        <v>404</v>
      </c>
      <c r="X76" s="20" t="s">
        <v>404</v>
      </c>
      <c r="Y76" s="18" t="n">
        <v>438.79392839</v>
      </c>
      <c r="Z76" s="20" t="n">
        <v>10.87244227</v>
      </c>
    </row>
    <row r="77" spans="1:26">
      <c r="A77" s="15" t="s">
        <v>474</v>
      </c>
      <c r="B77" s="17" t="n">
        <v>6062</v>
      </c>
      <c r="C77" s="18">
        <f>(0.0/B77*100)</f>
        <v/>
      </c>
      <c r="D77" s="19" t="n">
        <v>6062</v>
      </c>
      <c r="E77" s="18" t="n">
        <v>389.3482818</v>
      </c>
      <c r="F77" s="20" t="n">
        <v>23.10080225</v>
      </c>
      <c r="G77" s="18" t="n">
        <v>444.76104159</v>
      </c>
      <c r="H77" s="20" t="n">
        <v>10.76472004</v>
      </c>
      <c r="I77" s="18" t="n">
        <v>437.49114353</v>
      </c>
      <c r="J77" s="20" t="n">
        <v>12.02680766</v>
      </c>
      <c r="K77" s="18" t="n">
        <v>442.25228322</v>
      </c>
      <c r="L77" s="20" t="n">
        <v>7.21180641</v>
      </c>
      <c r="M77" s="18" t="n">
        <v>432.14649674</v>
      </c>
      <c r="N77" s="20" t="n">
        <v>7.0585101</v>
      </c>
      <c r="O77" s="18" t="n">
        <v>436.91898522</v>
      </c>
      <c r="P77" s="20" t="n">
        <v>12.00809374</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429.39125544</v>
      </c>
      <c r="F78" s="20" t="n">
        <v>28.26874301</v>
      </c>
      <c r="G78" s="18" t="n">
        <v>483.33939155</v>
      </c>
      <c r="H78" s="20" t="n">
        <v>8.12913277</v>
      </c>
      <c r="I78" s="18" t="n">
        <v>483.63561891</v>
      </c>
      <c r="J78" s="20" t="n">
        <v>9.154067960000001</v>
      </c>
      <c r="K78" s="18" t="n">
        <v>499.41592549</v>
      </c>
      <c r="L78" s="20" t="n">
        <v>6.61425931</v>
      </c>
      <c r="M78" s="18" t="n">
        <v>471.17033202</v>
      </c>
      <c r="N78" s="20" t="n">
        <v>7.48056872</v>
      </c>
      <c r="O78" s="18" t="n">
        <v>494.51281212</v>
      </c>
      <c r="P78" s="20" t="n">
        <v>13.03135983</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471.18479298</v>
      </c>
      <c r="H79" s="20" t="n">
        <v>21.78445216</v>
      </c>
      <c r="I79" s="18" t="n">
        <v>481.66296834</v>
      </c>
      <c r="J79" s="20" t="n">
        <v>16.36358152</v>
      </c>
      <c r="K79" s="18" t="n">
        <v>463.33119357</v>
      </c>
      <c r="L79" s="20" t="n">
        <v>12.5318754</v>
      </c>
      <c r="M79" s="18" t="n">
        <v>488.51985252</v>
      </c>
      <c r="N79" s="20" t="n">
        <v>18.32125085</v>
      </c>
      <c r="O79" s="18" t="n">
        <v>478.14537887</v>
      </c>
      <c r="P79" s="20" t="n">
        <v>22.64288534</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s">
        <v>404</v>
      </c>
      <c r="F80" s="20" t="s">
        <v>404</v>
      </c>
      <c r="G80" s="18" t="n">
        <v>397.08201118</v>
      </c>
      <c r="H80" s="20" t="n">
        <v>19.69223691</v>
      </c>
      <c r="I80" s="18" t="n">
        <v>422.23256792</v>
      </c>
      <c r="J80" s="20" t="n">
        <v>11.90219561</v>
      </c>
      <c r="K80" s="18" t="n">
        <v>414.34702765</v>
      </c>
      <c r="L80" s="20" t="n">
        <v>6.69999239</v>
      </c>
      <c r="M80" s="18" t="n">
        <v>430.0008559</v>
      </c>
      <c r="N80" s="20" t="n">
        <v>7.57787886</v>
      </c>
      <c r="O80" s="18" t="n">
        <v>443.86200231</v>
      </c>
      <c r="P80" s="20" t="n">
        <v>7.23282952</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419.09962152</v>
      </c>
      <c r="H81" s="20" t="n">
        <v>14.84249443</v>
      </c>
      <c r="I81" s="18" t="n">
        <v>441.29659382</v>
      </c>
      <c r="J81" s="20" t="n">
        <v>7.24645223</v>
      </c>
      <c r="K81" s="18" t="n">
        <v>425.20442891</v>
      </c>
      <c r="L81" s="20" t="n">
        <v>5.23853183</v>
      </c>
      <c r="M81" s="18" t="n">
        <v>440.34427834</v>
      </c>
      <c r="N81" s="20" t="n">
        <v>8.743522159999999</v>
      </c>
      <c r="O81" s="18" t="n">
        <v>422.13883034</v>
      </c>
      <c r="P81" s="20" t="n">
        <v>8.480258149999999</v>
      </c>
      <c r="Q81" s="18" t="s">
        <v>404</v>
      </c>
      <c r="R81" s="20" t="s">
        <v>404</v>
      </c>
      <c r="S81" s="18" t="s">
        <v>404</v>
      </c>
      <c r="T81" s="20" t="s">
        <v>404</v>
      </c>
      <c r="U81" s="18" t="s">
        <v>404</v>
      </c>
      <c r="V81" s="20" t="s">
        <v>404</v>
      </c>
      <c r="W81" s="18" t="s">
        <v>404</v>
      </c>
      <c r="X81" s="20" t="s">
        <v>404</v>
      </c>
      <c r="Y81" s="18" t="n">
        <v>397.81553171</v>
      </c>
      <c r="Z81" s="20" t="n">
        <v>22.4325004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538</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568.24790882</v>
      </c>
      <c r="F7" s="20" t="n">
        <v>14.10886079</v>
      </c>
      <c r="G7" s="18" t="n">
        <v>547.6992607</v>
      </c>
      <c r="H7" s="20" t="n">
        <v>9.144263929999999</v>
      </c>
      <c r="I7" s="18" t="n">
        <v>525.1064577</v>
      </c>
      <c r="J7" s="20" t="n">
        <v>10.97616799</v>
      </c>
      <c r="K7" s="18" t="n">
        <v>515.42023354</v>
      </c>
      <c r="L7" s="20" t="n">
        <v>5.09768604</v>
      </c>
      <c r="M7" s="18" t="n">
        <v>504.96394101</v>
      </c>
      <c r="N7" s="20" t="n">
        <v>3.81696461</v>
      </c>
      <c r="O7" s="18" t="n">
        <v>488.57767475</v>
      </c>
      <c r="P7" s="20" t="n">
        <v>3.67994118</v>
      </c>
      <c r="Q7" s="18" t="s">
        <v>404</v>
      </c>
      <c r="R7" s="20" t="s">
        <v>404</v>
      </c>
      <c r="S7" s="18" t="s">
        <v>404</v>
      </c>
      <c r="T7" s="20" t="s">
        <v>404</v>
      </c>
      <c r="U7" s="18" t="s">
        <v>404</v>
      </c>
      <c r="V7" s="20" t="s">
        <v>404</v>
      </c>
      <c r="W7" s="18" t="s">
        <v>404</v>
      </c>
      <c r="X7" s="20" t="s">
        <v>404</v>
      </c>
      <c r="Y7" s="18" t="n">
        <v>491.91310177</v>
      </c>
      <c r="Z7" s="20" t="n">
        <v>8.432393660000001</v>
      </c>
    </row>
    <row r="8" spans="1:26">
      <c r="A8" s="15" t="s">
        <v>405</v>
      </c>
      <c r="B8" s="17" t="n">
        <v>7007</v>
      </c>
      <c r="C8" s="18">
        <f>(0.0/B8*100)</f>
        <v/>
      </c>
      <c r="D8" s="19" t="n">
        <v>7007</v>
      </c>
      <c r="E8" s="18" t="n">
        <v>474.01399912</v>
      </c>
      <c r="F8" s="20" t="n">
        <v>24.13142732</v>
      </c>
      <c r="G8" s="18" t="n">
        <v>470.8304724</v>
      </c>
      <c r="H8" s="20" t="n">
        <v>17.53393304</v>
      </c>
      <c r="I8" s="18" t="n">
        <v>509.56368704</v>
      </c>
      <c r="J8" s="20" t="n">
        <v>7.53050353</v>
      </c>
      <c r="K8" s="18" t="n">
        <v>501.02761304</v>
      </c>
      <c r="L8" s="20" t="n">
        <v>8.26992463</v>
      </c>
      <c r="M8" s="18" t="n">
        <v>467.72789609</v>
      </c>
      <c r="N8" s="20" t="n">
        <v>10.56916701</v>
      </c>
      <c r="O8" s="18" t="n">
        <v>468.09883419</v>
      </c>
      <c r="P8" s="20" t="n">
        <v>14.47117376</v>
      </c>
      <c r="Q8" s="18" t="s">
        <v>404</v>
      </c>
      <c r="R8" s="20" t="s">
        <v>404</v>
      </c>
      <c r="S8" s="18" t="s">
        <v>404</v>
      </c>
      <c r="T8" s="20" t="s">
        <v>404</v>
      </c>
      <c r="U8" s="18" t="s">
        <v>404</v>
      </c>
      <c r="V8" s="20" t="s">
        <v>404</v>
      </c>
      <c r="W8" s="18" t="s">
        <v>404</v>
      </c>
      <c r="X8" s="20" t="s">
        <v>404</v>
      </c>
      <c r="Y8" s="18" t="n">
        <v>427.79556459</v>
      </c>
      <c r="Z8" s="20" t="n">
        <v>24.48085486</v>
      </c>
    </row>
    <row r="9" spans="1:26">
      <c r="A9" s="15" t="s">
        <v>406</v>
      </c>
      <c r="B9" s="17" t="n">
        <v>9651</v>
      </c>
      <c r="C9" s="18">
        <f>(200.0/B9*100)</f>
        <v/>
      </c>
      <c r="D9" s="19" t="n">
        <v>9451</v>
      </c>
      <c r="E9" s="18" t="s">
        <v>404</v>
      </c>
      <c r="F9" s="20" t="s">
        <v>404</v>
      </c>
      <c r="G9" s="18" t="n">
        <v>489.76608239</v>
      </c>
      <c r="H9" s="20" t="n">
        <v>22.86110863</v>
      </c>
      <c r="I9" s="18" t="n">
        <v>516.28994641</v>
      </c>
      <c r="J9" s="20" t="n">
        <v>12.07724364</v>
      </c>
      <c r="K9" s="18" t="n">
        <v>515.93356239</v>
      </c>
      <c r="L9" s="20" t="n">
        <v>8.208251239999999</v>
      </c>
      <c r="M9" s="18" t="n">
        <v>502.1511068</v>
      </c>
      <c r="N9" s="20" t="n">
        <v>6.17102732</v>
      </c>
      <c r="O9" s="18" t="n">
        <v>487.42312339</v>
      </c>
      <c r="P9" s="20" t="n">
        <v>6.96794477</v>
      </c>
      <c r="Q9" s="18" t="s">
        <v>404</v>
      </c>
      <c r="R9" s="20" t="s">
        <v>404</v>
      </c>
      <c r="S9" s="18" t="s">
        <v>404</v>
      </c>
      <c r="T9" s="20" t="s">
        <v>404</v>
      </c>
      <c r="U9" s="18" t="s">
        <v>404</v>
      </c>
      <c r="V9" s="20" t="s">
        <v>404</v>
      </c>
      <c r="W9" s="18" t="s">
        <v>404</v>
      </c>
      <c r="X9" s="20" t="s">
        <v>404</v>
      </c>
      <c r="Y9" s="18" t="n">
        <v>470.53763149</v>
      </c>
      <c r="Z9" s="20" t="n">
        <v>13.10188151</v>
      </c>
    </row>
    <row r="10" spans="1:26">
      <c r="A10" s="15" t="s">
        <v>407</v>
      </c>
      <c r="B10" s="17" t="n">
        <v>20058</v>
      </c>
      <c r="C10" s="18">
        <f>(2798.0/B10*100)</f>
        <v/>
      </c>
      <c r="D10" s="19" t="n">
        <v>17260</v>
      </c>
      <c r="E10" s="18" t="n">
        <v>544.30112518</v>
      </c>
      <c r="F10" s="20" t="n">
        <v>24.88185314</v>
      </c>
      <c r="G10" s="18" t="n">
        <v>538.1044950100001</v>
      </c>
      <c r="H10" s="20" t="n">
        <v>13.55739881</v>
      </c>
      <c r="I10" s="18" t="n">
        <v>516.03002295</v>
      </c>
      <c r="J10" s="20" t="n">
        <v>9.17439862</v>
      </c>
      <c r="K10" s="18" t="n">
        <v>529.4093538</v>
      </c>
      <c r="L10" s="20" t="n">
        <v>7.53117175</v>
      </c>
      <c r="M10" s="18" t="n">
        <v>526.88423016</v>
      </c>
      <c r="N10" s="20" t="n">
        <v>5.01766861</v>
      </c>
      <c r="O10" s="18" t="n">
        <v>527.09160186</v>
      </c>
      <c r="P10" s="20" t="n">
        <v>3.37258114</v>
      </c>
      <c r="Q10" s="18" t="s">
        <v>404</v>
      </c>
      <c r="R10" s="20" t="s">
        <v>404</v>
      </c>
      <c r="S10" s="18" t="s">
        <v>404</v>
      </c>
      <c r="T10" s="20" t="s">
        <v>404</v>
      </c>
      <c r="U10" s="18" t="s">
        <v>404</v>
      </c>
      <c r="V10" s="20" t="s">
        <v>404</v>
      </c>
      <c r="W10" s="18" t="s">
        <v>404</v>
      </c>
      <c r="X10" s="20" t="s">
        <v>404</v>
      </c>
      <c r="Y10" s="18" t="n">
        <v>544.6304996</v>
      </c>
      <c r="Z10" s="20" t="n">
        <v>13.54513805</v>
      </c>
    </row>
    <row r="11" spans="1:26">
      <c r="A11" s="15" t="s">
        <v>408</v>
      </c>
      <c r="B11" s="17" t="n">
        <v>7053</v>
      </c>
      <c r="C11" s="18">
        <f>(137.0/B11*100)</f>
        <v/>
      </c>
      <c r="D11" s="19" t="n">
        <v>6916</v>
      </c>
      <c r="E11" s="18" t="n">
        <v>507.19507473</v>
      </c>
      <c r="F11" s="20" t="n">
        <v>14.78523331</v>
      </c>
      <c r="G11" s="18" t="n">
        <v>494.68311849</v>
      </c>
      <c r="H11" s="20" t="n">
        <v>22.45651089</v>
      </c>
      <c r="I11" s="18" t="n">
        <v>456.03075023</v>
      </c>
      <c r="J11" s="20" t="n">
        <v>10.965824</v>
      </c>
      <c r="K11" s="18" t="n">
        <v>458.2769803</v>
      </c>
      <c r="L11" s="20" t="n">
        <v>9.42873503</v>
      </c>
      <c r="M11" s="18" t="n">
        <v>458.25935323</v>
      </c>
      <c r="N11" s="20" t="n">
        <v>7.7280155</v>
      </c>
      <c r="O11" s="18" t="n">
        <v>456.76107187</v>
      </c>
      <c r="P11" s="20" t="n">
        <v>5.71926218</v>
      </c>
      <c r="Q11" s="18" t="s">
        <v>404</v>
      </c>
      <c r="R11" s="20" t="s">
        <v>404</v>
      </c>
      <c r="S11" s="18" t="s">
        <v>404</v>
      </c>
      <c r="T11" s="20" t="s">
        <v>404</v>
      </c>
      <c r="U11" s="18" t="s">
        <v>404</v>
      </c>
      <c r="V11" s="20" t="s">
        <v>404</v>
      </c>
      <c r="W11" s="18" t="s">
        <v>404</v>
      </c>
      <c r="X11" s="20" t="s">
        <v>404</v>
      </c>
      <c r="Y11" s="18" t="n">
        <v>457.74100336</v>
      </c>
      <c r="Z11" s="20" t="n">
        <v>26.33102585</v>
      </c>
    </row>
    <row r="12" spans="1:26">
      <c r="A12" s="15" t="s">
        <v>409</v>
      </c>
      <c r="B12" s="17" t="n">
        <v>6894</v>
      </c>
      <c r="C12" s="18">
        <f>(106.0/B12*100)</f>
        <v/>
      </c>
      <c r="D12" s="19" t="n">
        <v>6788</v>
      </c>
      <c r="E12" s="18" t="n">
        <v>549.27392982</v>
      </c>
      <c r="F12" s="20" t="n">
        <v>22.58137756</v>
      </c>
      <c r="G12" s="18" t="n">
        <v>512.63916478</v>
      </c>
      <c r="H12" s="20" t="n">
        <v>12.5429559</v>
      </c>
      <c r="I12" s="18" t="n">
        <v>498.40812348</v>
      </c>
      <c r="J12" s="20" t="n">
        <v>7.92710262</v>
      </c>
      <c r="K12" s="18" t="n">
        <v>494.33855518</v>
      </c>
      <c r="L12" s="20" t="n">
        <v>6.23617431</v>
      </c>
      <c r="M12" s="18" t="n">
        <v>473.68285143</v>
      </c>
      <c r="N12" s="20" t="n">
        <v>6.83884303</v>
      </c>
      <c r="O12" s="18" t="n">
        <v>461.96406737</v>
      </c>
      <c r="P12" s="20" t="n">
        <v>11.06621993</v>
      </c>
      <c r="Q12" s="18" t="s">
        <v>404</v>
      </c>
      <c r="R12" s="20" t="s">
        <v>404</v>
      </c>
      <c r="S12" s="18" t="s">
        <v>404</v>
      </c>
      <c r="T12" s="20" t="s">
        <v>404</v>
      </c>
      <c r="U12" s="18" t="s">
        <v>404</v>
      </c>
      <c r="V12" s="20" t="s">
        <v>404</v>
      </c>
      <c r="W12" s="18" t="s">
        <v>404</v>
      </c>
      <c r="X12" s="20" t="s">
        <v>404</v>
      </c>
      <c r="Y12" s="18" t="n">
        <v>462.73632882</v>
      </c>
      <c r="Z12" s="20" t="n">
        <v>23.68188145</v>
      </c>
    </row>
    <row r="13" spans="1:26">
      <c r="A13" s="15" t="s">
        <v>410</v>
      </c>
      <c r="B13" s="17" t="n">
        <v>7161</v>
      </c>
      <c r="C13" s="18">
        <f>(1175.0/B13*100)</f>
        <v/>
      </c>
      <c r="D13" s="19" t="n">
        <v>5986</v>
      </c>
      <c r="E13" s="18" t="n">
        <v>501.45796818</v>
      </c>
      <c r="F13" s="20" t="n">
        <v>11.29459397</v>
      </c>
      <c r="G13" s="18" t="n">
        <v>491.24708149</v>
      </c>
      <c r="H13" s="20" t="n">
        <v>7.18984351</v>
      </c>
      <c r="I13" s="18" t="n">
        <v>507.98626189</v>
      </c>
      <c r="J13" s="20" t="n">
        <v>6.22416775</v>
      </c>
      <c r="K13" s="18" t="n">
        <v>494.37288763</v>
      </c>
      <c r="L13" s="20" t="n">
        <v>7.2627102</v>
      </c>
      <c r="M13" s="18" t="n">
        <v>502.06568727</v>
      </c>
      <c r="N13" s="20" t="n">
        <v>5.18519725</v>
      </c>
      <c r="O13" s="18" t="n">
        <v>499.86655132</v>
      </c>
      <c r="P13" s="20" t="n">
        <v>5.15140709</v>
      </c>
      <c r="Q13" s="18" t="s">
        <v>404</v>
      </c>
      <c r="R13" s="20" t="s">
        <v>404</v>
      </c>
      <c r="S13" s="18" t="s">
        <v>404</v>
      </c>
      <c r="T13" s="20" t="s">
        <v>404</v>
      </c>
      <c r="U13" s="18" t="s">
        <v>404</v>
      </c>
      <c r="V13" s="20" t="s">
        <v>404</v>
      </c>
      <c r="W13" s="18" t="s">
        <v>404</v>
      </c>
      <c r="X13" s="20" t="s">
        <v>404</v>
      </c>
      <c r="Y13" s="18" t="n">
        <v>500.20176045</v>
      </c>
      <c r="Z13" s="20" t="n">
        <v>7.57482632</v>
      </c>
    </row>
    <row r="14" spans="1:26">
      <c r="A14" s="15" t="s">
        <v>411</v>
      </c>
      <c r="B14" s="17" t="n">
        <v>5587</v>
      </c>
      <c r="C14" s="18">
        <f>(0.0/B14*100)</f>
        <v/>
      </c>
      <c r="D14" s="19" t="n">
        <v>5587</v>
      </c>
      <c r="E14" s="18" t="n">
        <v>510.1427748</v>
      </c>
      <c r="F14" s="20" t="n">
        <v>17.80654008</v>
      </c>
      <c r="G14" s="18" t="n">
        <v>519.40691388</v>
      </c>
      <c r="H14" s="20" t="n">
        <v>14.41488472</v>
      </c>
      <c r="I14" s="18" t="n">
        <v>529.49845343</v>
      </c>
      <c r="J14" s="20" t="n">
        <v>5.24541847</v>
      </c>
      <c r="K14" s="18" t="n">
        <v>523.22296004</v>
      </c>
      <c r="L14" s="20" t="n">
        <v>4.31149349</v>
      </c>
      <c r="M14" s="18" t="n">
        <v>513.7286943</v>
      </c>
      <c r="N14" s="20" t="n">
        <v>4.99434769</v>
      </c>
      <c r="O14" s="18" t="n">
        <v>504.68153262</v>
      </c>
      <c r="P14" s="20" t="n">
        <v>4.65951838</v>
      </c>
      <c r="Q14" s="18" t="s">
        <v>404</v>
      </c>
      <c r="R14" s="20" t="s">
        <v>404</v>
      </c>
      <c r="S14" s="18" t="s">
        <v>404</v>
      </c>
      <c r="T14" s="20" t="s">
        <v>404</v>
      </c>
      <c r="U14" s="18" t="s">
        <v>404</v>
      </c>
      <c r="V14" s="20" t="s">
        <v>404</v>
      </c>
      <c r="W14" s="18" t="s">
        <v>404</v>
      </c>
      <c r="X14" s="20" t="s">
        <v>404</v>
      </c>
      <c r="Y14" s="18" t="n">
        <v>526.50879352</v>
      </c>
      <c r="Z14" s="20" t="n">
        <v>12.52329855</v>
      </c>
    </row>
    <row r="15" spans="1:26">
      <c r="A15" s="15" t="s">
        <v>412</v>
      </c>
      <c r="B15" s="17" t="n">
        <v>5882</v>
      </c>
      <c r="C15" s="18">
        <f>(0.0/B15*100)</f>
        <v/>
      </c>
      <c r="D15" s="19" t="n">
        <v>5882</v>
      </c>
      <c r="E15" s="18" t="s">
        <v>404</v>
      </c>
      <c r="F15" s="20" t="s">
        <v>404</v>
      </c>
      <c r="G15" s="18" t="n">
        <v>542.99796385</v>
      </c>
      <c r="H15" s="20" t="n">
        <v>10.32407442</v>
      </c>
      <c r="I15" s="18" t="n">
        <v>517.57780439</v>
      </c>
      <c r="J15" s="20" t="n">
        <v>4.56989555</v>
      </c>
      <c r="K15" s="18" t="n">
        <v>531.84418452</v>
      </c>
      <c r="L15" s="20" t="n">
        <v>3.62648349</v>
      </c>
      <c r="M15" s="18" t="n">
        <v>521.00937096</v>
      </c>
      <c r="N15" s="20" t="n">
        <v>6.00553049</v>
      </c>
      <c r="O15" s="18" t="n">
        <v>525.35189817</v>
      </c>
      <c r="P15" s="20" t="n">
        <v>7.45429558</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472.76130961</v>
      </c>
      <c r="F16" s="20" t="n">
        <v>18.1633258</v>
      </c>
      <c r="G16" s="18" t="n">
        <v>522.66582264</v>
      </c>
      <c r="H16" s="20" t="n">
        <v>22.64645544</v>
      </c>
      <c r="I16" s="18" t="n">
        <v>491.64157771</v>
      </c>
      <c r="J16" s="20" t="n">
        <v>15.60756031</v>
      </c>
      <c r="K16" s="18" t="n">
        <v>506.58459392</v>
      </c>
      <c r="L16" s="20" t="n">
        <v>13.19039037</v>
      </c>
      <c r="M16" s="18" t="n">
        <v>505.58249866</v>
      </c>
      <c r="N16" s="20" t="n">
        <v>8.60203549</v>
      </c>
      <c r="O16" s="18" t="n">
        <v>502.8532078</v>
      </c>
      <c r="P16" s="20" t="n">
        <v>7.50598728</v>
      </c>
      <c r="Q16" s="18" t="s">
        <v>404</v>
      </c>
      <c r="R16" s="20" t="s">
        <v>404</v>
      </c>
      <c r="S16" s="18" t="s">
        <v>404</v>
      </c>
      <c r="T16" s="20" t="s">
        <v>404</v>
      </c>
      <c r="U16" s="18" t="s">
        <v>404</v>
      </c>
      <c r="V16" s="20" t="s">
        <v>404</v>
      </c>
      <c r="W16" s="18" t="s">
        <v>404</v>
      </c>
      <c r="X16" s="20" t="s">
        <v>404</v>
      </c>
      <c r="Y16" s="18" t="n">
        <v>472.43665941</v>
      </c>
      <c r="Z16" s="20" t="n">
        <v>30.40213776</v>
      </c>
    </row>
    <row r="17" spans="1:26">
      <c r="A17" s="15" t="s">
        <v>414</v>
      </c>
      <c r="B17" s="17" t="n">
        <v>6504</v>
      </c>
      <c r="C17" s="18">
        <f>(1325.0/B17*100)</f>
        <v/>
      </c>
      <c r="D17" s="19" t="n">
        <v>5179</v>
      </c>
      <c r="E17" s="18" t="s">
        <v>404</v>
      </c>
      <c r="F17" s="20" t="s">
        <v>404</v>
      </c>
      <c r="G17" s="18" t="n">
        <v>518.1907959500001</v>
      </c>
      <c r="H17" s="20" t="n">
        <v>26.85596975</v>
      </c>
      <c r="I17" s="18" t="n">
        <v>542.91702764</v>
      </c>
      <c r="J17" s="20" t="n">
        <v>8.41608671</v>
      </c>
      <c r="K17" s="18" t="n">
        <v>528.48399666</v>
      </c>
      <c r="L17" s="20" t="n">
        <v>7.93111952</v>
      </c>
      <c r="M17" s="18" t="n">
        <v>490.00540928</v>
      </c>
      <c r="N17" s="20" t="n">
        <v>9.36914556</v>
      </c>
      <c r="O17" s="18" t="n">
        <v>482.85240238</v>
      </c>
      <c r="P17" s="20" t="n">
        <v>9.38090139</v>
      </c>
      <c r="Q17" s="18" t="s">
        <v>404</v>
      </c>
      <c r="R17" s="20" t="s">
        <v>404</v>
      </c>
      <c r="S17" s="18" t="s">
        <v>404</v>
      </c>
      <c r="T17" s="20" t="s">
        <v>404</v>
      </c>
      <c r="U17" s="18" t="s">
        <v>404</v>
      </c>
      <c r="V17" s="20" t="s">
        <v>404</v>
      </c>
      <c r="W17" s="18" t="s">
        <v>404</v>
      </c>
      <c r="X17" s="20" t="s">
        <v>404</v>
      </c>
      <c r="Y17" s="18" t="n">
        <v>524.54563282</v>
      </c>
      <c r="Z17" s="20" t="n">
        <v>21.7167521</v>
      </c>
    </row>
    <row r="18" spans="1:26">
      <c r="A18" s="15" t="s">
        <v>415</v>
      </c>
      <c r="B18" s="17" t="n">
        <v>5532</v>
      </c>
      <c r="C18" s="18">
        <f>(0.0/B18*100)</f>
        <v/>
      </c>
      <c r="D18" s="19" t="n">
        <v>5532</v>
      </c>
      <c r="E18" s="18" t="n">
        <v>431.94434345</v>
      </c>
      <c r="F18" s="20" t="n">
        <v>10.71575717</v>
      </c>
      <c r="G18" s="18" t="n">
        <v>491.98052207</v>
      </c>
      <c r="H18" s="20" t="n">
        <v>12.11896119</v>
      </c>
      <c r="I18" s="18" t="n">
        <v>484.51997428</v>
      </c>
      <c r="J18" s="20" t="n">
        <v>11.48301118</v>
      </c>
      <c r="K18" s="18" t="n">
        <v>475.00016557</v>
      </c>
      <c r="L18" s="20" t="n">
        <v>7.80532661</v>
      </c>
      <c r="M18" s="18" t="n">
        <v>457.20734868</v>
      </c>
      <c r="N18" s="20" t="n">
        <v>10.64993171</v>
      </c>
      <c r="O18" s="18" t="n">
        <v>453.30330775</v>
      </c>
      <c r="P18" s="20" t="n">
        <v>11.12037305</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n">
        <v>552.52281419</v>
      </c>
      <c r="F19" s="20" t="n">
        <v>16.40323459</v>
      </c>
      <c r="G19" s="18" t="n">
        <v>521.67568724</v>
      </c>
      <c r="H19" s="20" t="n">
        <v>21.0912207</v>
      </c>
      <c r="I19" s="18" t="n">
        <v>489.84036306</v>
      </c>
      <c r="J19" s="20" t="n">
        <v>10.42010407</v>
      </c>
      <c r="K19" s="18" t="n">
        <v>476.60777031</v>
      </c>
      <c r="L19" s="20" t="n">
        <v>8.514873659999999</v>
      </c>
      <c r="M19" s="18" t="n">
        <v>465.04388976</v>
      </c>
      <c r="N19" s="20" t="n">
        <v>8.935186529999999</v>
      </c>
      <c r="O19" s="18" t="n">
        <v>440.9037607</v>
      </c>
      <c r="P19" s="20" t="n">
        <v>9.684796029999999</v>
      </c>
      <c r="Q19" s="18" t="s">
        <v>404</v>
      </c>
      <c r="R19" s="20" t="s">
        <v>404</v>
      </c>
      <c r="S19" s="18" t="s">
        <v>404</v>
      </c>
      <c r="T19" s="20" t="s">
        <v>404</v>
      </c>
      <c r="U19" s="18" t="s">
        <v>404</v>
      </c>
      <c r="V19" s="20" t="s">
        <v>404</v>
      </c>
      <c r="W19" s="18" t="s">
        <v>404</v>
      </c>
      <c r="X19" s="20" t="s">
        <v>404</v>
      </c>
      <c r="Y19" s="18" t="n">
        <v>476.72286337</v>
      </c>
      <c r="Z19" s="20" t="n">
        <v>25.79944395</v>
      </c>
    </row>
    <row r="20" spans="1:26">
      <c r="A20" s="15" t="s">
        <v>417</v>
      </c>
      <c r="B20" s="17" t="n">
        <v>3371</v>
      </c>
      <c r="C20" s="18">
        <f>(24.0/B20*100)</f>
        <v/>
      </c>
      <c r="D20" s="19" t="n">
        <v>3347</v>
      </c>
      <c r="E20" s="18" t="s">
        <v>404</v>
      </c>
      <c r="F20" s="20" t="s">
        <v>404</v>
      </c>
      <c r="G20" s="18" t="n">
        <v>450.47783622</v>
      </c>
      <c r="H20" s="20" t="n">
        <v>12.23548652</v>
      </c>
      <c r="I20" s="18" t="n">
        <v>472.125823</v>
      </c>
      <c r="J20" s="20" t="n">
        <v>6.49811717</v>
      </c>
      <c r="K20" s="18" t="n">
        <v>475.59347898</v>
      </c>
      <c r="L20" s="20" t="n">
        <v>3.9572245</v>
      </c>
      <c r="M20" s="18" t="n">
        <v>493.60494928</v>
      </c>
      <c r="N20" s="20" t="n">
        <v>3.47369067</v>
      </c>
      <c r="O20" s="18" t="n">
        <v>479.39515835</v>
      </c>
      <c r="P20" s="20" t="n">
        <v>3.29502882</v>
      </c>
      <c r="Q20" s="18" t="s">
        <v>404</v>
      </c>
      <c r="R20" s="20" t="s">
        <v>404</v>
      </c>
      <c r="S20" s="18" t="s">
        <v>404</v>
      </c>
      <c r="T20" s="20" t="s">
        <v>404</v>
      </c>
      <c r="U20" s="18" t="s">
        <v>404</v>
      </c>
      <c r="V20" s="20" t="s">
        <v>404</v>
      </c>
      <c r="W20" s="18" t="s">
        <v>404</v>
      </c>
      <c r="X20" s="20" t="s">
        <v>404</v>
      </c>
      <c r="Y20" s="18" t="n">
        <v>462.73722468</v>
      </c>
      <c r="Z20" s="20" t="n">
        <v>10.47632433</v>
      </c>
    </row>
    <row r="21" spans="1:26">
      <c r="A21" s="15" t="s">
        <v>418</v>
      </c>
      <c r="B21" s="17" t="n">
        <v>5741</v>
      </c>
      <c r="C21" s="18">
        <f>(0.0/B21*100)</f>
        <v/>
      </c>
      <c r="D21" s="19" t="n">
        <v>5741</v>
      </c>
      <c r="E21" s="18" t="n">
        <v>571.5869448</v>
      </c>
      <c r="F21" s="20" t="n">
        <v>16.51446112</v>
      </c>
      <c r="G21" s="18" t="n">
        <v>551.31385464</v>
      </c>
      <c r="H21" s="20" t="n">
        <v>6.56971405</v>
      </c>
      <c r="I21" s="18" t="n">
        <v>538.14330671</v>
      </c>
      <c r="J21" s="20" t="n">
        <v>11.43486515</v>
      </c>
      <c r="K21" s="18" t="n">
        <v>534.30729286</v>
      </c>
      <c r="L21" s="20" t="n">
        <v>5.60572627</v>
      </c>
      <c r="M21" s="18" t="n">
        <v>514.78413053</v>
      </c>
      <c r="N21" s="20" t="n">
        <v>4.3131312</v>
      </c>
      <c r="O21" s="18" t="n">
        <v>513.38991059</v>
      </c>
      <c r="P21" s="20" t="n">
        <v>4.89345573</v>
      </c>
      <c r="Q21" s="18" t="s">
        <v>404</v>
      </c>
      <c r="R21" s="20" t="s">
        <v>404</v>
      </c>
      <c r="S21" s="18" t="s">
        <v>404</v>
      </c>
      <c r="T21" s="20" t="s">
        <v>404</v>
      </c>
      <c r="U21" s="18" t="s">
        <v>404</v>
      </c>
      <c r="V21" s="20" t="s">
        <v>404</v>
      </c>
      <c r="W21" s="18" t="s">
        <v>404</v>
      </c>
      <c r="X21" s="20" t="s">
        <v>404</v>
      </c>
      <c r="Y21" s="18" t="n">
        <v>515.30614294</v>
      </c>
      <c r="Z21" s="20" t="n">
        <v>7.39603614</v>
      </c>
    </row>
    <row r="22" spans="1:26">
      <c r="A22" s="15" t="s">
        <v>419</v>
      </c>
      <c r="B22" s="17" t="n">
        <v>6598</v>
      </c>
      <c r="C22" s="18">
        <f>(0.0/B22*100)</f>
        <v/>
      </c>
      <c r="D22" s="19" t="n">
        <v>6598</v>
      </c>
      <c r="E22" s="18" t="n">
        <v>590.4524552</v>
      </c>
      <c r="F22" s="20" t="n">
        <v>12.6751608</v>
      </c>
      <c r="G22" s="18" t="n">
        <v>571.93599181</v>
      </c>
      <c r="H22" s="20" t="n">
        <v>16.53982547</v>
      </c>
      <c r="I22" s="18" t="n">
        <v>467.77352732</v>
      </c>
      <c r="J22" s="20" t="n">
        <v>15.67498536</v>
      </c>
      <c r="K22" s="18" t="n">
        <v>491.38940756</v>
      </c>
      <c r="L22" s="20" t="n">
        <v>11.3196984</v>
      </c>
      <c r="M22" s="18" t="n">
        <v>477.84017541</v>
      </c>
      <c r="N22" s="20" t="n">
        <v>8.13869643</v>
      </c>
      <c r="O22" s="18" t="n">
        <v>467.85785069</v>
      </c>
      <c r="P22" s="20" t="n">
        <v>10.04772144</v>
      </c>
      <c r="Q22" s="18" t="s">
        <v>404</v>
      </c>
      <c r="R22" s="20" t="s">
        <v>404</v>
      </c>
      <c r="S22" s="18" t="s">
        <v>404</v>
      </c>
      <c r="T22" s="20" t="s">
        <v>404</v>
      </c>
      <c r="U22" s="18" t="s">
        <v>404</v>
      </c>
      <c r="V22" s="20" t="s">
        <v>404</v>
      </c>
      <c r="W22" s="18" t="s">
        <v>404</v>
      </c>
      <c r="X22" s="20" t="s">
        <v>404</v>
      </c>
      <c r="Y22" s="18" t="n">
        <v>481.37214673</v>
      </c>
      <c r="Z22" s="20" t="n">
        <v>19.74594027</v>
      </c>
    </row>
    <row r="23" spans="1:26">
      <c r="A23" s="15" t="s">
        <v>420</v>
      </c>
      <c r="B23" s="17" t="n">
        <v>11583</v>
      </c>
      <c r="C23" s="18">
        <f>(3123.0/B23*100)</f>
        <v/>
      </c>
      <c r="D23" s="19" t="n">
        <v>8460</v>
      </c>
      <c r="E23" s="18" t="n">
        <v>532.62191769</v>
      </c>
      <c r="F23" s="20" t="n">
        <v>8.514212779999999</v>
      </c>
      <c r="G23" s="18" t="n">
        <v>439.65884217</v>
      </c>
      <c r="H23" s="20" t="n">
        <v>24.52576843</v>
      </c>
      <c r="I23" s="18" t="n">
        <v>508.52972936</v>
      </c>
      <c r="J23" s="20" t="n">
        <v>21.97957364</v>
      </c>
      <c r="K23" s="18" t="n">
        <v>491.62767667</v>
      </c>
      <c r="L23" s="20" t="n">
        <v>8.06713484</v>
      </c>
      <c r="M23" s="18" t="n">
        <v>485.5539921</v>
      </c>
      <c r="N23" s="20" t="n">
        <v>7.53962512</v>
      </c>
      <c r="O23" s="18" t="n">
        <v>485.78901447</v>
      </c>
      <c r="P23" s="20" t="n">
        <v>6.98449072</v>
      </c>
      <c r="Q23" s="18" t="s">
        <v>404</v>
      </c>
      <c r="R23" s="20" t="s">
        <v>404</v>
      </c>
      <c r="S23" s="18" t="s">
        <v>404</v>
      </c>
      <c r="T23" s="20" t="s">
        <v>404</v>
      </c>
      <c r="U23" s="18" t="s">
        <v>404</v>
      </c>
      <c r="V23" s="20" t="s">
        <v>404</v>
      </c>
      <c r="W23" s="18" t="s">
        <v>404</v>
      </c>
      <c r="X23" s="20" t="s">
        <v>404</v>
      </c>
      <c r="Y23" s="18" t="n">
        <v>479.46721535</v>
      </c>
      <c r="Z23" s="20" t="n">
        <v>20.84582369</v>
      </c>
    </row>
    <row r="24" spans="1:26">
      <c r="A24" s="15" t="s">
        <v>421</v>
      </c>
      <c r="B24" s="17" t="n">
        <v>6647</v>
      </c>
      <c r="C24" s="18">
        <f>(0.0/B24*100)</f>
        <v/>
      </c>
      <c r="D24" s="19" t="n">
        <v>6647</v>
      </c>
      <c r="E24" s="18" t="n">
        <v>446.35968</v>
      </c>
      <c r="F24" s="20" t="n">
        <v>8.953695059999999</v>
      </c>
      <c r="G24" s="18" t="n">
        <v>534.66753495</v>
      </c>
      <c r="H24" s="20" t="n">
        <v>11.28567909</v>
      </c>
      <c r="I24" s="18" t="n">
        <v>531.11720954</v>
      </c>
      <c r="J24" s="20" t="n">
        <v>8.65563485</v>
      </c>
      <c r="K24" s="18" t="n">
        <v>512.30450258</v>
      </c>
      <c r="L24" s="20" t="n">
        <v>8.962313079999999</v>
      </c>
      <c r="M24" s="18" t="n">
        <v>517.81818699</v>
      </c>
      <c r="N24" s="20" t="n">
        <v>10.47211924</v>
      </c>
      <c r="O24" s="18" t="n">
        <v>502.27038416</v>
      </c>
      <c r="P24" s="20" t="n">
        <v>8.2900724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529.71434444</v>
      </c>
      <c r="F25" s="20" t="n">
        <v>7.2532188</v>
      </c>
      <c r="G25" s="18" t="n">
        <v>493.80503124</v>
      </c>
      <c r="H25" s="20" t="n">
        <v>15.83491107</v>
      </c>
      <c r="I25" s="18" t="n">
        <v>514.3110683</v>
      </c>
      <c r="J25" s="20" t="n">
        <v>15.07863905</v>
      </c>
      <c r="K25" s="18" t="n">
        <v>516.77628826</v>
      </c>
      <c r="L25" s="20" t="n">
        <v>8.99719019</v>
      </c>
      <c r="M25" s="18" t="n">
        <v>523.80916103</v>
      </c>
      <c r="N25" s="20" t="n">
        <v>6.20902011</v>
      </c>
      <c r="O25" s="18" t="n">
        <v>515.28715242</v>
      </c>
      <c r="P25" s="20" t="n">
        <v>7.62852702</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447.23248356</v>
      </c>
      <c r="F26" s="20" t="n">
        <v>10.10832396</v>
      </c>
      <c r="G26" s="18" t="n">
        <v>505.79684565</v>
      </c>
      <c r="H26" s="20" t="n">
        <v>12.04921737</v>
      </c>
      <c r="I26" s="18" t="n">
        <v>490.49207119</v>
      </c>
      <c r="J26" s="20" t="n">
        <v>5.42172389</v>
      </c>
      <c r="K26" s="18" t="n">
        <v>495.66728772</v>
      </c>
      <c r="L26" s="20" t="n">
        <v>3.97313526</v>
      </c>
      <c r="M26" s="18" t="n">
        <v>481.0170228</v>
      </c>
      <c r="N26" s="20" t="n">
        <v>3.72990941</v>
      </c>
      <c r="O26" s="18" t="n">
        <v>486.42702824</v>
      </c>
      <c r="P26" s="20" t="n">
        <v>5.34512493</v>
      </c>
      <c r="Q26" s="18" t="s">
        <v>404</v>
      </c>
      <c r="R26" s="20" t="s">
        <v>404</v>
      </c>
      <c r="S26" s="18" t="s">
        <v>404</v>
      </c>
      <c r="T26" s="20" t="s">
        <v>404</v>
      </c>
      <c r="U26" s="18" t="s">
        <v>404</v>
      </c>
      <c r="V26" s="20" t="s">
        <v>404</v>
      </c>
      <c r="W26" s="18" t="s">
        <v>404</v>
      </c>
      <c r="X26" s="20" t="s">
        <v>404</v>
      </c>
      <c r="Y26" s="18" t="n">
        <v>488.64813523</v>
      </c>
      <c r="Z26" s="20" t="n">
        <v>15.60123616</v>
      </c>
    </row>
    <row r="27" spans="1:26">
      <c r="A27" s="15" t="s">
        <v>424</v>
      </c>
      <c r="B27" s="17" t="n">
        <v>5299</v>
      </c>
      <c r="C27" s="18">
        <f>(0.0/B27*100)</f>
        <v/>
      </c>
      <c r="D27" s="19" t="n">
        <v>5299</v>
      </c>
      <c r="E27" s="18" t="s">
        <v>404</v>
      </c>
      <c r="F27" s="20" t="s">
        <v>404</v>
      </c>
      <c r="G27" s="18" t="n">
        <v>446.62380881</v>
      </c>
      <c r="H27" s="20" t="n">
        <v>9.50589849</v>
      </c>
      <c r="I27" s="18" t="n">
        <v>439.96765175</v>
      </c>
      <c r="J27" s="20" t="n">
        <v>4.15448223</v>
      </c>
      <c r="K27" s="18" t="n">
        <v>484.27868471</v>
      </c>
      <c r="L27" s="20" t="n">
        <v>2.61584946</v>
      </c>
      <c r="M27" s="18" t="n">
        <v>471.72705275</v>
      </c>
      <c r="N27" s="20" t="n">
        <v>1.95003831</v>
      </c>
      <c r="O27" s="18" t="n">
        <v>503.47282631</v>
      </c>
      <c r="P27" s="20" t="n">
        <v>2.99183167</v>
      </c>
      <c r="Q27" s="18" t="s">
        <v>404</v>
      </c>
      <c r="R27" s="20" t="s">
        <v>404</v>
      </c>
      <c r="S27" s="18" t="s">
        <v>404</v>
      </c>
      <c r="T27" s="20" t="s">
        <v>404</v>
      </c>
      <c r="U27" s="18" t="s">
        <v>404</v>
      </c>
      <c r="V27" s="20" t="s">
        <v>404</v>
      </c>
      <c r="W27" s="18" t="s">
        <v>404</v>
      </c>
      <c r="X27" s="20" t="s">
        <v>404</v>
      </c>
      <c r="Y27" s="18" t="n">
        <v>550.96438949</v>
      </c>
      <c r="Z27" s="20" t="n">
        <v>5.80246206</v>
      </c>
    </row>
    <row r="28" spans="1:26">
      <c r="A28" s="15" t="s">
        <v>425</v>
      </c>
      <c r="B28" s="17" t="n">
        <v>7568</v>
      </c>
      <c r="C28" s="18">
        <f>(0.0/B28*100)</f>
        <v/>
      </c>
      <c r="D28" s="19" t="n">
        <v>7568</v>
      </c>
      <c r="E28" s="18" t="s">
        <v>404</v>
      </c>
      <c r="F28" s="20" t="s">
        <v>404</v>
      </c>
      <c r="G28" s="18" t="n">
        <v>451.73855746</v>
      </c>
      <c r="H28" s="20" t="n">
        <v>19.33469604</v>
      </c>
      <c r="I28" s="18" t="n">
        <v>442.07981859</v>
      </c>
      <c r="J28" s="20" t="n">
        <v>12.65741104</v>
      </c>
      <c r="K28" s="18" t="n">
        <v>420.34758701</v>
      </c>
      <c r="L28" s="20" t="n">
        <v>6.71932094</v>
      </c>
      <c r="M28" s="18" t="n">
        <v>420.86778408</v>
      </c>
      <c r="N28" s="20" t="n">
        <v>6.76558886</v>
      </c>
      <c r="O28" s="18" t="n">
        <v>419.84421219</v>
      </c>
      <c r="P28" s="20" t="n">
        <v>4.05583159</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418.28768895</v>
      </c>
      <c r="F29" s="20" t="n">
        <v>8.823578449999999</v>
      </c>
      <c r="G29" s="18" t="n">
        <v>544.54458605</v>
      </c>
      <c r="H29" s="20" t="n">
        <v>12.85681391</v>
      </c>
      <c r="I29" s="18" t="n">
        <v>516.07876738</v>
      </c>
      <c r="J29" s="20" t="n">
        <v>15.32967249</v>
      </c>
      <c r="K29" s="18" t="n">
        <v>509.81128277</v>
      </c>
      <c r="L29" s="20" t="n">
        <v>14.31542056</v>
      </c>
      <c r="M29" s="18" t="n">
        <v>498.01134786</v>
      </c>
      <c r="N29" s="20" t="n">
        <v>9.896995049999999</v>
      </c>
      <c r="O29" s="18" t="n">
        <v>443.76774773</v>
      </c>
      <c r="P29" s="20" t="n">
        <v>24.10486837</v>
      </c>
      <c r="Q29" s="18" t="s">
        <v>404</v>
      </c>
      <c r="R29" s="20" t="s">
        <v>404</v>
      </c>
      <c r="S29" s="18" t="s">
        <v>404</v>
      </c>
      <c r="T29" s="20" t="s">
        <v>404</v>
      </c>
      <c r="U29" s="18" t="s">
        <v>404</v>
      </c>
      <c r="V29" s="20" t="s">
        <v>404</v>
      </c>
      <c r="W29" s="18" t="s">
        <v>404</v>
      </c>
      <c r="X29" s="20" t="s">
        <v>404</v>
      </c>
      <c r="Y29" s="18" t="n">
        <v>479.69168142</v>
      </c>
      <c r="Z29" s="20" t="n">
        <v>13.97006292</v>
      </c>
    </row>
    <row r="30" spans="1:26">
      <c r="A30" s="15" t="s">
        <v>427</v>
      </c>
      <c r="B30" s="17" t="n">
        <v>4520</v>
      </c>
      <c r="C30" s="18">
        <f>(945.0/B30*100)</f>
        <v/>
      </c>
      <c r="D30" s="19" t="n">
        <v>3575</v>
      </c>
      <c r="E30" s="18" t="n">
        <v>567.98945769</v>
      </c>
      <c r="F30" s="20" t="n">
        <v>7.82686017</v>
      </c>
      <c r="G30" s="18" t="n">
        <v>536.18667203</v>
      </c>
      <c r="H30" s="20" t="n">
        <v>15.12012</v>
      </c>
      <c r="I30" s="18" t="n">
        <v>505.04842771</v>
      </c>
      <c r="J30" s="20" t="n">
        <v>17.01198122</v>
      </c>
      <c r="K30" s="18" t="n">
        <v>517.47096645</v>
      </c>
      <c r="L30" s="20" t="n">
        <v>7.28010283</v>
      </c>
      <c r="M30" s="18" t="n">
        <v>510.97608709</v>
      </c>
      <c r="N30" s="20" t="n">
        <v>6.1236406</v>
      </c>
      <c r="O30" s="18" t="n">
        <v>502.93378782</v>
      </c>
      <c r="P30" s="20" t="n">
        <v>7.75476931</v>
      </c>
      <c r="Q30" s="18" t="s">
        <v>404</v>
      </c>
      <c r="R30" s="20" t="s">
        <v>404</v>
      </c>
      <c r="S30" s="18" t="s">
        <v>404</v>
      </c>
      <c r="T30" s="20" t="s">
        <v>404</v>
      </c>
      <c r="U30" s="18" t="s">
        <v>404</v>
      </c>
      <c r="V30" s="20" t="s">
        <v>404</v>
      </c>
      <c r="W30" s="18" t="s">
        <v>404</v>
      </c>
      <c r="X30" s="20" t="s">
        <v>404</v>
      </c>
      <c r="Y30" s="18" t="n">
        <v>521.72577733</v>
      </c>
      <c r="Z30" s="20" t="n">
        <v>13.15071784</v>
      </c>
    </row>
    <row r="31" spans="1:26">
      <c r="A31" s="15" t="s">
        <v>428</v>
      </c>
      <c r="B31" s="17" t="n">
        <v>5456</v>
      </c>
      <c r="C31" s="18">
        <f>(502.0/B31*100)</f>
        <v/>
      </c>
      <c r="D31" s="19" t="n">
        <v>4954</v>
      </c>
      <c r="E31" s="18" t="n">
        <v>537.35571205</v>
      </c>
      <c r="F31" s="20" t="n">
        <v>10.83007316</v>
      </c>
      <c r="G31" s="18" t="n">
        <v>522.05211646</v>
      </c>
      <c r="H31" s="20" t="n">
        <v>16.11387083</v>
      </c>
      <c r="I31" s="18" t="n">
        <v>517.72919108</v>
      </c>
      <c r="J31" s="20" t="n">
        <v>5.84239315</v>
      </c>
      <c r="K31" s="18" t="n">
        <v>508.43951212</v>
      </c>
      <c r="L31" s="20" t="n">
        <v>4.71862371</v>
      </c>
      <c r="M31" s="18" t="n">
        <v>520.25897132</v>
      </c>
      <c r="N31" s="20" t="n">
        <v>5.40854512</v>
      </c>
      <c r="O31" s="18" t="n">
        <v>507.07273312</v>
      </c>
      <c r="P31" s="20" t="n">
        <v>6.24098788</v>
      </c>
      <c r="Q31" s="18" t="s">
        <v>404</v>
      </c>
      <c r="R31" s="20" t="s">
        <v>404</v>
      </c>
      <c r="S31" s="18" t="s">
        <v>404</v>
      </c>
      <c r="T31" s="20" t="s">
        <v>404</v>
      </c>
      <c r="U31" s="18" t="s">
        <v>404</v>
      </c>
      <c r="V31" s="20" t="s">
        <v>404</v>
      </c>
      <c r="W31" s="18" t="s">
        <v>404</v>
      </c>
      <c r="X31" s="20" t="s">
        <v>404</v>
      </c>
      <c r="Y31" s="18" t="n">
        <v>510.82375309</v>
      </c>
      <c r="Z31" s="20" t="n">
        <v>9.29732083</v>
      </c>
    </row>
    <row r="32" spans="1:26">
      <c r="A32" s="15" t="s">
        <v>429</v>
      </c>
      <c r="B32" s="17" t="n">
        <v>4478</v>
      </c>
      <c r="C32" s="18">
        <f>(0.0/B32*100)</f>
        <v/>
      </c>
      <c r="D32" s="19" t="n">
        <v>4478</v>
      </c>
      <c r="E32" s="18" t="n">
        <v>478.8561037</v>
      </c>
      <c r="F32" s="20" t="n">
        <v>11.77107865</v>
      </c>
      <c r="G32" s="18" t="n">
        <v>505.02816125</v>
      </c>
      <c r="H32" s="20" t="n">
        <v>11.43360342</v>
      </c>
      <c r="I32" s="18" t="n">
        <v>508.63508985</v>
      </c>
      <c r="J32" s="20" t="n">
        <v>5.59753065</v>
      </c>
      <c r="K32" s="18" t="n">
        <v>504.2812279</v>
      </c>
      <c r="L32" s="20" t="n">
        <v>5.60256568</v>
      </c>
      <c r="M32" s="18" t="n">
        <v>503.14899094</v>
      </c>
      <c r="N32" s="20" t="n">
        <v>5.78933111</v>
      </c>
      <c r="O32" s="18" t="n">
        <v>506.98978195</v>
      </c>
      <c r="P32" s="20" t="n">
        <v>9.3729724</v>
      </c>
      <c r="Q32" s="18" t="s">
        <v>404</v>
      </c>
      <c r="R32" s="20" t="s">
        <v>404</v>
      </c>
      <c r="S32" s="18" t="s">
        <v>404</v>
      </c>
      <c r="T32" s="20" t="s">
        <v>404</v>
      </c>
      <c r="U32" s="18" t="s">
        <v>404</v>
      </c>
      <c r="V32" s="20" t="s">
        <v>404</v>
      </c>
      <c r="W32" s="18" t="s">
        <v>404</v>
      </c>
      <c r="X32" s="20" t="s">
        <v>404</v>
      </c>
      <c r="Y32" s="18" t="n">
        <v>536.38378868</v>
      </c>
      <c r="Z32" s="20" t="n">
        <v>18.37484629</v>
      </c>
    </row>
    <row r="33" spans="1:26">
      <c r="A33" s="15" t="s">
        <v>430</v>
      </c>
      <c r="B33" s="17" t="n">
        <v>7325</v>
      </c>
      <c r="C33" s="18">
        <f>(29.0/B33*100)</f>
        <v/>
      </c>
      <c r="D33" s="19" t="n">
        <v>7296</v>
      </c>
      <c r="E33" s="18" t="s">
        <v>404</v>
      </c>
      <c r="F33" s="20" t="s">
        <v>404</v>
      </c>
      <c r="G33" s="18" t="s">
        <v>404</v>
      </c>
      <c r="H33" s="20" t="s">
        <v>404</v>
      </c>
      <c r="I33" s="18" t="n">
        <v>489.92031784</v>
      </c>
      <c r="J33" s="20" t="n">
        <v>22.52500602</v>
      </c>
      <c r="K33" s="18" t="n">
        <v>504.98209621</v>
      </c>
      <c r="L33" s="20" t="n">
        <v>13.28218223</v>
      </c>
      <c r="M33" s="18" t="n">
        <v>503.74404041</v>
      </c>
      <c r="N33" s="20" t="n">
        <v>8.470266519999999</v>
      </c>
      <c r="O33" s="18" t="n">
        <v>495.44162289</v>
      </c>
      <c r="P33" s="20" t="n">
        <v>3.40903002</v>
      </c>
      <c r="Q33" s="18" t="s">
        <v>404</v>
      </c>
      <c r="R33" s="20" t="s">
        <v>404</v>
      </c>
      <c r="S33" s="18" t="s">
        <v>404</v>
      </c>
      <c r="T33" s="20" t="s">
        <v>404</v>
      </c>
      <c r="U33" s="18" t="s">
        <v>404</v>
      </c>
      <c r="V33" s="20" t="s">
        <v>404</v>
      </c>
      <c r="W33" s="18" t="s">
        <v>404</v>
      </c>
      <c r="X33" s="20" t="s">
        <v>404</v>
      </c>
      <c r="Y33" s="18" t="n">
        <v>520.62040419</v>
      </c>
      <c r="Z33" s="20" t="n">
        <v>51.27347903</v>
      </c>
    </row>
    <row r="34" spans="1:26">
      <c r="A34" s="15" t="s">
        <v>431</v>
      </c>
      <c r="B34" s="17" t="n">
        <v>6350</v>
      </c>
      <c r="C34" s="18">
        <f>(0.0/B34*100)</f>
        <v/>
      </c>
      <c r="D34" s="19" t="n">
        <v>6350</v>
      </c>
      <c r="E34" s="18" t="s">
        <v>404</v>
      </c>
      <c r="F34" s="20" t="s">
        <v>404</v>
      </c>
      <c r="G34" s="18" t="n">
        <v>489.10741727</v>
      </c>
      <c r="H34" s="20" t="n">
        <v>37.23136531</v>
      </c>
      <c r="I34" s="18" t="n">
        <v>501.03372853</v>
      </c>
      <c r="J34" s="20" t="n">
        <v>10.96098214</v>
      </c>
      <c r="K34" s="18" t="n">
        <v>452.99585703</v>
      </c>
      <c r="L34" s="20" t="n">
        <v>6.63939142</v>
      </c>
      <c r="M34" s="18" t="n">
        <v>446.35597781</v>
      </c>
      <c r="N34" s="20" t="n">
        <v>8.053144270000001</v>
      </c>
      <c r="O34" s="18" t="n">
        <v>421.48178631</v>
      </c>
      <c r="P34" s="20" t="n">
        <v>8.136367610000001</v>
      </c>
      <c r="Q34" s="18" t="s">
        <v>404</v>
      </c>
      <c r="R34" s="20" t="s">
        <v>404</v>
      </c>
      <c r="S34" s="18" t="s">
        <v>404</v>
      </c>
      <c r="T34" s="20" t="s">
        <v>404</v>
      </c>
      <c r="U34" s="18" t="s">
        <v>404</v>
      </c>
      <c r="V34" s="20" t="s">
        <v>404</v>
      </c>
      <c r="W34" s="18" t="s">
        <v>404</v>
      </c>
      <c r="X34" s="20" t="s">
        <v>404</v>
      </c>
      <c r="Y34" s="18" t="n">
        <v>443.16580598</v>
      </c>
      <c r="Z34" s="20" t="n">
        <v>18.65677586</v>
      </c>
    </row>
    <row r="35" spans="1:26">
      <c r="A35" s="15" t="s">
        <v>432</v>
      </c>
      <c r="B35" s="17" t="n">
        <v>6406</v>
      </c>
      <c r="C35" s="18">
        <f>(443.0/B35*100)</f>
        <v/>
      </c>
      <c r="D35" s="19" t="n">
        <v>5963</v>
      </c>
      <c r="E35" s="18" t="s">
        <v>404</v>
      </c>
      <c r="F35" s="20" t="s">
        <v>404</v>
      </c>
      <c r="G35" s="18" t="n">
        <v>508.7564356</v>
      </c>
      <c r="H35" s="20" t="n">
        <v>7.54882092</v>
      </c>
      <c r="I35" s="18" t="n">
        <v>534.83566099</v>
      </c>
      <c r="J35" s="20" t="n">
        <v>3.51496858</v>
      </c>
      <c r="K35" s="18" t="n">
        <v>513.4648250499999</v>
      </c>
      <c r="L35" s="20" t="n">
        <v>3.2241068</v>
      </c>
      <c r="M35" s="18" t="n">
        <v>503.98046738</v>
      </c>
      <c r="N35" s="20" t="n">
        <v>2.60896543</v>
      </c>
      <c r="O35" s="18" t="n">
        <v>493.08690038</v>
      </c>
      <c r="P35" s="20" t="n">
        <v>2.30932674</v>
      </c>
      <c r="Q35" s="18" t="s">
        <v>404</v>
      </c>
      <c r="R35" s="20" t="s">
        <v>404</v>
      </c>
      <c r="S35" s="18" t="s">
        <v>404</v>
      </c>
      <c r="T35" s="20" t="s">
        <v>404</v>
      </c>
      <c r="U35" s="18" t="s">
        <v>404</v>
      </c>
      <c r="V35" s="20" t="s">
        <v>404</v>
      </c>
      <c r="W35" s="18" t="s">
        <v>404</v>
      </c>
      <c r="X35" s="20" t="s">
        <v>404</v>
      </c>
      <c r="Y35" s="18" t="n">
        <v>494.0591152</v>
      </c>
      <c r="Z35" s="20" t="n">
        <v>6.68847203</v>
      </c>
    </row>
    <row r="36" spans="1:26">
      <c r="A36" s="15" t="s">
        <v>433</v>
      </c>
      <c r="B36" s="17" t="n">
        <v>6736</v>
      </c>
      <c r="C36" s="18">
        <f>(10.0/B36*100)</f>
        <v/>
      </c>
      <c r="D36" s="19" t="n">
        <v>6726</v>
      </c>
      <c r="E36" s="18" t="n">
        <v>510.76882877</v>
      </c>
      <c r="F36" s="20" t="n">
        <v>11.06105785</v>
      </c>
      <c r="G36" s="18" t="n">
        <v>506.30846915</v>
      </c>
      <c r="H36" s="20" t="n">
        <v>8.729139379999999</v>
      </c>
      <c r="I36" s="18" t="n">
        <v>524.4744924300001</v>
      </c>
      <c r="J36" s="20" t="n">
        <v>9.425392130000001</v>
      </c>
      <c r="K36" s="18" t="n">
        <v>497.45720619</v>
      </c>
      <c r="L36" s="20" t="n">
        <v>6.09291093</v>
      </c>
      <c r="M36" s="18" t="n">
        <v>501.87568174</v>
      </c>
      <c r="N36" s="20" t="n">
        <v>5.96755256</v>
      </c>
      <c r="O36" s="18" t="n">
        <v>488.2765627</v>
      </c>
      <c r="P36" s="20" t="n">
        <v>3.38646347</v>
      </c>
      <c r="Q36" s="18" t="s">
        <v>404</v>
      </c>
      <c r="R36" s="20" t="s">
        <v>404</v>
      </c>
      <c r="S36" s="18" t="s">
        <v>404</v>
      </c>
      <c r="T36" s="20" t="s">
        <v>404</v>
      </c>
      <c r="U36" s="18" t="s">
        <v>404</v>
      </c>
      <c r="V36" s="20" t="s">
        <v>404</v>
      </c>
      <c r="W36" s="18" t="s">
        <v>404</v>
      </c>
      <c r="X36" s="20" t="s">
        <v>404</v>
      </c>
      <c r="Y36" s="18" t="n">
        <v>486.94073012</v>
      </c>
      <c r="Z36" s="20" t="n">
        <v>11.9399314</v>
      </c>
    </row>
    <row r="37" spans="1:26">
      <c r="A37" s="15" t="s">
        <v>434</v>
      </c>
      <c r="B37" s="17" t="n">
        <v>5458</v>
      </c>
      <c r="C37" s="18">
        <f>(0.0/B37*100)</f>
        <v/>
      </c>
      <c r="D37" s="19" t="n">
        <v>5458</v>
      </c>
      <c r="E37" s="18" t="n">
        <v>540.0672220500001</v>
      </c>
      <c r="F37" s="20" t="n">
        <v>11.19701608</v>
      </c>
      <c r="G37" s="18" t="n">
        <v>543.03301821</v>
      </c>
      <c r="H37" s="20" t="n">
        <v>14.41307454</v>
      </c>
      <c r="I37" s="18" t="n">
        <v>504.73934175</v>
      </c>
      <c r="J37" s="20" t="n">
        <v>8.44105283</v>
      </c>
      <c r="K37" s="18" t="n">
        <v>503.13317873</v>
      </c>
      <c r="L37" s="20" t="n">
        <v>5.31813416</v>
      </c>
      <c r="M37" s="18" t="n">
        <v>491.83409987</v>
      </c>
      <c r="N37" s="20" t="n">
        <v>6.23329986</v>
      </c>
      <c r="O37" s="18" t="n">
        <v>484.72778844</v>
      </c>
      <c r="P37" s="20" t="n">
        <v>5.95509419</v>
      </c>
      <c r="Q37" s="18" t="s">
        <v>404</v>
      </c>
      <c r="R37" s="20" t="s">
        <v>404</v>
      </c>
      <c r="S37" s="18" t="s">
        <v>404</v>
      </c>
      <c r="T37" s="20" t="s">
        <v>404</v>
      </c>
      <c r="U37" s="18" t="s">
        <v>404</v>
      </c>
      <c r="V37" s="20" t="s">
        <v>404</v>
      </c>
      <c r="W37" s="18" t="s">
        <v>404</v>
      </c>
      <c r="X37" s="20" t="s">
        <v>404</v>
      </c>
      <c r="Y37" s="18" t="n">
        <v>540.47725687</v>
      </c>
      <c r="Z37" s="20" t="n">
        <v>25.78685858</v>
      </c>
    </row>
    <row r="38" spans="1:26">
      <c r="A38" s="15" t="s">
        <v>435</v>
      </c>
      <c r="B38" s="17" t="n">
        <v>5860</v>
      </c>
      <c r="C38" s="18">
        <f>(268.0/B38*100)</f>
        <v/>
      </c>
      <c r="D38" s="19" t="n">
        <v>5592</v>
      </c>
      <c r="E38" s="18" t="n">
        <v>580.58662465</v>
      </c>
      <c r="F38" s="20" t="n">
        <v>12.30275082</v>
      </c>
      <c r="G38" s="18" t="n">
        <v>535.68883986</v>
      </c>
      <c r="H38" s="20" t="n">
        <v>14.2959108</v>
      </c>
      <c r="I38" s="18" t="n">
        <v>491.063632</v>
      </c>
      <c r="J38" s="20" t="n">
        <v>8.873524310000001</v>
      </c>
      <c r="K38" s="18" t="n">
        <v>482.57267911</v>
      </c>
      <c r="L38" s="20" t="n">
        <v>7.07838311</v>
      </c>
      <c r="M38" s="18" t="n">
        <v>491.30189034</v>
      </c>
      <c r="N38" s="20" t="n">
        <v>9.48032804</v>
      </c>
      <c r="O38" s="18" t="n">
        <v>464.21872356</v>
      </c>
      <c r="P38" s="20" t="n">
        <v>5.85421584</v>
      </c>
      <c r="Q38" s="18" t="s">
        <v>404</v>
      </c>
      <c r="R38" s="20" t="s">
        <v>404</v>
      </c>
      <c r="S38" s="18" t="s">
        <v>404</v>
      </c>
      <c r="T38" s="20" t="s">
        <v>404</v>
      </c>
      <c r="U38" s="18" t="s">
        <v>404</v>
      </c>
      <c r="V38" s="20" t="s">
        <v>404</v>
      </c>
      <c r="W38" s="18" t="s">
        <v>404</v>
      </c>
      <c r="X38" s="20" t="s">
        <v>404</v>
      </c>
      <c r="Y38" s="18" t="n">
        <v>527.91781925</v>
      </c>
      <c r="Z38" s="20" t="n">
        <v>23.47699997</v>
      </c>
    </row>
    <row r="39" spans="1:26">
      <c r="A39" s="15" t="s">
        <v>436</v>
      </c>
      <c r="B39" s="17" t="n">
        <v>5895</v>
      </c>
      <c r="C39" s="18">
        <f>(0.0/B39*100)</f>
        <v/>
      </c>
      <c r="D39" s="19" t="n">
        <v>5895</v>
      </c>
      <c r="E39" s="18" t="s">
        <v>404</v>
      </c>
      <c r="F39" s="20" t="s">
        <v>404</v>
      </c>
      <c r="G39" s="18" t="n">
        <v>479.21387522</v>
      </c>
      <c r="H39" s="20" t="n">
        <v>5.86549181</v>
      </c>
      <c r="I39" s="18" t="n">
        <v>450.68812455</v>
      </c>
      <c r="J39" s="20" t="n">
        <v>23.66729143</v>
      </c>
      <c r="K39" s="18" t="n">
        <v>417.27281245</v>
      </c>
      <c r="L39" s="20" t="n">
        <v>12.24660694</v>
      </c>
      <c r="M39" s="18" t="n">
        <v>435.93591334</v>
      </c>
      <c r="N39" s="20" t="n">
        <v>9.455369149999999</v>
      </c>
      <c r="O39" s="18" t="n">
        <v>424.05051197</v>
      </c>
      <c r="P39" s="20" t="n">
        <v>7.11483796</v>
      </c>
      <c r="Q39" s="18" t="s">
        <v>404</v>
      </c>
      <c r="R39" s="20" t="s">
        <v>404</v>
      </c>
      <c r="S39" s="18" t="s">
        <v>404</v>
      </c>
      <c r="T39" s="20" t="s">
        <v>404</v>
      </c>
      <c r="U39" s="18" t="s">
        <v>404</v>
      </c>
      <c r="V39" s="20" t="s">
        <v>404</v>
      </c>
      <c r="W39" s="18" t="s">
        <v>404</v>
      </c>
      <c r="X39" s="20" t="s">
        <v>404</v>
      </c>
      <c r="Y39" s="18" t="n">
        <v>375.33246073</v>
      </c>
      <c r="Z39" s="20" t="n">
        <v>11.63632578</v>
      </c>
    </row>
    <row r="40" spans="1:26">
      <c r="A40" s="15" t="s">
        <v>437</v>
      </c>
      <c r="B40" s="17" t="n">
        <v>14157</v>
      </c>
      <c r="C40" s="18">
        <f>(2650.0/B40*100)</f>
        <v/>
      </c>
      <c r="D40" s="19" t="n">
        <v>11507</v>
      </c>
      <c r="E40" s="18" t="n">
        <v>570.14704962</v>
      </c>
      <c r="F40" s="20" t="n">
        <v>13.20498299</v>
      </c>
      <c r="G40" s="18" t="n">
        <v>559.4535666199999</v>
      </c>
      <c r="H40" s="20" t="n">
        <v>15.89841831</v>
      </c>
      <c r="I40" s="18" t="n">
        <v>535.51427841</v>
      </c>
      <c r="J40" s="20" t="n">
        <v>13.84907705</v>
      </c>
      <c r="K40" s="18" t="n">
        <v>509.56526974</v>
      </c>
      <c r="L40" s="20" t="n">
        <v>9.804914699999999</v>
      </c>
      <c r="M40" s="18" t="n">
        <v>499.71410874</v>
      </c>
      <c r="N40" s="20" t="n">
        <v>7.91946371</v>
      </c>
      <c r="O40" s="18" t="n">
        <v>494.81262822</v>
      </c>
      <c r="P40" s="20" t="n">
        <v>3.95876852</v>
      </c>
      <c r="Q40" s="18" t="s">
        <v>404</v>
      </c>
      <c r="R40" s="20" t="s">
        <v>404</v>
      </c>
      <c r="S40" s="18" t="s">
        <v>404</v>
      </c>
      <c r="T40" s="20" t="s">
        <v>404</v>
      </c>
      <c r="U40" s="18" t="s">
        <v>404</v>
      </c>
      <c r="V40" s="20" t="s">
        <v>404</v>
      </c>
      <c r="W40" s="18" t="s">
        <v>404</v>
      </c>
      <c r="X40" s="20" t="s">
        <v>404</v>
      </c>
      <c r="Y40" s="18" t="n">
        <v>490.92604337</v>
      </c>
      <c r="Z40" s="20" t="n">
        <v>7.89555446</v>
      </c>
    </row>
    <row r="41" spans="1:26">
      <c r="A41" s="15" t="s">
        <v>438</v>
      </c>
      <c r="B41" s="17" t="n">
        <v>5712</v>
      </c>
      <c r="C41" s="18">
        <f>(70.0/B41*100)</f>
        <v/>
      </c>
      <c r="D41" s="19" t="n">
        <v>5642</v>
      </c>
      <c r="E41" s="18" t="n">
        <v>564.71536779</v>
      </c>
      <c r="F41" s="20" t="n">
        <v>14.72739038</v>
      </c>
      <c r="G41" s="18" t="n">
        <v>486.30481597</v>
      </c>
      <c r="H41" s="20" t="n">
        <v>37.86359283</v>
      </c>
      <c r="I41" s="18" t="n">
        <v>506.85759901</v>
      </c>
      <c r="J41" s="20" t="n">
        <v>12.20827124</v>
      </c>
      <c r="K41" s="18" t="n">
        <v>491.69850396</v>
      </c>
      <c r="L41" s="20" t="n">
        <v>24.95080374</v>
      </c>
      <c r="M41" s="18" t="n">
        <v>498.13096431</v>
      </c>
      <c r="N41" s="20" t="n">
        <v>5.43275772</v>
      </c>
      <c r="O41" s="18" t="n">
        <v>496.14109157</v>
      </c>
      <c r="P41" s="20" t="n">
        <v>4.6236021</v>
      </c>
      <c r="Q41" s="18" t="s">
        <v>404</v>
      </c>
      <c r="R41" s="20" t="s">
        <v>404</v>
      </c>
      <c r="S41" s="18" t="s">
        <v>404</v>
      </c>
      <c r="T41" s="20" t="s">
        <v>404</v>
      </c>
      <c r="U41" s="18" t="s">
        <v>404</v>
      </c>
      <c r="V41" s="20" t="s">
        <v>404</v>
      </c>
      <c r="W41" s="18" t="s">
        <v>404</v>
      </c>
      <c r="X41" s="20" t="s">
        <v>404</v>
      </c>
      <c r="Y41" s="18" t="n">
        <v>553.52007123</v>
      </c>
      <c r="Z41" s="20" t="n">
        <v>14.7752352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312.06846179</v>
      </c>
      <c r="H44" s="20" t="n">
        <v>38.0532962</v>
      </c>
      <c r="I44" s="18" t="n">
        <v>417.38520054</v>
      </c>
      <c r="J44" s="20" t="n">
        <v>18.92582407</v>
      </c>
      <c r="K44" s="18" t="n">
        <v>404.41473029</v>
      </c>
      <c r="L44" s="20" t="n">
        <v>13.46255349</v>
      </c>
      <c r="M44" s="18" t="n">
        <v>397.40335294</v>
      </c>
      <c r="N44" s="20" t="n">
        <v>9.444074150000001</v>
      </c>
      <c r="O44" s="18" t="n">
        <v>405.68587999</v>
      </c>
      <c r="P44" s="20" t="n">
        <v>5.5489491</v>
      </c>
      <c r="Q44" s="18" t="s">
        <v>404</v>
      </c>
      <c r="R44" s="20" t="s">
        <v>404</v>
      </c>
      <c r="S44" s="18" t="s">
        <v>404</v>
      </c>
      <c r="T44" s="20" t="s">
        <v>404</v>
      </c>
      <c r="U44" s="18" t="s">
        <v>404</v>
      </c>
      <c r="V44" s="20" t="s">
        <v>404</v>
      </c>
      <c r="W44" s="18" t="s">
        <v>404</v>
      </c>
      <c r="X44" s="20" t="s">
        <v>404</v>
      </c>
      <c r="Y44" s="18" t="n">
        <v>459.41214628</v>
      </c>
      <c r="Z44" s="20" t="n">
        <v>18.65995572</v>
      </c>
    </row>
    <row r="45" spans="1:26">
      <c r="A45" s="15" t="s">
        <v>442</v>
      </c>
      <c r="B45" s="17" t="n">
        <v>5519</v>
      </c>
      <c r="C45" s="18">
        <f>(0.0/B45*100)</f>
        <v/>
      </c>
      <c r="D45" s="19" t="n">
        <v>5519</v>
      </c>
      <c r="E45" s="18" t="n">
        <v>318.42246938</v>
      </c>
      <c r="F45" s="20" t="n">
        <v>20.65253178</v>
      </c>
      <c r="G45" s="18" t="n">
        <v>359.43859524</v>
      </c>
      <c r="H45" s="20" t="n">
        <v>17.43836932</v>
      </c>
      <c r="I45" s="18" t="n">
        <v>355.16898289</v>
      </c>
      <c r="J45" s="20" t="n">
        <v>10.20671218</v>
      </c>
      <c r="K45" s="18" t="n">
        <v>343.61066759</v>
      </c>
      <c r="L45" s="20" t="n">
        <v>7.09867811</v>
      </c>
      <c r="M45" s="18" t="n">
        <v>351.86602345</v>
      </c>
      <c r="N45" s="20" t="n">
        <v>9.217977380000001</v>
      </c>
      <c r="O45" s="18" t="n">
        <v>347.84886941</v>
      </c>
      <c r="P45" s="20" t="n">
        <v>5.7972148</v>
      </c>
      <c r="Q45" s="18" t="s">
        <v>404</v>
      </c>
      <c r="R45" s="20" t="s">
        <v>404</v>
      </c>
      <c r="S45" s="18" t="s">
        <v>404</v>
      </c>
      <c r="T45" s="20" t="s">
        <v>404</v>
      </c>
      <c r="U45" s="18" t="s">
        <v>404</v>
      </c>
      <c r="V45" s="20" t="s">
        <v>404</v>
      </c>
      <c r="W45" s="18" t="s">
        <v>404</v>
      </c>
      <c r="X45" s="20" t="s">
        <v>404</v>
      </c>
      <c r="Y45" s="18" t="n">
        <v>392.76543368</v>
      </c>
      <c r="Z45" s="20" t="n">
        <v>22.34096252</v>
      </c>
    </row>
    <row r="46" spans="1:26">
      <c r="A46" s="15" t="s">
        <v>443</v>
      </c>
      <c r="B46" s="17" t="n">
        <v>23141</v>
      </c>
      <c r="C46" s="18">
        <f>(4196.0/B46*100)</f>
        <v/>
      </c>
      <c r="D46" s="19" t="n">
        <v>18945</v>
      </c>
      <c r="E46" s="18" t="n">
        <v>402.4177597</v>
      </c>
      <c r="F46" s="20" t="n">
        <v>18.71230217</v>
      </c>
      <c r="G46" s="18" t="n">
        <v>414.18191893</v>
      </c>
      <c r="H46" s="20" t="n">
        <v>23.88078876</v>
      </c>
      <c r="I46" s="18" t="n">
        <v>422.35014209</v>
      </c>
      <c r="J46" s="20" t="n">
        <v>22.14337681</v>
      </c>
      <c r="K46" s="18" t="n">
        <v>400.70202436</v>
      </c>
      <c r="L46" s="20" t="n">
        <v>9.520015989999999</v>
      </c>
      <c r="M46" s="18" t="n">
        <v>407.58146867</v>
      </c>
      <c r="N46" s="20" t="n">
        <v>8.012373630000001</v>
      </c>
      <c r="O46" s="18" t="n">
        <v>413.66367806</v>
      </c>
      <c r="P46" s="20" t="n">
        <v>3.69940397</v>
      </c>
      <c r="Q46" s="18" t="s">
        <v>404</v>
      </c>
      <c r="R46" s="20" t="s">
        <v>404</v>
      </c>
      <c r="S46" s="18" t="s">
        <v>404</v>
      </c>
      <c r="T46" s="20" t="s">
        <v>404</v>
      </c>
      <c r="U46" s="18" t="s">
        <v>404</v>
      </c>
      <c r="V46" s="20" t="s">
        <v>404</v>
      </c>
      <c r="W46" s="18" t="s">
        <v>404</v>
      </c>
      <c r="X46" s="20" t="s">
        <v>404</v>
      </c>
      <c r="Y46" s="18" t="n">
        <v>377.02757612</v>
      </c>
      <c r="Z46" s="20" t="n">
        <v>8.993011279999999</v>
      </c>
    </row>
    <row r="47" spans="1:26">
      <c r="A47" s="15" t="s">
        <v>444</v>
      </c>
      <c r="B47" s="17" t="n">
        <v>5928</v>
      </c>
      <c r="C47" s="18">
        <f>(0.0/B47*100)</f>
        <v/>
      </c>
      <c r="D47" s="19" t="n">
        <v>5928</v>
      </c>
      <c r="E47" s="18" t="s">
        <v>404</v>
      </c>
      <c r="F47" s="20" t="s">
        <v>404</v>
      </c>
      <c r="G47" s="18" t="n">
        <v>266.85681817</v>
      </c>
      <c r="H47" s="20" t="n">
        <v>15.8013341</v>
      </c>
      <c r="I47" s="18" t="n">
        <v>486.10414244</v>
      </c>
      <c r="J47" s="20" t="n">
        <v>45.20348298</v>
      </c>
      <c r="K47" s="18" t="n">
        <v>430.73947349</v>
      </c>
      <c r="L47" s="20" t="n">
        <v>22.93244832</v>
      </c>
      <c r="M47" s="18" t="n">
        <v>418.38807098</v>
      </c>
      <c r="N47" s="20" t="n">
        <v>12.13006013</v>
      </c>
      <c r="O47" s="18" t="n">
        <v>433.43148003</v>
      </c>
      <c r="P47" s="20" t="n">
        <v>6.91692992</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585.7877816</v>
      </c>
      <c r="F48" s="20" t="n">
        <v>14.43790395</v>
      </c>
      <c r="G48" s="18" t="n">
        <v>509.53514018</v>
      </c>
      <c r="H48" s="20" t="n">
        <v>21.15303161</v>
      </c>
      <c r="I48" s="18" t="n">
        <v>512.5924423</v>
      </c>
      <c r="J48" s="20" t="n">
        <v>18.55048714</v>
      </c>
      <c r="K48" s="18" t="n">
        <v>516.65534302</v>
      </c>
      <c r="L48" s="20" t="n">
        <v>21.69487582</v>
      </c>
      <c r="M48" s="18" t="n">
        <v>485.67906553</v>
      </c>
      <c r="N48" s="20" t="n">
        <v>10.84788306</v>
      </c>
      <c r="O48" s="18" t="n">
        <v>485.81625532</v>
      </c>
      <c r="P48" s="20" t="n">
        <v>8.47447333</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s">
        <v>404</v>
      </c>
      <c r="F49" s="20" t="s">
        <v>404</v>
      </c>
      <c r="G49" s="18" t="n">
        <v>505.87244472</v>
      </c>
      <c r="H49" s="20" t="n">
        <v>34.4893877</v>
      </c>
      <c r="I49" s="18" t="n">
        <v>387.74807019</v>
      </c>
      <c r="J49" s="20" t="n">
        <v>13.45875559</v>
      </c>
      <c r="K49" s="18" t="n">
        <v>427.56528305</v>
      </c>
      <c r="L49" s="20" t="n">
        <v>10.5363831</v>
      </c>
      <c r="M49" s="18" t="n">
        <v>416.90105503</v>
      </c>
      <c r="N49" s="20" t="n">
        <v>7.91804414</v>
      </c>
      <c r="O49" s="18" t="n">
        <v>431.05871499</v>
      </c>
      <c r="P49" s="20" t="n">
        <v>3.79613563</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s">
        <v>404</v>
      </c>
      <c r="F50" s="20" t="s">
        <v>404</v>
      </c>
      <c r="G50" s="18" t="n">
        <v>444.165796</v>
      </c>
      <c r="H50" s="20" t="n">
        <v>16.6396234</v>
      </c>
      <c r="I50" s="18" t="n">
        <v>421.86700623</v>
      </c>
      <c r="J50" s="20" t="n">
        <v>7.79140768</v>
      </c>
      <c r="K50" s="18" t="n">
        <v>434.95789531</v>
      </c>
      <c r="L50" s="20" t="n">
        <v>9.43368072</v>
      </c>
      <c r="M50" s="18" t="n">
        <v>421.76253595</v>
      </c>
      <c r="N50" s="20" t="n">
        <v>8.40003024</v>
      </c>
      <c r="O50" s="18" t="n">
        <v>428.25106248</v>
      </c>
      <c r="P50" s="20" t="n">
        <v>6.63072762</v>
      </c>
      <c r="Q50" s="18" t="s">
        <v>404</v>
      </c>
      <c r="R50" s="20" t="s">
        <v>404</v>
      </c>
      <c r="S50" s="18" t="s">
        <v>404</v>
      </c>
      <c r="T50" s="20" t="s">
        <v>404</v>
      </c>
      <c r="U50" s="18" t="s">
        <v>404</v>
      </c>
      <c r="V50" s="20" t="s">
        <v>404</v>
      </c>
      <c r="W50" s="18" t="s">
        <v>404</v>
      </c>
      <c r="X50" s="20" t="s">
        <v>404</v>
      </c>
      <c r="Y50" s="18" t="n">
        <v>419.63138407</v>
      </c>
      <c r="Z50" s="20" t="n">
        <v>14.76672853</v>
      </c>
    </row>
    <row r="51" spans="1:26">
      <c r="A51" s="15" t="s">
        <v>448</v>
      </c>
      <c r="B51" s="17" t="n">
        <v>6866</v>
      </c>
      <c r="C51" s="18">
        <f>(0.0/B51*100)</f>
        <v/>
      </c>
      <c r="D51" s="19" t="n">
        <v>6866</v>
      </c>
      <c r="E51" s="18" t="n">
        <v>433.38326302</v>
      </c>
      <c r="F51" s="20" t="n">
        <v>13.98421346</v>
      </c>
      <c r="G51" s="18" t="n">
        <v>438.63064324</v>
      </c>
      <c r="H51" s="20" t="n">
        <v>13.92539918</v>
      </c>
      <c r="I51" s="18" t="n">
        <v>426.49153106</v>
      </c>
      <c r="J51" s="20" t="n">
        <v>5.94794949</v>
      </c>
      <c r="K51" s="18" t="n">
        <v>427.77119982</v>
      </c>
      <c r="L51" s="20" t="n">
        <v>7.79552229</v>
      </c>
      <c r="M51" s="18" t="n">
        <v>423.21262737</v>
      </c>
      <c r="N51" s="20" t="n">
        <v>7.3422613</v>
      </c>
      <c r="O51" s="18" t="n">
        <v>426.13932099</v>
      </c>
      <c r="P51" s="20" t="n">
        <v>5.25965365</v>
      </c>
      <c r="Q51" s="18" t="s">
        <v>404</v>
      </c>
      <c r="R51" s="20" t="s">
        <v>404</v>
      </c>
      <c r="S51" s="18" t="s">
        <v>404</v>
      </c>
      <c r="T51" s="20" t="s">
        <v>404</v>
      </c>
      <c r="U51" s="18" t="s">
        <v>404</v>
      </c>
      <c r="V51" s="20" t="s">
        <v>404</v>
      </c>
      <c r="W51" s="18" t="s">
        <v>404</v>
      </c>
      <c r="X51" s="20" t="s">
        <v>404</v>
      </c>
      <c r="Y51" s="18" t="n">
        <v>452.37055953</v>
      </c>
      <c r="Z51" s="20" t="n">
        <v>16.34269364</v>
      </c>
    </row>
    <row r="52" spans="1:26">
      <c r="A52" s="15" t="s">
        <v>449</v>
      </c>
      <c r="B52" s="17" t="n">
        <v>5809</v>
      </c>
      <c r="C52" s="18">
        <f>(0.0/B52*100)</f>
        <v/>
      </c>
      <c r="D52" s="19" t="n">
        <v>5809</v>
      </c>
      <c r="E52" s="18" t="s">
        <v>404</v>
      </c>
      <c r="F52" s="20" t="s">
        <v>404</v>
      </c>
      <c r="G52" s="18" t="n">
        <v>531.46669258</v>
      </c>
      <c r="H52" s="20" t="n">
        <v>20.1173539</v>
      </c>
      <c r="I52" s="18" t="n">
        <v>496.29420251</v>
      </c>
      <c r="J52" s="20" t="n">
        <v>11.9899498</v>
      </c>
      <c r="K52" s="18" t="n">
        <v>491.47515263</v>
      </c>
      <c r="L52" s="20" t="n">
        <v>7.68224408</v>
      </c>
      <c r="M52" s="18" t="n">
        <v>496.24266869</v>
      </c>
      <c r="N52" s="20" t="n">
        <v>9.955789169999999</v>
      </c>
      <c r="O52" s="18" t="n">
        <v>466.16616954</v>
      </c>
      <c r="P52" s="20" t="n">
        <v>6.78997049</v>
      </c>
      <c r="Q52" s="18" t="s">
        <v>404</v>
      </c>
      <c r="R52" s="20" t="s">
        <v>404</v>
      </c>
      <c r="S52" s="18" t="s">
        <v>404</v>
      </c>
      <c r="T52" s="20" t="s">
        <v>404</v>
      </c>
      <c r="U52" s="18" t="s">
        <v>404</v>
      </c>
      <c r="V52" s="20" t="s">
        <v>404</v>
      </c>
      <c r="W52" s="18" t="s">
        <v>404</v>
      </c>
      <c r="X52" s="20" t="s">
        <v>404</v>
      </c>
      <c r="Y52" s="18" t="n">
        <v>503.73700669</v>
      </c>
      <c r="Z52" s="20" t="n">
        <v>27.18185584</v>
      </c>
    </row>
    <row r="53" spans="1:26">
      <c r="A53" s="15" t="s">
        <v>450</v>
      </c>
      <c r="B53" s="17" t="n">
        <v>5571</v>
      </c>
      <c r="C53" s="18">
        <f>(0.0/B53*100)</f>
        <v/>
      </c>
      <c r="D53" s="19" t="n">
        <v>5571</v>
      </c>
      <c r="E53" s="18" t="s">
        <v>404</v>
      </c>
      <c r="F53" s="20" t="s">
        <v>404</v>
      </c>
      <c r="G53" s="18" t="n">
        <v>467.12016921</v>
      </c>
      <c r="H53" s="20" t="n">
        <v>6.5542995</v>
      </c>
      <c r="I53" s="18" t="n">
        <v>458.57585447</v>
      </c>
      <c r="J53" s="20" t="n">
        <v>3.68326283</v>
      </c>
      <c r="K53" s="18" t="n">
        <v>432.22428812</v>
      </c>
      <c r="L53" s="20" t="n">
        <v>3.79435336</v>
      </c>
      <c r="M53" s="18" t="n">
        <v>450.9802934</v>
      </c>
      <c r="N53" s="20" t="n">
        <v>3.14303183</v>
      </c>
      <c r="O53" s="18" t="n">
        <v>430.14577149</v>
      </c>
      <c r="P53" s="20" t="n">
        <v>3.11628547</v>
      </c>
      <c r="Q53" s="18" t="s">
        <v>404</v>
      </c>
      <c r="R53" s="20" t="s">
        <v>404</v>
      </c>
      <c r="S53" s="18" t="s">
        <v>404</v>
      </c>
      <c r="T53" s="20" t="s">
        <v>404</v>
      </c>
      <c r="U53" s="18" t="s">
        <v>404</v>
      </c>
      <c r="V53" s="20" t="s">
        <v>404</v>
      </c>
      <c r="W53" s="18" t="s">
        <v>404</v>
      </c>
      <c r="X53" s="20" t="s">
        <v>404</v>
      </c>
      <c r="Y53" s="18" t="n">
        <v>430.14828414</v>
      </c>
      <c r="Z53" s="20" t="n">
        <v>12.25004245</v>
      </c>
    </row>
    <row r="54" spans="1:26">
      <c r="A54" s="15" t="s">
        <v>451</v>
      </c>
      <c r="B54" s="17" t="n">
        <v>4740</v>
      </c>
      <c r="C54" s="18">
        <f>(199.0/B54*100)</f>
        <v/>
      </c>
      <c r="D54" s="19" t="n">
        <v>4541</v>
      </c>
      <c r="E54" s="18" t="n">
        <v>242.00532413</v>
      </c>
      <c r="F54" s="20" t="n">
        <v>23.40483729</v>
      </c>
      <c r="G54" s="18" t="n">
        <v>339.50609008</v>
      </c>
      <c r="H54" s="20" t="n">
        <v>7.70625909</v>
      </c>
      <c r="I54" s="18" t="n">
        <v>353.57065945</v>
      </c>
      <c r="J54" s="20" t="n">
        <v>34.74768302</v>
      </c>
      <c r="K54" s="18" t="n">
        <v>368.38990521</v>
      </c>
      <c r="L54" s="20" t="n">
        <v>12.92158841</v>
      </c>
      <c r="M54" s="18" t="n">
        <v>374.64899912</v>
      </c>
      <c r="N54" s="20" t="n">
        <v>9.869704410000001</v>
      </c>
      <c r="O54" s="18" t="n">
        <v>355.1042186</v>
      </c>
      <c r="P54" s="20" t="n">
        <v>4.52817299</v>
      </c>
      <c r="Q54" s="18" t="s">
        <v>404</v>
      </c>
      <c r="R54" s="20" t="s">
        <v>404</v>
      </c>
      <c r="S54" s="18" t="s">
        <v>404</v>
      </c>
      <c r="T54" s="20" t="s">
        <v>404</v>
      </c>
      <c r="U54" s="18" t="s">
        <v>404</v>
      </c>
      <c r="V54" s="20" t="s">
        <v>404</v>
      </c>
      <c r="W54" s="18" t="s">
        <v>404</v>
      </c>
      <c r="X54" s="20" t="s">
        <v>404</v>
      </c>
      <c r="Y54" s="18" t="n">
        <v>317.78012101</v>
      </c>
      <c r="Z54" s="20" t="n">
        <v>12.78261647</v>
      </c>
    </row>
    <row r="55" spans="1:26">
      <c r="A55" s="15" t="s">
        <v>452</v>
      </c>
      <c r="B55" s="17" t="n">
        <v>5316</v>
      </c>
      <c r="C55" s="18">
        <f>(43.0/B55*100)</f>
        <v/>
      </c>
      <c r="D55" s="19" t="n">
        <v>5273</v>
      </c>
      <c r="E55" s="18" t="n">
        <v>441.15329766</v>
      </c>
      <c r="F55" s="20" t="n">
        <v>15.60141923</v>
      </c>
      <c r="G55" s="18" t="n">
        <v>425.91419125</v>
      </c>
      <c r="H55" s="20" t="n">
        <v>23.16699672</v>
      </c>
      <c r="I55" s="18" t="n">
        <v>416.39589386</v>
      </c>
      <c r="J55" s="20" t="n">
        <v>21.07653499</v>
      </c>
      <c r="K55" s="18" t="n">
        <v>401.07551715</v>
      </c>
      <c r="L55" s="20" t="n">
        <v>20.17612669</v>
      </c>
      <c r="M55" s="18" t="n">
        <v>391.77815342</v>
      </c>
      <c r="N55" s="20" t="n">
        <v>10.21461545</v>
      </c>
      <c r="O55" s="18" t="n">
        <v>404.91320095</v>
      </c>
      <c r="P55" s="20" t="n">
        <v>3.90201047</v>
      </c>
      <c r="Q55" s="18" t="s">
        <v>404</v>
      </c>
      <c r="R55" s="20" t="s">
        <v>404</v>
      </c>
      <c r="S55" s="18" t="s">
        <v>404</v>
      </c>
      <c r="T55" s="20" t="s">
        <v>404</v>
      </c>
      <c r="U55" s="18" t="s">
        <v>404</v>
      </c>
      <c r="V55" s="20" t="s">
        <v>404</v>
      </c>
      <c r="W55" s="18" t="s">
        <v>404</v>
      </c>
      <c r="X55" s="20" t="s">
        <v>404</v>
      </c>
      <c r="Y55" s="18" t="n">
        <v>348.88427044</v>
      </c>
      <c r="Z55" s="20" t="n">
        <v>27.25888776</v>
      </c>
    </row>
    <row r="56" spans="1:26">
      <c r="A56" s="15" t="s">
        <v>453</v>
      </c>
      <c r="B56" s="17" t="n">
        <v>5359</v>
      </c>
      <c r="C56" s="18">
        <f>(0.0/B56*100)</f>
        <v/>
      </c>
      <c r="D56" s="19" t="n">
        <v>5359</v>
      </c>
      <c r="E56" s="18" t="n">
        <v>577.42862146</v>
      </c>
      <c r="F56" s="20" t="n">
        <v>12.89682129</v>
      </c>
      <c r="G56" s="18" t="n">
        <v>536.06015011</v>
      </c>
      <c r="H56" s="20" t="n">
        <v>14.16411974</v>
      </c>
      <c r="I56" s="18" t="n">
        <v>526.96734296</v>
      </c>
      <c r="J56" s="20" t="n">
        <v>8.00704475</v>
      </c>
      <c r="K56" s="18" t="n">
        <v>518.81775406</v>
      </c>
      <c r="L56" s="20" t="n">
        <v>7.743381</v>
      </c>
      <c r="M56" s="18" t="n">
        <v>531.79933708</v>
      </c>
      <c r="N56" s="20" t="n">
        <v>10.90056289</v>
      </c>
      <c r="O56" s="18" t="n">
        <v>526.86865836</v>
      </c>
      <c r="P56" s="20" t="n">
        <v>7.86121489</v>
      </c>
      <c r="Q56" s="18" t="s">
        <v>404</v>
      </c>
      <c r="R56" s="20" t="s">
        <v>404</v>
      </c>
      <c r="S56" s="18" t="s">
        <v>404</v>
      </c>
      <c r="T56" s="20" t="s">
        <v>404</v>
      </c>
      <c r="U56" s="18" t="s">
        <v>404</v>
      </c>
      <c r="V56" s="20" t="s">
        <v>404</v>
      </c>
      <c r="W56" s="18" t="s">
        <v>404</v>
      </c>
      <c r="X56" s="20" t="s">
        <v>404</v>
      </c>
      <c r="Y56" s="18" t="n">
        <v>515.98818844</v>
      </c>
      <c r="Z56" s="20" t="n">
        <v>11.71003725</v>
      </c>
    </row>
    <row r="57" spans="1:26">
      <c r="A57" s="15" t="s">
        <v>454</v>
      </c>
      <c r="B57" s="17" t="n">
        <v>6513</v>
      </c>
      <c r="C57" s="18">
        <f>(0.0/B57*100)</f>
        <v/>
      </c>
      <c r="D57" s="19" t="n">
        <v>6513</v>
      </c>
      <c r="E57" s="18" t="n">
        <v>380.29956343</v>
      </c>
      <c r="F57" s="20" t="n">
        <v>28.98173939</v>
      </c>
      <c r="G57" s="18" t="n">
        <v>392.14285455</v>
      </c>
      <c r="H57" s="20" t="n">
        <v>17.89434912</v>
      </c>
      <c r="I57" s="18" t="n">
        <v>402.82287914</v>
      </c>
      <c r="J57" s="20" t="n">
        <v>10.93702353</v>
      </c>
      <c r="K57" s="18" t="n">
        <v>409.51518723</v>
      </c>
      <c r="L57" s="20" t="n">
        <v>10.23779872</v>
      </c>
      <c r="M57" s="18" t="n">
        <v>390.00628529</v>
      </c>
      <c r="N57" s="20" t="n">
        <v>7.28843468</v>
      </c>
      <c r="O57" s="18" t="n">
        <v>399.76257352</v>
      </c>
      <c r="P57" s="20" t="n">
        <v>5.9089788</v>
      </c>
      <c r="Q57" s="18" t="s">
        <v>404</v>
      </c>
      <c r="R57" s="20" t="s">
        <v>404</v>
      </c>
      <c r="S57" s="18" t="s">
        <v>404</v>
      </c>
      <c r="T57" s="20" t="s">
        <v>404</v>
      </c>
      <c r="U57" s="18" t="s">
        <v>404</v>
      </c>
      <c r="V57" s="20" t="s">
        <v>404</v>
      </c>
      <c r="W57" s="18" t="s">
        <v>404</v>
      </c>
      <c r="X57" s="20" t="s">
        <v>404</v>
      </c>
      <c r="Y57" s="18" t="n">
        <v>379.88391176</v>
      </c>
      <c r="Z57" s="20" t="n">
        <v>10.81890332</v>
      </c>
    </row>
    <row r="58" spans="1:26">
      <c r="A58" s="15" t="s">
        <v>455</v>
      </c>
      <c r="B58" s="17" t="n">
        <v>7267</v>
      </c>
      <c r="C58" s="18">
        <f>(0.0/B58*100)</f>
        <v/>
      </c>
      <c r="D58" s="19" t="n">
        <v>7267</v>
      </c>
      <c r="E58" s="18" t="n">
        <v>415.78331351</v>
      </c>
      <c r="F58" s="20" t="n">
        <v>23.41286207</v>
      </c>
      <c r="G58" s="18" t="n">
        <v>388.7046498</v>
      </c>
      <c r="H58" s="20" t="n">
        <v>20.62025007</v>
      </c>
      <c r="I58" s="18" t="n">
        <v>366.74634788</v>
      </c>
      <c r="J58" s="20" t="n">
        <v>17.74679671</v>
      </c>
      <c r="K58" s="18" t="n">
        <v>424.71234106</v>
      </c>
      <c r="L58" s="20" t="n">
        <v>8.91768607</v>
      </c>
      <c r="M58" s="18" t="n">
        <v>416.48132993</v>
      </c>
      <c r="N58" s="20" t="n">
        <v>7.75508251</v>
      </c>
      <c r="O58" s="18" t="n">
        <v>405.0815423</v>
      </c>
      <c r="P58" s="20" t="n">
        <v>5.29709272</v>
      </c>
      <c r="Q58" s="18" t="s">
        <v>404</v>
      </c>
      <c r="R58" s="20" t="s">
        <v>404</v>
      </c>
      <c r="S58" s="18" t="s">
        <v>404</v>
      </c>
      <c r="T58" s="20" t="s">
        <v>404</v>
      </c>
      <c r="U58" s="18" t="s">
        <v>404</v>
      </c>
      <c r="V58" s="20" t="s">
        <v>404</v>
      </c>
      <c r="W58" s="18" t="s">
        <v>404</v>
      </c>
      <c r="X58" s="20" t="s">
        <v>404</v>
      </c>
      <c r="Y58" s="18" t="n">
        <v>370.7496494</v>
      </c>
      <c r="Z58" s="20" t="n">
        <v>12.51001009</v>
      </c>
    </row>
    <row r="59" spans="1:26">
      <c r="A59" s="15" t="s">
        <v>456</v>
      </c>
      <c r="B59" s="17" t="n">
        <v>4826</v>
      </c>
      <c r="C59" s="18">
        <f>(0.0/B59*100)</f>
        <v/>
      </c>
      <c r="D59" s="19" t="n">
        <v>4826</v>
      </c>
      <c r="E59" s="18" t="s">
        <v>404</v>
      </c>
      <c r="F59" s="20" t="s">
        <v>404</v>
      </c>
      <c r="G59" s="18" t="n">
        <v>408.19376431</v>
      </c>
      <c r="H59" s="20" t="n">
        <v>17.04148519</v>
      </c>
      <c r="I59" s="18" t="n">
        <v>326.2450513</v>
      </c>
      <c r="J59" s="20" t="n">
        <v>7.14235833</v>
      </c>
      <c r="K59" s="18" t="n">
        <v>339.55845646</v>
      </c>
      <c r="L59" s="20" t="n">
        <v>4.38114666</v>
      </c>
      <c r="M59" s="18" t="n">
        <v>358.80189683</v>
      </c>
      <c r="N59" s="20" t="n">
        <v>3.89611388</v>
      </c>
      <c r="O59" s="18" t="n">
        <v>345.81596024</v>
      </c>
      <c r="P59" s="20" t="n">
        <v>1.66888774</v>
      </c>
      <c r="Q59" s="18" t="s">
        <v>404</v>
      </c>
      <c r="R59" s="20" t="s">
        <v>404</v>
      </c>
      <c r="S59" s="18" t="s">
        <v>404</v>
      </c>
      <c r="T59" s="20" t="s">
        <v>404</v>
      </c>
      <c r="U59" s="18" t="s">
        <v>404</v>
      </c>
      <c r="V59" s="20" t="s">
        <v>404</v>
      </c>
      <c r="W59" s="18" t="s">
        <v>404</v>
      </c>
      <c r="X59" s="20" t="s">
        <v>404</v>
      </c>
      <c r="Y59" s="18" t="n">
        <v>306.4326877</v>
      </c>
      <c r="Z59" s="20" t="n">
        <v>12.6161066</v>
      </c>
    </row>
    <row r="60" spans="1:26">
      <c r="A60" s="15" t="s">
        <v>457</v>
      </c>
      <c r="B60" s="17" t="n">
        <v>4546</v>
      </c>
      <c r="C60" s="18">
        <f>(0.0/B60*100)</f>
        <v/>
      </c>
      <c r="D60" s="19" t="n">
        <v>4546</v>
      </c>
      <c r="E60" s="18" t="n">
        <v>298.18967938</v>
      </c>
      <c r="F60" s="20" t="n">
        <v>23.85580639</v>
      </c>
      <c r="G60" s="18" t="n">
        <v>352.74023409</v>
      </c>
      <c r="H60" s="20" t="n">
        <v>48.2995947</v>
      </c>
      <c r="I60" s="18" t="n">
        <v>335.06507228</v>
      </c>
      <c r="J60" s="20" t="n">
        <v>24.99516835</v>
      </c>
      <c r="K60" s="18" t="n">
        <v>367.10670893</v>
      </c>
      <c r="L60" s="20" t="n">
        <v>16.80539442</v>
      </c>
      <c r="M60" s="18" t="n">
        <v>358.81014926</v>
      </c>
      <c r="N60" s="20" t="n">
        <v>12.43053402</v>
      </c>
      <c r="O60" s="18" t="n">
        <v>341.10732043</v>
      </c>
      <c r="P60" s="20" t="n">
        <v>6.90107197</v>
      </c>
      <c r="Q60" s="18" t="s">
        <v>404</v>
      </c>
      <c r="R60" s="20" t="s">
        <v>404</v>
      </c>
      <c r="S60" s="18" t="s">
        <v>404</v>
      </c>
      <c r="T60" s="20" t="s">
        <v>404</v>
      </c>
      <c r="U60" s="18" t="s">
        <v>404</v>
      </c>
      <c r="V60" s="20" t="s">
        <v>404</v>
      </c>
      <c r="W60" s="18" t="s">
        <v>404</v>
      </c>
      <c r="X60" s="20" t="s">
        <v>404</v>
      </c>
      <c r="Y60" s="18" t="n">
        <v>351.84090278</v>
      </c>
      <c r="Z60" s="20" t="n">
        <v>36.10051371</v>
      </c>
    </row>
    <row r="61" spans="1:26">
      <c r="A61" s="15" t="s">
        <v>458</v>
      </c>
      <c r="B61" s="17" t="n">
        <v>6525</v>
      </c>
      <c r="C61" s="18">
        <f>(0.0/B61*100)</f>
        <v/>
      </c>
      <c r="D61" s="19" t="n">
        <v>6525</v>
      </c>
      <c r="E61" s="18" t="n">
        <v>573.42146631</v>
      </c>
      <c r="F61" s="20" t="n">
        <v>12.8859791</v>
      </c>
      <c r="G61" s="18" t="n">
        <v>495.80703594</v>
      </c>
      <c r="H61" s="20" t="n">
        <v>13.16197061</v>
      </c>
      <c r="I61" s="18" t="n">
        <v>485.64997292</v>
      </c>
      <c r="J61" s="20" t="n">
        <v>7.45928278</v>
      </c>
      <c r="K61" s="18" t="n">
        <v>466.58892924</v>
      </c>
      <c r="L61" s="20" t="n">
        <v>5.01684368</v>
      </c>
      <c r="M61" s="18" t="n">
        <v>473.78918039</v>
      </c>
      <c r="N61" s="20" t="n">
        <v>9.364337989999999</v>
      </c>
      <c r="O61" s="18" t="n">
        <v>450.94309562</v>
      </c>
      <c r="P61" s="20" t="n">
        <v>7.83096247</v>
      </c>
      <c r="Q61" s="18" t="s">
        <v>404</v>
      </c>
      <c r="R61" s="20" t="s">
        <v>404</v>
      </c>
      <c r="S61" s="18" t="s">
        <v>404</v>
      </c>
      <c r="T61" s="20" t="s">
        <v>404</v>
      </c>
      <c r="U61" s="18" t="s">
        <v>404</v>
      </c>
      <c r="V61" s="20" t="s">
        <v>404</v>
      </c>
      <c r="W61" s="18" t="s">
        <v>404</v>
      </c>
      <c r="X61" s="20" t="s">
        <v>404</v>
      </c>
      <c r="Y61" s="18" t="n">
        <v>497.56651688</v>
      </c>
      <c r="Z61" s="20" t="n">
        <v>15.65229783</v>
      </c>
    </row>
    <row r="62" spans="1:26">
      <c r="A62" s="15" t="s">
        <v>459</v>
      </c>
      <c r="B62" s="17" t="n">
        <v>4476</v>
      </c>
      <c r="C62" s="18">
        <f>(0.0/B62*100)</f>
        <v/>
      </c>
      <c r="D62" s="19" t="n">
        <v>4476</v>
      </c>
      <c r="E62" s="18" t="n">
        <v>513.05049229</v>
      </c>
      <c r="F62" s="20" t="n">
        <v>6.67479898</v>
      </c>
      <c r="G62" s="18" t="n">
        <v>547.41689848</v>
      </c>
      <c r="H62" s="20" t="n">
        <v>3.86871692</v>
      </c>
      <c r="I62" s="18" t="n">
        <v>494.02556989</v>
      </c>
      <c r="J62" s="20" t="n">
        <v>2.49339317</v>
      </c>
      <c r="K62" s="18" t="n">
        <v>497.51866468</v>
      </c>
      <c r="L62" s="20" t="n">
        <v>2.31208564</v>
      </c>
      <c r="M62" s="18" t="n">
        <v>505.40176789</v>
      </c>
      <c r="N62" s="20" t="n">
        <v>2.60844509</v>
      </c>
      <c r="O62" s="18" t="n">
        <v>522.70104152</v>
      </c>
      <c r="P62" s="20" t="n">
        <v>2.65746414</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322.64593235</v>
      </c>
      <c r="F63" s="20" t="n">
        <v>10.50180107</v>
      </c>
      <c r="G63" s="18" t="s">
        <v>404</v>
      </c>
      <c r="H63" s="20" t="s">
        <v>404</v>
      </c>
      <c r="I63" s="18" t="n">
        <v>296.48130071</v>
      </c>
      <c r="J63" s="20" t="n">
        <v>5.23171157</v>
      </c>
      <c r="K63" s="18" t="n">
        <v>343.12288289</v>
      </c>
      <c r="L63" s="20" t="n">
        <v>5.54986423</v>
      </c>
      <c r="M63" s="18" t="n">
        <v>371.89551026</v>
      </c>
      <c r="N63" s="20" t="n">
        <v>2.68649904</v>
      </c>
      <c r="O63" s="18" t="n">
        <v>348.11590985</v>
      </c>
      <c r="P63" s="20" t="n">
        <v>2.47286987</v>
      </c>
      <c r="Q63" s="18" t="s">
        <v>404</v>
      </c>
      <c r="R63" s="20" t="s">
        <v>404</v>
      </c>
      <c r="S63" s="18" t="s">
        <v>404</v>
      </c>
      <c r="T63" s="20" t="s">
        <v>404</v>
      </c>
      <c r="U63" s="18" t="s">
        <v>404</v>
      </c>
      <c r="V63" s="20" t="s">
        <v>404</v>
      </c>
      <c r="W63" s="18" t="s">
        <v>404</v>
      </c>
      <c r="X63" s="20" t="s">
        <v>404</v>
      </c>
      <c r="Y63" s="18" t="n">
        <v>364.5985222</v>
      </c>
      <c r="Z63" s="20" t="n">
        <v>5.34837061</v>
      </c>
    </row>
    <row r="64" spans="1:26">
      <c r="A64" s="15" t="s">
        <v>461</v>
      </c>
      <c r="B64" s="17" t="n">
        <v>3634</v>
      </c>
      <c r="C64" s="18">
        <f>(27.0/B64*100)</f>
        <v/>
      </c>
      <c r="D64" s="19" t="n">
        <v>3607</v>
      </c>
      <c r="E64" s="18" t="s">
        <v>404</v>
      </c>
      <c r="F64" s="20" t="s">
        <v>404</v>
      </c>
      <c r="G64" s="18" t="s">
        <v>404</v>
      </c>
      <c r="H64" s="20" t="s">
        <v>404</v>
      </c>
      <c r="I64" s="18" t="n">
        <v>488.06838393</v>
      </c>
      <c r="J64" s="20" t="n">
        <v>6.61421104</v>
      </c>
      <c r="K64" s="18" t="n">
        <v>460.36229748</v>
      </c>
      <c r="L64" s="20" t="n">
        <v>8.475404510000001</v>
      </c>
      <c r="M64" s="18" t="n">
        <v>454.86183193</v>
      </c>
      <c r="N64" s="20" t="n">
        <v>3.96256503</v>
      </c>
      <c r="O64" s="18" t="n">
        <v>439.85467607</v>
      </c>
      <c r="P64" s="20" t="n">
        <v>2.35202667</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416.5460178</v>
      </c>
      <c r="F65" s="20" t="n">
        <v>12.12998923</v>
      </c>
      <c r="G65" s="18" t="n">
        <v>417.13763991</v>
      </c>
      <c r="H65" s="20" t="n">
        <v>15.86782628</v>
      </c>
      <c r="I65" s="18" t="n">
        <v>411.99974852</v>
      </c>
      <c r="J65" s="20" t="n">
        <v>19.72626544</v>
      </c>
      <c r="K65" s="18" t="n">
        <v>396.85914157</v>
      </c>
      <c r="L65" s="20" t="n">
        <v>6.77699278</v>
      </c>
      <c r="M65" s="18" t="n">
        <v>416.78445841</v>
      </c>
      <c r="N65" s="20" t="n">
        <v>7.79616515</v>
      </c>
      <c r="O65" s="18" t="n">
        <v>420.05388406</v>
      </c>
      <c r="P65" s="20" t="n">
        <v>5.02412714</v>
      </c>
      <c r="Q65" s="18" t="s">
        <v>404</v>
      </c>
      <c r="R65" s="20" t="s">
        <v>404</v>
      </c>
      <c r="S65" s="18" t="s">
        <v>404</v>
      </c>
      <c r="T65" s="20" t="s">
        <v>404</v>
      </c>
      <c r="U65" s="18" t="s">
        <v>404</v>
      </c>
      <c r="V65" s="20" t="s">
        <v>404</v>
      </c>
      <c r="W65" s="18" t="s">
        <v>404</v>
      </c>
      <c r="X65" s="20" t="s">
        <v>404</v>
      </c>
      <c r="Y65" s="18" t="n">
        <v>414.78461442</v>
      </c>
      <c r="Z65" s="20" t="n">
        <v>10.81552838</v>
      </c>
    </row>
    <row r="66" spans="1:26">
      <c r="A66" s="15" t="s">
        <v>463</v>
      </c>
      <c r="B66" s="17" t="n">
        <v>5665</v>
      </c>
      <c r="C66" s="18">
        <f>(0.0/B66*100)</f>
        <v/>
      </c>
      <c r="D66" s="19" t="n">
        <v>5665</v>
      </c>
      <c r="E66" s="18" t="s">
        <v>404</v>
      </c>
      <c r="F66" s="20" t="s">
        <v>404</v>
      </c>
      <c r="G66" s="18" t="n">
        <v>464.30201149</v>
      </c>
      <c r="H66" s="20" t="n">
        <v>9.151953130000001</v>
      </c>
      <c r="I66" s="18" t="n">
        <v>359.77386596</v>
      </c>
      <c r="J66" s="20" t="n">
        <v>11.05322685</v>
      </c>
      <c r="K66" s="18" t="n">
        <v>443.17413123</v>
      </c>
      <c r="L66" s="20" t="n">
        <v>3.97676693</v>
      </c>
      <c r="M66" s="18" t="n">
        <v>461.25315341</v>
      </c>
      <c r="N66" s="20" t="n">
        <v>3.24539369</v>
      </c>
      <c r="O66" s="18" t="n">
        <v>411.77094686</v>
      </c>
      <c r="P66" s="20" t="n">
        <v>1.92993083</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354.45078925</v>
      </c>
      <c r="F67" s="20" t="n">
        <v>22.77756978</v>
      </c>
      <c r="G67" s="18" t="n">
        <v>368.08098828</v>
      </c>
      <c r="H67" s="20" t="n">
        <v>9.67139562</v>
      </c>
      <c r="I67" s="18" t="n">
        <v>386.59642436</v>
      </c>
      <c r="J67" s="20" t="n">
        <v>9.86823115</v>
      </c>
      <c r="K67" s="18" t="n">
        <v>379.39179748</v>
      </c>
      <c r="L67" s="20" t="n">
        <v>9.529742000000001</v>
      </c>
      <c r="M67" s="18" t="n">
        <v>413.53609274</v>
      </c>
      <c r="N67" s="20" t="n">
        <v>8.136153050000001</v>
      </c>
      <c r="O67" s="18" t="n">
        <v>407.85323137</v>
      </c>
      <c r="P67" s="20" t="n">
        <v>5.8809314</v>
      </c>
      <c r="Q67" s="18" t="s">
        <v>404</v>
      </c>
      <c r="R67" s="20" t="s">
        <v>404</v>
      </c>
      <c r="S67" s="18" t="s">
        <v>404</v>
      </c>
      <c r="T67" s="20" t="s">
        <v>404</v>
      </c>
      <c r="U67" s="18" t="s">
        <v>404</v>
      </c>
      <c r="V67" s="20" t="s">
        <v>404</v>
      </c>
      <c r="W67" s="18" t="s">
        <v>404</v>
      </c>
      <c r="X67" s="20" t="s">
        <v>404</v>
      </c>
      <c r="Y67" s="18" t="n">
        <v>411.29815413</v>
      </c>
      <c r="Z67" s="20" t="n">
        <v>14.09722111</v>
      </c>
    </row>
    <row r="68" spans="1:26">
      <c r="A68" s="15" t="s">
        <v>465</v>
      </c>
      <c r="B68" s="17" t="n">
        <v>12083</v>
      </c>
      <c r="C68" s="18">
        <f>(0.0/B68*100)</f>
        <v/>
      </c>
      <c r="D68" s="19" t="n">
        <v>12083</v>
      </c>
      <c r="E68" s="18" t="n">
        <v>371.36659222</v>
      </c>
      <c r="F68" s="20" t="n">
        <v>15.38120443</v>
      </c>
      <c r="G68" s="18" t="n">
        <v>451.9846697</v>
      </c>
      <c r="H68" s="20" t="n">
        <v>5.12654837</v>
      </c>
      <c r="I68" s="18" t="n">
        <v>403.30799972</v>
      </c>
      <c r="J68" s="20" t="n">
        <v>3.84901193</v>
      </c>
      <c r="K68" s="18" t="n">
        <v>372.15071473</v>
      </c>
      <c r="L68" s="20" t="n">
        <v>2.1900995</v>
      </c>
      <c r="M68" s="18" t="n">
        <v>407.2145904</v>
      </c>
      <c r="N68" s="20" t="n">
        <v>2.39904966</v>
      </c>
      <c r="O68" s="18" t="n">
        <v>410.20932334</v>
      </c>
      <c r="P68" s="20" t="n">
        <v>1.45425527</v>
      </c>
      <c r="Q68" s="18" t="s">
        <v>404</v>
      </c>
      <c r="R68" s="20" t="s">
        <v>404</v>
      </c>
      <c r="S68" s="18" t="s">
        <v>404</v>
      </c>
      <c r="T68" s="20" t="s">
        <v>404</v>
      </c>
      <c r="U68" s="18" t="s">
        <v>404</v>
      </c>
      <c r="V68" s="20" t="s">
        <v>404</v>
      </c>
      <c r="W68" s="18" t="s">
        <v>404</v>
      </c>
      <c r="X68" s="20" t="s">
        <v>404</v>
      </c>
      <c r="Y68" s="18" t="n">
        <v>406.81481808</v>
      </c>
      <c r="Z68" s="20" t="n">
        <v>6.17911785</v>
      </c>
    </row>
    <row r="69" spans="1:26">
      <c r="A69" s="15" t="s">
        <v>466</v>
      </c>
      <c r="B69" s="17" t="n">
        <v>4876</v>
      </c>
      <c r="C69" s="18">
        <f>(0.0/B69*100)</f>
        <v/>
      </c>
      <c r="D69" s="19" t="n">
        <v>4876</v>
      </c>
      <c r="E69" s="18" t="n">
        <v>425.08860513</v>
      </c>
      <c r="F69" s="20" t="n">
        <v>18.67111542</v>
      </c>
      <c r="G69" s="18" t="n">
        <v>421.91657923</v>
      </c>
      <c r="H69" s="20" t="n">
        <v>19.06770802</v>
      </c>
      <c r="I69" s="18" t="n">
        <v>438.4034932</v>
      </c>
      <c r="J69" s="20" t="n">
        <v>15.20719164</v>
      </c>
      <c r="K69" s="18" t="n">
        <v>429.75815395</v>
      </c>
      <c r="L69" s="20" t="n">
        <v>8.88693868</v>
      </c>
      <c r="M69" s="18" t="n">
        <v>433.66060127</v>
      </c>
      <c r="N69" s="20" t="n">
        <v>8.85187483</v>
      </c>
      <c r="O69" s="18" t="n">
        <v>438.39580706</v>
      </c>
      <c r="P69" s="20" t="n">
        <v>9.50230902</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462.04561744</v>
      </c>
      <c r="F70" s="20" t="n">
        <v>16.91997274</v>
      </c>
      <c r="G70" s="18" t="n">
        <v>508.4043409</v>
      </c>
      <c r="H70" s="20" t="n">
        <v>13.43380597</v>
      </c>
      <c r="I70" s="18" t="n">
        <v>512.4758159</v>
      </c>
      <c r="J70" s="20" t="n">
        <v>9.912788369999999</v>
      </c>
      <c r="K70" s="18" t="n">
        <v>501.6004423</v>
      </c>
      <c r="L70" s="20" t="n">
        <v>6.82544539</v>
      </c>
      <c r="M70" s="18" t="n">
        <v>488.4607266</v>
      </c>
      <c r="N70" s="20" t="n">
        <v>5.71663162</v>
      </c>
      <c r="O70" s="18" t="n">
        <v>486.98724233</v>
      </c>
      <c r="P70" s="20" t="n">
        <v>5.8293361</v>
      </c>
      <c r="Q70" s="18" t="s">
        <v>404</v>
      </c>
      <c r="R70" s="20" t="s">
        <v>404</v>
      </c>
      <c r="S70" s="18" t="s">
        <v>404</v>
      </c>
      <c r="T70" s="20" t="s">
        <v>404</v>
      </c>
      <c r="U70" s="18" t="s">
        <v>404</v>
      </c>
      <c r="V70" s="20" t="s">
        <v>404</v>
      </c>
      <c r="W70" s="18" t="s">
        <v>404</v>
      </c>
      <c r="X70" s="20" t="s">
        <v>404</v>
      </c>
      <c r="Y70" s="18" t="n">
        <v>532.00555955</v>
      </c>
      <c r="Z70" s="20" t="n">
        <v>24.75317214</v>
      </c>
    </row>
    <row r="71" spans="1:26">
      <c r="A71" s="15" t="s">
        <v>468</v>
      </c>
      <c r="B71" s="17" t="n">
        <v>6115</v>
      </c>
      <c r="C71" s="18">
        <f>(0.0/B71*100)</f>
        <v/>
      </c>
      <c r="D71" s="19" t="n">
        <v>6115</v>
      </c>
      <c r="E71" s="18" t="s">
        <v>404</v>
      </c>
      <c r="F71" s="20" t="s">
        <v>404</v>
      </c>
      <c r="G71" s="18" t="n">
        <v>600.98501369</v>
      </c>
      <c r="H71" s="20" t="n">
        <v>7.43809142</v>
      </c>
      <c r="I71" s="18" t="n">
        <v>543.80189784</v>
      </c>
      <c r="J71" s="20" t="n">
        <v>6.33624722</v>
      </c>
      <c r="K71" s="18" t="n">
        <v>537.70943492</v>
      </c>
      <c r="L71" s="20" t="n">
        <v>4.03353504</v>
      </c>
      <c r="M71" s="18" t="n">
        <v>536.44178357</v>
      </c>
      <c r="N71" s="20" t="n">
        <v>2.58840784</v>
      </c>
      <c r="O71" s="18" t="n">
        <v>526.21325945</v>
      </c>
      <c r="P71" s="20" t="n">
        <v>2.16313693</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484.81953056</v>
      </c>
      <c r="F72" s="20" t="n">
        <v>8.284308169999999</v>
      </c>
      <c r="G72" s="18" t="n">
        <v>501.94012907</v>
      </c>
      <c r="H72" s="20" t="n">
        <v>15.53235445</v>
      </c>
      <c r="I72" s="18" t="n">
        <v>509.92662715</v>
      </c>
      <c r="J72" s="20" t="n">
        <v>18.28239666</v>
      </c>
      <c r="K72" s="18" t="n">
        <v>494.10269717</v>
      </c>
      <c r="L72" s="20" t="n">
        <v>7.61160643</v>
      </c>
      <c r="M72" s="18" t="n">
        <v>503.01157379</v>
      </c>
      <c r="N72" s="20" t="n">
        <v>8.181857109999999</v>
      </c>
      <c r="O72" s="18" t="n">
        <v>492.75785664</v>
      </c>
      <c r="P72" s="20" t="n">
        <v>4.61857572</v>
      </c>
      <c r="Q72" s="18" t="s">
        <v>404</v>
      </c>
      <c r="R72" s="20" t="s">
        <v>404</v>
      </c>
      <c r="S72" s="18" t="s">
        <v>404</v>
      </c>
      <c r="T72" s="20" t="s">
        <v>404</v>
      </c>
      <c r="U72" s="18" t="s">
        <v>404</v>
      </c>
      <c r="V72" s="20" t="s">
        <v>404</v>
      </c>
      <c r="W72" s="18" t="s">
        <v>404</v>
      </c>
      <c r="X72" s="20" t="s">
        <v>404</v>
      </c>
      <c r="Y72" s="18" t="n">
        <v>496.29290492</v>
      </c>
      <c r="Z72" s="20" t="n">
        <v>23.71140603</v>
      </c>
    </row>
    <row r="73" spans="1:26">
      <c r="A73" s="15" t="s">
        <v>470</v>
      </c>
      <c r="B73" s="17" t="n">
        <v>8249</v>
      </c>
      <c r="C73" s="18">
        <f>(0.0/B73*100)</f>
        <v/>
      </c>
      <c r="D73" s="19" t="n">
        <v>8249</v>
      </c>
      <c r="E73" s="18" t="n">
        <v>414.32912</v>
      </c>
      <c r="F73" s="20" t="n">
        <v>21.01532528</v>
      </c>
      <c r="G73" s="18" t="n">
        <v>416.07052006</v>
      </c>
      <c r="H73" s="20" t="n">
        <v>8.94352342</v>
      </c>
      <c r="I73" s="18" t="n">
        <v>413.15686219</v>
      </c>
      <c r="J73" s="20" t="n">
        <v>12.63836238</v>
      </c>
      <c r="K73" s="18" t="n">
        <v>402.41204013</v>
      </c>
      <c r="L73" s="20" t="n">
        <v>6.43166762</v>
      </c>
      <c r="M73" s="18" t="n">
        <v>406.0545828</v>
      </c>
      <c r="N73" s="20" t="n">
        <v>7.02061245</v>
      </c>
      <c r="O73" s="18" t="n">
        <v>417.6814371</v>
      </c>
      <c r="P73" s="20" t="n">
        <v>9.441532049999999</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s">
        <v>404</v>
      </c>
      <c r="F74" s="20" t="s">
        <v>404</v>
      </c>
      <c r="G74" s="18" t="n">
        <v>296.77581779</v>
      </c>
      <c r="H74" s="20" t="n">
        <v>20.37318807</v>
      </c>
      <c r="I74" s="18" t="n">
        <v>395.95114449</v>
      </c>
      <c r="J74" s="20" t="n">
        <v>7.64516345</v>
      </c>
      <c r="K74" s="18" t="n">
        <v>468.56721933</v>
      </c>
      <c r="L74" s="20" t="n">
        <v>4.85421418</v>
      </c>
      <c r="M74" s="18" t="n">
        <v>436.29874617</v>
      </c>
      <c r="N74" s="20" t="n">
        <v>3.34299597</v>
      </c>
      <c r="O74" s="18" t="n">
        <v>419.03636864</v>
      </c>
      <c r="P74" s="20" t="n">
        <v>2.00303126</v>
      </c>
      <c r="Q74" s="18" t="s">
        <v>404</v>
      </c>
      <c r="R74" s="20" t="s">
        <v>404</v>
      </c>
      <c r="S74" s="18" t="s">
        <v>404</v>
      </c>
      <c r="T74" s="20" t="s">
        <v>404</v>
      </c>
      <c r="U74" s="18" t="s">
        <v>404</v>
      </c>
      <c r="V74" s="20" t="s">
        <v>404</v>
      </c>
      <c r="W74" s="18" t="s">
        <v>404</v>
      </c>
      <c r="X74" s="20" t="s">
        <v>404</v>
      </c>
      <c r="Y74" s="18" t="n">
        <v>258.64583125</v>
      </c>
      <c r="Z74" s="20" t="n">
        <v>22.50681534</v>
      </c>
    </row>
    <row r="75" spans="1:26">
      <c r="A75" s="15" t="s">
        <v>472</v>
      </c>
      <c r="B75" s="17" t="n">
        <v>5375</v>
      </c>
      <c r="C75" s="18">
        <f>(483.0/B75*100)</f>
        <v/>
      </c>
      <c r="D75" s="19" t="n">
        <v>4892</v>
      </c>
      <c r="E75" s="18" t="n">
        <v>391.93219617</v>
      </c>
      <c r="F75" s="20" t="n">
        <v>9.07354046</v>
      </c>
      <c r="G75" s="18" t="n">
        <v>351.63600757</v>
      </c>
      <c r="H75" s="20" t="n">
        <v>17.57376668</v>
      </c>
      <c r="I75" s="18" t="n">
        <v>382.09805528</v>
      </c>
      <c r="J75" s="20" t="n">
        <v>16.45012841</v>
      </c>
      <c r="K75" s="18" t="n">
        <v>381.39668857</v>
      </c>
      <c r="L75" s="20" t="n">
        <v>13.04297977</v>
      </c>
      <c r="M75" s="18" t="n">
        <v>356.92936907</v>
      </c>
      <c r="N75" s="20" t="n">
        <v>8.51363963</v>
      </c>
      <c r="O75" s="18" t="n">
        <v>360.30373162</v>
      </c>
      <c r="P75" s="20" t="n">
        <v>5.37263407</v>
      </c>
      <c r="Q75" s="18" t="s">
        <v>404</v>
      </c>
      <c r="R75" s="20" t="s">
        <v>404</v>
      </c>
      <c r="S75" s="18" t="s">
        <v>404</v>
      </c>
      <c r="T75" s="20" t="s">
        <v>404</v>
      </c>
      <c r="U75" s="18" t="s">
        <v>404</v>
      </c>
      <c r="V75" s="20" t="s">
        <v>404</v>
      </c>
      <c r="W75" s="18" t="s">
        <v>404</v>
      </c>
      <c r="X75" s="20" t="s">
        <v>404</v>
      </c>
      <c r="Y75" s="18" t="n">
        <v>348.86654558</v>
      </c>
      <c r="Z75" s="20" t="n">
        <v>21.54185399</v>
      </c>
    </row>
    <row r="76" spans="1:26">
      <c r="A76" s="15" t="s">
        <v>473</v>
      </c>
      <c r="B76" s="17" t="n">
        <v>14167</v>
      </c>
      <c r="C76" s="18">
        <f>(1400.0/B76*100)</f>
        <v/>
      </c>
      <c r="D76" s="19" t="n">
        <v>12767</v>
      </c>
      <c r="E76" s="18" t="n">
        <v>553.61035837</v>
      </c>
      <c r="F76" s="20" t="n">
        <v>10.14508841</v>
      </c>
      <c r="G76" s="18" t="n">
        <v>428.70256183</v>
      </c>
      <c r="H76" s="20" t="n">
        <v>31.61841621</v>
      </c>
      <c r="I76" s="18" t="n">
        <v>422.66839143</v>
      </c>
      <c r="J76" s="20" t="n">
        <v>12.96811646</v>
      </c>
      <c r="K76" s="18" t="n">
        <v>435.42647181</v>
      </c>
      <c r="L76" s="20" t="n">
        <v>9.44356868</v>
      </c>
      <c r="M76" s="18" t="n">
        <v>442.87342338</v>
      </c>
      <c r="N76" s="20" t="n">
        <v>8.568727089999999</v>
      </c>
      <c r="O76" s="18" t="n">
        <v>427.06366312</v>
      </c>
      <c r="P76" s="20" t="n">
        <v>4.99962477</v>
      </c>
      <c r="Q76" s="18" t="s">
        <v>404</v>
      </c>
      <c r="R76" s="20" t="s">
        <v>404</v>
      </c>
      <c r="S76" s="18" t="s">
        <v>404</v>
      </c>
      <c r="T76" s="20" t="s">
        <v>404</v>
      </c>
      <c r="U76" s="18" t="s">
        <v>404</v>
      </c>
      <c r="V76" s="20" t="s">
        <v>404</v>
      </c>
      <c r="W76" s="18" t="s">
        <v>404</v>
      </c>
      <c r="X76" s="20" t="s">
        <v>404</v>
      </c>
      <c r="Y76" s="18" t="n">
        <v>440.98023226</v>
      </c>
      <c r="Z76" s="20" t="n">
        <v>9.34573554</v>
      </c>
    </row>
    <row r="77" spans="1:26">
      <c r="A77" s="15" t="s">
        <v>474</v>
      </c>
      <c r="B77" s="17" t="n">
        <v>6062</v>
      </c>
      <c r="C77" s="18">
        <f>(0.0/B77*100)</f>
        <v/>
      </c>
      <c r="D77" s="19" t="n">
        <v>6062</v>
      </c>
      <c r="E77" s="18" t="n">
        <v>426.65118719</v>
      </c>
      <c r="F77" s="20" t="n">
        <v>25.93424562</v>
      </c>
      <c r="G77" s="18" t="n">
        <v>436.68177855</v>
      </c>
      <c r="H77" s="20" t="n">
        <v>17.26244742</v>
      </c>
      <c r="I77" s="18" t="n">
        <v>431.81975601</v>
      </c>
      <c r="J77" s="20" t="n">
        <v>13.80768303</v>
      </c>
      <c r="K77" s="18" t="n">
        <v>440.92693764</v>
      </c>
      <c r="L77" s="20" t="n">
        <v>8.630938</v>
      </c>
      <c r="M77" s="18" t="n">
        <v>437.77851183</v>
      </c>
      <c r="N77" s="20" t="n">
        <v>7.74656004</v>
      </c>
      <c r="O77" s="18" t="n">
        <v>434.82680383</v>
      </c>
      <c r="P77" s="20" t="n">
        <v>6.33520316</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494.08702452</v>
      </c>
      <c r="F78" s="20" t="n">
        <v>18.29151852</v>
      </c>
      <c r="G78" s="18" t="n">
        <v>467.13259792</v>
      </c>
      <c r="H78" s="20" t="n">
        <v>20.83348937</v>
      </c>
      <c r="I78" s="18" t="n">
        <v>488.5328406</v>
      </c>
      <c r="J78" s="20" t="n">
        <v>14.14587927</v>
      </c>
      <c r="K78" s="18" t="n">
        <v>492.45602857</v>
      </c>
      <c r="L78" s="20" t="n">
        <v>8.599385399999999</v>
      </c>
      <c r="M78" s="18" t="n">
        <v>492.14216931</v>
      </c>
      <c r="N78" s="20" t="n">
        <v>5.81946375</v>
      </c>
      <c r="O78" s="18" t="n">
        <v>478.85851936</v>
      </c>
      <c r="P78" s="20" t="n">
        <v>8.28110268</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505.87244472</v>
      </c>
      <c r="H79" s="20" t="n">
        <v>34.4893877</v>
      </c>
      <c r="I79" s="18" t="n">
        <v>428.64577501</v>
      </c>
      <c r="J79" s="20" t="n">
        <v>15.48070598</v>
      </c>
      <c r="K79" s="18" t="n">
        <v>451.79869747</v>
      </c>
      <c r="L79" s="20" t="n">
        <v>21.87857837</v>
      </c>
      <c r="M79" s="18" t="n">
        <v>488.5589527</v>
      </c>
      <c r="N79" s="20" t="n">
        <v>16.6612983</v>
      </c>
      <c r="O79" s="18" t="n">
        <v>483.46330449</v>
      </c>
      <c r="P79" s="20" t="n">
        <v>10.30961671</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405.75076354</v>
      </c>
      <c r="F80" s="20" t="n">
        <v>13.29243374</v>
      </c>
      <c r="G80" s="18" t="n">
        <v>446.9097827</v>
      </c>
      <c r="H80" s="20" t="n">
        <v>16.80354471</v>
      </c>
      <c r="I80" s="18" t="n">
        <v>437.37774045</v>
      </c>
      <c r="J80" s="20" t="n">
        <v>15.29846761</v>
      </c>
      <c r="K80" s="18" t="n">
        <v>438.58781795</v>
      </c>
      <c r="L80" s="20" t="n">
        <v>15.54766017</v>
      </c>
      <c r="M80" s="18" t="n">
        <v>425.7160907</v>
      </c>
      <c r="N80" s="20" t="n">
        <v>7.39093839</v>
      </c>
      <c r="O80" s="18" t="n">
        <v>423.44613352</v>
      </c>
      <c r="P80" s="20" t="n">
        <v>5.2458477</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533.75593571</v>
      </c>
      <c r="F81" s="20" t="n">
        <v>7.30893625</v>
      </c>
      <c r="G81" s="18" t="n">
        <v>440.2275094</v>
      </c>
      <c r="H81" s="20" t="n">
        <v>12.13628452</v>
      </c>
      <c r="I81" s="18" t="n">
        <v>423.78283318</v>
      </c>
      <c r="J81" s="20" t="n">
        <v>10.41381289</v>
      </c>
      <c r="K81" s="18" t="n">
        <v>437.34481452</v>
      </c>
      <c r="L81" s="20" t="n">
        <v>8.209679209999999</v>
      </c>
      <c r="M81" s="18" t="n">
        <v>429.35594589</v>
      </c>
      <c r="N81" s="20" t="n">
        <v>6.82779198</v>
      </c>
      <c r="O81" s="18" t="n">
        <v>430.18725072</v>
      </c>
      <c r="P81" s="20" t="n">
        <v>5.77282091</v>
      </c>
      <c r="Q81" s="18" t="s">
        <v>404</v>
      </c>
      <c r="R81" s="20" t="s">
        <v>404</v>
      </c>
      <c r="S81" s="18" t="s">
        <v>404</v>
      </c>
      <c r="T81" s="20" t="s">
        <v>404</v>
      </c>
      <c r="U81" s="18" t="s">
        <v>404</v>
      </c>
      <c r="V81" s="20" t="s">
        <v>404</v>
      </c>
      <c r="W81" s="18" t="s">
        <v>404</v>
      </c>
      <c r="X81" s="20" t="s">
        <v>404</v>
      </c>
      <c r="Y81" s="18" t="n">
        <v>418.94041735</v>
      </c>
      <c r="Z81" s="20" t="n">
        <v>41.14261335</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539</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536.5748103</v>
      </c>
      <c r="F7" s="20" t="n">
        <v>30.45655931</v>
      </c>
      <c r="G7" s="18" t="n">
        <v>523.85763171</v>
      </c>
      <c r="H7" s="20" t="n">
        <v>11.11588846</v>
      </c>
      <c r="I7" s="18" t="n">
        <v>511.25987378</v>
      </c>
      <c r="J7" s="20" t="n">
        <v>6.65652229</v>
      </c>
      <c r="K7" s="18" t="n">
        <v>509.03282906</v>
      </c>
      <c r="L7" s="20" t="n">
        <v>4.32798917</v>
      </c>
      <c r="M7" s="18" t="n">
        <v>499.31661252</v>
      </c>
      <c r="N7" s="20" t="n">
        <v>3.64182877</v>
      </c>
      <c r="O7" s="18" t="n">
        <v>493.45213905</v>
      </c>
      <c r="P7" s="20" t="n">
        <v>5.81814599</v>
      </c>
      <c r="Q7" s="18" t="s">
        <v>404</v>
      </c>
      <c r="R7" s="20" t="s">
        <v>404</v>
      </c>
      <c r="S7" s="18" t="s">
        <v>404</v>
      </c>
      <c r="T7" s="20" t="s">
        <v>404</v>
      </c>
      <c r="U7" s="18" t="s">
        <v>404</v>
      </c>
      <c r="V7" s="20" t="s">
        <v>404</v>
      </c>
      <c r="W7" s="18" t="s">
        <v>404</v>
      </c>
      <c r="X7" s="20" t="s">
        <v>404</v>
      </c>
      <c r="Y7" s="18" t="n">
        <v>488.59116573</v>
      </c>
      <c r="Z7" s="20" t="n">
        <v>7.47387534</v>
      </c>
    </row>
    <row r="8" spans="1:26">
      <c r="A8" s="15" t="s">
        <v>405</v>
      </c>
      <c r="B8" s="17" t="n">
        <v>7007</v>
      </c>
      <c r="C8" s="18">
        <f>(0.0/B8*100)</f>
        <v/>
      </c>
      <c r="D8" s="19" t="n">
        <v>7007</v>
      </c>
      <c r="E8" s="18" t="n">
        <v>477.69196591</v>
      </c>
      <c r="F8" s="20" t="n">
        <v>47.90483047</v>
      </c>
      <c r="G8" s="18" t="n">
        <v>480.66231295</v>
      </c>
      <c r="H8" s="20" t="n">
        <v>18.30526601</v>
      </c>
      <c r="I8" s="18" t="n">
        <v>487.44332723</v>
      </c>
      <c r="J8" s="20" t="n">
        <v>7.97718284</v>
      </c>
      <c r="K8" s="18" t="n">
        <v>499.2618721</v>
      </c>
      <c r="L8" s="20" t="n">
        <v>8.70159791</v>
      </c>
      <c r="M8" s="18" t="n">
        <v>495.93889109</v>
      </c>
      <c r="N8" s="20" t="n">
        <v>12.83634683</v>
      </c>
      <c r="O8" s="18" t="n">
        <v>457.15905482</v>
      </c>
      <c r="P8" s="20" t="n">
        <v>11.77439184</v>
      </c>
      <c r="Q8" s="18" t="s">
        <v>404</v>
      </c>
      <c r="R8" s="20" t="s">
        <v>404</v>
      </c>
      <c r="S8" s="18" t="s">
        <v>404</v>
      </c>
      <c r="T8" s="20" t="s">
        <v>404</v>
      </c>
      <c r="U8" s="18" t="s">
        <v>404</v>
      </c>
      <c r="V8" s="20" t="s">
        <v>404</v>
      </c>
      <c r="W8" s="18" t="s">
        <v>404</v>
      </c>
      <c r="X8" s="20" t="s">
        <v>404</v>
      </c>
      <c r="Y8" s="18" t="n">
        <v>471.85020677</v>
      </c>
      <c r="Z8" s="20" t="n">
        <v>14.95682551</v>
      </c>
    </row>
    <row r="9" spans="1:26">
      <c r="A9" s="15" t="s">
        <v>406</v>
      </c>
      <c r="B9" s="17" t="n">
        <v>9651</v>
      </c>
      <c r="C9" s="18">
        <f>(200.0/B9*100)</f>
        <v/>
      </c>
      <c r="D9" s="19" t="n">
        <v>9451</v>
      </c>
      <c r="E9" s="18" t="n">
        <v>486.1741455</v>
      </c>
      <c r="F9" s="20" t="n">
        <v>32.3422323</v>
      </c>
      <c r="G9" s="18" t="n">
        <v>475.16284392</v>
      </c>
      <c r="H9" s="20" t="n">
        <v>12.08424472</v>
      </c>
      <c r="I9" s="18" t="n">
        <v>498.53206703</v>
      </c>
      <c r="J9" s="20" t="n">
        <v>8.661391950000001</v>
      </c>
      <c r="K9" s="18" t="n">
        <v>515.4254730599999</v>
      </c>
      <c r="L9" s="20" t="n">
        <v>6.01785749</v>
      </c>
      <c r="M9" s="18" t="n">
        <v>501.77674216</v>
      </c>
      <c r="N9" s="20" t="n">
        <v>10.88482705</v>
      </c>
      <c r="O9" s="18" t="n">
        <v>496.38399536</v>
      </c>
      <c r="P9" s="20" t="n">
        <v>11.74829694</v>
      </c>
      <c r="Q9" s="18" t="s">
        <v>404</v>
      </c>
      <c r="R9" s="20" t="s">
        <v>404</v>
      </c>
      <c r="S9" s="18" t="s">
        <v>404</v>
      </c>
      <c r="T9" s="20" t="s">
        <v>404</v>
      </c>
      <c r="U9" s="18" t="s">
        <v>404</v>
      </c>
      <c r="V9" s="20" t="s">
        <v>404</v>
      </c>
      <c r="W9" s="18" t="s">
        <v>404</v>
      </c>
      <c r="X9" s="20" t="s">
        <v>404</v>
      </c>
      <c r="Y9" s="18" t="n">
        <v>471.10936721</v>
      </c>
      <c r="Z9" s="20" t="n">
        <v>12.82043429</v>
      </c>
    </row>
    <row r="10" spans="1:26">
      <c r="A10" s="15" t="s">
        <v>407</v>
      </c>
      <c r="B10" s="17" t="n">
        <v>20058</v>
      </c>
      <c r="C10" s="18">
        <f>(2798.0/B10*100)</f>
        <v/>
      </c>
      <c r="D10" s="19" t="n">
        <v>17260</v>
      </c>
      <c r="E10" s="18" t="s">
        <v>404</v>
      </c>
      <c r="F10" s="20" t="s">
        <v>404</v>
      </c>
      <c r="G10" s="18" t="n">
        <v>522.48936839</v>
      </c>
      <c r="H10" s="20" t="n">
        <v>14.12667095</v>
      </c>
      <c r="I10" s="18" t="n">
        <v>527.42390313</v>
      </c>
      <c r="J10" s="20" t="n">
        <v>7.56427956</v>
      </c>
      <c r="K10" s="18" t="n">
        <v>528.17543558</v>
      </c>
      <c r="L10" s="20" t="n">
        <v>4.54264215</v>
      </c>
      <c r="M10" s="18" t="n">
        <v>525.07091193</v>
      </c>
      <c r="N10" s="20" t="n">
        <v>4.98411238</v>
      </c>
      <c r="O10" s="18" t="n">
        <v>529.03833595</v>
      </c>
      <c r="P10" s="20" t="n">
        <v>5.10991162</v>
      </c>
      <c r="Q10" s="18" t="s">
        <v>404</v>
      </c>
      <c r="R10" s="20" t="s">
        <v>404</v>
      </c>
      <c r="S10" s="18" t="s">
        <v>404</v>
      </c>
      <c r="T10" s="20" t="s">
        <v>404</v>
      </c>
      <c r="U10" s="18" t="s">
        <v>404</v>
      </c>
      <c r="V10" s="20" t="s">
        <v>404</v>
      </c>
      <c r="W10" s="18" t="s">
        <v>404</v>
      </c>
      <c r="X10" s="20" t="s">
        <v>404</v>
      </c>
      <c r="Y10" s="18" t="n">
        <v>539.00778036</v>
      </c>
      <c r="Z10" s="20" t="n">
        <v>13.18270823</v>
      </c>
    </row>
    <row r="11" spans="1:26">
      <c r="A11" s="15" t="s">
        <v>408</v>
      </c>
      <c r="B11" s="17" t="n">
        <v>7053</v>
      </c>
      <c r="C11" s="18">
        <f>(137.0/B11*100)</f>
        <v/>
      </c>
      <c r="D11" s="19" t="n">
        <v>6916</v>
      </c>
      <c r="E11" s="18" t="n">
        <v>428.56959165</v>
      </c>
      <c r="F11" s="20" t="n">
        <v>23.69186904</v>
      </c>
      <c r="G11" s="18" t="n">
        <v>470.37814717</v>
      </c>
      <c r="H11" s="20" t="n">
        <v>16.04371978</v>
      </c>
      <c r="I11" s="18" t="n">
        <v>466.56866448</v>
      </c>
      <c r="J11" s="20" t="n">
        <v>11.20389964</v>
      </c>
      <c r="K11" s="18" t="n">
        <v>462.87697762</v>
      </c>
      <c r="L11" s="20" t="n">
        <v>8.86583858</v>
      </c>
      <c r="M11" s="18" t="n">
        <v>456.26607516</v>
      </c>
      <c r="N11" s="20" t="n">
        <v>6.44667437</v>
      </c>
      <c r="O11" s="18" t="n">
        <v>452.66793022</v>
      </c>
      <c r="P11" s="20" t="n">
        <v>7.60961971</v>
      </c>
      <c r="Q11" s="18" t="s">
        <v>404</v>
      </c>
      <c r="R11" s="20" t="s">
        <v>404</v>
      </c>
      <c r="S11" s="18" t="s">
        <v>404</v>
      </c>
      <c r="T11" s="20" t="s">
        <v>404</v>
      </c>
      <c r="U11" s="18" t="s">
        <v>404</v>
      </c>
      <c r="V11" s="20" t="s">
        <v>404</v>
      </c>
      <c r="W11" s="18" t="s">
        <v>404</v>
      </c>
      <c r="X11" s="20" t="s">
        <v>404</v>
      </c>
      <c r="Y11" s="18" t="n">
        <v>473.44323005</v>
      </c>
      <c r="Z11" s="20" t="n">
        <v>18.12837078</v>
      </c>
    </row>
    <row r="12" spans="1:26">
      <c r="A12" s="15" t="s">
        <v>409</v>
      </c>
      <c r="B12" s="17" t="n">
        <v>6894</v>
      </c>
      <c r="C12" s="18">
        <f>(106.0/B12*100)</f>
        <v/>
      </c>
      <c r="D12" s="19" t="n">
        <v>6788</v>
      </c>
      <c r="E12" s="18" t="n">
        <v>461.58743081</v>
      </c>
      <c r="F12" s="20" t="n">
        <v>25.15992543</v>
      </c>
      <c r="G12" s="18" t="n">
        <v>510.45140418</v>
      </c>
      <c r="H12" s="20" t="n">
        <v>26.07486545</v>
      </c>
      <c r="I12" s="18" t="n">
        <v>493.78895517</v>
      </c>
      <c r="J12" s="20" t="n">
        <v>7.22212626</v>
      </c>
      <c r="K12" s="18" t="n">
        <v>489.63726314</v>
      </c>
      <c r="L12" s="20" t="n">
        <v>5.43985042</v>
      </c>
      <c r="M12" s="18" t="n">
        <v>479.4970534</v>
      </c>
      <c r="N12" s="20" t="n">
        <v>11.11333652</v>
      </c>
      <c r="O12" s="18" t="n">
        <v>476.56876103</v>
      </c>
      <c r="P12" s="20" t="n">
        <v>9.11764237</v>
      </c>
      <c r="Q12" s="18" t="s">
        <v>404</v>
      </c>
      <c r="R12" s="20" t="s">
        <v>404</v>
      </c>
      <c r="S12" s="18" t="s">
        <v>404</v>
      </c>
      <c r="T12" s="20" t="s">
        <v>404</v>
      </c>
      <c r="U12" s="18" t="s">
        <v>404</v>
      </c>
      <c r="V12" s="20" t="s">
        <v>404</v>
      </c>
      <c r="W12" s="18" t="s">
        <v>404</v>
      </c>
      <c r="X12" s="20" t="s">
        <v>404</v>
      </c>
      <c r="Y12" s="18" t="n">
        <v>460.95903606</v>
      </c>
      <c r="Z12" s="20" t="n">
        <v>26.68326363</v>
      </c>
    </row>
    <row r="13" spans="1:26">
      <c r="A13" s="15" t="s">
        <v>410</v>
      </c>
      <c r="B13" s="17" t="n">
        <v>7161</v>
      </c>
      <c r="C13" s="18">
        <f>(1175.0/B13*100)</f>
        <v/>
      </c>
      <c r="D13" s="19" t="n">
        <v>5986</v>
      </c>
      <c r="E13" s="18" t="s">
        <v>404</v>
      </c>
      <c r="F13" s="20" t="s">
        <v>404</v>
      </c>
      <c r="G13" s="18" t="n">
        <v>496.85169501</v>
      </c>
      <c r="H13" s="20" t="n">
        <v>12.43254323</v>
      </c>
      <c r="I13" s="18" t="n">
        <v>492.20019459</v>
      </c>
      <c r="J13" s="20" t="n">
        <v>9.17460923</v>
      </c>
      <c r="K13" s="18" t="n">
        <v>502.08770136</v>
      </c>
      <c r="L13" s="20" t="n">
        <v>5.69137065</v>
      </c>
      <c r="M13" s="18" t="n">
        <v>498.72499538</v>
      </c>
      <c r="N13" s="20" t="n">
        <v>4.54880169</v>
      </c>
      <c r="O13" s="18" t="n">
        <v>502.04086335</v>
      </c>
      <c r="P13" s="20" t="n">
        <v>5.40528464</v>
      </c>
      <c r="Q13" s="18" t="s">
        <v>404</v>
      </c>
      <c r="R13" s="20" t="s">
        <v>404</v>
      </c>
      <c r="S13" s="18" t="s">
        <v>404</v>
      </c>
      <c r="T13" s="20" t="s">
        <v>404</v>
      </c>
      <c r="U13" s="18" t="s">
        <v>404</v>
      </c>
      <c r="V13" s="20" t="s">
        <v>404</v>
      </c>
      <c r="W13" s="18" t="s">
        <v>404</v>
      </c>
      <c r="X13" s="20" t="s">
        <v>404</v>
      </c>
      <c r="Y13" s="18" t="n">
        <v>501.01352417</v>
      </c>
      <c r="Z13" s="20" t="n">
        <v>7.14902345</v>
      </c>
    </row>
    <row r="14" spans="1:26">
      <c r="A14" s="15" t="s">
        <v>411</v>
      </c>
      <c r="B14" s="17" t="n">
        <v>5587</v>
      </c>
      <c r="C14" s="18">
        <f>(0.0/B14*100)</f>
        <v/>
      </c>
      <c r="D14" s="19" t="n">
        <v>5587</v>
      </c>
      <c r="E14" s="18" t="s">
        <v>404</v>
      </c>
      <c r="F14" s="20" t="s">
        <v>404</v>
      </c>
      <c r="G14" s="18" t="n">
        <v>492.39024809</v>
      </c>
      <c r="H14" s="20" t="n">
        <v>17.61720117</v>
      </c>
      <c r="I14" s="18" t="n">
        <v>520.68774904</v>
      </c>
      <c r="J14" s="20" t="n">
        <v>4.57337824</v>
      </c>
      <c r="K14" s="18" t="n">
        <v>517.33553183</v>
      </c>
      <c r="L14" s="20" t="n">
        <v>5.21312283</v>
      </c>
      <c r="M14" s="18" t="n">
        <v>522.54403293</v>
      </c>
      <c r="N14" s="20" t="n">
        <v>4.75781224</v>
      </c>
      <c r="O14" s="18" t="n">
        <v>517.53574414</v>
      </c>
      <c r="P14" s="20" t="n">
        <v>6.04408041</v>
      </c>
      <c r="Q14" s="18" t="s">
        <v>404</v>
      </c>
      <c r="R14" s="20" t="s">
        <v>404</v>
      </c>
      <c r="S14" s="18" t="s">
        <v>404</v>
      </c>
      <c r="T14" s="20" t="s">
        <v>404</v>
      </c>
      <c r="U14" s="18" t="s">
        <v>404</v>
      </c>
      <c r="V14" s="20" t="s">
        <v>404</v>
      </c>
      <c r="W14" s="18" t="s">
        <v>404</v>
      </c>
      <c r="X14" s="20" t="s">
        <v>404</v>
      </c>
      <c r="Y14" s="18" t="n">
        <v>513.66672951</v>
      </c>
      <c r="Z14" s="20" t="n">
        <v>15.07624096</v>
      </c>
    </row>
    <row r="15" spans="1:26">
      <c r="A15" s="15" t="s">
        <v>412</v>
      </c>
      <c r="B15" s="17" t="n">
        <v>5882</v>
      </c>
      <c r="C15" s="18">
        <f>(0.0/B15*100)</f>
        <v/>
      </c>
      <c r="D15" s="19" t="n">
        <v>5882</v>
      </c>
      <c r="E15" s="18" t="s">
        <v>404</v>
      </c>
      <c r="F15" s="20" t="s">
        <v>404</v>
      </c>
      <c r="G15" s="18" t="n">
        <v>575.79580589</v>
      </c>
      <c r="H15" s="20" t="n">
        <v>12.02110686</v>
      </c>
      <c r="I15" s="18" t="n">
        <v>512.5102614</v>
      </c>
      <c r="J15" s="20" t="n">
        <v>8.250498029999999</v>
      </c>
      <c r="K15" s="18" t="n">
        <v>528.84634036</v>
      </c>
      <c r="L15" s="20" t="n">
        <v>4.0714302</v>
      </c>
      <c r="M15" s="18" t="n">
        <v>524.48144526</v>
      </c>
      <c r="N15" s="20" t="n">
        <v>4.70585058</v>
      </c>
      <c r="O15" s="18" t="n">
        <v>526.37716825</v>
      </c>
      <c r="P15" s="20" t="n">
        <v>5.51599953</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476.67458227</v>
      </c>
      <c r="F16" s="20" t="n">
        <v>26.62183283</v>
      </c>
      <c r="G16" s="18" t="n">
        <v>509.22974535</v>
      </c>
      <c r="H16" s="20" t="n">
        <v>18.23749239</v>
      </c>
      <c r="I16" s="18" t="n">
        <v>508.34373454</v>
      </c>
      <c r="J16" s="20" t="n">
        <v>7.61898956</v>
      </c>
      <c r="K16" s="18" t="n">
        <v>497.69165845</v>
      </c>
      <c r="L16" s="20" t="n">
        <v>7.98227096</v>
      </c>
      <c r="M16" s="18" t="n">
        <v>487.8380928</v>
      </c>
      <c r="N16" s="20" t="n">
        <v>22.82080017</v>
      </c>
      <c r="O16" s="18" t="n">
        <v>520.87178308</v>
      </c>
      <c r="P16" s="20" t="n">
        <v>17.25309994</v>
      </c>
      <c r="Q16" s="18" t="s">
        <v>404</v>
      </c>
      <c r="R16" s="20" t="s">
        <v>404</v>
      </c>
      <c r="S16" s="18" t="s">
        <v>404</v>
      </c>
      <c r="T16" s="20" t="s">
        <v>404</v>
      </c>
      <c r="U16" s="18" t="s">
        <v>404</v>
      </c>
      <c r="V16" s="20" t="s">
        <v>404</v>
      </c>
      <c r="W16" s="18" t="s">
        <v>404</v>
      </c>
      <c r="X16" s="20" t="s">
        <v>404</v>
      </c>
      <c r="Y16" s="18" t="n">
        <v>474.3674122</v>
      </c>
      <c r="Z16" s="20" t="n">
        <v>25.60898573</v>
      </c>
    </row>
    <row r="17" spans="1:26">
      <c r="A17" s="15" t="s">
        <v>414</v>
      </c>
      <c r="B17" s="17" t="n">
        <v>6504</v>
      </c>
      <c r="C17" s="18">
        <f>(1325.0/B17*100)</f>
        <v/>
      </c>
      <c r="D17" s="19" t="n">
        <v>5179</v>
      </c>
      <c r="E17" s="18" t="s">
        <v>404</v>
      </c>
      <c r="F17" s="20" t="s">
        <v>404</v>
      </c>
      <c r="G17" s="18" t="n">
        <v>484.04682062</v>
      </c>
      <c r="H17" s="20" t="n">
        <v>64.68555673</v>
      </c>
      <c r="I17" s="18" t="n">
        <v>510.41707769</v>
      </c>
      <c r="J17" s="20" t="n">
        <v>11.20049517</v>
      </c>
      <c r="K17" s="18" t="n">
        <v>513.43324467</v>
      </c>
      <c r="L17" s="20" t="n">
        <v>9.38001603</v>
      </c>
      <c r="M17" s="18" t="n">
        <v>503.99437377</v>
      </c>
      <c r="N17" s="20" t="n">
        <v>10.63606905</v>
      </c>
      <c r="O17" s="18" t="n">
        <v>505.32484691</v>
      </c>
      <c r="P17" s="20" t="n">
        <v>9.659251619999999</v>
      </c>
      <c r="Q17" s="18" t="s">
        <v>404</v>
      </c>
      <c r="R17" s="20" t="s">
        <v>404</v>
      </c>
      <c r="S17" s="18" t="s">
        <v>404</v>
      </c>
      <c r="T17" s="20" t="s">
        <v>404</v>
      </c>
      <c r="U17" s="18" t="s">
        <v>404</v>
      </c>
      <c r="V17" s="20" t="s">
        <v>404</v>
      </c>
      <c r="W17" s="18" t="s">
        <v>404</v>
      </c>
      <c r="X17" s="20" t="s">
        <v>404</v>
      </c>
      <c r="Y17" s="18" t="n">
        <v>552.59163595</v>
      </c>
      <c r="Z17" s="20" t="n">
        <v>14.08493827</v>
      </c>
    </row>
    <row r="18" spans="1:26">
      <c r="A18" s="15" t="s">
        <v>415</v>
      </c>
      <c r="B18" s="17" t="n">
        <v>5532</v>
      </c>
      <c r="C18" s="18">
        <f>(0.0/B18*100)</f>
        <v/>
      </c>
      <c r="D18" s="19" t="n">
        <v>5532</v>
      </c>
      <c r="E18" s="18" t="s">
        <v>404</v>
      </c>
      <c r="F18" s="20" t="s">
        <v>404</v>
      </c>
      <c r="G18" s="18" t="n">
        <v>491.65665394</v>
      </c>
      <c r="H18" s="20" t="n">
        <v>42.72413431</v>
      </c>
      <c r="I18" s="18" t="n">
        <v>478.64930746</v>
      </c>
      <c r="J18" s="20" t="n">
        <v>12.82591115</v>
      </c>
      <c r="K18" s="18" t="n">
        <v>465.17157711</v>
      </c>
      <c r="L18" s="20" t="n">
        <v>7.93643372</v>
      </c>
      <c r="M18" s="18" t="n">
        <v>461.58252901</v>
      </c>
      <c r="N18" s="20" t="n">
        <v>11.41941913</v>
      </c>
      <c r="O18" s="18" t="n">
        <v>465.69906509</v>
      </c>
      <c r="P18" s="20" t="n">
        <v>10.5166934</v>
      </c>
      <c r="Q18" s="18" t="s">
        <v>404</v>
      </c>
      <c r="R18" s="20" t="s">
        <v>404</v>
      </c>
      <c r="S18" s="18" t="s">
        <v>404</v>
      </c>
      <c r="T18" s="20" t="s">
        <v>404</v>
      </c>
      <c r="U18" s="18" t="s">
        <v>404</v>
      </c>
      <c r="V18" s="20" t="s">
        <v>404</v>
      </c>
      <c r="W18" s="18" t="s">
        <v>404</v>
      </c>
      <c r="X18" s="20" t="s">
        <v>404</v>
      </c>
      <c r="Y18" s="18" t="n">
        <v>478.22138531</v>
      </c>
      <c r="Z18" s="20" t="n">
        <v>21.259537</v>
      </c>
    </row>
    <row r="19" spans="1:26">
      <c r="A19" s="15" t="s">
        <v>416</v>
      </c>
      <c r="B19" s="17" t="n">
        <v>5658</v>
      </c>
      <c r="C19" s="18">
        <f>(327.0/B19*100)</f>
        <v/>
      </c>
      <c r="D19" s="19" t="n">
        <v>5331</v>
      </c>
      <c r="E19" s="18" t="n">
        <v>480.72049578</v>
      </c>
      <c r="F19" s="20" t="n">
        <v>6.72115657</v>
      </c>
      <c r="G19" s="18" t="n">
        <v>475.65481417</v>
      </c>
      <c r="H19" s="20" t="n">
        <v>29.43146405</v>
      </c>
      <c r="I19" s="18" t="n">
        <v>461.76937726</v>
      </c>
      <c r="J19" s="20" t="n">
        <v>8.992265590000001</v>
      </c>
      <c r="K19" s="18" t="n">
        <v>467.23299892</v>
      </c>
      <c r="L19" s="20" t="n">
        <v>7.51652828</v>
      </c>
      <c r="M19" s="18" t="n">
        <v>500.05254005</v>
      </c>
      <c r="N19" s="20" t="n">
        <v>10.07441901</v>
      </c>
      <c r="O19" s="18" t="n">
        <v>448.21795272</v>
      </c>
      <c r="P19" s="20" t="n">
        <v>17.00889378</v>
      </c>
      <c r="Q19" s="18" t="s">
        <v>404</v>
      </c>
      <c r="R19" s="20" t="s">
        <v>404</v>
      </c>
      <c r="S19" s="18" t="s">
        <v>404</v>
      </c>
      <c r="T19" s="20" t="s">
        <v>404</v>
      </c>
      <c r="U19" s="18" t="s">
        <v>404</v>
      </c>
      <c r="V19" s="20" t="s">
        <v>404</v>
      </c>
      <c r="W19" s="18" t="s">
        <v>404</v>
      </c>
      <c r="X19" s="20" t="s">
        <v>404</v>
      </c>
      <c r="Y19" s="18" t="n">
        <v>490.10431418</v>
      </c>
      <c r="Z19" s="20" t="n">
        <v>17.88434143</v>
      </c>
    </row>
    <row r="20" spans="1:26">
      <c r="A20" s="15" t="s">
        <v>417</v>
      </c>
      <c r="B20" s="17" t="n">
        <v>3371</v>
      </c>
      <c r="C20" s="18">
        <f>(24.0/B20*100)</f>
        <v/>
      </c>
      <c r="D20" s="19" t="n">
        <v>3347</v>
      </c>
      <c r="E20" s="18" t="s">
        <v>404</v>
      </c>
      <c r="F20" s="20" t="s">
        <v>404</v>
      </c>
      <c r="G20" s="18" t="n">
        <v>475.26935768</v>
      </c>
      <c r="H20" s="20" t="n">
        <v>11.95005746</v>
      </c>
      <c r="I20" s="18" t="n">
        <v>484.08744942</v>
      </c>
      <c r="J20" s="20" t="n">
        <v>5.36625694</v>
      </c>
      <c r="K20" s="18" t="n">
        <v>483.40817895</v>
      </c>
      <c r="L20" s="20" t="n">
        <v>3.02512924</v>
      </c>
      <c r="M20" s="18" t="n">
        <v>478.21232545</v>
      </c>
      <c r="N20" s="20" t="n">
        <v>4.02952396</v>
      </c>
      <c r="O20" s="18" t="n">
        <v>484.85702152</v>
      </c>
      <c r="P20" s="20" t="n">
        <v>3.87796844</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s">
        <v>404</v>
      </c>
      <c r="F21" s="20" t="s">
        <v>404</v>
      </c>
      <c r="G21" s="18" t="n">
        <v>509.5336638</v>
      </c>
      <c r="H21" s="20" t="n">
        <v>8.603228680000001</v>
      </c>
      <c r="I21" s="18" t="n">
        <v>524.89589475</v>
      </c>
      <c r="J21" s="20" t="n">
        <v>4.25993221</v>
      </c>
      <c r="K21" s="18" t="n">
        <v>518.99095766</v>
      </c>
      <c r="L21" s="20" t="n">
        <v>7.19448255</v>
      </c>
      <c r="M21" s="18" t="n">
        <v>518.62873202</v>
      </c>
      <c r="N21" s="20" t="n">
        <v>5.62765852</v>
      </c>
      <c r="O21" s="18" t="n">
        <v>523.57360491</v>
      </c>
      <c r="P21" s="20" t="n">
        <v>4.56209859</v>
      </c>
      <c r="Q21" s="18" t="s">
        <v>404</v>
      </c>
      <c r="R21" s="20" t="s">
        <v>404</v>
      </c>
      <c r="S21" s="18" t="s">
        <v>404</v>
      </c>
      <c r="T21" s="20" t="s">
        <v>404</v>
      </c>
      <c r="U21" s="18" t="s">
        <v>404</v>
      </c>
      <c r="V21" s="20" t="s">
        <v>404</v>
      </c>
      <c r="W21" s="18" t="s">
        <v>404</v>
      </c>
      <c r="X21" s="20" t="s">
        <v>404</v>
      </c>
      <c r="Y21" s="18" t="n">
        <v>515.422249</v>
      </c>
      <c r="Z21" s="20" t="n">
        <v>7.91139218</v>
      </c>
    </row>
    <row r="22" spans="1:26">
      <c r="A22" s="15" t="s">
        <v>419</v>
      </c>
      <c r="B22" s="17" t="n">
        <v>6598</v>
      </c>
      <c r="C22" s="18">
        <f>(0.0/B22*100)</f>
        <v/>
      </c>
      <c r="D22" s="19" t="n">
        <v>6598</v>
      </c>
      <c r="E22" s="18" t="s">
        <v>404</v>
      </c>
      <c r="F22" s="20" t="s">
        <v>404</v>
      </c>
      <c r="G22" s="18" t="n">
        <v>517.75966693</v>
      </c>
      <c r="H22" s="20" t="n">
        <v>18.74380825</v>
      </c>
      <c r="I22" s="18" t="n">
        <v>491.93285101</v>
      </c>
      <c r="J22" s="20" t="n">
        <v>9.2127838</v>
      </c>
      <c r="K22" s="18" t="n">
        <v>482.47589937</v>
      </c>
      <c r="L22" s="20" t="n">
        <v>10.93985879</v>
      </c>
      <c r="M22" s="18" t="n">
        <v>467.1997175</v>
      </c>
      <c r="N22" s="20" t="n">
        <v>11.62176038</v>
      </c>
      <c r="O22" s="18" t="n">
        <v>454.89789423</v>
      </c>
      <c r="P22" s="20" t="n">
        <v>12.20886358</v>
      </c>
      <c r="Q22" s="18" t="s">
        <v>404</v>
      </c>
      <c r="R22" s="20" t="s">
        <v>404</v>
      </c>
      <c r="S22" s="18" t="s">
        <v>404</v>
      </c>
      <c r="T22" s="20" t="s">
        <v>404</v>
      </c>
      <c r="U22" s="18" t="s">
        <v>404</v>
      </c>
      <c r="V22" s="20" t="s">
        <v>404</v>
      </c>
      <c r="W22" s="18" t="s">
        <v>404</v>
      </c>
      <c r="X22" s="20" t="s">
        <v>404</v>
      </c>
      <c r="Y22" s="18" t="n">
        <v>475.20925278</v>
      </c>
      <c r="Z22" s="20" t="n">
        <v>24.17705767</v>
      </c>
    </row>
    <row r="23" spans="1:26">
      <c r="A23" s="15" t="s">
        <v>420</v>
      </c>
      <c r="B23" s="17" t="n">
        <v>11583</v>
      </c>
      <c r="C23" s="18">
        <f>(3123.0/B23*100)</f>
        <v/>
      </c>
      <c r="D23" s="19" t="n">
        <v>8460</v>
      </c>
      <c r="E23" s="18" t="n">
        <v>507.34395907</v>
      </c>
      <c r="F23" s="20" t="n">
        <v>30.77407054</v>
      </c>
      <c r="G23" s="18" t="n">
        <v>513.13984004</v>
      </c>
      <c r="H23" s="20" t="n">
        <v>14.51964639</v>
      </c>
      <c r="I23" s="18" t="n">
        <v>491.13128714</v>
      </c>
      <c r="J23" s="20" t="n">
        <v>6.39743445</v>
      </c>
      <c r="K23" s="18" t="n">
        <v>486.83945415</v>
      </c>
      <c r="L23" s="20" t="n">
        <v>7.36249048</v>
      </c>
      <c r="M23" s="18" t="n">
        <v>480.38778652</v>
      </c>
      <c r="N23" s="20" t="n">
        <v>12.00994503</v>
      </c>
      <c r="O23" s="18" t="n">
        <v>482.62081495</v>
      </c>
      <c r="P23" s="20" t="n">
        <v>12.60583452</v>
      </c>
      <c r="Q23" s="18" t="s">
        <v>404</v>
      </c>
      <c r="R23" s="20" t="s">
        <v>404</v>
      </c>
      <c r="S23" s="18" t="s">
        <v>404</v>
      </c>
      <c r="T23" s="20" t="s">
        <v>404</v>
      </c>
      <c r="U23" s="18" t="s">
        <v>404</v>
      </c>
      <c r="V23" s="20" t="s">
        <v>404</v>
      </c>
      <c r="W23" s="18" t="s">
        <v>404</v>
      </c>
      <c r="X23" s="20" t="s">
        <v>404</v>
      </c>
      <c r="Y23" s="18" t="n">
        <v>481.89313364</v>
      </c>
      <c r="Z23" s="20" t="n">
        <v>17.63309874</v>
      </c>
    </row>
    <row r="24" spans="1:26">
      <c r="A24" s="15" t="s">
        <v>421</v>
      </c>
      <c r="B24" s="17" t="n">
        <v>6647</v>
      </c>
      <c r="C24" s="18">
        <f>(0.0/B24*100)</f>
        <v/>
      </c>
      <c r="D24" s="19" t="n">
        <v>6647</v>
      </c>
      <c r="E24" s="18" t="n">
        <v>503.79928217</v>
      </c>
      <c r="F24" s="20" t="n">
        <v>17.90855867</v>
      </c>
      <c r="G24" s="18" t="n">
        <v>523.65954427</v>
      </c>
      <c r="H24" s="20" t="n">
        <v>12.64344945</v>
      </c>
      <c r="I24" s="18" t="n">
        <v>525.50049236</v>
      </c>
      <c r="J24" s="20" t="n">
        <v>12.37229168</v>
      </c>
      <c r="K24" s="18" t="n">
        <v>509.26629677</v>
      </c>
      <c r="L24" s="20" t="n">
        <v>6.57983313</v>
      </c>
      <c r="M24" s="18" t="n">
        <v>524.75497932</v>
      </c>
      <c r="N24" s="20" t="n">
        <v>8.42784537</v>
      </c>
      <c r="O24" s="18" t="n">
        <v>519.54965519</v>
      </c>
      <c r="P24" s="20" t="n">
        <v>24.79243181</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368.66586786</v>
      </c>
      <c r="F25" s="20" t="n">
        <v>9.8116617</v>
      </c>
      <c r="G25" s="18" t="n">
        <v>515.19647492</v>
      </c>
      <c r="H25" s="20" t="n">
        <v>16.50578088</v>
      </c>
      <c r="I25" s="18" t="n">
        <v>530.56204031</v>
      </c>
      <c r="J25" s="20" t="n">
        <v>14.28630828</v>
      </c>
      <c r="K25" s="18" t="n">
        <v>522.12603274</v>
      </c>
      <c r="L25" s="20" t="n">
        <v>6.232059</v>
      </c>
      <c r="M25" s="18" t="n">
        <v>506.03074377</v>
      </c>
      <c r="N25" s="20" t="n">
        <v>6.01194333</v>
      </c>
      <c r="O25" s="18" t="n">
        <v>536.47956837</v>
      </c>
      <c r="P25" s="20" t="n">
        <v>9.75965817</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493.40499728</v>
      </c>
      <c r="H26" s="20" t="n">
        <v>10.40121544</v>
      </c>
      <c r="I26" s="18" t="n">
        <v>502.45948331</v>
      </c>
      <c r="J26" s="20" t="n">
        <v>3.34843918</v>
      </c>
      <c r="K26" s="18" t="n">
        <v>479.8884669</v>
      </c>
      <c r="L26" s="20" t="n">
        <v>3.78819352</v>
      </c>
      <c r="M26" s="18" t="n">
        <v>481.23510401</v>
      </c>
      <c r="N26" s="20" t="n">
        <v>4.21855972</v>
      </c>
      <c r="O26" s="18" t="n">
        <v>478.35712392</v>
      </c>
      <c r="P26" s="20" t="n">
        <v>6.7495588</v>
      </c>
      <c r="Q26" s="18" t="s">
        <v>404</v>
      </c>
      <c r="R26" s="20" t="s">
        <v>404</v>
      </c>
      <c r="S26" s="18" t="s">
        <v>404</v>
      </c>
      <c r="T26" s="20" t="s">
        <v>404</v>
      </c>
      <c r="U26" s="18" t="s">
        <v>404</v>
      </c>
      <c r="V26" s="20" t="s">
        <v>404</v>
      </c>
      <c r="W26" s="18" t="s">
        <v>404</v>
      </c>
      <c r="X26" s="20" t="s">
        <v>404</v>
      </c>
      <c r="Y26" s="18" t="n">
        <v>471.00778549</v>
      </c>
      <c r="Z26" s="20" t="n">
        <v>12.48748526</v>
      </c>
    </row>
    <row r="27" spans="1:26">
      <c r="A27" s="15" t="s">
        <v>424</v>
      </c>
      <c r="B27" s="17" t="n">
        <v>5299</v>
      </c>
      <c r="C27" s="18">
        <f>(0.0/B27*100)</f>
        <v/>
      </c>
      <c r="D27" s="19" t="n">
        <v>5299</v>
      </c>
      <c r="E27" s="18" t="s">
        <v>404</v>
      </c>
      <c r="F27" s="20" t="s">
        <v>404</v>
      </c>
      <c r="G27" s="18" t="n">
        <v>463.11772897</v>
      </c>
      <c r="H27" s="20" t="n">
        <v>2.35040351</v>
      </c>
      <c r="I27" s="18" t="n">
        <v>468.4620527</v>
      </c>
      <c r="J27" s="20" t="n">
        <v>2.33989771</v>
      </c>
      <c r="K27" s="18" t="n">
        <v>493.30699772</v>
      </c>
      <c r="L27" s="20" t="n">
        <v>3.38436962</v>
      </c>
      <c r="M27" s="18" t="n">
        <v>503.13708246</v>
      </c>
      <c r="N27" s="20" t="n">
        <v>3.24994331</v>
      </c>
      <c r="O27" s="18" t="n">
        <v>511.65123676</v>
      </c>
      <c r="P27" s="20" t="n">
        <v>5.789605</v>
      </c>
      <c r="Q27" s="18" t="s">
        <v>404</v>
      </c>
      <c r="R27" s="20" t="s">
        <v>404</v>
      </c>
      <c r="S27" s="18" t="s">
        <v>404</v>
      </c>
      <c r="T27" s="20" t="s">
        <v>404</v>
      </c>
      <c r="U27" s="18" t="s">
        <v>404</v>
      </c>
      <c r="V27" s="20" t="s">
        <v>404</v>
      </c>
      <c r="W27" s="18" t="s">
        <v>404</v>
      </c>
      <c r="X27" s="20" t="s">
        <v>404</v>
      </c>
      <c r="Y27" s="18" t="n">
        <v>524.32733304</v>
      </c>
      <c r="Z27" s="20" t="n">
        <v>5.02401385</v>
      </c>
    </row>
    <row r="28" spans="1:26">
      <c r="A28" s="15" t="s">
        <v>425</v>
      </c>
      <c r="B28" s="17" t="n">
        <v>7568</v>
      </c>
      <c r="C28" s="18">
        <f>(0.0/B28*100)</f>
        <v/>
      </c>
      <c r="D28" s="19" t="n">
        <v>7568</v>
      </c>
      <c r="E28" s="18" t="n">
        <v>434.71846905</v>
      </c>
      <c r="F28" s="20" t="n">
        <v>6.60515268</v>
      </c>
      <c r="G28" s="18" t="n">
        <v>462.71026694</v>
      </c>
      <c r="H28" s="20" t="n">
        <v>7.43594911</v>
      </c>
      <c r="I28" s="18" t="n">
        <v>452.86249516</v>
      </c>
      <c r="J28" s="20" t="n">
        <v>6.16108062</v>
      </c>
      <c r="K28" s="18" t="n">
        <v>416.70359614</v>
      </c>
      <c r="L28" s="20" t="n">
        <v>4.94409984</v>
      </c>
      <c r="M28" s="18" t="n">
        <v>405.87286633</v>
      </c>
      <c r="N28" s="20" t="n">
        <v>7.55970711</v>
      </c>
      <c r="O28" s="18" t="n">
        <v>404.22341279</v>
      </c>
      <c r="P28" s="20" t="n">
        <v>6.0294097</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427.34169499</v>
      </c>
      <c r="F29" s="20" t="n">
        <v>14.0876225</v>
      </c>
      <c r="G29" s="18" t="n">
        <v>578.10148493</v>
      </c>
      <c r="H29" s="20" t="n">
        <v>18.46357834</v>
      </c>
      <c r="I29" s="18" t="n">
        <v>504.34308666</v>
      </c>
      <c r="J29" s="20" t="n">
        <v>9.45766987</v>
      </c>
      <c r="K29" s="18" t="n">
        <v>506.72931766</v>
      </c>
      <c r="L29" s="20" t="n">
        <v>9.855183800000001</v>
      </c>
      <c r="M29" s="18" t="n">
        <v>495.70674424</v>
      </c>
      <c r="N29" s="20" t="n">
        <v>23.89678838</v>
      </c>
      <c r="O29" s="18" t="n">
        <v>488.00301592</v>
      </c>
      <c r="P29" s="20" t="n">
        <v>26.89598676</v>
      </c>
      <c r="Q29" s="18" t="s">
        <v>404</v>
      </c>
      <c r="R29" s="20" t="s">
        <v>404</v>
      </c>
      <c r="S29" s="18" t="s">
        <v>404</v>
      </c>
      <c r="T29" s="20" t="s">
        <v>404</v>
      </c>
      <c r="U29" s="18" t="s">
        <v>404</v>
      </c>
      <c r="V29" s="20" t="s">
        <v>404</v>
      </c>
      <c r="W29" s="18" t="s">
        <v>404</v>
      </c>
      <c r="X29" s="20" t="s">
        <v>404</v>
      </c>
      <c r="Y29" s="18" t="n">
        <v>479.69168142</v>
      </c>
      <c r="Z29" s="20" t="n">
        <v>13.97006292</v>
      </c>
    </row>
    <row r="30" spans="1:26">
      <c r="A30" s="15" t="s">
        <v>427</v>
      </c>
      <c r="B30" s="17" t="n">
        <v>4520</v>
      </c>
      <c r="C30" s="18">
        <f>(945.0/B30*100)</f>
        <v/>
      </c>
      <c r="D30" s="19" t="n">
        <v>3575</v>
      </c>
      <c r="E30" s="18" t="n">
        <v>558.09342667</v>
      </c>
      <c r="F30" s="20" t="n">
        <v>9.249696119999999</v>
      </c>
      <c r="G30" s="18" t="n">
        <v>512.15022896</v>
      </c>
      <c r="H30" s="20" t="n">
        <v>21.32418704</v>
      </c>
      <c r="I30" s="18" t="n">
        <v>513.47691733</v>
      </c>
      <c r="J30" s="20" t="n">
        <v>9.934153090000001</v>
      </c>
      <c r="K30" s="18" t="n">
        <v>520.3664992</v>
      </c>
      <c r="L30" s="20" t="n">
        <v>5.50234789</v>
      </c>
      <c r="M30" s="18" t="n">
        <v>506.14876962</v>
      </c>
      <c r="N30" s="20" t="n">
        <v>9.42976575</v>
      </c>
      <c r="O30" s="18" t="n">
        <v>484.09683989</v>
      </c>
      <c r="P30" s="20" t="n">
        <v>10.55876093</v>
      </c>
      <c r="Q30" s="18" t="s">
        <v>404</v>
      </c>
      <c r="R30" s="20" t="s">
        <v>404</v>
      </c>
      <c r="S30" s="18" t="s">
        <v>404</v>
      </c>
      <c r="T30" s="20" t="s">
        <v>404</v>
      </c>
      <c r="U30" s="18" t="s">
        <v>404</v>
      </c>
      <c r="V30" s="20" t="s">
        <v>404</v>
      </c>
      <c r="W30" s="18" t="s">
        <v>404</v>
      </c>
      <c r="X30" s="20" t="s">
        <v>404</v>
      </c>
      <c r="Y30" s="18" t="n">
        <v>507.71662052</v>
      </c>
      <c r="Z30" s="20" t="n">
        <v>14.3001489</v>
      </c>
    </row>
    <row r="31" spans="1:26">
      <c r="A31" s="15" t="s">
        <v>428</v>
      </c>
      <c r="B31" s="17" t="n">
        <v>5456</v>
      </c>
      <c r="C31" s="18">
        <f>(502.0/B31*100)</f>
        <v/>
      </c>
      <c r="D31" s="19" t="n">
        <v>4954</v>
      </c>
      <c r="E31" s="18" t="n">
        <v>484.46486881</v>
      </c>
      <c r="F31" s="20" t="n">
        <v>9.31365087</v>
      </c>
      <c r="G31" s="18" t="n">
        <v>479.38110824</v>
      </c>
      <c r="H31" s="20" t="n">
        <v>10.08462273</v>
      </c>
      <c r="I31" s="18" t="n">
        <v>512.36188553</v>
      </c>
      <c r="J31" s="20" t="n">
        <v>7.69251353</v>
      </c>
      <c r="K31" s="18" t="n">
        <v>518.6009573600001</v>
      </c>
      <c r="L31" s="20" t="n">
        <v>4.33692152</v>
      </c>
      <c r="M31" s="18" t="n">
        <v>516.02580468</v>
      </c>
      <c r="N31" s="20" t="n">
        <v>5.35082142</v>
      </c>
      <c r="O31" s="18" t="n">
        <v>500.90404146</v>
      </c>
      <c r="P31" s="20" t="n">
        <v>6.0439978</v>
      </c>
      <c r="Q31" s="18" t="s">
        <v>404</v>
      </c>
      <c r="R31" s="20" t="s">
        <v>404</v>
      </c>
      <c r="S31" s="18" t="s">
        <v>404</v>
      </c>
      <c r="T31" s="20" t="s">
        <v>404</v>
      </c>
      <c r="U31" s="18" t="s">
        <v>404</v>
      </c>
      <c r="V31" s="20" t="s">
        <v>404</v>
      </c>
      <c r="W31" s="18" t="s">
        <v>404</v>
      </c>
      <c r="X31" s="20" t="s">
        <v>404</v>
      </c>
      <c r="Y31" s="18" t="n">
        <v>507.62611185</v>
      </c>
      <c r="Z31" s="20" t="n">
        <v>9.617578480000001</v>
      </c>
    </row>
    <row r="32" spans="1:26">
      <c r="A32" s="15" t="s">
        <v>429</v>
      </c>
      <c r="B32" s="17" t="n">
        <v>4478</v>
      </c>
      <c r="C32" s="18">
        <f>(0.0/B32*100)</f>
        <v/>
      </c>
      <c r="D32" s="19" t="n">
        <v>4478</v>
      </c>
      <c r="E32" s="18" t="n">
        <v>481.98461934</v>
      </c>
      <c r="F32" s="20" t="n">
        <v>6.45495757</v>
      </c>
      <c r="G32" s="18" t="n">
        <v>501.51344866</v>
      </c>
      <c r="H32" s="20" t="n">
        <v>8.13801003</v>
      </c>
      <c r="I32" s="18" t="n">
        <v>506.0004291</v>
      </c>
      <c r="J32" s="20" t="n">
        <v>4.68534126</v>
      </c>
      <c r="K32" s="18" t="n">
        <v>506.55851011</v>
      </c>
      <c r="L32" s="20" t="n">
        <v>6.35324825</v>
      </c>
      <c r="M32" s="18" t="n">
        <v>504.49460198</v>
      </c>
      <c r="N32" s="20" t="n">
        <v>8.7341069</v>
      </c>
      <c r="O32" s="18" t="n">
        <v>505.92033016</v>
      </c>
      <c r="P32" s="20" t="n">
        <v>9.50791414</v>
      </c>
      <c r="Q32" s="18" t="s">
        <v>404</v>
      </c>
      <c r="R32" s="20" t="s">
        <v>404</v>
      </c>
      <c r="S32" s="18" t="s">
        <v>404</v>
      </c>
      <c r="T32" s="20" t="s">
        <v>404</v>
      </c>
      <c r="U32" s="18" t="s">
        <v>404</v>
      </c>
      <c r="V32" s="20" t="s">
        <v>404</v>
      </c>
      <c r="W32" s="18" t="s">
        <v>404</v>
      </c>
      <c r="X32" s="20" t="s">
        <v>404</v>
      </c>
      <c r="Y32" s="18" t="n">
        <v>532.01948049</v>
      </c>
      <c r="Z32" s="20" t="n">
        <v>19.82118064</v>
      </c>
    </row>
    <row r="33" spans="1:26">
      <c r="A33" s="15" t="s">
        <v>430</v>
      </c>
      <c r="B33" s="17" t="n">
        <v>7325</v>
      </c>
      <c r="C33" s="18">
        <f>(29.0/B33*100)</f>
        <v/>
      </c>
      <c r="D33" s="19" t="n">
        <v>7296</v>
      </c>
      <c r="E33" s="18" t="s">
        <v>404</v>
      </c>
      <c r="F33" s="20" t="s">
        <v>404</v>
      </c>
      <c r="G33" s="18" t="n">
        <v>487.88195378</v>
      </c>
      <c r="H33" s="20" t="n">
        <v>6.10634545</v>
      </c>
      <c r="I33" s="18" t="n">
        <v>520.38800345</v>
      </c>
      <c r="J33" s="20" t="n">
        <v>8.771666529999999</v>
      </c>
      <c r="K33" s="18" t="n">
        <v>486.92455422</v>
      </c>
      <c r="L33" s="20" t="n">
        <v>3.88138431</v>
      </c>
      <c r="M33" s="18" t="n">
        <v>517.68464663</v>
      </c>
      <c r="N33" s="20" t="n">
        <v>11.53388303</v>
      </c>
      <c r="O33" s="18" t="n">
        <v>497.03704452</v>
      </c>
      <c r="P33" s="20" t="n">
        <v>6.04337696</v>
      </c>
      <c r="Q33" s="18" t="s">
        <v>404</v>
      </c>
      <c r="R33" s="20" t="s">
        <v>404</v>
      </c>
      <c r="S33" s="18" t="s">
        <v>404</v>
      </c>
      <c r="T33" s="20" t="s">
        <v>404</v>
      </c>
      <c r="U33" s="18" t="s">
        <v>404</v>
      </c>
      <c r="V33" s="20" t="s">
        <v>404</v>
      </c>
      <c r="W33" s="18" t="s">
        <v>404</v>
      </c>
      <c r="X33" s="20" t="s">
        <v>404</v>
      </c>
      <c r="Y33" s="18" t="n">
        <v>494.2409845</v>
      </c>
      <c r="Z33" s="20" t="n">
        <v>39.85733835</v>
      </c>
    </row>
    <row r="34" spans="1:26">
      <c r="A34" s="15" t="s">
        <v>431</v>
      </c>
      <c r="B34" s="17" t="n">
        <v>6350</v>
      </c>
      <c r="C34" s="18">
        <f>(0.0/B34*100)</f>
        <v/>
      </c>
      <c r="D34" s="19" t="n">
        <v>6350</v>
      </c>
      <c r="E34" s="18" t="n">
        <v>275.25033194</v>
      </c>
      <c r="F34" s="20" t="n">
        <v>8.80835946</v>
      </c>
      <c r="G34" s="18" t="n">
        <v>444.7525014</v>
      </c>
      <c r="H34" s="20" t="n">
        <v>14.31829616</v>
      </c>
      <c r="I34" s="18" t="n">
        <v>464.77318548</v>
      </c>
      <c r="J34" s="20" t="n">
        <v>8.34695381</v>
      </c>
      <c r="K34" s="18" t="n">
        <v>450.69607168</v>
      </c>
      <c r="L34" s="20" t="n">
        <v>6.29814683</v>
      </c>
      <c r="M34" s="18" t="n">
        <v>449.81691313</v>
      </c>
      <c r="N34" s="20" t="n">
        <v>14.2534455</v>
      </c>
      <c r="O34" s="18" t="n">
        <v>438.90426627</v>
      </c>
      <c r="P34" s="20" t="n">
        <v>13.04381906</v>
      </c>
      <c r="Q34" s="18" t="s">
        <v>404</v>
      </c>
      <c r="R34" s="20" t="s">
        <v>404</v>
      </c>
      <c r="S34" s="18" t="s">
        <v>404</v>
      </c>
      <c r="T34" s="20" t="s">
        <v>404</v>
      </c>
      <c r="U34" s="18" t="s">
        <v>404</v>
      </c>
      <c r="V34" s="20" t="s">
        <v>404</v>
      </c>
      <c r="W34" s="18" t="s">
        <v>404</v>
      </c>
      <c r="X34" s="20" t="s">
        <v>404</v>
      </c>
      <c r="Y34" s="18" t="n">
        <v>509.76457237</v>
      </c>
      <c r="Z34" s="20" t="n">
        <v>48.55913742</v>
      </c>
    </row>
    <row r="35" spans="1:26">
      <c r="A35" s="15" t="s">
        <v>432</v>
      </c>
      <c r="B35" s="17" t="n">
        <v>6406</v>
      </c>
      <c r="C35" s="18">
        <f>(443.0/B35*100)</f>
        <v/>
      </c>
      <c r="D35" s="19" t="n">
        <v>5963</v>
      </c>
      <c r="E35" s="18" t="s">
        <v>404</v>
      </c>
      <c r="F35" s="20" t="s">
        <v>404</v>
      </c>
      <c r="G35" s="18" t="n">
        <v>479.82120753</v>
      </c>
      <c r="H35" s="20" t="n">
        <v>5.62253965</v>
      </c>
      <c r="I35" s="18" t="n">
        <v>520.67462847</v>
      </c>
      <c r="J35" s="20" t="n">
        <v>3.03063637</v>
      </c>
      <c r="K35" s="18" t="n">
        <v>512.9491163599999</v>
      </c>
      <c r="L35" s="20" t="n">
        <v>2.39132529</v>
      </c>
      <c r="M35" s="18" t="n">
        <v>505.39757115</v>
      </c>
      <c r="N35" s="20" t="n">
        <v>3.89047215</v>
      </c>
      <c r="O35" s="18" t="n">
        <v>496.70553026</v>
      </c>
      <c r="P35" s="20" t="n">
        <v>3.00589181</v>
      </c>
      <c r="Q35" s="18" t="s">
        <v>404</v>
      </c>
      <c r="R35" s="20" t="s">
        <v>404</v>
      </c>
      <c r="S35" s="18" t="s">
        <v>404</v>
      </c>
      <c r="T35" s="20" t="s">
        <v>404</v>
      </c>
      <c r="U35" s="18" t="s">
        <v>404</v>
      </c>
      <c r="V35" s="20" t="s">
        <v>404</v>
      </c>
      <c r="W35" s="18" t="s">
        <v>404</v>
      </c>
      <c r="X35" s="20" t="s">
        <v>404</v>
      </c>
      <c r="Y35" s="18" t="n">
        <v>473.06356695</v>
      </c>
      <c r="Z35" s="20" t="n">
        <v>8.012285739999999</v>
      </c>
    </row>
    <row r="36" spans="1:26">
      <c r="A36" s="15" t="s">
        <v>433</v>
      </c>
      <c r="B36" s="17" t="n">
        <v>6736</v>
      </c>
      <c r="C36" s="18">
        <f>(10.0/B36*100)</f>
        <v/>
      </c>
      <c r="D36" s="19" t="n">
        <v>6726</v>
      </c>
      <c r="E36" s="18" t="n">
        <v>475.92059083</v>
      </c>
      <c r="F36" s="20" t="n">
        <v>9.32164367</v>
      </c>
      <c r="G36" s="18" t="n">
        <v>516.44063904</v>
      </c>
      <c r="H36" s="20" t="n">
        <v>7.71586127</v>
      </c>
      <c r="I36" s="18" t="n">
        <v>504.25107558</v>
      </c>
      <c r="J36" s="20" t="n">
        <v>5.6492813</v>
      </c>
      <c r="K36" s="18" t="n">
        <v>494.90175617</v>
      </c>
      <c r="L36" s="20" t="n">
        <v>4.90439471</v>
      </c>
      <c r="M36" s="18" t="n">
        <v>490.72697315</v>
      </c>
      <c r="N36" s="20" t="n">
        <v>4.19956144</v>
      </c>
      <c r="O36" s="18" t="n">
        <v>489.43454597</v>
      </c>
      <c r="P36" s="20" t="n">
        <v>7.34902303</v>
      </c>
      <c r="Q36" s="18" t="s">
        <v>404</v>
      </c>
      <c r="R36" s="20" t="s">
        <v>404</v>
      </c>
      <c r="S36" s="18" t="s">
        <v>404</v>
      </c>
      <c r="T36" s="20" t="s">
        <v>404</v>
      </c>
      <c r="U36" s="18" t="s">
        <v>404</v>
      </c>
      <c r="V36" s="20" t="s">
        <v>404</v>
      </c>
      <c r="W36" s="18" t="s">
        <v>404</v>
      </c>
      <c r="X36" s="20" t="s">
        <v>404</v>
      </c>
      <c r="Y36" s="18" t="n">
        <v>480.12645036</v>
      </c>
      <c r="Z36" s="20" t="n">
        <v>22.60828513</v>
      </c>
    </row>
    <row r="37" spans="1:26">
      <c r="A37" s="15" t="s">
        <v>434</v>
      </c>
      <c r="B37" s="17" t="n">
        <v>5458</v>
      </c>
      <c r="C37" s="18">
        <f>(0.0/B37*100)</f>
        <v/>
      </c>
      <c r="D37" s="19" t="n">
        <v>5458</v>
      </c>
      <c r="E37" s="18" t="n">
        <v>485.54724425</v>
      </c>
      <c r="F37" s="20" t="n">
        <v>7.25001513</v>
      </c>
      <c r="G37" s="18" t="n">
        <v>519.45273746</v>
      </c>
      <c r="H37" s="20" t="n">
        <v>15.25626906</v>
      </c>
      <c r="I37" s="18" t="n">
        <v>500.6710928</v>
      </c>
      <c r="J37" s="20" t="n">
        <v>17.02715553</v>
      </c>
      <c r="K37" s="18" t="n">
        <v>503.20342243</v>
      </c>
      <c r="L37" s="20" t="n">
        <v>5.13432688</v>
      </c>
      <c r="M37" s="18" t="n">
        <v>503.42734609</v>
      </c>
      <c r="N37" s="20" t="n">
        <v>4.9784846</v>
      </c>
      <c r="O37" s="18" t="n">
        <v>481.96184717</v>
      </c>
      <c r="P37" s="20" t="n">
        <v>6.94771804</v>
      </c>
      <c r="Q37" s="18" t="s">
        <v>404</v>
      </c>
      <c r="R37" s="20" t="s">
        <v>404</v>
      </c>
      <c r="S37" s="18" t="s">
        <v>404</v>
      </c>
      <c r="T37" s="20" t="s">
        <v>404</v>
      </c>
      <c r="U37" s="18" t="s">
        <v>404</v>
      </c>
      <c r="V37" s="20" t="s">
        <v>404</v>
      </c>
      <c r="W37" s="18" t="s">
        <v>404</v>
      </c>
      <c r="X37" s="20" t="s">
        <v>404</v>
      </c>
      <c r="Y37" s="18" t="n">
        <v>577.41200446</v>
      </c>
      <c r="Z37" s="20" t="n">
        <v>10.53940533</v>
      </c>
    </row>
    <row r="38" spans="1:26">
      <c r="A38" s="15" t="s">
        <v>435</v>
      </c>
      <c r="B38" s="17" t="n">
        <v>5860</v>
      </c>
      <c r="C38" s="18">
        <f>(268.0/B38*100)</f>
        <v/>
      </c>
      <c r="D38" s="19" t="n">
        <v>5592</v>
      </c>
      <c r="E38" s="18" t="n">
        <v>490.77894928</v>
      </c>
      <c r="F38" s="20" t="n">
        <v>9.652310719999999</v>
      </c>
      <c r="G38" s="18" t="n">
        <v>505.01261684</v>
      </c>
      <c r="H38" s="20" t="n">
        <v>15.6531313</v>
      </c>
      <c r="I38" s="18" t="n">
        <v>507.37337559</v>
      </c>
      <c r="J38" s="20" t="n">
        <v>6.33475331</v>
      </c>
      <c r="K38" s="18" t="n">
        <v>483.18541316</v>
      </c>
      <c r="L38" s="20" t="n">
        <v>6.85565667</v>
      </c>
      <c r="M38" s="18" t="n">
        <v>457.09450906</v>
      </c>
      <c r="N38" s="20" t="n">
        <v>13.99678559</v>
      </c>
      <c r="O38" s="18" t="n">
        <v>484.93481988</v>
      </c>
      <c r="P38" s="20" t="n">
        <v>19.27697555</v>
      </c>
      <c r="Q38" s="18" t="s">
        <v>404</v>
      </c>
      <c r="R38" s="20" t="s">
        <v>404</v>
      </c>
      <c r="S38" s="18" t="s">
        <v>404</v>
      </c>
      <c r="T38" s="20" t="s">
        <v>404</v>
      </c>
      <c r="U38" s="18" t="s">
        <v>404</v>
      </c>
      <c r="V38" s="20" t="s">
        <v>404</v>
      </c>
      <c r="W38" s="18" t="s">
        <v>404</v>
      </c>
      <c r="X38" s="20" t="s">
        <v>404</v>
      </c>
      <c r="Y38" s="18" t="n">
        <v>524.3459679</v>
      </c>
      <c r="Z38" s="20" t="n">
        <v>24.12563452</v>
      </c>
    </row>
    <row r="39" spans="1:26">
      <c r="A39" s="15" t="s">
        <v>436</v>
      </c>
      <c r="B39" s="17" t="n">
        <v>5895</v>
      </c>
      <c r="C39" s="18">
        <f>(0.0/B39*100)</f>
        <v/>
      </c>
      <c r="D39" s="19" t="n">
        <v>5895</v>
      </c>
      <c r="E39" s="18" t="s">
        <v>404</v>
      </c>
      <c r="F39" s="20" t="s">
        <v>404</v>
      </c>
      <c r="G39" s="18" t="n">
        <v>406.33084699</v>
      </c>
      <c r="H39" s="20" t="n">
        <v>22.67666184</v>
      </c>
      <c r="I39" s="18" t="n">
        <v>425.85490028</v>
      </c>
      <c r="J39" s="20" t="n">
        <v>16.98865998</v>
      </c>
      <c r="K39" s="18" t="n">
        <v>412.04891371</v>
      </c>
      <c r="L39" s="20" t="n">
        <v>8.54207785</v>
      </c>
      <c r="M39" s="18" t="n">
        <v>430.76144925</v>
      </c>
      <c r="N39" s="20" t="n">
        <v>7.94164684</v>
      </c>
      <c r="O39" s="18" t="n">
        <v>438.97442957</v>
      </c>
      <c r="P39" s="20" t="n">
        <v>9.547751030000001</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s">
        <v>404</v>
      </c>
      <c r="F40" s="20" t="s">
        <v>404</v>
      </c>
      <c r="G40" s="18" t="n">
        <v>500.42113131</v>
      </c>
      <c r="H40" s="20" t="n">
        <v>15.25106823</v>
      </c>
      <c r="I40" s="18" t="n">
        <v>506.42922914</v>
      </c>
      <c r="J40" s="20" t="n">
        <v>7.50443879</v>
      </c>
      <c r="K40" s="18" t="n">
        <v>496.06021686</v>
      </c>
      <c r="L40" s="20" t="n">
        <v>6.22247089</v>
      </c>
      <c r="M40" s="18" t="n">
        <v>513.870573</v>
      </c>
      <c r="N40" s="20" t="n">
        <v>6.98763112</v>
      </c>
      <c r="O40" s="18" t="n">
        <v>489.96183053</v>
      </c>
      <c r="P40" s="20" t="n">
        <v>8.354804830000001</v>
      </c>
      <c r="Q40" s="18" t="s">
        <v>404</v>
      </c>
      <c r="R40" s="20" t="s">
        <v>404</v>
      </c>
      <c r="S40" s="18" t="s">
        <v>404</v>
      </c>
      <c r="T40" s="20" t="s">
        <v>404</v>
      </c>
      <c r="U40" s="18" t="s">
        <v>404</v>
      </c>
      <c r="V40" s="20" t="s">
        <v>404</v>
      </c>
      <c r="W40" s="18" t="s">
        <v>404</v>
      </c>
      <c r="X40" s="20" t="s">
        <v>404</v>
      </c>
      <c r="Y40" s="18" t="n">
        <v>495.94032731</v>
      </c>
      <c r="Z40" s="20" t="n">
        <v>9.27098698</v>
      </c>
    </row>
    <row r="41" spans="1:26">
      <c r="A41" s="15" t="s">
        <v>438</v>
      </c>
      <c r="B41" s="17" t="n">
        <v>5712</v>
      </c>
      <c r="C41" s="18">
        <f>(70.0/B41*100)</f>
        <v/>
      </c>
      <c r="D41" s="19" t="n">
        <v>5642</v>
      </c>
      <c r="E41" s="18" t="n">
        <v>479.84729298</v>
      </c>
      <c r="F41" s="20" t="n">
        <v>55.77904451</v>
      </c>
      <c r="G41" s="18" t="n">
        <v>552.47932473</v>
      </c>
      <c r="H41" s="20" t="n">
        <v>12.83588532</v>
      </c>
      <c r="I41" s="18" t="n">
        <v>480.63586968</v>
      </c>
      <c r="J41" s="20" t="n">
        <v>18.75638966</v>
      </c>
      <c r="K41" s="18" t="n">
        <v>497.7586133</v>
      </c>
      <c r="L41" s="20" t="n">
        <v>6.27275172</v>
      </c>
      <c r="M41" s="18" t="n">
        <v>501.50854614</v>
      </c>
      <c r="N41" s="20" t="n">
        <v>5.50706949</v>
      </c>
      <c r="O41" s="18" t="n">
        <v>490.18139419</v>
      </c>
      <c r="P41" s="20" t="n">
        <v>8.837434930000001</v>
      </c>
      <c r="Q41" s="18" t="s">
        <v>404</v>
      </c>
      <c r="R41" s="20" t="s">
        <v>404</v>
      </c>
      <c r="S41" s="18" t="s">
        <v>404</v>
      </c>
      <c r="T41" s="20" t="s">
        <v>404</v>
      </c>
      <c r="U41" s="18" t="s">
        <v>404</v>
      </c>
      <c r="V41" s="20" t="s">
        <v>404</v>
      </c>
      <c r="W41" s="18" t="s">
        <v>404</v>
      </c>
      <c r="X41" s="20" t="s">
        <v>404</v>
      </c>
      <c r="Y41" s="18" t="n">
        <v>553.52007123</v>
      </c>
      <c r="Z41" s="20" t="n">
        <v>14.7752352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319.24585281</v>
      </c>
      <c r="F44" s="20" t="n">
        <v>16.05131297</v>
      </c>
      <c r="G44" s="18" t="n">
        <v>396.95822847</v>
      </c>
      <c r="H44" s="20" t="n">
        <v>16.09262397</v>
      </c>
      <c r="I44" s="18" t="n">
        <v>409.52383423</v>
      </c>
      <c r="J44" s="20" t="n">
        <v>6.668454</v>
      </c>
      <c r="K44" s="18" t="n">
        <v>399.5151696</v>
      </c>
      <c r="L44" s="20" t="n">
        <v>5.38510754</v>
      </c>
      <c r="M44" s="18" t="n">
        <v>403.53129346</v>
      </c>
      <c r="N44" s="20" t="n">
        <v>11.64312327</v>
      </c>
      <c r="O44" s="18" t="n">
        <v>411.38969512</v>
      </c>
      <c r="P44" s="20" t="n">
        <v>10.2095695</v>
      </c>
      <c r="Q44" s="18" t="s">
        <v>404</v>
      </c>
      <c r="R44" s="20" t="s">
        <v>404</v>
      </c>
      <c r="S44" s="18" t="s">
        <v>404</v>
      </c>
      <c r="T44" s="20" t="s">
        <v>404</v>
      </c>
      <c r="U44" s="18" t="s">
        <v>404</v>
      </c>
      <c r="V44" s="20" t="s">
        <v>404</v>
      </c>
      <c r="W44" s="18" t="s">
        <v>404</v>
      </c>
      <c r="X44" s="20" t="s">
        <v>404</v>
      </c>
      <c r="Y44" s="18" t="n">
        <v>433.21986891</v>
      </c>
      <c r="Z44" s="20" t="n">
        <v>23.24755868</v>
      </c>
    </row>
    <row r="45" spans="1:26">
      <c r="A45" s="15" t="s">
        <v>442</v>
      </c>
      <c r="B45" s="17" t="n">
        <v>5519</v>
      </c>
      <c r="C45" s="18">
        <f>(0.0/B45*100)</f>
        <v/>
      </c>
      <c r="D45" s="19" t="n">
        <v>5519</v>
      </c>
      <c r="E45" s="18" t="n">
        <v>353.43588836</v>
      </c>
      <c r="F45" s="20" t="n">
        <v>17.54685162</v>
      </c>
      <c r="G45" s="18" t="n">
        <v>352.83494485</v>
      </c>
      <c r="H45" s="20" t="n">
        <v>13.22098215</v>
      </c>
      <c r="I45" s="18" t="n">
        <v>347.12978725</v>
      </c>
      <c r="J45" s="20" t="n">
        <v>5.78911508</v>
      </c>
      <c r="K45" s="18" t="n">
        <v>337.51757846</v>
      </c>
      <c r="L45" s="20" t="n">
        <v>7.73805549</v>
      </c>
      <c r="M45" s="18" t="n">
        <v>357.58375326</v>
      </c>
      <c r="N45" s="20" t="n">
        <v>9.852075190000001</v>
      </c>
      <c r="O45" s="18" t="n">
        <v>353.62866121</v>
      </c>
      <c r="P45" s="20" t="n">
        <v>7.7825549</v>
      </c>
      <c r="Q45" s="18" t="s">
        <v>404</v>
      </c>
      <c r="R45" s="20" t="s">
        <v>404</v>
      </c>
      <c r="S45" s="18" t="s">
        <v>404</v>
      </c>
      <c r="T45" s="20" t="s">
        <v>404</v>
      </c>
      <c r="U45" s="18" t="s">
        <v>404</v>
      </c>
      <c r="V45" s="20" t="s">
        <v>404</v>
      </c>
      <c r="W45" s="18" t="s">
        <v>404</v>
      </c>
      <c r="X45" s="20" t="s">
        <v>404</v>
      </c>
      <c r="Y45" s="18" t="n">
        <v>392.76543368</v>
      </c>
      <c r="Z45" s="20" t="n">
        <v>22.34096252</v>
      </c>
    </row>
    <row r="46" spans="1:26">
      <c r="A46" s="15" t="s">
        <v>443</v>
      </c>
      <c r="B46" s="17" t="n">
        <v>23141</v>
      </c>
      <c r="C46" s="18">
        <f>(4196.0/B46*100)</f>
        <v/>
      </c>
      <c r="D46" s="19" t="n">
        <v>18945</v>
      </c>
      <c r="E46" s="18" t="n">
        <v>438.67106805</v>
      </c>
      <c r="F46" s="20" t="n">
        <v>25.03156506</v>
      </c>
      <c r="G46" s="18" t="n">
        <v>428.66363178</v>
      </c>
      <c r="H46" s="20" t="n">
        <v>14.5284463</v>
      </c>
      <c r="I46" s="18" t="n">
        <v>408.1312027</v>
      </c>
      <c r="J46" s="20" t="n">
        <v>7.2996114</v>
      </c>
      <c r="K46" s="18" t="n">
        <v>427.58545988</v>
      </c>
      <c r="L46" s="20" t="n">
        <v>7.32443659</v>
      </c>
      <c r="M46" s="18" t="n">
        <v>409.13123996</v>
      </c>
      <c r="N46" s="20" t="n">
        <v>6.5446143</v>
      </c>
      <c r="O46" s="18" t="n">
        <v>400.56063272</v>
      </c>
      <c r="P46" s="20" t="n">
        <v>5.22167267</v>
      </c>
      <c r="Q46" s="18" t="s">
        <v>404</v>
      </c>
      <c r="R46" s="20" t="s">
        <v>404</v>
      </c>
      <c r="S46" s="18" t="s">
        <v>404</v>
      </c>
      <c r="T46" s="20" t="s">
        <v>404</v>
      </c>
      <c r="U46" s="18" t="s">
        <v>404</v>
      </c>
      <c r="V46" s="20" t="s">
        <v>404</v>
      </c>
      <c r="W46" s="18" t="s">
        <v>404</v>
      </c>
      <c r="X46" s="20" t="s">
        <v>404</v>
      </c>
      <c r="Y46" s="18" t="n">
        <v>384.81704746</v>
      </c>
      <c r="Z46" s="20" t="n">
        <v>12.7850996</v>
      </c>
    </row>
    <row r="47" spans="1:26">
      <c r="A47" s="15" t="s">
        <v>444</v>
      </c>
      <c r="B47" s="17" t="n">
        <v>5928</v>
      </c>
      <c r="C47" s="18">
        <f>(0.0/B47*100)</f>
        <v/>
      </c>
      <c r="D47" s="19" t="n">
        <v>5928</v>
      </c>
      <c r="E47" s="18" t="s">
        <v>404</v>
      </c>
      <c r="F47" s="20" t="s">
        <v>404</v>
      </c>
      <c r="G47" s="18" t="n">
        <v>404.64905513</v>
      </c>
      <c r="H47" s="20" t="n">
        <v>32.99994709</v>
      </c>
      <c r="I47" s="18" t="n">
        <v>439.14977363</v>
      </c>
      <c r="J47" s="20" t="n">
        <v>12.40387079</v>
      </c>
      <c r="K47" s="18" t="n">
        <v>442.28462042</v>
      </c>
      <c r="L47" s="20" t="n">
        <v>10.85519889</v>
      </c>
      <c r="M47" s="18" t="n">
        <v>413.9887252</v>
      </c>
      <c r="N47" s="20" t="n">
        <v>11.43135642</v>
      </c>
      <c r="O47" s="18" t="n">
        <v>424.64940146</v>
      </c>
      <c r="P47" s="20" t="n">
        <v>16.39294657</v>
      </c>
      <c r="Q47" s="18" t="s">
        <v>404</v>
      </c>
      <c r="R47" s="20" t="s">
        <v>404</v>
      </c>
      <c r="S47" s="18" t="s">
        <v>404</v>
      </c>
      <c r="T47" s="20" t="s">
        <v>404</v>
      </c>
      <c r="U47" s="18" t="s">
        <v>404</v>
      </c>
      <c r="V47" s="20" t="s">
        <v>404</v>
      </c>
      <c r="W47" s="18" t="s">
        <v>404</v>
      </c>
      <c r="X47" s="20" t="s">
        <v>404</v>
      </c>
      <c r="Y47" s="18" t="n">
        <v>449.38748583</v>
      </c>
      <c r="Z47" s="20" t="n">
        <v>32.90635876</v>
      </c>
    </row>
    <row r="48" spans="1:26">
      <c r="A48" s="15" t="s">
        <v>445</v>
      </c>
      <c r="B48" s="17" t="n">
        <v>9841</v>
      </c>
      <c r="C48" s="18">
        <f>(0.0/B48*100)</f>
        <v/>
      </c>
      <c r="D48" s="19" t="n">
        <v>9841</v>
      </c>
      <c r="E48" s="18" t="n">
        <v>524.9759858800001</v>
      </c>
      <c r="F48" s="20" t="n">
        <v>11.53913162</v>
      </c>
      <c r="G48" s="18" t="n">
        <v>492.49845206</v>
      </c>
      <c r="H48" s="20" t="n">
        <v>9.76947404</v>
      </c>
      <c r="I48" s="18" t="n">
        <v>495.54949979</v>
      </c>
      <c r="J48" s="20" t="n">
        <v>10.99265266</v>
      </c>
      <c r="K48" s="18" t="n">
        <v>490.3841034</v>
      </c>
      <c r="L48" s="20" t="n">
        <v>14.43790768</v>
      </c>
      <c r="M48" s="18" t="n">
        <v>528.85347777</v>
      </c>
      <c r="N48" s="20" t="n">
        <v>31.70122141</v>
      </c>
      <c r="O48" s="18" t="n">
        <v>472.67687896</v>
      </c>
      <c r="P48" s="20" t="n">
        <v>18.51568523</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n">
        <v>464.96027135</v>
      </c>
      <c r="F49" s="20" t="n">
        <v>19.21182495</v>
      </c>
      <c r="G49" s="18" t="n">
        <v>423.76122698</v>
      </c>
      <c r="H49" s="20" t="n">
        <v>18.56378024</v>
      </c>
      <c r="I49" s="18" t="n">
        <v>426.97831845</v>
      </c>
      <c r="J49" s="20" t="n">
        <v>7.20217411</v>
      </c>
      <c r="K49" s="18" t="n">
        <v>432.63123205</v>
      </c>
      <c r="L49" s="20" t="n">
        <v>9.02804186</v>
      </c>
      <c r="M49" s="18" t="n">
        <v>414.68519283</v>
      </c>
      <c r="N49" s="20" t="n">
        <v>9.2661623</v>
      </c>
      <c r="O49" s="18" t="n">
        <v>420.82264573</v>
      </c>
      <c r="P49" s="20" t="n">
        <v>6.02130643</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506.16342269</v>
      </c>
      <c r="F50" s="20" t="n">
        <v>8.81814979</v>
      </c>
      <c r="G50" s="18" t="n">
        <v>448.05324317</v>
      </c>
      <c r="H50" s="20" t="n">
        <v>15.13119531</v>
      </c>
      <c r="I50" s="18" t="n">
        <v>406.62319806</v>
      </c>
      <c r="J50" s="20" t="n">
        <v>7.92979863</v>
      </c>
      <c r="K50" s="18" t="n">
        <v>432.085661</v>
      </c>
      <c r="L50" s="20" t="n">
        <v>8.08955357</v>
      </c>
      <c r="M50" s="18" t="n">
        <v>442.64922184</v>
      </c>
      <c r="N50" s="20" t="n">
        <v>10.13204783</v>
      </c>
      <c r="O50" s="18" t="n">
        <v>423.20262707</v>
      </c>
      <c r="P50" s="20" t="n">
        <v>6.66438033</v>
      </c>
      <c r="Q50" s="18" t="s">
        <v>404</v>
      </c>
      <c r="R50" s="20" t="s">
        <v>404</v>
      </c>
      <c r="S50" s="18" t="s">
        <v>404</v>
      </c>
      <c r="T50" s="20" t="s">
        <v>404</v>
      </c>
      <c r="U50" s="18" t="s">
        <v>404</v>
      </c>
      <c r="V50" s="20" t="s">
        <v>404</v>
      </c>
      <c r="W50" s="18" t="s">
        <v>404</v>
      </c>
      <c r="X50" s="20" t="s">
        <v>404</v>
      </c>
      <c r="Y50" s="18" t="n">
        <v>419.63138407</v>
      </c>
      <c r="Z50" s="20" t="n">
        <v>14.76672853</v>
      </c>
    </row>
    <row r="51" spans="1:26">
      <c r="A51" s="15" t="s">
        <v>448</v>
      </c>
      <c r="B51" s="17" t="n">
        <v>6866</v>
      </c>
      <c r="C51" s="18">
        <f>(0.0/B51*100)</f>
        <v/>
      </c>
      <c r="D51" s="19" t="n">
        <v>6866</v>
      </c>
      <c r="E51" s="18" t="n">
        <v>442.44343095</v>
      </c>
      <c r="F51" s="20" t="n">
        <v>22.0481218</v>
      </c>
      <c r="G51" s="18" t="n">
        <v>420.67820784</v>
      </c>
      <c r="H51" s="20" t="n">
        <v>14.38869173</v>
      </c>
      <c r="I51" s="18" t="n">
        <v>432.61931762</v>
      </c>
      <c r="J51" s="20" t="n">
        <v>9.40175717</v>
      </c>
      <c r="K51" s="18" t="n">
        <v>419.65764605</v>
      </c>
      <c r="L51" s="20" t="n">
        <v>4.30991465</v>
      </c>
      <c r="M51" s="18" t="n">
        <v>424.27204245</v>
      </c>
      <c r="N51" s="20" t="n">
        <v>10.79839789</v>
      </c>
      <c r="O51" s="18" t="n">
        <v>438.72583015</v>
      </c>
      <c r="P51" s="20" t="n">
        <v>6.73817311</v>
      </c>
      <c r="Q51" s="18" t="s">
        <v>404</v>
      </c>
      <c r="R51" s="20" t="s">
        <v>404</v>
      </c>
      <c r="S51" s="18" t="s">
        <v>404</v>
      </c>
      <c r="T51" s="20" t="s">
        <v>404</v>
      </c>
      <c r="U51" s="18" t="s">
        <v>404</v>
      </c>
      <c r="V51" s="20" t="s">
        <v>404</v>
      </c>
      <c r="W51" s="18" t="s">
        <v>404</v>
      </c>
      <c r="X51" s="20" t="s">
        <v>404</v>
      </c>
      <c r="Y51" s="18" t="n">
        <v>427.85773641</v>
      </c>
      <c r="Z51" s="20" t="n">
        <v>10.73244197</v>
      </c>
    </row>
    <row r="52" spans="1:26">
      <c r="A52" s="15" t="s">
        <v>449</v>
      </c>
      <c r="B52" s="17" t="n">
        <v>5809</v>
      </c>
      <c r="C52" s="18">
        <f>(0.0/B52*100)</f>
        <v/>
      </c>
      <c r="D52" s="19" t="n">
        <v>5809</v>
      </c>
      <c r="E52" s="18" t="s">
        <v>404</v>
      </c>
      <c r="F52" s="20" t="s">
        <v>404</v>
      </c>
      <c r="G52" s="18" t="n">
        <v>482.24927842</v>
      </c>
      <c r="H52" s="20" t="n">
        <v>28.11007043</v>
      </c>
      <c r="I52" s="18" t="n">
        <v>490.45011476</v>
      </c>
      <c r="J52" s="20" t="n">
        <v>8.818524869999999</v>
      </c>
      <c r="K52" s="18" t="n">
        <v>490.32053506</v>
      </c>
      <c r="L52" s="20" t="n">
        <v>6.0041053</v>
      </c>
      <c r="M52" s="18" t="n">
        <v>489.23842996</v>
      </c>
      <c r="N52" s="20" t="n">
        <v>12.45361854</v>
      </c>
      <c r="O52" s="18" t="n">
        <v>475.03711471</v>
      </c>
      <c r="P52" s="20" t="n">
        <v>9.36573585</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n">
        <v>483.77449528</v>
      </c>
      <c r="F53" s="20" t="n">
        <v>10.04130358</v>
      </c>
      <c r="G53" s="18" t="n">
        <v>484.19303912</v>
      </c>
      <c r="H53" s="20" t="n">
        <v>6.03206593</v>
      </c>
      <c r="I53" s="18" t="n">
        <v>457.14283505</v>
      </c>
      <c r="J53" s="20" t="n">
        <v>4.57538715</v>
      </c>
      <c r="K53" s="18" t="n">
        <v>445.84962093</v>
      </c>
      <c r="L53" s="20" t="n">
        <v>2.59853114</v>
      </c>
      <c r="M53" s="18" t="n">
        <v>433.37368577</v>
      </c>
      <c r="N53" s="20" t="n">
        <v>3.04227303</v>
      </c>
      <c r="O53" s="18" t="n">
        <v>419.21602449</v>
      </c>
      <c r="P53" s="20" t="n">
        <v>3.48946996</v>
      </c>
      <c r="Q53" s="18" t="s">
        <v>404</v>
      </c>
      <c r="R53" s="20" t="s">
        <v>404</v>
      </c>
      <c r="S53" s="18" t="s">
        <v>404</v>
      </c>
      <c r="T53" s="20" t="s">
        <v>404</v>
      </c>
      <c r="U53" s="18" t="s">
        <v>404</v>
      </c>
      <c r="V53" s="20" t="s">
        <v>404</v>
      </c>
      <c r="W53" s="18" t="s">
        <v>404</v>
      </c>
      <c r="X53" s="20" t="s">
        <v>404</v>
      </c>
      <c r="Y53" s="18" t="n">
        <v>391.79237286</v>
      </c>
      <c r="Z53" s="20" t="n">
        <v>9.06092151</v>
      </c>
    </row>
    <row r="54" spans="1:26">
      <c r="A54" s="15" t="s">
        <v>451</v>
      </c>
      <c r="B54" s="17" t="n">
        <v>4740</v>
      </c>
      <c r="C54" s="18">
        <f>(199.0/B54*100)</f>
        <v/>
      </c>
      <c r="D54" s="19" t="n">
        <v>4541</v>
      </c>
      <c r="E54" s="18" t="n">
        <v>346.06000286</v>
      </c>
      <c r="F54" s="20" t="n">
        <v>6.82849311</v>
      </c>
      <c r="G54" s="18" t="n">
        <v>408.68275764</v>
      </c>
      <c r="H54" s="20" t="n">
        <v>27.5405444</v>
      </c>
      <c r="I54" s="18" t="n">
        <v>369.45630462</v>
      </c>
      <c r="J54" s="20" t="n">
        <v>20.91153168</v>
      </c>
      <c r="K54" s="18" t="n">
        <v>349.61935674</v>
      </c>
      <c r="L54" s="20" t="n">
        <v>14.15866615</v>
      </c>
      <c r="M54" s="18" t="n">
        <v>367.79445271</v>
      </c>
      <c r="N54" s="20" t="n">
        <v>9.8234508</v>
      </c>
      <c r="O54" s="18" t="n">
        <v>352.86329405</v>
      </c>
      <c r="P54" s="20" t="n">
        <v>4.66957473</v>
      </c>
      <c r="Q54" s="18" t="s">
        <v>404</v>
      </c>
      <c r="R54" s="20" t="s">
        <v>404</v>
      </c>
      <c r="S54" s="18" t="s">
        <v>404</v>
      </c>
      <c r="T54" s="20" t="s">
        <v>404</v>
      </c>
      <c r="U54" s="18" t="s">
        <v>404</v>
      </c>
      <c r="V54" s="20" t="s">
        <v>404</v>
      </c>
      <c r="W54" s="18" t="s">
        <v>404</v>
      </c>
      <c r="X54" s="20" t="s">
        <v>404</v>
      </c>
      <c r="Y54" s="18" t="n">
        <v>304.91287527</v>
      </c>
      <c r="Z54" s="20" t="n">
        <v>15.47865463</v>
      </c>
    </row>
    <row r="55" spans="1:26">
      <c r="A55" s="15" t="s">
        <v>452</v>
      </c>
      <c r="B55" s="17" t="n">
        <v>5316</v>
      </c>
      <c r="C55" s="18">
        <f>(43.0/B55*100)</f>
        <v/>
      </c>
      <c r="D55" s="19" t="n">
        <v>5273</v>
      </c>
      <c r="E55" s="18" t="n">
        <v>339.83607533</v>
      </c>
      <c r="F55" s="20" t="n">
        <v>37.0528388</v>
      </c>
      <c r="G55" s="18" t="n">
        <v>385.43371587</v>
      </c>
      <c r="H55" s="20" t="n">
        <v>22.04090638</v>
      </c>
      <c r="I55" s="18" t="n">
        <v>424.19483952</v>
      </c>
      <c r="J55" s="20" t="n">
        <v>11.00977604</v>
      </c>
      <c r="K55" s="18" t="n">
        <v>391.60436037</v>
      </c>
      <c r="L55" s="20" t="n">
        <v>7.92178923</v>
      </c>
      <c r="M55" s="18" t="n">
        <v>410.7656988</v>
      </c>
      <c r="N55" s="20" t="n">
        <v>6.35453719</v>
      </c>
      <c r="O55" s="18" t="n">
        <v>399.96974477</v>
      </c>
      <c r="P55" s="20" t="n">
        <v>6.03961898</v>
      </c>
      <c r="Q55" s="18" t="s">
        <v>404</v>
      </c>
      <c r="R55" s="20" t="s">
        <v>404</v>
      </c>
      <c r="S55" s="18" t="s">
        <v>404</v>
      </c>
      <c r="T55" s="20" t="s">
        <v>404</v>
      </c>
      <c r="U55" s="18" t="s">
        <v>404</v>
      </c>
      <c r="V55" s="20" t="s">
        <v>404</v>
      </c>
      <c r="W55" s="18" t="n">
        <v>400.9999</v>
      </c>
      <c r="X55" s="20" t="n">
        <v>11.51123761</v>
      </c>
      <c r="Y55" s="18" t="n">
        <v>345.79421435</v>
      </c>
      <c r="Z55" s="20" t="n">
        <v>19.01808869</v>
      </c>
    </row>
    <row r="56" spans="1:26">
      <c r="A56" s="15" t="s">
        <v>453</v>
      </c>
      <c r="B56" s="17" t="n">
        <v>5359</v>
      </c>
      <c r="C56" s="18">
        <f>(0.0/B56*100)</f>
        <v/>
      </c>
      <c r="D56" s="19" t="n">
        <v>5359</v>
      </c>
      <c r="E56" s="18" t="s">
        <v>404</v>
      </c>
      <c r="F56" s="20" t="s">
        <v>404</v>
      </c>
      <c r="G56" s="18" t="n">
        <v>539.4679121</v>
      </c>
      <c r="H56" s="20" t="n">
        <v>14.54148908</v>
      </c>
      <c r="I56" s="18" t="n">
        <v>529.8263233</v>
      </c>
      <c r="J56" s="20" t="n">
        <v>6.85586706</v>
      </c>
      <c r="K56" s="18" t="n">
        <v>528.26244569</v>
      </c>
      <c r="L56" s="20" t="n">
        <v>6.28947939</v>
      </c>
      <c r="M56" s="18" t="n">
        <v>509.90459499</v>
      </c>
      <c r="N56" s="20" t="n">
        <v>14.07917499</v>
      </c>
      <c r="O56" s="18" t="n">
        <v>535.12229966</v>
      </c>
      <c r="P56" s="20" t="n">
        <v>10.16116656</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380.29956343</v>
      </c>
      <c r="F57" s="20" t="n">
        <v>28.98173939</v>
      </c>
      <c r="G57" s="18" t="n">
        <v>391.30802796</v>
      </c>
      <c r="H57" s="20" t="n">
        <v>6.81916057</v>
      </c>
      <c r="I57" s="18" t="n">
        <v>396.82456415</v>
      </c>
      <c r="J57" s="20" t="n">
        <v>7.35373036</v>
      </c>
      <c r="K57" s="18" t="n">
        <v>391.09925551</v>
      </c>
      <c r="L57" s="20" t="n">
        <v>6.54271758</v>
      </c>
      <c r="M57" s="18" t="n">
        <v>421.44725399</v>
      </c>
      <c r="N57" s="20" t="n">
        <v>7.68693957</v>
      </c>
      <c r="O57" s="18" t="n">
        <v>401.6893392</v>
      </c>
      <c r="P57" s="20" t="n">
        <v>7.03576538</v>
      </c>
      <c r="Q57" s="18" t="s">
        <v>404</v>
      </c>
      <c r="R57" s="20" t="s">
        <v>404</v>
      </c>
      <c r="S57" s="18" t="s">
        <v>404</v>
      </c>
      <c r="T57" s="20" t="s">
        <v>404</v>
      </c>
      <c r="U57" s="18" t="s">
        <v>404</v>
      </c>
      <c r="V57" s="20" t="s">
        <v>404</v>
      </c>
      <c r="W57" s="18" t="s">
        <v>404</v>
      </c>
      <c r="X57" s="20" t="s">
        <v>404</v>
      </c>
      <c r="Y57" s="18" t="n">
        <v>337.94881143</v>
      </c>
      <c r="Z57" s="20" t="n">
        <v>10.54297295</v>
      </c>
    </row>
    <row r="58" spans="1:26">
      <c r="A58" s="15" t="s">
        <v>455</v>
      </c>
      <c r="B58" s="17" t="n">
        <v>7267</v>
      </c>
      <c r="C58" s="18">
        <f>(0.0/B58*100)</f>
        <v/>
      </c>
      <c r="D58" s="19" t="n">
        <v>7267</v>
      </c>
      <c r="E58" s="18" t="n">
        <v>446.67035845</v>
      </c>
      <c r="F58" s="20" t="n">
        <v>11.84312854</v>
      </c>
      <c r="G58" s="18" t="n">
        <v>406.70840792</v>
      </c>
      <c r="H58" s="20" t="n">
        <v>15.97144207</v>
      </c>
      <c r="I58" s="18" t="n">
        <v>403.19133457</v>
      </c>
      <c r="J58" s="20" t="n">
        <v>11.57544957</v>
      </c>
      <c r="K58" s="18" t="n">
        <v>415.73436598</v>
      </c>
      <c r="L58" s="20" t="n">
        <v>7.9979605</v>
      </c>
      <c r="M58" s="18" t="n">
        <v>409.98877224</v>
      </c>
      <c r="N58" s="20" t="n">
        <v>8.30070489</v>
      </c>
      <c r="O58" s="18" t="n">
        <v>401.93165199</v>
      </c>
      <c r="P58" s="20" t="n">
        <v>5.909405</v>
      </c>
      <c r="Q58" s="18" t="s">
        <v>404</v>
      </c>
      <c r="R58" s="20" t="s">
        <v>404</v>
      </c>
      <c r="S58" s="18" t="s">
        <v>404</v>
      </c>
      <c r="T58" s="20" t="s">
        <v>404</v>
      </c>
      <c r="U58" s="18" t="s">
        <v>404</v>
      </c>
      <c r="V58" s="20" t="s">
        <v>404</v>
      </c>
      <c r="W58" s="18" t="s">
        <v>404</v>
      </c>
      <c r="X58" s="20" t="s">
        <v>404</v>
      </c>
      <c r="Y58" s="18" t="n">
        <v>422.98042496</v>
      </c>
      <c r="Z58" s="20" t="n">
        <v>19.38798245</v>
      </c>
    </row>
    <row r="59" spans="1:26">
      <c r="A59" s="15" t="s">
        <v>456</v>
      </c>
      <c r="B59" s="17" t="n">
        <v>4826</v>
      </c>
      <c r="C59" s="18">
        <f>(0.0/B59*100)</f>
        <v/>
      </c>
      <c r="D59" s="19" t="n">
        <v>4826</v>
      </c>
      <c r="E59" s="18" t="n">
        <v>330.8600125</v>
      </c>
      <c r="F59" s="20" t="n">
        <v>13.62824676</v>
      </c>
      <c r="G59" s="18" t="n">
        <v>344.41490405</v>
      </c>
      <c r="H59" s="20" t="n">
        <v>8.904541200000001</v>
      </c>
      <c r="I59" s="18" t="n">
        <v>343.71111136</v>
      </c>
      <c r="J59" s="20" t="n">
        <v>2.78233854</v>
      </c>
      <c r="K59" s="18" t="n">
        <v>348.82879312</v>
      </c>
      <c r="L59" s="20" t="n">
        <v>3.28892249</v>
      </c>
      <c r="M59" s="18" t="n">
        <v>365.67956532</v>
      </c>
      <c r="N59" s="20" t="n">
        <v>5.1172878</v>
      </c>
      <c r="O59" s="18" t="n">
        <v>344.0897847</v>
      </c>
      <c r="P59" s="20" t="n">
        <v>3.17079143</v>
      </c>
      <c r="Q59" s="18" t="s">
        <v>404</v>
      </c>
      <c r="R59" s="20" t="s">
        <v>404</v>
      </c>
      <c r="S59" s="18" t="s">
        <v>404</v>
      </c>
      <c r="T59" s="20" t="s">
        <v>404</v>
      </c>
      <c r="U59" s="18" t="s">
        <v>404</v>
      </c>
      <c r="V59" s="20" t="s">
        <v>404</v>
      </c>
      <c r="W59" s="18" t="s">
        <v>404</v>
      </c>
      <c r="X59" s="20" t="s">
        <v>404</v>
      </c>
      <c r="Y59" s="18" t="n">
        <v>325.71117733</v>
      </c>
      <c r="Z59" s="20" t="n">
        <v>18.16541076</v>
      </c>
    </row>
    <row r="60" spans="1:26">
      <c r="A60" s="15" t="s">
        <v>457</v>
      </c>
      <c r="B60" s="17" t="n">
        <v>4546</v>
      </c>
      <c r="C60" s="18">
        <f>(0.0/B60*100)</f>
        <v/>
      </c>
      <c r="D60" s="19" t="n">
        <v>4546</v>
      </c>
      <c r="E60" s="18" t="n">
        <v>317.19806009</v>
      </c>
      <c r="F60" s="20" t="n">
        <v>18.58853412</v>
      </c>
      <c r="G60" s="18" t="n">
        <v>327.80688029</v>
      </c>
      <c r="H60" s="20" t="n">
        <v>14.52571604</v>
      </c>
      <c r="I60" s="18" t="n">
        <v>387.74745271</v>
      </c>
      <c r="J60" s="20" t="n">
        <v>12.24937744</v>
      </c>
      <c r="K60" s="18" t="n">
        <v>344.18198501</v>
      </c>
      <c r="L60" s="20" t="n">
        <v>12.70519561</v>
      </c>
      <c r="M60" s="18" t="n">
        <v>347.60099236</v>
      </c>
      <c r="N60" s="20" t="n">
        <v>17.38385555</v>
      </c>
      <c r="O60" s="18" t="n">
        <v>343.57751744</v>
      </c>
      <c r="P60" s="20" t="n">
        <v>11.54338665</v>
      </c>
      <c r="Q60" s="18" t="s">
        <v>404</v>
      </c>
      <c r="R60" s="20" t="s">
        <v>404</v>
      </c>
      <c r="S60" s="18" t="s">
        <v>404</v>
      </c>
      <c r="T60" s="20" t="s">
        <v>404</v>
      </c>
      <c r="U60" s="18" t="s">
        <v>404</v>
      </c>
      <c r="V60" s="20" t="s">
        <v>404</v>
      </c>
      <c r="W60" s="18" t="s">
        <v>404</v>
      </c>
      <c r="X60" s="20" t="s">
        <v>404</v>
      </c>
      <c r="Y60" s="18" t="n">
        <v>321.22328762</v>
      </c>
      <c r="Z60" s="20" t="n">
        <v>29.83321832</v>
      </c>
    </row>
    <row r="61" spans="1:26">
      <c r="A61" s="15" t="s">
        <v>458</v>
      </c>
      <c r="B61" s="17" t="n">
        <v>6525</v>
      </c>
      <c r="C61" s="18">
        <f>(0.0/B61*100)</f>
        <v/>
      </c>
      <c r="D61" s="19" t="n">
        <v>6525</v>
      </c>
      <c r="E61" s="18" t="s">
        <v>404</v>
      </c>
      <c r="F61" s="20" t="s">
        <v>404</v>
      </c>
      <c r="G61" s="18" t="n">
        <v>471.97873199</v>
      </c>
      <c r="H61" s="20" t="n">
        <v>10.24943432</v>
      </c>
      <c r="I61" s="18" t="n">
        <v>490.58835553</v>
      </c>
      <c r="J61" s="20" t="n">
        <v>7.07026081</v>
      </c>
      <c r="K61" s="18" t="n">
        <v>470.38799042</v>
      </c>
      <c r="L61" s="20" t="n">
        <v>5.16189281</v>
      </c>
      <c r="M61" s="18" t="n">
        <v>467.48159081</v>
      </c>
      <c r="N61" s="20" t="n">
        <v>9.11216246</v>
      </c>
      <c r="O61" s="18" t="n">
        <v>447.53851326</v>
      </c>
      <c r="P61" s="20" t="n">
        <v>7.56692747</v>
      </c>
      <c r="Q61" s="18" t="s">
        <v>404</v>
      </c>
      <c r="R61" s="20" t="s">
        <v>404</v>
      </c>
      <c r="S61" s="18" t="s">
        <v>404</v>
      </c>
      <c r="T61" s="20" t="s">
        <v>404</v>
      </c>
      <c r="U61" s="18" t="s">
        <v>404</v>
      </c>
      <c r="V61" s="20" t="s">
        <v>404</v>
      </c>
      <c r="W61" s="18" t="s">
        <v>404</v>
      </c>
      <c r="X61" s="20" t="s">
        <v>404</v>
      </c>
      <c r="Y61" s="18" t="n">
        <v>469.43709272</v>
      </c>
      <c r="Z61" s="20" t="n">
        <v>11.82209137</v>
      </c>
    </row>
    <row r="62" spans="1:26">
      <c r="A62" s="15" t="s">
        <v>459</v>
      </c>
      <c r="B62" s="17" t="n">
        <v>4476</v>
      </c>
      <c r="C62" s="18">
        <f>(0.0/B62*100)</f>
        <v/>
      </c>
      <c r="D62" s="19" t="n">
        <v>4476</v>
      </c>
      <c r="E62" s="18" t="s">
        <v>404</v>
      </c>
      <c r="F62" s="20" t="s">
        <v>404</v>
      </c>
      <c r="G62" s="18" t="n">
        <v>500.53503411</v>
      </c>
      <c r="H62" s="20" t="n">
        <v>2.03502732</v>
      </c>
      <c r="I62" s="18" t="n">
        <v>519.52426668</v>
      </c>
      <c r="J62" s="20" t="n">
        <v>2.314995</v>
      </c>
      <c r="K62" s="18" t="n">
        <v>507.15532269</v>
      </c>
      <c r="L62" s="20" t="n">
        <v>1.99111288</v>
      </c>
      <c r="M62" s="18" t="n">
        <v>499.44583539</v>
      </c>
      <c r="N62" s="20" t="n">
        <v>9.05031002</v>
      </c>
      <c r="O62" s="18" t="n">
        <v>547.44731471</v>
      </c>
      <c r="P62" s="20" t="n">
        <v>10.12966015</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s">
        <v>404</v>
      </c>
      <c r="F63" s="20" t="s">
        <v>404</v>
      </c>
      <c r="G63" s="18" t="n">
        <v>242.76245857</v>
      </c>
      <c r="H63" s="20" t="n">
        <v>16.32546341</v>
      </c>
      <c r="I63" s="18" t="n">
        <v>357.46491002</v>
      </c>
      <c r="J63" s="20" t="n">
        <v>2.62948509</v>
      </c>
      <c r="K63" s="18" t="n">
        <v>346.75856821</v>
      </c>
      <c r="L63" s="20" t="n">
        <v>2.69279186</v>
      </c>
      <c r="M63" s="18" t="n">
        <v>360.51090136</v>
      </c>
      <c r="N63" s="20" t="n">
        <v>3.78445481</v>
      </c>
      <c r="O63" s="18" t="n">
        <v>344.13107454</v>
      </c>
      <c r="P63" s="20" t="n">
        <v>2.90495758</v>
      </c>
      <c r="Q63" s="18" t="s">
        <v>404</v>
      </c>
      <c r="R63" s="20" t="s">
        <v>404</v>
      </c>
      <c r="S63" s="18" t="s">
        <v>404</v>
      </c>
      <c r="T63" s="20" t="s">
        <v>404</v>
      </c>
      <c r="U63" s="18" t="s">
        <v>404</v>
      </c>
      <c r="V63" s="20" t="s">
        <v>404</v>
      </c>
      <c r="W63" s="18" t="s">
        <v>404</v>
      </c>
      <c r="X63" s="20" t="s">
        <v>404</v>
      </c>
      <c r="Y63" s="18" t="n">
        <v>364.5985222</v>
      </c>
      <c r="Z63" s="20" t="n">
        <v>5.34837061</v>
      </c>
    </row>
    <row r="64" spans="1:26">
      <c r="A64" s="15" t="s">
        <v>461</v>
      </c>
      <c r="B64" s="17" t="n">
        <v>3634</v>
      </c>
      <c r="C64" s="18">
        <f>(27.0/B64*100)</f>
        <v/>
      </c>
      <c r="D64" s="19" t="n">
        <v>3607</v>
      </c>
      <c r="E64" s="18" t="s">
        <v>404</v>
      </c>
      <c r="F64" s="20" t="s">
        <v>404</v>
      </c>
      <c r="G64" s="18" t="n">
        <v>502.32847119</v>
      </c>
      <c r="H64" s="20" t="n">
        <v>9.569180360000001</v>
      </c>
      <c r="I64" s="18" t="n">
        <v>434.44249026</v>
      </c>
      <c r="J64" s="20" t="n">
        <v>3.86489661</v>
      </c>
      <c r="K64" s="18" t="n">
        <v>482.3598488</v>
      </c>
      <c r="L64" s="20" t="n">
        <v>3.74237577</v>
      </c>
      <c r="M64" s="18" t="n">
        <v>441.63753898</v>
      </c>
      <c r="N64" s="20" t="n">
        <v>3.289796</v>
      </c>
      <c r="O64" s="18" t="n">
        <v>416.40148008</v>
      </c>
      <c r="P64" s="20" t="n">
        <v>4.61803904</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396.37218435</v>
      </c>
      <c r="F65" s="20" t="n">
        <v>30.84266685</v>
      </c>
      <c r="G65" s="18" t="n">
        <v>423.54910121</v>
      </c>
      <c r="H65" s="20" t="n">
        <v>15.16533189</v>
      </c>
      <c r="I65" s="18" t="n">
        <v>422.28360696</v>
      </c>
      <c r="J65" s="20" t="n">
        <v>10.47857273</v>
      </c>
      <c r="K65" s="18" t="n">
        <v>408.14312642</v>
      </c>
      <c r="L65" s="20" t="n">
        <v>4.45969961</v>
      </c>
      <c r="M65" s="18" t="n">
        <v>425.98087576</v>
      </c>
      <c r="N65" s="20" t="n">
        <v>7.24790745</v>
      </c>
      <c r="O65" s="18" t="n">
        <v>417.63659923</v>
      </c>
      <c r="P65" s="20" t="n">
        <v>8.39181271</v>
      </c>
      <c r="Q65" s="18" t="s">
        <v>404</v>
      </c>
      <c r="R65" s="20" t="s">
        <v>404</v>
      </c>
      <c r="S65" s="18" t="s">
        <v>404</v>
      </c>
      <c r="T65" s="20" t="s">
        <v>404</v>
      </c>
      <c r="U65" s="18" t="n">
        <v>386.28219241</v>
      </c>
      <c r="V65" s="20" t="n">
        <v>17.60586303</v>
      </c>
      <c r="W65" s="18" t="s">
        <v>404</v>
      </c>
      <c r="X65" s="20" t="s">
        <v>404</v>
      </c>
      <c r="Y65" s="18" t="n">
        <v>395.98872452</v>
      </c>
      <c r="Z65" s="20" t="n">
        <v>16.46489746</v>
      </c>
    </row>
    <row r="66" spans="1:26">
      <c r="A66" s="15" t="s">
        <v>463</v>
      </c>
      <c r="B66" s="17" t="n">
        <v>5665</v>
      </c>
      <c r="C66" s="18">
        <f>(0.0/B66*100)</f>
        <v/>
      </c>
      <c r="D66" s="19" t="n">
        <v>5665</v>
      </c>
      <c r="E66" s="18" t="s">
        <v>404</v>
      </c>
      <c r="F66" s="20" t="s">
        <v>404</v>
      </c>
      <c r="G66" s="18" t="n">
        <v>422.9647191</v>
      </c>
      <c r="H66" s="20" t="n">
        <v>7.20790927</v>
      </c>
      <c r="I66" s="18" t="n">
        <v>441.41155015</v>
      </c>
      <c r="J66" s="20" t="n">
        <v>2.26373559</v>
      </c>
      <c r="K66" s="18" t="n">
        <v>417.78015382</v>
      </c>
      <c r="L66" s="20" t="n">
        <v>4.34203385</v>
      </c>
      <c r="M66" s="18" t="n">
        <v>422.9514204</v>
      </c>
      <c r="N66" s="20" t="n">
        <v>3.15127197</v>
      </c>
      <c r="O66" s="18" t="n">
        <v>408.93185285</v>
      </c>
      <c r="P66" s="20" t="n">
        <v>2.79680918</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359.47608998</v>
      </c>
      <c r="F67" s="20" t="n">
        <v>33.51879843</v>
      </c>
      <c r="G67" s="18" t="n">
        <v>406.58616528</v>
      </c>
      <c r="H67" s="20" t="n">
        <v>13.09188532</v>
      </c>
      <c r="I67" s="18" t="n">
        <v>407.8073686</v>
      </c>
      <c r="J67" s="20" t="n">
        <v>8.13356943</v>
      </c>
      <c r="K67" s="18" t="n">
        <v>393.0523083</v>
      </c>
      <c r="L67" s="20" t="n">
        <v>7.00178987</v>
      </c>
      <c r="M67" s="18" t="n">
        <v>391.78904511</v>
      </c>
      <c r="N67" s="20" t="n">
        <v>9.75565778</v>
      </c>
      <c r="O67" s="18" t="n">
        <v>391.18295826</v>
      </c>
      <c r="P67" s="20" t="n">
        <v>8.914216440000001</v>
      </c>
      <c r="Q67" s="18" t="s">
        <v>404</v>
      </c>
      <c r="R67" s="20" t="s">
        <v>404</v>
      </c>
      <c r="S67" s="18" t="s">
        <v>404</v>
      </c>
      <c r="T67" s="20" t="s">
        <v>404</v>
      </c>
      <c r="U67" s="18" t="s">
        <v>404</v>
      </c>
      <c r="V67" s="20" t="s">
        <v>404</v>
      </c>
      <c r="W67" s="18" t="s">
        <v>404</v>
      </c>
      <c r="X67" s="20" t="s">
        <v>404</v>
      </c>
      <c r="Y67" s="18" t="n">
        <v>401.21740957</v>
      </c>
      <c r="Z67" s="20" t="n">
        <v>15.94280284</v>
      </c>
    </row>
    <row r="68" spans="1:26">
      <c r="A68" s="15" t="s">
        <v>465</v>
      </c>
      <c r="B68" s="17" t="n">
        <v>12083</v>
      </c>
      <c r="C68" s="18">
        <f>(0.0/B68*100)</f>
        <v/>
      </c>
      <c r="D68" s="19" t="n">
        <v>12083</v>
      </c>
      <c r="E68" s="18" t="n">
        <v>447.29234684</v>
      </c>
      <c r="F68" s="20" t="n">
        <v>4.3655139</v>
      </c>
      <c r="G68" s="18" t="n">
        <v>396.14710647</v>
      </c>
      <c r="H68" s="20" t="n">
        <v>4.87366563</v>
      </c>
      <c r="I68" s="18" t="n">
        <v>396.30515865</v>
      </c>
      <c r="J68" s="20" t="n">
        <v>2.79512124</v>
      </c>
      <c r="K68" s="18" t="n">
        <v>410.65487217</v>
      </c>
      <c r="L68" s="20" t="n">
        <v>2.10365039</v>
      </c>
      <c r="M68" s="18" t="n">
        <v>398.65141185</v>
      </c>
      <c r="N68" s="20" t="n">
        <v>2.13163658</v>
      </c>
      <c r="O68" s="18" t="n">
        <v>382.05895812</v>
      </c>
      <c r="P68" s="20" t="n">
        <v>2.53036138</v>
      </c>
      <c r="Q68" s="18" t="s">
        <v>404</v>
      </c>
      <c r="R68" s="20" t="s">
        <v>404</v>
      </c>
      <c r="S68" s="18" t="s">
        <v>404</v>
      </c>
      <c r="T68" s="20" t="s">
        <v>404</v>
      </c>
      <c r="U68" s="18" t="s">
        <v>404</v>
      </c>
      <c r="V68" s="20" t="s">
        <v>404</v>
      </c>
      <c r="W68" s="18" t="s">
        <v>404</v>
      </c>
      <c r="X68" s="20" t="s">
        <v>404</v>
      </c>
      <c r="Y68" s="18" t="n">
        <v>399.55709581</v>
      </c>
      <c r="Z68" s="20" t="n">
        <v>5.09953387</v>
      </c>
    </row>
    <row r="69" spans="1:26">
      <c r="A69" s="15" t="s">
        <v>466</v>
      </c>
      <c r="B69" s="17" t="n">
        <v>4876</v>
      </c>
      <c r="C69" s="18">
        <f>(0.0/B69*100)</f>
        <v/>
      </c>
      <c r="D69" s="19" t="n">
        <v>4876</v>
      </c>
      <c r="E69" s="18" t="n">
        <v>437.33366202</v>
      </c>
      <c r="F69" s="20" t="n">
        <v>18.53009057</v>
      </c>
      <c r="G69" s="18" t="n">
        <v>460.34140575</v>
      </c>
      <c r="H69" s="20" t="n">
        <v>19.69416635</v>
      </c>
      <c r="I69" s="18" t="n">
        <v>444.8030178</v>
      </c>
      <c r="J69" s="20" t="n">
        <v>12.59149259</v>
      </c>
      <c r="K69" s="18" t="n">
        <v>430.75584061</v>
      </c>
      <c r="L69" s="20" t="n">
        <v>7.36979225</v>
      </c>
      <c r="M69" s="18" t="n">
        <v>425.27244283</v>
      </c>
      <c r="N69" s="20" t="n">
        <v>11.51122831</v>
      </c>
      <c r="O69" s="18" t="n">
        <v>429.5329129</v>
      </c>
      <c r="P69" s="20" t="n">
        <v>9.521115229999999</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453.05984332</v>
      </c>
      <c r="F70" s="20" t="n">
        <v>18.05214246</v>
      </c>
      <c r="G70" s="18" t="n">
        <v>499.21727933</v>
      </c>
      <c r="H70" s="20" t="n">
        <v>10.95018094</v>
      </c>
      <c r="I70" s="18" t="n">
        <v>499.93806224</v>
      </c>
      <c r="J70" s="20" t="n">
        <v>5.21857208</v>
      </c>
      <c r="K70" s="18" t="n">
        <v>487.92517262</v>
      </c>
      <c r="L70" s="20" t="n">
        <v>7.20487381</v>
      </c>
      <c r="M70" s="18" t="n">
        <v>495.64606091</v>
      </c>
      <c r="N70" s="20" t="n">
        <v>6.84633015</v>
      </c>
      <c r="O70" s="18" t="n">
        <v>493.71469025</v>
      </c>
      <c r="P70" s="20" t="n">
        <v>10.05169084</v>
      </c>
      <c r="Q70" s="18" t="s">
        <v>404</v>
      </c>
      <c r="R70" s="20" t="s">
        <v>404</v>
      </c>
      <c r="S70" s="18" t="s">
        <v>404</v>
      </c>
      <c r="T70" s="20" t="s">
        <v>404</v>
      </c>
      <c r="U70" s="18" t="s">
        <v>404</v>
      </c>
      <c r="V70" s="20" t="s">
        <v>404</v>
      </c>
      <c r="W70" s="18" t="s">
        <v>404</v>
      </c>
      <c r="X70" s="20" t="s">
        <v>404</v>
      </c>
      <c r="Y70" s="18" t="n">
        <v>478.55504286</v>
      </c>
      <c r="Z70" s="20" t="n">
        <v>20.02663344</v>
      </c>
    </row>
    <row r="71" spans="1:26">
      <c r="A71" s="15" t="s">
        <v>468</v>
      </c>
      <c r="B71" s="17" t="n">
        <v>6115</v>
      </c>
      <c r="C71" s="18">
        <f>(0.0/B71*100)</f>
        <v/>
      </c>
      <c r="D71" s="19" t="n">
        <v>6115</v>
      </c>
      <c r="E71" s="18" t="s">
        <v>404</v>
      </c>
      <c r="F71" s="20" t="s">
        <v>404</v>
      </c>
      <c r="G71" s="18" t="n">
        <v>525.2697798</v>
      </c>
      <c r="H71" s="20" t="n">
        <v>5.40505501</v>
      </c>
      <c r="I71" s="18" t="n">
        <v>542.41051279</v>
      </c>
      <c r="J71" s="20" t="n">
        <v>2.76764844</v>
      </c>
      <c r="K71" s="18" t="n">
        <v>529.42860175</v>
      </c>
      <c r="L71" s="20" t="n">
        <v>3.13721849</v>
      </c>
      <c r="M71" s="18" t="n">
        <v>547.1336407</v>
      </c>
      <c r="N71" s="20" t="n">
        <v>4.20593463</v>
      </c>
      <c r="O71" s="18" t="n">
        <v>533.57451994</v>
      </c>
      <c r="P71" s="20" t="n">
        <v>3.56843257</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484.81953056</v>
      </c>
      <c r="F72" s="20" t="n">
        <v>8.284308169999999</v>
      </c>
      <c r="G72" s="18" t="n">
        <v>472.97925654</v>
      </c>
      <c r="H72" s="20" t="n">
        <v>13.91575434</v>
      </c>
      <c r="I72" s="18" t="n">
        <v>492.95234499</v>
      </c>
      <c r="J72" s="20" t="n">
        <v>7.56149418</v>
      </c>
      <c r="K72" s="18" t="n">
        <v>503.91553626</v>
      </c>
      <c r="L72" s="20" t="n">
        <v>5.49146495</v>
      </c>
      <c r="M72" s="18" t="n">
        <v>482.51906541</v>
      </c>
      <c r="N72" s="20" t="n">
        <v>10.92787274</v>
      </c>
      <c r="O72" s="18" t="n">
        <v>520.60184305</v>
      </c>
      <c r="P72" s="20" t="n">
        <v>8.69448639</v>
      </c>
      <c r="Q72" s="18" t="s">
        <v>404</v>
      </c>
      <c r="R72" s="20" t="s">
        <v>404</v>
      </c>
      <c r="S72" s="18" t="s">
        <v>404</v>
      </c>
      <c r="T72" s="20" t="s">
        <v>404</v>
      </c>
      <c r="U72" s="18" t="s">
        <v>404</v>
      </c>
      <c r="V72" s="20" t="s">
        <v>404</v>
      </c>
      <c r="W72" s="18" t="s">
        <v>404</v>
      </c>
      <c r="X72" s="20" t="s">
        <v>404</v>
      </c>
      <c r="Y72" s="18" t="n">
        <v>491.14751105</v>
      </c>
      <c r="Z72" s="20" t="n">
        <v>25.48586635</v>
      </c>
    </row>
    <row r="73" spans="1:26">
      <c r="A73" s="15" t="s">
        <v>470</v>
      </c>
      <c r="B73" s="17" t="n">
        <v>8249</v>
      </c>
      <c r="C73" s="18">
        <f>(0.0/B73*100)</f>
        <v/>
      </c>
      <c r="D73" s="19" t="n">
        <v>8249</v>
      </c>
      <c r="E73" s="18" t="n">
        <v>391.77884207</v>
      </c>
      <c r="F73" s="20" t="n">
        <v>9.42242545</v>
      </c>
      <c r="G73" s="18" t="n">
        <v>393.64893099</v>
      </c>
      <c r="H73" s="20" t="n">
        <v>11.30949768</v>
      </c>
      <c r="I73" s="18" t="n">
        <v>407.39345967</v>
      </c>
      <c r="J73" s="20" t="n">
        <v>9.002922659999999</v>
      </c>
      <c r="K73" s="18" t="n">
        <v>412.52551546</v>
      </c>
      <c r="L73" s="20" t="n">
        <v>5.50100589</v>
      </c>
      <c r="M73" s="18" t="n">
        <v>404.01666296</v>
      </c>
      <c r="N73" s="20" t="n">
        <v>11.15742897</v>
      </c>
      <c r="O73" s="18" t="n">
        <v>413.4070746</v>
      </c>
      <c r="P73" s="20" t="n">
        <v>8.347639060000001</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s">
        <v>404</v>
      </c>
      <c r="F74" s="20" t="s">
        <v>404</v>
      </c>
      <c r="G74" s="18" t="n">
        <v>504.57974222</v>
      </c>
      <c r="H74" s="20" t="n">
        <v>7.7344707</v>
      </c>
      <c r="I74" s="18" t="n">
        <v>420.76021083</v>
      </c>
      <c r="J74" s="20" t="n">
        <v>5.12310762</v>
      </c>
      <c r="K74" s="18" t="n">
        <v>432.33885893</v>
      </c>
      <c r="L74" s="20" t="n">
        <v>2.57601744</v>
      </c>
      <c r="M74" s="18" t="n">
        <v>414.5469281</v>
      </c>
      <c r="N74" s="20" t="n">
        <v>2.41566446</v>
      </c>
      <c r="O74" s="18" t="n">
        <v>425.55740132</v>
      </c>
      <c r="P74" s="20" t="n">
        <v>3.16626075</v>
      </c>
      <c r="Q74" s="18" t="s">
        <v>404</v>
      </c>
      <c r="R74" s="20" t="s">
        <v>404</v>
      </c>
      <c r="S74" s="18" t="s">
        <v>404</v>
      </c>
      <c r="T74" s="20" t="s">
        <v>404</v>
      </c>
      <c r="U74" s="18" t="s">
        <v>404</v>
      </c>
      <c r="V74" s="20" t="s">
        <v>404</v>
      </c>
      <c r="W74" s="18" t="n">
        <v>336.79279661</v>
      </c>
      <c r="X74" s="20" t="n">
        <v>17.07599648</v>
      </c>
      <c r="Y74" s="18" t="n">
        <v>258.64583125</v>
      </c>
      <c r="Z74" s="20" t="n">
        <v>22.50681534</v>
      </c>
    </row>
    <row r="75" spans="1:26">
      <c r="A75" s="15" t="s">
        <v>472</v>
      </c>
      <c r="B75" s="17" t="n">
        <v>5375</v>
      </c>
      <c r="C75" s="18">
        <f>(483.0/B75*100)</f>
        <v/>
      </c>
      <c r="D75" s="19" t="n">
        <v>4892</v>
      </c>
      <c r="E75" s="18" t="n">
        <v>396.6692058</v>
      </c>
      <c r="F75" s="20" t="n">
        <v>18.10293334</v>
      </c>
      <c r="G75" s="18" t="n">
        <v>368.41919772</v>
      </c>
      <c r="H75" s="20" t="n">
        <v>9.37817428</v>
      </c>
      <c r="I75" s="18" t="n">
        <v>370.62173783</v>
      </c>
      <c r="J75" s="20" t="n">
        <v>9.93544874</v>
      </c>
      <c r="K75" s="18" t="n">
        <v>372.03578294</v>
      </c>
      <c r="L75" s="20" t="n">
        <v>8.16363432</v>
      </c>
      <c r="M75" s="18" t="n">
        <v>351.11130282</v>
      </c>
      <c r="N75" s="20" t="n">
        <v>11.54668048</v>
      </c>
      <c r="O75" s="18" t="n">
        <v>338.65100426</v>
      </c>
      <c r="P75" s="20" t="n">
        <v>10.03043384</v>
      </c>
      <c r="Q75" s="18" t="s">
        <v>404</v>
      </c>
      <c r="R75" s="20" t="s">
        <v>404</v>
      </c>
      <c r="S75" s="18" t="s">
        <v>404</v>
      </c>
      <c r="T75" s="20" t="s">
        <v>404</v>
      </c>
      <c r="U75" s="18" t="s">
        <v>404</v>
      </c>
      <c r="V75" s="20" t="s">
        <v>404</v>
      </c>
      <c r="W75" s="18" t="s">
        <v>404</v>
      </c>
      <c r="X75" s="20" t="s">
        <v>404</v>
      </c>
      <c r="Y75" s="18" t="n">
        <v>353.79669794</v>
      </c>
      <c r="Z75" s="20" t="n">
        <v>20.33336983</v>
      </c>
    </row>
    <row r="76" spans="1:26">
      <c r="A76" s="15" t="s">
        <v>473</v>
      </c>
      <c r="B76" s="17" t="n">
        <v>14167</v>
      </c>
      <c r="C76" s="18">
        <f>(1400.0/B76*100)</f>
        <v/>
      </c>
      <c r="D76" s="19" t="n">
        <v>12767</v>
      </c>
      <c r="E76" s="18" t="n">
        <v>384.761071</v>
      </c>
      <c r="F76" s="20" t="n">
        <v>15.73533289</v>
      </c>
      <c r="G76" s="18" t="n">
        <v>479.6265033</v>
      </c>
      <c r="H76" s="20" t="n">
        <v>13.31339331</v>
      </c>
      <c r="I76" s="18" t="n">
        <v>432.97457031</v>
      </c>
      <c r="J76" s="20" t="n">
        <v>6.51410156</v>
      </c>
      <c r="K76" s="18" t="n">
        <v>432.04054183</v>
      </c>
      <c r="L76" s="20" t="n">
        <v>8.76353396</v>
      </c>
      <c r="M76" s="18" t="n">
        <v>429.88528687</v>
      </c>
      <c r="N76" s="20" t="n">
        <v>7.50562171</v>
      </c>
      <c r="O76" s="18" t="n">
        <v>430.54386736</v>
      </c>
      <c r="P76" s="20" t="n">
        <v>8.09158774</v>
      </c>
      <c r="Q76" s="18" t="s">
        <v>404</v>
      </c>
      <c r="R76" s="20" t="s">
        <v>404</v>
      </c>
      <c r="S76" s="18" t="s">
        <v>404</v>
      </c>
      <c r="T76" s="20" t="s">
        <v>404</v>
      </c>
      <c r="U76" s="18" t="s">
        <v>404</v>
      </c>
      <c r="V76" s="20" t="s">
        <v>404</v>
      </c>
      <c r="W76" s="18" t="s">
        <v>404</v>
      </c>
      <c r="X76" s="20" t="s">
        <v>404</v>
      </c>
      <c r="Y76" s="18" t="n">
        <v>449.68612405</v>
      </c>
      <c r="Z76" s="20" t="n">
        <v>10.24417425</v>
      </c>
    </row>
    <row r="77" spans="1:26">
      <c r="A77" s="15" t="s">
        <v>474</v>
      </c>
      <c r="B77" s="17" t="n">
        <v>6062</v>
      </c>
      <c r="C77" s="18">
        <f>(0.0/B77*100)</f>
        <v/>
      </c>
      <c r="D77" s="19" t="n">
        <v>6062</v>
      </c>
      <c r="E77" s="18" t="n">
        <v>567.98694821</v>
      </c>
      <c r="F77" s="20" t="n">
        <v>18.10547775</v>
      </c>
      <c r="G77" s="18" t="n">
        <v>462.655968</v>
      </c>
      <c r="H77" s="20" t="n">
        <v>16.85043557</v>
      </c>
      <c r="I77" s="18" t="n">
        <v>472.6318688</v>
      </c>
      <c r="J77" s="20" t="n">
        <v>12.03168812</v>
      </c>
      <c r="K77" s="18" t="n">
        <v>442.23211336</v>
      </c>
      <c r="L77" s="20" t="n">
        <v>7.24494483</v>
      </c>
      <c r="M77" s="18" t="n">
        <v>415.19151092</v>
      </c>
      <c r="N77" s="20" t="n">
        <v>5.24961213</v>
      </c>
      <c r="O77" s="18" t="n">
        <v>432.74206266</v>
      </c>
      <c r="P77" s="20" t="n">
        <v>8.354622279999999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346.4656</v>
      </c>
      <c r="F78" s="20" t="n">
        <v>7.94494442</v>
      </c>
      <c r="G78" s="18" t="n">
        <v>489.97888049</v>
      </c>
      <c r="H78" s="20" t="n">
        <v>10.9277817</v>
      </c>
      <c r="I78" s="18" t="n">
        <v>488.97861203</v>
      </c>
      <c r="J78" s="20" t="n">
        <v>11.07491639</v>
      </c>
      <c r="K78" s="18" t="n">
        <v>483.76098029</v>
      </c>
      <c r="L78" s="20" t="n">
        <v>4.89801647</v>
      </c>
      <c r="M78" s="18" t="n">
        <v>480.04653876</v>
      </c>
      <c r="N78" s="20" t="n">
        <v>10.94494755</v>
      </c>
      <c r="O78" s="18" t="n">
        <v>504.99656426</v>
      </c>
      <c r="P78" s="20" t="n">
        <v>17.47288547</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452.68639706</v>
      </c>
      <c r="F79" s="20" t="n">
        <v>26.82382595</v>
      </c>
      <c r="G79" s="18" t="n">
        <v>477.94925317</v>
      </c>
      <c r="H79" s="20" t="n">
        <v>26.62907135</v>
      </c>
      <c r="I79" s="18" t="n">
        <v>485.5606648</v>
      </c>
      <c r="J79" s="20" t="n">
        <v>14.5980153</v>
      </c>
      <c r="K79" s="18" t="n">
        <v>487.6951481</v>
      </c>
      <c r="L79" s="20" t="n">
        <v>14.88730081</v>
      </c>
      <c r="M79" s="18" t="n">
        <v>450.7028887</v>
      </c>
      <c r="N79" s="20" t="n">
        <v>34.44648941</v>
      </c>
      <c r="O79" s="18" t="n">
        <v>458.74840231</v>
      </c>
      <c r="P79" s="20" t="n">
        <v>19.04853283</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363.8018497</v>
      </c>
      <c r="F80" s="20" t="n">
        <v>16.8439938</v>
      </c>
      <c r="G80" s="18" t="n">
        <v>424.42793241</v>
      </c>
      <c r="H80" s="20" t="n">
        <v>24.01608607</v>
      </c>
      <c r="I80" s="18" t="n">
        <v>425.89651409</v>
      </c>
      <c r="J80" s="20" t="n">
        <v>8.97016846</v>
      </c>
      <c r="K80" s="18" t="n">
        <v>420.05549023</v>
      </c>
      <c r="L80" s="20" t="n">
        <v>7.27230035</v>
      </c>
      <c r="M80" s="18" t="n">
        <v>426.21488882</v>
      </c>
      <c r="N80" s="20" t="n">
        <v>7.68963565</v>
      </c>
      <c r="O80" s="18" t="n">
        <v>434.90063103</v>
      </c>
      <c r="P80" s="20" t="n">
        <v>6.47498543</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428.95682942</v>
      </c>
      <c r="F81" s="20" t="n">
        <v>9.35264443</v>
      </c>
      <c r="G81" s="18" t="n">
        <v>423.75927913</v>
      </c>
      <c r="H81" s="20" t="n">
        <v>14.14680815</v>
      </c>
      <c r="I81" s="18" t="n">
        <v>438.3062421</v>
      </c>
      <c r="J81" s="20" t="n">
        <v>7.66894356</v>
      </c>
      <c r="K81" s="18" t="n">
        <v>432.53866873</v>
      </c>
      <c r="L81" s="20" t="n">
        <v>6.28990634</v>
      </c>
      <c r="M81" s="18" t="n">
        <v>431.43314292</v>
      </c>
      <c r="N81" s="20" t="n">
        <v>8.55515334</v>
      </c>
      <c r="O81" s="18" t="n">
        <v>421.24225</v>
      </c>
      <c r="P81" s="20" t="n">
        <v>7.57797141</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540</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561.91774117</v>
      </c>
      <c r="F7" s="20" t="n">
        <v>14.89043975</v>
      </c>
      <c r="G7" s="18" t="n">
        <v>518.5172857699999</v>
      </c>
      <c r="H7" s="20" t="n">
        <v>9.185323909999999</v>
      </c>
      <c r="I7" s="18" t="n">
        <v>497.14162932</v>
      </c>
      <c r="J7" s="20" t="n">
        <v>7.82118318</v>
      </c>
      <c r="K7" s="18" t="n">
        <v>507.65813339</v>
      </c>
      <c r="L7" s="20" t="n">
        <v>4.69320159</v>
      </c>
      <c r="M7" s="18" t="n">
        <v>508.6188161</v>
      </c>
      <c r="N7" s="20" t="n">
        <v>3.4920817</v>
      </c>
      <c r="O7" s="18" t="n">
        <v>497.98702058</v>
      </c>
      <c r="P7" s="20" t="n">
        <v>4.13622003</v>
      </c>
      <c r="Q7" s="18" t="s">
        <v>404</v>
      </c>
      <c r="R7" s="20" t="s">
        <v>404</v>
      </c>
      <c r="S7" s="18" t="s">
        <v>404</v>
      </c>
      <c r="T7" s="20" t="s">
        <v>404</v>
      </c>
      <c r="U7" s="18" t="s">
        <v>404</v>
      </c>
      <c r="V7" s="20" t="s">
        <v>404</v>
      </c>
      <c r="W7" s="18" t="s">
        <v>404</v>
      </c>
      <c r="X7" s="20" t="s">
        <v>404</v>
      </c>
      <c r="Y7" s="18" t="n">
        <v>487.35600715</v>
      </c>
      <c r="Z7" s="20" t="n">
        <v>7.38901652</v>
      </c>
    </row>
    <row r="8" spans="1:26">
      <c r="A8" s="15" t="s">
        <v>405</v>
      </c>
      <c r="B8" s="17" t="n">
        <v>7007</v>
      </c>
      <c r="C8" s="18">
        <f>(0.0/B8*100)</f>
        <v/>
      </c>
      <c r="D8" s="19" t="n">
        <v>7007</v>
      </c>
      <c r="E8" s="18" t="n">
        <v>368.80777039</v>
      </c>
      <c r="F8" s="20" t="n">
        <v>11.02357894</v>
      </c>
      <c r="G8" s="18" t="n">
        <v>506.7342953</v>
      </c>
      <c r="H8" s="20" t="n">
        <v>10.69678079</v>
      </c>
      <c r="I8" s="18" t="n">
        <v>503.82306803</v>
      </c>
      <c r="J8" s="20" t="n">
        <v>7.25060842</v>
      </c>
      <c r="K8" s="18" t="n">
        <v>481.82267956</v>
      </c>
      <c r="L8" s="20" t="n">
        <v>9.920221740000001</v>
      </c>
      <c r="M8" s="18" t="n">
        <v>499.15918564</v>
      </c>
      <c r="N8" s="20" t="n">
        <v>9.773061849999999</v>
      </c>
      <c r="O8" s="18" t="n">
        <v>452.40874177</v>
      </c>
      <c r="P8" s="20" t="n">
        <v>10.64053961</v>
      </c>
      <c r="Q8" s="18" t="s">
        <v>404</v>
      </c>
      <c r="R8" s="20" t="s">
        <v>404</v>
      </c>
      <c r="S8" s="18" t="s">
        <v>404</v>
      </c>
      <c r="T8" s="20" t="s">
        <v>404</v>
      </c>
      <c r="U8" s="18" t="s">
        <v>404</v>
      </c>
      <c r="V8" s="20" t="s">
        <v>404</v>
      </c>
      <c r="W8" s="18" t="s">
        <v>404</v>
      </c>
      <c r="X8" s="20" t="s">
        <v>404</v>
      </c>
      <c r="Y8" s="18" t="n">
        <v>452.35722657</v>
      </c>
      <c r="Z8" s="20" t="n">
        <v>17.59342857</v>
      </c>
    </row>
    <row r="9" spans="1:26">
      <c r="A9" s="15" t="s">
        <v>406</v>
      </c>
      <c r="B9" s="17" t="n">
        <v>9651</v>
      </c>
      <c r="C9" s="18">
        <f>(200.0/B9*100)</f>
        <v/>
      </c>
      <c r="D9" s="19" t="n">
        <v>9451</v>
      </c>
      <c r="E9" s="18" t="n">
        <v>434.39796618</v>
      </c>
      <c r="F9" s="20" t="n">
        <v>22.58701966</v>
      </c>
      <c r="G9" s="18" t="n">
        <v>503.01345518</v>
      </c>
      <c r="H9" s="20" t="n">
        <v>11.90074182</v>
      </c>
      <c r="I9" s="18" t="n">
        <v>506.79325069</v>
      </c>
      <c r="J9" s="20" t="n">
        <v>7.29151012</v>
      </c>
      <c r="K9" s="18" t="n">
        <v>516.08222596</v>
      </c>
      <c r="L9" s="20" t="n">
        <v>9.301102309999999</v>
      </c>
      <c r="M9" s="18" t="n">
        <v>493.627592</v>
      </c>
      <c r="N9" s="20" t="n">
        <v>9.638359149999999</v>
      </c>
      <c r="O9" s="18" t="n">
        <v>486.96491732</v>
      </c>
      <c r="P9" s="20" t="n">
        <v>13.38228317</v>
      </c>
      <c r="Q9" s="18" t="s">
        <v>404</v>
      </c>
      <c r="R9" s="20" t="s">
        <v>404</v>
      </c>
      <c r="S9" s="18" t="s">
        <v>404</v>
      </c>
      <c r="T9" s="20" t="s">
        <v>404</v>
      </c>
      <c r="U9" s="18" t="s">
        <v>404</v>
      </c>
      <c r="V9" s="20" t="s">
        <v>404</v>
      </c>
      <c r="W9" s="18" t="s">
        <v>404</v>
      </c>
      <c r="X9" s="20" t="s">
        <v>404</v>
      </c>
      <c r="Y9" s="18" t="n">
        <v>468.90732591</v>
      </c>
      <c r="Z9" s="20" t="n">
        <v>11.81929943</v>
      </c>
    </row>
    <row r="10" spans="1:26">
      <c r="A10" s="15" t="s">
        <v>407</v>
      </c>
      <c r="B10" s="17" t="n">
        <v>20058</v>
      </c>
      <c r="C10" s="18">
        <f>(2798.0/B10*100)</f>
        <v/>
      </c>
      <c r="D10" s="19" t="n">
        <v>17260</v>
      </c>
      <c r="E10" s="18" t="n">
        <v>511.12803008</v>
      </c>
      <c r="F10" s="20" t="n">
        <v>5.97601692</v>
      </c>
      <c r="G10" s="18" t="n">
        <v>530.3392651299999</v>
      </c>
      <c r="H10" s="20" t="n">
        <v>11.59167903</v>
      </c>
      <c r="I10" s="18" t="n">
        <v>528.60441884</v>
      </c>
      <c r="J10" s="20" t="n">
        <v>8.511336289999999</v>
      </c>
      <c r="K10" s="18" t="n">
        <v>526.1410276399999</v>
      </c>
      <c r="L10" s="20" t="n">
        <v>4.4604144</v>
      </c>
      <c r="M10" s="18" t="n">
        <v>530.72055141</v>
      </c>
      <c r="N10" s="20" t="n">
        <v>5.23742015</v>
      </c>
      <c r="O10" s="18" t="n">
        <v>525.9464683</v>
      </c>
      <c r="P10" s="20" t="n">
        <v>4.46270747</v>
      </c>
      <c r="Q10" s="18" t="s">
        <v>404</v>
      </c>
      <c r="R10" s="20" t="s">
        <v>404</v>
      </c>
      <c r="S10" s="18" t="s">
        <v>404</v>
      </c>
      <c r="T10" s="20" t="s">
        <v>404</v>
      </c>
      <c r="U10" s="18" t="s">
        <v>404</v>
      </c>
      <c r="V10" s="20" t="s">
        <v>404</v>
      </c>
      <c r="W10" s="18" t="s">
        <v>404</v>
      </c>
      <c r="X10" s="20" t="s">
        <v>404</v>
      </c>
      <c r="Y10" s="18" t="n">
        <v>538.78903643</v>
      </c>
      <c r="Z10" s="20" t="n">
        <v>10.82780642</v>
      </c>
    </row>
    <row r="11" spans="1:26">
      <c r="A11" s="15" t="s">
        <v>408</v>
      </c>
      <c r="B11" s="17" t="n">
        <v>7053</v>
      </c>
      <c r="C11" s="18">
        <f>(137.0/B11*100)</f>
        <v/>
      </c>
      <c r="D11" s="19" t="n">
        <v>6916</v>
      </c>
      <c r="E11" s="18" t="s">
        <v>404</v>
      </c>
      <c r="F11" s="20" t="s">
        <v>404</v>
      </c>
      <c r="G11" s="18" t="n">
        <v>451.5499378</v>
      </c>
      <c r="H11" s="20" t="n">
        <v>15.14737623</v>
      </c>
      <c r="I11" s="18" t="n">
        <v>461.08298667</v>
      </c>
      <c r="J11" s="20" t="n">
        <v>11.45119359</v>
      </c>
      <c r="K11" s="18" t="n">
        <v>455.87877937</v>
      </c>
      <c r="L11" s="20" t="n">
        <v>7.5243122</v>
      </c>
      <c r="M11" s="18" t="n">
        <v>466.67398817</v>
      </c>
      <c r="N11" s="20" t="n">
        <v>8.591313250000001</v>
      </c>
      <c r="O11" s="18" t="n">
        <v>451.51785175</v>
      </c>
      <c r="P11" s="20" t="n">
        <v>8.094920139999999</v>
      </c>
      <c r="Q11" s="18" t="s">
        <v>404</v>
      </c>
      <c r="R11" s="20" t="s">
        <v>404</v>
      </c>
      <c r="S11" s="18" t="s">
        <v>404</v>
      </c>
      <c r="T11" s="20" t="s">
        <v>404</v>
      </c>
      <c r="U11" s="18" t="s">
        <v>404</v>
      </c>
      <c r="V11" s="20" t="s">
        <v>404</v>
      </c>
      <c r="W11" s="18" t="s">
        <v>404</v>
      </c>
      <c r="X11" s="20" t="s">
        <v>404</v>
      </c>
      <c r="Y11" s="18" t="n">
        <v>472.0897576</v>
      </c>
      <c r="Z11" s="20" t="n">
        <v>17.54303258</v>
      </c>
    </row>
    <row r="12" spans="1:26">
      <c r="A12" s="15" t="s">
        <v>409</v>
      </c>
      <c r="B12" s="17" t="n">
        <v>6894</v>
      </c>
      <c r="C12" s="18">
        <f>(106.0/B12*100)</f>
        <v/>
      </c>
      <c r="D12" s="19" t="n">
        <v>6788</v>
      </c>
      <c r="E12" s="18" t="s">
        <v>404</v>
      </c>
      <c r="F12" s="20" t="s">
        <v>404</v>
      </c>
      <c r="G12" s="18" t="n">
        <v>472.07307271</v>
      </c>
      <c r="H12" s="20" t="n">
        <v>15.71394832</v>
      </c>
      <c r="I12" s="18" t="n">
        <v>505.79458755</v>
      </c>
      <c r="J12" s="20" t="n">
        <v>6.86557304</v>
      </c>
      <c r="K12" s="18" t="n">
        <v>491.1443576</v>
      </c>
      <c r="L12" s="20" t="n">
        <v>6.45424812</v>
      </c>
      <c r="M12" s="18" t="n">
        <v>476.61066684</v>
      </c>
      <c r="N12" s="20" t="n">
        <v>10.01653195</v>
      </c>
      <c r="O12" s="18" t="n">
        <v>478.24536673</v>
      </c>
      <c r="P12" s="20" t="n">
        <v>9.77416382</v>
      </c>
      <c r="Q12" s="18" t="s">
        <v>404</v>
      </c>
      <c r="R12" s="20" t="s">
        <v>404</v>
      </c>
      <c r="S12" s="18" t="s">
        <v>404</v>
      </c>
      <c r="T12" s="20" t="s">
        <v>404</v>
      </c>
      <c r="U12" s="18" t="s">
        <v>404</v>
      </c>
      <c r="V12" s="20" t="s">
        <v>404</v>
      </c>
      <c r="W12" s="18" t="s">
        <v>404</v>
      </c>
      <c r="X12" s="20" t="s">
        <v>404</v>
      </c>
      <c r="Y12" s="18" t="n">
        <v>446.93831005</v>
      </c>
      <c r="Z12" s="20" t="n">
        <v>20.26722624</v>
      </c>
    </row>
    <row r="13" spans="1:26">
      <c r="A13" s="15" t="s">
        <v>410</v>
      </c>
      <c r="B13" s="17" t="n">
        <v>7161</v>
      </c>
      <c r="C13" s="18">
        <f>(1175.0/B13*100)</f>
        <v/>
      </c>
      <c r="D13" s="19" t="n">
        <v>5986</v>
      </c>
      <c r="E13" s="18" t="s">
        <v>404</v>
      </c>
      <c r="F13" s="20" t="s">
        <v>404</v>
      </c>
      <c r="G13" s="18" t="n">
        <v>503.21042491</v>
      </c>
      <c r="H13" s="20" t="n">
        <v>11.73507123</v>
      </c>
      <c r="I13" s="18" t="n">
        <v>486.6302944</v>
      </c>
      <c r="J13" s="20" t="n">
        <v>9.95135776</v>
      </c>
      <c r="K13" s="18" t="n">
        <v>504.31390335</v>
      </c>
      <c r="L13" s="20" t="n">
        <v>4.54260683</v>
      </c>
      <c r="M13" s="18" t="n">
        <v>501.77919367</v>
      </c>
      <c r="N13" s="20" t="n">
        <v>5.39081637</v>
      </c>
      <c r="O13" s="18" t="n">
        <v>499.1892149</v>
      </c>
      <c r="P13" s="20" t="n">
        <v>5.38222795</v>
      </c>
      <c r="Q13" s="18" t="s">
        <v>404</v>
      </c>
      <c r="R13" s="20" t="s">
        <v>404</v>
      </c>
      <c r="S13" s="18" t="s">
        <v>404</v>
      </c>
      <c r="T13" s="20" t="s">
        <v>404</v>
      </c>
      <c r="U13" s="18" t="s">
        <v>404</v>
      </c>
      <c r="V13" s="20" t="s">
        <v>404</v>
      </c>
      <c r="W13" s="18" t="s">
        <v>404</v>
      </c>
      <c r="X13" s="20" t="s">
        <v>404</v>
      </c>
      <c r="Y13" s="18" t="n">
        <v>497.68297345</v>
      </c>
      <c r="Z13" s="20" t="n">
        <v>7.86362092</v>
      </c>
    </row>
    <row r="14" spans="1:26">
      <c r="A14" s="15" t="s">
        <v>411</v>
      </c>
      <c r="B14" s="17" t="n">
        <v>5587</v>
      </c>
      <c r="C14" s="18">
        <f>(0.0/B14*100)</f>
        <v/>
      </c>
      <c r="D14" s="19" t="n">
        <v>5587</v>
      </c>
      <c r="E14" s="18" t="n">
        <v>530.37081083</v>
      </c>
      <c r="F14" s="20" t="n">
        <v>12.32035483</v>
      </c>
      <c r="G14" s="18" t="n">
        <v>477.24465908</v>
      </c>
      <c r="H14" s="20" t="n">
        <v>15.29576136</v>
      </c>
      <c r="I14" s="18" t="n">
        <v>523.80646518</v>
      </c>
      <c r="J14" s="20" t="n">
        <v>5.62380331</v>
      </c>
      <c r="K14" s="18" t="n">
        <v>520.46807609</v>
      </c>
      <c r="L14" s="20" t="n">
        <v>3.64697488</v>
      </c>
      <c r="M14" s="18" t="n">
        <v>516.92022422</v>
      </c>
      <c r="N14" s="20" t="n">
        <v>4.53464493</v>
      </c>
      <c r="O14" s="18" t="n">
        <v>521.8144271899999</v>
      </c>
      <c r="P14" s="20" t="n">
        <v>5.11808236</v>
      </c>
      <c r="Q14" s="18" t="s">
        <v>404</v>
      </c>
      <c r="R14" s="20" t="s">
        <v>404</v>
      </c>
      <c r="S14" s="18" t="s">
        <v>404</v>
      </c>
      <c r="T14" s="20" t="s">
        <v>404</v>
      </c>
      <c r="U14" s="18" t="s">
        <v>404</v>
      </c>
      <c r="V14" s="20" t="s">
        <v>404</v>
      </c>
      <c r="W14" s="18" t="s">
        <v>404</v>
      </c>
      <c r="X14" s="20" t="s">
        <v>404</v>
      </c>
      <c r="Y14" s="18" t="n">
        <v>520.52497632</v>
      </c>
      <c r="Z14" s="20" t="n">
        <v>12.97520814</v>
      </c>
    </row>
    <row r="15" spans="1:26">
      <c r="A15" s="15" t="s">
        <v>412</v>
      </c>
      <c r="B15" s="17" t="n">
        <v>5882</v>
      </c>
      <c r="C15" s="18">
        <f>(0.0/B15*100)</f>
        <v/>
      </c>
      <c r="D15" s="19" t="n">
        <v>5882</v>
      </c>
      <c r="E15" s="18" t="s">
        <v>404</v>
      </c>
      <c r="F15" s="20" t="s">
        <v>404</v>
      </c>
      <c r="G15" s="18" t="n">
        <v>539.6603679999999</v>
      </c>
      <c r="H15" s="20" t="n">
        <v>20.72162876</v>
      </c>
      <c r="I15" s="18" t="n">
        <v>531.23879924</v>
      </c>
      <c r="J15" s="20" t="n">
        <v>6.46847746</v>
      </c>
      <c r="K15" s="18" t="n">
        <v>523.96247324</v>
      </c>
      <c r="L15" s="20" t="n">
        <v>4.52957711</v>
      </c>
      <c r="M15" s="18" t="n">
        <v>520.1402557599999</v>
      </c>
      <c r="N15" s="20" t="n">
        <v>5.13871663</v>
      </c>
      <c r="O15" s="18" t="n">
        <v>531.17603236</v>
      </c>
      <c r="P15" s="20" t="n">
        <v>5.18175751</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454.7328239</v>
      </c>
      <c r="F16" s="20" t="n">
        <v>28.18960546</v>
      </c>
      <c r="G16" s="18" t="n">
        <v>511.95336679</v>
      </c>
      <c r="H16" s="20" t="n">
        <v>11.1772569</v>
      </c>
      <c r="I16" s="18" t="n">
        <v>502.49718152</v>
      </c>
      <c r="J16" s="20" t="n">
        <v>7.78404444</v>
      </c>
      <c r="K16" s="18" t="n">
        <v>502.59948826</v>
      </c>
      <c r="L16" s="20" t="n">
        <v>9.1426713</v>
      </c>
      <c r="M16" s="18" t="n">
        <v>485.10081085</v>
      </c>
      <c r="N16" s="20" t="n">
        <v>23.11810528</v>
      </c>
      <c r="O16" s="18" t="n">
        <v>520.33088705</v>
      </c>
      <c r="P16" s="20" t="n">
        <v>10.29886466</v>
      </c>
      <c r="Q16" s="18" t="s">
        <v>404</v>
      </c>
      <c r="R16" s="20" t="s">
        <v>404</v>
      </c>
      <c r="S16" s="18" t="s">
        <v>404</v>
      </c>
      <c r="T16" s="20" t="s">
        <v>404</v>
      </c>
      <c r="U16" s="18" t="s">
        <v>404</v>
      </c>
      <c r="V16" s="20" t="s">
        <v>404</v>
      </c>
      <c r="W16" s="18" t="s">
        <v>404</v>
      </c>
      <c r="X16" s="20" t="s">
        <v>404</v>
      </c>
      <c r="Y16" s="18" t="n">
        <v>481.94568575</v>
      </c>
      <c r="Z16" s="20" t="n">
        <v>26.6817949</v>
      </c>
    </row>
    <row r="17" spans="1:26">
      <c r="A17" s="15" t="s">
        <v>414</v>
      </c>
      <c r="B17" s="17" t="n">
        <v>6504</v>
      </c>
      <c r="C17" s="18">
        <f>(1325.0/B17*100)</f>
        <v/>
      </c>
      <c r="D17" s="19" t="n">
        <v>5179</v>
      </c>
      <c r="E17" s="18" t="s">
        <v>404</v>
      </c>
      <c r="F17" s="20" t="s">
        <v>404</v>
      </c>
      <c r="G17" s="18" t="n">
        <v>454.18031192</v>
      </c>
      <c r="H17" s="20" t="n">
        <v>26.34995306</v>
      </c>
      <c r="I17" s="18" t="n">
        <v>523.02222273</v>
      </c>
      <c r="J17" s="20" t="n">
        <v>11.63204946</v>
      </c>
      <c r="K17" s="18" t="n">
        <v>503.17369659</v>
      </c>
      <c r="L17" s="20" t="n">
        <v>8.53130324</v>
      </c>
      <c r="M17" s="18" t="n">
        <v>519.16125248</v>
      </c>
      <c r="N17" s="20" t="n">
        <v>8.98144126</v>
      </c>
      <c r="O17" s="18" t="n">
        <v>505.72233075</v>
      </c>
      <c r="P17" s="20" t="n">
        <v>10.6019732</v>
      </c>
      <c r="Q17" s="18" t="s">
        <v>404</v>
      </c>
      <c r="R17" s="20" t="s">
        <v>404</v>
      </c>
      <c r="S17" s="18" t="s">
        <v>404</v>
      </c>
      <c r="T17" s="20" t="s">
        <v>404</v>
      </c>
      <c r="U17" s="18" t="s">
        <v>404</v>
      </c>
      <c r="V17" s="20" t="s">
        <v>404</v>
      </c>
      <c r="W17" s="18" t="s">
        <v>404</v>
      </c>
      <c r="X17" s="20" t="s">
        <v>404</v>
      </c>
      <c r="Y17" s="18" t="n">
        <v>536.83082625</v>
      </c>
      <c r="Z17" s="20" t="n">
        <v>15.42682555</v>
      </c>
    </row>
    <row r="18" spans="1:26">
      <c r="A18" s="15" t="s">
        <v>415</v>
      </c>
      <c r="B18" s="17" t="n">
        <v>5532</v>
      </c>
      <c r="C18" s="18">
        <f>(0.0/B18*100)</f>
        <v/>
      </c>
      <c r="D18" s="19" t="n">
        <v>5532</v>
      </c>
      <c r="E18" s="18" t="n">
        <v>374.72814229</v>
      </c>
      <c r="F18" s="20" t="n">
        <v>12.93838849</v>
      </c>
      <c r="G18" s="18" t="n">
        <v>472.05829802</v>
      </c>
      <c r="H18" s="20" t="n">
        <v>16.829668</v>
      </c>
      <c r="I18" s="18" t="n">
        <v>475.34826415</v>
      </c>
      <c r="J18" s="20" t="n">
        <v>10.52632088</v>
      </c>
      <c r="K18" s="18" t="n">
        <v>471.65184073</v>
      </c>
      <c r="L18" s="20" t="n">
        <v>7.16441993</v>
      </c>
      <c r="M18" s="18" t="n">
        <v>466.52837837</v>
      </c>
      <c r="N18" s="20" t="n">
        <v>14.62432153</v>
      </c>
      <c r="O18" s="18" t="n">
        <v>455.54646437</v>
      </c>
      <c r="P18" s="20" t="n">
        <v>10.74027347</v>
      </c>
      <c r="Q18" s="18" t="s">
        <v>404</v>
      </c>
      <c r="R18" s="20" t="s">
        <v>404</v>
      </c>
      <c r="S18" s="18" t="s">
        <v>404</v>
      </c>
      <c r="T18" s="20" t="s">
        <v>404</v>
      </c>
      <c r="U18" s="18" t="s">
        <v>404</v>
      </c>
      <c r="V18" s="20" t="s">
        <v>404</v>
      </c>
      <c r="W18" s="18" t="s">
        <v>404</v>
      </c>
      <c r="X18" s="20" t="s">
        <v>404</v>
      </c>
      <c r="Y18" s="18" t="n">
        <v>484.5642267</v>
      </c>
      <c r="Z18" s="20" t="n">
        <v>18.70966066</v>
      </c>
    </row>
    <row r="19" spans="1:26">
      <c r="A19" s="15" t="s">
        <v>416</v>
      </c>
      <c r="B19" s="17" t="n">
        <v>5658</v>
      </c>
      <c r="C19" s="18">
        <f>(327.0/B19*100)</f>
        <v/>
      </c>
      <c r="D19" s="19" t="n">
        <v>5331</v>
      </c>
      <c r="E19" s="18" t="n">
        <v>489.01420085</v>
      </c>
      <c r="F19" s="20" t="n">
        <v>40.06400028</v>
      </c>
      <c r="G19" s="18" t="n">
        <v>481.64726989</v>
      </c>
      <c r="H19" s="20" t="n">
        <v>12.68842304</v>
      </c>
      <c r="I19" s="18" t="n">
        <v>470.31432226</v>
      </c>
      <c r="J19" s="20" t="n">
        <v>8.663002130000001</v>
      </c>
      <c r="K19" s="18" t="n">
        <v>458.86668954</v>
      </c>
      <c r="L19" s="20" t="n">
        <v>8.329336700000001</v>
      </c>
      <c r="M19" s="18" t="n">
        <v>473.92152743</v>
      </c>
      <c r="N19" s="20" t="n">
        <v>11.29545686</v>
      </c>
      <c r="O19" s="18" t="n">
        <v>471.77682495</v>
      </c>
      <c r="P19" s="20" t="n">
        <v>16.49118557</v>
      </c>
      <c r="Q19" s="18" t="s">
        <v>404</v>
      </c>
      <c r="R19" s="20" t="s">
        <v>404</v>
      </c>
      <c r="S19" s="18" t="s">
        <v>404</v>
      </c>
      <c r="T19" s="20" t="s">
        <v>404</v>
      </c>
      <c r="U19" s="18" t="s">
        <v>404</v>
      </c>
      <c r="V19" s="20" t="s">
        <v>404</v>
      </c>
      <c r="W19" s="18" t="s">
        <v>404</v>
      </c>
      <c r="X19" s="20" t="s">
        <v>404</v>
      </c>
      <c r="Y19" s="18" t="n">
        <v>497.40398121</v>
      </c>
      <c r="Z19" s="20" t="n">
        <v>21.24028127</v>
      </c>
    </row>
    <row r="20" spans="1:26">
      <c r="A20" s="15" t="s">
        <v>417</v>
      </c>
      <c r="B20" s="17" t="n">
        <v>3371</v>
      </c>
      <c r="C20" s="18">
        <f>(24.0/B20*100)</f>
        <v/>
      </c>
      <c r="D20" s="19" t="n">
        <v>3347</v>
      </c>
      <c r="E20" s="18" t="n">
        <v>456.99115243</v>
      </c>
      <c r="F20" s="20" t="n">
        <v>14.77108223</v>
      </c>
      <c r="G20" s="18" t="n">
        <v>486.30747952</v>
      </c>
      <c r="H20" s="20" t="n">
        <v>9.08997892</v>
      </c>
      <c r="I20" s="18" t="n">
        <v>488.42432772</v>
      </c>
      <c r="J20" s="20" t="n">
        <v>4.50685071</v>
      </c>
      <c r="K20" s="18" t="n">
        <v>477.78926859</v>
      </c>
      <c r="L20" s="20" t="n">
        <v>3.20817775</v>
      </c>
      <c r="M20" s="18" t="n">
        <v>487.31287706</v>
      </c>
      <c r="N20" s="20" t="n">
        <v>4.66875329</v>
      </c>
      <c r="O20" s="18" t="n">
        <v>480.4666417</v>
      </c>
      <c r="P20" s="20" t="n">
        <v>4.86741224</v>
      </c>
      <c r="Q20" s="18" t="s">
        <v>404</v>
      </c>
      <c r="R20" s="20" t="s">
        <v>404</v>
      </c>
      <c r="S20" s="18" t="s">
        <v>404</v>
      </c>
      <c r="T20" s="20" t="s">
        <v>404</v>
      </c>
      <c r="U20" s="18" t="s">
        <v>404</v>
      </c>
      <c r="V20" s="20" t="s">
        <v>404</v>
      </c>
      <c r="W20" s="18" t="s">
        <v>404</v>
      </c>
      <c r="X20" s="20" t="s">
        <v>404</v>
      </c>
      <c r="Y20" s="18" t="n">
        <v>454.70962004</v>
      </c>
      <c r="Z20" s="20" t="n">
        <v>10.04268563</v>
      </c>
    </row>
    <row r="21" spans="1:26">
      <c r="A21" s="15" t="s">
        <v>418</v>
      </c>
      <c r="B21" s="17" t="n">
        <v>5741</v>
      </c>
      <c r="C21" s="18">
        <f>(0.0/B21*100)</f>
        <v/>
      </c>
      <c r="D21" s="19" t="n">
        <v>5741</v>
      </c>
      <c r="E21" s="18" t="s">
        <v>404</v>
      </c>
      <c r="F21" s="20" t="s">
        <v>404</v>
      </c>
      <c r="G21" s="18" t="n">
        <v>508.51504817</v>
      </c>
      <c r="H21" s="20" t="n">
        <v>27.6915179</v>
      </c>
      <c r="I21" s="18" t="n">
        <v>524.88270909</v>
      </c>
      <c r="J21" s="20" t="n">
        <v>5.49009754</v>
      </c>
      <c r="K21" s="18" t="n">
        <v>526.57684614</v>
      </c>
      <c r="L21" s="20" t="n">
        <v>5.48239046</v>
      </c>
      <c r="M21" s="18" t="n">
        <v>523.30745912</v>
      </c>
      <c r="N21" s="20" t="n">
        <v>6.03954514</v>
      </c>
      <c r="O21" s="18" t="n">
        <v>517.39788384</v>
      </c>
      <c r="P21" s="20" t="n">
        <v>4.80710656</v>
      </c>
      <c r="Q21" s="18" t="s">
        <v>404</v>
      </c>
      <c r="R21" s="20" t="s">
        <v>404</v>
      </c>
      <c r="S21" s="18" t="s">
        <v>404</v>
      </c>
      <c r="T21" s="20" t="s">
        <v>404</v>
      </c>
      <c r="U21" s="18" t="s">
        <v>404</v>
      </c>
      <c r="V21" s="20" t="s">
        <v>404</v>
      </c>
      <c r="W21" s="18" t="s">
        <v>404</v>
      </c>
      <c r="X21" s="20" t="s">
        <v>404</v>
      </c>
      <c r="Y21" s="18" t="n">
        <v>510.34539339</v>
      </c>
      <c r="Z21" s="20" t="n">
        <v>8.4921878</v>
      </c>
    </row>
    <row r="22" spans="1:26">
      <c r="A22" s="15" t="s">
        <v>419</v>
      </c>
      <c r="B22" s="17" t="n">
        <v>6598</v>
      </c>
      <c r="C22" s="18">
        <f>(0.0/B22*100)</f>
        <v/>
      </c>
      <c r="D22" s="19" t="n">
        <v>6598</v>
      </c>
      <c r="E22" s="18" t="n">
        <v>519.83827933</v>
      </c>
      <c r="F22" s="20" t="n">
        <v>4.91534695</v>
      </c>
      <c r="G22" s="18" t="n">
        <v>528.4565864</v>
      </c>
      <c r="H22" s="20" t="n">
        <v>18.14964929</v>
      </c>
      <c r="I22" s="18" t="n">
        <v>494.2313657</v>
      </c>
      <c r="J22" s="20" t="n">
        <v>11.04224169</v>
      </c>
      <c r="K22" s="18" t="n">
        <v>473.39203801</v>
      </c>
      <c r="L22" s="20" t="n">
        <v>9.423050160000001</v>
      </c>
      <c r="M22" s="18" t="n">
        <v>477.86568993</v>
      </c>
      <c r="N22" s="20" t="n">
        <v>13.13538607</v>
      </c>
      <c r="O22" s="18" t="n">
        <v>460.46581237</v>
      </c>
      <c r="P22" s="20" t="n">
        <v>12.01613694</v>
      </c>
      <c r="Q22" s="18" t="s">
        <v>404</v>
      </c>
      <c r="R22" s="20" t="s">
        <v>404</v>
      </c>
      <c r="S22" s="18" t="s">
        <v>404</v>
      </c>
      <c r="T22" s="20" t="s">
        <v>404</v>
      </c>
      <c r="U22" s="18" t="s">
        <v>404</v>
      </c>
      <c r="V22" s="20" t="s">
        <v>404</v>
      </c>
      <c r="W22" s="18" t="s">
        <v>404</v>
      </c>
      <c r="X22" s="20" t="s">
        <v>404</v>
      </c>
      <c r="Y22" s="18" t="n">
        <v>441.22936952</v>
      </c>
      <c r="Z22" s="20" t="n">
        <v>41.86621006</v>
      </c>
    </row>
    <row r="23" spans="1:26">
      <c r="A23" s="15" t="s">
        <v>420</v>
      </c>
      <c r="B23" s="17" t="n">
        <v>11583</v>
      </c>
      <c r="C23" s="18">
        <f>(3123.0/B23*100)</f>
        <v/>
      </c>
      <c r="D23" s="19" t="n">
        <v>8460</v>
      </c>
      <c r="E23" s="18" t="n">
        <v>374.16451796</v>
      </c>
      <c r="F23" s="20" t="n">
        <v>10.21610556</v>
      </c>
      <c r="G23" s="18" t="n">
        <v>476.74121739</v>
      </c>
      <c r="H23" s="20" t="n">
        <v>25.30779092</v>
      </c>
      <c r="I23" s="18" t="n">
        <v>494.76181039</v>
      </c>
      <c r="J23" s="20" t="n">
        <v>9.79920624</v>
      </c>
      <c r="K23" s="18" t="n">
        <v>489.89173659</v>
      </c>
      <c r="L23" s="20" t="n">
        <v>7.21822587</v>
      </c>
      <c r="M23" s="18" t="n">
        <v>481.15061876</v>
      </c>
      <c r="N23" s="20" t="n">
        <v>10.89020492</v>
      </c>
      <c r="O23" s="18" t="n">
        <v>490.16131721</v>
      </c>
      <c r="P23" s="20" t="n">
        <v>9.54681092</v>
      </c>
      <c r="Q23" s="18" t="s">
        <v>404</v>
      </c>
      <c r="R23" s="20" t="s">
        <v>404</v>
      </c>
      <c r="S23" s="18" t="s">
        <v>404</v>
      </c>
      <c r="T23" s="20" t="s">
        <v>404</v>
      </c>
      <c r="U23" s="18" t="s">
        <v>404</v>
      </c>
      <c r="V23" s="20" t="s">
        <v>404</v>
      </c>
      <c r="W23" s="18" t="s">
        <v>404</v>
      </c>
      <c r="X23" s="20" t="s">
        <v>404</v>
      </c>
      <c r="Y23" s="18" t="n">
        <v>480.36129766</v>
      </c>
      <c r="Z23" s="20" t="n">
        <v>18.68938869</v>
      </c>
    </row>
    <row r="24" spans="1:26">
      <c r="A24" s="15" t="s">
        <v>421</v>
      </c>
      <c r="B24" s="17" t="n">
        <v>6647</v>
      </c>
      <c r="C24" s="18">
        <f>(0.0/B24*100)</f>
        <v/>
      </c>
      <c r="D24" s="19" t="n">
        <v>6647</v>
      </c>
      <c r="E24" s="18" t="n">
        <v>512.51050932</v>
      </c>
      <c r="F24" s="20" t="n">
        <v>21.02136062</v>
      </c>
      <c r="G24" s="18" t="n">
        <v>519.7989365</v>
      </c>
      <c r="H24" s="20" t="n">
        <v>7.2802449</v>
      </c>
      <c r="I24" s="18" t="n">
        <v>515.35143178</v>
      </c>
      <c r="J24" s="20" t="n">
        <v>6.59007682</v>
      </c>
      <c r="K24" s="18" t="n">
        <v>512.3915368200001</v>
      </c>
      <c r="L24" s="20" t="n">
        <v>7.87419768</v>
      </c>
      <c r="M24" s="18" t="n">
        <v>511.50732922</v>
      </c>
      <c r="N24" s="20" t="n">
        <v>16.22850682</v>
      </c>
      <c r="O24" s="18" t="n">
        <v>531.57944398</v>
      </c>
      <c r="P24" s="20" t="n">
        <v>37.35868226</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s">
        <v>404</v>
      </c>
      <c r="F25" s="20" t="s">
        <v>404</v>
      </c>
      <c r="G25" s="18" t="n">
        <v>513.57765878</v>
      </c>
      <c r="H25" s="20" t="n">
        <v>14.60414915</v>
      </c>
      <c r="I25" s="18" t="n">
        <v>515.31351545</v>
      </c>
      <c r="J25" s="20" t="n">
        <v>10.50015471</v>
      </c>
      <c r="K25" s="18" t="n">
        <v>519.10288671</v>
      </c>
      <c r="L25" s="20" t="n">
        <v>5.50103776</v>
      </c>
      <c r="M25" s="18" t="n">
        <v>514.10760473</v>
      </c>
      <c r="N25" s="20" t="n">
        <v>8.91995101</v>
      </c>
      <c r="O25" s="18" t="n">
        <v>525.40145733</v>
      </c>
      <c r="P25" s="20" t="n">
        <v>8.54800339</v>
      </c>
      <c r="Q25" s="18" t="s">
        <v>404</v>
      </c>
      <c r="R25" s="20" t="s">
        <v>404</v>
      </c>
      <c r="S25" s="18" t="s">
        <v>404</v>
      </c>
      <c r="T25" s="20" t="s">
        <v>404</v>
      </c>
      <c r="U25" s="18" t="s">
        <v>404</v>
      </c>
      <c r="V25" s="20" t="s">
        <v>404</v>
      </c>
      <c r="W25" s="18" t="s">
        <v>404</v>
      </c>
      <c r="X25" s="20" t="s">
        <v>404</v>
      </c>
      <c r="Y25" s="18" t="n">
        <v>532.8076569999999</v>
      </c>
      <c r="Z25" s="20" t="n">
        <v>9.320730470000001</v>
      </c>
    </row>
    <row r="26" spans="1:26">
      <c r="A26" s="15" t="s">
        <v>423</v>
      </c>
      <c r="B26" s="17" t="n">
        <v>4869</v>
      </c>
      <c r="C26" s="18">
        <f>(11.0/B26*100)</f>
        <v/>
      </c>
      <c r="D26" s="19" t="n">
        <v>4858</v>
      </c>
      <c r="E26" s="18" t="s">
        <v>404</v>
      </c>
      <c r="F26" s="20" t="s">
        <v>404</v>
      </c>
      <c r="G26" s="18" t="n">
        <v>467.39653244</v>
      </c>
      <c r="H26" s="20" t="n">
        <v>11.15285374</v>
      </c>
      <c r="I26" s="18" t="n">
        <v>498.95473083</v>
      </c>
      <c r="J26" s="20" t="n">
        <v>5.25929403</v>
      </c>
      <c r="K26" s="18" t="n">
        <v>497.96991983</v>
      </c>
      <c r="L26" s="20" t="n">
        <v>3.85055843</v>
      </c>
      <c r="M26" s="18" t="n">
        <v>472.55901143</v>
      </c>
      <c r="N26" s="20" t="n">
        <v>3.43587064</v>
      </c>
      <c r="O26" s="18" t="n">
        <v>491.22287277</v>
      </c>
      <c r="P26" s="20" t="n">
        <v>5.11083696</v>
      </c>
      <c r="Q26" s="18" t="s">
        <v>404</v>
      </c>
      <c r="R26" s="20" t="s">
        <v>404</v>
      </c>
      <c r="S26" s="18" t="s">
        <v>404</v>
      </c>
      <c r="T26" s="20" t="s">
        <v>404</v>
      </c>
      <c r="U26" s="18" t="s">
        <v>404</v>
      </c>
      <c r="V26" s="20" t="s">
        <v>404</v>
      </c>
      <c r="W26" s="18" t="s">
        <v>404</v>
      </c>
      <c r="X26" s="20" t="s">
        <v>404</v>
      </c>
      <c r="Y26" s="18" t="n">
        <v>480.19525685</v>
      </c>
      <c r="Z26" s="20" t="n">
        <v>15.33269772</v>
      </c>
    </row>
    <row r="27" spans="1:26">
      <c r="A27" s="15" t="s">
        <v>424</v>
      </c>
      <c r="B27" s="17" t="n">
        <v>5299</v>
      </c>
      <c r="C27" s="18">
        <f>(0.0/B27*100)</f>
        <v/>
      </c>
      <c r="D27" s="19" t="n">
        <v>5299</v>
      </c>
      <c r="E27" s="18" t="n">
        <v>465.28281029</v>
      </c>
      <c r="F27" s="20" t="n">
        <v>5.77378382</v>
      </c>
      <c r="G27" s="18" t="n">
        <v>456.44351495</v>
      </c>
      <c r="H27" s="20" t="n">
        <v>1.98931737</v>
      </c>
      <c r="I27" s="18" t="n">
        <v>461.81832285</v>
      </c>
      <c r="J27" s="20" t="n">
        <v>3.04546362</v>
      </c>
      <c r="K27" s="18" t="n">
        <v>506.61455789</v>
      </c>
      <c r="L27" s="20" t="n">
        <v>3.85387658</v>
      </c>
      <c r="M27" s="18" t="n">
        <v>492.77348629</v>
      </c>
      <c r="N27" s="20" t="n">
        <v>3.10947781</v>
      </c>
      <c r="O27" s="18" t="n">
        <v>558.3048796099999</v>
      </c>
      <c r="P27" s="20" t="n">
        <v>5.59730034</v>
      </c>
      <c r="Q27" s="18" t="s">
        <v>404</v>
      </c>
      <c r="R27" s="20" t="s">
        <v>404</v>
      </c>
      <c r="S27" s="18" t="s">
        <v>404</v>
      </c>
      <c r="T27" s="20" t="s">
        <v>404</v>
      </c>
      <c r="U27" s="18" t="s">
        <v>404</v>
      </c>
      <c r="V27" s="20" t="s">
        <v>404</v>
      </c>
      <c r="W27" s="18" t="s">
        <v>404</v>
      </c>
      <c r="X27" s="20" t="s">
        <v>404</v>
      </c>
      <c r="Y27" s="18" t="n">
        <v>550.96438949</v>
      </c>
      <c r="Z27" s="20" t="n">
        <v>5.80246206</v>
      </c>
    </row>
    <row r="28" spans="1:26">
      <c r="A28" s="15" t="s">
        <v>425</v>
      </c>
      <c r="B28" s="17" t="n">
        <v>7568</v>
      </c>
      <c r="C28" s="18">
        <f>(0.0/B28*100)</f>
        <v/>
      </c>
      <c r="D28" s="19" t="n">
        <v>7568</v>
      </c>
      <c r="E28" s="18" t="s">
        <v>404</v>
      </c>
      <c r="F28" s="20" t="s">
        <v>404</v>
      </c>
      <c r="G28" s="18" t="n">
        <v>464.76537648</v>
      </c>
      <c r="H28" s="20" t="n">
        <v>13.21206546</v>
      </c>
      <c r="I28" s="18" t="n">
        <v>447.55456883</v>
      </c>
      <c r="J28" s="20" t="n">
        <v>6.98769773</v>
      </c>
      <c r="K28" s="18" t="n">
        <v>420.96109522</v>
      </c>
      <c r="L28" s="20" t="n">
        <v>4.8518614</v>
      </c>
      <c r="M28" s="18" t="n">
        <v>412.74774563</v>
      </c>
      <c r="N28" s="20" t="n">
        <v>6.51491527</v>
      </c>
      <c r="O28" s="18" t="n">
        <v>407.45425683</v>
      </c>
      <c r="P28" s="20" t="n">
        <v>5.7397033</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s">
        <v>404</v>
      </c>
      <c r="F29" s="20" t="s">
        <v>404</v>
      </c>
      <c r="G29" s="18" t="n">
        <v>542.38876297</v>
      </c>
      <c r="H29" s="20" t="n">
        <v>30.7482515</v>
      </c>
      <c r="I29" s="18" t="n">
        <v>501.56844567</v>
      </c>
      <c r="J29" s="20" t="n">
        <v>10.34715933</v>
      </c>
      <c r="K29" s="18" t="n">
        <v>504.70581575</v>
      </c>
      <c r="L29" s="20" t="n">
        <v>11.66286823</v>
      </c>
      <c r="M29" s="18" t="n">
        <v>510.05334287</v>
      </c>
      <c r="N29" s="20" t="n">
        <v>14.95648163</v>
      </c>
      <c r="O29" s="18" t="n">
        <v>495.27567912</v>
      </c>
      <c r="P29" s="20" t="n">
        <v>24.50556757</v>
      </c>
      <c r="Q29" s="18" t="s">
        <v>404</v>
      </c>
      <c r="R29" s="20" t="s">
        <v>404</v>
      </c>
      <c r="S29" s="18" t="s">
        <v>404</v>
      </c>
      <c r="T29" s="20" t="s">
        <v>404</v>
      </c>
      <c r="U29" s="18" t="s">
        <v>404</v>
      </c>
      <c r="V29" s="20" t="s">
        <v>404</v>
      </c>
      <c r="W29" s="18" t="s">
        <v>404</v>
      </c>
      <c r="X29" s="20" t="s">
        <v>404</v>
      </c>
      <c r="Y29" s="18" t="n">
        <v>483.60885031</v>
      </c>
      <c r="Z29" s="20" t="n">
        <v>14.07686723</v>
      </c>
    </row>
    <row r="30" spans="1:26">
      <c r="A30" s="15" t="s">
        <v>427</v>
      </c>
      <c r="B30" s="17" t="n">
        <v>4520</v>
      </c>
      <c r="C30" s="18">
        <f>(945.0/B30*100)</f>
        <v/>
      </c>
      <c r="D30" s="19" t="n">
        <v>3575</v>
      </c>
      <c r="E30" s="18" t="n">
        <v>558.09342667</v>
      </c>
      <c r="F30" s="20" t="n">
        <v>9.249696119999999</v>
      </c>
      <c r="G30" s="18" t="n">
        <v>512.52792627</v>
      </c>
      <c r="H30" s="20" t="n">
        <v>25.77522001</v>
      </c>
      <c r="I30" s="18" t="n">
        <v>509.40889012</v>
      </c>
      <c r="J30" s="20" t="n">
        <v>8.29581372</v>
      </c>
      <c r="K30" s="18" t="n">
        <v>520.23981687</v>
      </c>
      <c r="L30" s="20" t="n">
        <v>6.9025796</v>
      </c>
      <c r="M30" s="18" t="n">
        <v>510.81438348</v>
      </c>
      <c r="N30" s="20" t="n">
        <v>6.62827643</v>
      </c>
      <c r="O30" s="18" t="n">
        <v>503.07537426</v>
      </c>
      <c r="P30" s="20" t="n">
        <v>8.999791159999999</v>
      </c>
      <c r="Q30" s="18" t="s">
        <v>404</v>
      </c>
      <c r="R30" s="20" t="s">
        <v>404</v>
      </c>
      <c r="S30" s="18" t="s">
        <v>404</v>
      </c>
      <c r="T30" s="20" t="s">
        <v>404</v>
      </c>
      <c r="U30" s="18" t="s">
        <v>404</v>
      </c>
      <c r="V30" s="20" t="s">
        <v>404</v>
      </c>
      <c r="W30" s="18" t="s">
        <v>404</v>
      </c>
      <c r="X30" s="20" t="s">
        <v>404</v>
      </c>
      <c r="Y30" s="18" t="n">
        <v>500.39904362</v>
      </c>
      <c r="Z30" s="20" t="n">
        <v>13.66487855</v>
      </c>
    </row>
    <row r="31" spans="1:26">
      <c r="A31" s="15" t="s">
        <v>428</v>
      </c>
      <c r="B31" s="17" t="n">
        <v>5456</v>
      </c>
      <c r="C31" s="18">
        <f>(502.0/B31*100)</f>
        <v/>
      </c>
      <c r="D31" s="19" t="n">
        <v>4954</v>
      </c>
      <c r="E31" s="18" t="s">
        <v>404</v>
      </c>
      <c r="F31" s="20" t="s">
        <v>404</v>
      </c>
      <c r="G31" s="18" t="n">
        <v>484.50679696</v>
      </c>
      <c r="H31" s="20" t="n">
        <v>11.18065416</v>
      </c>
      <c r="I31" s="18" t="n">
        <v>514.61877978</v>
      </c>
      <c r="J31" s="20" t="n">
        <v>8.21199313</v>
      </c>
      <c r="K31" s="18" t="n">
        <v>515.39883476</v>
      </c>
      <c r="L31" s="20" t="n">
        <v>3.50585582</v>
      </c>
      <c r="M31" s="18" t="n">
        <v>519.7845238800001</v>
      </c>
      <c r="N31" s="20" t="n">
        <v>6.19522486</v>
      </c>
      <c r="O31" s="18" t="n">
        <v>504.95498636</v>
      </c>
      <c r="P31" s="20" t="n">
        <v>6.07881834</v>
      </c>
      <c r="Q31" s="18" t="s">
        <v>404</v>
      </c>
      <c r="R31" s="20" t="s">
        <v>404</v>
      </c>
      <c r="S31" s="18" t="s">
        <v>404</v>
      </c>
      <c r="T31" s="20" t="s">
        <v>404</v>
      </c>
      <c r="U31" s="18" t="s">
        <v>404</v>
      </c>
      <c r="V31" s="20" t="s">
        <v>404</v>
      </c>
      <c r="W31" s="18" t="s">
        <v>404</v>
      </c>
      <c r="X31" s="20" t="s">
        <v>404</v>
      </c>
      <c r="Y31" s="18" t="n">
        <v>509.42854207</v>
      </c>
      <c r="Z31" s="20" t="n">
        <v>9.664761820000001</v>
      </c>
    </row>
    <row r="32" spans="1:26">
      <c r="A32" s="15" t="s">
        <v>429</v>
      </c>
      <c r="B32" s="17" t="n">
        <v>4478</v>
      </c>
      <c r="C32" s="18">
        <f>(0.0/B32*100)</f>
        <v/>
      </c>
      <c r="D32" s="19" t="n">
        <v>4478</v>
      </c>
      <c r="E32" s="18" t="n">
        <v>466.28403883</v>
      </c>
      <c r="F32" s="20" t="n">
        <v>7.4692712</v>
      </c>
      <c r="G32" s="18" t="n">
        <v>496.86789152</v>
      </c>
      <c r="H32" s="20" t="n">
        <v>5.1192801</v>
      </c>
      <c r="I32" s="18" t="n">
        <v>501.00944527</v>
      </c>
      <c r="J32" s="20" t="n">
        <v>4.92094106</v>
      </c>
      <c r="K32" s="18" t="n">
        <v>518.88829834</v>
      </c>
      <c r="L32" s="20" t="n">
        <v>6.66846127</v>
      </c>
      <c r="M32" s="18" t="n">
        <v>509.20700594</v>
      </c>
      <c r="N32" s="20" t="n">
        <v>7.98917118</v>
      </c>
      <c r="O32" s="18" t="n">
        <v>497.70846189</v>
      </c>
      <c r="P32" s="20" t="n">
        <v>5.67349653</v>
      </c>
      <c r="Q32" s="18" t="s">
        <v>404</v>
      </c>
      <c r="R32" s="20" t="s">
        <v>404</v>
      </c>
      <c r="S32" s="18" t="s">
        <v>404</v>
      </c>
      <c r="T32" s="20" t="s">
        <v>404</v>
      </c>
      <c r="U32" s="18" t="s">
        <v>404</v>
      </c>
      <c r="V32" s="20" t="s">
        <v>404</v>
      </c>
      <c r="W32" s="18" t="s">
        <v>404</v>
      </c>
      <c r="X32" s="20" t="s">
        <v>404</v>
      </c>
      <c r="Y32" s="18" t="n">
        <v>538.0078531</v>
      </c>
      <c r="Z32" s="20" t="n">
        <v>17.54462536</v>
      </c>
    </row>
    <row r="33" spans="1:26">
      <c r="A33" s="15" t="s">
        <v>430</v>
      </c>
      <c r="B33" s="17" t="n">
        <v>7325</v>
      </c>
      <c r="C33" s="18">
        <f>(29.0/B33*100)</f>
        <v/>
      </c>
      <c r="D33" s="19" t="n">
        <v>7296</v>
      </c>
      <c r="E33" s="18" t="s">
        <v>404</v>
      </c>
      <c r="F33" s="20" t="s">
        <v>404</v>
      </c>
      <c r="G33" s="18" t="n">
        <v>511.60372769</v>
      </c>
      <c r="H33" s="20" t="n">
        <v>18.53888335</v>
      </c>
      <c r="I33" s="18" t="n">
        <v>496.7466842</v>
      </c>
      <c r="J33" s="20" t="n">
        <v>9.24830229</v>
      </c>
      <c r="K33" s="18" t="n">
        <v>495.0210158</v>
      </c>
      <c r="L33" s="20" t="n">
        <v>5.85471422</v>
      </c>
      <c r="M33" s="18" t="n">
        <v>513.18405071</v>
      </c>
      <c r="N33" s="20" t="n">
        <v>9.36373884</v>
      </c>
      <c r="O33" s="18" t="n">
        <v>493.90483442</v>
      </c>
      <c r="P33" s="20" t="n">
        <v>5.09940992</v>
      </c>
      <c r="Q33" s="18" t="s">
        <v>404</v>
      </c>
      <c r="R33" s="20" t="s">
        <v>404</v>
      </c>
      <c r="S33" s="18" t="s">
        <v>404</v>
      </c>
      <c r="T33" s="20" t="s">
        <v>404</v>
      </c>
      <c r="U33" s="18" t="s">
        <v>404</v>
      </c>
      <c r="V33" s="20" t="s">
        <v>404</v>
      </c>
      <c r="W33" s="18" t="s">
        <v>404</v>
      </c>
      <c r="X33" s="20" t="s">
        <v>404</v>
      </c>
      <c r="Y33" s="18" t="n">
        <v>498.85160527</v>
      </c>
      <c r="Z33" s="20" t="n">
        <v>35.54850835</v>
      </c>
    </row>
    <row r="34" spans="1:26">
      <c r="A34" s="15" t="s">
        <v>431</v>
      </c>
      <c r="B34" s="17" t="n">
        <v>6350</v>
      </c>
      <c r="C34" s="18">
        <f>(0.0/B34*100)</f>
        <v/>
      </c>
      <c r="D34" s="19" t="n">
        <v>6350</v>
      </c>
      <c r="E34" s="18" t="n">
        <v>523.70260846</v>
      </c>
      <c r="F34" s="20" t="n">
        <v>7.41510172</v>
      </c>
      <c r="G34" s="18" t="n">
        <v>456.47702875</v>
      </c>
      <c r="H34" s="20" t="n">
        <v>23.31047565</v>
      </c>
      <c r="I34" s="18" t="n">
        <v>480.9190642</v>
      </c>
      <c r="J34" s="20" t="n">
        <v>11.54782513</v>
      </c>
      <c r="K34" s="18" t="n">
        <v>435.45425856</v>
      </c>
      <c r="L34" s="20" t="n">
        <v>5.98059136</v>
      </c>
      <c r="M34" s="18" t="n">
        <v>461.32497347</v>
      </c>
      <c r="N34" s="20" t="n">
        <v>10.95457007</v>
      </c>
      <c r="O34" s="18" t="n">
        <v>444.65349673</v>
      </c>
      <c r="P34" s="20" t="n">
        <v>11.05516071</v>
      </c>
      <c r="Q34" s="18" t="s">
        <v>404</v>
      </c>
      <c r="R34" s="20" t="s">
        <v>404</v>
      </c>
      <c r="S34" s="18" t="s">
        <v>404</v>
      </c>
      <c r="T34" s="20" t="s">
        <v>404</v>
      </c>
      <c r="U34" s="18" t="s">
        <v>404</v>
      </c>
      <c r="V34" s="20" t="s">
        <v>404</v>
      </c>
      <c r="W34" s="18" t="s">
        <v>404</v>
      </c>
      <c r="X34" s="20" t="s">
        <v>404</v>
      </c>
      <c r="Y34" s="18" t="n">
        <v>452.74063496</v>
      </c>
      <c r="Z34" s="20" t="n">
        <v>11.40107754</v>
      </c>
    </row>
    <row r="35" spans="1:26">
      <c r="A35" s="15" t="s">
        <v>432</v>
      </c>
      <c r="B35" s="17" t="n">
        <v>6406</v>
      </c>
      <c r="C35" s="18">
        <f>(443.0/B35*100)</f>
        <v/>
      </c>
      <c r="D35" s="19" t="n">
        <v>5963</v>
      </c>
      <c r="E35" s="18" t="s">
        <v>404</v>
      </c>
      <c r="F35" s="20" t="s">
        <v>404</v>
      </c>
      <c r="G35" s="18" t="n">
        <v>535.35954988</v>
      </c>
      <c r="H35" s="20" t="n">
        <v>13.00646764</v>
      </c>
      <c r="I35" s="18" t="n">
        <v>523.16481779</v>
      </c>
      <c r="J35" s="20" t="n">
        <v>3.79236844</v>
      </c>
      <c r="K35" s="18" t="n">
        <v>509.06617593</v>
      </c>
      <c r="L35" s="20" t="n">
        <v>2.45472242</v>
      </c>
      <c r="M35" s="18" t="n">
        <v>499.46953851</v>
      </c>
      <c r="N35" s="20" t="n">
        <v>3.29909302</v>
      </c>
      <c r="O35" s="18" t="n">
        <v>504.22610839</v>
      </c>
      <c r="P35" s="20" t="n">
        <v>2.62081698</v>
      </c>
      <c r="Q35" s="18" t="s">
        <v>404</v>
      </c>
      <c r="R35" s="20" t="s">
        <v>404</v>
      </c>
      <c r="S35" s="18" t="s">
        <v>404</v>
      </c>
      <c r="T35" s="20" t="s">
        <v>404</v>
      </c>
      <c r="U35" s="18" t="s">
        <v>404</v>
      </c>
      <c r="V35" s="20" t="s">
        <v>404</v>
      </c>
      <c r="W35" s="18" t="s">
        <v>404</v>
      </c>
      <c r="X35" s="20" t="s">
        <v>404</v>
      </c>
      <c r="Y35" s="18" t="n">
        <v>489.82048646</v>
      </c>
      <c r="Z35" s="20" t="n">
        <v>8.1766063</v>
      </c>
    </row>
    <row r="36" spans="1:26">
      <c r="A36" s="15" t="s">
        <v>433</v>
      </c>
      <c r="B36" s="17" t="n">
        <v>6736</v>
      </c>
      <c r="C36" s="18">
        <f>(10.0/B36*100)</f>
        <v/>
      </c>
      <c r="D36" s="19" t="n">
        <v>6726</v>
      </c>
      <c r="E36" s="18" t="n">
        <v>489.98619067</v>
      </c>
      <c r="F36" s="20" t="n">
        <v>29.73713253</v>
      </c>
      <c r="G36" s="18" t="n">
        <v>499.71275785</v>
      </c>
      <c r="H36" s="20" t="n">
        <v>7.48747791</v>
      </c>
      <c r="I36" s="18" t="n">
        <v>497.05366743</v>
      </c>
      <c r="J36" s="20" t="n">
        <v>5.47731392</v>
      </c>
      <c r="K36" s="18" t="n">
        <v>492.53744701</v>
      </c>
      <c r="L36" s="20" t="n">
        <v>4.23430522</v>
      </c>
      <c r="M36" s="18" t="n">
        <v>492.23237658</v>
      </c>
      <c r="N36" s="20" t="n">
        <v>6.69940509</v>
      </c>
      <c r="O36" s="18" t="n">
        <v>500.42054077</v>
      </c>
      <c r="P36" s="20" t="n">
        <v>7.7408741</v>
      </c>
      <c r="Q36" s="18" t="s">
        <v>404</v>
      </c>
      <c r="R36" s="20" t="s">
        <v>404</v>
      </c>
      <c r="S36" s="18" t="s">
        <v>404</v>
      </c>
      <c r="T36" s="20" t="s">
        <v>404</v>
      </c>
      <c r="U36" s="18" t="s">
        <v>404</v>
      </c>
      <c r="V36" s="20" t="s">
        <v>404</v>
      </c>
      <c r="W36" s="18" t="s">
        <v>404</v>
      </c>
      <c r="X36" s="20" t="s">
        <v>404</v>
      </c>
      <c r="Y36" s="18" t="n">
        <v>516.57570887</v>
      </c>
      <c r="Z36" s="20" t="n">
        <v>7.30131009</v>
      </c>
    </row>
    <row r="37" spans="1:26">
      <c r="A37" s="15" t="s">
        <v>434</v>
      </c>
      <c r="B37" s="17" t="n">
        <v>5458</v>
      </c>
      <c r="C37" s="18">
        <f>(0.0/B37*100)</f>
        <v/>
      </c>
      <c r="D37" s="19" t="n">
        <v>5458</v>
      </c>
      <c r="E37" s="18" t="s">
        <v>404</v>
      </c>
      <c r="F37" s="20" t="s">
        <v>404</v>
      </c>
      <c r="G37" s="18" t="n">
        <v>500.20780136</v>
      </c>
      <c r="H37" s="20" t="n">
        <v>20.07100154</v>
      </c>
      <c r="I37" s="18" t="n">
        <v>489.37872534</v>
      </c>
      <c r="J37" s="20" t="n">
        <v>9.00028474</v>
      </c>
      <c r="K37" s="18" t="n">
        <v>505.75151386</v>
      </c>
      <c r="L37" s="20" t="n">
        <v>5.88676304</v>
      </c>
      <c r="M37" s="18" t="n">
        <v>500.75785785</v>
      </c>
      <c r="N37" s="20" t="n">
        <v>5.25702536</v>
      </c>
      <c r="O37" s="18" t="n">
        <v>494.47063258</v>
      </c>
      <c r="P37" s="20" t="n">
        <v>7.72303406</v>
      </c>
      <c r="Q37" s="18" t="s">
        <v>404</v>
      </c>
      <c r="R37" s="20" t="s">
        <v>404</v>
      </c>
      <c r="S37" s="18" t="s">
        <v>404</v>
      </c>
      <c r="T37" s="20" t="s">
        <v>404</v>
      </c>
      <c r="U37" s="18" t="s">
        <v>404</v>
      </c>
      <c r="V37" s="20" t="s">
        <v>404</v>
      </c>
      <c r="W37" s="18" t="s">
        <v>404</v>
      </c>
      <c r="X37" s="20" t="s">
        <v>404</v>
      </c>
      <c r="Y37" s="18" t="n">
        <v>548.4626425599999</v>
      </c>
      <c r="Z37" s="20" t="n">
        <v>31.36958368</v>
      </c>
    </row>
    <row r="38" spans="1:26">
      <c r="A38" s="15" t="s">
        <v>435</v>
      </c>
      <c r="B38" s="17" t="n">
        <v>5860</v>
      </c>
      <c r="C38" s="18">
        <f>(268.0/B38*100)</f>
        <v/>
      </c>
      <c r="D38" s="19" t="n">
        <v>5592</v>
      </c>
      <c r="E38" s="18" t="n">
        <v>540.9975826899999</v>
      </c>
      <c r="F38" s="20" t="n">
        <v>39.76059398</v>
      </c>
      <c r="G38" s="18" t="n">
        <v>501.48048491</v>
      </c>
      <c r="H38" s="20" t="n">
        <v>14.238254</v>
      </c>
      <c r="I38" s="18" t="n">
        <v>510.64438009</v>
      </c>
      <c r="J38" s="20" t="n">
        <v>6.51730191</v>
      </c>
      <c r="K38" s="18" t="n">
        <v>480.44607827</v>
      </c>
      <c r="L38" s="20" t="n">
        <v>8.02404726</v>
      </c>
      <c r="M38" s="18" t="n">
        <v>458.5799778</v>
      </c>
      <c r="N38" s="20" t="n">
        <v>13.26255053</v>
      </c>
      <c r="O38" s="18" t="n">
        <v>472.84589627</v>
      </c>
      <c r="P38" s="20" t="n">
        <v>6.88105728</v>
      </c>
      <c r="Q38" s="18" t="s">
        <v>404</v>
      </c>
      <c r="R38" s="20" t="s">
        <v>404</v>
      </c>
      <c r="S38" s="18" t="s">
        <v>404</v>
      </c>
      <c r="T38" s="20" t="s">
        <v>404</v>
      </c>
      <c r="U38" s="18" t="s">
        <v>404</v>
      </c>
      <c r="V38" s="20" t="s">
        <v>404</v>
      </c>
      <c r="W38" s="18" t="s">
        <v>404</v>
      </c>
      <c r="X38" s="20" t="s">
        <v>404</v>
      </c>
      <c r="Y38" s="18" t="n">
        <v>513.01854289</v>
      </c>
      <c r="Z38" s="20" t="n">
        <v>28.98317194</v>
      </c>
    </row>
    <row r="39" spans="1:26">
      <c r="A39" s="15" t="s">
        <v>436</v>
      </c>
      <c r="B39" s="17" t="n">
        <v>5895</v>
      </c>
      <c r="C39" s="18">
        <f>(0.0/B39*100)</f>
        <v/>
      </c>
      <c r="D39" s="19" t="n">
        <v>5895</v>
      </c>
      <c r="E39" s="18" t="s">
        <v>404</v>
      </c>
      <c r="F39" s="20" t="s">
        <v>404</v>
      </c>
      <c r="G39" s="18" t="n">
        <v>456.14339621</v>
      </c>
      <c r="H39" s="20" t="n">
        <v>24.64926542</v>
      </c>
      <c r="I39" s="18" t="n">
        <v>428.32066021</v>
      </c>
      <c r="J39" s="20" t="n">
        <v>13.14241401</v>
      </c>
      <c r="K39" s="18" t="n">
        <v>416.89347366</v>
      </c>
      <c r="L39" s="20" t="n">
        <v>7.50703631</v>
      </c>
      <c r="M39" s="18" t="n">
        <v>425.7175554</v>
      </c>
      <c r="N39" s="20" t="n">
        <v>11.32665871</v>
      </c>
      <c r="O39" s="18" t="n">
        <v>436.63658377</v>
      </c>
      <c r="P39" s="20" t="n">
        <v>9.296043239999999</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s">
        <v>404</v>
      </c>
      <c r="F40" s="20" t="s">
        <v>404</v>
      </c>
      <c r="G40" s="18" t="n">
        <v>427.54120253</v>
      </c>
      <c r="H40" s="20" t="n">
        <v>19.53268639</v>
      </c>
      <c r="I40" s="18" t="n">
        <v>505.39881809</v>
      </c>
      <c r="J40" s="20" t="n">
        <v>8.65887933</v>
      </c>
      <c r="K40" s="18" t="n">
        <v>511.2122244</v>
      </c>
      <c r="L40" s="20" t="n">
        <v>6.25789532</v>
      </c>
      <c r="M40" s="18" t="n">
        <v>503.61622882</v>
      </c>
      <c r="N40" s="20" t="n">
        <v>7.48738227</v>
      </c>
      <c r="O40" s="18" t="n">
        <v>493.2651756</v>
      </c>
      <c r="P40" s="20" t="n">
        <v>6.15790868</v>
      </c>
      <c r="Q40" s="18" t="s">
        <v>404</v>
      </c>
      <c r="R40" s="20" t="s">
        <v>404</v>
      </c>
      <c r="S40" s="18" t="s">
        <v>404</v>
      </c>
      <c r="T40" s="20" t="s">
        <v>404</v>
      </c>
      <c r="U40" s="18" t="s">
        <v>404</v>
      </c>
      <c r="V40" s="20" t="s">
        <v>404</v>
      </c>
      <c r="W40" s="18" t="s">
        <v>404</v>
      </c>
      <c r="X40" s="20" t="s">
        <v>404</v>
      </c>
      <c r="Y40" s="18" t="n">
        <v>491.15658716</v>
      </c>
      <c r="Z40" s="20" t="n">
        <v>7.8672396</v>
      </c>
    </row>
    <row r="41" spans="1:26">
      <c r="A41" s="15" t="s">
        <v>438</v>
      </c>
      <c r="B41" s="17" t="n">
        <v>5712</v>
      </c>
      <c r="C41" s="18">
        <f>(70.0/B41*100)</f>
        <v/>
      </c>
      <c r="D41" s="19" t="n">
        <v>5642</v>
      </c>
      <c r="E41" s="18" t="n">
        <v>564.71536779</v>
      </c>
      <c r="F41" s="20" t="n">
        <v>14.72739038</v>
      </c>
      <c r="G41" s="18" t="n">
        <v>535.31403872</v>
      </c>
      <c r="H41" s="20" t="n">
        <v>8.78265126</v>
      </c>
      <c r="I41" s="18" t="n">
        <v>481.52088537</v>
      </c>
      <c r="J41" s="20" t="n">
        <v>12.445574</v>
      </c>
      <c r="K41" s="18" t="n">
        <v>500.41245576</v>
      </c>
      <c r="L41" s="20" t="n">
        <v>8.67984233</v>
      </c>
      <c r="M41" s="18" t="n">
        <v>494.88152983</v>
      </c>
      <c r="N41" s="20" t="n">
        <v>6.17030819</v>
      </c>
      <c r="O41" s="18" t="n">
        <v>496.42860829</v>
      </c>
      <c r="P41" s="20" t="n">
        <v>6.19853589</v>
      </c>
      <c r="Q41" s="18" t="s">
        <v>404</v>
      </c>
      <c r="R41" s="20" t="s">
        <v>404</v>
      </c>
      <c r="S41" s="18" t="s">
        <v>404</v>
      </c>
      <c r="T41" s="20" t="s">
        <v>404</v>
      </c>
      <c r="U41" s="18" t="s">
        <v>404</v>
      </c>
      <c r="V41" s="20" t="s">
        <v>404</v>
      </c>
      <c r="W41" s="18" t="s">
        <v>404</v>
      </c>
      <c r="X41" s="20" t="s">
        <v>404</v>
      </c>
      <c r="Y41" s="18" t="n">
        <v>553.52007123</v>
      </c>
      <c r="Z41" s="20" t="n">
        <v>14.7752352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390.32298295</v>
      </c>
      <c r="F44" s="20" t="n">
        <v>38.17748575</v>
      </c>
      <c r="G44" s="18" t="n">
        <v>403.0081094</v>
      </c>
      <c r="H44" s="20" t="n">
        <v>13.57178063</v>
      </c>
      <c r="I44" s="18" t="n">
        <v>393.99541963</v>
      </c>
      <c r="J44" s="20" t="n">
        <v>7.57356234</v>
      </c>
      <c r="K44" s="18" t="n">
        <v>405.19119841</v>
      </c>
      <c r="L44" s="20" t="n">
        <v>7.81889583</v>
      </c>
      <c r="M44" s="18" t="n">
        <v>415.02597595</v>
      </c>
      <c r="N44" s="20" t="n">
        <v>5.76132119</v>
      </c>
      <c r="O44" s="18" t="n">
        <v>402.76144531</v>
      </c>
      <c r="P44" s="20" t="n">
        <v>10.12897421</v>
      </c>
      <c r="Q44" s="18" t="s">
        <v>404</v>
      </c>
      <c r="R44" s="20" t="s">
        <v>404</v>
      </c>
      <c r="S44" s="18" t="s">
        <v>404</v>
      </c>
      <c r="T44" s="20" t="s">
        <v>404</v>
      </c>
      <c r="U44" s="18" t="s">
        <v>404</v>
      </c>
      <c r="V44" s="20" t="s">
        <v>404</v>
      </c>
      <c r="W44" s="18" t="n">
        <v>477.67442353</v>
      </c>
      <c r="X44" s="20" t="n">
        <v>14.95946159</v>
      </c>
      <c r="Y44" s="18" t="n">
        <v>446.41122122</v>
      </c>
      <c r="Z44" s="20" t="n">
        <v>19.48728478</v>
      </c>
    </row>
    <row r="45" spans="1:26">
      <c r="A45" s="15" t="s">
        <v>442</v>
      </c>
      <c r="B45" s="17" t="n">
        <v>5519</v>
      </c>
      <c r="C45" s="18">
        <f>(0.0/B45*100)</f>
        <v/>
      </c>
      <c r="D45" s="19" t="n">
        <v>5519</v>
      </c>
      <c r="E45" s="18" t="n">
        <v>401.25777526</v>
      </c>
      <c r="F45" s="20" t="n">
        <v>41.78141934</v>
      </c>
      <c r="G45" s="18" t="n">
        <v>354.91836744</v>
      </c>
      <c r="H45" s="20" t="n">
        <v>9.67383222</v>
      </c>
      <c r="I45" s="18" t="n">
        <v>349.38452513</v>
      </c>
      <c r="J45" s="20" t="n">
        <v>7.00489196</v>
      </c>
      <c r="K45" s="18" t="n">
        <v>345.83104058</v>
      </c>
      <c r="L45" s="20" t="n">
        <v>7.75793172</v>
      </c>
      <c r="M45" s="18" t="n">
        <v>351.21932979</v>
      </c>
      <c r="N45" s="20" t="n">
        <v>10.60103338</v>
      </c>
      <c r="O45" s="18" t="n">
        <v>344.7406132</v>
      </c>
      <c r="P45" s="20" t="n">
        <v>6.83326883</v>
      </c>
      <c r="Q45" s="18" t="s">
        <v>404</v>
      </c>
      <c r="R45" s="20" t="s">
        <v>404</v>
      </c>
      <c r="S45" s="18" t="s">
        <v>404</v>
      </c>
      <c r="T45" s="20" t="s">
        <v>404</v>
      </c>
      <c r="U45" s="18" t="s">
        <v>404</v>
      </c>
      <c r="V45" s="20" t="s">
        <v>404</v>
      </c>
      <c r="W45" s="18" t="s">
        <v>404</v>
      </c>
      <c r="X45" s="20" t="s">
        <v>404</v>
      </c>
      <c r="Y45" s="18" t="n">
        <v>376.53770263</v>
      </c>
      <c r="Z45" s="20" t="n">
        <v>23.46739142</v>
      </c>
    </row>
    <row r="46" spans="1:26">
      <c r="A46" s="15" t="s">
        <v>443</v>
      </c>
      <c r="B46" s="17" t="n">
        <v>23141</v>
      </c>
      <c r="C46" s="18">
        <f>(4196.0/B46*100)</f>
        <v/>
      </c>
      <c r="D46" s="19" t="n">
        <v>18945</v>
      </c>
      <c r="E46" s="18" t="n">
        <v>399.69151168</v>
      </c>
      <c r="F46" s="20" t="n">
        <v>18.27658047</v>
      </c>
      <c r="G46" s="18" t="n">
        <v>399.41596599</v>
      </c>
      <c r="H46" s="20" t="n">
        <v>15.4916964</v>
      </c>
      <c r="I46" s="18" t="n">
        <v>422.06376704</v>
      </c>
      <c r="J46" s="20" t="n">
        <v>7.88355099</v>
      </c>
      <c r="K46" s="18" t="n">
        <v>422.71064057</v>
      </c>
      <c r="L46" s="20" t="n">
        <v>6.48872514</v>
      </c>
      <c r="M46" s="18" t="n">
        <v>409.2357751</v>
      </c>
      <c r="N46" s="20" t="n">
        <v>7.15384955</v>
      </c>
      <c r="O46" s="18" t="n">
        <v>406.86847669</v>
      </c>
      <c r="P46" s="20" t="n">
        <v>5.1477637</v>
      </c>
      <c r="Q46" s="18" t="s">
        <v>404</v>
      </c>
      <c r="R46" s="20" t="s">
        <v>404</v>
      </c>
      <c r="S46" s="18" t="s">
        <v>404</v>
      </c>
      <c r="T46" s="20" t="s">
        <v>404</v>
      </c>
      <c r="U46" s="18" t="s">
        <v>404</v>
      </c>
      <c r="V46" s="20" t="s">
        <v>404</v>
      </c>
      <c r="W46" s="18" t="s">
        <v>404</v>
      </c>
      <c r="X46" s="20" t="s">
        <v>404</v>
      </c>
      <c r="Y46" s="18" t="n">
        <v>386.80531936</v>
      </c>
      <c r="Z46" s="20" t="n">
        <v>12.5226491</v>
      </c>
    </row>
    <row r="47" spans="1:26">
      <c r="A47" s="15" t="s">
        <v>444</v>
      </c>
      <c r="B47" s="17" t="n">
        <v>5928</v>
      </c>
      <c r="C47" s="18">
        <f>(0.0/B47*100)</f>
        <v/>
      </c>
      <c r="D47" s="19" t="n">
        <v>5928</v>
      </c>
      <c r="E47" s="18" t="s">
        <v>404</v>
      </c>
      <c r="F47" s="20" t="s">
        <v>404</v>
      </c>
      <c r="G47" s="18" t="n">
        <v>390.84889836</v>
      </c>
      <c r="H47" s="20" t="n">
        <v>41.86260561</v>
      </c>
      <c r="I47" s="18" t="n">
        <v>462.36225489</v>
      </c>
      <c r="J47" s="20" t="n">
        <v>12.34658261</v>
      </c>
      <c r="K47" s="18" t="n">
        <v>412.54586554</v>
      </c>
      <c r="L47" s="20" t="n">
        <v>12.48869776</v>
      </c>
      <c r="M47" s="18" t="n">
        <v>434.4781111</v>
      </c>
      <c r="N47" s="20" t="n">
        <v>13.42283373</v>
      </c>
      <c r="O47" s="18" t="n">
        <v>431.52851795</v>
      </c>
      <c r="P47" s="20" t="n">
        <v>11.62289067</v>
      </c>
      <c r="Q47" s="18" t="s">
        <v>404</v>
      </c>
      <c r="R47" s="20" t="s">
        <v>404</v>
      </c>
      <c r="S47" s="18" t="s">
        <v>404</v>
      </c>
      <c r="T47" s="20" t="s">
        <v>404</v>
      </c>
      <c r="U47" s="18" t="s">
        <v>404</v>
      </c>
      <c r="V47" s="20" t="s">
        <v>404</v>
      </c>
      <c r="W47" s="18" t="s">
        <v>404</v>
      </c>
      <c r="X47" s="20" t="s">
        <v>404</v>
      </c>
      <c r="Y47" s="18" t="n">
        <v>427.72212223</v>
      </c>
      <c r="Z47" s="20" t="n">
        <v>40.17225934</v>
      </c>
    </row>
    <row r="48" spans="1:26">
      <c r="A48" s="15" t="s">
        <v>445</v>
      </c>
      <c r="B48" s="17" t="n">
        <v>9841</v>
      </c>
      <c r="C48" s="18">
        <f>(0.0/B48*100)</f>
        <v/>
      </c>
      <c r="D48" s="19" t="n">
        <v>9841</v>
      </c>
      <c r="E48" s="18" t="n">
        <v>582.43614995</v>
      </c>
      <c r="F48" s="20" t="n">
        <v>12.39159791</v>
      </c>
      <c r="G48" s="18" t="n">
        <v>482.42111656</v>
      </c>
      <c r="H48" s="20" t="n">
        <v>12.54962246</v>
      </c>
      <c r="I48" s="18" t="n">
        <v>502.13023279</v>
      </c>
      <c r="J48" s="20" t="n">
        <v>11.15176154</v>
      </c>
      <c r="K48" s="18" t="n">
        <v>495.80663559</v>
      </c>
      <c r="L48" s="20" t="n">
        <v>12.24178677</v>
      </c>
      <c r="M48" s="18" t="n">
        <v>484.61232006</v>
      </c>
      <c r="N48" s="20" t="n">
        <v>21.50173629</v>
      </c>
      <c r="O48" s="18" t="n">
        <v>501.76210398</v>
      </c>
      <c r="P48" s="20" t="n">
        <v>19.12682246</v>
      </c>
      <c r="Q48" s="18" t="s">
        <v>404</v>
      </c>
      <c r="R48" s="20" t="s">
        <v>404</v>
      </c>
      <c r="S48" s="18" t="s">
        <v>404</v>
      </c>
      <c r="T48" s="20" t="s">
        <v>404</v>
      </c>
      <c r="U48" s="18" t="s">
        <v>404</v>
      </c>
      <c r="V48" s="20" t="s">
        <v>404</v>
      </c>
      <c r="W48" s="18" t="s">
        <v>404</v>
      </c>
      <c r="X48" s="20" t="s">
        <v>404</v>
      </c>
      <c r="Y48" s="18" t="n">
        <v>489.39484344</v>
      </c>
      <c r="Z48" s="20" t="n">
        <v>48.48359354</v>
      </c>
    </row>
    <row r="49" spans="1:26">
      <c r="A49" s="15" t="s">
        <v>446</v>
      </c>
      <c r="B49" s="17" t="n">
        <v>6349</v>
      </c>
      <c r="C49" s="18">
        <f>(52.0/B49*100)</f>
        <v/>
      </c>
      <c r="D49" s="19" t="n">
        <v>6297</v>
      </c>
      <c r="E49" s="18" t="s">
        <v>404</v>
      </c>
      <c r="F49" s="20" t="s">
        <v>404</v>
      </c>
      <c r="G49" s="18" t="n">
        <v>415.11092176</v>
      </c>
      <c r="H49" s="20" t="n">
        <v>30.16160486</v>
      </c>
      <c r="I49" s="18" t="n">
        <v>418.06504876</v>
      </c>
      <c r="J49" s="20" t="n">
        <v>8.87485423</v>
      </c>
      <c r="K49" s="18" t="n">
        <v>423.93995872</v>
      </c>
      <c r="L49" s="20" t="n">
        <v>8.396397070000001</v>
      </c>
      <c r="M49" s="18" t="n">
        <v>419.89051051</v>
      </c>
      <c r="N49" s="20" t="n">
        <v>8.460245049999999</v>
      </c>
      <c r="O49" s="18" t="n">
        <v>430.33264675</v>
      </c>
      <c r="P49" s="20" t="n">
        <v>4.78767809</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s">
        <v>404</v>
      </c>
      <c r="F50" s="20" t="s">
        <v>404</v>
      </c>
      <c r="G50" s="18" t="n">
        <v>438.3781596</v>
      </c>
      <c r="H50" s="20" t="n">
        <v>13.92882938</v>
      </c>
      <c r="I50" s="18" t="n">
        <v>411.16711638</v>
      </c>
      <c r="J50" s="20" t="n">
        <v>8.096223200000001</v>
      </c>
      <c r="K50" s="18" t="n">
        <v>426.3941794</v>
      </c>
      <c r="L50" s="20" t="n">
        <v>6.13312314</v>
      </c>
      <c r="M50" s="18" t="n">
        <v>443.3945213</v>
      </c>
      <c r="N50" s="20" t="n">
        <v>12.01324689</v>
      </c>
      <c r="O50" s="18" t="n">
        <v>432.41810247</v>
      </c>
      <c r="P50" s="20" t="n">
        <v>6.50790205</v>
      </c>
      <c r="Q50" s="18" t="s">
        <v>404</v>
      </c>
      <c r="R50" s="20" t="s">
        <v>404</v>
      </c>
      <c r="S50" s="18" t="s">
        <v>404</v>
      </c>
      <c r="T50" s="20" t="s">
        <v>404</v>
      </c>
      <c r="U50" s="18" t="s">
        <v>404</v>
      </c>
      <c r="V50" s="20" t="s">
        <v>404</v>
      </c>
      <c r="W50" s="18" t="s">
        <v>404</v>
      </c>
      <c r="X50" s="20" t="s">
        <v>404</v>
      </c>
      <c r="Y50" s="18" t="n">
        <v>409.15443322</v>
      </c>
      <c r="Z50" s="20" t="n">
        <v>19.49940974</v>
      </c>
    </row>
    <row r="51" spans="1:26">
      <c r="A51" s="15" t="s">
        <v>448</v>
      </c>
      <c r="B51" s="17" t="n">
        <v>6866</v>
      </c>
      <c r="C51" s="18">
        <f>(0.0/B51*100)</f>
        <v/>
      </c>
      <c r="D51" s="19" t="n">
        <v>6866</v>
      </c>
      <c r="E51" s="18" t="n">
        <v>420.27396127</v>
      </c>
      <c r="F51" s="20" t="n">
        <v>8.744208220000001</v>
      </c>
      <c r="G51" s="18" t="n">
        <v>426.08895274</v>
      </c>
      <c r="H51" s="20" t="n">
        <v>12.98637991</v>
      </c>
      <c r="I51" s="18" t="n">
        <v>437.81382991</v>
      </c>
      <c r="J51" s="20" t="n">
        <v>10.04910752</v>
      </c>
      <c r="K51" s="18" t="n">
        <v>421.15700958</v>
      </c>
      <c r="L51" s="20" t="n">
        <v>5.08109736</v>
      </c>
      <c r="M51" s="18" t="n">
        <v>426.77331336</v>
      </c>
      <c r="N51" s="20" t="n">
        <v>8.263650419999999</v>
      </c>
      <c r="O51" s="18" t="n">
        <v>430.22868276</v>
      </c>
      <c r="P51" s="20" t="n">
        <v>7.23698685</v>
      </c>
      <c r="Q51" s="18" t="s">
        <v>404</v>
      </c>
      <c r="R51" s="20" t="s">
        <v>404</v>
      </c>
      <c r="S51" s="18" t="s">
        <v>404</v>
      </c>
      <c r="T51" s="20" t="s">
        <v>404</v>
      </c>
      <c r="U51" s="18" t="s">
        <v>404</v>
      </c>
      <c r="V51" s="20" t="s">
        <v>404</v>
      </c>
      <c r="W51" s="18" t="s">
        <v>404</v>
      </c>
      <c r="X51" s="20" t="s">
        <v>404</v>
      </c>
      <c r="Y51" s="18" t="n">
        <v>427.85773641</v>
      </c>
      <c r="Z51" s="20" t="n">
        <v>10.73244197</v>
      </c>
    </row>
    <row r="52" spans="1:26">
      <c r="A52" s="15" t="s">
        <v>449</v>
      </c>
      <c r="B52" s="17" t="n">
        <v>5809</v>
      </c>
      <c r="C52" s="18">
        <f>(0.0/B52*100)</f>
        <v/>
      </c>
      <c r="D52" s="19" t="n">
        <v>5809</v>
      </c>
      <c r="E52" s="18" t="s">
        <v>404</v>
      </c>
      <c r="F52" s="20" t="s">
        <v>404</v>
      </c>
      <c r="G52" s="18" t="n">
        <v>447.92017507</v>
      </c>
      <c r="H52" s="20" t="n">
        <v>33.26160399</v>
      </c>
      <c r="I52" s="18" t="n">
        <v>489.15665997</v>
      </c>
      <c r="J52" s="20" t="n">
        <v>7.84408526</v>
      </c>
      <c r="K52" s="18" t="n">
        <v>497.07666064</v>
      </c>
      <c r="L52" s="20" t="n">
        <v>7.94982208</v>
      </c>
      <c r="M52" s="18" t="n">
        <v>489.63130541</v>
      </c>
      <c r="N52" s="20" t="n">
        <v>9.15763119</v>
      </c>
      <c r="O52" s="18" t="n">
        <v>478.27078485</v>
      </c>
      <c r="P52" s="20" t="n">
        <v>7.9294729</v>
      </c>
      <c r="Q52" s="18" t="s">
        <v>404</v>
      </c>
      <c r="R52" s="20" t="s">
        <v>404</v>
      </c>
      <c r="S52" s="18" t="s">
        <v>404</v>
      </c>
      <c r="T52" s="20" t="s">
        <v>404</v>
      </c>
      <c r="U52" s="18" t="s">
        <v>404</v>
      </c>
      <c r="V52" s="20" t="s">
        <v>404</v>
      </c>
      <c r="W52" s="18" t="s">
        <v>404</v>
      </c>
      <c r="X52" s="20" t="s">
        <v>404</v>
      </c>
      <c r="Y52" s="18" t="n">
        <v>473.17606328</v>
      </c>
      <c r="Z52" s="20" t="n">
        <v>22.56677967</v>
      </c>
    </row>
    <row r="53" spans="1:26">
      <c r="A53" s="15" t="s">
        <v>450</v>
      </c>
      <c r="B53" s="17" t="n">
        <v>5571</v>
      </c>
      <c r="C53" s="18">
        <f>(0.0/B53*100)</f>
        <v/>
      </c>
      <c r="D53" s="19" t="n">
        <v>5571</v>
      </c>
      <c r="E53" s="18" t="s">
        <v>404</v>
      </c>
      <c r="F53" s="20" t="s">
        <v>404</v>
      </c>
      <c r="G53" s="18" t="n">
        <v>443.68704219</v>
      </c>
      <c r="H53" s="20" t="n">
        <v>5.13572916</v>
      </c>
      <c r="I53" s="18" t="n">
        <v>457.40291591</v>
      </c>
      <c r="J53" s="20" t="n">
        <v>4.90667721</v>
      </c>
      <c r="K53" s="18" t="n">
        <v>455.08883249</v>
      </c>
      <c r="L53" s="20" t="n">
        <v>2.79411955</v>
      </c>
      <c r="M53" s="18" t="n">
        <v>437.74809704</v>
      </c>
      <c r="N53" s="20" t="n">
        <v>2.89303236</v>
      </c>
      <c r="O53" s="18" t="n">
        <v>429.26708539</v>
      </c>
      <c r="P53" s="20" t="n">
        <v>3.15103229</v>
      </c>
      <c r="Q53" s="18" t="s">
        <v>404</v>
      </c>
      <c r="R53" s="20" t="s">
        <v>404</v>
      </c>
      <c r="S53" s="18" t="s">
        <v>404</v>
      </c>
      <c r="T53" s="20" t="s">
        <v>404</v>
      </c>
      <c r="U53" s="18" t="s">
        <v>404</v>
      </c>
      <c r="V53" s="20" t="s">
        <v>404</v>
      </c>
      <c r="W53" s="18" t="s">
        <v>404</v>
      </c>
      <c r="X53" s="20" t="s">
        <v>404</v>
      </c>
      <c r="Y53" s="18" t="n">
        <v>430.14828414</v>
      </c>
      <c r="Z53" s="20" t="n">
        <v>12.25004245</v>
      </c>
    </row>
    <row r="54" spans="1:26">
      <c r="A54" s="15" t="s">
        <v>451</v>
      </c>
      <c r="B54" s="17" t="n">
        <v>4740</v>
      </c>
      <c r="C54" s="18">
        <f>(199.0/B54*100)</f>
        <v/>
      </c>
      <c r="D54" s="19" t="n">
        <v>4541</v>
      </c>
      <c r="E54" s="18" t="s">
        <v>404</v>
      </c>
      <c r="F54" s="20" t="s">
        <v>404</v>
      </c>
      <c r="G54" s="18" t="n">
        <v>387.4038582</v>
      </c>
      <c r="H54" s="20" t="n">
        <v>15.23881945</v>
      </c>
      <c r="I54" s="18" t="n">
        <v>340.94216956</v>
      </c>
      <c r="J54" s="20" t="n">
        <v>28.72659209</v>
      </c>
      <c r="K54" s="18" t="n">
        <v>352.94749091</v>
      </c>
      <c r="L54" s="20" t="n">
        <v>11.32731957</v>
      </c>
      <c r="M54" s="18" t="n">
        <v>369.94713308</v>
      </c>
      <c r="N54" s="20" t="n">
        <v>10.88838906</v>
      </c>
      <c r="O54" s="18" t="n">
        <v>356.40689496</v>
      </c>
      <c r="P54" s="20" t="n">
        <v>5.18916576</v>
      </c>
      <c r="Q54" s="18" t="s">
        <v>404</v>
      </c>
      <c r="R54" s="20" t="s">
        <v>404</v>
      </c>
      <c r="S54" s="18" t="s">
        <v>404</v>
      </c>
      <c r="T54" s="20" t="s">
        <v>404</v>
      </c>
      <c r="U54" s="18" t="s">
        <v>404</v>
      </c>
      <c r="V54" s="20" t="s">
        <v>404</v>
      </c>
      <c r="W54" s="18" t="s">
        <v>404</v>
      </c>
      <c r="X54" s="20" t="s">
        <v>404</v>
      </c>
      <c r="Y54" s="18" t="n">
        <v>314.82068181</v>
      </c>
      <c r="Z54" s="20" t="n">
        <v>13.57154131</v>
      </c>
    </row>
    <row r="55" spans="1:26">
      <c r="A55" s="15" t="s">
        <v>452</v>
      </c>
      <c r="B55" s="17" t="n">
        <v>5316</v>
      </c>
      <c r="C55" s="18">
        <f>(43.0/B55*100)</f>
        <v/>
      </c>
      <c r="D55" s="19" t="n">
        <v>5273</v>
      </c>
      <c r="E55" s="18" t="n">
        <v>441.75055714</v>
      </c>
      <c r="F55" s="20" t="n">
        <v>15.67377008</v>
      </c>
      <c r="G55" s="18" t="n">
        <v>389.07865459</v>
      </c>
      <c r="H55" s="20" t="n">
        <v>17.68218953</v>
      </c>
      <c r="I55" s="18" t="n">
        <v>420.01676025</v>
      </c>
      <c r="J55" s="20" t="n">
        <v>10.93618573</v>
      </c>
      <c r="K55" s="18" t="n">
        <v>411.75356922</v>
      </c>
      <c r="L55" s="20" t="n">
        <v>8.37269131</v>
      </c>
      <c r="M55" s="18" t="n">
        <v>397.42204775</v>
      </c>
      <c r="N55" s="20" t="n">
        <v>9.89864816</v>
      </c>
      <c r="O55" s="18" t="n">
        <v>396.76099727</v>
      </c>
      <c r="P55" s="20" t="n">
        <v>5.50609417</v>
      </c>
      <c r="Q55" s="18" t="s">
        <v>404</v>
      </c>
      <c r="R55" s="20" t="s">
        <v>404</v>
      </c>
      <c r="S55" s="18" t="s">
        <v>404</v>
      </c>
      <c r="T55" s="20" t="s">
        <v>404</v>
      </c>
      <c r="U55" s="18" t="s">
        <v>404</v>
      </c>
      <c r="V55" s="20" t="s">
        <v>404</v>
      </c>
      <c r="W55" s="18" t="s">
        <v>404</v>
      </c>
      <c r="X55" s="20" t="s">
        <v>404</v>
      </c>
      <c r="Y55" s="18" t="n">
        <v>355.28113124</v>
      </c>
      <c r="Z55" s="20" t="n">
        <v>21.07946909</v>
      </c>
    </row>
    <row r="56" spans="1:26">
      <c r="A56" s="15" t="s">
        <v>453</v>
      </c>
      <c r="B56" s="17" t="n">
        <v>5359</v>
      </c>
      <c r="C56" s="18">
        <f>(0.0/B56*100)</f>
        <v/>
      </c>
      <c r="D56" s="19" t="n">
        <v>5359</v>
      </c>
      <c r="E56" s="18" t="s">
        <v>404</v>
      </c>
      <c r="F56" s="20" t="s">
        <v>404</v>
      </c>
      <c r="G56" s="18" t="n">
        <v>542.59210286</v>
      </c>
      <c r="H56" s="20" t="n">
        <v>13.03431851</v>
      </c>
      <c r="I56" s="18" t="n">
        <v>535.15261585</v>
      </c>
      <c r="J56" s="20" t="n">
        <v>7.00216563</v>
      </c>
      <c r="K56" s="18" t="n">
        <v>523.89892875</v>
      </c>
      <c r="L56" s="20" t="n">
        <v>6.500785</v>
      </c>
      <c r="M56" s="18" t="n">
        <v>489.74263839</v>
      </c>
      <c r="N56" s="20" t="n">
        <v>12.60997325</v>
      </c>
      <c r="O56" s="18" t="n">
        <v>539.98344603</v>
      </c>
      <c r="P56" s="20" t="n">
        <v>9.88296854</v>
      </c>
      <c r="Q56" s="18" t="s">
        <v>404</v>
      </c>
      <c r="R56" s="20" t="s">
        <v>404</v>
      </c>
      <c r="S56" s="18" t="s">
        <v>404</v>
      </c>
      <c r="T56" s="20" t="s">
        <v>404</v>
      </c>
      <c r="U56" s="18" t="s">
        <v>404</v>
      </c>
      <c r="V56" s="20" t="s">
        <v>404</v>
      </c>
      <c r="W56" s="18" t="s">
        <v>404</v>
      </c>
      <c r="X56" s="20" t="s">
        <v>404</v>
      </c>
      <c r="Y56" s="18" t="n">
        <v>516.53957642</v>
      </c>
      <c r="Z56" s="20" t="n">
        <v>11.62662993</v>
      </c>
    </row>
    <row r="57" spans="1:26">
      <c r="A57" s="15" t="s">
        <v>454</v>
      </c>
      <c r="B57" s="17" t="n">
        <v>6513</v>
      </c>
      <c r="C57" s="18">
        <f>(0.0/B57*100)</f>
        <v/>
      </c>
      <c r="D57" s="19" t="n">
        <v>6513</v>
      </c>
      <c r="E57" s="18" t="n">
        <v>373.04158517</v>
      </c>
      <c r="F57" s="20" t="n">
        <v>25.73346827</v>
      </c>
      <c r="G57" s="18" t="n">
        <v>399.63530862</v>
      </c>
      <c r="H57" s="20" t="n">
        <v>15.13601736</v>
      </c>
      <c r="I57" s="18" t="n">
        <v>383.3616048</v>
      </c>
      <c r="J57" s="20" t="n">
        <v>12.84899453</v>
      </c>
      <c r="K57" s="18" t="n">
        <v>398.20785323</v>
      </c>
      <c r="L57" s="20" t="n">
        <v>5.91472818</v>
      </c>
      <c r="M57" s="18" t="n">
        <v>402.28193219</v>
      </c>
      <c r="N57" s="20" t="n">
        <v>7.58691177</v>
      </c>
      <c r="O57" s="18" t="n">
        <v>399.91713849</v>
      </c>
      <c r="P57" s="20" t="n">
        <v>6.16045272</v>
      </c>
      <c r="Q57" s="18" t="s">
        <v>404</v>
      </c>
      <c r="R57" s="20" t="s">
        <v>404</v>
      </c>
      <c r="S57" s="18" t="s">
        <v>404</v>
      </c>
      <c r="T57" s="20" t="s">
        <v>404</v>
      </c>
      <c r="U57" s="18" t="s">
        <v>404</v>
      </c>
      <c r="V57" s="20" t="s">
        <v>404</v>
      </c>
      <c r="W57" s="18" t="s">
        <v>404</v>
      </c>
      <c r="X57" s="20" t="s">
        <v>404</v>
      </c>
      <c r="Y57" s="18" t="n">
        <v>337.94881143</v>
      </c>
      <c r="Z57" s="20" t="n">
        <v>10.54297295</v>
      </c>
    </row>
    <row r="58" spans="1:26">
      <c r="A58" s="15" t="s">
        <v>455</v>
      </c>
      <c r="B58" s="17" t="n">
        <v>7267</v>
      </c>
      <c r="C58" s="18">
        <f>(0.0/B58*100)</f>
        <v/>
      </c>
      <c r="D58" s="19" t="n">
        <v>7267</v>
      </c>
      <c r="E58" s="18" t="n">
        <v>417.91988828</v>
      </c>
      <c r="F58" s="20" t="n">
        <v>31.63312645</v>
      </c>
      <c r="G58" s="18" t="n">
        <v>407.39169124</v>
      </c>
      <c r="H58" s="20" t="n">
        <v>17.31192162</v>
      </c>
      <c r="I58" s="18" t="n">
        <v>417.7410545</v>
      </c>
      <c r="J58" s="20" t="n">
        <v>8.136113160000001</v>
      </c>
      <c r="K58" s="18" t="n">
        <v>413.25462107</v>
      </c>
      <c r="L58" s="20" t="n">
        <v>8.302330080000001</v>
      </c>
      <c r="M58" s="18" t="n">
        <v>412.52284575</v>
      </c>
      <c r="N58" s="20" t="n">
        <v>8.756823150000001</v>
      </c>
      <c r="O58" s="18" t="n">
        <v>397.0678444</v>
      </c>
      <c r="P58" s="20" t="n">
        <v>6.46932906</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n">
        <v>355.12216978</v>
      </c>
      <c r="F59" s="20" t="n">
        <v>11.75905821</v>
      </c>
      <c r="G59" s="18" t="n">
        <v>330.53309216</v>
      </c>
      <c r="H59" s="20" t="n">
        <v>7.85772369</v>
      </c>
      <c r="I59" s="18" t="n">
        <v>361.60957876</v>
      </c>
      <c r="J59" s="20" t="n">
        <v>3.89827935</v>
      </c>
      <c r="K59" s="18" t="n">
        <v>346.58904486</v>
      </c>
      <c r="L59" s="20" t="n">
        <v>3.71610581</v>
      </c>
      <c r="M59" s="18" t="n">
        <v>319.23871526</v>
      </c>
      <c r="N59" s="20" t="n">
        <v>4.05666751</v>
      </c>
      <c r="O59" s="18" t="n">
        <v>349.09375985</v>
      </c>
      <c r="P59" s="20" t="n">
        <v>2.60165348</v>
      </c>
      <c r="Q59" s="18" t="s">
        <v>404</v>
      </c>
      <c r="R59" s="20" t="s">
        <v>404</v>
      </c>
      <c r="S59" s="18" t="s">
        <v>404</v>
      </c>
      <c r="T59" s="20" t="s">
        <v>404</v>
      </c>
      <c r="U59" s="18" t="s">
        <v>404</v>
      </c>
      <c r="V59" s="20" t="s">
        <v>404</v>
      </c>
      <c r="W59" s="18" t="s">
        <v>404</v>
      </c>
      <c r="X59" s="20" t="s">
        <v>404</v>
      </c>
      <c r="Y59" s="18" t="n">
        <v>310.21064091</v>
      </c>
      <c r="Z59" s="20" t="n">
        <v>16.45801956</v>
      </c>
    </row>
    <row r="60" spans="1:26">
      <c r="A60" s="15" t="s">
        <v>457</v>
      </c>
      <c r="B60" s="17" t="n">
        <v>4546</v>
      </c>
      <c r="C60" s="18">
        <f>(0.0/B60*100)</f>
        <v/>
      </c>
      <c r="D60" s="19" t="n">
        <v>4546</v>
      </c>
      <c r="E60" s="18" t="n">
        <v>280.28875759</v>
      </c>
      <c r="F60" s="20" t="n">
        <v>17.20621344</v>
      </c>
      <c r="G60" s="18" t="n">
        <v>319.53458059</v>
      </c>
      <c r="H60" s="20" t="n">
        <v>12.96190568</v>
      </c>
      <c r="I60" s="18" t="n">
        <v>328.62347196</v>
      </c>
      <c r="J60" s="20" t="n">
        <v>13.34181204</v>
      </c>
      <c r="K60" s="18" t="n">
        <v>351.82437078</v>
      </c>
      <c r="L60" s="20" t="n">
        <v>12.36642702</v>
      </c>
      <c r="M60" s="18" t="n">
        <v>347.32419554</v>
      </c>
      <c r="N60" s="20" t="n">
        <v>11.60908865</v>
      </c>
      <c r="O60" s="18" t="n">
        <v>367.04661705</v>
      </c>
      <c r="P60" s="20" t="n">
        <v>10.38919119</v>
      </c>
      <c r="Q60" s="18" t="s">
        <v>404</v>
      </c>
      <c r="R60" s="20" t="s">
        <v>404</v>
      </c>
      <c r="S60" s="18" t="s">
        <v>404</v>
      </c>
      <c r="T60" s="20" t="s">
        <v>404</v>
      </c>
      <c r="U60" s="18" t="s">
        <v>404</v>
      </c>
      <c r="V60" s="20" t="s">
        <v>404</v>
      </c>
      <c r="W60" s="18" t="s">
        <v>404</v>
      </c>
      <c r="X60" s="20" t="s">
        <v>404</v>
      </c>
      <c r="Y60" s="18" t="n">
        <v>351.84090278</v>
      </c>
      <c r="Z60" s="20" t="n">
        <v>36.10051371</v>
      </c>
    </row>
    <row r="61" spans="1:26">
      <c r="A61" s="15" t="s">
        <v>458</v>
      </c>
      <c r="B61" s="17" t="n">
        <v>6525</v>
      </c>
      <c r="C61" s="18">
        <f>(0.0/B61*100)</f>
        <v/>
      </c>
      <c r="D61" s="19" t="n">
        <v>6525</v>
      </c>
      <c r="E61" s="18" t="n">
        <v>537.84178066</v>
      </c>
      <c r="F61" s="20" t="n">
        <v>12.91471148</v>
      </c>
      <c r="G61" s="18" t="n">
        <v>465.6372099</v>
      </c>
      <c r="H61" s="20" t="n">
        <v>11.47458527</v>
      </c>
      <c r="I61" s="18" t="n">
        <v>483.26171886</v>
      </c>
      <c r="J61" s="20" t="n">
        <v>6.53514299</v>
      </c>
      <c r="K61" s="18" t="n">
        <v>477.1758223</v>
      </c>
      <c r="L61" s="20" t="n">
        <v>5.25274364</v>
      </c>
      <c r="M61" s="18" t="n">
        <v>462.43409927</v>
      </c>
      <c r="N61" s="20" t="n">
        <v>10.66566155</v>
      </c>
      <c r="O61" s="18" t="n">
        <v>461.42463021</v>
      </c>
      <c r="P61" s="20" t="n">
        <v>6.73385932</v>
      </c>
      <c r="Q61" s="18" t="s">
        <v>404</v>
      </c>
      <c r="R61" s="20" t="s">
        <v>404</v>
      </c>
      <c r="S61" s="18" t="s">
        <v>404</v>
      </c>
      <c r="T61" s="20" t="s">
        <v>404</v>
      </c>
      <c r="U61" s="18" t="s">
        <v>404</v>
      </c>
      <c r="V61" s="20" t="s">
        <v>404</v>
      </c>
      <c r="W61" s="18" t="s">
        <v>404</v>
      </c>
      <c r="X61" s="20" t="s">
        <v>404</v>
      </c>
      <c r="Y61" s="18" t="n">
        <v>385.89806823</v>
      </c>
      <c r="Z61" s="20" t="n">
        <v>20.12227127</v>
      </c>
    </row>
    <row r="62" spans="1:26">
      <c r="A62" s="15" t="s">
        <v>459</v>
      </c>
      <c r="B62" s="17" t="n">
        <v>4476</v>
      </c>
      <c r="C62" s="18">
        <f>(0.0/B62*100)</f>
        <v/>
      </c>
      <c r="D62" s="19" t="n">
        <v>4476</v>
      </c>
      <c r="E62" s="18" t="s">
        <v>404</v>
      </c>
      <c r="F62" s="20" t="s">
        <v>404</v>
      </c>
      <c r="G62" s="18" t="n">
        <v>502.68715335</v>
      </c>
      <c r="H62" s="20" t="n">
        <v>2.38814601</v>
      </c>
      <c r="I62" s="18" t="n">
        <v>510.41824722</v>
      </c>
      <c r="J62" s="20" t="n">
        <v>1.94772429</v>
      </c>
      <c r="K62" s="18" t="n">
        <v>502.02822758</v>
      </c>
      <c r="L62" s="20" t="n">
        <v>2.16639957</v>
      </c>
      <c r="M62" s="18" t="n">
        <v>534.7298089</v>
      </c>
      <c r="N62" s="20" t="n">
        <v>5.28796652</v>
      </c>
      <c r="O62" s="18" t="n">
        <v>534.1565655000001</v>
      </c>
      <c r="P62" s="20" t="n">
        <v>3.97170349</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s">
        <v>404</v>
      </c>
      <c r="F63" s="20" t="s">
        <v>404</v>
      </c>
      <c r="G63" s="18" t="n">
        <v>228.37424916</v>
      </c>
      <c r="H63" s="20" t="n">
        <v>10.71455806</v>
      </c>
      <c r="I63" s="18" t="n">
        <v>349.0410795</v>
      </c>
      <c r="J63" s="20" t="n">
        <v>4.78764604</v>
      </c>
      <c r="K63" s="18" t="n">
        <v>349.75802963</v>
      </c>
      <c r="L63" s="20" t="n">
        <v>3.31067948</v>
      </c>
      <c r="M63" s="18" t="n">
        <v>366.6631184</v>
      </c>
      <c r="N63" s="20" t="n">
        <v>3.77032331</v>
      </c>
      <c r="O63" s="18" t="n">
        <v>352.78829564</v>
      </c>
      <c r="P63" s="20" t="n">
        <v>2.36106046</v>
      </c>
      <c r="Q63" s="18" t="s">
        <v>404</v>
      </c>
      <c r="R63" s="20" t="s">
        <v>404</v>
      </c>
      <c r="S63" s="18" t="s">
        <v>404</v>
      </c>
      <c r="T63" s="20" t="s">
        <v>404</v>
      </c>
      <c r="U63" s="18" t="s">
        <v>404</v>
      </c>
      <c r="V63" s="20" t="s">
        <v>404</v>
      </c>
      <c r="W63" s="18" t="s">
        <v>404</v>
      </c>
      <c r="X63" s="20" t="s">
        <v>404</v>
      </c>
      <c r="Y63" s="18" t="n">
        <v>358.19721327</v>
      </c>
      <c r="Z63" s="20" t="n">
        <v>4.88702487</v>
      </c>
    </row>
    <row r="64" spans="1:26">
      <c r="A64" s="15" t="s">
        <v>461</v>
      </c>
      <c r="B64" s="17" t="n">
        <v>3634</v>
      </c>
      <c r="C64" s="18">
        <f>(27.0/B64*100)</f>
        <v/>
      </c>
      <c r="D64" s="19" t="n">
        <v>3607</v>
      </c>
      <c r="E64" s="18" t="s">
        <v>404</v>
      </c>
      <c r="F64" s="20" t="s">
        <v>404</v>
      </c>
      <c r="G64" s="18" t="n">
        <v>380.41691748</v>
      </c>
      <c r="H64" s="20" t="n">
        <v>11.15181345</v>
      </c>
      <c r="I64" s="18" t="n">
        <v>444.00857484</v>
      </c>
      <c r="J64" s="20" t="n">
        <v>3.02029402</v>
      </c>
      <c r="K64" s="18" t="n">
        <v>476.88869805</v>
      </c>
      <c r="L64" s="20" t="n">
        <v>3.12412386</v>
      </c>
      <c r="M64" s="18" t="n">
        <v>444.96049628</v>
      </c>
      <c r="N64" s="20" t="n">
        <v>3.70962118</v>
      </c>
      <c r="O64" s="18" t="n">
        <v>430.80754434</v>
      </c>
      <c r="P64" s="20" t="n">
        <v>3.61894867</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356.53021409</v>
      </c>
      <c r="F65" s="20" t="n">
        <v>18.63286901</v>
      </c>
      <c r="G65" s="18" t="n">
        <v>442.48032698</v>
      </c>
      <c r="H65" s="20" t="n">
        <v>20.45369327</v>
      </c>
      <c r="I65" s="18" t="n">
        <v>425.62482771</v>
      </c>
      <c r="J65" s="20" t="n">
        <v>7.70706652</v>
      </c>
      <c r="K65" s="18" t="n">
        <v>405.54257479</v>
      </c>
      <c r="L65" s="20" t="n">
        <v>6.31252702</v>
      </c>
      <c r="M65" s="18" t="n">
        <v>408.11966116</v>
      </c>
      <c r="N65" s="20" t="n">
        <v>5.91030003</v>
      </c>
      <c r="O65" s="18" t="n">
        <v>421.10605215</v>
      </c>
      <c r="P65" s="20" t="n">
        <v>6.39025287</v>
      </c>
      <c r="Q65" s="18" t="s">
        <v>404</v>
      </c>
      <c r="R65" s="20" t="s">
        <v>404</v>
      </c>
      <c r="S65" s="18" t="s">
        <v>404</v>
      </c>
      <c r="T65" s="20" t="s">
        <v>404</v>
      </c>
      <c r="U65" s="18" t="n">
        <v>384.39760237</v>
      </c>
      <c r="V65" s="20" t="n">
        <v>13.27088055</v>
      </c>
      <c r="W65" s="18" t="s">
        <v>404</v>
      </c>
      <c r="X65" s="20" t="s">
        <v>404</v>
      </c>
      <c r="Y65" s="18" t="n">
        <v>414.78461442</v>
      </c>
      <c r="Z65" s="20" t="n">
        <v>10.81552838</v>
      </c>
    </row>
    <row r="66" spans="1:26">
      <c r="A66" s="15" t="s">
        <v>463</v>
      </c>
      <c r="B66" s="17" t="n">
        <v>5665</v>
      </c>
      <c r="C66" s="18">
        <f>(0.0/B66*100)</f>
        <v/>
      </c>
      <c r="D66" s="19" t="n">
        <v>5665</v>
      </c>
      <c r="E66" s="18" t="s">
        <v>404</v>
      </c>
      <c r="F66" s="20" t="s">
        <v>404</v>
      </c>
      <c r="G66" s="18" t="n">
        <v>483.5948225</v>
      </c>
      <c r="H66" s="20" t="n">
        <v>13.79552543</v>
      </c>
      <c r="I66" s="18" t="n">
        <v>413.94456485</v>
      </c>
      <c r="J66" s="20" t="n">
        <v>3.30988553</v>
      </c>
      <c r="K66" s="18" t="n">
        <v>410.62256767</v>
      </c>
      <c r="L66" s="20" t="n">
        <v>3.12102078</v>
      </c>
      <c r="M66" s="18" t="n">
        <v>439.52363083</v>
      </c>
      <c r="N66" s="20" t="n">
        <v>2.86317177</v>
      </c>
      <c r="O66" s="18" t="n">
        <v>431.1425442</v>
      </c>
      <c r="P66" s="20" t="n">
        <v>2.5658545</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368.18506395</v>
      </c>
      <c r="F67" s="20" t="n">
        <v>18.89119166</v>
      </c>
      <c r="G67" s="18" t="n">
        <v>378.64212366</v>
      </c>
      <c r="H67" s="20" t="n">
        <v>12.6603172</v>
      </c>
      <c r="I67" s="18" t="n">
        <v>407.46950051</v>
      </c>
      <c r="J67" s="20" t="n">
        <v>7.21521919</v>
      </c>
      <c r="K67" s="18" t="n">
        <v>389.46840864</v>
      </c>
      <c r="L67" s="20" t="n">
        <v>7.59203673</v>
      </c>
      <c r="M67" s="18" t="n">
        <v>396.71870018</v>
      </c>
      <c r="N67" s="20" t="n">
        <v>8.79963564</v>
      </c>
      <c r="O67" s="18" t="n">
        <v>410.87973294</v>
      </c>
      <c r="P67" s="20" t="n">
        <v>8.71406975</v>
      </c>
      <c r="Q67" s="18" t="s">
        <v>404</v>
      </c>
      <c r="R67" s="20" t="s">
        <v>404</v>
      </c>
      <c r="S67" s="18" t="s">
        <v>404</v>
      </c>
      <c r="T67" s="20" t="s">
        <v>404</v>
      </c>
      <c r="U67" s="18" t="s">
        <v>404</v>
      </c>
      <c r="V67" s="20" t="s">
        <v>404</v>
      </c>
      <c r="W67" s="18" t="s">
        <v>404</v>
      </c>
      <c r="X67" s="20" t="s">
        <v>404</v>
      </c>
      <c r="Y67" s="18" t="n">
        <v>396.8409242</v>
      </c>
      <c r="Z67" s="20" t="n">
        <v>18.71810452</v>
      </c>
    </row>
    <row r="68" spans="1:26">
      <c r="A68" s="15" t="s">
        <v>465</v>
      </c>
      <c r="B68" s="17" t="n">
        <v>12083</v>
      </c>
      <c r="C68" s="18">
        <f>(0.0/B68*100)</f>
        <v/>
      </c>
      <c r="D68" s="19" t="n">
        <v>12083</v>
      </c>
      <c r="E68" s="18" t="s">
        <v>404</v>
      </c>
      <c r="F68" s="20" t="s">
        <v>404</v>
      </c>
      <c r="G68" s="18" t="n">
        <v>402.90993258</v>
      </c>
      <c r="H68" s="20" t="n">
        <v>2.99299408</v>
      </c>
      <c r="I68" s="18" t="n">
        <v>407.0510829</v>
      </c>
      <c r="J68" s="20" t="n">
        <v>2.22440822</v>
      </c>
      <c r="K68" s="18" t="n">
        <v>375.78133938</v>
      </c>
      <c r="L68" s="20" t="n">
        <v>1.57204808</v>
      </c>
      <c r="M68" s="18" t="n">
        <v>402.16744459</v>
      </c>
      <c r="N68" s="20" t="n">
        <v>2.16554531</v>
      </c>
      <c r="O68" s="18" t="n">
        <v>423.56370824</v>
      </c>
      <c r="P68" s="20" t="n">
        <v>2.00989077</v>
      </c>
      <c r="Q68" s="18" t="s">
        <v>404</v>
      </c>
      <c r="R68" s="20" t="s">
        <v>404</v>
      </c>
      <c r="S68" s="18" t="s">
        <v>404</v>
      </c>
      <c r="T68" s="20" t="s">
        <v>404</v>
      </c>
      <c r="U68" s="18" t="s">
        <v>404</v>
      </c>
      <c r="V68" s="20" t="s">
        <v>404</v>
      </c>
      <c r="W68" s="18" t="s">
        <v>404</v>
      </c>
      <c r="X68" s="20" t="s">
        <v>404</v>
      </c>
      <c r="Y68" s="18" t="n">
        <v>403.73696419</v>
      </c>
      <c r="Z68" s="20" t="n">
        <v>6.40639968</v>
      </c>
    </row>
    <row r="69" spans="1:26">
      <c r="A69" s="15" t="s">
        <v>466</v>
      </c>
      <c r="B69" s="17" t="n">
        <v>4876</v>
      </c>
      <c r="C69" s="18">
        <f>(0.0/B69*100)</f>
        <v/>
      </c>
      <c r="D69" s="19" t="n">
        <v>4876</v>
      </c>
      <c r="E69" s="18" t="s">
        <v>404</v>
      </c>
      <c r="F69" s="20" t="s">
        <v>404</v>
      </c>
      <c r="G69" s="18" t="n">
        <v>406.07551176</v>
      </c>
      <c r="H69" s="20" t="n">
        <v>17.84099892</v>
      </c>
      <c r="I69" s="18" t="n">
        <v>447.92872162</v>
      </c>
      <c r="J69" s="20" t="n">
        <v>13.46049325</v>
      </c>
      <c r="K69" s="18" t="n">
        <v>427.6088092</v>
      </c>
      <c r="L69" s="20" t="n">
        <v>7.90247843</v>
      </c>
      <c r="M69" s="18" t="n">
        <v>445.24931345</v>
      </c>
      <c r="N69" s="20" t="n">
        <v>13.22249379</v>
      </c>
      <c r="O69" s="18" t="n">
        <v>432.95091371</v>
      </c>
      <c r="P69" s="20" t="n">
        <v>7.63950359</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461.29874644</v>
      </c>
      <c r="F70" s="20" t="n">
        <v>6.56349826</v>
      </c>
      <c r="G70" s="18" t="n">
        <v>506.38382519</v>
      </c>
      <c r="H70" s="20" t="n">
        <v>9.151476929999999</v>
      </c>
      <c r="I70" s="18" t="n">
        <v>497.07204479</v>
      </c>
      <c r="J70" s="20" t="n">
        <v>6.537962</v>
      </c>
      <c r="K70" s="18" t="n">
        <v>486.58878822</v>
      </c>
      <c r="L70" s="20" t="n">
        <v>5.93947471</v>
      </c>
      <c r="M70" s="18" t="n">
        <v>498.08328068</v>
      </c>
      <c r="N70" s="20" t="n">
        <v>6.20240316</v>
      </c>
      <c r="O70" s="18" t="n">
        <v>496.64148999</v>
      </c>
      <c r="P70" s="20" t="n">
        <v>9.208616210000001</v>
      </c>
      <c r="Q70" s="18" t="s">
        <v>404</v>
      </c>
      <c r="R70" s="20" t="s">
        <v>404</v>
      </c>
      <c r="S70" s="18" t="s">
        <v>404</v>
      </c>
      <c r="T70" s="20" t="s">
        <v>404</v>
      </c>
      <c r="U70" s="18" t="s">
        <v>404</v>
      </c>
      <c r="V70" s="20" t="s">
        <v>404</v>
      </c>
      <c r="W70" s="18" t="s">
        <v>404</v>
      </c>
      <c r="X70" s="20" t="s">
        <v>404</v>
      </c>
      <c r="Y70" s="18" t="n">
        <v>447.86295113</v>
      </c>
      <c r="Z70" s="20" t="n">
        <v>31.73701814</v>
      </c>
    </row>
    <row r="71" spans="1:26">
      <c r="A71" s="15" t="s">
        <v>468</v>
      </c>
      <c r="B71" s="17" t="n">
        <v>6115</v>
      </c>
      <c r="C71" s="18">
        <f>(0.0/B71*100)</f>
        <v/>
      </c>
      <c r="D71" s="19" t="n">
        <v>6115</v>
      </c>
      <c r="E71" s="18" t="s">
        <v>404</v>
      </c>
      <c r="F71" s="20" t="s">
        <v>404</v>
      </c>
      <c r="G71" s="18" t="n">
        <v>526.90058302</v>
      </c>
      <c r="H71" s="20" t="n">
        <v>7.58292598</v>
      </c>
      <c r="I71" s="18" t="n">
        <v>535.28398222</v>
      </c>
      <c r="J71" s="20" t="n">
        <v>3.03801268</v>
      </c>
      <c r="K71" s="18" t="n">
        <v>534.57132236</v>
      </c>
      <c r="L71" s="20" t="n">
        <v>2.90282462</v>
      </c>
      <c r="M71" s="18" t="n">
        <v>542.96591899</v>
      </c>
      <c r="N71" s="20" t="n">
        <v>3.95079473</v>
      </c>
      <c r="O71" s="18" t="n">
        <v>532.87542587</v>
      </c>
      <c r="P71" s="20" t="n">
        <v>2.66164801</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484.81953056</v>
      </c>
      <c r="F72" s="20" t="n">
        <v>8.284308169999999</v>
      </c>
      <c r="G72" s="18" t="n">
        <v>484.21930761</v>
      </c>
      <c r="H72" s="20" t="n">
        <v>15.87565833</v>
      </c>
      <c r="I72" s="18" t="n">
        <v>493.09102033</v>
      </c>
      <c r="J72" s="20" t="n">
        <v>7.04902109</v>
      </c>
      <c r="K72" s="18" t="n">
        <v>500.33897582</v>
      </c>
      <c r="L72" s="20" t="n">
        <v>6.38418581</v>
      </c>
      <c r="M72" s="18" t="n">
        <v>483.74061324</v>
      </c>
      <c r="N72" s="20" t="n">
        <v>12.53101544</v>
      </c>
      <c r="O72" s="18" t="n">
        <v>516.7913956800001</v>
      </c>
      <c r="P72" s="20" t="n">
        <v>8.15887637</v>
      </c>
      <c r="Q72" s="18" t="s">
        <v>404</v>
      </c>
      <c r="R72" s="20" t="s">
        <v>404</v>
      </c>
      <c r="S72" s="18" t="s">
        <v>404</v>
      </c>
      <c r="T72" s="20" t="s">
        <v>404</v>
      </c>
      <c r="U72" s="18" t="s">
        <v>404</v>
      </c>
      <c r="V72" s="20" t="s">
        <v>404</v>
      </c>
      <c r="W72" s="18" t="s">
        <v>404</v>
      </c>
      <c r="X72" s="20" t="s">
        <v>404</v>
      </c>
      <c r="Y72" s="18" t="n">
        <v>491.15895263</v>
      </c>
      <c r="Z72" s="20" t="n">
        <v>20.97552602</v>
      </c>
    </row>
    <row r="73" spans="1:26">
      <c r="A73" s="15" t="s">
        <v>470</v>
      </c>
      <c r="B73" s="17" t="n">
        <v>8249</v>
      </c>
      <c r="C73" s="18">
        <f>(0.0/B73*100)</f>
        <v/>
      </c>
      <c r="D73" s="19" t="n">
        <v>8249</v>
      </c>
      <c r="E73" s="18" t="s">
        <v>404</v>
      </c>
      <c r="F73" s="20" t="s">
        <v>404</v>
      </c>
      <c r="G73" s="18" t="n">
        <v>416.36021771</v>
      </c>
      <c r="H73" s="20" t="n">
        <v>19.2940578</v>
      </c>
      <c r="I73" s="18" t="n">
        <v>414.85498652</v>
      </c>
      <c r="J73" s="20" t="n">
        <v>8.94294739</v>
      </c>
      <c r="K73" s="18" t="n">
        <v>401.61559807</v>
      </c>
      <c r="L73" s="20" t="n">
        <v>6.3443444</v>
      </c>
      <c r="M73" s="18" t="n">
        <v>402.2194246</v>
      </c>
      <c r="N73" s="20" t="n">
        <v>9.78161186</v>
      </c>
      <c r="O73" s="18" t="n">
        <v>417.74718717</v>
      </c>
      <c r="P73" s="20" t="n">
        <v>7.37711578</v>
      </c>
      <c r="Q73" s="18" t="s">
        <v>404</v>
      </c>
      <c r="R73" s="20" t="s">
        <v>404</v>
      </c>
      <c r="S73" s="18" t="s">
        <v>404</v>
      </c>
      <c r="T73" s="20" t="s">
        <v>404</v>
      </c>
      <c r="U73" s="18" t="s">
        <v>404</v>
      </c>
      <c r="V73" s="20" t="s">
        <v>404</v>
      </c>
      <c r="W73" s="18" t="s">
        <v>404</v>
      </c>
      <c r="X73" s="20" t="s">
        <v>404</v>
      </c>
      <c r="Y73" s="18" t="n">
        <v>404.50291603</v>
      </c>
      <c r="Z73" s="20" t="n">
        <v>15.52288606</v>
      </c>
    </row>
    <row r="74" spans="1:26">
      <c r="A74" s="15" t="s">
        <v>471</v>
      </c>
      <c r="B74" s="17" t="n">
        <v>4692</v>
      </c>
      <c r="C74" s="18">
        <f>(484.0/B74*100)</f>
        <v/>
      </c>
      <c r="D74" s="19" t="n">
        <v>4208</v>
      </c>
      <c r="E74" s="18" t="n">
        <v>435.71817392</v>
      </c>
      <c r="F74" s="20" t="n">
        <v>17.80909689</v>
      </c>
      <c r="G74" s="18" t="n">
        <v>431.7264856</v>
      </c>
      <c r="H74" s="20" t="n">
        <v>13.31949459</v>
      </c>
      <c r="I74" s="18" t="n">
        <v>413.08354657</v>
      </c>
      <c r="J74" s="20" t="n">
        <v>5.35789826</v>
      </c>
      <c r="K74" s="18" t="n">
        <v>433.59283345</v>
      </c>
      <c r="L74" s="20" t="n">
        <v>3.00603747</v>
      </c>
      <c r="M74" s="18" t="n">
        <v>407.2472723</v>
      </c>
      <c r="N74" s="20" t="n">
        <v>3.11207352</v>
      </c>
      <c r="O74" s="18" t="n">
        <v>434.73002807</v>
      </c>
      <c r="P74" s="20" t="n">
        <v>2.99333526</v>
      </c>
      <c r="Q74" s="18" t="s">
        <v>404</v>
      </c>
      <c r="R74" s="20" t="s">
        <v>404</v>
      </c>
      <c r="S74" s="18" t="s">
        <v>404</v>
      </c>
      <c r="T74" s="20" t="s">
        <v>404</v>
      </c>
      <c r="U74" s="18" t="s">
        <v>404</v>
      </c>
      <c r="V74" s="20" t="s">
        <v>404</v>
      </c>
      <c r="W74" s="18" t="s">
        <v>404</v>
      </c>
      <c r="X74" s="20" t="s">
        <v>404</v>
      </c>
      <c r="Y74" s="18" t="n">
        <v>258.64583125</v>
      </c>
      <c r="Z74" s="20" t="n">
        <v>22.50681534</v>
      </c>
    </row>
    <row r="75" spans="1:26">
      <c r="A75" s="15" t="s">
        <v>472</v>
      </c>
      <c r="B75" s="17" t="n">
        <v>5375</v>
      </c>
      <c r="C75" s="18">
        <f>(483.0/B75*100)</f>
        <v/>
      </c>
      <c r="D75" s="19" t="n">
        <v>4892</v>
      </c>
      <c r="E75" s="18" t="n">
        <v>355.15158274</v>
      </c>
      <c r="F75" s="20" t="n">
        <v>15.86902924</v>
      </c>
      <c r="G75" s="18" t="n">
        <v>384.28170272</v>
      </c>
      <c r="H75" s="20" t="n">
        <v>9.59804153</v>
      </c>
      <c r="I75" s="18" t="n">
        <v>369.94732266</v>
      </c>
      <c r="J75" s="20" t="n">
        <v>9.728827709999999</v>
      </c>
      <c r="K75" s="18" t="n">
        <v>369.21970457</v>
      </c>
      <c r="L75" s="20" t="n">
        <v>8.326938350000001</v>
      </c>
      <c r="M75" s="18" t="n">
        <v>347.38864107</v>
      </c>
      <c r="N75" s="20" t="n">
        <v>12.6517454</v>
      </c>
      <c r="O75" s="18" t="n">
        <v>337.93354368</v>
      </c>
      <c r="P75" s="20" t="n">
        <v>8.55989567</v>
      </c>
      <c r="Q75" s="18" t="s">
        <v>404</v>
      </c>
      <c r="R75" s="20" t="s">
        <v>404</v>
      </c>
      <c r="S75" s="18" t="s">
        <v>404</v>
      </c>
      <c r="T75" s="20" t="s">
        <v>404</v>
      </c>
      <c r="U75" s="18" t="s">
        <v>404</v>
      </c>
      <c r="V75" s="20" t="s">
        <v>404</v>
      </c>
      <c r="W75" s="18" t="s">
        <v>404</v>
      </c>
      <c r="X75" s="20" t="s">
        <v>404</v>
      </c>
      <c r="Y75" s="18" t="n">
        <v>349.4406598</v>
      </c>
      <c r="Z75" s="20" t="n">
        <v>17.17888985</v>
      </c>
    </row>
    <row r="76" spans="1:26">
      <c r="A76" s="15" t="s">
        <v>473</v>
      </c>
      <c r="B76" s="17" t="n">
        <v>14167</v>
      </c>
      <c r="C76" s="18">
        <f>(1400.0/B76*100)</f>
        <v/>
      </c>
      <c r="D76" s="19" t="n">
        <v>12767</v>
      </c>
      <c r="E76" s="18" t="s">
        <v>404</v>
      </c>
      <c r="F76" s="20" t="s">
        <v>404</v>
      </c>
      <c r="G76" s="18" t="n">
        <v>448.65031823</v>
      </c>
      <c r="H76" s="20" t="n">
        <v>18.03072504</v>
      </c>
      <c r="I76" s="18" t="n">
        <v>423.95219114</v>
      </c>
      <c r="J76" s="20" t="n">
        <v>11.76687232</v>
      </c>
      <c r="K76" s="18" t="n">
        <v>442.68579268</v>
      </c>
      <c r="L76" s="20" t="n">
        <v>6.21642607</v>
      </c>
      <c r="M76" s="18" t="n">
        <v>427.56649044</v>
      </c>
      <c r="N76" s="20" t="n">
        <v>8.698206799999999</v>
      </c>
      <c r="O76" s="18" t="n">
        <v>431.97203629</v>
      </c>
      <c r="P76" s="20" t="n">
        <v>5.7102205</v>
      </c>
      <c r="Q76" s="18" t="s">
        <v>404</v>
      </c>
      <c r="R76" s="20" t="s">
        <v>404</v>
      </c>
      <c r="S76" s="18" t="s">
        <v>404</v>
      </c>
      <c r="T76" s="20" t="s">
        <v>404</v>
      </c>
      <c r="U76" s="18" t="s">
        <v>404</v>
      </c>
      <c r="V76" s="20" t="s">
        <v>404</v>
      </c>
      <c r="W76" s="18" t="s">
        <v>404</v>
      </c>
      <c r="X76" s="20" t="s">
        <v>404</v>
      </c>
      <c r="Y76" s="18" t="n">
        <v>449.28106422</v>
      </c>
      <c r="Z76" s="20" t="n">
        <v>10.003822</v>
      </c>
    </row>
    <row r="77" spans="1:26">
      <c r="A77" s="15" t="s">
        <v>474</v>
      </c>
      <c r="B77" s="17" t="n">
        <v>6062</v>
      </c>
      <c r="C77" s="18">
        <f>(0.0/B77*100)</f>
        <v/>
      </c>
      <c r="D77" s="19" t="n">
        <v>6062</v>
      </c>
      <c r="E77" s="18" t="n">
        <v>384.5468647</v>
      </c>
      <c r="F77" s="20" t="n">
        <v>17.64137769</v>
      </c>
      <c r="G77" s="18" t="n">
        <v>487.61080694</v>
      </c>
      <c r="H77" s="20" t="n">
        <v>15.42597769</v>
      </c>
      <c r="I77" s="18" t="n">
        <v>437.83308943</v>
      </c>
      <c r="J77" s="20" t="n">
        <v>13.86505892</v>
      </c>
      <c r="K77" s="18" t="n">
        <v>448.40826034</v>
      </c>
      <c r="L77" s="20" t="n">
        <v>7.45888022</v>
      </c>
      <c r="M77" s="18" t="n">
        <v>420.78352547</v>
      </c>
      <c r="N77" s="20" t="n">
        <v>5.48593396</v>
      </c>
      <c r="O77" s="18" t="n">
        <v>440.69112334</v>
      </c>
      <c r="P77" s="20" t="n">
        <v>8.36601918</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488.74649697</v>
      </c>
      <c r="F78" s="20" t="n">
        <v>7.47222688</v>
      </c>
      <c r="G78" s="18" t="n">
        <v>480.43180665</v>
      </c>
      <c r="H78" s="20" t="n">
        <v>12.37183386</v>
      </c>
      <c r="I78" s="18" t="n">
        <v>481.80891234</v>
      </c>
      <c r="J78" s="20" t="n">
        <v>10.71976049</v>
      </c>
      <c r="K78" s="18" t="n">
        <v>486.13374162</v>
      </c>
      <c r="L78" s="20" t="n">
        <v>5.44357973</v>
      </c>
      <c r="M78" s="18" t="n">
        <v>483.44056913</v>
      </c>
      <c r="N78" s="20" t="n">
        <v>7.60548922</v>
      </c>
      <c r="O78" s="18" t="n">
        <v>499.9427273</v>
      </c>
      <c r="P78" s="20" t="n">
        <v>11.75034127</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512.91573289</v>
      </c>
      <c r="H79" s="20" t="n">
        <v>23.62234827</v>
      </c>
      <c r="I79" s="18" t="n">
        <v>482.47567282</v>
      </c>
      <c r="J79" s="20" t="n">
        <v>15.62596532</v>
      </c>
      <c r="K79" s="18" t="n">
        <v>473.00525931</v>
      </c>
      <c r="L79" s="20" t="n">
        <v>17.03951003</v>
      </c>
      <c r="M79" s="18" t="n">
        <v>486.08982042</v>
      </c>
      <c r="N79" s="20" t="n">
        <v>18.89637845</v>
      </c>
      <c r="O79" s="18" t="n">
        <v>458.41148438</v>
      </c>
      <c r="P79" s="20" t="n">
        <v>11.18373563</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391.04439315</v>
      </c>
      <c r="F80" s="20" t="n">
        <v>18.89774428</v>
      </c>
      <c r="G80" s="18" t="n">
        <v>405.49973935</v>
      </c>
      <c r="H80" s="20" t="n">
        <v>12.94826281</v>
      </c>
      <c r="I80" s="18" t="n">
        <v>429.69927065</v>
      </c>
      <c r="J80" s="20" t="n">
        <v>13.0969563</v>
      </c>
      <c r="K80" s="18" t="n">
        <v>424.40504865</v>
      </c>
      <c r="L80" s="20" t="n">
        <v>7.44512624</v>
      </c>
      <c r="M80" s="18" t="n">
        <v>432.85327353</v>
      </c>
      <c r="N80" s="20" t="n">
        <v>7.40478767</v>
      </c>
      <c r="O80" s="18" t="n">
        <v>429.80592199</v>
      </c>
      <c r="P80" s="20" t="n">
        <v>6.63289104</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434.09654624</v>
      </c>
      <c r="F81" s="20" t="n">
        <v>7.0130507</v>
      </c>
      <c r="G81" s="18" t="n">
        <v>406.53338726</v>
      </c>
      <c r="H81" s="20" t="n">
        <v>28.43262134</v>
      </c>
      <c r="I81" s="18" t="n">
        <v>438.16454838</v>
      </c>
      <c r="J81" s="20" t="n">
        <v>8.22879893</v>
      </c>
      <c r="K81" s="18" t="n">
        <v>425.26936818</v>
      </c>
      <c r="L81" s="20" t="n">
        <v>6.64096254</v>
      </c>
      <c r="M81" s="18" t="n">
        <v>440.13022124</v>
      </c>
      <c r="N81" s="20" t="n">
        <v>7.7742467</v>
      </c>
      <c r="O81" s="18" t="n">
        <v>424.59668095</v>
      </c>
      <c r="P81" s="20" t="n">
        <v>6.27506977</v>
      </c>
      <c r="Q81" s="18" t="s">
        <v>404</v>
      </c>
      <c r="R81" s="20" t="s">
        <v>404</v>
      </c>
      <c r="S81" s="18" t="s">
        <v>404</v>
      </c>
      <c r="T81" s="20" t="s">
        <v>404</v>
      </c>
      <c r="U81" s="18" t="s">
        <v>404</v>
      </c>
      <c r="V81" s="20" t="s">
        <v>404</v>
      </c>
      <c r="W81" s="18" t="s">
        <v>404</v>
      </c>
      <c r="X81" s="20" t="s">
        <v>404</v>
      </c>
      <c r="Y81" s="18" t="n">
        <v>482.21225584</v>
      </c>
      <c r="Z81" s="20" t="n">
        <v>20.40223804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541</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509.32545779</v>
      </c>
      <c r="F7" s="20" t="n">
        <v>15.49212396</v>
      </c>
      <c r="G7" s="18" t="n">
        <v>518.6580028</v>
      </c>
      <c r="H7" s="20" t="n">
        <v>5.76074026</v>
      </c>
      <c r="I7" s="18" t="n">
        <v>496.38058988</v>
      </c>
      <c r="J7" s="20" t="n">
        <v>4.52124037</v>
      </c>
      <c r="K7" s="18" t="n">
        <v>505.51604972</v>
      </c>
      <c r="L7" s="20" t="n">
        <v>4.0704831</v>
      </c>
      <c r="M7" s="18" t="n">
        <v>500.17105806</v>
      </c>
      <c r="N7" s="20" t="n">
        <v>6.4531948</v>
      </c>
      <c r="O7" s="18" t="n">
        <v>500.19387253</v>
      </c>
      <c r="P7" s="20" t="n">
        <v>8.67794453</v>
      </c>
      <c r="Q7" s="18" t="s">
        <v>404</v>
      </c>
      <c r="R7" s="20" t="s">
        <v>404</v>
      </c>
      <c r="S7" s="18" t="s">
        <v>404</v>
      </c>
      <c r="T7" s="20" t="s">
        <v>404</v>
      </c>
      <c r="U7" s="18" t="s">
        <v>404</v>
      </c>
      <c r="V7" s="20" t="s">
        <v>404</v>
      </c>
      <c r="W7" s="18" t="s">
        <v>404</v>
      </c>
      <c r="X7" s="20" t="s">
        <v>404</v>
      </c>
      <c r="Y7" s="18" t="n">
        <v>489.6992206</v>
      </c>
      <c r="Z7" s="20" t="n">
        <v>7.23448531</v>
      </c>
    </row>
    <row r="8" spans="1:26">
      <c r="A8" s="15" t="s">
        <v>405</v>
      </c>
      <c r="B8" s="17" t="n">
        <v>7007</v>
      </c>
      <c r="C8" s="18">
        <f>(0.0/B8*100)</f>
        <v/>
      </c>
      <c r="D8" s="19" t="n">
        <v>7007</v>
      </c>
      <c r="E8" s="18" t="n">
        <v>482.44643981</v>
      </c>
      <c r="F8" s="20" t="n">
        <v>14.76574064</v>
      </c>
      <c r="G8" s="18" t="n">
        <v>488.95595003</v>
      </c>
      <c r="H8" s="20" t="n">
        <v>5.45116208</v>
      </c>
      <c r="I8" s="18" t="n">
        <v>484.8451954</v>
      </c>
      <c r="J8" s="20" t="n">
        <v>15.14079242</v>
      </c>
      <c r="K8" s="18" t="n">
        <v>479.55349509</v>
      </c>
      <c r="L8" s="20" t="n">
        <v>21.6122041</v>
      </c>
      <c r="M8" s="18" t="n">
        <v>440.52237067</v>
      </c>
      <c r="N8" s="20" t="n">
        <v>31.06882748</v>
      </c>
      <c r="O8" s="18" t="n">
        <v>508.95489439</v>
      </c>
      <c r="P8" s="20" t="n">
        <v>20.6334399</v>
      </c>
      <c r="Q8" s="18" t="s">
        <v>404</v>
      </c>
      <c r="R8" s="20" t="s">
        <v>404</v>
      </c>
      <c r="S8" s="18" t="s">
        <v>404</v>
      </c>
      <c r="T8" s="20" t="s">
        <v>404</v>
      </c>
      <c r="U8" s="18" t="s">
        <v>404</v>
      </c>
      <c r="V8" s="20" t="s">
        <v>404</v>
      </c>
      <c r="W8" s="18" t="s">
        <v>404</v>
      </c>
      <c r="X8" s="20" t="s">
        <v>404</v>
      </c>
      <c r="Y8" s="18" t="n">
        <v>453.20345995</v>
      </c>
      <c r="Z8" s="20" t="n">
        <v>16.43108204</v>
      </c>
    </row>
    <row r="9" spans="1:26">
      <c r="A9" s="15" t="s">
        <v>406</v>
      </c>
      <c r="B9" s="17" t="n">
        <v>9651</v>
      </c>
      <c r="C9" s="18">
        <f>(200.0/B9*100)</f>
        <v/>
      </c>
      <c r="D9" s="19" t="n">
        <v>9451</v>
      </c>
      <c r="E9" s="18" t="n">
        <v>498.51814903</v>
      </c>
      <c r="F9" s="20" t="n">
        <v>7.42747917</v>
      </c>
      <c r="G9" s="18" t="n">
        <v>506.38684105</v>
      </c>
      <c r="H9" s="20" t="n">
        <v>6.58246548</v>
      </c>
      <c r="I9" s="18" t="n">
        <v>498.735326</v>
      </c>
      <c r="J9" s="20" t="n">
        <v>11.43360703</v>
      </c>
      <c r="K9" s="18" t="n">
        <v>512.57149603</v>
      </c>
      <c r="L9" s="20" t="n">
        <v>10.41949904</v>
      </c>
      <c r="M9" s="18" t="n">
        <v>475.14231807</v>
      </c>
      <c r="N9" s="20" t="n">
        <v>23.58871038</v>
      </c>
      <c r="O9" s="18" t="n">
        <v>479.41573796</v>
      </c>
      <c r="P9" s="20" t="n">
        <v>31.05543867</v>
      </c>
      <c r="Q9" s="18" t="s">
        <v>404</v>
      </c>
      <c r="R9" s="20" t="s">
        <v>404</v>
      </c>
      <c r="S9" s="18" t="s">
        <v>404</v>
      </c>
      <c r="T9" s="20" t="s">
        <v>404</v>
      </c>
      <c r="U9" s="18" t="s">
        <v>404</v>
      </c>
      <c r="V9" s="20" t="s">
        <v>404</v>
      </c>
      <c r="W9" s="18" t="s">
        <v>404</v>
      </c>
      <c r="X9" s="20" t="s">
        <v>404</v>
      </c>
      <c r="Y9" s="18" t="n">
        <v>472.36899843</v>
      </c>
      <c r="Z9" s="20" t="n">
        <v>13.43071144</v>
      </c>
    </row>
    <row r="10" spans="1:26">
      <c r="A10" s="15" t="s">
        <v>407</v>
      </c>
      <c r="B10" s="17" t="n">
        <v>20058</v>
      </c>
      <c r="C10" s="18">
        <f>(2798.0/B10*100)</f>
        <v/>
      </c>
      <c r="D10" s="19" t="n">
        <v>17260</v>
      </c>
      <c r="E10" s="18" t="n">
        <v>526.29323806</v>
      </c>
      <c r="F10" s="20" t="n">
        <v>8.22941479</v>
      </c>
      <c r="G10" s="18" t="n">
        <v>525.40144761</v>
      </c>
      <c r="H10" s="20" t="n">
        <v>4.88446757</v>
      </c>
      <c r="I10" s="18" t="n">
        <v>529.89721423</v>
      </c>
      <c r="J10" s="20" t="n">
        <v>5.8232015</v>
      </c>
      <c r="K10" s="18" t="n">
        <v>525.71988843</v>
      </c>
      <c r="L10" s="20" t="n">
        <v>4.46817216</v>
      </c>
      <c r="M10" s="18" t="n">
        <v>529.8380458399999</v>
      </c>
      <c r="N10" s="20" t="n">
        <v>7.14174966</v>
      </c>
      <c r="O10" s="18" t="n">
        <v>526.87392011</v>
      </c>
      <c r="P10" s="20" t="n">
        <v>9.53502832</v>
      </c>
      <c r="Q10" s="18" t="s">
        <v>404</v>
      </c>
      <c r="R10" s="20" t="s">
        <v>404</v>
      </c>
      <c r="S10" s="18" t="s">
        <v>404</v>
      </c>
      <c r="T10" s="20" t="s">
        <v>404</v>
      </c>
      <c r="U10" s="18" t="s">
        <v>404</v>
      </c>
      <c r="V10" s="20" t="s">
        <v>404</v>
      </c>
      <c r="W10" s="18" t="s">
        <v>404</v>
      </c>
      <c r="X10" s="20" t="s">
        <v>404</v>
      </c>
      <c r="Y10" s="18" t="n">
        <v>540.79872579</v>
      </c>
      <c r="Z10" s="20" t="n">
        <v>12.06717063</v>
      </c>
    </row>
    <row r="11" spans="1:26">
      <c r="A11" s="15" t="s">
        <v>408</v>
      </c>
      <c r="B11" s="17" t="n">
        <v>7053</v>
      </c>
      <c r="C11" s="18">
        <f>(137.0/B11*100)</f>
        <v/>
      </c>
      <c r="D11" s="19" t="n">
        <v>6916</v>
      </c>
      <c r="E11" s="18" t="n">
        <v>455.10292237</v>
      </c>
      <c r="F11" s="20" t="n">
        <v>9.45537322</v>
      </c>
      <c r="G11" s="18" t="n">
        <v>463.69702573</v>
      </c>
      <c r="H11" s="20" t="n">
        <v>6.13919565</v>
      </c>
      <c r="I11" s="18" t="n">
        <v>452.73300053</v>
      </c>
      <c r="J11" s="20" t="n">
        <v>8.852329170000001</v>
      </c>
      <c r="K11" s="18" t="n">
        <v>452.92080685</v>
      </c>
      <c r="L11" s="20" t="n">
        <v>10.88012316</v>
      </c>
      <c r="M11" s="18" t="n">
        <v>461.55322178</v>
      </c>
      <c r="N11" s="20" t="n">
        <v>17.24454897</v>
      </c>
      <c r="O11" s="18" t="n">
        <v>481.78190104</v>
      </c>
      <c r="P11" s="20" t="n">
        <v>17.78928954</v>
      </c>
      <c r="Q11" s="18" t="s">
        <v>404</v>
      </c>
      <c r="R11" s="20" t="s">
        <v>404</v>
      </c>
      <c r="S11" s="18" t="s">
        <v>404</v>
      </c>
      <c r="T11" s="20" t="s">
        <v>404</v>
      </c>
      <c r="U11" s="18" t="s">
        <v>404</v>
      </c>
      <c r="V11" s="20" t="s">
        <v>404</v>
      </c>
      <c r="W11" s="18" t="s">
        <v>404</v>
      </c>
      <c r="X11" s="20" t="s">
        <v>404</v>
      </c>
      <c r="Y11" s="18" t="n">
        <v>458.21798021</v>
      </c>
      <c r="Z11" s="20" t="n">
        <v>22.60769021</v>
      </c>
    </row>
    <row r="12" spans="1:26">
      <c r="A12" s="15" t="s">
        <v>409</v>
      </c>
      <c r="B12" s="17" t="n">
        <v>6894</v>
      </c>
      <c r="C12" s="18">
        <f>(106.0/B12*100)</f>
        <v/>
      </c>
      <c r="D12" s="19" t="n">
        <v>6788</v>
      </c>
      <c r="E12" s="18" t="n">
        <v>474.37068364</v>
      </c>
      <c r="F12" s="20" t="n">
        <v>12.71020858</v>
      </c>
      <c r="G12" s="18" t="n">
        <v>491.32347596</v>
      </c>
      <c r="H12" s="20" t="n">
        <v>5.43540654</v>
      </c>
      <c r="I12" s="18" t="n">
        <v>483.43543577</v>
      </c>
      <c r="J12" s="20" t="n">
        <v>7.68125338</v>
      </c>
      <c r="K12" s="18" t="n">
        <v>491.38733708</v>
      </c>
      <c r="L12" s="20" t="n">
        <v>8.4772116</v>
      </c>
      <c r="M12" s="18" t="n">
        <v>490.24781184</v>
      </c>
      <c r="N12" s="20" t="n">
        <v>29.31864561</v>
      </c>
      <c r="O12" s="18" t="n">
        <v>483.89573231</v>
      </c>
      <c r="P12" s="20" t="n">
        <v>24.29090173</v>
      </c>
      <c r="Q12" s="18" t="s">
        <v>404</v>
      </c>
      <c r="R12" s="20" t="s">
        <v>404</v>
      </c>
      <c r="S12" s="18" t="s">
        <v>404</v>
      </c>
      <c r="T12" s="20" t="s">
        <v>404</v>
      </c>
      <c r="U12" s="18" t="s">
        <v>404</v>
      </c>
      <c r="V12" s="20" t="s">
        <v>404</v>
      </c>
      <c r="W12" s="18" t="s">
        <v>404</v>
      </c>
      <c r="X12" s="20" t="s">
        <v>404</v>
      </c>
      <c r="Y12" s="18" t="n">
        <v>471.7844405</v>
      </c>
      <c r="Z12" s="20" t="n">
        <v>20.81512342</v>
      </c>
    </row>
    <row r="13" spans="1:26">
      <c r="A13" s="15" t="s">
        <v>410</v>
      </c>
      <c r="B13" s="17" t="n">
        <v>7161</v>
      </c>
      <c r="C13" s="18">
        <f>(1175.0/B13*100)</f>
        <v/>
      </c>
      <c r="D13" s="19" t="n">
        <v>5986</v>
      </c>
      <c r="E13" s="18" t="n">
        <v>496.58861082</v>
      </c>
      <c r="F13" s="20" t="n">
        <v>8.138653700000001</v>
      </c>
      <c r="G13" s="18" t="n">
        <v>498.00505879</v>
      </c>
      <c r="H13" s="20" t="n">
        <v>4.11844915</v>
      </c>
      <c r="I13" s="18" t="n">
        <v>500.70131247</v>
      </c>
      <c r="J13" s="20" t="n">
        <v>6.60438181</v>
      </c>
      <c r="K13" s="18" t="n">
        <v>506.88749339</v>
      </c>
      <c r="L13" s="20" t="n">
        <v>7.7814027</v>
      </c>
      <c r="M13" s="18" t="n">
        <v>483.09475282</v>
      </c>
      <c r="N13" s="20" t="n">
        <v>9.42268217</v>
      </c>
      <c r="O13" s="18" t="n">
        <v>504.86879294</v>
      </c>
      <c r="P13" s="20" t="n">
        <v>16.24729351</v>
      </c>
      <c r="Q13" s="18" t="s">
        <v>404</v>
      </c>
      <c r="R13" s="20" t="s">
        <v>404</v>
      </c>
      <c r="S13" s="18" t="s">
        <v>404</v>
      </c>
      <c r="T13" s="20" t="s">
        <v>404</v>
      </c>
      <c r="U13" s="18" t="s">
        <v>404</v>
      </c>
      <c r="V13" s="20" t="s">
        <v>404</v>
      </c>
      <c r="W13" s="18" t="s">
        <v>404</v>
      </c>
      <c r="X13" s="20" t="s">
        <v>404</v>
      </c>
      <c r="Y13" s="18" t="n">
        <v>501.46899018</v>
      </c>
      <c r="Z13" s="20" t="n">
        <v>7.99422861</v>
      </c>
    </row>
    <row r="14" spans="1:26">
      <c r="A14" s="15" t="s">
        <v>411</v>
      </c>
      <c r="B14" s="17" t="n">
        <v>5587</v>
      </c>
      <c r="C14" s="18">
        <f>(0.0/B14*100)</f>
        <v/>
      </c>
      <c r="D14" s="19" t="n">
        <v>5587</v>
      </c>
      <c r="E14" s="18" t="n">
        <v>530.37081083</v>
      </c>
      <c r="F14" s="20" t="n">
        <v>12.32035483</v>
      </c>
      <c r="G14" s="18" t="n">
        <v>519.69584423</v>
      </c>
      <c r="H14" s="20" t="n">
        <v>2.87214279</v>
      </c>
      <c r="I14" s="18" t="n">
        <v>518.1205741799999</v>
      </c>
      <c r="J14" s="20" t="n">
        <v>5.63862089</v>
      </c>
      <c r="K14" s="18" t="n">
        <v>518.8576969</v>
      </c>
      <c r="L14" s="20" t="n">
        <v>7.90971589</v>
      </c>
      <c r="M14" s="18" t="n">
        <v>507.61015858</v>
      </c>
      <c r="N14" s="20" t="n">
        <v>10.55818265</v>
      </c>
      <c r="O14" s="18" t="n">
        <v>530.32546436</v>
      </c>
      <c r="P14" s="20" t="n">
        <v>7.73188503</v>
      </c>
      <c r="Q14" s="18" t="s">
        <v>404</v>
      </c>
      <c r="R14" s="20" t="s">
        <v>404</v>
      </c>
      <c r="S14" s="18" t="s">
        <v>404</v>
      </c>
      <c r="T14" s="20" t="s">
        <v>404</v>
      </c>
      <c r="U14" s="18" t="s">
        <v>404</v>
      </c>
      <c r="V14" s="20" t="s">
        <v>404</v>
      </c>
      <c r="W14" s="18" t="s">
        <v>404</v>
      </c>
      <c r="X14" s="20" t="s">
        <v>404</v>
      </c>
      <c r="Y14" s="18" t="n">
        <v>520.52497632</v>
      </c>
      <c r="Z14" s="20" t="n">
        <v>12.97520814</v>
      </c>
    </row>
    <row r="15" spans="1:26">
      <c r="A15" s="15" t="s">
        <v>412</v>
      </c>
      <c r="B15" s="17" t="n">
        <v>5882</v>
      </c>
      <c r="C15" s="18">
        <f>(0.0/B15*100)</f>
        <v/>
      </c>
      <c r="D15" s="19" t="n">
        <v>5882</v>
      </c>
      <c r="E15" s="18" t="n">
        <v>516.8507977100001</v>
      </c>
      <c r="F15" s="20" t="n">
        <v>25.94464437</v>
      </c>
      <c r="G15" s="18" t="n">
        <v>524.75507498</v>
      </c>
      <c r="H15" s="20" t="n">
        <v>3.40976937</v>
      </c>
      <c r="I15" s="18" t="n">
        <v>528.43824822</v>
      </c>
      <c r="J15" s="20" t="n">
        <v>6.68079796</v>
      </c>
      <c r="K15" s="18" t="n">
        <v>522.11470016</v>
      </c>
      <c r="L15" s="20" t="n">
        <v>6.23669927</v>
      </c>
      <c r="M15" s="18" t="n">
        <v>539.5120093199999</v>
      </c>
      <c r="N15" s="20" t="n">
        <v>9.592136160000001</v>
      </c>
      <c r="O15" s="18" t="n">
        <v>525.47100154</v>
      </c>
      <c r="P15" s="20" t="n">
        <v>8.09250662</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505.53961459</v>
      </c>
      <c r="F16" s="20" t="n">
        <v>7.89330574</v>
      </c>
      <c r="G16" s="18" t="n">
        <v>492.32126575</v>
      </c>
      <c r="H16" s="20" t="n">
        <v>8.24800557</v>
      </c>
      <c r="I16" s="18" t="n">
        <v>520.39087189</v>
      </c>
      <c r="J16" s="20" t="n">
        <v>10.37895922</v>
      </c>
      <c r="K16" s="18" t="n">
        <v>470.61865756</v>
      </c>
      <c r="L16" s="20" t="n">
        <v>29.20308155</v>
      </c>
      <c r="M16" s="18" t="n">
        <v>473.44970968</v>
      </c>
      <c r="N16" s="20" t="n">
        <v>27.77794481</v>
      </c>
      <c r="O16" s="18" t="n">
        <v>520.71947075</v>
      </c>
      <c r="P16" s="20" t="n">
        <v>35.441659</v>
      </c>
      <c r="Q16" s="18" t="s">
        <v>404</v>
      </c>
      <c r="R16" s="20" t="s">
        <v>404</v>
      </c>
      <c r="S16" s="18" t="s">
        <v>404</v>
      </c>
      <c r="T16" s="20" t="s">
        <v>404</v>
      </c>
      <c r="U16" s="18" t="s">
        <v>404</v>
      </c>
      <c r="V16" s="20" t="s">
        <v>404</v>
      </c>
      <c r="W16" s="18" t="s">
        <v>404</v>
      </c>
      <c r="X16" s="20" t="s">
        <v>404</v>
      </c>
      <c r="Y16" s="18" t="n">
        <v>487.02867259</v>
      </c>
      <c r="Z16" s="20" t="n">
        <v>23.51616708</v>
      </c>
    </row>
    <row r="17" spans="1:26">
      <c r="A17" s="15" t="s">
        <v>414</v>
      </c>
      <c r="B17" s="17" t="n">
        <v>6504</v>
      </c>
      <c r="C17" s="18">
        <f>(1325.0/B17*100)</f>
        <v/>
      </c>
      <c r="D17" s="19" t="n">
        <v>5179</v>
      </c>
      <c r="E17" s="18" t="n">
        <v>497.35601736</v>
      </c>
      <c r="F17" s="20" t="n">
        <v>14.71224902</v>
      </c>
      <c r="G17" s="18" t="n">
        <v>515.45762665</v>
      </c>
      <c r="H17" s="20" t="n">
        <v>5.75128134</v>
      </c>
      <c r="I17" s="18" t="n">
        <v>504.1205586</v>
      </c>
      <c r="J17" s="20" t="n">
        <v>7.59087378</v>
      </c>
      <c r="K17" s="18" t="n">
        <v>482.66733137</v>
      </c>
      <c r="L17" s="20" t="n">
        <v>18.97872937</v>
      </c>
      <c r="M17" s="18" t="n">
        <v>524.64201799</v>
      </c>
      <c r="N17" s="20" t="n">
        <v>23.92387008</v>
      </c>
      <c r="O17" s="18" t="n">
        <v>515.45541174</v>
      </c>
      <c r="P17" s="20" t="n">
        <v>39.99577405</v>
      </c>
      <c r="Q17" s="18" t="s">
        <v>404</v>
      </c>
      <c r="R17" s="20" t="s">
        <v>404</v>
      </c>
      <c r="S17" s="18" t="s">
        <v>404</v>
      </c>
      <c r="T17" s="20" t="s">
        <v>404</v>
      </c>
      <c r="U17" s="18" t="s">
        <v>404</v>
      </c>
      <c r="V17" s="20" t="s">
        <v>404</v>
      </c>
      <c r="W17" s="18" t="s">
        <v>404</v>
      </c>
      <c r="X17" s="20" t="s">
        <v>404</v>
      </c>
      <c r="Y17" s="18" t="n">
        <v>534.61638061</v>
      </c>
      <c r="Z17" s="20" t="n">
        <v>14.96897205</v>
      </c>
    </row>
    <row r="18" spans="1:26">
      <c r="A18" s="15" t="s">
        <v>415</v>
      </c>
      <c r="B18" s="17" t="n">
        <v>5532</v>
      </c>
      <c r="C18" s="18">
        <f>(0.0/B18*100)</f>
        <v/>
      </c>
      <c r="D18" s="19" t="n">
        <v>5532</v>
      </c>
      <c r="E18" s="18" t="n">
        <v>470.44924955</v>
      </c>
      <c r="F18" s="20" t="n">
        <v>21.54310777</v>
      </c>
      <c r="G18" s="18" t="n">
        <v>484.12022623</v>
      </c>
      <c r="H18" s="20" t="n">
        <v>5.82419026</v>
      </c>
      <c r="I18" s="18" t="n">
        <v>465.74362675</v>
      </c>
      <c r="J18" s="20" t="n">
        <v>10.32416982</v>
      </c>
      <c r="K18" s="18" t="n">
        <v>447.70686512</v>
      </c>
      <c r="L18" s="20" t="n">
        <v>10.7008996</v>
      </c>
      <c r="M18" s="18" t="n">
        <v>475.13798028</v>
      </c>
      <c r="N18" s="20" t="n">
        <v>15.79690537</v>
      </c>
      <c r="O18" s="18" t="n">
        <v>446.88370612</v>
      </c>
      <c r="P18" s="20" t="n">
        <v>18.35633517</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n">
        <v>487.99620093</v>
      </c>
      <c r="F19" s="20" t="n">
        <v>9.982216210000001</v>
      </c>
      <c r="G19" s="18" t="n">
        <v>468.61641336</v>
      </c>
      <c r="H19" s="20" t="n">
        <v>5.69748174</v>
      </c>
      <c r="I19" s="18" t="n">
        <v>457.48843372</v>
      </c>
      <c r="J19" s="20" t="n">
        <v>13.77222893</v>
      </c>
      <c r="K19" s="18" t="n">
        <v>460.66993945</v>
      </c>
      <c r="L19" s="20" t="n">
        <v>16.03266347</v>
      </c>
      <c r="M19" s="18" t="n">
        <v>411.96158027</v>
      </c>
      <c r="N19" s="20" t="n">
        <v>21.54779102</v>
      </c>
      <c r="O19" s="18" t="n">
        <v>525.77754846</v>
      </c>
      <c r="P19" s="20" t="n">
        <v>20.47311673</v>
      </c>
      <c r="Q19" s="18" t="s">
        <v>404</v>
      </c>
      <c r="R19" s="20" t="s">
        <v>404</v>
      </c>
      <c r="S19" s="18" t="s">
        <v>404</v>
      </c>
      <c r="T19" s="20" t="s">
        <v>404</v>
      </c>
      <c r="U19" s="18" t="s">
        <v>404</v>
      </c>
      <c r="V19" s="20" t="s">
        <v>404</v>
      </c>
      <c r="W19" s="18" t="s">
        <v>404</v>
      </c>
      <c r="X19" s="20" t="s">
        <v>404</v>
      </c>
      <c r="Y19" s="18" t="n">
        <v>467.09476375</v>
      </c>
      <c r="Z19" s="20" t="n">
        <v>22.2601978</v>
      </c>
    </row>
    <row r="20" spans="1:26">
      <c r="A20" s="15" t="s">
        <v>417</v>
      </c>
      <c r="B20" s="17" t="n">
        <v>3371</v>
      </c>
      <c r="C20" s="18">
        <f>(24.0/B20*100)</f>
        <v/>
      </c>
      <c r="D20" s="19" t="n">
        <v>3347</v>
      </c>
      <c r="E20" s="18" t="n">
        <v>469.39713748</v>
      </c>
      <c r="F20" s="20" t="n">
        <v>7.87630022</v>
      </c>
      <c r="G20" s="18" t="n">
        <v>484.57692437</v>
      </c>
      <c r="H20" s="20" t="n">
        <v>2.59495404</v>
      </c>
      <c r="I20" s="18" t="n">
        <v>477.34260274</v>
      </c>
      <c r="J20" s="20" t="n">
        <v>4.03481311</v>
      </c>
      <c r="K20" s="18" t="n">
        <v>491.52395958</v>
      </c>
      <c r="L20" s="20" t="n">
        <v>4.39007374</v>
      </c>
      <c r="M20" s="18" t="n">
        <v>436.68015152</v>
      </c>
      <c r="N20" s="20" t="n">
        <v>13.20166995</v>
      </c>
      <c r="O20" s="18" t="n">
        <v>454.3732615</v>
      </c>
      <c r="P20" s="20" t="n">
        <v>12.26083163</v>
      </c>
      <c r="Q20" s="18" t="s">
        <v>404</v>
      </c>
      <c r="R20" s="20" t="s">
        <v>404</v>
      </c>
      <c r="S20" s="18" t="s">
        <v>404</v>
      </c>
      <c r="T20" s="20" t="s">
        <v>404</v>
      </c>
      <c r="U20" s="18" t="s">
        <v>404</v>
      </c>
      <c r="V20" s="20" t="s">
        <v>404</v>
      </c>
      <c r="W20" s="18" t="s">
        <v>404</v>
      </c>
      <c r="X20" s="20" t="s">
        <v>404</v>
      </c>
      <c r="Y20" s="18" t="n">
        <v>447.56506131</v>
      </c>
      <c r="Z20" s="20" t="n">
        <v>12.42612876</v>
      </c>
    </row>
    <row r="21" spans="1:26">
      <c r="A21" s="15" t="s">
        <v>418</v>
      </c>
      <c r="B21" s="17" t="n">
        <v>5741</v>
      </c>
      <c r="C21" s="18">
        <f>(0.0/B21*100)</f>
        <v/>
      </c>
      <c r="D21" s="19" t="n">
        <v>5741</v>
      </c>
      <c r="E21" s="18" t="n">
        <v>534.09099168</v>
      </c>
      <c r="F21" s="20" t="n">
        <v>7.5655919</v>
      </c>
      <c r="G21" s="18" t="n">
        <v>515.08066826</v>
      </c>
      <c r="H21" s="20" t="n">
        <v>6.33021659</v>
      </c>
      <c r="I21" s="18" t="n">
        <v>525.32232177</v>
      </c>
      <c r="J21" s="20" t="n">
        <v>5.96870994</v>
      </c>
      <c r="K21" s="18" t="n">
        <v>515.11489632</v>
      </c>
      <c r="L21" s="20" t="n">
        <v>6.15277189</v>
      </c>
      <c r="M21" s="18" t="n">
        <v>524.15139221</v>
      </c>
      <c r="N21" s="20" t="n">
        <v>7.45824532</v>
      </c>
      <c r="O21" s="18" t="n">
        <v>524.81809333</v>
      </c>
      <c r="P21" s="20" t="n">
        <v>10.15480602</v>
      </c>
      <c r="Q21" s="18" t="s">
        <v>404</v>
      </c>
      <c r="R21" s="20" t="s">
        <v>404</v>
      </c>
      <c r="S21" s="18" t="s">
        <v>404</v>
      </c>
      <c r="T21" s="20" t="s">
        <v>404</v>
      </c>
      <c r="U21" s="18" t="s">
        <v>404</v>
      </c>
      <c r="V21" s="20" t="s">
        <v>404</v>
      </c>
      <c r="W21" s="18" t="s">
        <v>404</v>
      </c>
      <c r="X21" s="20" t="s">
        <v>404</v>
      </c>
      <c r="Y21" s="18" t="n">
        <v>515.422249</v>
      </c>
      <c r="Z21" s="20" t="n">
        <v>7.91139218</v>
      </c>
    </row>
    <row r="22" spans="1:26">
      <c r="A22" s="15" t="s">
        <v>419</v>
      </c>
      <c r="B22" s="17" t="n">
        <v>6598</v>
      </c>
      <c r="C22" s="18">
        <f>(0.0/B22*100)</f>
        <v/>
      </c>
      <c r="D22" s="19" t="n">
        <v>6598</v>
      </c>
      <c r="E22" s="18" t="n">
        <v>519.8450943</v>
      </c>
      <c r="F22" s="20" t="n">
        <v>13.63139461</v>
      </c>
      <c r="G22" s="18" t="n">
        <v>478.01496948</v>
      </c>
      <c r="H22" s="20" t="n">
        <v>9.64692178</v>
      </c>
      <c r="I22" s="18" t="n">
        <v>456.19954065</v>
      </c>
      <c r="J22" s="20" t="n">
        <v>9.663642879999999</v>
      </c>
      <c r="K22" s="18" t="n">
        <v>468.84280591</v>
      </c>
      <c r="L22" s="20" t="n">
        <v>12.44606811</v>
      </c>
      <c r="M22" s="18" t="n">
        <v>464.40338587</v>
      </c>
      <c r="N22" s="20" t="n">
        <v>18.89981355</v>
      </c>
      <c r="O22" s="18" t="n">
        <v>458.34993366</v>
      </c>
      <c r="P22" s="20" t="n">
        <v>32.10679667</v>
      </c>
      <c r="Q22" s="18" t="s">
        <v>404</v>
      </c>
      <c r="R22" s="20" t="s">
        <v>404</v>
      </c>
      <c r="S22" s="18" t="s">
        <v>404</v>
      </c>
      <c r="T22" s="20" t="s">
        <v>404</v>
      </c>
      <c r="U22" s="18" t="s">
        <v>404</v>
      </c>
      <c r="V22" s="20" t="s">
        <v>404</v>
      </c>
      <c r="W22" s="18" t="s">
        <v>404</v>
      </c>
      <c r="X22" s="20" t="s">
        <v>404</v>
      </c>
      <c r="Y22" s="18" t="n">
        <v>522.40966873</v>
      </c>
      <c r="Z22" s="20" t="n">
        <v>17.55332682</v>
      </c>
    </row>
    <row r="23" spans="1:26">
      <c r="A23" s="15" t="s">
        <v>420</v>
      </c>
      <c r="B23" s="17" t="n">
        <v>11583</v>
      </c>
      <c r="C23" s="18">
        <f>(3123.0/B23*100)</f>
        <v/>
      </c>
      <c r="D23" s="19" t="n">
        <v>8460</v>
      </c>
      <c r="E23" s="18" t="n">
        <v>486.47275887</v>
      </c>
      <c r="F23" s="20" t="n">
        <v>17.46591733</v>
      </c>
      <c r="G23" s="18" t="n">
        <v>498.70724899</v>
      </c>
      <c r="H23" s="20" t="n">
        <v>10.00228806</v>
      </c>
      <c r="I23" s="18" t="n">
        <v>493.39142622</v>
      </c>
      <c r="J23" s="20" t="n">
        <v>5.24632893</v>
      </c>
      <c r="K23" s="18" t="n">
        <v>488.79356324</v>
      </c>
      <c r="L23" s="20" t="n">
        <v>8.2405835</v>
      </c>
      <c r="M23" s="18" t="n">
        <v>469.18949205</v>
      </c>
      <c r="N23" s="20" t="n">
        <v>13.84740188</v>
      </c>
      <c r="O23" s="18" t="n">
        <v>480.99270044</v>
      </c>
      <c r="P23" s="20" t="n">
        <v>16.35137324</v>
      </c>
      <c r="Q23" s="18" t="s">
        <v>404</v>
      </c>
      <c r="R23" s="20" t="s">
        <v>404</v>
      </c>
      <c r="S23" s="18" t="s">
        <v>404</v>
      </c>
      <c r="T23" s="20" t="s">
        <v>404</v>
      </c>
      <c r="U23" s="18" t="s">
        <v>404</v>
      </c>
      <c r="V23" s="20" t="s">
        <v>404</v>
      </c>
      <c r="W23" s="18" t="s">
        <v>404</v>
      </c>
      <c r="X23" s="20" t="s">
        <v>404</v>
      </c>
      <c r="Y23" s="18" t="n">
        <v>470.2760647</v>
      </c>
      <c r="Z23" s="20" t="n">
        <v>21.68270678</v>
      </c>
    </row>
    <row r="24" spans="1:26">
      <c r="A24" s="15" t="s">
        <v>421</v>
      </c>
      <c r="B24" s="17" t="n">
        <v>6647</v>
      </c>
      <c r="C24" s="18">
        <f>(0.0/B24*100)</f>
        <v/>
      </c>
      <c r="D24" s="19" t="n">
        <v>6647</v>
      </c>
      <c r="E24" s="18" t="n">
        <v>525.08002058</v>
      </c>
      <c r="F24" s="20" t="n">
        <v>12.15730464</v>
      </c>
      <c r="G24" s="18" t="n">
        <v>509.6590756</v>
      </c>
      <c r="H24" s="20" t="n">
        <v>9.44951034</v>
      </c>
      <c r="I24" s="18" t="n">
        <v>510.8625821</v>
      </c>
      <c r="J24" s="20" t="n">
        <v>14.91297869</v>
      </c>
      <c r="K24" s="18" t="n">
        <v>522.26630184</v>
      </c>
      <c r="L24" s="20" t="n">
        <v>6.06968406</v>
      </c>
      <c r="M24" s="18" t="n">
        <v>501.22414714</v>
      </c>
      <c r="N24" s="20" t="n">
        <v>10.40760463</v>
      </c>
      <c r="O24" s="18" t="n">
        <v>577.1509</v>
      </c>
      <c r="P24" s="20" t="n">
        <v>11.66453658</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536.44308589</v>
      </c>
      <c r="F25" s="20" t="n">
        <v>41.67496776</v>
      </c>
      <c r="G25" s="18" t="n">
        <v>518.80585046</v>
      </c>
      <c r="H25" s="20" t="n">
        <v>11.29399018</v>
      </c>
      <c r="I25" s="18" t="n">
        <v>507.58854625</v>
      </c>
      <c r="J25" s="20" t="n">
        <v>8.89781297</v>
      </c>
      <c r="K25" s="18" t="n">
        <v>521.30285986</v>
      </c>
      <c r="L25" s="20" t="n">
        <v>6.56657509</v>
      </c>
      <c r="M25" s="18" t="n">
        <v>516.41128474</v>
      </c>
      <c r="N25" s="20" t="n">
        <v>7.76074016</v>
      </c>
      <c r="O25" s="18" t="n">
        <v>526.85048412</v>
      </c>
      <c r="P25" s="20" t="n">
        <v>12.93122024</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499.19592203</v>
      </c>
      <c r="F26" s="20" t="n">
        <v>14.75463037</v>
      </c>
      <c r="G26" s="18" t="n">
        <v>493.4002602</v>
      </c>
      <c r="H26" s="20" t="n">
        <v>3.20532714</v>
      </c>
      <c r="I26" s="18" t="n">
        <v>480.20214666</v>
      </c>
      <c r="J26" s="20" t="n">
        <v>4.0891976</v>
      </c>
      <c r="K26" s="18" t="n">
        <v>490.69929077</v>
      </c>
      <c r="L26" s="20" t="n">
        <v>4.85424412</v>
      </c>
      <c r="M26" s="18" t="n">
        <v>475.13140845</v>
      </c>
      <c r="N26" s="20" t="n">
        <v>4.96806359</v>
      </c>
      <c r="O26" s="18" t="n">
        <v>482.15664154</v>
      </c>
      <c r="P26" s="20" t="n">
        <v>10.84115684</v>
      </c>
      <c r="Q26" s="18" t="s">
        <v>404</v>
      </c>
      <c r="R26" s="20" t="s">
        <v>404</v>
      </c>
      <c r="S26" s="18" t="s">
        <v>404</v>
      </c>
      <c r="T26" s="20" t="s">
        <v>404</v>
      </c>
      <c r="U26" s="18" t="s">
        <v>404</v>
      </c>
      <c r="V26" s="20" t="s">
        <v>404</v>
      </c>
      <c r="W26" s="18" t="s">
        <v>404</v>
      </c>
      <c r="X26" s="20" t="s">
        <v>404</v>
      </c>
      <c r="Y26" s="18" t="n">
        <v>491.20626257</v>
      </c>
      <c r="Z26" s="20" t="n">
        <v>18.02419836</v>
      </c>
    </row>
    <row r="27" spans="1:26">
      <c r="A27" s="15" t="s">
        <v>424</v>
      </c>
      <c r="B27" s="17" t="n">
        <v>5299</v>
      </c>
      <c r="C27" s="18">
        <f>(0.0/B27*100)</f>
        <v/>
      </c>
      <c r="D27" s="19" t="n">
        <v>5299</v>
      </c>
      <c r="E27" s="18" t="n">
        <v>452.11544782</v>
      </c>
      <c r="F27" s="20" t="n">
        <v>1.64765181</v>
      </c>
      <c r="G27" s="18" t="n">
        <v>491.91455329</v>
      </c>
      <c r="H27" s="20" t="n">
        <v>2.80025082</v>
      </c>
      <c r="I27" s="18" t="n">
        <v>486.11088605</v>
      </c>
      <c r="J27" s="20" t="n">
        <v>3.41032395</v>
      </c>
      <c r="K27" s="18" t="n">
        <v>478.95816356</v>
      </c>
      <c r="L27" s="20" t="n">
        <v>5.20447468</v>
      </c>
      <c r="M27" s="18" t="n">
        <v>505.66954702</v>
      </c>
      <c r="N27" s="20" t="n">
        <v>4.4450728</v>
      </c>
      <c r="O27" s="18" t="n">
        <v>468.38694583</v>
      </c>
      <c r="P27" s="20" t="n">
        <v>33.96418549</v>
      </c>
      <c r="Q27" s="18" t="s">
        <v>404</v>
      </c>
      <c r="R27" s="20" t="s">
        <v>404</v>
      </c>
      <c r="S27" s="18" t="s">
        <v>404</v>
      </c>
      <c r="T27" s="20" t="s">
        <v>404</v>
      </c>
      <c r="U27" s="18" t="s">
        <v>404</v>
      </c>
      <c r="V27" s="20" t="s">
        <v>404</v>
      </c>
      <c r="W27" s="18" t="s">
        <v>404</v>
      </c>
      <c r="X27" s="20" t="s">
        <v>404</v>
      </c>
      <c r="Y27" s="18" t="n">
        <v>566.0902554</v>
      </c>
      <c r="Z27" s="20" t="n">
        <v>3.65745778</v>
      </c>
    </row>
    <row r="28" spans="1:26">
      <c r="A28" s="15" t="s">
        <v>425</v>
      </c>
      <c r="B28" s="17" t="n">
        <v>7568</v>
      </c>
      <c r="C28" s="18">
        <f>(0.0/B28*100)</f>
        <v/>
      </c>
      <c r="D28" s="19" t="n">
        <v>7568</v>
      </c>
      <c r="E28" s="18" t="n">
        <v>443.32763469</v>
      </c>
      <c r="F28" s="20" t="n">
        <v>10.16774083</v>
      </c>
      <c r="G28" s="18" t="n">
        <v>437.48314984</v>
      </c>
      <c r="H28" s="20" t="n">
        <v>5.54709581</v>
      </c>
      <c r="I28" s="18" t="n">
        <v>435.35957012</v>
      </c>
      <c r="J28" s="20" t="n">
        <v>5.66055842</v>
      </c>
      <c r="K28" s="18" t="n">
        <v>411.67787538</v>
      </c>
      <c r="L28" s="20" t="n">
        <v>5.47333567</v>
      </c>
      <c r="M28" s="18" t="n">
        <v>401.73905746</v>
      </c>
      <c r="N28" s="20" t="n">
        <v>7.26145166</v>
      </c>
      <c r="O28" s="18" t="n">
        <v>415.35019572</v>
      </c>
      <c r="P28" s="20" t="n">
        <v>17.40865902</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512.23007818</v>
      </c>
      <c r="F29" s="20" t="n">
        <v>29.51612341</v>
      </c>
      <c r="G29" s="18" t="n">
        <v>500.19747012</v>
      </c>
      <c r="H29" s="20" t="n">
        <v>10.24236187</v>
      </c>
      <c r="I29" s="18" t="n">
        <v>515.47647202</v>
      </c>
      <c r="J29" s="20" t="n">
        <v>12.80177281</v>
      </c>
      <c r="K29" s="18" t="n">
        <v>520.04184063</v>
      </c>
      <c r="L29" s="20" t="n">
        <v>15.29213543</v>
      </c>
      <c r="M29" s="18" t="n">
        <v>503.66001243</v>
      </c>
      <c r="N29" s="20" t="n">
        <v>41.38671859</v>
      </c>
      <c r="O29" s="18" t="n">
        <v>430.87605055</v>
      </c>
      <c r="P29" s="20" t="n">
        <v>59.7854138</v>
      </c>
      <c r="Q29" s="18" t="s">
        <v>404</v>
      </c>
      <c r="R29" s="20" t="s">
        <v>404</v>
      </c>
      <c r="S29" s="18" t="s">
        <v>404</v>
      </c>
      <c r="T29" s="20" t="s">
        <v>404</v>
      </c>
      <c r="U29" s="18" t="s">
        <v>404</v>
      </c>
      <c r="V29" s="20" t="s">
        <v>404</v>
      </c>
      <c r="W29" s="18" t="s">
        <v>404</v>
      </c>
      <c r="X29" s="20" t="s">
        <v>404</v>
      </c>
      <c r="Y29" s="18" t="n">
        <v>479.69168142</v>
      </c>
      <c r="Z29" s="20" t="n">
        <v>13.97006292</v>
      </c>
    </row>
    <row r="30" spans="1:26">
      <c r="A30" s="15" t="s">
        <v>427</v>
      </c>
      <c r="B30" s="17" t="n">
        <v>4520</v>
      </c>
      <c r="C30" s="18">
        <f>(945.0/B30*100)</f>
        <v/>
      </c>
      <c r="D30" s="19" t="n">
        <v>3575</v>
      </c>
      <c r="E30" s="18" t="n">
        <v>529.67706842</v>
      </c>
      <c r="F30" s="20" t="n">
        <v>20.46210454</v>
      </c>
      <c r="G30" s="18" t="n">
        <v>509.54323595</v>
      </c>
      <c r="H30" s="20" t="n">
        <v>7.10413091</v>
      </c>
      <c r="I30" s="18" t="n">
        <v>514.12101301</v>
      </c>
      <c r="J30" s="20" t="n">
        <v>6.12704131</v>
      </c>
      <c r="K30" s="18" t="n">
        <v>518.8473357399999</v>
      </c>
      <c r="L30" s="20" t="n">
        <v>7.76164531</v>
      </c>
      <c r="M30" s="18" t="n">
        <v>515.53505522</v>
      </c>
      <c r="N30" s="20" t="n">
        <v>17.41804485</v>
      </c>
      <c r="O30" s="18" t="n">
        <v>471.20242238</v>
      </c>
      <c r="P30" s="20" t="n">
        <v>14.95632002</v>
      </c>
      <c r="Q30" s="18" t="s">
        <v>404</v>
      </c>
      <c r="R30" s="20" t="s">
        <v>404</v>
      </c>
      <c r="S30" s="18" t="s">
        <v>404</v>
      </c>
      <c r="T30" s="20" t="s">
        <v>404</v>
      </c>
      <c r="U30" s="18" t="s">
        <v>404</v>
      </c>
      <c r="V30" s="20" t="s">
        <v>404</v>
      </c>
      <c r="W30" s="18" t="s">
        <v>404</v>
      </c>
      <c r="X30" s="20" t="s">
        <v>404</v>
      </c>
      <c r="Y30" s="18" t="n">
        <v>500.39904362</v>
      </c>
      <c r="Z30" s="20" t="n">
        <v>13.66487855</v>
      </c>
    </row>
    <row r="31" spans="1:26">
      <c r="A31" s="15" t="s">
        <v>428</v>
      </c>
      <c r="B31" s="17" t="n">
        <v>5456</v>
      </c>
      <c r="C31" s="18">
        <f>(502.0/B31*100)</f>
        <v/>
      </c>
      <c r="D31" s="19" t="n">
        <v>4954</v>
      </c>
      <c r="E31" s="18" t="n">
        <v>514.74936251</v>
      </c>
      <c r="F31" s="20" t="n">
        <v>14.80734361</v>
      </c>
      <c r="G31" s="18" t="n">
        <v>516.39581446</v>
      </c>
      <c r="H31" s="20" t="n">
        <v>3.76359208</v>
      </c>
      <c r="I31" s="18" t="n">
        <v>511.4220838</v>
      </c>
      <c r="J31" s="20" t="n">
        <v>5.49011658</v>
      </c>
      <c r="K31" s="18" t="n">
        <v>509.483127</v>
      </c>
      <c r="L31" s="20" t="n">
        <v>8.31073108</v>
      </c>
      <c r="M31" s="18" t="n">
        <v>509.47652735</v>
      </c>
      <c r="N31" s="20" t="n">
        <v>8.93853069</v>
      </c>
      <c r="O31" s="18" t="n">
        <v>522.38384563</v>
      </c>
      <c r="P31" s="20" t="n">
        <v>21.22855937</v>
      </c>
      <c r="Q31" s="18" t="s">
        <v>404</v>
      </c>
      <c r="R31" s="20" t="s">
        <v>404</v>
      </c>
      <c r="S31" s="18" t="s">
        <v>404</v>
      </c>
      <c r="T31" s="20" t="s">
        <v>404</v>
      </c>
      <c r="U31" s="18" t="s">
        <v>404</v>
      </c>
      <c r="V31" s="20" t="s">
        <v>404</v>
      </c>
      <c r="W31" s="18" t="s">
        <v>404</v>
      </c>
      <c r="X31" s="20" t="s">
        <v>404</v>
      </c>
      <c r="Y31" s="18" t="n">
        <v>510.83442498</v>
      </c>
      <c r="Z31" s="20" t="n">
        <v>9.75385644</v>
      </c>
    </row>
    <row r="32" spans="1:26">
      <c r="A32" s="15" t="s">
        <v>429</v>
      </c>
      <c r="B32" s="17" t="n">
        <v>4478</v>
      </c>
      <c r="C32" s="18">
        <f>(0.0/B32*100)</f>
        <v/>
      </c>
      <c r="D32" s="19" t="n">
        <v>4478</v>
      </c>
      <c r="E32" s="18" t="n">
        <v>519.41574702</v>
      </c>
      <c r="F32" s="20" t="n">
        <v>25.75398032</v>
      </c>
      <c r="G32" s="18" t="n">
        <v>500.21428364</v>
      </c>
      <c r="H32" s="20" t="n">
        <v>5.75009623</v>
      </c>
      <c r="I32" s="18" t="n">
        <v>508.1520669</v>
      </c>
      <c r="J32" s="20" t="n">
        <v>4.35004766</v>
      </c>
      <c r="K32" s="18" t="n">
        <v>511.41990534</v>
      </c>
      <c r="L32" s="20" t="n">
        <v>7.54246214</v>
      </c>
      <c r="M32" s="18" t="n">
        <v>489.64113307</v>
      </c>
      <c r="N32" s="20" t="n">
        <v>13.75026547</v>
      </c>
      <c r="O32" s="18" t="n">
        <v>494.01319543</v>
      </c>
      <c r="P32" s="20" t="n">
        <v>7.67233779</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512.23875377</v>
      </c>
      <c r="F33" s="20" t="n">
        <v>17.4149496</v>
      </c>
      <c r="G33" s="18" t="n">
        <v>498.70820014</v>
      </c>
      <c r="H33" s="20" t="n">
        <v>7.85633475</v>
      </c>
      <c r="I33" s="18" t="n">
        <v>506.79687862</v>
      </c>
      <c r="J33" s="20" t="n">
        <v>6.11796061</v>
      </c>
      <c r="K33" s="18" t="n">
        <v>491.30650354</v>
      </c>
      <c r="L33" s="20" t="n">
        <v>5.60701478</v>
      </c>
      <c r="M33" s="18" t="n">
        <v>507.39421823</v>
      </c>
      <c r="N33" s="20" t="n">
        <v>17.07066548</v>
      </c>
      <c r="O33" s="18" t="n">
        <v>486.05320643</v>
      </c>
      <c r="P33" s="20" t="n">
        <v>9.17623918</v>
      </c>
      <c r="Q33" s="18" t="s">
        <v>404</v>
      </c>
      <c r="R33" s="20" t="s">
        <v>404</v>
      </c>
      <c r="S33" s="18" t="s">
        <v>404</v>
      </c>
      <c r="T33" s="20" t="s">
        <v>404</v>
      </c>
      <c r="U33" s="18" t="s">
        <v>404</v>
      </c>
      <c r="V33" s="20" t="s">
        <v>404</v>
      </c>
      <c r="W33" s="18" t="s">
        <v>404</v>
      </c>
      <c r="X33" s="20" t="s">
        <v>404</v>
      </c>
      <c r="Y33" s="18" t="n">
        <v>520.62040419</v>
      </c>
      <c r="Z33" s="20" t="n">
        <v>51.27347903</v>
      </c>
    </row>
    <row r="34" spans="1:26">
      <c r="A34" s="15" t="s">
        <v>431</v>
      </c>
      <c r="B34" s="17" t="n">
        <v>6350</v>
      </c>
      <c r="C34" s="18">
        <f>(0.0/B34*100)</f>
        <v/>
      </c>
      <c r="D34" s="19" t="n">
        <v>6350</v>
      </c>
      <c r="E34" s="18" t="n">
        <v>459.48499167</v>
      </c>
      <c r="F34" s="20" t="n">
        <v>19.70543679</v>
      </c>
      <c r="G34" s="18" t="n">
        <v>455.62637182</v>
      </c>
      <c r="H34" s="20" t="n">
        <v>8.92311829</v>
      </c>
      <c r="I34" s="18" t="n">
        <v>458.48028974</v>
      </c>
      <c r="J34" s="20" t="n">
        <v>8.539858580000001</v>
      </c>
      <c r="K34" s="18" t="n">
        <v>443.53007204</v>
      </c>
      <c r="L34" s="20" t="n">
        <v>7.24440601</v>
      </c>
      <c r="M34" s="18" t="n">
        <v>470.93385393</v>
      </c>
      <c r="N34" s="20" t="n">
        <v>16.50777249</v>
      </c>
      <c r="O34" s="18" t="n">
        <v>424.4596608</v>
      </c>
      <c r="P34" s="20" t="n">
        <v>24.66080855</v>
      </c>
      <c r="Q34" s="18" t="s">
        <v>404</v>
      </c>
      <c r="R34" s="20" t="s">
        <v>404</v>
      </c>
      <c r="S34" s="18" t="s">
        <v>404</v>
      </c>
      <c r="T34" s="20" t="s">
        <v>404</v>
      </c>
      <c r="U34" s="18" t="s">
        <v>404</v>
      </c>
      <c r="V34" s="20" t="s">
        <v>404</v>
      </c>
      <c r="W34" s="18" t="s">
        <v>404</v>
      </c>
      <c r="X34" s="20" t="s">
        <v>404</v>
      </c>
      <c r="Y34" s="18" t="n">
        <v>468.07923076</v>
      </c>
      <c r="Z34" s="20" t="n">
        <v>16.97996368</v>
      </c>
    </row>
    <row r="35" spans="1:26">
      <c r="A35" s="15" t="s">
        <v>432</v>
      </c>
      <c r="B35" s="17" t="n">
        <v>6406</v>
      </c>
      <c r="C35" s="18">
        <f>(443.0/B35*100)</f>
        <v/>
      </c>
      <c r="D35" s="19" t="n">
        <v>5963</v>
      </c>
      <c r="E35" s="18" t="n">
        <v>556.19545065</v>
      </c>
      <c r="F35" s="20" t="n">
        <v>11.24560249</v>
      </c>
      <c r="G35" s="18" t="n">
        <v>512.09244585</v>
      </c>
      <c r="H35" s="20" t="n">
        <v>2.60516184</v>
      </c>
      <c r="I35" s="18" t="n">
        <v>521.70591007</v>
      </c>
      <c r="J35" s="20" t="n">
        <v>2.84199899</v>
      </c>
      <c r="K35" s="18" t="n">
        <v>488.93649593</v>
      </c>
      <c r="L35" s="20" t="n">
        <v>2.92700977</v>
      </c>
      <c r="M35" s="18" t="n">
        <v>501.24658413</v>
      </c>
      <c r="N35" s="20" t="n">
        <v>5.54171821</v>
      </c>
      <c r="O35" s="18" t="n">
        <v>500.96150391</v>
      </c>
      <c r="P35" s="20" t="n">
        <v>5.21116424</v>
      </c>
      <c r="Q35" s="18" t="s">
        <v>404</v>
      </c>
      <c r="R35" s="20" t="s">
        <v>404</v>
      </c>
      <c r="S35" s="18" t="s">
        <v>404</v>
      </c>
      <c r="T35" s="20" t="s">
        <v>404</v>
      </c>
      <c r="U35" s="18" t="s">
        <v>404</v>
      </c>
      <c r="V35" s="20" t="s">
        <v>404</v>
      </c>
      <c r="W35" s="18" t="s">
        <v>404</v>
      </c>
      <c r="X35" s="20" t="s">
        <v>404</v>
      </c>
      <c r="Y35" s="18" t="n">
        <v>474.12490906</v>
      </c>
      <c r="Z35" s="20" t="n">
        <v>7.17296756</v>
      </c>
    </row>
    <row r="36" spans="1:26">
      <c r="A36" s="15" t="s">
        <v>433</v>
      </c>
      <c r="B36" s="17" t="n">
        <v>6736</v>
      </c>
      <c r="C36" s="18">
        <f>(10.0/B36*100)</f>
        <v/>
      </c>
      <c r="D36" s="19" t="n">
        <v>6726</v>
      </c>
      <c r="E36" s="18" t="n">
        <v>507.78213564</v>
      </c>
      <c r="F36" s="20" t="n">
        <v>7.495286</v>
      </c>
      <c r="G36" s="18" t="n">
        <v>500.49843616</v>
      </c>
      <c r="H36" s="20" t="n">
        <v>4.99524048</v>
      </c>
      <c r="I36" s="18" t="n">
        <v>491.21841524</v>
      </c>
      <c r="J36" s="20" t="n">
        <v>5.87992377</v>
      </c>
      <c r="K36" s="18" t="n">
        <v>488.98584069</v>
      </c>
      <c r="L36" s="20" t="n">
        <v>4.92969034</v>
      </c>
      <c r="M36" s="18" t="n">
        <v>499.01134022</v>
      </c>
      <c r="N36" s="20" t="n">
        <v>6.94369416</v>
      </c>
      <c r="O36" s="18" t="n">
        <v>499.04501957</v>
      </c>
      <c r="P36" s="20" t="n">
        <v>14.6682735</v>
      </c>
      <c r="Q36" s="18" t="s">
        <v>404</v>
      </c>
      <c r="R36" s="20" t="s">
        <v>404</v>
      </c>
      <c r="S36" s="18" t="s">
        <v>404</v>
      </c>
      <c r="T36" s="20" t="s">
        <v>404</v>
      </c>
      <c r="U36" s="18" t="s">
        <v>404</v>
      </c>
      <c r="V36" s="20" t="s">
        <v>404</v>
      </c>
      <c r="W36" s="18" t="s">
        <v>404</v>
      </c>
      <c r="X36" s="20" t="s">
        <v>404</v>
      </c>
      <c r="Y36" s="18" t="n">
        <v>494.01781804</v>
      </c>
      <c r="Z36" s="20" t="n">
        <v>14.57874425</v>
      </c>
    </row>
    <row r="37" spans="1:26">
      <c r="A37" s="15" t="s">
        <v>434</v>
      </c>
      <c r="B37" s="17" t="n">
        <v>5458</v>
      </c>
      <c r="C37" s="18">
        <f>(0.0/B37*100)</f>
        <v/>
      </c>
      <c r="D37" s="19" t="n">
        <v>5458</v>
      </c>
      <c r="E37" s="18" t="n">
        <v>521.90810325</v>
      </c>
      <c r="F37" s="20" t="n">
        <v>10.77991706</v>
      </c>
      <c r="G37" s="18" t="n">
        <v>501.12968848</v>
      </c>
      <c r="H37" s="20" t="n">
        <v>5.0805456</v>
      </c>
      <c r="I37" s="18" t="n">
        <v>503.10220092</v>
      </c>
      <c r="J37" s="20" t="n">
        <v>5.71847359</v>
      </c>
      <c r="K37" s="18" t="n">
        <v>492.28142018</v>
      </c>
      <c r="L37" s="20" t="n">
        <v>11.20190073</v>
      </c>
      <c r="M37" s="18" t="n">
        <v>490.77974892</v>
      </c>
      <c r="N37" s="20" t="n">
        <v>7.46592808</v>
      </c>
      <c r="O37" s="18" t="n">
        <v>475.25427943</v>
      </c>
      <c r="P37" s="20" t="n">
        <v>10.8548731</v>
      </c>
      <c r="Q37" s="18" t="s">
        <v>404</v>
      </c>
      <c r="R37" s="20" t="s">
        <v>404</v>
      </c>
      <c r="S37" s="18" t="s">
        <v>404</v>
      </c>
      <c r="T37" s="20" t="s">
        <v>404</v>
      </c>
      <c r="U37" s="18" t="s">
        <v>404</v>
      </c>
      <c r="V37" s="20" t="s">
        <v>404</v>
      </c>
      <c r="W37" s="18" t="s">
        <v>404</v>
      </c>
      <c r="X37" s="20" t="s">
        <v>404</v>
      </c>
      <c r="Y37" s="18" t="n">
        <v>551.12013271</v>
      </c>
      <c r="Z37" s="20" t="n">
        <v>13.73402848</v>
      </c>
    </row>
    <row r="38" spans="1:26">
      <c r="A38" s="15" t="s">
        <v>435</v>
      </c>
      <c r="B38" s="17" t="n">
        <v>5860</v>
      </c>
      <c r="C38" s="18">
        <f>(268.0/B38*100)</f>
        <v/>
      </c>
      <c r="D38" s="19" t="n">
        <v>5592</v>
      </c>
      <c r="E38" s="18" t="n">
        <v>501.39612254</v>
      </c>
      <c r="F38" s="20" t="n">
        <v>10.74322912</v>
      </c>
      <c r="G38" s="18" t="n">
        <v>485.59446185</v>
      </c>
      <c r="H38" s="20" t="n">
        <v>5.21950275</v>
      </c>
      <c r="I38" s="18" t="n">
        <v>493.92278925</v>
      </c>
      <c r="J38" s="20" t="n">
        <v>11.70627926</v>
      </c>
      <c r="K38" s="18" t="n">
        <v>489.17899782</v>
      </c>
      <c r="L38" s="20" t="n">
        <v>15.32202392</v>
      </c>
      <c r="M38" s="18" t="n">
        <v>388.60957401</v>
      </c>
      <c r="N38" s="20" t="n">
        <v>6.88077891</v>
      </c>
      <c r="O38" s="18" t="n">
        <v>392.20361291</v>
      </c>
      <c r="P38" s="20" t="n">
        <v>10.84193723</v>
      </c>
      <c r="Q38" s="18" t="s">
        <v>404</v>
      </c>
      <c r="R38" s="20" t="s">
        <v>404</v>
      </c>
      <c r="S38" s="18" t="s">
        <v>404</v>
      </c>
      <c r="T38" s="20" t="s">
        <v>404</v>
      </c>
      <c r="U38" s="18" t="s">
        <v>404</v>
      </c>
      <c r="V38" s="20" t="s">
        <v>404</v>
      </c>
      <c r="W38" s="18" t="s">
        <v>404</v>
      </c>
      <c r="X38" s="20" t="s">
        <v>404</v>
      </c>
      <c r="Y38" s="18" t="n">
        <v>543.9866980199999</v>
      </c>
      <c r="Z38" s="20" t="n">
        <v>24.68890553</v>
      </c>
    </row>
    <row r="39" spans="1:26">
      <c r="A39" s="15" t="s">
        <v>436</v>
      </c>
      <c r="B39" s="17" t="n">
        <v>5895</v>
      </c>
      <c r="C39" s="18">
        <f>(0.0/B39*100)</f>
        <v/>
      </c>
      <c r="D39" s="19" t="n">
        <v>5895</v>
      </c>
      <c r="E39" s="18" t="n">
        <v>351.26113409</v>
      </c>
      <c r="F39" s="20" t="n">
        <v>18.35932339</v>
      </c>
      <c r="G39" s="18" t="n">
        <v>413.37872891</v>
      </c>
      <c r="H39" s="20" t="n">
        <v>28.61647233</v>
      </c>
      <c r="I39" s="18" t="n">
        <v>432.42481285</v>
      </c>
      <c r="J39" s="20" t="n">
        <v>8.67990644</v>
      </c>
      <c r="K39" s="18" t="n">
        <v>410.26681736</v>
      </c>
      <c r="L39" s="20" t="n">
        <v>8.64223089</v>
      </c>
      <c r="M39" s="18" t="n">
        <v>436.46416172</v>
      </c>
      <c r="N39" s="20" t="n">
        <v>10.19672655</v>
      </c>
      <c r="O39" s="18" t="n">
        <v>440.31225163</v>
      </c>
      <c r="P39" s="20" t="n">
        <v>11.20892535</v>
      </c>
      <c r="Q39" s="18" t="s">
        <v>404</v>
      </c>
      <c r="R39" s="20" t="s">
        <v>404</v>
      </c>
      <c r="S39" s="18" t="s">
        <v>404</v>
      </c>
      <c r="T39" s="20" t="s">
        <v>404</v>
      </c>
      <c r="U39" s="18" t="s">
        <v>404</v>
      </c>
      <c r="V39" s="20" t="s">
        <v>404</v>
      </c>
      <c r="W39" s="18" t="s">
        <v>404</v>
      </c>
      <c r="X39" s="20" t="s">
        <v>404</v>
      </c>
      <c r="Y39" s="18" t="n">
        <v>405.51112222</v>
      </c>
      <c r="Z39" s="20" t="n">
        <v>24.44144771</v>
      </c>
    </row>
    <row r="40" spans="1:26">
      <c r="A40" s="15" t="s">
        <v>437</v>
      </c>
      <c r="B40" s="17" t="n">
        <v>14157</v>
      </c>
      <c r="C40" s="18">
        <f>(2650.0/B40*100)</f>
        <v/>
      </c>
      <c r="D40" s="19" t="n">
        <v>11507</v>
      </c>
      <c r="E40" s="18" t="n">
        <v>512.70897604</v>
      </c>
      <c r="F40" s="20" t="n">
        <v>23.67332046</v>
      </c>
      <c r="G40" s="18" t="n">
        <v>509.05128544</v>
      </c>
      <c r="H40" s="20" t="n">
        <v>7.96393441</v>
      </c>
      <c r="I40" s="18" t="n">
        <v>490.76927203</v>
      </c>
      <c r="J40" s="20" t="n">
        <v>6.99597349</v>
      </c>
      <c r="K40" s="18" t="n">
        <v>504.22710818</v>
      </c>
      <c r="L40" s="20" t="n">
        <v>6.84316337</v>
      </c>
      <c r="M40" s="18" t="n">
        <v>503.19574973</v>
      </c>
      <c r="N40" s="20" t="n">
        <v>10.64409961</v>
      </c>
      <c r="O40" s="18" t="n">
        <v>493.11860622</v>
      </c>
      <c r="P40" s="20" t="n">
        <v>15.57338918</v>
      </c>
      <c r="Q40" s="18" t="s">
        <v>404</v>
      </c>
      <c r="R40" s="20" t="s">
        <v>404</v>
      </c>
      <c r="S40" s="18" t="s">
        <v>404</v>
      </c>
      <c r="T40" s="20" t="s">
        <v>404</v>
      </c>
      <c r="U40" s="18" t="s">
        <v>404</v>
      </c>
      <c r="V40" s="20" t="s">
        <v>404</v>
      </c>
      <c r="W40" s="18" t="s">
        <v>404</v>
      </c>
      <c r="X40" s="20" t="s">
        <v>404</v>
      </c>
      <c r="Y40" s="18" t="n">
        <v>492.23909324</v>
      </c>
      <c r="Z40" s="20" t="n">
        <v>7.56624931</v>
      </c>
    </row>
    <row r="41" spans="1:26">
      <c r="A41" s="15" t="s">
        <v>438</v>
      </c>
      <c r="B41" s="17" t="n">
        <v>5712</v>
      </c>
      <c r="C41" s="18">
        <f>(70.0/B41*100)</f>
        <v/>
      </c>
      <c r="D41" s="19" t="n">
        <v>5642</v>
      </c>
      <c r="E41" s="18" t="n">
        <v>533.61605515</v>
      </c>
      <c r="F41" s="20" t="n">
        <v>10.94105249</v>
      </c>
      <c r="G41" s="18" t="n">
        <v>514.7643819800001</v>
      </c>
      <c r="H41" s="20" t="n">
        <v>9.830357599999999</v>
      </c>
      <c r="I41" s="18" t="n">
        <v>496.40184408</v>
      </c>
      <c r="J41" s="20" t="n">
        <v>10.87764212</v>
      </c>
      <c r="K41" s="18" t="n">
        <v>492.50807568</v>
      </c>
      <c r="L41" s="20" t="n">
        <v>6.00067717</v>
      </c>
      <c r="M41" s="18" t="n">
        <v>491.07523274</v>
      </c>
      <c r="N41" s="20" t="n">
        <v>10.29062302</v>
      </c>
      <c r="O41" s="18" t="n">
        <v>491.6219943</v>
      </c>
      <c r="P41" s="20" t="n">
        <v>8.614358729999999</v>
      </c>
      <c r="Q41" s="18" t="s">
        <v>404</v>
      </c>
      <c r="R41" s="20" t="s">
        <v>404</v>
      </c>
      <c r="S41" s="18" t="s">
        <v>404</v>
      </c>
      <c r="T41" s="20" t="s">
        <v>404</v>
      </c>
      <c r="U41" s="18" t="s">
        <v>404</v>
      </c>
      <c r="V41" s="20" t="s">
        <v>404</v>
      </c>
      <c r="W41" s="18" t="s">
        <v>404</v>
      </c>
      <c r="X41" s="20" t="s">
        <v>404</v>
      </c>
      <c r="Y41" s="18" t="n">
        <v>549.82363552</v>
      </c>
      <c r="Z41" s="20" t="n">
        <v>13.57719051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396.26695129</v>
      </c>
      <c r="H44" s="20" t="n">
        <v>13.21124912</v>
      </c>
      <c r="I44" s="18" t="n">
        <v>410.53359622</v>
      </c>
      <c r="J44" s="20" t="n">
        <v>7.66114106</v>
      </c>
      <c r="K44" s="18" t="n">
        <v>402.47819777</v>
      </c>
      <c r="L44" s="20" t="n">
        <v>6.10347612</v>
      </c>
      <c r="M44" s="18" t="n">
        <v>403.33526994</v>
      </c>
      <c r="N44" s="20" t="n">
        <v>8.37689651</v>
      </c>
      <c r="O44" s="18" t="n">
        <v>406.94197359</v>
      </c>
      <c r="P44" s="20" t="n">
        <v>14.47114689</v>
      </c>
      <c r="Q44" s="18" t="s">
        <v>404</v>
      </c>
      <c r="R44" s="20" t="s">
        <v>404</v>
      </c>
      <c r="S44" s="18" t="s">
        <v>404</v>
      </c>
      <c r="T44" s="20" t="s">
        <v>404</v>
      </c>
      <c r="U44" s="18" t="s">
        <v>404</v>
      </c>
      <c r="V44" s="20" t="s">
        <v>404</v>
      </c>
      <c r="W44" s="18" t="s">
        <v>404</v>
      </c>
      <c r="X44" s="20" t="s">
        <v>404</v>
      </c>
      <c r="Y44" s="18" t="n">
        <v>459.41214628</v>
      </c>
      <c r="Z44" s="20" t="n">
        <v>18.65995572</v>
      </c>
    </row>
    <row r="45" spans="1:26">
      <c r="A45" s="15" t="s">
        <v>442</v>
      </c>
      <c r="B45" s="17" t="n">
        <v>5519</v>
      </c>
      <c r="C45" s="18">
        <f>(0.0/B45*100)</f>
        <v/>
      </c>
      <c r="D45" s="19" t="n">
        <v>5519</v>
      </c>
      <c r="E45" s="18" t="n">
        <v>346.5357714</v>
      </c>
      <c r="F45" s="20" t="n">
        <v>20.98616792</v>
      </c>
      <c r="G45" s="18" t="n">
        <v>356.69013471</v>
      </c>
      <c r="H45" s="20" t="n">
        <v>9.801694980000001</v>
      </c>
      <c r="I45" s="18" t="n">
        <v>350.57351118</v>
      </c>
      <c r="J45" s="20" t="n">
        <v>7.20735853</v>
      </c>
      <c r="K45" s="18" t="n">
        <v>344.78102465</v>
      </c>
      <c r="L45" s="20" t="n">
        <v>7.28941119</v>
      </c>
      <c r="M45" s="18" t="n">
        <v>356.74543366</v>
      </c>
      <c r="N45" s="20" t="n">
        <v>9.138647990000001</v>
      </c>
      <c r="O45" s="18" t="n">
        <v>342.9019955</v>
      </c>
      <c r="P45" s="20" t="n">
        <v>7.39570871</v>
      </c>
      <c r="Q45" s="18" t="s">
        <v>404</v>
      </c>
      <c r="R45" s="20" t="s">
        <v>404</v>
      </c>
      <c r="S45" s="18" t="s">
        <v>404</v>
      </c>
      <c r="T45" s="20" t="s">
        <v>404</v>
      </c>
      <c r="U45" s="18" t="s">
        <v>404</v>
      </c>
      <c r="V45" s="20" t="s">
        <v>404</v>
      </c>
      <c r="W45" s="18" t="s">
        <v>404</v>
      </c>
      <c r="X45" s="20" t="s">
        <v>404</v>
      </c>
      <c r="Y45" s="18" t="n">
        <v>376.03678481</v>
      </c>
      <c r="Z45" s="20" t="n">
        <v>20.28846056</v>
      </c>
    </row>
    <row r="46" spans="1:26">
      <c r="A46" s="15" t="s">
        <v>443</v>
      </c>
      <c r="B46" s="17" t="n">
        <v>23141</v>
      </c>
      <c r="C46" s="18">
        <f>(4196.0/B46*100)</f>
        <v/>
      </c>
      <c r="D46" s="19" t="n">
        <v>18945</v>
      </c>
      <c r="E46" s="18" t="n">
        <v>428.09933804</v>
      </c>
      <c r="F46" s="20" t="n">
        <v>16.48093649</v>
      </c>
      <c r="G46" s="18" t="n">
        <v>421.72135019</v>
      </c>
      <c r="H46" s="20" t="n">
        <v>8.09215431</v>
      </c>
      <c r="I46" s="18" t="n">
        <v>428.44799365</v>
      </c>
      <c r="J46" s="20" t="n">
        <v>7.42537314</v>
      </c>
      <c r="K46" s="18" t="n">
        <v>413.35840175</v>
      </c>
      <c r="L46" s="20" t="n">
        <v>6.95415445</v>
      </c>
      <c r="M46" s="18" t="n">
        <v>402.48537398</v>
      </c>
      <c r="N46" s="20" t="n">
        <v>8.22356592</v>
      </c>
      <c r="O46" s="18" t="n">
        <v>385.16805087</v>
      </c>
      <c r="P46" s="20" t="n">
        <v>7.82043289</v>
      </c>
      <c r="Q46" s="18" t="s">
        <v>404</v>
      </c>
      <c r="R46" s="20" t="s">
        <v>404</v>
      </c>
      <c r="S46" s="18" t="s">
        <v>404</v>
      </c>
      <c r="T46" s="20" t="s">
        <v>404</v>
      </c>
      <c r="U46" s="18" t="s">
        <v>404</v>
      </c>
      <c r="V46" s="20" t="s">
        <v>404</v>
      </c>
      <c r="W46" s="18" t="s">
        <v>404</v>
      </c>
      <c r="X46" s="20" t="s">
        <v>404</v>
      </c>
      <c r="Y46" s="18" t="n">
        <v>376.22325798</v>
      </c>
      <c r="Z46" s="20" t="n">
        <v>7.71174993</v>
      </c>
    </row>
    <row r="47" spans="1:26">
      <c r="A47" s="15" t="s">
        <v>444</v>
      </c>
      <c r="B47" s="17" t="n">
        <v>5928</v>
      </c>
      <c r="C47" s="18">
        <f>(0.0/B47*100)</f>
        <v/>
      </c>
      <c r="D47" s="19" t="n">
        <v>5928</v>
      </c>
      <c r="E47" s="18" t="s">
        <v>404</v>
      </c>
      <c r="F47" s="20" t="s">
        <v>404</v>
      </c>
      <c r="G47" s="18" t="n">
        <v>410.96791376</v>
      </c>
      <c r="H47" s="20" t="n">
        <v>16.95443057</v>
      </c>
      <c r="I47" s="18" t="n">
        <v>469.40041034</v>
      </c>
      <c r="J47" s="20" t="n">
        <v>11.59762851</v>
      </c>
      <c r="K47" s="18" t="n">
        <v>412.95924848</v>
      </c>
      <c r="L47" s="20" t="n">
        <v>9.274804570000001</v>
      </c>
      <c r="M47" s="18" t="n">
        <v>444.51287571</v>
      </c>
      <c r="N47" s="20" t="n">
        <v>14.05069238</v>
      </c>
      <c r="O47" s="18" t="n">
        <v>422.04018384</v>
      </c>
      <c r="P47" s="20" t="n">
        <v>15.85314755</v>
      </c>
      <c r="Q47" s="18" t="s">
        <v>404</v>
      </c>
      <c r="R47" s="20" t="s">
        <v>404</v>
      </c>
      <c r="S47" s="18" t="s">
        <v>404</v>
      </c>
      <c r="T47" s="20" t="s">
        <v>404</v>
      </c>
      <c r="U47" s="18" t="s">
        <v>404</v>
      </c>
      <c r="V47" s="20" t="s">
        <v>404</v>
      </c>
      <c r="W47" s="18" t="s">
        <v>404</v>
      </c>
      <c r="X47" s="20" t="s">
        <v>404</v>
      </c>
      <c r="Y47" s="18" t="n">
        <v>449.41945379</v>
      </c>
      <c r="Z47" s="20" t="n">
        <v>44.22491904</v>
      </c>
    </row>
    <row r="48" spans="1:26">
      <c r="A48" s="15" t="s">
        <v>445</v>
      </c>
      <c r="B48" s="17" t="n">
        <v>9841</v>
      </c>
      <c r="C48" s="18">
        <f>(0.0/B48*100)</f>
        <v/>
      </c>
      <c r="D48" s="19" t="n">
        <v>9841</v>
      </c>
      <c r="E48" s="18" t="n">
        <v>465.52931786</v>
      </c>
      <c r="F48" s="20" t="n">
        <v>20.01689912</v>
      </c>
      <c r="G48" s="18" t="n">
        <v>494.39160837</v>
      </c>
      <c r="H48" s="20" t="n">
        <v>8.37885135</v>
      </c>
      <c r="I48" s="18" t="n">
        <v>507.97419937</v>
      </c>
      <c r="J48" s="20" t="n">
        <v>13.30422272</v>
      </c>
      <c r="K48" s="18" t="n">
        <v>460.49530617</v>
      </c>
      <c r="L48" s="20" t="n">
        <v>17.15937946</v>
      </c>
      <c r="M48" s="18" t="n">
        <v>506.38818873</v>
      </c>
      <c r="N48" s="20" t="n">
        <v>24.05807994</v>
      </c>
      <c r="O48" s="18" t="n">
        <v>494.47450158</v>
      </c>
      <c r="P48" s="20" t="n">
        <v>20.21837281</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n">
        <v>421.6969993</v>
      </c>
      <c r="F49" s="20" t="n">
        <v>11.12148323</v>
      </c>
      <c r="G49" s="18" t="n">
        <v>430.75613496</v>
      </c>
      <c r="H49" s="20" t="n">
        <v>6.89433621</v>
      </c>
      <c r="I49" s="18" t="n">
        <v>424.84055422</v>
      </c>
      <c r="J49" s="20" t="n">
        <v>7.25469895</v>
      </c>
      <c r="K49" s="18" t="n">
        <v>432.16539885</v>
      </c>
      <c r="L49" s="20" t="n">
        <v>10.14437576</v>
      </c>
      <c r="M49" s="18" t="n">
        <v>423.460546</v>
      </c>
      <c r="N49" s="20" t="n">
        <v>10.82776424</v>
      </c>
      <c r="O49" s="18" t="n">
        <v>410.82280925</v>
      </c>
      <c r="P49" s="20" t="n">
        <v>11.39345442</v>
      </c>
      <c r="Q49" s="18" t="s">
        <v>404</v>
      </c>
      <c r="R49" s="20" t="s">
        <v>404</v>
      </c>
      <c r="S49" s="18" t="s">
        <v>404</v>
      </c>
      <c r="T49" s="20" t="s">
        <v>404</v>
      </c>
      <c r="U49" s="18" t="s">
        <v>404</v>
      </c>
      <c r="V49" s="20" t="s">
        <v>404</v>
      </c>
      <c r="W49" s="18" t="s">
        <v>404</v>
      </c>
      <c r="X49" s="20" t="s">
        <v>404</v>
      </c>
      <c r="Y49" s="18" t="n">
        <v>372.0864663</v>
      </c>
      <c r="Z49" s="20" t="n">
        <v>39.82200223</v>
      </c>
    </row>
    <row r="50" spans="1:26">
      <c r="A50" s="15" t="s">
        <v>447</v>
      </c>
      <c r="B50" s="17" t="n">
        <v>11795</v>
      </c>
      <c r="C50" s="18">
        <f>(1031.0/B50*100)</f>
        <v/>
      </c>
      <c r="D50" s="19" t="n">
        <v>10764</v>
      </c>
      <c r="E50" s="18" t="n">
        <v>453.82989645</v>
      </c>
      <c r="F50" s="20" t="n">
        <v>17.41139037</v>
      </c>
      <c r="G50" s="18" t="n">
        <v>435.42838223</v>
      </c>
      <c r="H50" s="20" t="n">
        <v>7.66195382</v>
      </c>
      <c r="I50" s="18" t="n">
        <v>413.01148481</v>
      </c>
      <c r="J50" s="20" t="n">
        <v>9.123033749999999</v>
      </c>
      <c r="K50" s="18" t="n">
        <v>422.06190071</v>
      </c>
      <c r="L50" s="20" t="n">
        <v>6.90882385</v>
      </c>
      <c r="M50" s="18" t="n">
        <v>438.7801201</v>
      </c>
      <c r="N50" s="20" t="n">
        <v>12.687086</v>
      </c>
      <c r="O50" s="18" t="n">
        <v>420.63024565</v>
      </c>
      <c r="P50" s="20" t="n">
        <v>9.1446366</v>
      </c>
      <c r="Q50" s="18" t="s">
        <v>404</v>
      </c>
      <c r="R50" s="20" t="s">
        <v>404</v>
      </c>
      <c r="S50" s="18" t="s">
        <v>404</v>
      </c>
      <c r="T50" s="20" t="s">
        <v>404</v>
      </c>
      <c r="U50" s="18" t="s">
        <v>404</v>
      </c>
      <c r="V50" s="20" t="s">
        <v>404</v>
      </c>
      <c r="W50" s="18" t="s">
        <v>404</v>
      </c>
      <c r="X50" s="20" t="s">
        <v>404</v>
      </c>
      <c r="Y50" s="18" t="n">
        <v>422.85705649</v>
      </c>
      <c r="Z50" s="20" t="n">
        <v>15.25332297</v>
      </c>
    </row>
    <row r="51" spans="1:26">
      <c r="A51" s="15" t="s">
        <v>448</v>
      </c>
      <c r="B51" s="17" t="n">
        <v>6866</v>
      </c>
      <c r="C51" s="18">
        <f>(0.0/B51*100)</f>
        <v/>
      </c>
      <c r="D51" s="19" t="n">
        <v>6866</v>
      </c>
      <c r="E51" s="18" t="n">
        <v>431.879766</v>
      </c>
      <c r="F51" s="20" t="n">
        <v>9.2567494</v>
      </c>
      <c r="G51" s="18" t="n">
        <v>424.19131037</v>
      </c>
      <c r="H51" s="20" t="n">
        <v>7.2743443</v>
      </c>
      <c r="I51" s="18" t="n">
        <v>418.98199183</v>
      </c>
      <c r="J51" s="20" t="n">
        <v>5.06576908</v>
      </c>
      <c r="K51" s="18" t="n">
        <v>429.49723362</v>
      </c>
      <c r="L51" s="20" t="n">
        <v>7.14183638</v>
      </c>
      <c r="M51" s="18" t="n">
        <v>432.10295448</v>
      </c>
      <c r="N51" s="20" t="n">
        <v>13.80227385</v>
      </c>
      <c r="O51" s="18" t="n">
        <v>432.63495542</v>
      </c>
      <c r="P51" s="20" t="n">
        <v>10.77170733</v>
      </c>
      <c r="Q51" s="18" t="s">
        <v>404</v>
      </c>
      <c r="R51" s="20" t="s">
        <v>404</v>
      </c>
      <c r="S51" s="18" t="s">
        <v>404</v>
      </c>
      <c r="T51" s="20" t="s">
        <v>404</v>
      </c>
      <c r="U51" s="18" t="s">
        <v>404</v>
      </c>
      <c r="V51" s="20" t="s">
        <v>404</v>
      </c>
      <c r="W51" s="18" t="s">
        <v>404</v>
      </c>
      <c r="X51" s="20" t="s">
        <v>404</v>
      </c>
      <c r="Y51" s="18" t="n">
        <v>456.92471498</v>
      </c>
      <c r="Z51" s="20" t="n">
        <v>21.98985774</v>
      </c>
    </row>
    <row r="52" spans="1:26">
      <c r="A52" s="15" t="s">
        <v>449</v>
      </c>
      <c r="B52" s="17" t="n">
        <v>5809</v>
      </c>
      <c r="C52" s="18">
        <f>(0.0/B52*100)</f>
        <v/>
      </c>
      <c r="D52" s="19" t="n">
        <v>5809</v>
      </c>
      <c r="E52" s="18" t="n">
        <v>507.36236743</v>
      </c>
      <c r="F52" s="20" t="n">
        <v>10.1473002</v>
      </c>
      <c r="G52" s="18" t="n">
        <v>487.38309002</v>
      </c>
      <c r="H52" s="20" t="n">
        <v>6.41800976</v>
      </c>
      <c r="I52" s="18" t="n">
        <v>495.55475475</v>
      </c>
      <c r="J52" s="20" t="n">
        <v>9.97532936</v>
      </c>
      <c r="K52" s="18" t="n">
        <v>483.75019309</v>
      </c>
      <c r="L52" s="20" t="n">
        <v>9.84728408</v>
      </c>
      <c r="M52" s="18" t="n">
        <v>489.24554842</v>
      </c>
      <c r="N52" s="20" t="n">
        <v>16.76659758</v>
      </c>
      <c r="O52" s="18" t="n">
        <v>454.92485314</v>
      </c>
      <c r="P52" s="20" t="n">
        <v>14.93690537</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n">
        <v>468.37771713</v>
      </c>
      <c r="F53" s="20" t="n">
        <v>5.66542759</v>
      </c>
      <c r="G53" s="18" t="n">
        <v>465.3982077</v>
      </c>
      <c r="H53" s="20" t="n">
        <v>3.24586619</v>
      </c>
      <c r="I53" s="18" t="n">
        <v>433.86055334</v>
      </c>
      <c r="J53" s="20" t="n">
        <v>3.84159723</v>
      </c>
      <c r="K53" s="18" t="n">
        <v>434.94898597</v>
      </c>
      <c r="L53" s="20" t="n">
        <v>2.57662499</v>
      </c>
      <c r="M53" s="18" t="n">
        <v>445.44628625</v>
      </c>
      <c r="N53" s="20" t="n">
        <v>4.1637881</v>
      </c>
      <c r="O53" s="18" t="n">
        <v>420.57171208</v>
      </c>
      <c r="P53" s="20" t="n">
        <v>4.76751175</v>
      </c>
      <c r="Q53" s="18" t="s">
        <v>404</v>
      </c>
      <c r="R53" s="20" t="s">
        <v>404</v>
      </c>
      <c r="S53" s="18" t="s">
        <v>404</v>
      </c>
      <c r="T53" s="20" t="s">
        <v>404</v>
      </c>
      <c r="U53" s="18" t="s">
        <v>404</v>
      </c>
      <c r="V53" s="20" t="s">
        <v>404</v>
      </c>
      <c r="W53" s="18" t="s">
        <v>404</v>
      </c>
      <c r="X53" s="20" t="s">
        <v>404</v>
      </c>
      <c r="Y53" s="18" t="n">
        <v>430.14828414</v>
      </c>
      <c r="Z53" s="20" t="n">
        <v>12.25004245</v>
      </c>
    </row>
    <row r="54" spans="1:26">
      <c r="A54" s="15" t="s">
        <v>451</v>
      </c>
      <c r="B54" s="17" t="n">
        <v>4740</v>
      </c>
      <c r="C54" s="18">
        <f>(199.0/B54*100)</f>
        <v/>
      </c>
      <c r="D54" s="19" t="n">
        <v>4541</v>
      </c>
      <c r="E54" s="18" t="n">
        <v>388.7586242</v>
      </c>
      <c r="F54" s="20" t="n">
        <v>21.42759328</v>
      </c>
      <c r="G54" s="18" t="n">
        <v>358.55219922</v>
      </c>
      <c r="H54" s="20" t="n">
        <v>12.94311346</v>
      </c>
      <c r="I54" s="18" t="n">
        <v>352.47284602</v>
      </c>
      <c r="J54" s="20" t="n">
        <v>12.98767658</v>
      </c>
      <c r="K54" s="18" t="n">
        <v>351.72275705</v>
      </c>
      <c r="L54" s="20" t="n">
        <v>6.43255638</v>
      </c>
      <c r="M54" s="18" t="n">
        <v>356.15653832</v>
      </c>
      <c r="N54" s="20" t="n">
        <v>7.3121713</v>
      </c>
      <c r="O54" s="18" t="n">
        <v>366.40824608</v>
      </c>
      <c r="P54" s="20" t="n">
        <v>10.83145757</v>
      </c>
      <c r="Q54" s="18" t="s">
        <v>404</v>
      </c>
      <c r="R54" s="20" t="s">
        <v>404</v>
      </c>
      <c r="S54" s="18" t="s">
        <v>404</v>
      </c>
      <c r="T54" s="20" t="s">
        <v>404</v>
      </c>
      <c r="U54" s="18" t="s">
        <v>404</v>
      </c>
      <c r="V54" s="20" t="s">
        <v>404</v>
      </c>
      <c r="W54" s="18" t="s">
        <v>404</v>
      </c>
      <c r="X54" s="20" t="s">
        <v>404</v>
      </c>
      <c r="Y54" s="18" t="n">
        <v>320.18419015</v>
      </c>
      <c r="Z54" s="20" t="n">
        <v>16.65981201</v>
      </c>
    </row>
    <row r="55" spans="1:26">
      <c r="A55" s="15" t="s">
        <v>452</v>
      </c>
      <c r="B55" s="17" t="n">
        <v>5316</v>
      </c>
      <c r="C55" s="18">
        <f>(43.0/B55*100)</f>
        <v/>
      </c>
      <c r="D55" s="19" t="n">
        <v>5273</v>
      </c>
      <c r="E55" s="18" t="n">
        <v>373.47267803</v>
      </c>
      <c r="F55" s="20" t="n">
        <v>34.28299577</v>
      </c>
      <c r="G55" s="18" t="n">
        <v>411.42407633</v>
      </c>
      <c r="H55" s="20" t="n">
        <v>7.85357455</v>
      </c>
      <c r="I55" s="18" t="n">
        <v>397.03605706</v>
      </c>
      <c r="J55" s="20" t="n">
        <v>8.538990119999999</v>
      </c>
      <c r="K55" s="18" t="n">
        <v>395.517156</v>
      </c>
      <c r="L55" s="20" t="n">
        <v>8.511270550000001</v>
      </c>
      <c r="M55" s="18" t="n">
        <v>417.52506195</v>
      </c>
      <c r="N55" s="20" t="n">
        <v>9.93898063</v>
      </c>
      <c r="O55" s="18" t="n">
        <v>394.75813399</v>
      </c>
      <c r="P55" s="20" t="n">
        <v>8.81515802</v>
      </c>
      <c r="Q55" s="18" t="s">
        <v>404</v>
      </c>
      <c r="R55" s="20" t="s">
        <v>404</v>
      </c>
      <c r="S55" s="18" t="s">
        <v>404</v>
      </c>
      <c r="T55" s="20" t="s">
        <v>404</v>
      </c>
      <c r="U55" s="18" t="s">
        <v>404</v>
      </c>
      <c r="V55" s="20" t="s">
        <v>404</v>
      </c>
      <c r="W55" s="18" t="s">
        <v>404</v>
      </c>
      <c r="X55" s="20" t="s">
        <v>404</v>
      </c>
      <c r="Y55" s="18" t="n">
        <v>356.47783117</v>
      </c>
      <c r="Z55" s="20" t="n">
        <v>23.60238474</v>
      </c>
    </row>
    <row r="56" spans="1:26">
      <c r="A56" s="15" t="s">
        <v>453</v>
      </c>
      <c r="B56" s="17" t="n">
        <v>5359</v>
      </c>
      <c r="C56" s="18">
        <f>(0.0/B56*100)</f>
        <v/>
      </c>
      <c r="D56" s="19" t="n">
        <v>5359</v>
      </c>
      <c r="E56" s="18" t="s">
        <v>404</v>
      </c>
      <c r="F56" s="20" t="s">
        <v>404</v>
      </c>
      <c r="G56" s="18" t="n">
        <v>533.94770181</v>
      </c>
      <c r="H56" s="20" t="n">
        <v>10.11013549</v>
      </c>
      <c r="I56" s="18" t="n">
        <v>528.8727552399999</v>
      </c>
      <c r="J56" s="20" t="n">
        <v>6.31615833</v>
      </c>
      <c r="K56" s="18" t="n">
        <v>516.53269291</v>
      </c>
      <c r="L56" s="20" t="n">
        <v>8.37982555</v>
      </c>
      <c r="M56" s="18" t="n">
        <v>544.9111071</v>
      </c>
      <c r="N56" s="20" t="n">
        <v>15.19129203</v>
      </c>
      <c r="O56" s="18" t="n">
        <v>543.7572927</v>
      </c>
      <c r="P56" s="20" t="n">
        <v>14.61814679</v>
      </c>
      <c r="Q56" s="18" t="s">
        <v>404</v>
      </c>
      <c r="R56" s="20" t="s">
        <v>404</v>
      </c>
      <c r="S56" s="18" t="s">
        <v>404</v>
      </c>
      <c r="T56" s="20" t="s">
        <v>404</v>
      </c>
      <c r="U56" s="18" t="s">
        <v>404</v>
      </c>
      <c r="V56" s="20" t="s">
        <v>404</v>
      </c>
      <c r="W56" s="18" t="s">
        <v>404</v>
      </c>
      <c r="X56" s="20" t="s">
        <v>404</v>
      </c>
      <c r="Y56" s="18" t="n">
        <v>503.9033525</v>
      </c>
      <c r="Z56" s="20" t="n">
        <v>11.64605802</v>
      </c>
    </row>
    <row r="57" spans="1:26">
      <c r="A57" s="15" t="s">
        <v>454</v>
      </c>
      <c r="B57" s="17" t="n">
        <v>6513</v>
      </c>
      <c r="C57" s="18">
        <f>(0.0/B57*100)</f>
        <v/>
      </c>
      <c r="D57" s="19" t="n">
        <v>6513</v>
      </c>
      <c r="E57" s="18" t="n">
        <v>354.56031689</v>
      </c>
      <c r="F57" s="20" t="n">
        <v>32.5247149</v>
      </c>
      <c r="G57" s="18" t="n">
        <v>390.31492538</v>
      </c>
      <c r="H57" s="20" t="n">
        <v>7.14087294</v>
      </c>
      <c r="I57" s="18" t="n">
        <v>402.582552</v>
      </c>
      <c r="J57" s="20" t="n">
        <v>6.00701064</v>
      </c>
      <c r="K57" s="18" t="n">
        <v>395.04655037</v>
      </c>
      <c r="L57" s="20" t="n">
        <v>5.13780466</v>
      </c>
      <c r="M57" s="18" t="n">
        <v>409.44114983</v>
      </c>
      <c r="N57" s="20" t="n">
        <v>20.18592965</v>
      </c>
      <c r="O57" s="18" t="n">
        <v>405.42417732</v>
      </c>
      <c r="P57" s="20" t="n">
        <v>9.63900958</v>
      </c>
      <c r="Q57" s="18" t="s">
        <v>404</v>
      </c>
      <c r="R57" s="20" t="s">
        <v>404</v>
      </c>
      <c r="S57" s="18" t="s">
        <v>404</v>
      </c>
      <c r="T57" s="20" t="s">
        <v>404</v>
      </c>
      <c r="U57" s="18" t="s">
        <v>404</v>
      </c>
      <c r="V57" s="20" t="s">
        <v>404</v>
      </c>
      <c r="W57" s="18" t="s">
        <v>404</v>
      </c>
      <c r="X57" s="20" t="s">
        <v>404</v>
      </c>
      <c r="Y57" s="18" t="n">
        <v>337.94881143</v>
      </c>
      <c r="Z57" s="20" t="n">
        <v>10.54297295</v>
      </c>
    </row>
    <row r="58" spans="1:26">
      <c r="A58" s="15" t="s">
        <v>455</v>
      </c>
      <c r="B58" s="17" t="n">
        <v>7267</v>
      </c>
      <c r="C58" s="18">
        <f>(0.0/B58*100)</f>
        <v/>
      </c>
      <c r="D58" s="19" t="n">
        <v>7267</v>
      </c>
      <c r="E58" s="18" t="n">
        <v>420.77945362</v>
      </c>
      <c r="F58" s="20" t="n">
        <v>15.03396353</v>
      </c>
      <c r="G58" s="18" t="n">
        <v>418.36904038</v>
      </c>
      <c r="H58" s="20" t="n">
        <v>9.297598410000001</v>
      </c>
      <c r="I58" s="18" t="n">
        <v>419.42907296</v>
      </c>
      <c r="J58" s="20" t="n">
        <v>8.208959930000001</v>
      </c>
      <c r="K58" s="18" t="n">
        <v>401.88828216</v>
      </c>
      <c r="L58" s="20" t="n">
        <v>5.55659394</v>
      </c>
      <c r="M58" s="18" t="n">
        <v>408.60054382</v>
      </c>
      <c r="N58" s="20" t="n">
        <v>10.77251677</v>
      </c>
      <c r="O58" s="18" t="n">
        <v>395.84121504</v>
      </c>
      <c r="P58" s="20" t="n">
        <v>10.61189394</v>
      </c>
      <c r="Q58" s="18" t="s">
        <v>404</v>
      </c>
      <c r="R58" s="20" t="s">
        <v>404</v>
      </c>
      <c r="S58" s="18" t="s">
        <v>404</v>
      </c>
      <c r="T58" s="20" t="s">
        <v>404</v>
      </c>
      <c r="U58" s="18" t="s">
        <v>404</v>
      </c>
      <c r="V58" s="20" t="s">
        <v>404</v>
      </c>
      <c r="W58" s="18" t="n">
        <v>535.71436929</v>
      </c>
      <c r="X58" s="20" t="n">
        <v>21.33751217</v>
      </c>
      <c r="Y58" s="18" t="n">
        <v>361.63050859</v>
      </c>
      <c r="Z58" s="20" t="n">
        <v>9.573071629999999</v>
      </c>
    </row>
    <row r="59" spans="1:26">
      <c r="A59" s="15" t="s">
        <v>456</v>
      </c>
      <c r="B59" s="17" t="n">
        <v>4826</v>
      </c>
      <c r="C59" s="18">
        <f>(0.0/B59*100)</f>
        <v/>
      </c>
      <c r="D59" s="19" t="n">
        <v>4826</v>
      </c>
      <c r="E59" s="18" t="n">
        <v>393.30657506</v>
      </c>
      <c r="F59" s="20" t="n">
        <v>10.14055212</v>
      </c>
      <c r="G59" s="18" t="n">
        <v>376.95661175</v>
      </c>
      <c r="H59" s="20" t="n">
        <v>6.87351041</v>
      </c>
      <c r="I59" s="18" t="n">
        <v>337.61407235</v>
      </c>
      <c r="J59" s="20" t="n">
        <v>3.8054573</v>
      </c>
      <c r="K59" s="18" t="n">
        <v>336.44710533</v>
      </c>
      <c r="L59" s="20" t="n">
        <v>3.61508001</v>
      </c>
      <c r="M59" s="18" t="n">
        <v>340.03596302</v>
      </c>
      <c r="N59" s="20" t="n">
        <v>3.3532517</v>
      </c>
      <c r="O59" s="18" t="n">
        <v>352.78203459</v>
      </c>
      <c r="P59" s="20" t="n">
        <v>3.35180753</v>
      </c>
      <c r="Q59" s="18" t="s">
        <v>404</v>
      </c>
      <c r="R59" s="20" t="s">
        <v>404</v>
      </c>
      <c r="S59" s="18" t="s">
        <v>404</v>
      </c>
      <c r="T59" s="20" t="s">
        <v>404</v>
      </c>
      <c r="U59" s="18" t="s">
        <v>404</v>
      </c>
      <c r="V59" s="20" t="s">
        <v>404</v>
      </c>
      <c r="W59" s="18" t="s">
        <v>404</v>
      </c>
      <c r="X59" s="20" t="s">
        <v>404</v>
      </c>
      <c r="Y59" s="18" t="n">
        <v>310.21064091</v>
      </c>
      <c r="Z59" s="20" t="n">
        <v>16.45801956</v>
      </c>
    </row>
    <row r="60" spans="1:26">
      <c r="A60" s="15" t="s">
        <v>457</v>
      </c>
      <c r="B60" s="17" t="n">
        <v>4546</v>
      </c>
      <c r="C60" s="18">
        <f>(0.0/B60*100)</f>
        <v/>
      </c>
      <c r="D60" s="19" t="n">
        <v>4546</v>
      </c>
      <c r="E60" s="18" t="n">
        <v>371.37294036</v>
      </c>
      <c r="F60" s="20" t="n">
        <v>27.12505573</v>
      </c>
      <c r="G60" s="18" t="n">
        <v>357.4237686</v>
      </c>
      <c r="H60" s="20" t="n">
        <v>11.54261714</v>
      </c>
      <c r="I60" s="18" t="n">
        <v>351.70192099</v>
      </c>
      <c r="J60" s="20" t="n">
        <v>11.69157891</v>
      </c>
      <c r="K60" s="18" t="n">
        <v>327.8263451</v>
      </c>
      <c r="L60" s="20" t="n">
        <v>11.07426015</v>
      </c>
      <c r="M60" s="18" t="n">
        <v>349.75666305</v>
      </c>
      <c r="N60" s="20" t="n">
        <v>14.42420106</v>
      </c>
      <c r="O60" s="18" t="n">
        <v>338.00608863</v>
      </c>
      <c r="P60" s="20" t="n">
        <v>16.72875723</v>
      </c>
      <c r="Q60" s="18" t="s">
        <v>404</v>
      </c>
      <c r="R60" s="20" t="s">
        <v>404</v>
      </c>
      <c r="S60" s="18" t="s">
        <v>404</v>
      </c>
      <c r="T60" s="20" t="s">
        <v>404</v>
      </c>
      <c r="U60" s="18" t="s">
        <v>404</v>
      </c>
      <c r="V60" s="20" t="s">
        <v>404</v>
      </c>
      <c r="W60" s="18" t="s">
        <v>404</v>
      </c>
      <c r="X60" s="20" t="s">
        <v>404</v>
      </c>
      <c r="Y60" s="18" t="n">
        <v>337.9657776</v>
      </c>
      <c r="Z60" s="20" t="n">
        <v>24.56079636</v>
      </c>
    </row>
    <row r="61" spans="1:26">
      <c r="A61" s="15" t="s">
        <v>458</v>
      </c>
      <c r="B61" s="17" t="n">
        <v>6525</v>
      </c>
      <c r="C61" s="18">
        <f>(0.0/B61*100)</f>
        <v/>
      </c>
      <c r="D61" s="19" t="n">
        <v>6525</v>
      </c>
      <c r="E61" s="18" t="n">
        <v>443.97774672</v>
      </c>
      <c r="F61" s="20" t="n">
        <v>19.38306238</v>
      </c>
      <c r="G61" s="18" t="n">
        <v>484.20222194</v>
      </c>
      <c r="H61" s="20" t="n">
        <v>4.54385908</v>
      </c>
      <c r="I61" s="18" t="n">
        <v>466.57843993</v>
      </c>
      <c r="J61" s="20" t="n">
        <v>6.47761178</v>
      </c>
      <c r="K61" s="18" t="n">
        <v>452.79168384</v>
      </c>
      <c r="L61" s="20" t="n">
        <v>5.99076466</v>
      </c>
      <c r="M61" s="18" t="n">
        <v>474.56111104</v>
      </c>
      <c r="N61" s="20" t="n">
        <v>8.818880010000001</v>
      </c>
      <c r="O61" s="18" t="n">
        <v>436.62071678</v>
      </c>
      <c r="P61" s="20" t="n">
        <v>25.49981285</v>
      </c>
      <c r="Q61" s="18" t="s">
        <v>404</v>
      </c>
      <c r="R61" s="20" t="s">
        <v>404</v>
      </c>
      <c r="S61" s="18" t="s">
        <v>404</v>
      </c>
      <c r="T61" s="20" t="s">
        <v>404</v>
      </c>
      <c r="U61" s="18" t="s">
        <v>404</v>
      </c>
      <c r="V61" s="20" t="s">
        <v>404</v>
      </c>
      <c r="W61" s="18" t="s">
        <v>404</v>
      </c>
      <c r="X61" s="20" t="s">
        <v>404</v>
      </c>
      <c r="Y61" s="18" t="n">
        <v>499.33492622</v>
      </c>
      <c r="Z61" s="20" t="n">
        <v>14.21844465</v>
      </c>
    </row>
    <row r="62" spans="1:26">
      <c r="A62" s="15" t="s">
        <v>459</v>
      </c>
      <c r="B62" s="17" t="n">
        <v>4476</v>
      </c>
      <c r="C62" s="18">
        <f>(0.0/B62*100)</f>
        <v/>
      </c>
      <c r="D62" s="19" t="n">
        <v>4476</v>
      </c>
      <c r="E62" s="18" t="n">
        <v>549.86069508</v>
      </c>
      <c r="F62" s="20" t="n">
        <v>6.67684118</v>
      </c>
      <c r="G62" s="18" t="n">
        <v>499.77090567</v>
      </c>
      <c r="H62" s="20" t="n">
        <v>2.02616323</v>
      </c>
      <c r="I62" s="18" t="n">
        <v>500.89849973</v>
      </c>
      <c r="J62" s="20" t="n">
        <v>2.09454915</v>
      </c>
      <c r="K62" s="18" t="n">
        <v>522.55817743</v>
      </c>
      <c r="L62" s="20" t="n">
        <v>2.21775447</v>
      </c>
      <c r="M62" s="18" t="n">
        <v>532.95596974</v>
      </c>
      <c r="N62" s="20" t="n">
        <v>9.1119942</v>
      </c>
      <c r="O62" s="18" t="n">
        <v>536.96056218</v>
      </c>
      <c r="P62" s="20" t="n">
        <v>4.54792789</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292.84712127</v>
      </c>
      <c r="F63" s="20" t="n">
        <v>11.37216162</v>
      </c>
      <c r="G63" s="18" t="n">
        <v>386.17201479</v>
      </c>
      <c r="H63" s="20" t="n">
        <v>4.39812892</v>
      </c>
      <c r="I63" s="18" t="n">
        <v>342.19519536</v>
      </c>
      <c r="J63" s="20" t="n">
        <v>3.09665158</v>
      </c>
      <c r="K63" s="18" t="n">
        <v>340.26405089</v>
      </c>
      <c r="L63" s="20" t="n">
        <v>2.61347805</v>
      </c>
      <c r="M63" s="18" t="n">
        <v>371.24274546</v>
      </c>
      <c r="N63" s="20" t="n">
        <v>3.54579778</v>
      </c>
      <c r="O63" s="18" t="n">
        <v>339.17740387</v>
      </c>
      <c r="P63" s="20" t="n">
        <v>3.62369226</v>
      </c>
      <c r="Q63" s="18" t="s">
        <v>404</v>
      </c>
      <c r="R63" s="20" t="s">
        <v>404</v>
      </c>
      <c r="S63" s="18" t="s">
        <v>404</v>
      </c>
      <c r="T63" s="20" t="s">
        <v>404</v>
      </c>
      <c r="U63" s="18" t="s">
        <v>404</v>
      </c>
      <c r="V63" s="20" t="s">
        <v>404</v>
      </c>
      <c r="W63" s="18" t="s">
        <v>404</v>
      </c>
      <c r="X63" s="20" t="s">
        <v>404</v>
      </c>
      <c r="Y63" s="18" t="n">
        <v>367.68770125</v>
      </c>
      <c r="Z63" s="20" t="n">
        <v>5.25334115</v>
      </c>
    </row>
    <row r="64" spans="1:26">
      <c r="A64" s="15" t="s">
        <v>461</v>
      </c>
      <c r="B64" s="17" t="n">
        <v>3634</v>
      </c>
      <c r="C64" s="18">
        <f>(27.0/B64*100)</f>
        <v/>
      </c>
      <c r="D64" s="19" t="n">
        <v>3607</v>
      </c>
      <c r="E64" s="18" t="n">
        <v>531.42429909</v>
      </c>
      <c r="F64" s="20" t="n">
        <v>13.75384155</v>
      </c>
      <c r="G64" s="18" t="n">
        <v>443.39480928</v>
      </c>
      <c r="H64" s="20" t="n">
        <v>2.98866711</v>
      </c>
      <c r="I64" s="18" t="n">
        <v>442.35895361</v>
      </c>
      <c r="J64" s="20" t="n">
        <v>2.70425123</v>
      </c>
      <c r="K64" s="18" t="n">
        <v>451.58038552</v>
      </c>
      <c r="L64" s="20" t="n">
        <v>4.00990168</v>
      </c>
      <c r="M64" s="18" t="n">
        <v>444.95850795</v>
      </c>
      <c r="N64" s="20" t="n">
        <v>5.30871808</v>
      </c>
      <c r="O64" s="18" t="n">
        <v>455.91345725</v>
      </c>
      <c r="P64" s="20" t="n">
        <v>11.6901533</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426.42951967</v>
      </c>
      <c r="F65" s="20" t="n">
        <v>19.52798071</v>
      </c>
      <c r="G65" s="18" t="n">
        <v>430.40331609</v>
      </c>
      <c r="H65" s="20" t="n">
        <v>9.214827440000001</v>
      </c>
      <c r="I65" s="18" t="n">
        <v>416.61109379</v>
      </c>
      <c r="J65" s="20" t="n">
        <v>8.181048280000001</v>
      </c>
      <c r="K65" s="18" t="n">
        <v>410.56596843</v>
      </c>
      <c r="L65" s="20" t="n">
        <v>5.81592359</v>
      </c>
      <c r="M65" s="18" t="n">
        <v>416.423432</v>
      </c>
      <c r="N65" s="20" t="n">
        <v>8.87821901</v>
      </c>
      <c r="O65" s="18" t="n">
        <v>407.79143844</v>
      </c>
      <c r="P65" s="20" t="n">
        <v>10.15344798</v>
      </c>
      <c r="Q65" s="18" t="s">
        <v>404</v>
      </c>
      <c r="R65" s="20" t="s">
        <v>404</v>
      </c>
      <c r="S65" s="18" t="s">
        <v>404</v>
      </c>
      <c r="T65" s="20" t="s">
        <v>404</v>
      </c>
      <c r="U65" s="18" t="n">
        <v>382.98760071</v>
      </c>
      <c r="V65" s="20" t="n">
        <v>13.57900253</v>
      </c>
      <c r="W65" s="18" t="s">
        <v>404</v>
      </c>
      <c r="X65" s="20" t="s">
        <v>404</v>
      </c>
      <c r="Y65" s="18" t="n">
        <v>414.78461442</v>
      </c>
      <c r="Z65" s="20" t="n">
        <v>10.81552838</v>
      </c>
    </row>
    <row r="66" spans="1:26">
      <c r="A66" s="15" t="s">
        <v>463</v>
      </c>
      <c r="B66" s="17" t="n">
        <v>5665</v>
      </c>
      <c r="C66" s="18">
        <f>(0.0/B66*100)</f>
        <v/>
      </c>
      <c r="D66" s="19" t="n">
        <v>5665</v>
      </c>
      <c r="E66" s="18" t="n">
        <v>400.31026862</v>
      </c>
      <c r="F66" s="20" t="n">
        <v>10.40241547</v>
      </c>
      <c r="G66" s="18" t="n">
        <v>441.32111885</v>
      </c>
      <c r="H66" s="20" t="n">
        <v>2.74910287</v>
      </c>
      <c r="I66" s="18" t="n">
        <v>431.5580268</v>
      </c>
      <c r="J66" s="20" t="n">
        <v>3.00355468</v>
      </c>
      <c r="K66" s="18" t="n">
        <v>415.02292284</v>
      </c>
      <c r="L66" s="20" t="n">
        <v>2.5370192</v>
      </c>
      <c r="M66" s="18" t="n">
        <v>429.26087562</v>
      </c>
      <c r="N66" s="20" t="n">
        <v>4.98891939</v>
      </c>
      <c r="O66" s="18" t="n">
        <v>401.60032191</v>
      </c>
      <c r="P66" s="20" t="n">
        <v>4.48704475</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401.05513537</v>
      </c>
      <c r="F67" s="20" t="n">
        <v>12.85416524</v>
      </c>
      <c r="G67" s="18" t="n">
        <v>404.86615169</v>
      </c>
      <c r="H67" s="20" t="n">
        <v>9.55569668</v>
      </c>
      <c r="I67" s="18" t="n">
        <v>395.18885385</v>
      </c>
      <c r="J67" s="20" t="n">
        <v>6.82267242</v>
      </c>
      <c r="K67" s="18" t="n">
        <v>400.95010892</v>
      </c>
      <c r="L67" s="20" t="n">
        <v>7.11185498</v>
      </c>
      <c r="M67" s="18" t="n">
        <v>379.70364371</v>
      </c>
      <c r="N67" s="20" t="n">
        <v>13.93909678</v>
      </c>
      <c r="O67" s="18" t="n">
        <v>388.38590447</v>
      </c>
      <c r="P67" s="20" t="n">
        <v>16.43819512</v>
      </c>
      <c r="Q67" s="18" t="s">
        <v>404</v>
      </c>
      <c r="R67" s="20" t="s">
        <v>404</v>
      </c>
      <c r="S67" s="18" t="s">
        <v>404</v>
      </c>
      <c r="T67" s="20" t="s">
        <v>404</v>
      </c>
      <c r="U67" s="18" t="s">
        <v>404</v>
      </c>
      <c r="V67" s="20" t="s">
        <v>404</v>
      </c>
      <c r="W67" s="18" t="s">
        <v>404</v>
      </c>
      <c r="X67" s="20" t="s">
        <v>404</v>
      </c>
      <c r="Y67" s="18" t="n">
        <v>400.27884265</v>
      </c>
      <c r="Z67" s="20" t="n">
        <v>13.95116112</v>
      </c>
    </row>
    <row r="68" spans="1:26">
      <c r="A68" s="15" t="s">
        <v>465</v>
      </c>
      <c r="B68" s="17" t="n">
        <v>12083</v>
      </c>
      <c r="C68" s="18">
        <f>(0.0/B68*100)</f>
        <v/>
      </c>
      <c r="D68" s="19" t="n">
        <v>12083</v>
      </c>
      <c r="E68" s="18" t="n">
        <v>424.54221697</v>
      </c>
      <c r="F68" s="20" t="n">
        <v>2.84405415</v>
      </c>
      <c r="G68" s="18" t="n">
        <v>402.62958132</v>
      </c>
      <c r="H68" s="20" t="n">
        <v>2.33983789</v>
      </c>
      <c r="I68" s="18" t="n">
        <v>418.40468013</v>
      </c>
      <c r="J68" s="20" t="n">
        <v>1.99331578</v>
      </c>
      <c r="K68" s="18" t="n">
        <v>395.29838736</v>
      </c>
      <c r="L68" s="20" t="n">
        <v>1.86069348</v>
      </c>
      <c r="M68" s="18" t="n">
        <v>346.86750409</v>
      </c>
      <c r="N68" s="20" t="n">
        <v>3.32518835</v>
      </c>
      <c r="O68" s="18" t="n">
        <v>409.16300794</v>
      </c>
      <c r="P68" s="20" t="n">
        <v>4.59480345</v>
      </c>
      <c r="Q68" s="18" t="s">
        <v>404</v>
      </c>
      <c r="R68" s="20" t="s">
        <v>404</v>
      </c>
      <c r="S68" s="18" t="s">
        <v>404</v>
      </c>
      <c r="T68" s="20" t="s">
        <v>404</v>
      </c>
      <c r="U68" s="18" t="s">
        <v>404</v>
      </c>
      <c r="V68" s="20" t="s">
        <v>404</v>
      </c>
      <c r="W68" s="18" t="s">
        <v>404</v>
      </c>
      <c r="X68" s="20" t="s">
        <v>404</v>
      </c>
      <c r="Y68" s="18" t="n">
        <v>423.64018448</v>
      </c>
      <c r="Z68" s="20" t="n">
        <v>5.29571581</v>
      </c>
    </row>
    <row r="69" spans="1:26">
      <c r="A69" s="15" t="s">
        <v>466</v>
      </c>
      <c r="B69" s="17" t="n">
        <v>4876</v>
      </c>
      <c r="C69" s="18">
        <f>(0.0/B69*100)</f>
        <v/>
      </c>
      <c r="D69" s="19" t="n">
        <v>4876</v>
      </c>
      <c r="E69" s="18" t="n">
        <v>402.303786</v>
      </c>
      <c r="F69" s="20" t="n">
        <v>19.18867397</v>
      </c>
      <c r="G69" s="18" t="n">
        <v>444.78623107</v>
      </c>
      <c r="H69" s="20" t="n">
        <v>11.15680852</v>
      </c>
      <c r="I69" s="18" t="n">
        <v>442.09773383</v>
      </c>
      <c r="J69" s="20" t="n">
        <v>9.9199207</v>
      </c>
      <c r="K69" s="18" t="n">
        <v>427.50909054</v>
      </c>
      <c r="L69" s="20" t="n">
        <v>7.65115013</v>
      </c>
      <c r="M69" s="18" t="n">
        <v>406.75411161</v>
      </c>
      <c r="N69" s="20" t="n">
        <v>14.79212239</v>
      </c>
      <c r="O69" s="18" t="n">
        <v>449.41462176</v>
      </c>
      <c r="P69" s="20" t="n">
        <v>15.48500031</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495.19530027</v>
      </c>
      <c r="F70" s="20" t="n">
        <v>13.03494137</v>
      </c>
      <c r="G70" s="18" t="n">
        <v>503.54729501</v>
      </c>
      <c r="H70" s="20" t="n">
        <v>7.95215355</v>
      </c>
      <c r="I70" s="18" t="n">
        <v>494.20217496</v>
      </c>
      <c r="J70" s="20" t="n">
        <v>5.25507936</v>
      </c>
      <c r="K70" s="18" t="n">
        <v>488.93614832</v>
      </c>
      <c r="L70" s="20" t="n">
        <v>5.29106661</v>
      </c>
      <c r="M70" s="18" t="n">
        <v>493.80352912</v>
      </c>
      <c r="N70" s="20" t="n">
        <v>8.240752880000001</v>
      </c>
      <c r="O70" s="18" t="n">
        <v>510.25918838</v>
      </c>
      <c r="P70" s="20" t="n">
        <v>9.956231089999999</v>
      </c>
      <c r="Q70" s="18" t="s">
        <v>404</v>
      </c>
      <c r="R70" s="20" t="s">
        <v>404</v>
      </c>
      <c r="S70" s="18" t="s">
        <v>404</v>
      </c>
      <c r="T70" s="20" t="s">
        <v>404</v>
      </c>
      <c r="U70" s="18" t="s">
        <v>404</v>
      </c>
      <c r="V70" s="20" t="s">
        <v>404</v>
      </c>
      <c r="W70" s="18" t="s">
        <v>404</v>
      </c>
      <c r="X70" s="20" t="s">
        <v>404</v>
      </c>
      <c r="Y70" s="18" t="n">
        <v>460.70673443</v>
      </c>
      <c r="Z70" s="20" t="n">
        <v>16.35450671</v>
      </c>
    </row>
    <row r="71" spans="1:26">
      <c r="A71" s="15" t="s">
        <v>468</v>
      </c>
      <c r="B71" s="17" t="n">
        <v>6115</v>
      </c>
      <c r="C71" s="18">
        <f>(0.0/B71*100)</f>
        <v/>
      </c>
      <c r="D71" s="19" t="n">
        <v>6115</v>
      </c>
      <c r="E71" s="18" t="s">
        <v>404</v>
      </c>
      <c r="F71" s="20" t="s">
        <v>404</v>
      </c>
      <c r="G71" s="18" t="n">
        <v>538.97769905</v>
      </c>
      <c r="H71" s="20" t="n">
        <v>3.09243279</v>
      </c>
      <c r="I71" s="18" t="n">
        <v>537.82903931</v>
      </c>
      <c r="J71" s="20" t="n">
        <v>2.58261035</v>
      </c>
      <c r="K71" s="18" t="n">
        <v>525.11854018</v>
      </c>
      <c r="L71" s="20" t="n">
        <v>3.51565657</v>
      </c>
      <c r="M71" s="18" t="n">
        <v>549.7164391699999</v>
      </c>
      <c r="N71" s="20" t="n">
        <v>5.92071196</v>
      </c>
      <c r="O71" s="18" t="n">
        <v>533.8711178999999</v>
      </c>
      <c r="P71" s="20" t="n">
        <v>5.84529276</v>
      </c>
      <c r="Q71" s="18" t="s">
        <v>404</v>
      </c>
      <c r="R71" s="20" t="s">
        <v>404</v>
      </c>
      <c r="S71" s="18" t="s">
        <v>404</v>
      </c>
      <c r="T71" s="20" t="s">
        <v>404</v>
      </c>
      <c r="U71" s="18" t="s">
        <v>404</v>
      </c>
      <c r="V71" s="20" t="s">
        <v>404</v>
      </c>
      <c r="W71" s="18" t="s">
        <v>404</v>
      </c>
      <c r="X71" s="20" t="s">
        <v>404</v>
      </c>
      <c r="Y71" s="18" t="n">
        <v>492.44164179</v>
      </c>
      <c r="Z71" s="20" t="n">
        <v>12.19192618</v>
      </c>
    </row>
    <row r="72" spans="1:26">
      <c r="A72" s="15" t="s">
        <v>469</v>
      </c>
      <c r="B72" s="17" t="n">
        <v>7708</v>
      </c>
      <c r="C72" s="18">
        <f>(0.0/B72*100)</f>
        <v/>
      </c>
      <c r="D72" s="19" t="n">
        <v>7708</v>
      </c>
      <c r="E72" s="18" t="n">
        <v>500.66811335</v>
      </c>
      <c r="F72" s="20" t="n">
        <v>10.11434266</v>
      </c>
      <c r="G72" s="18" t="n">
        <v>489.71679427</v>
      </c>
      <c r="H72" s="20" t="n">
        <v>8.33581785</v>
      </c>
      <c r="I72" s="18" t="n">
        <v>505.07488985</v>
      </c>
      <c r="J72" s="20" t="n">
        <v>7.52722558</v>
      </c>
      <c r="K72" s="18" t="n">
        <v>492.85298751</v>
      </c>
      <c r="L72" s="20" t="n">
        <v>6.97121119</v>
      </c>
      <c r="M72" s="18" t="n">
        <v>501.80596702</v>
      </c>
      <c r="N72" s="20" t="n">
        <v>14.41970995</v>
      </c>
      <c r="O72" s="18" t="n">
        <v>498.64882228</v>
      </c>
      <c r="P72" s="20" t="n">
        <v>11.53840885</v>
      </c>
      <c r="Q72" s="18" t="s">
        <v>404</v>
      </c>
      <c r="R72" s="20" t="s">
        <v>404</v>
      </c>
      <c r="S72" s="18" t="s">
        <v>404</v>
      </c>
      <c r="T72" s="20" t="s">
        <v>404</v>
      </c>
      <c r="U72" s="18" t="s">
        <v>404</v>
      </c>
      <c r="V72" s="20" t="s">
        <v>404</v>
      </c>
      <c r="W72" s="18" t="s">
        <v>404</v>
      </c>
      <c r="X72" s="20" t="s">
        <v>404</v>
      </c>
      <c r="Y72" s="18" t="n">
        <v>493.15448802</v>
      </c>
      <c r="Z72" s="20" t="n">
        <v>25.48835536</v>
      </c>
    </row>
    <row r="73" spans="1:26">
      <c r="A73" s="15" t="s">
        <v>470</v>
      </c>
      <c r="B73" s="17" t="n">
        <v>8249</v>
      </c>
      <c r="C73" s="18">
        <f>(0.0/B73*100)</f>
        <v/>
      </c>
      <c r="D73" s="19" t="n">
        <v>8249</v>
      </c>
      <c r="E73" s="18" t="n">
        <v>386.70525935</v>
      </c>
      <c r="F73" s="20" t="n">
        <v>6.29141282</v>
      </c>
      <c r="G73" s="18" t="n">
        <v>419.41946692</v>
      </c>
      <c r="H73" s="20" t="n">
        <v>10.29193467</v>
      </c>
      <c r="I73" s="18" t="n">
        <v>412.38110737</v>
      </c>
      <c r="J73" s="20" t="n">
        <v>7.6413943</v>
      </c>
      <c r="K73" s="18" t="n">
        <v>407.14099815</v>
      </c>
      <c r="L73" s="20" t="n">
        <v>6.82656193</v>
      </c>
      <c r="M73" s="18" t="n">
        <v>414.7900671</v>
      </c>
      <c r="N73" s="20" t="n">
        <v>9.675745279999999</v>
      </c>
      <c r="O73" s="18" t="n">
        <v>397.62798662</v>
      </c>
      <c r="P73" s="20" t="n">
        <v>9.597582709999999</v>
      </c>
      <c r="Q73" s="18" t="s">
        <v>404</v>
      </c>
      <c r="R73" s="20" t="s">
        <v>404</v>
      </c>
      <c r="S73" s="18" t="s">
        <v>404</v>
      </c>
      <c r="T73" s="20" t="s">
        <v>404</v>
      </c>
      <c r="U73" s="18" t="s">
        <v>404</v>
      </c>
      <c r="V73" s="20" t="s">
        <v>404</v>
      </c>
      <c r="W73" s="18" t="s">
        <v>404</v>
      </c>
      <c r="X73" s="20" t="s">
        <v>404</v>
      </c>
      <c r="Y73" s="18" t="n">
        <v>411.88385542</v>
      </c>
      <c r="Z73" s="20" t="n">
        <v>15.86043357</v>
      </c>
    </row>
    <row r="74" spans="1:26">
      <c r="A74" s="15" t="s">
        <v>471</v>
      </c>
      <c r="B74" s="17" t="n">
        <v>4692</v>
      </c>
      <c r="C74" s="18">
        <f>(484.0/B74*100)</f>
        <v/>
      </c>
      <c r="D74" s="19" t="n">
        <v>4208</v>
      </c>
      <c r="E74" s="18" t="n">
        <v>400.44249847</v>
      </c>
      <c r="F74" s="20" t="n">
        <v>7.19828383</v>
      </c>
      <c r="G74" s="18" t="n">
        <v>455.28295992</v>
      </c>
      <c r="H74" s="20" t="n">
        <v>4.27495701</v>
      </c>
      <c r="I74" s="18" t="n">
        <v>422.44766522</v>
      </c>
      <c r="J74" s="20" t="n">
        <v>3.39987334</v>
      </c>
      <c r="K74" s="18" t="n">
        <v>415.33578306</v>
      </c>
      <c r="L74" s="20" t="n">
        <v>3.20547192</v>
      </c>
      <c r="M74" s="18" t="n">
        <v>419.43279786</v>
      </c>
      <c r="N74" s="20" t="n">
        <v>3.11732615</v>
      </c>
      <c r="O74" s="18" t="n">
        <v>451.22986185</v>
      </c>
      <c r="P74" s="20" t="n">
        <v>4.15501739</v>
      </c>
      <c r="Q74" s="18" t="s">
        <v>404</v>
      </c>
      <c r="R74" s="20" t="s">
        <v>404</v>
      </c>
      <c r="S74" s="18" t="s">
        <v>404</v>
      </c>
      <c r="T74" s="20" t="s">
        <v>404</v>
      </c>
      <c r="U74" s="18" t="s">
        <v>404</v>
      </c>
      <c r="V74" s="20" t="s">
        <v>404</v>
      </c>
      <c r="W74" s="18" t="s">
        <v>404</v>
      </c>
      <c r="X74" s="20" t="s">
        <v>404</v>
      </c>
      <c r="Y74" s="18" t="n">
        <v>346.1409156</v>
      </c>
      <c r="Z74" s="20" t="n">
        <v>10.19883218</v>
      </c>
    </row>
    <row r="75" spans="1:26">
      <c r="A75" s="15" t="s">
        <v>472</v>
      </c>
      <c r="B75" s="17" t="n">
        <v>5375</v>
      </c>
      <c r="C75" s="18">
        <f>(483.0/B75*100)</f>
        <v/>
      </c>
      <c r="D75" s="19" t="n">
        <v>4892</v>
      </c>
      <c r="E75" s="18" t="n">
        <v>362.40695774</v>
      </c>
      <c r="F75" s="20" t="n">
        <v>8.907492899999999</v>
      </c>
      <c r="G75" s="18" t="n">
        <v>367.00948024</v>
      </c>
      <c r="H75" s="20" t="n">
        <v>10.64872848</v>
      </c>
      <c r="I75" s="18" t="n">
        <v>378.5646144</v>
      </c>
      <c r="J75" s="20" t="n">
        <v>7.65856642</v>
      </c>
      <c r="K75" s="18" t="n">
        <v>343.28997608</v>
      </c>
      <c r="L75" s="20" t="n">
        <v>10.33693642</v>
      </c>
      <c r="M75" s="18" t="n">
        <v>356.82341515</v>
      </c>
      <c r="N75" s="20" t="n">
        <v>18.35076215</v>
      </c>
      <c r="O75" s="18" t="n">
        <v>333.69903689</v>
      </c>
      <c r="P75" s="20" t="n">
        <v>14.45319125</v>
      </c>
      <c r="Q75" s="18" t="s">
        <v>404</v>
      </c>
      <c r="R75" s="20" t="s">
        <v>404</v>
      </c>
      <c r="S75" s="18" t="s">
        <v>404</v>
      </c>
      <c r="T75" s="20" t="s">
        <v>404</v>
      </c>
      <c r="U75" s="18" t="s">
        <v>404</v>
      </c>
      <c r="V75" s="20" t="s">
        <v>404</v>
      </c>
      <c r="W75" s="18" t="s">
        <v>404</v>
      </c>
      <c r="X75" s="20" t="s">
        <v>404</v>
      </c>
      <c r="Y75" s="18" t="n">
        <v>356.64421928</v>
      </c>
      <c r="Z75" s="20" t="n">
        <v>21.27170089</v>
      </c>
    </row>
    <row r="76" spans="1:26">
      <c r="A76" s="15" t="s">
        <v>473</v>
      </c>
      <c r="B76" s="17" t="n">
        <v>14167</v>
      </c>
      <c r="C76" s="18">
        <f>(1400.0/B76*100)</f>
        <v/>
      </c>
      <c r="D76" s="19" t="n">
        <v>12767</v>
      </c>
      <c r="E76" s="18" t="n">
        <v>465.74888967</v>
      </c>
      <c r="F76" s="20" t="n">
        <v>17.46760846</v>
      </c>
      <c r="G76" s="18" t="n">
        <v>446.36804663</v>
      </c>
      <c r="H76" s="20" t="n">
        <v>7.1079666</v>
      </c>
      <c r="I76" s="18" t="n">
        <v>423.79673219</v>
      </c>
      <c r="J76" s="20" t="n">
        <v>6.10965225</v>
      </c>
      <c r="K76" s="18" t="n">
        <v>438.13493798</v>
      </c>
      <c r="L76" s="20" t="n">
        <v>8.2388379</v>
      </c>
      <c r="M76" s="18" t="n">
        <v>429.97866831</v>
      </c>
      <c r="N76" s="20" t="n">
        <v>9.56888208</v>
      </c>
      <c r="O76" s="18" t="n">
        <v>407.7630814</v>
      </c>
      <c r="P76" s="20" t="n">
        <v>10.73894499</v>
      </c>
      <c r="Q76" s="18" t="s">
        <v>404</v>
      </c>
      <c r="R76" s="20" t="s">
        <v>404</v>
      </c>
      <c r="S76" s="18" t="s">
        <v>404</v>
      </c>
      <c r="T76" s="20" t="s">
        <v>404</v>
      </c>
      <c r="U76" s="18" t="s">
        <v>404</v>
      </c>
      <c r="V76" s="20" t="s">
        <v>404</v>
      </c>
      <c r="W76" s="18" t="s">
        <v>404</v>
      </c>
      <c r="X76" s="20" t="s">
        <v>404</v>
      </c>
      <c r="Y76" s="18" t="n">
        <v>447.020978</v>
      </c>
      <c r="Z76" s="20" t="n">
        <v>11.39092652</v>
      </c>
    </row>
    <row r="77" spans="1:26">
      <c r="A77" s="15" t="s">
        <v>474</v>
      </c>
      <c r="B77" s="17" t="n">
        <v>6062</v>
      </c>
      <c r="C77" s="18">
        <f>(0.0/B77*100)</f>
        <v/>
      </c>
      <c r="D77" s="19" t="n">
        <v>6062</v>
      </c>
      <c r="E77" s="18" t="n">
        <v>430.47185933</v>
      </c>
      <c r="F77" s="20" t="n">
        <v>19.38920212</v>
      </c>
      <c r="G77" s="18" t="n">
        <v>449.56983863</v>
      </c>
      <c r="H77" s="20" t="n">
        <v>10.39414331</v>
      </c>
      <c r="I77" s="18" t="n">
        <v>424.55300253</v>
      </c>
      <c r="J77" s="20" t="n">
        <v>7.99894805</v>
      </c>
      <c r="K77" s="18" t="n">
        <v>448.82460542</v>
      </c>
      <c r="L77" s="20" t="n">
        <v>9.01621937</v>
      </c>
      <c r="M77" s="18" t="n">
        <v>430.26896365</v>
      </c>
      <c r="N77" s="20" t="n">
        <v>6.34147149</v>
      </c>
      <c r="O77" s="18" t="n">
        <v>430.41195817</v>
      </c>
      <c r="P77" s="20" t="n">
        <v>14.89142618</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427.56060321</v>
      </c>
      <c r="F78" s="20" t="n">
        <v>43.07527612</v>
      </c>
      <c r="G78" s="18" t="n">
        <v>483.17997148</v>
      </c>
      <c r="H78" s="20" t="n">
        <v>7.20482148</v>
      </c>
      <c r="I78" s="18" t="n">
        <v>487.63949434</v>
      </c>
      <c r="J78" s="20" t="n">
        <v>9.74115329</v>
      </c>
      <c r="K78" s="18" t="n">
        <v>494.9788162</v>
      </c>
      <c r="L78" s="20" t="n">
        <v>7.33988377</v>
      </c>
      <c r="M78" s="18" t="n">
        <v>475.40404438</v>
      </c>
      <c r="N78" s="20" t="n">
        <v>9.53589702</v>
      </c>
      <c r="O78" s="18" t="n">
        <v>501.66297121</v>
      </c>
      <c r="P78" s="20" t="n">
        <v>23.11882748</v>
      </c>
      <c r="Q78" s="18" t="s">
        <v>404</v>
      </c>
      <c r="R78" s="20" t="s">
        <v>404</v>
      </c>
      <c r="S78" s="18" t="s">
        <v>404</v>
      </c>
      <c r="T78" s="20" t="s">
        <v>404</v>
      </c>
      <c r="U78" s="18" t="s">
        <v>404</v>
      </c>
      <c r="V78" s="20" t="s">
        <v>404</v>
      </c>
      <c r="W78" s="18" t="n">
        <v>468.87008182</v>
      </c>
      <c r="X78" s="20" t="n">
        <v>13.52498488</v>
      </c>
      <c r="Y78" s="18" t="s">
        <v>404</v>
      </c>
      <c r="Z78" s="20" t="s">
        <v>404</v>
      </c>
    </row>
    <row customHeight="1" ht="25" r="79" spans="1:26">
      <c r="A79" s="15" t="s">
        <v>476</v>
      </c>
      <c r="B79" s="17" t="n">
        <v>1657</v>
      </c>
      <c r="C79" s="18">
        <f>(21.0/B79*100)</f>
        <v/>
      </c>
      <c r="D79" s="19" t="n">
        <v>1636</v>
      </c>
      <c r="E79" s="18" t="n">
        <v>505.82989396</v>
      </c>
      <c r="F79" s="20" t="n">
        <v>15.34306383</v>
      </c>
      <c r="G79" s="18" t="n">
        <v>491.01741184</v>
      </c>
      <c r="H79" s="20" t="n">
        <v>16.44999448</v>
      </c>
      <c r="I79" s="18" t="n">
        <v>436.19281552</v>
      </c>
      <c r="J79" s="20" t="n">
        <v>13.16752938</v>
      </c>
      <c r="K79" s="18" t="n">
        <v>472.36711584</v>
      </c>
      <c r="L79" s="20" t="n">
        <v>13.9604389</v>
      </c>
      <c r="M79" s="18" t="n">
        <v>465.11043087</v>
      </c>
      <c r="N79" s="20" t="n">
        <v>33.8260094</v>
      </c>
      <c r="O79" s="18" t="n">
        <v>397.56633985</v>
      </c>
      <c r="P79" s="20" t="n">
        <v>30.00398902</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464.32381455</v>
      </c>
      <c r="F80" s="20" t="n">
        <v>18.09356964</v>
      </c>
      <c r="G80" s="18" t="n">
        <v>423.90737224</v>
      </c>
      <c r="H80" s="20" t="n">
        <v>11.85550627</v>
      </c>
      <c r="I80" s="18" t="n">
        <v>429.29163884</v>
      </c>
      <c r="J80" s="20" t="n">
        <v>8.69684541</v>
      </c>
      <c r="K80" s="18" t="n">
        <v>421.47478929</v>
      </c>
      <c r="L80" s="20" t="n">
        <v>6.6411638</v>
      </c>
      <c r="M80" s="18" t="n">
        <v>440.78539053</v>
      </c>
      <c r="N80" s="20" t="n">
        <v>9.75028208</v>
      </c>
      <c r="O80" s="18" t="n">
        <v>416.07060515</v>
      </c>
      <c r="P80" s="20" t="n">
        <v>9.459834499999999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444.44621694</v>
      </c>
      <c r="H81" s="20" t="n">
        <v>16.58707336</v>
      </c>
      <c r="I81" s="18" t="n">
        <v>431.96045249</v>
      </c>
      <c r="J81" s="20" t="n">
        <v>7.08271525</v>
      </c>
      <c r="K81" s="18" t="n">
        <v>426.20512758</v>
      </c>
      <c r="L81" s="20" t="n">
        <v>6.0516313</v>
      </c>
      <c r="M81" s="18" t="n">
        <v>440.65697199</v>
      </c>
      <c r="N81" s="20" t="n">
        <v>9.429513930000001</v>
      </c>
      <c r="O81" s="18" t="n">
        <v>418.07897157</v>
      </c>
      <c r="P81" s="20" t="n">
        <v>7.71929441</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514.29384506</v>
      </c>
      <c r="F7" s="20" t="n">
        <v>15.48033894</v>
      </c>
      <c r="G7" s="18" t="n">
        <v>518.77100269</v>
      </c>
      <c r="H7" s="20" t="n">
        <v>9.40121727</v>
      </c>
      <c r="I7" s="18" t="n">
        <v>519.30060455</v>
      </c>
      <c r="J7" s="20" t="n">
        <v>5.97210784</v>
      </c>
      <c r="K7" s="18" t="n">
        <v>504.05332173</v>
      </c>
      <c r="L7" s="20" t="n">
        <v>4.09015367</v>
      </c>
      <c r="M7" s="18" t="n">
        <v>503.7052001</v>
      </c>
      <c r="N7" s="20" t="n">
        <v>4.09663318</v>
      </c>
      <c r="O7" s="18" t="n">
        <v>492.52386716</v>
      </c>
      <c r="P7" s="20" t="n">
        <v>5.38198912</v>
      </c>
      <c r="Q7" s="18" t="s">
        <v>404</v>
      </c>
      <c r="R7" s="20" t="s">
        <v>404</v>
      </c>
      <c r="S7" s="18" t="s">
        <v>404</v>
      </c>
      <c r="T7" s="20" t="s">
        <v>404</v>
      </c>
      <c r="U7" s="18" t="s">
        <v>404</v>
      </c>
      <c r="V7" s="20" t="s">
        <v>404</v>
      </c>
      <c r="W7" s="18" t="s">
        <v>404</v>
      </c>
      <c r="X7" s="20" t="s">
        <v>404</v>
      </c>
      <c r="Y7" s="18" t="n">
        <v>485.1357529</v>
      </c>
      <c r="Z7" s="20" t="n">
        <v>7.84237479</v>
      </c>
    </row>
    <row r="8" spans="1:26">
      <c r="A8" s="15" t="s">
        <v>405</v>
      </c>
      <c r="B8" s="17" t="n">
        <v>7007</v>
      </c>
      <c r="C8" s="18">
        <f>(0.0/B8*100)</f>
        <v/>
      </c>
      <c r="D8" s="19" t="n">
        <v>7007</v>
      </c>
      <c r="E8" s="18" t="n">
        <v>442.21119029</v>
      </c>
      <c r="F8" s="20" t="n">
        <v>26.9600124</v>
      </c>
      <c r="G8" s="18" t="n">
        <v>477.07335865</v>
      </c>
      <c r="H8" s="20" t="n">
        <v>14.20864789</v>
      </c>
      <c r="I8" s="18" t="n">
        <v>511.29487775</v>
      </c>
      <c r="J8" s="20" t="n">
        <v>7.63152141</v>
      </c>
      <c r="K8" s="18" t="n">
        <v>494.77739928</v>
      </c>
      <c r="L8" s="20" t="n">
        <v>7.86195134</v>
      </c>
      <c r="M8" s="18" t="n">
        <v>472.56364788</v>
      </c>
      <c r="N8" s="20" t="n">
        <v>12.57726627</v>
      </c>
      <c r="O8" s="18" t="n">
        <v>461.74448373</v>
      </c>
      <c r="P8" s="20" t="n">
        <v>14.3467798</v>
      </c>
      <c r="Q8" s="18" t="s">
        <v>404</v>
      </c>
      <c r="R8" s="20" t="s">
        <v>404</v>
      </c>
      <c r="S8" s="18" t="s">
        <v>404</v>
      </c>
      <c r="T8" s="20" t="s">
        <v>404</v>
      </c>
      <c r="U8" s="18" t="s">
        <v>404</v>
      </c>
      <c r="V8" s="20" t="s">
        <v>404</v>
      </c>
      <c r="W8" s="18" t="s">
        <v>404</v>
      </c>
      <c r="X8" s="20" t="s">
        <v>404</v>
      </c>
      <c r="Y8" s="18" t="n">
        <v>465.65055079</v>
      </c>
      <c r="Z8" s="20" t="n">
        <v>18.5474001</v>
      </c>
    </row>
    <row r="9" spans="1:26">
      <c r="A9" s="15" t="s">
        <v>406</v>
      </c>
      <c r="B9" s="17" t="n">
        <v>9651</v>
      </c>
      <c r="C9" s="18">
        <f>(200.0/B9*100)</f>
        <v/>
      </c>
      <c r="D9" s="19" t="n">
        <v>9451</v>
      </c>
      <c r="E9" s="18" t="s">
        <v>404</v>
      </c>
      <c r="F9" s="20" t="s">
        <v>404</v>
      </c>
      <c r="G9" s="18" t="n">
        <v>479.72204873</v>
      </c>
      <c r="H9" s="20" t="n">
        <v>23.25133652</v>
      </c>
      <c r="I9" s="18" t="n">
        <v>508.17104182</v>
      </c>
      <c r="J9" s="20" t="n">
        <v>10.95403374</v>
      </c>
      <c r="K9" s="18" t="n">
        <v>518.86986093</v>
      </c>
      <c r="L9" s="20" t="n">
        <v>8.689427419999999</v>
      </c>
      <c r="M9" s="18" t="n">
        <v>500.49870977</v>
      </c>
      <c r="N9" s="20" t="n">
        <v>7.06000274</v>
      </c>
      <c r="O9" s="18" t="n">
        <v>488.46042594</v>
      </c>
      <c r="P9" s="20" t="n">
        <v>8.009989559999999</v>
      </c>
      <c r="Q9" s="18" t="s">
        <v>404</v>
      </c>
      <c r="R9" s="20" t="s">
        <v>404</v>
      </c>
      <c r="S9" s="18" t="s">
        <v>404</v>
      </c>
      <c r="T9" s="20" t="s">
        <v>404</v>
      </c>
      <c r="U9" s="18" t="s">
        <v>404</v>
      </c>
      <c r="V9" s="20" t="s">
        <v>404</v>
      </c>
      <c r="W9" s="18" t="s">
        <v>404</v>
      </c>
      <c r="X9" s="20" t="s">
        <v>404</v>
      </c>
      <c r="Y9" s="18" t="n">
        <v>472.89252676</v>
      </c>
      <c r="Z9" s="20" t="n">
        <v>12.08471374</v>
      </c>
    </row>
    <row r="10" spans="1:26">
      <c r="A10" s="15" t="s">
        <v>407</v>
      </c>
      <c r="B10" s="17" t="n">
        <v>20058</v>
      </c>
      <c r="C10" s="18">
        <f>(2798.0/B10*100)</f>
        <v/>
      </c>
      <c r="D10" s="19" t="n">
        <v>17260</v>
      </c>
      <c r="E10" s="18" t="n">
        <v>505.13227692</v>
      </c>
      <c r="F10" s="20" t="n">
        <v>6.49026293</v>
      </c>
      <c r="G10" s="18" t="n">
        <v>545.35062888</v>
      </c>
      <c r="H10" s="20" t="n">
        <v>10.16649958</v>
      </c>
      <c r="I10" s="18" t="n">
        <v>527.46248441</v>
      </c>
      <c r="J10" s="20" t="n">
        <v>8.91529079</v>
      </c>
      <c r="K10" s="18" t="n">
        <v>527.16943027</v>
      </c>
      <c r="L10" s="20" t="n">
        <v>5.87957649</v>
      </c>
      <c r="M10" s="18" t="n">
        <v>523.0349849200001</v>
      </c>
      <c r="N10" s="20" t="n">
        <v>5.33738931</v>
      </c>
      <c r="O10" s="18" t="n">
        <v>529.5633876099999</v>
      </c>
      <c r="P10" s="20" t="n">
        <v>4.1897166</v>
      </c>
      <c r="Q10" s="18" t="s">
        <v>404</v>
      </c>
      <c r="R10" s="20" t="s">
        <v>404</v>
      </c>
      <c r="S10" s="18" t="s">
        <v>404</v>
      </c>
      <c r="T10" s="20" t="s">
        <v>404</v>
      </c>
      <c r="U10" s="18" t="s">
        <v>404</v>
      </c>
      <c r="V10" s="20" t="s">
        <v>404</v>
      </c>
      <c r="W10" s="18" t="s">
        <v>404</v>
      </c>
      <c r="X10" s="20" t="s">
        <v>404</v>
      </c>
      <c r="Y10" s="18" t="n">
        <v>536.3540910299999</v>
      </c>
      <c r="Z10" s="20" t="n">
        <v>11.39272394</v>
      </c>
    </row>
    <row r="11" spans="1:26">
      <c r="A11" s="15" t="s">
        <v>408</v>
      </c>
      <c r="B11" s="17" t="n">
        <v>7053</v>
      </c>
      <c r="C11" s="18">
        <f>(137.0/B11*100)</f>
        <v/>
      </c>
      <c r="D11" s="19" t="n">
        <v>6916</v>
      </c>
      <c r="E11" s="18" t="n">
        <v>465.15171072</v>
      </c>
      <c r="F11" s="20" t="n">
        <v>14.6729844</v>
      </c>
      <c r="G11" s="18" t="n">
        <v>480.52754059</v>
      </c>
      <c r="H11" s="20" t="n">
        <v>13.76064124</v>
      </c>
      <c r="I11" s="18" t="n">
        <v>466.81843713</v>
      </c>
      <c r="J11" s="20" t="n">
        <v>10.85944906</v>
      </c>
      <c r="K11" s="18" t="n">
        <v>451.88879147</v>
      </c>
      <c r="L11" s="20" t="n">
        <v>6.13606763</v>
      </c>
      <c r="M11" s="18" t="n">
        <v>458.41137627</v>
      </c>
      <c r="N11" s="20" t="n">
        <v>6.97630572</v>
      </c>
      <c r="O11" s="18" t="n">
        <v>463.16535868</v>
      </c>
      <c r="P11" s="20" t="n">
        <v>10.70818799</v>
      </c>
      <c r="Q11" s="18" t="s">
        <v>404</v>
      </c>
      <c r="R11" s="20" t="s">
        <v>404</v>
      </c>
      <c r="S11" s="18" t="s">
        <v>404</v>
      </c>
      <c r="T11" s="20" t="s">
        <v>404</v>
      </c>
      <c r="U11" s="18" t="s">
        <v>404</v>
      </c>
      <c r="V11" s="20" t="s">
        <v>404</v>
      </c>
      <c r="W11" s="18" t="s">
        <v>404</v>
      </c>
      <c r="X11" s="20" t="s">
        <v>404</v>
      </c>
      <c r="Y11" s="18" t="n">
        <v>452.74318974</v>
      </c>
      <c r="Z11" s="20" t="n">
        <v>26.34265282</v>
      </c>
    </row>
    <row r="12" spans="1:26">
      <c r="A12" s="15" t="s">
        <v>409</v>
      </c>
      <c r="B12" s="17" t="n">
        <v>6894</v>
      </c>
      <c r="C12" s="18">
        <f>(106.0/B12*100)</f>
        <v/>
      </c>
      <c r="D12" s="19" t="n">
        <v>6788</v>
      </c>
      <c r="E12" s="18" t="n">
        <v>584.8300622</v>
      </c>
      <c r="F12" s="20" t="n">
        <v>9.96369149</v>
      </c>
      <c r="G12" s="18" t="n">
        <v>494.8317767</v>
      </c>
      <c r="H12" s="20" t="n">
        <v>18.35805613</v>
      </c>
      <c r="I12" s="18" t="n">
        <v>490.42074762</v>
      </c>
      <c r="J12" s="20" t="n">
        <v>9.131339090000001</v>
      </c>
      <c r="K12" s="18" t="n">
        <v>494.46971169</v>
      </c>
      <c r="L12" s="20" t="n">
        <v>5.27481138</v>
      </c>
      <c r="M12" s="18" t="n">
        <v>492.95101341</v>
      </c>
      <c r="N12" s="20" t="n">
        <v>6.58617693</v>
      </c>
      <c r="O12" s="18" t="n">
        <v>469.46800946</v>
      </c>
      <c r="P12" s="20" t="n">
        <v>7.87107148</v>
      </c>
      <c r="Q12" s="18" t="s">
        <v>404</v>
      </c>
      <c r="R12" s="20" t="s">
        <v>404</v>
      </c>
      <c r="S12" s="18" t="s">
        <v>404</v>
      </c>
      <c r="T12" s="20" t="s">
        <v>404</v>
      </c>
      <c r="U12" s="18" t="s">
        <v>404</v>
      </c>
      <c r="V12" s="20" t="s">
        <v>404</v>
      </c>
      <c r="W12" s="18" t="s">
        <v>404</v>
      </c>
      <c r="X12" s="20" t="s">
        <v>404</v>
      </c>
      <c r="Y12" s="18" t="n">
        <v>473.80582631</v>
      </c>
      <c r="Z12" s="20" t="n">
        <v>25.71206967</v>
      </c>
    </row>
    <row r="13" spans="1:26">
      <c r="A13" s="15" t="s">
        <v>410</v>
      </c>
      <c r="B13" s="17" t="n">
        <v>7161</v>
      </c>
      <c r="C13" s="18">
        <f>(1175.0/B13*100)</f>
        <v/>
      </c>
      <c r="D13" s="19" t="n">
        <v>5986</v>
      </c>
      <c r="E13" s="18" t="s">
        <v>404</v>
      </c>
      <c r="F13" s="20" t="s">
        <v>404</v>
      </c>
      <c r="G13" s="18" t="n">
        <v>514.32353668</v>
      </c>
      <c r="H13" s="20" t="n">
        <v>10.04359179</v>
      </c>
      <c r="I13" s="18" t="n">
        <v>494.72512881</v>
      </c>
      <c r="J13" s="20" t="n">
        <v>6.86383079</v>
      </c>
      <c r="K13" s="18" t="n">
        <v>498.80464667</v>
      </c>
      <c r="L13" s="20" t="n">
        <v>6.83881428</v>
      </c>
      <c r="M13" s="18" t="n">
        <v>500.42053722</v>
      </c>
      <c r="N13" s="20" t="n">
        <v>5.5398805</v>
      </c>
      <c r="O13" s="18" t="n">
        <v>499.21183153</v>
      </c>
      <c r="P13" s="20" t="n">
        <v>5.3070402</v>
      </c>
      <c r="Q13" s="18" t="s">
        <v>404</v>
      </c>
      <c r="R13" s="20" t="s">
        <v>404</v>
      </c>
      <c r="S13" s="18" t="s">
        <v>404</v>
      </c>
      <c r="T13" s="20" t="s">
        <v>404</v>
      </c>
      <c r="U13" s="18" t="s">
        <v>404</v>
      </c>
      <c r="V13" s="20" t="s">
        <v>404</v>
      </c>
      <c r="W13" s="18" t="s">
        <v>404</v>
      </c>
      <c r="X13" s="20" t="s">
        <v>404</v>
      </c>
      <c r="Y13" s="18" t="n">
        <v>500.33373759</v>
      </c>
      <c r="Z13" s="20" t="n">
        <v>6.5398064</v>
      </c>
    </row>
    <row r="14" spans="1:26">
      <c r="A14" s="15" t="s">
        <v>411</v>
      </c>
      <c r="B14" s="17" t="n">
        <v>5587</v>
      </c>
      <c r="C14" s="18">
        <f>(0.0/B14*100)</f>
        <v/>
      </c>
      <c r="D14" s="19" t="n">
        <v>5587</v>
      </c>
      <c r="E14" s="18" t="n">
        <v>499.94588823</v>
      </c>
      <c r="F14" s="20" t="n">
        <v>28.17824704</v>
      </c>
      <c r="G14" s="18" t="n">
        <v>525.33473857</v>
      </c>
      <c r="H14" s="20" t="n">
        <v>7.77291484</v>
      </c>
      <c r="I14" s="18" t="n">
        <v>516.69958559</v>
      </c>
      <c r="J14" s="20" t="n">
        <v>5.46409742</v>
      </c>
      <c r="K14" s="18" t="n">
        <v>524.9576775100001</v>
      </c>
      <c r="L14" s="20" t="n">
        <v>4.66842167</v>
      </c>
      <c r="M14" s="18" t="n">
        <v>521.0727652</v>
      </c>
      <c r="N14" s="20" t="n">
        <v>4.74022224</v>
      </c>
      <c r="O14" s="18" t="n">
        <v>502.0598718</v>
      </c>
      <c r="P14" s="20" t="n">
        <v>5.78797441</v>
      </c>
      <c r="Q14" s="18" t="s">
        <v>404</v>
      </c>
      <c r="R14" s="20" t="s">
        <v>404</v>
      </c>
      <c r="S14" s="18" t="s">
        <v>404</v>
      </c>
      <c r="T14" s="20" t="s">
        <v>404</v>
      </c>
      <c r="U14" s="18" t="s">
        <v>404</v>
      </c>
      <c r="V14" s="20" t="s">
        <v>404</v>
      </c>
      <c r="W14" s="18" t="s">
        <v>404</v>
      </c>
      <c r="X14" s="20" t="s">
        <v>404</v>
      </c>
      <c r="Y14" s="18" t="n">
        <v>526.50879352</v>
      </c>
      <c r="Z14" s="20" t="n">
        <v>12.52329855</v>
      </c>
    </row>
    <row r="15" spans="1:26">
      <c r="A15" s="15" t="s">
        <v>412</v>
      </c>
      <c r="B15" s="17" t="n">
        <v>5882</v>
      </c>
      <c r="C15" s="18">
        <f>(0.0/B15*100)</f>
        <v/>
      </c>
      <c r="D15" s="19" t="n">
        <v>5882</v>
      </c>
      <c r="E15" s="18" t="s">
        <v>404</v>
      </c>
      <c r="F15" s="20" t="s">
        <v>404</v>
      </c>
      <c r="G15" s="18" t="n">
        <v>523.2363031</v>
      </c>
      <c r="H15" s="20" t="n">
        <v>17.03800876</v>
      </c>
      <c r="I15" s="18" t="n">
        <v>526.21743552</v>
      </c>
      <c r="J15" s="20" t="n">
        <v>5.20273869</v>
      </c>
      <c r="K15" s="18" t="n">
        <v>530.7294477200001</v>
      </c>
      <c r="L15" s="20" t="n">
        <v>5.37072953</v>
      </c>
      <c r="M15" s="18" t="n">
        <v>519.89233208</v>
      </c>
      <c r="N15" s="20" t="n">
        <v>5.29461226</v>
      </c>
      <c r="O15" s="18" t="n">
        <v>527.5944751</v>
      </c>
      <c r="P15" s="20" t="n">
        <v>4.24405742</v>
      </c>
      <c r="Q15" s="18" t="s">
        <v>404</v>
      </c>
      <c r="R15" s="20" t="s">
        <v>404</v>
      </c>
      <c r="S15" s="18" t="s">
        <v>404</v>
      </c>
      <c r="T15" s="20" t="s">
        <v>404</v>
      </c>
      <c r="U15" s="18" t="s">
        <v>404</v>
      </c>
      <c r="V15" s="20" t="s">
        <v>404</v>
      </c>
      <c r="W15" s="18" t="s">
        <v>404</v>
      </c>
      <c r="X15" s="20" t="s">
        <v>404</v>
      </c>
      <c r="Y15" s="18" t="n">
        <v>548.75400303</v>
      </c>
      <c r="Z15" s="20" t="n">
        <v>20.71953405</v>
      </c>
    </row>
    <row r="16" spans="1:26">
      <c r="A16" s="15" t="s">
        <v>413</v>
      </c>
      <c r="B16" s="17" t="n">
        <v>6108</v>
      </c>
      <c r="C16" s="18">
        <f>(364.0/B16*100)</f>
        <v/>
      </c>
      <c r="D16" s="19" t="n">
        <v>5744</v>
      </c>
      <c r="E16" s="18" t="n">
        <v>473.88581904</v>
      </c>
      <c r="F16" s="20" t="n">
        <v>19.41603906</v>
      </c>
      <c r="G16" s="18" t="n">
        <v>516.17768505</v>
      </c>
      <c r="H16" s="20" t="n">
        <v>13.11539973</v>
      </c>
      <c r="I16" s="18" t="n">
        <v>504.87811282</v>
      </c>
      <c r="J16" s="20" t="n">
        <v>11.60345964</v>
      </c>
      <c r="K16" s="18" t="n">
        <v>512.31720538</v>
      </c>
      <c r="L16" s="20" t="n">
        <v>8.85467583</v>
      </c>
      <c r="M16" s="18" t="n">
        <v>486.77690231</v>
      </c>
      <c r="N16" s="20" t="n">
        <v>11.56824962</v>
      </c>
      <c r="O16" s="18" t="n">
        <v>501.87011748</v>
      </c>
      <c r="P16" s="20" t="n">
        <v>9.525970450000001</v>
      </c>
      <c r="Q16" s="18" t="s">
        <v>404</v>
      </c>
      <c r="R16" s="20" t="s">
        <v>404</v>
      </c>
      <c r="S16" s="18" t="s">
        <v>404</v>
      </c>
      <c r="T16" s="20" t="s">
        <v>404</v>
      </c>
      <c r="U16" s="18" t="s">
        <v>404</v>
      </c>
      <c r="V16" s="20" t="s">
        <v>404</v>
      </c>
      <c r="W16" s="18" t="s">
        <v>404</v>
      </c>
      <c r="X16" s="20" t="s">
        <v>404</v>
      </c>
      <c r="Y16" s="18" t="n">
        <v>484.71476874</v>
      </c>
      <c r="Z16" s="20" t="n">
        <v>27.94956489</v>
      </c>
    </row>
    <row r="17" spans="1:26">
      <c r="A17" s="15" t="s">
        <v>414</v>
      </c>
      <c r="B17" s="17" t="n">
        <v>6504</v>
      </c>
      <c r="C17" s="18">
        <f>(1325.0/B17*100)</f>
        <v/>
      </c>
      <c r="D17" s="19" t="n">
        <v>5179</v>
      </c>
      <c r="E17" s="18" t="n">
        <v>470.42369274</v>
      </c>
      <c r="F17" s="20" t="n">
        <v>22.57720711</v>
      </c>
      <c r="G17" s="18" t="n">
        <v>513.92157101</v>
      </c>
      <c r="H17" s="20" t="n">
        <v>23.42304216</v>
      </c>
      <c r="I17" s="18" t="n">
        <v>536.07174054</v>
      </c>
      <c r="J17" s="20" t="n">
        <v>9.76737668</v>
      </c>
      <c r="K17" s="18" t="n">
        <v>505.64121214</v>
      </c>
      <c r="L17" s="20" t="n">
        <v>7.55349651</v>
      </c>
      <c r="M17" s="18" t="n">
        <v>503.34370056</v>
      </c>
      <c r="N17" s="20" t="n">
        <v>10.51300935</v>
      </c>
      <c r="O17" s="18" t="n">
        <v>485.96953095</v>
      </c>
      <c r="P17" s="20" t="n">
        <v>11.42050653</v>
      </c>
      <c r="Q17" s="18" t="s">
        <v>404</v>
      </c>
      <c r="R17" s="20" t="s">
        <v>404</v>
      </c>
      <c r="S17" s="18" t="s">
        <v>404</v>
      </c>
      <c r="T17" s="20" t="s">
        <v>404</v>
      </c>
      <c r="U17" s="18" t="s">
        <v>404</v>
      </c>
      <c r="V17" s="20" t="s">
        <v>404</v>
      </c>
      <c r="W17" s="18" t="s">
        <v>404</v>
      </c>
      <c r="X17" s="20" t="s">
        <v>404</v>
      </c>
      <c r="Y17" s="18" t="n">
        <v>546.6340489299999</v>
      </c>
      <c r="Z17" s="20" t="n">
        <v>14.41436984</v>
      </c>
    </row>
    <row r="18" spans="1:26">
      <c r="A18" s="15" t="s">
        <v>415</v>
      </c>
      <c r="B18" s="17" t="n">
        <v>5532</v>
      </c>
      <c r="C18" s="18">
        <f>(0.0/B18*100)</f>
        <v/>
      </c>
      <c r="D18" s="19" t="n">
        <v>5532</v>
      </c>
      <c r="E18" s="18" t="n">
        <v>374.72814229</v>
      </c>
      <c r="F18" s="20" t="n">
        <v>12.93838849</v>
      </c>
      <c r="G18" s="18" t="n">
        <v>473.2684388</v>
      </c>
      <c r="H18" s="20" t="n">
        <v>19.50111476</v>
      </c>
      <c r="I18" s="18" t="n">
        <v>476.05484153</v>
      </c>
      <c r="J18" s="20" t="n">
        <v>8.15756264</v>
      </c>
      <c r="K18" s="18" t="n">
        <v>490.62592998</v>
      </c>
      <c r="L18" s="20" t="n">
        <v>7.43886424</v>
      </c>
      <c r="M18" s="18" t="n">
        <v>443.62233358</v>
      </c>
      <c r="N18" s="20" t="n">
        <v>11.35404609</v>
      </c>
      <c r="O18" s="18" t="n">
        <v>458.92665521</v>
      </c>
      <c r="P18" s="20" t="n">
        <v>11.85248442</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n">
        <v>517.77552295</v>
      </c>
      <c r="F19" s="20" t="n">
        <v>72.32541569999999</v>
      </c>
      <c r="G19" s="18" t="n">
        <v>498.589663</v>
      </c>
      <c r="H19" s="20" t="n">
        <v>14.097905</v>
      </c>
      <c r="I19" s="18" t="n">
        <v>475.95713651</v>
      </c>
      <c r="J19" s="20" t="n">
        <v>8.47736817</v>
      </c>
      <c r="K19" s="18" t="n">
        <v>483.37112854</v>
      </c>
      <c r="L19" s="20" t="n">
        <v>8.601457509999999</v>
      </c>
      <c r="M19" s="18" t="n">
        <v>439.88540449</v>
      </c>
      <c r="N19" s="20" t="n">
        <v>14.92834613</v>
      </c>
      <c r="O19" s="18" t="n">
        <v>445.50723501</v>
      </c>
      <c r="P19" s="20" t="n">
        <v>11.35560904</v>
      </c>
      <c r="Q19" s="18" t="s">
        <v>404</v>
      </c>
      <c r="R19" s="20" t="s">
        <v>404</v>
      </c>
      <c r="S19" s="18" t="s">
        <v>404</v>
      </c>
      <c r="T19" s="20" t="s">
        <v>404</v>
      </c>
      <c r="U19" s="18" t="s">
        <v>404</v>
      </c>
      <c r="V19" s="20" t="s">
        <v>404</v>
      </c>
      <c r="W19" s="18" t="s">
        <v>404</v>
      </c>
      <c r="X19" s="20" t="s">
        <v>404</v>
      </c>
      <c r="Y19" s="18" t="n">
        <v>497.40398121</v>
      </c>
      <c r="Z19" s="20" t="n">
        <v>21.24028127</v>
      </c>
    </row>
    <row r="20" spans="1:26">
      <c r="A20" s="15" t="s">
        <v>417</v>
      </c>
      <c r="B20" s="17" t="n">
        <v>3371</v>
      </c>
      <c r="C20" s="18">
        <f>(24.0/B20*100)</f>
        <v/>
      </c>
      <c r="D20" s="19" t="n">
        <v>3347</v>
      </c>
      <c r="E20" s="18" t="s">
        <v>404</v>
      </c>
      <c r="F20" s="20" t="s">
        <v>404</v>
      </c>
      <c r="G20" s="18" t="n">
        <v>502.92956156</v>
      </c>
      <c r="H20" s="20" t="n">
        <v>14.16631297</v>
      </c>
      <c r="I20" s="18" t="n">
        <v>479.17327843</v>
      </c>
      <c r="J20" s="20" t="n">
        <v>5.57275885</v>
      </c>
      <c r="K20" s="18" t="n">
        <v>481.18092949</v>
      </c>
      <c r="L20" s="20" t="n">
        <v>3.94045858</v>
      </c>
      <c r="M20" s="18" t="n">
        <v>483.24483523</v>
      </c>
      <c r="N20" s="20" t="n">
        <v>2.85471024</v>
      </c>
      <c r="O20" s="18" t="n">
        <v>483.19377869</v>
      </c>
      <c r="P20" s="20" t="n">
        <v>3.43464736</v>
      </c>
      <c r="Q20" s="18" t="s">
        <v>404</v>
      </c>
      <c r="R20" s="20" t="s">
        <v>404</v>
      </c>
      <c r="S20" s="18" t="s">
        <v>404</v>
      </c>
      <c r="T20" s="20" t="s">
        <v>404</v>
      </c>
      <c r="U20" s="18" t="s">
        <v>404</v>
      </c>
      <c r="V20" s="20" t="s">
        <v>404</v>
      </c>
      <c r="W20" s="18" t="s">
        <v>404</v>
      </c>
      <c r="X20" s="20" t="s">
        <v>404</v>
      </c>
      <c r="Y20" s="18" t="n">
        <v>447.31943775</v>
      </c>
      <c r="Z20" s="20" t="n">
        <v>9.74948332</v>
      </c>
    </row>
    <row r="21" spans="1:26">
      <c r="A21" s="15" t="s">
        <v>418</v>
      </c>
      <c r="B21" s="17" t="n">
        <v>5741</v>
      </c>
      <c r="C21" s="18">
        <f>(0.0/B21*100)</f>
        <v/>
      </c>
      <c r="D21" s="19" t="n">
        <v>5741</v>
      </c>
      <c r="E21" s="18" t="s">
        <v>404</v>
      </c>
      <c r="F21" s="20" t="s">
        <v>404</v>
      </c>
      <c r="G21" s="18" t="n">
        <v>534.08165187</v>
      </c>
      <c r="H21" s="20" t="n">
        <v>5.97849261</v>
      </c>
      <c r="I21" s="18" t="n">
        <v>521.63137207</v>
      </c>
      <c r="J21" s="20" t="n">
        <v>6.14153275</v>
      </c>
      <c r="K21" s="18" t="n">
        <v>530.23808777</v>
      </c>
      <c r="L21" s="20" t="n">
        <v>5.75327834</v>
      </c>
      <c r="M21" s="18" t="n">
        <v>517.0147312300001</v>
      </c>
      <c r="N21" s="20" t="n">
        <v>6.59172612</v>
      </c>
      <c r="O21" s="18" t="n">
        <v>512.73536279</v>
      </c>
      <c r="P21" s="20" t="n">
        <v>5.88294761</v>
      </c>
      <c r="Q21" s="18" t="s">
        <v>404</v>
      </c>
      <c r="R21" s="20" t="s">
        <v>404</v>
      </c>
      <c r="S21" s="18" t="s">
        <v>404</v>
      </c>
      <c r="T21" s="20" t="s">
        <v>404</v>
      </c>
      <c r="U21" s="18" t="s">
        <v>404</v>
      </c>
      <c r="V21" s="20" t="s">
        <v>404</v>
      </c>
      <c r="W21" s="18" t="s">
        <v>404</v>
      </c>
      <c r="X21" s="20" t="s">
        <v>404</v>
      </c>
      <c r="Y21" s="18" t="n">
        <v>515.08213691</v>
      </c>
      <c r="Z21" s="20" t="n">
        <v>7.34599837</v>
      </c>
    </row>
    <row r="22" spans="1:26">
      <c r="A22" s="15" t="s">
        <v>419</v>
      </c>
      <c r="B22" s="17" t="n">
        <v>6598</v>
      </c>
      <c r="C22" s="18">
        <f>(0.0/B22*100)</f>
        <v/>
      </c>
      <c r="D22" s="19" t="n">
        <v>6598</v>
      </c>
      <c r="E22" s="18" t="n">
        <v>590.4524552</v>
      </c>
      <c r="F22" s="20" t="n">
        <v>12.6751608</v>
      </c>
      <c r="G22" s="18" t="n">
        <v>499.52708713</v>
      </c>
      <c r="H22" s="20" t="n">
        <v>31.79088229</v>
      </c>
      <c r="I22" s="18" t="n">
        <v>481.68085108</v>
      </c>
      <c r="J22" s="20" t="n">
        <v>19.07843329</v>
      </c>
      <c r="K22" s="18" t="n">
        <v>469.81706058</v>
      </c>
      <c r="L22" s="20" t="n">
        <v>11.5154424</v>
      </c>
      <c r="M22" s="18" t="n">
        <v>490.01059023</v>
      </c>
      <c r="N22" s="20" t="n">
        <v>8.52525797</v>
      </c>
      <c r="O22" s="18" t="n">
        <v>466.47199067</v>
      </c>
      <c r="P22" s="20" t="n">
        <v>10.18125874</v>
      </c>
      <c r="Q22" s="18" t="s">
        <v>404</v>
      </c>
      <c r="R22" s="20" t="s">
        <v>404</v>
      </c>
      <c r="S22" s="18" t="s">
        <v>404</v>
      </c>
      <c r="T22" s="20" t="s">
        <v>404</v>
      </c>
      <c r="U22" s="18" t="s">
        <v>404</v>
      </c>
      <c r="V22" s="20" t="s">
        <v>404</v>
      </c>
      <c r="W22" s="18" t="s">
        <v>404</v>
      </c>
      <c r="X22" s="20" t="s">
        <v>404</v>
      </c>
      <c r="Y22" s="18" t="n">
        <v>483.96161584</v>
      </c>
      <c r="Z22" s="20" t="n">
        <v>17.91817719</v>
      </c>
    </row>
    <row r="23" spans="1:26">
      <c r="A23" s="15" t="s">
        <v>420</v>
      </c>
      <c r="B23" s="17" t="n">
        <v>11583</v>
      </c>
      <c r="C23" s="18">
        <f>(3123.0/B23*100)</f>
        <v/>
      </c>
      <c r="D23" s="19" t="n">
        <v>8460</v>
      </c>
      <c r="E23" s="18" t="s">
        <v>404</v>
      </c>
      <c r="F23" s="20" t="s">
        <v>404</v>
      </c>
      <c r="G23" s="18" t="n">
        <v>482.49834731</v>
      </c>
      <c r="H23" s="20" t="n">
        <v>18.01749882</v>
      </c>
      <c r="I23" s="18" t="n">
        <v>491.25409782</v>
      </c>
      <c r="J23" s="20" t="n">
        <v>13.22243635</v>
      </c>
      <c r="K23" s="18" t="n">
        <v>493.34727887</v>
      </c>
      <c r="L23" s="20" t="n">
        <v>8.78344648</v>
      </c>
      <c r="M23" s="18" t="n">
        <v>486.89859825</v>
      </c>
      <c r="N23" s="20" t="n">
        <v>9.082502760000001</v>
      </c>
      <c r="O23" s="18" t="n">
        <v>486.78164991</v>
      </c>
      <c r="P23" s="20" t="n">
        <v>7.45445927</v>
      </c>
      <c r="Q23" s="18" t="s">
        <v>404</v>
      </c>
      <c r="R23" s="20" t="s">
        <v>404</v>
      </c>
      <c r="S23" s="18" t="s">
        <v>404</v>
      </c>
      <c r="T23" s="20" t="s">
        <v>404</v>
      </c>
      <c r="U23" s="18" t="s">
        <v>404</v>
      </c>
      <c r="V23" s="20" t="s">
        <v>404</v>
      </c>
      <c r="W23" s="18" t="s">
        <v>404</v>
      </c>
      <c r="X23" s="20" t="s">
        <v>404</v>
      </c>
      <c r="Y23" s="18" t="n">
        <v>473.30584146</v>
      </c>
      <c r="Z23" s="20" t="n">
        <v>20.52220625</v>
      </c>
    </row>
    <row r="24" spans="1:26">
      <c r="A24" s="15" t="s">
        <v>421</v>
      </c>
      <c r="B24" s="17" t="n">
        <v>6647</v>
      </c>
      <c r="C24" s="18">
        <f>(0.0/B24*100)</f>
        <v/>
      </c>
      <c r="D24" s="19" t="n">
        <v>6647</v>
      </c>
      <c r="E24" s="18" t="n">
        <v>510.64967132</v>
      </c>
      <c r="F24" s="20" t="n">
        <v>35.18805189</v>
      </c>
      <c r="G24" s="18" t="n">
        <v>524.05800998</v>
      </c>
      <c r="H24" s="20" t="n">
        <v>15.03281566</v>
      </c>
      <c r="I24" s="18" t="n">
        <v>515.46933045</v>
      </c>
      <c r="J24" s="20" t="n">
        <v>10.14440862</v>
      </c>
      <c r="K24" s="18" t="n">
        <v>518.98457439</v>
      </c>
      <c r="L24" s="20" t="n">
        <v>5.98453451</v>
      </c>
      <c r="M24" s="18" t="n">
        <v>518.17304771</v>
      </c>
      <c r="N24" s="20" t="n">
        <v>11.57895625</v>
      </c>
      <c r="O24" s="18" t="n">
        <v>507.24623139</v>
      </c>
      <c r="P24" s="20" t="n">
        <v>10.23319994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425.40175938</v>
      </c>
      <c r="F25" s="20" t="n">
        <v>8.696324969999999</v>
      </c>
      <c r="G25" s="18" t="n">
        <v>538.3015866</v>
      </c>
      <c r="H25" s="20" t="n">
        <v>14.2195875</v>
      </c>
      <c r="I25" s="18" t="n">
        <v>514.6486947</v>
      </c>
      <c r="J25" s="20" t="n">
        <v>10.01144704</v>
      </c>
      <c r="K25" s="18" t="n">
        <v>515.41809227</v>
      </c>
      <c r="L25" s="20" t="n">
        <v>7.84123631</v>
      </c>
      <c r="M25" s="18" t="n">
        <v>518.66279688</v>
      </c>
      <c r="N25" s="20" t="n">
        <v>6.5858909</v>
      </c>
      <c r="O25" s="18" t="n">
        <v>511.24574645</v>
      </c>
      <c r="P25" s="20" t="n">
        <v>11.3105731</v>
      </c>
      <c r="Q25" s="18" t="s">
        <v>404</v>
      </c>
      <c r="R25" s="20" t="s">
        <v>404</v>
      </c>
      <c r="S25" s="18" t="s">
        <v>404</v>
      </c>
      <c r="T25" s="20" t="s">
        <v>404</v>
      </c>
      <c r="U25" s="18" t="s">
        <v>404</v>
      </c>
      <c r="V25" s="20" t="s">
        <v>404</v>
      </c>
      <c r="W25" s="18" t="s">
        <v>404</v>
      </c>
      <c r="X25" s="20" t="s">
        <v>404</v>
      </c>
      <c r="Y25" s="18" t="n">
        <v>512.69188235</v>
      </c>
      <c r="Z25" s="20" t="n">
        <v>20.90646738</v>
      </c>
    </row>
    <row r="26" spans="1:26">
      <c r="A26" s="15" t="s">
        <v>423</v>
      </c>
      <c r="B26" s="17" t="n">
        <v>4869</v>
      </c>
      <c r="C26" s="18">
        <f>(11.0/B26*100)</f>
        <v/>
      </c>
      <c r="D26" s="19" t="n">
        <v>4858</v>
      </c>
      <c r="E26" s="18" t="n">
        <v>469.08902836</v>
      </c>
      <c r="F26" s="20" t="n">
        <v>9.79191848</v>
      </c>
      <c r="G26" s="18" t="n">
        <v>484.50341458</v>
      </c>
      <c r="H26" s="20" t="n">
        <v>7.89732682</v>
      </c>
      <c r="I26" s="18" t="n">
        <v>498.22946799</v>
      </c>
      <c r="J26" s="20" t="n">
        <v>4.58409874</v>
      </c>
      <c r="K26" s="18" t="n">
        <v>496.43770886</v>
      </c>
      <c r="L26" s="20" t="n">
        <v>4.36210602</v>
      </c>
      <c r="M26" s="18" t="n">
        <v>472.16510669</v>
      </c>
      <c r="N26" s="20" t="n">
        <v>4.42248143</v>
      </c>
      <c r="O26" s="18" t="n">
        <v>488.26798002</v>
      </c>
      <c r="P26" s="20" t="n">
        <v>4.87120287</v>
      </c>
      <c r="Q26" s="18" t="s">
        <v>404</v>
      </c>
      <c r="R26" s="20" t="s">
        <v>404</v>
      </c>
      <c r="S26" s="18" t="s">
        <v>404</v>
      </c>
      <c r="T26" s="20" t="s">
        <v>404</v>
      </c>
      <c r="U26" s="18" t="s">
        <v>404</v>
      </c>
      <c r="V26" s="20" t="s">
        <v>404</v>
      </c>
      <c r="W26" s="18" t="s">
        <v>404</v>
      </c>
      <c r="X26" s="20" t="s">
        <v>404</v>
      </c>
      <c r="Y26" s="18" t="n">
        <v>480.19525685</v>
      </c>
      <c r="Z26" s="20" t="n">
        <v>15.33269772</v>
      </c>
    </row>
    <row r="27" spans="1:26">
      <c r="A27" s="15" t="s">
        <v>424</v>
      </c>
      <c r="B27" s="17" t="n">
        <v>5299</v>
      </c>
      <c r="C27" s="18">
        <f>(0.0/B27*100)</f>
        <v/>
      </c>
      <c r="D27" s="19" t="n">
        <v>5299</v>
      </c>
      <c r="E27" s="18" t="s">
        <v>404</v>
      </c>
      <c r="F27" s="20" t="s">
        <v>404</v>
      </c>
      <c r="G27" s="18" t="n">
        <v>468.00132288</v>
      </c>
      <c r="H27" s="20" t="n">
        <v>26.40841444</v>
      </c>
      <c r="I27" s="18" t="n">
        <v>478.93956002</v>
      </c>
      <c r="J27" s="20" t="n">
        <v>2.4547722</v>
      </c>
      <c r="K27" s="18" t="n">
        <v>514.00462598</v>
      </c>
      <c r="L27" s="20" t="n">
        <v>3.69607579</v>
      </c>
      <c r="M27" s="18" t="n">
        <v>465.49708592</v>
      </c>
      <c r="N27" s="20" t="n">
        <v>1.77416383</v>
      </c>
      <c r="O27" s="18" t="n">
        <v>525.0004948</v>
      </c>
      <c r="P27" s="20" t="n">
        <v>5.36853607</v>
      </c>
      <c r="Q27" s="18" t="s">
        <v>404</v>
      </c>
      <c r="R27" s="20" t="s">
        <v>404</v>
      </c>
      <c r="S27" s="18" t="s">
        <v>404</v>
      </c>
      <c r="T27" s="20" t="s">
        <v>404</v>
      </c>
      <c r="U27" s="18" t="s">
        <v>404</v>
      </c>
      <c r="V27" s="20" t="s">
        <v>404</v>
      </c>
      <c r="W27" s="18" t="s">
        <v>404</v>
      </c>
      <c r="X27" s="20" t="s">
        <v>404</v>
      </c>
      <c r="Y27" s="18" t="n">
        <v>554.81412173</v>
      </c>
      <c r="Z27" s="20" t="n">
        <v>5.39833501</v>
      </c>
    </row>
    <row r="28" spans="1:26">
      <c r="A28" s="15" t="s">
        <v>425</v>
      </c>
      <c r="B28" s="17" t="n">
        <v>7568</v>
      </c>
      <c r="C28" s="18">
        <f>(0.0/B28*100)</f>
        <v/>
      </c>
      <c r="D28" s="19" t="n">
        <v>7568</v>
      </c>
      <c r="E28" s="18" t="n">
        <v>385.86193669</v>
      </c>
      <c r="F28" s="20" t="n">
        <v>21.48733587</v>
      </c>
      <c r="G28" s="18" t="n">
        <v>429.99284363</v>
      </c>
      <c r="H28" s="20" t="n">
        <v>12.63559891</v>
      </c>
      <c r="I28" s="18" t="n">
        <v>445.70217029</v>
      </c>
      <c r="J28" s="20" t="n">
        <v>7.56360569</v>
      </c>
      <c r="K28" s="18" t="n">
        <v>420.14638641</v>
      </c>
      <c r="L28" s="20" t="n">
        <v>7.37522545</v>
      </c>
      <c r="M28" s="18" t="n">
        <v>425.91778381</v>
      </c>
      <c r="N28" s="20" t="n">
        <v>6.74993416</v>
      </c>
      <c r="O28" s="18" t="n">
        <v>412.3726317</v>
      </c>
      <c r="P28" s="20" t="n">
        <v>4.17372484</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572.95484129</v>
      </c>
      <c r="F29" s="20" t="n">
        <v>8.067037320000001</v>
      </c>
      <c r="G29" s="18" t="n">
        <v>525.82752865</v>
      </c>
      <c r="H29" s="20" t="n">
        <v>24.83217367</v>
      </c>
      <c r="I29" s="18" t="n">
        <v>505.46582125</v>
      </c>
      <c r="J29" s="20" t="n">
        <v>11.86513151</v>
      </c>
      <c r="K29" s="18" t="n">
        <v>518.75194347</v>
      </c>
      <c r="L29" s="20" t="n">
        <v>10.24978704</v>
      </c>
      <c r="M29" s="18" t="n">
        <v>501.63832504</v>
      </c>
      <c r="N29" s="20" t="n">
        <v>13.27754717</v>
      </c>
      <c r="O29" s="18" t="n">
        <v>443.98223586</v>
      </c>
      <c r="P29" s="20" t="n">
        <v>28.72520071</v>
      </c>
      <c r="Q29" s="18" t="s">
        <v>404</v>
      </c>
      <c r="R29" s="20" t="s">
        <v>404</v>
      </c>
      <c r="S29" s="18" t="s">
        <v>404</v>
      </c>
      <c r="T29" s="20" t="s">
        <v>404</v>
      </c>
      <c r="U29" s="18" t="s">
        <v>404</v>
      </c>
      <c r="V29" s="20" t="s">
        <v>404</v>
      </c>
      <c r="W29" s="18" t="s">
        <v>404</v>
      </c>
      <c r="X29" s="20" t="s">
        <v>404</v>
      </c>
      <c r="Y29" s="18" t="n">
        <v>479.47193457</v>
      </c>
      <c r="Z29" s="20" t="n">
        <v>13.39843776</v>
      </c>
    </row>
    <row r="30" spans="1:26">
      <c r="A30" s="15" t="s">
        <v>427</v>
      </c>
      <c r="B30" s="17" t="n">
        <v>4520</v>
      </c>
      <c r="C30" s="18">
        <f>(945.0/B30*100)</f>
        <v/>
      </c>
      <c r="D30" s="19" t="n">
        <v>3575</v>
      </c>
      <c r="E30" s="18" t="n">
        <v>544.75723247</v>
      </c>
      <c r="F30" s="20" t="n">
        <v>15.10236026</v>
      </c>
      <c r="G30" s="18" t="n">
        <v>464.34156153</v>
      </c>
      <c r="H30" s="20" t="n">
        <v>21.48331765</v>
      </c>
      <c r="I30" s="18" t="n">
        <v>513.66529194</v>
      </c>
      <c r="J30" s="20" t="n">
        <v>6.45410171</v>
      </c>
      <c r="K30" s="18" t="n">
        <v>522.30837908</v>
      </c>
      <c r="L30" s="20" t="n">
        <v>5.73528642</v>
      </c>
      <c r="M30" s="18" t="n">
        <v>506.04886626</v>
      </c>
      <c r="N30" s="20" t="n">
        <v>9.56061873</v>
      </c>
      <c r="O30" s="18" t="n">
        <v>498.78618231</v>
      </c>
      <c r="P30" s="20" t="n">
        <v>10.49048933</v>
      </c>
      <c r="Q30" s="18" t="s">
        <v>404</v>
      </c>
      <c r="R30" s="20" t="s">
        <v>404</v>
      </c>
      <c r="S30" s="18" t="s">
        <v>404</v>
      </c>
      <c r="T30" s="20" t="s">
        <v>404</v>
      </c>
      <c r="U30" s="18" t="s">
        <v>404</v>
      </c>
      <c r="V30" s="20" t="s">
        <v>404</v>
      </c>
      <c r="W30" s="18" t="s">
        <v>404</v>
      </c>
      <c r="X30" s="20" t="s">
        <v>404</v>
      </c>
      <c r="Y30" s="18" t="n">
        <v>498.34881954</v>
      </c>
      <c r="Z30" s="20" t="n">
        <v>12.22903112</v>
      </c>
    </row>
    <row r="31" spans="1:26">
      <c r="A31" s="15" t="s">
        <v>428</v>
      </c>
      <c r="B31" s="17" t="n">
        <v>5456</v>
      </c>
      <c r="C31" s="18">
        <f>(502.0/B31*100)</f>
        <v/>
      </c>
      <c r="D31" s="19" t="n">
        <v>4954</v>
      </c>
      <c r="E31" s="18" t="s">
        <v>404</v>
      </c>
      <c r="F31" s="20" t="s">
        <v>404</v>
      </c>
      <c r="G31" s="18" t="n">
        <v>535.97529961</v>
      </c>
      <c r="H31" s="20" t="n">
        <v>19.34143942</v>
      </c>
      <c r="I31" s="18" t="n">
        <v>515.28844196</v>
      </c>
      <c r="J31" s="20" t="n">
        <v>6.25075753</v>
      </c>
      <c r="K31" s="18" t="n">
        <v>511.73473939</v>
      </c>
      <c r="L31" s="20" t="n">
        <v>4.91683755</v>
      </c>
      <c r="M31" s="18" t="n">
        <v>520.6372453499999</v>
      </c>
      <c r="N31" s="20" t="n">
        <v>6.1160137</v>
      </c>
      <c r="O31" s="18" t="n">
        <v>506.20298643</v>
      </c>
      <c r="P31" s="20" t="n">
        <v>6.81468028</v>
      </c>
      <c r="Q31" s="18" t="s">
        <v>404</v>
      </c>
      <c r="R31" s="20" t="s">
        <v>404</v>
      </c>
      <c r="S31" s="18" t="s">
        <v>404</v>
      </c>
      <c r="T31" s="20" t="s">
        <v>404</v>
      </c>
      <c r="U31" s="18" t="s">
        <v>404</v>
      </c>
      <c r="V31" s="20" t="s">
        <v>404</v>
      </c>
      <c r="W31" s="18" t="s">
        <v>404</v>
      </c>
      <c r="X31" s="20" t="s">
        <v>404</v>
      </c>
      <c r="Y31" s="18" t="n">
        <v>508.72516906</v>
      </c>
      <c r="Z31" s="20" t="n">
        <v>10.04557619</v>
      </c>
    </row>
    <row r="32" spans="1:26">
      <c r="A32" s="15" t="s">
        <v>429</v>
      </c>
      <c r="B32" s="17" t="n">
        <v>4478</v>
      </c>
      <c r="C32" s="18">
        <f>(0.0/B32*100)</f>
        <v/>
      </c>
      <c r="D32" s="19" t="n">
        <v>4478</v>
      </c>
      <c r="E32" s="18" t="n">
        <v>579.891025</v>
      </c>
      <c r="F32" s="20" t="n">
        <v>48.16778723</v>
      </c>
      <c r="G32" s="18" t="n">
        <v>502.73053609</v>
      </c>
      <c r="H32" s="20" t="n">
        <v>13.53797547</v>
      </c>
      <c r="I32" s="18" t="n">
        <v>512.446199</v>
      </c>
      <c r="J32" s="20" t="n">
        <v>7.19601616</v>
      </c>
      <c r="K32" s="18" t="n">
        <v>497.32135984</v>
      </c>
      <c r="L32" s="20" t="n">
        <v>5.02634082</v>
      </c>
      <c r="M32" s="18" t="n">
        <v>513.79038934</v>
      </c>
      <c r="N32" s="20" t="n">
        <v>6.34464503</v>
      </c>
      <c r="O32" s="18" t="n">
        <v>502.34148141</v>
      </c>
      <c r="P32" s="20" t="n">
        <v>5.58595301</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401.99562967</v>
      </c>
      <c r="F33" s="20" t="n">
        <v>5.17692017</v>
      </c>
      <c r="G33" s="18" t="n">
        <v>509.19457462</v>
      </c>
      <c r="H33" s="20" t="n">
        <v>20.90539278</v>
      </c>
      <c r="I33" s="18" t="n">
        <v>502.13523159</v>
      </c>
      <c r="J33" s="20" t="n">
        <v>10.08548287</v>
      </c>
      <c r="K33" s="18" t="n">
        <v>504.82285888</v>
      </c>
      <c r="L33" s="20" t="n">
        <v>9.94074773</v>
      </c>
      <c r="M33" s="18" t="n">
        <v>488.45860187</v>
      </c>
      <c r="N33" s="20" t="n">
        <v>8.72983837</v>
      </c>
      <c r="O33" s="18" t="n">
        <v>498.00419943</v>
      </c>
      <c r="P33" s="20" t="n">
        <v>4.55458691</v>
      </c>
      <c r="Q33" s="18" t="s">
        <v>404</v>
      </c>
      <c r="R33" s="20" t="s">
        <v>404</v>
      </c>
      <c r="S33" s="18" t="s">
        <v>404</v>
      </c>
      <c r="T33" s="20" t="s">
        <v>404</v>
      </c>
      <c r="U33" s="18" t="s">
        <v>404</v>
      </c>
      <c r="V33" s="20" t="s">
        <v>404</v>
      </c>
      <c r="W33" s="18" t="s">
        <v>404</v>
      </c>
      <c r="X33" s="20" t="s">
        <v>404</v>
      </c>
      <c r="Y33" s="18" t="n">
        <v>501.79102218</v>
      </c>
      <c r="Z33" s="20" t="n">
        <v>41.46246638</v>
      </c>
    </row>
    <row r="34" spans="1:26">
      <c r="A34" s="15" t="s">
        <v>431</v>
      </c>
      <c r="B34" s="17" t="n">
        <v>6350</v>
      </c>
      <c r="C34" s="18">
        <f>(0.0/B34*100)</f>
        <v/>
      </c>
      <c r="D34" s="19" t="n">
        <v>6350</v>
      </c>
      <c r="E34" s="18" t="s">
        <v>404</v>
      </c>
      <c r="F34" s="20" t="s">
        <v>404</v>
      </c>
      <c r="G34" s="18" t="n">
        <v>478.57889044</v>
      </c>
      <c r="H34" s="20" t="n">
        <v>28.67874178</v>
      </c>
      <c r="I34" s="18" t="n">
        <v>479.60553497</v>
      </c>
      <c r="J34" s="20" t="n">
        <v>13.66793016</v>
      </c>
      <c r="K34" s="18" t="n">
        <v>462.00590188</v>
      </c>
      <c r="L34" s="20" t="n">
        <v>10.02785159</v>
      </c>
      <c r="M34" s="18" t="n">
        <v>456.33008297</v>
      </c>
      <c r="N34" s="20" t="n">
        <v>6.94771467</v>
      </c>
      <c r="O34" s="18" t="n">
        <v>430.80732689</v>
      </c>
      <c r="P34" s="20" t="n">
        <v>6.82390553</v>
      </c>
      <c r="Q34" s="18" t="s">
        <v>404</v>
      </c>
      <c r="R34" s="20" t="s">
        <v>404</v>
      </c>
      <c r="S34" s="18" t="s">
        <v>404</v>
      </c>
      <c r="T34" s="20" t="s">
        <v>404</v>
      </c>
      <c r="U34" s="18" t="s">
        <v>404</v>
      </c>
      <c r="V34" s="20" t="s">
        <v>404</v>
      </c>
      <c r="W34" s="18" t="s">
        <v>404</v>
      </c>
      <c r="X34" s="20" t="s">
        <v>404</v>
      </c>
      <c r="Y34" s="18" t="n">
        <v>500.75617745</v>
      </c>
      <c r="Z34" s="20" t="n">
        <v>22.37980045</v>
      </c>
    </row>
    <row r="35" spans="1:26">
      <c r="A35" s="15" t="s">
        <v>432</v>
      </c>
      <c r="B35" s="17" t="n">
        <v>6406</v>
      </c>
      <c r="C35" s="18">
        <f>(443.0/B35*100)</f>
        <v/>
      </c>
      <c r="D35" s="19" t="n">
        <v>5963</v>
      </c>
      <c r="E35" s="18" t="s">
        <v>404</v>
      </c>
      <c r="F35" s="20" t="s">
        <v>404</v>
      </c>
      <c r="G35" s="18" t="n">
        <v>540.99202496</v>
      </c>
      <c r="H35" s="20" t="n">
        <v>4.18124744</v>
      </c>
      <c r="I35" s="18" t="n">
        <v>521.26741295</v>
      </c>
      <c r="J35" s="20" t="n">
        <v>3.13234457</v>
      </c>
      <c r="K35" s="18" t="n">
        <v>496.62878112</v>
      </c>
      <c r="L35" s="20" t="n">
        <v>2.4384451</v>
      </c>
      <c r="M35" s="18" t="n">
        <v>500.16278236</v>
      </c>
      <c r="N35" s="20" t="n">
        <v>3.01104567</v>
      </c>
      <c r="O35" s="18" t="n">
        <v>504.40112062</v>
      </c>
      <c r="P35" s="20" t="n">
        <v>4.27291784</v>
      </c>
      <c r="Q35" s="18" t="s">
        <v>404</v>
      </c>
      <c r="R35" s="20" t="s">
        <v>404</v>
      </c>
      <c r="S35" s="18" t="s">
        <v>404</v>
      </c>
      <c r="T35" s="20" t="s">
        <v>404</v>
      </c>
      <c r="U35" s="18" t="s">
        <v>404</v>
      </c>
      <c r="V35" s="20" t="s">
        <v>404</v>
      </c>
      <c r="W35" s="18" t="s">
        <v>404</v>
      </c>
      <c r="X35" s="20" t="s">
        <v>404</v>
      </c>
      <c r="Y35" s="18" t="n">
        <v>469.51745337</v>
      </c>
      <c r="Z35" s="20" t="n">
        <v>7.56432766</v>
      </c>
    </row>
    <row r="36" spans="1:26">
      <c r="A36" s="15" t="s">
        <v>433</v>
      </c>
      <c r="B36" s="17" t="n">
        <v>6736</v>
      </c>
      <c r="C36" s="18">
        <f>(10.0/B36*100)</f>
        <v/>
      </c>
      <c r="D36" s="19" t="n">
        <v>6726</v>
      </c>
      <c r="E36" s="18" t="n">
        <v>501.62664384</v>
      </c>
      <c r="F36" s="20" t="n">
        <v>10.53662462</v>
      </c>
      <c r="G36" s="18" t="n">
        <v>503.39788538</v>
      </c>
      <c r="H36" s="20" t="n">
        <v>14.22480681</v>
      </c>
      <c r="I36" s="18" t="n">
        <v>507.71101011</v>
      </c>
      <c r="J36" s="20" t="n">
        <v>6.36041038</v>
      </c>
      <c r="K36" s="18" t="n">
        <v>496.36999182</v>
      </c>
      <c r="L36" s="20" t="n">
        <v>5.0144594</v>
      </c>
      <c r="M36" s="18" t="n">
        <v>493.10203051</v>
      </c>
      <c r="N36" s="20" t="n">
        <v>4.65305098</v>
      </c>
      <c r="O36" s="18" t="n">
        <v>488.88743783</v>
      </c>
      <c r="P36" s="20" t="n">
        <v>4.36117724</v>
      </c>
      <c r="Q36" s="18" t="s">
        <v>404</v>
      </c>
      <c r="R36" s="20" t="s">
        <v>404</v>
      </c>
      <c r="S36" s="18" t="s">
        <v>404</v>
      </c>
      <c r="T36" s="20" t="s">
        <v>404</v>
      </c>
      <c r="U36" s="18" t="s">
        <v>404</v>
      </c>
      <c r="V36" s="20" t="s">
        <v>404</v>
      </c>
      <c r="W36" s="18" t="s">
        <v>404</v>
      </c>
      <c r="X36" s="20" t="s">
        <v>404</v>
      </c>
      <c r="Y36" s="18" t="n">
        <v>495.52467459</v>
      </c>
      <c r="Z36" s="20" t="n">
        <v>11.31548289</v>
      </c>
    </row>
    <row r="37" spans="1:26">
      <c r="A37" s="15" t="s">
        <v>434</v>
      </c>
      <c r="B37" s="17" t="n">
        <v>5458</v>
      </c>
      <c r="C37" s="18">
        <f>(0.0/B37*100)</f>
        <v/>
      </c>
      <c r="D37" s="19" t="n">
        <v>5458</v>
      </c>
      <c r="E37" s="18" t="s">
        <v>404</v>
      </c>
      <c r="F37" s="20" t="s">
        <v>404</v>
      </c>
      <c r="G37" s="18" t="n">
        <v>526.4323897100001</v>
      </c>
      <c r="H37" s="20" t="n">
        <v>14.57081201</v>
      </c>
      <c r="I37" s="18" t="n">
        <v>515.60424402</v>
      </c>
      <c r="J37" s="20" t="n">
        <v>10.14122975</v>
      </c>
      <c r="K37" s="18" t="n">
        <v>504.26501818</v>
      </c>
      <c r="L37" s="20" t="n">
        <v>5.33919427</v>
      </c>
      <c r="M37" s="18" t="n">
        <v>489.01119072</v>
      </c>
      <c r="N37" s="20" t="n">
        <v>6.63611797</v>
      </c>
      <c r="O37" s="18" t="n">
        <v>486.5843289</v>
      </c>
      <c r="P37" s="20" t="n">
        <v>6.66102102</v>
      </c>
      <c r="Q37" s="18" t="s">
        <v>404</v>
      </c>
      <c r="R37" s="20" t="s">
        <v>404</v>
      </c>
      <c r="S37" s="18" t="s">
        <v>404</v>
      </c>
      <c r="T37" s="20" t="s">
        <v>404</v>
      </c>
      <c r="U37" s="18" t="s">
        <v>404</v>
      </c>
      <c r="V37" s="20" t="s">
        <v>404</v>
      </c>
      <c r="W37" s="18" t="s">
        <v>404</v>
      </c>
      <c r="X37" s="20" t="s">
        <v>404</v>
      </c>
      <c r="Y37" s="18" t="n">
        <v>520.08579587</v>
      </c>
      <c r="Z37" s="20" t="n">
        <v>38.23203144</v>
      </c>
    </row>
    <row r="38" spans="1:26">
      <c r="A38" s="15" t="s">
        <v>435</v>
      </c>
      <c r="B38" s="17" t="n">
        <v>5860</v>
      </c>
      <c r="C38" s="18">
        <f>(268.0/B38*100)</f>
        <v/>
      </c>
      <c r="D38" s="19" t="n">
        <v>5592</v>
      </c>
      <c r="E38" s="18" t="n">
        <v>500.62910413</v>
      </c>
      <c r="F38" s="20" t="n">
        <v>7.67896227</v>
      </c>
      <c r="G38" s="18" t="n">
        <v>510.60323725</v>
      </c>
      <c r="H38" s="20" t="n">
        <v>13.26738239</v>
      </c>
      <c r="I38" s="18" t="n">
        <v>506.99452658</v>
      </c>
      <c r="J38" s="20" t="n">
        <v>9.584293730000001</v>
      </c>
      <c r="K38" s="18" t="n">
        <v>490.34300903</v>
      </c>
      <c r="L38" s="20" t="n">
        <v>7.88652905</v>
      </c>
      <c r="M38" s="18" t="n">
        <v>472.7333744</v>
      </c>
      <c r="N38" s="20" t="n">
        <v>6.87336512</v>
      </c>
      <c r="O38" s="18" t="n">
        <v>467.31111924</v>
      </c>
      <c r="P38" s="20" t="n">
        <v>6.64078617</v>
      </c>
      <c r="Q38" s="18" t="s">
        <v>404</v>
      </c>
      <c r="R38" s="20" t="s">
        <v>404</v>
      </c>
      <c r="S38" s="18" t="s">
        <v>404</v>
      </c>
      <c r="T38" s="20" t="s">
        <v>404</v>
      </c>
      <c r="U38" s="18" t="s">
        <v>404</v>
      </c>
      <c r="V38" s="20" t="s">
        <v>404</v>
      </c>
      <c r="W38" s="18" t="s">
        <v>404</v>
      </c>
      <c r="X38" s="20" t="s">
        <v>404</v>
      </c>
      <c r="Y38" s="18" t="n">
        <v>510.31626647</v>
      </c>
      <c r="Z38" s="20" t="n">
        <v>31.62446677</v>
      </c>
    </row>
    <row r="39" spans="1:26">
      <c r="A39" s="15" t="s">
        <v>436</v>
      </c>
      <c r="B39" s="17" t="n">
        <v>5895</v>
      </c>
      <c r="C39" s="18">
        <f>(0.0/B39*100)</f>
        <v/>
      </c>
      <c r="D39" s="19" t="n">
        <v>5895</v>
      </c>
      <c r="E39" s="18" t="s">
        <v>404</v>
      </c>
      <c r="F39" s="20" t="s">
        <v>404</v>
      </c>
      <c r="G39" s="18" t="n">
        <v>442.25103107</v>
      </c>
      <c r="H39" s="20" t="n">
        <v>22.11108697</v>
      </c>
      <c r="I39" s="18" t="n">
        <v>432.31992588</v>
      </c>
      <c r="J39" s="20" t="n">
        <v>15.36526584</v>
      </c>
      <c r="K39" s="18" t="n">
        <v>425.53540064</v>
      </c>
      <c r="L39" s="20" t="n">
        <v>11.06368643</v>
      </c>
      <c r="M39" s="18" t="n">
        <v>428.26902828</v>
      </c>
      <c r="N39" s="20" t="n">
        <v>10.29709841</v>
      </c>
      <c r="O39" s="18" t="n">
        <v>428.82231885</v>
      </c>
      <c r="P39" s="20" t="n">
        <v>7.26020769</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526.92471948</v>
      </c>
      <c r="F40" s="20" t="n">
        <v>23.21978795</v>
      </c>
      <c r="G40" s="18" t="n">
        <v>508.04740596</v>
      </c>
      <c r="H40" s="20" t="n">
        <v>14.02475839</v>
      </c>
      <c r="I40" s="18" t="n">
        <v>515.81263704</v>
      </c>
      <c r="J40" s="20" t="n">
        <v>8.25335213</v>
      </c>
      <c r="K40" s="18" t="n">
        <v>502.18000963</v>
      </c>
      <c r="L40" s="20" t="n">
        <v>6.2306859</v>
      </c>
      <c r="M40" s="18" t="n">
        <v>500.83592227</v>
      </c>
      <c r="N40" s="20" t="n">
        <v>8.987346240000001</v>
      </c>
      <c r="O40" s="18" t="n">
        <v>492.31613553</v>
      </c>
      <c r="P40" s="20" t="n">
        <v>5.83020996</v>
      </c>
      <c r="Q40" s="18" t="s">
        <v>404</v>
      </c>
      <c r="R40" s="20" t="s">
        <v>404</v>
      </c>
      <c r="S40" s="18" t="s">
        <v>404</v>
      </c>
      <c r="T40" s="20" t="s">
        <v>404</v>
      </c>
      <c r="U40" s="18" t="s">
        <v>404</v>
      </c>
      <c r="V40" s="20" t="s">
        <v>404</v>
      </c>
      <c r="W40" s="18" t="s">
        <v>404</v>
      </c>
      <c r="X40" s="20" t="s">
        <v>404</v>
      </c>
      <c r="Y40" s="18" t="n">
        <v>495.60297054</v>
      </c>
      <c r="Z40" s="20" t="n">
        <v>9.42119922</v>
      </c>
    </row>
    <row r="41" spans="1:26">
      <c r="A41" s="15" t="s">
        <v>438</v>
      </c>
      <c r="B41" s="17" t="n">
        <v>5712</v>
      </c>
      <c r="C41" s="18">
        <f>(70.0/B41*100)</f>
        <v/>
      </c>
      <c r="D41" s="19" t="n">
        <v>5642</v>
      </c>
      <c r="E41" s="18" t="n">
        <v>564.71536779</v>
      </c>
      <c r="F41" s="20" t="n">
        <v>14.72739038</v>
      </c>
      <c r="G41" s="18" t="n">
        <v>490.83670842</v>
      </c>
      <c r="H41" s="20" t="n">
        <v>36.81342795</v>
      </c>
      <c r="I41" s="18" t="n">
        <v>498.60366956</v>
      </c>
      <c r="J41" s="20" t="n">
        <v>8.9967644</v>
      </c>
      <c r="K41" s="18" t="n">
        <v>486.06190591</v>
      </c>
      <c r="L41" s="20" t="n">
        <v>12.51660376</v>
      </c>
      <c r="M41" s="18" t="n">
        <v>496.21112343</v>
      </c>
      <c r="N41" s="20" t="n">
        <v>6.12364928</v>
      </c>
      <c r="O41" s="18" t="n">
        <v>499.81417141</v>
      </c>
      <c r="P41" s="20" t="n">
        <v>4.59563181</v>
      </c>
      <c r="Q41" s="18" t="s">
        <v>404</v>
      </c>
      <c r="R41" s="20" t="s">
        <v>404</v>
      </c>
      <c r="S41" s="18" t="s">
        <v>404</v>
      </c>
      <c r="T41" s="20" t="s">
        <v>404</v>
      </c>
      <c r="U41" s="18" t="s">
        <v>404</v>
      </c>
      <c r="V41" s="20" t="s">
        <v>404</v>
      </c>
      <c r="W41" s="18" t="s">
        <v>404</v>
      </c>
      <c r="X41" s="20" t="s">
        <v>404</v>
      </c>
      <c r="Y41" s="18" t="n">
        <v>559.57112934</v>
      </c>
      <c r="Z41" s="20" t="n">
        <v>12.47345052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337.1092</v>
      </c>
      <c r="H44" s="20" t="n">
        <v>56.12856608</v>
      </c>
      <c r="I44" s="18" t="n">
        <v>418.00487107</v>
      </c>
      <c r="J44" s="20" t="n">
        <v>16.58015486</v>
      </c>
      <c r="K44" s="18" t="n">
        <v>407.92508147</v>
      </c>
      <c r="L44" s="20" t="n">
        <v>11.21973165</v>
      </c>
      <c r="M44" s="18" t="n">
        <v>400.8584841</v>
      </c>
      <c r="N44" s="20" t="n">
        <v>7.99689756</v>
      </c>
      <c r="O44" s="18" t="n">
        <v>404.36711834</v>
      </c>
      <c r="P44" s="20" t="n">
        <v>6.06898713</v>
      </c>
      <c r="Q44" s="18" t="s">
        <v>404</v>
      </c>
      <c r="R44" s="20" t="s">
        <v>404</v>
      </c>
      <c r="S44" s="18" t="s">
        <v>404</v>
      </c>
      <c r="T44" s="20" t="s">
        <v>404</v>
      </c>
      <c r="U44" s="18" t="s">
        <v>404</v>
      </c>
      <c r="V44" s="20" t="s">
        <v>404</v>
      </c>
      <c r="W44" s="18" t="s">
        <v>404</v>
      </c>
      <c r="X44" s="20" t="s">
        <v>404</v>
      </c>
      <c r="Y44" s="18" t="n">
        <v>467.59155499</v>
      </c>
      <c r="Z44" s="20" t="n">
        <v>14.64265239</v>
      </c>
    </row>
    <row r="45" spans="1:26">
      <c r="A45" s="15" t="s">
        <v>442</v>
      </c>
      <c r="B45" s="17" t="n">
        <v>5519</v>
      </c>
      <c r="C45" s="18">
        <f>(0.0/B45*100)</f>
        <v/>
      </c>
      <c r="D45" s="19" t="n">
        <v>5519</v>
      </c>
      <c r="E45" s="18" t="n">
        <v>329.4670402</v>
      </c>
      <c r="F45" s="20" t="n">
        <v>8.509006469999999</v>
      </c>
      <c r="G45" s="18" t="n">
        <v>359.97076094</v>
      </c>
      <c r="H45" s="20" t="n">
        <v>21.36258979</v>
      </c>
      <c r="I45" s="18" t="n">
        <v>345.68985058</v>
      </c>
      <c r="J45" s="20" t="n">
        <v>7.39157013</v>
      </c>
      <c r="K45" s="18" t="n">
        <v>353.52426549</v>
      </c>
      <c r="L45" s="20" t="n">
        <v>9.31818043</v>
      </c>
      <c r="M45" s="18" t="n">
        <v>350.10542496</v>
      </c>
      <c r="N45" s="20" t="n">
        <v>7.76934893</v>
      </c>
      <c r="O45" s="18" t="n">
        <v>347.38704276</v>
      </c>
      <c r="P45" s="20" t="n">
        <v>6.22307147</v>
      </c>
      <c r="Q45" s="18" t="s">
        <v>404</v>
      </c>
      <c r="R45" s="20" t="s">
        <v>404</v>
      </c>
      <c r="S45" s="18" t="s">
        <v>404</v>
      </c>
      <c r="T45" s="20" t="s">
        <v>404</v>
      </c>
      <c r="U45" s="18" t="s">
        <v>404</v>
      </c>
      <c r="V45" s="20" t="s">
        <v>404</v>
      </c>
      <c r="W45" s="18" t="s">
        <v>404</v>
      </c>
      <c r="X45" s="20" t="s">
        <v>404</v>
      </c>
      <c r="Y45" s="18" t="n">
        <v>377.74514543</v>
      </c>
      <c r="Z45" s="20" t="n">
        <v>20.70486764</v>
      </c>
    </row>
    <row r="46" spans="1:26">
      <c r="A46" s="15" t="s">
        <v>443</v>
      </c>
      <c r="B46" s="17" t="n">
        <v>23141</v>
      </c>
      <c r="C46" s="18">
        <f>(4196.0/B46*100)</f>
        <v/>
      </c>
      <c r="D46" s="19" t="n">
        <v>18945</v>
      </c>
      <c r="E46" s="18" t="n">
        <v>376.67903224</v>
      </c>
      <c r="F46" s="20" t="n">
        <v>10.36331818</v>
      </c>
      <c r="G46" s="18" t="n">
        <v>394.45814216</v>
      </c>
      <c r="H46" s="20" t="n">
        <v>18.51524416</v>
      </c>
      <c r="I46" s="18" t="n">
        <v>419.61567909</v>
      </c>
      <c r="J46" s="20" t="n">
        <v>19.42586522</v>
      </c>
      <c r="K46" s="18" t="n">
        <v>408.21973897</v>
      </c>
      <c r="L46" s="20" t="n">
        <v>6.28868853</v>
      </c>
      <c r="M46" s="18" t="n">
        <v>412.45505274</v>
      </c>
      <c r="N46" s="20" t="n">
        <v>6.92069209</v>
      </c>
      <c r="O46" s="18" t="n">
        <v>412.58356286</v>
      </c>
      <c r="P46" s="20" t="n">
        <v>3.8962771</v>
      </c>
      <c r="Q46" s="18" t="s">
        <v>404</v>
      </c>
      <c r="R46" s="20" t="s">
        <v>404</v>
      </c>
      <c r="S46" s="18" t="s">
        <v>404</v>
      </c>
      <c r="T46" s="20" t="s">
        <v>404</v>
      </c>
      <c r="U46" s="18" t="s">
        <v>404</v>
      </c>
      <c r="V46" s="20" t="s">
        <v>404</v>
      </c>
      <c r="W46" s="18" t="s">
        <v>404</v>
      </c>
      <c r="X46" s="20" t="s">
        <v>404</v>
      </c>
      <c r="Y46" s="18" t="n">
        <v>376.46175701</v>
      </c>
      <c r="Z46" s="20" t="n">
        <v>8.552915479999999</v>
      </c>
    </row>
    <row r="47" spans="1:26">
      <c r="A47" s="15" t="s">
        <v>444</v>
      </c>
      <c r="B47" s="17" t="n">
        <v>5928</v>
      </c>
      <c r="C47" s="18">
        <f>(0.0/B47*100)</f>
        <v/>
      </c>
      <c r="D47" s="19" t="n">
        <v>5928</v>
      </c>
      <c r="E47" s="18" t="s">
        <v>404</v>
      </c>
      <c r="F47" s="20" t="s">
        <v>404</v>
      </c>
      <c r="G47" s="18" t="n">
        <v>387.80405321</v>
      </c>
      <c r="H47" s="20" t="n">
        <v>34.89325631</v>
      </c>
      <c r="I47" s="18" t="n">
        <v>461.35039091</v>
      </c>
      <c r="J47" s="20" t="n">
        <v>18.11684166</v>
      </c>
      <c r="K47" s="18" t="n">
        <v>426.80179801</v>
      </c>
      <c r="L47" s="20" t="n">
        <v>13.02441537</v>
      </c>
      <c r="M47" s="18" t="n">
        <v>436.54706444</v>
      </c>
      <c r="N47" s="20" t="n">
        <v>10.32841031</v>
      </c>
      <c r="O47" s="18" t="n">
        <v>420.00341382</v>
      </c>
      <c r="P47" s="20" t="n">
        <v>10.23686324</v>
      </c>
      <c r="Q47" s="18" t="s">
        <v>404</v>
      </c>
      <c r="R47" s="20" t="s">
        <v>404</v>
      </c>
      <c r="S47" s="18" t="s">
        <v>404</v>
      </c>
      <c r="T47" s="20" t="s">
        <v>404</v>
      </c>
      <c r="U47" s="18" t="s">
        <v>404</v>
      </c>
      <c r="V47" s="20" t="s">
        <v>404</v>
      </c>
      <c r="W47" s="18" t="s">
        <v>404</v>
      </c>
      <c r="X47" s="20" t="s">
        <v>404</v>
      </c>
      <c r="Y47" s="18" t="n">
        <v>479.10411338</v>
      </c>
      <c r="Z47" s="20" t="n">
        <v>36.36836342</v>
      </c>
    </row>
    <row r="48" spans="1:26">
      <c r="A48" s="15" t="s">
        <v>445</v>
      </c>
      <c r="B48" s="17" t="n">
        <v>9841</v>
      </c>
      <c r="C48" s="18">
        <f>(0.0/B48*100)</f>
        <v/>
      </c>
      <c r="D48" s="19" t="n">
        <v>9841</v>
      </c>
      <c r="E48" s="18" t="n">
        <v>465.52931786</v>
      </c>
      <c r="F48" s="20" t="n">
        <v>20.01689912</v>
      </c>
      <c r="G48" s="18" t="n">
        <v>513.22402603</v>
      </c>
      <c r="H48" s="20" t="n">
        <v>20.23553728</v>
      </c>
      <c r="I48" s="18" t="n">
        <v>497.81260875</v>
      </c>
      <c r="J48" s="20" t="n">
        <v>23.79566915</v>
      </c>
      <c r="K48" s="18" t="n">
        <v>489.91015152</v>
      </c>
      <c r="L48" s="20" t="n">
        <v>11.16375658</v>
      </c>
      <c r="M48" s="18" t="n">
        <v>484.79999139</v>
      </c>
      <c r="N48" s="20" t="n">
        <v>12.15434348</v>
      </c>
      <c r="O48" s="18" t="n">
        <v>499.33856774</v>
      </c>
      <c r="P48" s="20" t="n">
        <v>12.62721068</v>
      </c>
      <c r="Q48" s="18" t="s">
        <v>404</v>
      </c>
      <c r="R48" s="20" t="s">
        <v>404</v>
      </c>
      <c r="S48" s="18" t="s">
        <v>404</v>
      </c>
      <c r="T48" s="20" t="s">
        <v>404</v>
      </c>
      <c r="U48" s="18" t="s">
        <v>404</v>
      </c>
      <c r="V48" s="20" t="s">
        <v>404</v>
      </c>
      <c r="W48" s="18" t="s">
        <v>404</v>
      </c>
      <c r="X48" s="20" t="s">
        <v>404</v>
      </c>
      <c r="Y48" s="18" t="n">
        <v>497.47228363</v>
      </c>
      <c r="Z48" s="20" t="n">
        <v>50.1024764</v>
      </c>
    </row>
    <row r="49" spans="1:26">
      <c r="A49" s="15" t="s">
        <v>446</v>
      </c>
      <c r="B49" s="17" t="n">
        <v>6349</v>
      </c>
      <c r="C49" s="18">
        <f>(52.0/B49*100)</f>
        <v/>
      </c>
      <c r="D49" s="19" t="n">
        <v>6297</v>
      </c>
      <c r="E49" s="18" t="n">
        <v>430.04117346</v>
      </c>
      <c r="F49" s="20" t="n">
        <v>36.09338438</v>
      </c>
      <c r="G49" s="18" t="n">
        <v>418.1568552</v>
      </c>
      <c r="H49" s="20" t="n">
        <v>18.49853121</v>
      </c>
      <c r="I49" s="18" t="n">
        <v>415.94335068</v>
      </c>
      <c r="J49" s="20" t="n">
        <v>9.429166779999999</v>
      </c>
      <c r="K49" s="18" t="n">
        <v>417.53736382</v>
      </c>
      <c r="L49" s="20" t="n">
        <v>9.48261952</v>
      </c>
      <c r="M49" s="18" t="n">
        <v>431.82146891</v>
      </c>
      <c r="N49" s="20" t="n">
        <v>6.66554061</v>
      </c>
      <c r="O49" s="18" t="n">
        <v>425.86774825</v>
      </c>
      <c r="P49" s="20" t="n">
        <v>4.68265535</v>
      </c>
      <c r="Q49" s="18" t="s">
        <v>404</v>
      </c>
      <c r="R49" s="20" t="s">
        <v>404</v>
      </c>
      <c r="S49" s="18" t="s">
        <v>404</v>
      </c>
      <c r="T49" s="20" t="s">
        <v>404</v>
      </c>
      <c r="U49" s="18" t="s">
        <v>404</v>
      </c>
      <c r="V49" s="20" t="s">
        <v>404</v>
      </c>
      <c r="W49" s="18" t="s">
        <v>404</v>
      </c>
      <c r="X49" s="20" t="s">
        <v>404</v>
      </c>
      <c r="Y49" s="18" t="n">
        <v>539.40450489</v>
      </c>
      <c r="Z49" s="20" t="n">
        <v>12.51467675</v>
      </c>
    </row>
    <row r="50" spans="1:26">
      <c r="A50" s="15" t="s">
        <v>447</v>
      </c>
      <c r="B50" s="17" t="n">
        <v>11795</v>
      </c>
      <c r="C50" s="18">
        <f>(1031.0/B50*100)</f>
        <v/>
      </c>
      <c r="D50" s="19" t="n">
        <v>10764</v>
      </c>
      <c r="E50" s="18" t="n">
        <v>475.87271337</v>
      </c>
      <c r="F50" s="20" t="n">
        <v>16.27121159</v>
      </c>
      <c r="G50" s="18" t="n">
        <v>431.30060554</v>
      </c>
      <c r="H50" s="20" t="n">
        <v>21.43282406</v>
      </c>
      <c r="I50" s="18" t="n">
        <v>420.1630534</v>
      </c>
      <c r="J50" s="20" t="n">
        <v>10.52409743</v>
      </c>
      <c r="K50" s="18" t="n">
        <v>430.19789598</v>
      </c>
      <c r="L50" s="20" t="n">
        <v>7.10518734</v>
      </c>
      <c r="M50" s="18" t="n">
        <v>429.82154378</v>
      </c>
      <c r="N50" s="20" t="n">
        <v>9.10198808</v>
      </c>
      <c r="O50" s="18" t="n">
        <v>426.36116484</v>
      </c>
      <c r="P50" s="20" t="n">
        <v>6.66271332</v>
      </c>
      <c r="Q50" s="18" t="s">
        <v>404</v>
      </c>
      <c r="R50" s="20" t="s">
        <v>404</v>
      </c>
      <c r="S50" s="18" t="s">
        <v>404</v>
      </c>
      <c r="T50" s="20" t="s">
        <v>404</v>
      </c>
      <c r="U50" s="18" t="s">
        <v>404</v>
      </c>
      <c r="V50" s="20" t="s">
        <v>404</v>
      </c>
      <c r="W50" s="18" t="s">
        <v>404</v>
      </c>
      <c r="X50" s="20" t="s">
        <v>404</v>
      </c>
      <c r="Y50" s="18" t="n">
        <v>412.10080994</v>
      </c>
      <c r="Z50" s="20" t="n">
        <v>15.3167656</v>
      </c>
    </row>
    <row r="51" spans="1:26">
      <c r="A51" s="15" t="s">
        <v>448</v>
      </c>
      <c r="B51" s="17" t="n">
        <v>6866</v>
      </c>
      <c r="C51" s="18">
        <f>(0.0/B51*100)</f>
        <v/>
      </c>
      <c r="D51" s="19" t="n">
        <v>6866</v>
      </c>
      <c r="E51" s="18" t="n">
        <v>445.77371872</v>
      </c>
      <c r="F51" s="20" t="n">
        <v>28.3078365</v>
      </c>
      <c r="G51" s="18" t="n">
        <v>444.41932029</v>
      </c>
      <c r="H51" s="20" t="n">
        <v>12.349236</v>
      </c>
      <c r="I51" s="18" t="n">
        <v>431.01863396</v>
      </c>
      <c r="J51" s="20" t="n">
        <v>8.31187267</v>
      </c>
      <c r="K51" s="18" t="n">
        <v>427.38798001</v>
      </c>
      <c r="L51" s="20" t="n">
        <v>6.73121946</v>
      </c>
      <c r="M51" s="18" t="n">
        <v>418.89729135</v>
      </c>
      <c r="N51" s="20" t="n">
        <v>8.26660423</v>
      </c>
      <c r="O51" s="18" t="n">
        <v>423.66739157</v>
      </c>
      <c r="P51" s="20" t="n">
        <v>5.9847905</v>
      </c>
      <c r="Q51" s="18" t="s">
        <v>404</v>
      </c>
      <c r="R51" s="20" t="s">
        <v>404</v>
      </c>
      <c r="S51" s="18" t="s">
        <v>404</v>
      </c>
      <c r="T51" s="20" t="s">
        <v>404</v>
      </c>
      <c r="U51" s="18" t="s">
        <v>404</v>
      </c>
      <c r="V51" s="20" t="s">
        <v>404</v>
      </c>
      <c r="W51" s="18" t="s">
        <v>404</v>
      </c>
      <c r="X51" s="20" t="s">
        <v>404</v>
      </c>
      <c r="Y51" s="18" t="n">
        <v>408.92532891</v>
      </c>
      <c r="Z51" s="20" t="n">
        <v>18.25087197</v>
      </c>
    </row>
    <row r="52" spans="1:26">
      <c r="A52" s="15" t="s">
        <v>449</v>
      </c>
      <c r="B52" s="17" t="n">
        <v>5809</v>
      </c>
      <c r="C52" s="18">
        <f>(0.0/B52*100)</f>
        <v/>
      </c>
      <c r="D52" s="19" t="n">
        <v>5809</v>
      </c>
      <c r="E52" s="18" t="s">
        <v>404</v>
      </c>
      <c r="F52" s="20" t="s">
        <v>404</v>
      </c>
      <c r="G52" s="18" t="n">
        <v>481.05241316</v>
      </c>
      <c r="H52" s="20" t="n">
        <v>54.47661357</v>
      </c>
      <c r="I52" s="18" t="n">
        <v>501.65302395</v>
      </c>
      <c r="J52" s="20" t="n">
        <v>12.84046035</v>
      </c>
      <c r="K52" s="18" t="n">
        <v>495.86312523</v>
      </c>
      <c r="L52" s="20" t="n">
        <v>6.62392695</v>
      </c>
      <c r="M52" s="18" t="n">
        <v>486.50899829</v>
      </c>
      <c r="N52" s="20" t="n">
        <v>9.04183008</v>
      </c>
      <c r="O52" s="18" t="n">
        <v>471.45239122</v>
      </c>
      <c r="P52" s="20" t="n">
        <v>6.51884063</v>
      </c>
      <c r="Q52" s="18" t="s">
        <v>404</v>
      </c>
      <c r="R52" s="20" t="s">
        <v>404</v>
      </c>
      <c r="S52" s="18" t="s">
        <v>404</v>
      </c>
      <c r="T52" s="20" t="s">
        <v>404</v>
      </c>
      <c r="U52" s="18" t="s">
        <v>404</v>
      </c>
      <c r="V52" s="20" t="s">
        <v>404</v>
      </c>
      <c r="W52" s="18" t="s">
        <v>404</v>
      </c>
      <c r="X52" s="20" t="s">
        <v>404</v>
      </c>
      <c r="Y52" s="18" t="n">
        <v>564.06327227</v>
      </c>
      <c r="Z52" s="20" t="n">
        <v>32.3731158</v>
      </c>
    </row>
    <row r="53" spans="1:26">
      <c r="A53" s="15" t="s">
        <v>450</v>
      </c>
      <c r="B53" s="17" t="n">
        <v>5571</v>
      </c>
      <c r="C53" s="18">
        <f>(0.0/B53*100)</f>
        <v/>
      </c>
      <c r="D53" s="19" t="n">
        <v>5571</v>
      </c>
      <c r="E53" s="18" t="s">
        <v>404</v>
      </c>
      <c r="F53" s="20" t="s">
        <v>404</v>
      </c>
      <c r="G53" s="18" t="n">
        <v>432.7176967</v>
      </c>
      <c r="H53" s="20" t="n">
        <v>8.92314208</v>
      </c>
      <c r="I53" s="18" t="n">
        <v>457.30183683</v>
      </c>
      <c r="J53" s="20" t="n">
        <v>2.72180358</v>
      </c>
      <c r="K53" s="18" t="n">
        <v>455.30808109</v>
      </c>
      <c r="L53" s="20" t="n">
        <v>3.20433258</v>
      </c>
      <c r="M53" s="18" t="n">
        <v>433.29609589</v>
      </c>
      <c r="N53" s="20" t="n">
        <v>3.23895186</v>
      </c>
      <c r="O53" s="18" t="n">
        <v>428.23041607</v>
      </c>
      <c r="P53" s="20" t="n">
        <v>3.52519442</v>
      </c>
      <c r="Q53" s="18" t="s">
        <v>404</v>
      </c>
      <c r="R53" s="20" t="s">
        <v>404</v>
      </c>
      <c r="S53" s="18" t="s">
        <v>404</v>
      </c>
      <c r="T53" s="20" t="s">
        <v>404</v>
      </c>
      <c r="U53" s="18" t="s">
        <v>404</v>
      </c>
      <c r="V53" s="20" t="s">
        <v>404</v>
      </c>
      <c r="W53" s="18" t="s">
        <v>404</v>
      </c>
      <c r="X53" s="20" t="s">
        <v>404</v>
      </c>
      <c r="Y53" s="18" t="n">
        <v>419.95649154</v>
      </c>
      <c r="Z53" s="20" t="n">
        <v>10.80682424</v>
      </c>
    </row>
    <row r="54" spans="1:26">
      <c r="A54" s="15" t="s">
        <v>451</v>
      </c>
      <c r="B54" s="17" t="n">
        <v>4740</v>
      </c>
      <c r="C54" s="18">
        <f>(199.0/B54*100)</f>
        <v/>
      </c>
      <c r="D54" s="19" t="n">
        <v>4541</v>
      </c>
      <c r="E54" s="18" t="s">
        <v>404</v>
      </c>
      <c r="F54" s="20" t="s">
        <v>404</v>
      </c>
      <c r="G54" s="18" t="n">
        <v>361.19398435</v>
      </c>
      <c r="H54" s="20" t="n">
        <v>25.48109163</v>
      </c>
      <c r="I54" s="18" t="n">
        <v>302.75479335</v>
      </c>
      <c r="J54" s="20" t="n">
        <v>16.88958848</v>
      </c>
      <c r="K54" s="18" t="n">
        <v>367.65006466</v>
      </c>
      <c r="L54" s="20" t="n">
        <v>11.06273134</v>
      </c>
      <c r="M54" s="18" t="n">
        <v>386.60091568</v>
      </c>
      <c r="N54" s="20" t="n">
        <v>10.87188298</v>
      </c>
      <c r="O54" s="18" t="n">
        <v>352.22160298</v>
      </c>
      <c r="P54" s="20" t="n">
        <v>4.83770649</v>
      </c>
      <c r="Q54" s="18" t="s">
        <v>404</v>
      </c>
      <c r="R54" s="20" t="s">
        <v>404</v>
      </c>
      <c r="S54" s="18" t="s">
        <v>404</v>
      </c>
      <c r="T54" s="20" t="s">
        <v>404</v>
      </c>
      <c r="U54" s="18" t="s">
        <v>404</v>
      </c>
      <c r="V54" s="20" t="s">
        <v>404</v>
      </c>
      <c r="W54" s="18" t="s">
        <v>404</v>
      </c>
      <c r="X54" s="20" t="s">
        <v>404</v>
      </c>
      <c r="Y54" s="18" t="n">
        <v>315.71855564</v>
      </c>
      <c r="Z54" s="20" t="n">
        <v>12.01121634</v>
      </c>
    </row>
    <row r="55" spans="1:26">
      <c r="A55" s="15" t="s">
        <v>452</v>
      </c>
      <c r="B55" s="17" t="n">
        <v>5316</v>
      </c>
      <c r="C55" s="18">
        <f>(43.0/B55*100)</f>
        <v/>
      </c>
      <c r="D55" s="19" t="n">
        <v>5273</v>
      </c>
      <c r="E55" s="18" t="n">
        <v>330.16967227</v>
      </c>
      <c r="F55" s="20" t="n">
        <v>56.63936581</v>
      </c>
      <c r="G55" s="18" t="n">
        <v>405.03467273</v>
      </c>
      <c r="H55" s="20" t="n">
        <v>16.75171742</v>
      </c>
      <c r="I55" s="18" t="n">
        <v>393.46859857</v>
      </c>
      <c r="J55" s="20" t="n">
        <v>19.56468911</v>
      </c>
      <c r="K55" s="18" t="n">
        <v>399.16706469</v>
      </c>
      <c r="L55" s="20" t="n">
        <v>10.21712425</v>
      </c>
      <c r="M55" s="18" t="n">
        <v>405.19795556</v>
      </c>
      <c r="N55" s="20" t="n">
        <v>8.89623759</v>
      </c>
      <c r="O55" s="18" t="n">
        <v>404.21378998</v>
      </c>
      <c r="P55" s="20" t="n">
        <v>4.54339943</v>
      </c>
      <c r="Q55" s="18" t="s">
        <v>404</v>
      </c>
      <c r="R55" s="20" t="s">
        <v>404</v>
      </c>
      <c r="S55" s="18" t="s">
        <v>404</v>
      </c>
      <c r="T55" s="20" t="s">
        <v>404</v>
      </c>
      <c r="U55" s="18" t="s">
        <v>404</v>
      </c>
      <c r="V55" s="20" t="s">
        <v>404</v>
      </c>
      <c r="W55" s="18" t="s">
        <v>404</v>
      </c>
      <c r="X55" s="20" t="s">
        <v>404</v>
      </c>
      <c r="Y55" s="18" t="n">
        <v>361.1004842</v>
      </c>
      <c r="Z55" s="20" t="n">
        <v>22.11542307</v>
      </c>
    </row>
    <row r="56" spans="1:26">
      <c r="A56" s="15" t="s">
        <v>453</v>
      </c>
      <c r="B56" s="17" t="n">
        <v>5359</v>
      </c>
      <c r="C56" s="18">
        <f>(0.0/B56*100)</f>
        <v/>
      </c>
      <c r="D56" s="19" t="n">
        <v>5359</v>
      </c>
      <c r="E56" s="18" t="n">
        <v>459.90979145</v>
      </c>
      <c r="F56" s="20" t="n">
        <v>16.48219846</v>
      </c>
      <c r="G56" s="18" t="n">
        <v>538.63598453</v>
      </c>
      <c r="H56" s="20" t="n">
        <v>9.12728311</v>
      </c>
      <c r="I56" s="18" t="n">
        <v>526.86386235</v>
      </c>
      <c r="J56" s="20" t="n">
        <v>6.96310058</v>
      </c>
      <c r="K56" s="18" t="n">
        <v>513.26882297</v>
      </c>
      <c r="L56" s="20" t="n">
        <v>7.18647753</v>
      </c>
      <c r="M56" s="18" t="n">
        <v>553.10254917</v>
      </c>
      <c r="N56" s="20" t="n">
        <v>14.99734848</v>
      </c>
      <c r="O56" s="18" t="n">
        <v>526.7249786</v>
      </c>
      <c r="P56" s="20" t="n">
        <v>12.60995484</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373.02639752</v>
      </c>
      <c r="F57" s="20" t="n">
        <v>18.1493967</v>
      </c>
      <c r="G57" s="18" t="n">
        <v>380.25129648</v>
      </c>
      <c r="H57" s="20" t="n">
        <v>20.8272894</v>
      </c>
      <c r="I57" s="18" t="n">
        <v>406.19302042</v>
      </c>
      <c r="J57" s="20" t="n">
        <v>6.72654416</v>
      </c>
      <c r="K57" s="18" t="n">
        <v>404.00162708</v>
      </c>
      <c r="L57" s="20" t="n">
        <v>5.96528902</v>
      </c>
      <c r="M57" s="18" t="n">
        <v>398.37331426</v>
      </c>
      <c r="N57" s="20" t="n">
        <v>6.80429516</v>
      </c>
      <c r="O57" s="18" t="n">
        <v>393.80407623</v>
      </c>
      <c r="P57" s="20" t="n">
        <v>7.02704221</v>
      </c>
      <c r="Q57" s="18" t="s">
        <v>404</v>
      </c>
      <c r="R57" s="20" t="s">
        <v>404</v>
      </c>
      <c r="S57" s="18" t="s">
        <v>404</v>
      </c>
      <c r="T57" s="20" t="s">
        <v>404</v>
      </c>
      <c r="U57" s="18" t="s">
        <v>404</v>
      </c>
      <c r="V57" s="20" t="s">
        <v>404</v>
      </c>
      <c r="W57" s="18" t="s">
        <v>404</v>
      </c>
      <c r="X57" s="20" t="s">
        <v>404</v>
      </c>
      <c r="Y57" s="18" t="n">
        <v>337.94881143</v>
      </c>
      <c r="Z57" s="20" t="n">
        <v>10.54297295</v>
      </c>
    </row>
    <row r="58" spans="1:26">
      <c r="A58" s="15" t="s">
        <v>455</v>
      </c>
      <c r="B58" s="17" t="n">
        <v>7267</v>
      </c>
      <c r="C58" s="18">
        <f>(0.0/B58*100)</f>
        <v/>
      </c>
      <c r="D58" s="19" t="n">
        <v>7267</v>
      </c>
      <c r="E58" s="18" t="n">
        <v>413.39267416</v>
      </c>
      <c r="F58" s="20" t="n">
        <v>19.94913841</v>
      </c>
      <c r="G58" s="18" t="n">
        <v>425.96820215</v>
      </c>
      <c r="H58" s="20" t="n">
        <v>10.76122689</v>
      </c>
      <c r="I58" s="18" t="n">
        <v>421.93539</v>
      </c>
      <c r="J58" s="20" t="n">
        <v>14.07002077</v>
      </c>
      <c r="K58" s="18" t="n">
        <v>399.08792412</v>
      </c>
      <c r="L58" s="20" t="n">
        <v>9.008220509999999</v>
      </c>
      <c r="M58" s="18" t="n">
        <v>408.47947973</v>
      </c>
      <c r="N58" s="20" t="n">
        <v>7.00834069</v>
      </c>
      <c r="O58" s="18" t="n">
        <v>407.17737315</v>
      </c>
      <c r="P58" s="20" t="n">
        <v>5.36170704</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s">
        <v>404</v>
      </c>
      <c r="F59" s="20" t="s">
        <v>404</v>
      </c>
      <c r="G59" s="18" t="n">
        <v>379.42663811</v>
      </c>
      <c r="H59" s="20" t="n">
        <v>8.638698160000001</v>
      </c>
      <c r="I59" s="18" t="n">
        <v>336.41466894</v>
      </c>
      <c r="J59" s="20" t="n">
        <v>6.3622913</v>
      </c>
      <c r="K59" s="18" t="n">
        <v>330.73354613</v>
      </c>
      <c r="L59" s="20" t="n">
        <v>5.01137219</v>
      </c>
      <c r="M59" s="18" t="n">
        <v>335.65187022</v>
      </c>
      <c r="N59" s="20" t="n">
        <v>4.2045408</v>
      </c>
      <c r="O59" s="18" t="n">
        <v>352.82931202</v>
      </c>
      <c r="P59" s="20" t="n">
        <v>1.78418676</v>
      </c>
      <c r="Q59" s="18" t="s">
        <v>404</v>
      </c>
      <c r="R59" s="20" t="s">
        <v>404</v>
      </c>
      <c r="S59" s="18" t="s">
        <v>404</v>
      </c>
      <c r="T59" s="20" t="s">
        <v>404</v>
      </c>
      <c r="U59" s="18" t="s">
        <v>404</v>
      </c>
      <c r="V59" s="20" t="s">
        <v>404</v>
      </c>
      <c r="W59" s="18" t="n">
        <v>320.47684</v>
      </c>
      <c r="X59" s="20" t="n">
        <v>13.78157772</v>
      </c>
      <c r="Y59" s="18" t="n">
        <v>310.21064091</v>
      </c>
      <c r="Z59" s="20" t="n">
        <v>16.45801956</v>
      </c>
    </row>
    <row r="60" spans="1:26">
      <c r="A60" s="15" t="s">
        <v>457</v>
      </c>
      <c r="B60" s="17" t="n">
        <v>4546</v>
      </c>
      <c r="C60" s="18">
        <f>(0.0/B60*100)</f>
        <v/>
      </c>
      <c r="D60" s="19" t="n">
        <v>4546</v>
      </c>
      <c r="E60" s="18" t="n">
        <v>272.68150327</v>
      </c>
      <c r="F60" s="20" t="n">
        <v>15.05349618</v>
      </c>
      <c r="G60" s="18" t="n">
        <v>313.05120145</v>
      </c>
      <c r="H60" s="20" t="n">
        <v>19.70805532</v>
      </c>
      <c r="I60" s="18" t="n">
        <v>335.72074824</v>
      </c>
      <c r="J60" s="20" t="n">
        <v>16.70069768</v>
      </c>
      <c r="K60" s="18" t="n">
        <v>346.16318467</v>
      </c>
      <c r="L60" s="20" t="n">
        <v>19.0624972</v>
      </c>
      <c r="M60" s="18" t="n">
        <v>352.49223187</v>
      </c>
      <c r="N60" s="20" t="n">
        <v>10.28423237</v>
      </c>
      <c r="O60" s="18" t="n">
        <v>350.5566414</v>
      </c>
      <c r="P60" s="20" t="n">
        <v>7.80046827</v>
      </c>
      <c r="Q60" s="18" t="s">
        <v>404</v>
      </c>
      <c r="R60" s="20" t="s">
        <v>404</v>
      </c>
      <c r="S60" s="18" t="s">
        <v>404</v>
      </c>
      <c r="T60" s="20" t="s">
        <v>404</v>
      </c>
      <c r="U60" s="18" t="s">
        <v>404</v>
      </c>
      <c r="V60" s="20" t="s">
        <v>404</v>
      </c>
      <c r="W60" s="18" t="s">
        <v>404</v>
      </c>
      <c r="X60" s="20" t="s">
        <v>404</v>
      </c>
      <c r="Y60" s="18" t="n">
        <v>350.11959089</v>
      </c>
      <c r="Z60" s="20" t="n">
        <v>27.2920907</v>
      </c>
    </row>
    <row r="61" spans="1:26">
      <c r="A61" s="15" t="s">
        <v>458</v>
      </c>
      <c r="B61" s="17" t="n">
        <v>6525</v>
      </c>
      <c r="C61" s="18">
        <f>(0.0/B61*100)</f>
        <v/>
      </c>
      <c r="D61" s="19" t="n">
        <v>6525</v>
      </c>
      <c r="E61" s="18" t="s">
        <v>404</v>
      </c>
      <c r="F61" s="20" t="s">
        <v>404</v>
      </c>
      <c r="G61" s="18" t="n">
        <v>479.86641466</v>
      </c>
      <c r="H61" s="20" t="n">
        <v>8.96843505</v>
      </c>
      <c r="I61" s="18" t="n">
        <v>486.88160788</v>
      </c>
      <c r="J61" s="20" t="n">
        <v>5.72356385</v>
      </c>
      <c r="K61" s="18" t="n">
        <v>470.5485191</v>
      </c>
      <c r="L61" s="20" t="n">
        <v>6.40448772</v>
      </c>
      <c r="M61" s="18" t="n">
        <v>465.44713304</v>
      </c>
      <c r="N61" s="20" t="n">
        <v>10.25374983</v>
      </c>
      <c r="O61" s="18" t="n">
        <v>462.85846189</v>
      </c>
      <c r="P61" s="20" t="n">
        <v>7.05386631</v>
      </c>
      <c r="Q61" s="18" t="s">
        <v>404</v>
      </c>
      <c r="R61" s="20" t="s">
        <v>404</v>
      </c>
      <c r="S61" s="18" t="s">
        <v>404</v>
      </c>
      <c r="T61" s="20" t="s">
        <v>404</v>
      </c>
      <c r="U61" s="18" t="s">
        <v>404</v>
      </c>
      <c r="V61" s="20" t="s">
        <v>404</v>
      </c>
      <c r="W61" s="18" t="s">
        <v>404</v>
      </c>
      <c r="X61" s="20" t="s">
        <v>404</v>
      </c>
      <c r="Y61" s="18" t="n">
        <v>385.89806823</v>
      </c>
      <c r="Z61" s="20" t="n">
        <v>20.12227127</v>
      </c>
    </row>
    <row r="62" spans="1:26">
      <c r="A62" s="15" t="s">
        <v>459</v>
      </c>
      <c r="B62" s="17" t="n">
        <v>4476</v>
      </c>
      <c r="C62" s="18">
        <f>(0.0/B62*100)</f>
        <v/>
      </c>
      <c r="D62" s="19" t="n">
        <v>4476</v>
      </c>
      <c r="E62" s="18" t="s">
        <v>404</v>
      </c>
      <c r="F62" s="20" t="s">
        <v>404</v>
      </c>
      <c r="G62" s="18" t="n">
        <v>504.92548285</v>
      </c>
      <c r="H62" s="20" t="n">
        <v>8.52577934</v>
      </c>
      <c r="I62" s="18" t="n">
        <v>501.75611151</v>
      </c>
      <c r="J62" s="20" t="n">
        <v>1.92806931</v>
      </c>
      <c r="K62" s="18" t="n">
        <v>523.1516460300001</v>
      </c>
      <c r="L62" s="20" t="n">
        <v>2.37265226</v>
      </c>
      <c r="M62" s="18" t="n">
        <v>479.05920392</v>
      </c>
      <c r="N62" s="20" t="n">
        <v>2.94104458</v>
      </c>
      <c r="O62" s="18" t="n">
        <v>517.68995946</v>
      </c>
      <c r="P62" s="20" t="n">
        <v>2.20548874</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383.19542554</v>
      </c>
      <c r="F63" s="20" t="n">
        <v>12.68368463</v>
      </c>
      <c r="G63" s="18" t="n">
        <v>292.07110203</v>
      </c>
      <c r="H63" s="20" t="n">
        <v>9.192395729999999</v>
      </c>
      <c r="I63" s="18" t="n">
        <v>317.32991764</v>
      </c>
      <c r="J63" s="20" t="n">
        <v>4.66751391</v>
      </c>
      <c r="K63" s="18" t="n">
        <v>352.39227457</v>
      </c>
      <c r="L63" s="20" t="n">
        <v>3.58690575</v>
      </c>
      <c r="M63" s="18" t="n">
        <v>358.90120331</v>
      </c>
      <c r="N63" s="20" t="n">
        <v>2.54059178</v>
      </c>
      <c r="O63" s="18" t="n">
        <v>354.90363625</v>
      </c>
      <c r="P63" s="20" t="n">
        <v>3.08003321</v>
      </c>
      <c r="Q63" s="18" t="s">
        <v>404</v>
      </c>
      <c r="R63" s="20" t="s">
        <v>404</v>
      </c>
      <c r="S63" s="18" t="s">
        <v>404</v>
      </c>
      <c r="T63" s="20" t="s">
        <v>404</v>
      </c>
      <c r="U63" s="18" t="s">
        <v>404</v>
      </c>
      <c r="V63" s="20" t="s">
        <v>404</v>
      </c>
      <c r="W63" s="18" t="s">
        <v>404</v>
      </c>
      <c r="X63" s="20" t="s">
        <v>404</v>
      </c>
      <c r="Y63" s="18" t="n">
        <v>369.20026129</v>
      </c>
      <c r="Z63" s="20" t="n">
        <v>4.51532914</v>
      </c>
    </row>
    <row r="64" spans="1:26">
      <c r="A64" s="15" t="s">
        <v>461</v>
      </c>
      <c r="B64" s="17" t="n">
        <v>3634</v>
      </c>
      <c r="C64" s="18">
        <f>(27.0/B64*100)</f>
        <v/>
      </c>
      <c r="D64" s="19" t="n">
        <v>3607</v>
      </c>
      <c r="E64" s="18" t="s">
        <v>404</v>
      </c>
      <c r="F64" s="20" t="s">
        <v>404</v>
      </c>
      <c r="G64" s="18" t="s">
        <v>404</v>
      </c>
      <c r="H64" s="20" t="s">
        <v>404</v>
      </c>
      <c r="I64" s="18" t="n">
        <v>402.91336385</v>
      </c>
      <c r="J64" s="20" t="n">
        <v>6.83751105</v>
      </c>
      <c r="K64" s="18" t="n">
        <v>451.552672</v>
      </c>
      <c r="L64" s="20" t="n">
        <v>4.2672199</v>
      </c>
      <c r="M64" s="18" t="n">
        <v>432.14801609</v>
      </c>
      <c r="N64" s="20" t="n">
        <v>3.8312497</v>
      </c>
      <c r="O64" s="18" t="n">
        <v>456.92912136</v>
      </c>
      <c r="P64" s="20" t="n">
        <v>2.72740696</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417.12328793</v>
      </c>
      <c r="F65" s="20" t="n">
        <v>10.92767896</v>
      </c>
      <c r="G65" s="18" t="n">
        <v>419.60845075</v>
      </c>
      <c r="H65" s="20" t="n">
        <v>14.24743295</v>
      </c>
      <c r="I65" s="18" t="n">
        <v>399.5346304</v>
      </c>
      <c r="J65" s="20" t="n">
        <v>11.69267447</v>
      </c>
      <c r="K65" s="18" t="n">
        <v>408.17515055</v>
      </c>
      <c r="L65" s="20" t="n">
        <v>11.55024836</v>
      </c>
      <c r="M65" s="18" t="n">
        <v>424.39251991</v>
      </c>
      <c r="N65" s="20" t="n">
        <v>5.40094245</v>
      </c>
      <c r="O65" s="18" t="n">
        <v>417.39995874</v>
      </c>
      <c r="P65" s="20" t="n">
        <v>4.07386852</v>
      </c>
      <c r="Q65" s="18" t="s">
        <v>404</v>
      </c>
      <c r="R65" s="20" t="s">
        <v>404</v>
      </c>
      <c r="S65" s="18" t="s">
        <v>404</v>
      </c>
      <c r="T65" s="20" t="s">
        <v>404</v>
      </c>
      <c r="U65" s="18" t="s">
        <v>404</v>
      </c>
      <c r="V65" s="20" t="s">
        <v>404</v>
      </c>
      <c r="W65" s="18" t="s">
        <v>404</v>
      </c>
      <c r="X65" s="20" t="s">
        <v>404</v>
      </c>
      <c r="Y65" s="18" t="n">
        <v>414.78461442</v>
      </c>
      <c r="Z65" s="20" t="n">
        <v>10.81552838</v>
      </c>
    </row>
    <row r="66" spans="1:26">
      <c r="A66" s="15" t="s">
        <v>463</v>
      </c>
      <c r="B66" s="17" t="n">
        <v>5665</v>
      </c>
      <c r="C66" s="18">
        <f>(0.0/B66*100)</f>
        <v/>
      </c>
      <c r="D66" s="19" t="n">
        <v>5665</v>
      </c>
      <c r="E66" s="18" t="s">
        <v>404</v>
      </c>
      <c r="F66" s="20" t="s">
        <v>404</v>
      </c>
      <c r="G66" s="18" t="n">
        <v>450.90530769</v>
      </c>
      <c r="H66" s="20" t="n">
        <v>14.60225881</v>
      </c>
      <c r="I66" s="18" t="n">
        <v>385.9069986</v>
      </c>
      <c r="J66" s="20" t="n">
        <v>5.04468019</v>
      </c>
      <c r="K66" s="18" t="n">
        <v>444.46205282</v>
      </c>
      <c r="L66" s="20" t="n">
        <v>2.84663144</v>
      </c>
      <c r="M66" s="18" t="n">
        <v>404.33064279</v>
      </c>
      <c r="N66" s="20" t="n">
        <v>3.64633595</v>
      </c>
      <c r="O66" s="18" t="n">
        <v>433.01607247</v>
      </c>
      <c r="P66" s="20" t="n">
        <v>2.42713196</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370.87193682</v>
      </c>
      <c r="F67" s="20" t="n">
        <v>10.79578747</v>
      </c>
      <c r="G67" s="18" t="n">
        <v>369.12754718</v>
      </c>
      <c r="H67" s="20" t="n">
        <v>9.252357569999999</v>
      </c>
      <c r="I67" s="18" t="n">
        <v>384.71015523</v>
      </c>
      <c r="J67" s="20" t="n">
        <v>9.05568506</v>
      </c>
      <c r="K67" s="18" t="n">
        <v>407.13821642</v>
      </c>
      <c r="L67" s="20" t="n">
        <v>8.36494222</v>
      </c>
      <c r="M67" s="18" t="n">
        <v>405.66615721</v>
      </c>
      <c r="N67" s="20" t="n">
        <v>8.54328179</v>
      </c>
      <c r="O67" s="18" t="n">
        <v>410.0711529</v>
      </c>
      <c r="P67" s="20" t="n">
        <v>8.559722259999999</v>
      </c>
      <c r="Q67" s="18" t="s">
        <v>404</v>
      </c>
      <c r="R67" s="20" t="s">
        <v>404</v>
      </c>
      <c r="S67" s="18" t="s">
        <v>404</v>
      </c>
      <c r="T67" s="20" t="s">
        <v>404</v>
      </c>
      <c r="U67" s="18" t="s">
        <v>404</v>
      </c>
      <c r="V67" s="20" t="s">
        <v>404</v>
      </c>
      <c r="W67" s="18" t="s">
        <v>404</v>
      </c>
      <c r="X67" s="20" t="s">
        <v>404</v>
      </c>
      <c r="Y67" s="18" t="n">
        <v>407.27229047</v>
      </c>
      <c r="Z67" s="20" t="n">
        <v>14.11434917</v>
      </c>
    </row>
    <row r="68" spans="1:26">
      <c r="A68" s="15" t="s">
        <v>465</v>
      </c>
      <c r="B68" s="17" t="n">
        <v>12083</v>
      </c>
      <c r="C68" s="18">
        <f>(0.0/B68*100)</f>
        <v/>
      </c>
      <c r="D68" s="19" t="n">
        <v>12083</v>
      </c>
      <c r="E68" s="18" t="s">
        <v>404</v>
      </c>
      <c r="F68" s="20" t="s">
        <v>404</v>
      </c>
      <c r="G68" s="18" t="n">
        <v>417.55412051</v>
      </c>
      <c r="H68" s="20" t="n">
        <v>3.52429614</v>
      </c>
      <c r="I68" s="18" t="n">
        <v>345.82915787</v>
      </c>
      <c r="J68" s="20" t="n">
        <v>3.74626293</v>
      </c>
      <c r="K68" s="18" t="n">
        <v>420.51694752</v>
      </c>
      <c r="L68" s="20" t="n">
        <v>2.62865345</v>
      </c>
      <c r="M68" s="18" t="n">
        <v>389.43321462</v>
      </c>
      <c r="N68" s="20" t="n">
        <v>1.80185917</v>
      </c>
      <c r="O68" s="18" t="n">
        <v>409.4016287</v>
      </c>
      <c r="P68" s="20" t="n">
        <v>1.80278964</v>
      </c>
      <c r="Q68" s="18" t="s">
        <v>404</v>
      </c>
      <c r="R68" s="20" t="s">
        <v>404</v>
      </c>
      <c r="S68" s="18" t="s">
        <v>404</v>
      </c>
      <c r="T68" s="20" t="s">
        <v>404</v>
      </c>
      <c r="U68" s="18" t="s">
        <v>404</v>
      </c>
      <c r="V68" s="20" t="s">
        <v>404</v>
      </c>
      <c r="W68" s="18" t="s">
        <v>404</v>
      </c>
      <c r="X68" s="20" t="s">
        <v>404</v>
      </c>
      <c r="Y68" s="18" t="n">
        <v>423.64018448</v>
      </c>
      <c r="Z68" s="20" t="n">
        <v>5.29571581</v>
      </c>
    </row>
    <row r="69" spans="1:26">
      <c r="A69" s="15" t="s">
        <v>466</v>
      </c>
      <c r="B69" s="17" t="n">
        <v>4876</v>
      </c>
      <c r="C69" s="18">
        <f>(0.0/B69*100)</f>
        <v/>
      </c>
      <c r="D69" s="19" t="n">
        <v>4876</v>
      </c>
      <c r="E69" s="18" t="n">
        <v>421.40993781</v>
      </c>
      <c r="F69" s="20" t="n">
        <v>16.6205422</v>
      </c>
      <c r="G69" s="18" t="n">
        <v>444.80872441</v>
      </c>
      <c r="H69" s="20" t="n">
        <v>19.99478659</v>
      </c>
      <c r="I69" s="18" t="n">
        <v>460.1966331</v>
      </c>
      <c r="J69" s="20" t="n">
        <v>10.09897788</v>
      </c>
      <c r="K69" s="18" t="n">
        <v>430.99738645</v>
      </c>
      <c r="L69" s="20" t="n">
        <v>11.57564322</v>
      </c>
      <c r="M69" s="18" t="n">
        <v>421.47063567</v>
      </c>
      <c r="N69" s="20" t="n">
        <v>8.47946275</v>
      </c>
      <c r="O69" s="18" t="n">
        <v>432.04356922</v>
      </c>
      <c r="P69" s="20" t="n">
        <v>7.97060547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511.34209857</v>
      </c>
      <c r="H70" s="20" t="n">
        <v>16.52344361</v>
      </c>
      <c r="I70" s="18" t="n">
        <v>493.23811823</v>
      </c>
      <c r="J70" s="20" t="n">
        <v>12.63195683</v>
      </c>
      <c r="K70" s="18" t="n">
        <v>493.9003977</v>
      </c>
      <c r="L70" s="20" t="n">
        <v>5.97188102</v>
      </c>
      <c r="M70" s="18" t="n">
        <v>498.68317132</v>
      </c>
      <c r="N70" s="20" t="n">
        <v>5.06331957</v>
      </c>
      <c r="O70" s="18" t="n">
        <v>491.2609728</v>
      </c>
      <c r="P70" s="20" t="n">
        <v>6.11042552</v>
      </c>
      <c r="Q70" s="18" t="s">
        <v>404</v>
      </c>
      <c r="R70" s="20" t="s">
        <v>404</v>
      </c>
      <c r="S70" s="18" t="s">
        <v>404</v>
      </c>
      <c r="T70" s="20" t="s">
        <v>404</v>
      </c>
      <c r="U70" s="18" t="s">
        <v>404</v>
      </c>
      <c r="V70" s="20" t="s">
        <v>404</v>
      </c>
      <c r="W70" s="18" t="s">
        <v>404</v>
      </c>
      <c r="X70" s="20" t="s">
        <v>404</v>
      </c>
      <c r="Y70" s="18" t="n">
        <v>460.70673443</v>
      </c>
      <c r="Z70" s="20" t="n">
        <v>16.35450671</v>
      </c>
    </row>
    <row r="71" spans="1:26">
      <c r="A71" s="15" t="s">
        <v>468</v>
      </c>
      <c r="B71" s="17" t="n">
        <v>6115</v>
      </c>
      <c r="C71" s="18">
        <f>(0.0/B71*100)</f>
        <v/>
      </c>
      <c r="D71" s="19" t="n">
        <v>6115</v>
      </c>
      <c r="E71" s="18" t="s">
        <v>404</v>
      </c>
      <c r="F71" s="20" t="s">
        <v>404</v>
      </c>
      <c r="G71" s="18" t="n">
        <v>555.65305994</v>
      </c>
      <c r="H71" s="20" t="n">
        <v>10.2236764</v>
      </c>
      <c r="I71" s="18" t="n">
        <v>525.9448288</v>
      </c>
      <c r="J71" s="20" t="n">
        <v>3.21504141</v>
      </c>
      <c r="K71" s="18" t="n">
        <v>543.1956443399999</v>
      </c>
      <c r="L71" s="20" t="n">
        <v>3.30823957</v>
      </c>
      <c r="M71" s="18" t="n">
        <v>535.53107118</v>
      </c>
      <c r="N71" s="20" t="n">
        <v>3.84369615</v>
      </c>
      <c r="O71" s="18" t="n">
        <v>532.70407244</v>
      </c>
      <c r="P71" s="20" t="n">
        <v>2.61177175</v>
      </c>
      <c r="Q71" s="18" t="s">
        <v>404</v>
      </c>
      <c r="R71" s="20" t="s">
        <v>404</v>
      </c>
      <c r="S71" s="18" t="s">
        <v>404</v>
      </c>
      <c r="T71" s="20" t="s">
        <v>404</v>
      </c>
      <c r="U71" s="18" t="s">
        <v>404</v>
      </c>
      <c r="V71" s="20" t="s">
        <v>404</v>
      </c>
      <c r="W71" s="18" t="s">
        <v>404</v>
      </c>
      <c r="X71" s="20" t="s">
        <v>404</v>
      </c>
      <c r="Y71" s="18" t="n">
        <v>481.32967056</v>
      </c>
      <c r="Z71" s="20" t="n">
        <v>11.38665965</v>
      </c>
    </row>
    <row r="72" spans="1:26">
      <c r="A72" s="15" t="s">
        <v>469</v>
      </c>
      <c r="B72" s="17" t="n">
        <v>7708</v>
      </c>
      <c r="C72" s="18">
        <f>(0.0/B72*100)</f>
        <v/>
      </c>
      <c r="D72" s="19" t="n">
        <v>7708</v>
      </c>
      <c r="E72" s="18" t="n">
        <v>484.81953056</v>
      </c>
      <c r="F72" s="20" t="n">
        <v>8.284308169999999</v>
      </c>
      <c r="G72" s="18" t="n">
        <v>492.94406941</v>
      </c>
      <c r="H72" s="20" t="n">
        <v>19.41316179</v>
      </c>
      <c r="I72" s="18" t="n">
        <v>504.67606525</v>
      </c>
      <c r="J72" s="20" t="n">
        <v>8.90717476</v>
      </c>
      <c r="K72" s="18" t="n">
        <v>492.10480018</v>
      </c>
      <c r="L72" s="20" t="n">
        <v>6.36312139</v>
      </c>
      <c r="M72" s="18" t="n">
        <v>495.51542625</v>
      </c>
      <c r="N72" s="20" t="n">
        <v>10.21258229</v>
      </c>
      <c r="O72" s="18" t="n">
        <v>503.72206936</v>
      </c>
      <c r="P72" s="20" t="n">
        <v>8.40675491</v>
      </c>
      <c r="Q72" s="18" t="s">
        <v>404</v>
      </c>
      <c r="R72" s="20" t="s">
        <v>404</v>
      </c>
      <c r="S72" s="18" t="s">
        <v>404</v>
      </c>
      <c r="T72" s="20" t="s">
        <v>404</v>
      </c>
      <c r="U72" s="18" t="s">
        <v>404</v>
      </c>
      <c r="V72" s="20" t="s">
        <v>404</v>
      </c>
      <c r="W72" s="18" t="s">
        <v>404</v>
      </c>
      <c r="X72" s="20" t="s">
        <v>404</v>
      </c>
      <c r="Y72" s="18" t="n">
        <v>485.68621796</v>
      </c>
      <c r="Z72" s="20" t="n">
        <v>29.08878982</v>
      </c>
    </row>
    <row r="73" spans="1:26">
      <c r="A73" s="15" t="s">
        <v>470</v>
      </c>
      <c r="B73" s="17" t="n">
        <v>8249</v>
      </c>
      <c r="C73" s="18">
        <f>(0.0/B73*100)</f>
        <v/>
      </c>
      <c r="D73" s="19" t="n">
        <v>8249</v>
      </c>
      <c r="E73" s="18" t="n">
        <v>434.3643</v>
      </c>
      <c r="F73" s="20" t="n">
        <v>25.92213361</v>
      </c>
      <c r="G73" s="18" t="n">
        <v>411.67388428</v>
      </c>
      <c r="H73" s="20" t="n">
        <v>14.85859401</v>
      </c>
      <c r="I73" s="18" t="n">
        <v>421.24928247</v>
      </c>
      <c r="J73" s="20" t="n">
        <v>9.73979295</v>
      </c>
      <c r="K73" s="18" t="n">
        <v>404.25723479</v>
      </c>
      <c r="L73" s="20" t="n">
        <v>6.91355908</v>
      </c>
      <c r="M73" s="18" t="n">
        <v>405.55748785</v>
      </c>
      <c r="N73" s="20" t="n">
        <v>8.000217689999999</v>
      </c>
      <c r="O73" s="18" t="n">
        <v>411.98316363</v>
      </c>
      <c r="P73" s="20" t="n">
        <v>7.43379604</v>
      </c>
      <c r="Q73" s="18" t="s">
        <v>404</v>
      </c>
      <c r="R73" s="20" t="s">
        <v>404</v>
      </c>
      <c r="S73" s="18" t="s">
        <v>404</v>
      </c>
      <c r="T73" s="20" t="s">
        <v>404</v>
      </c>
      <c r="U73" s="18" t="s">
        <v>404</v>
      </c>
      <c r="V73" s="20" t="s">
        <v>404</v>
      </c>
      <c r="W73" s="18" t="s">
        <v>404</v>
      </c>
      <c r="X73" s="20" t="s">
        <v>404</v>
      </c>
      <c r="Y73" s="18" t="n">
        <v>411.77193378</v>
      </c>
      <c r="Z73" s="20" t="n">
        <v>15.81656333</v>
      </c>
    </row>
    <row r="74" spans="1:26">
      <c r="A74" s="15" t="s">
        <v>471</v>
      </c>
      <c r="B74" s="17" t="n">
        <v>4692</v>
      </c>
      <c r="C74" s="18">
        <f>(484.0/B74*100)</f>
        <v/>
      </c>
      <c r="D74" s="19" t="n">
        <v>4208</v>
      </c>
      <c r="E74" s="18" t="n">
        <v>435.71817392</v>
      </c>
      <c r="F74" s="20" t="n">
        <v>17.80909689</v>
      </c>
      <c r="G74" s="18" t="n">
        <v>450.85583888</v>
      </c>
      <c r="H74" s="20" t="n">
        <v>10.23405363</v>
      </c>
      <c r="I74" s="18" t="n">
        <v>411.64955707</v>
      </c>
      <c r="J74" s="20" t="n">
        <v>4.86306951</v>
      </c>
      <c r="K74" s="18" t="n">
        <v>448.1734859</v>
      </c>
      <c r="L74" s="20" t="n">
        <v>3.29879249</v>
      </c>
      <c r="M74" s="18" t="n">
        <v>416.34676623</v>
      </c>
      <c r="N74" s="20" t="n">
        <v>2.15217787</v>
      </c>
      <c r="O74" s="18" t="n">
        <v>426.34155748</v>
      </c>
      <c r="P74" s="20" t="n">
        <v>2.64465706</v>
      </c>
      <c r="Q74" s="18" t="s">
        <v>404</v>
      </c>
      <c r="R74" s="20" t="s">
        <v>404</v>
      </c>
      <c r="S74" s="18" t="s">
        <v>404</v>
      </c>
      <c r="T74" s="20" t="s">
        <v>404</v>
      </c>
      <c r="U74" s="18" t="s">
        <v>404</v>
      </c>
      <c r="V74" s="20" t="s">
        <v>404</v>
      </c>
      <c r="W74" s="18" t="s">
        <v>404</v>
      </c>
      <c r="X74" s="20" t="s">
        <v>404</v>
      </c>
      <c r="Y74" s="18" t="n">
        <v>346.1409156</v>
      </c>
      <c r="Z74" s="20" t="n">
        <v>10.19883218</v>
      </c>
    </row>
    <row r="75" spans="1:26">
      <c r="A75" s="15" t="s">
        <v>472</v>
      </c>
      <c r="B75" s="17" t="n">
        <v>5375</v>
      </c>
      <c r="C75" s="18">
        <f>(483.0/B75*100)</f>
        <v/>
      </c>
      <c r="D75" s="19" t="n">
        <v>4892</v>
      </c>
      <c r="E75" s="18" t="n">
        <v>343.878</v>
      </c>
      <c r="F75" s="20" t="n">
        <v>35.09496065</v>
      </c>
      <c r="G75" s="18" t="n">
        <v>390.4254967</v>
      </c>
      <c r="H75" s="20" t="n">
        <v>13.06220141</v>
      </c>
      <c r="I75" s="18" t="n">
        <v>367.00175228</v>
      </c>
      <c r="J75" s="20" t="n">
        <v>9.26596374</v>
      </c>
      <c r="K75" s="18" t="n">
        <v>385.24185946</v>
      </c>
      <c r="L75" s="20" t="n">
        <v>13.32456678</v>
      </c>
      <c r="M75" s="18" t="n">
        <v>350.13836711</v>
      </c>
      <c r="N75" s="20" t="n">
        <v>9.879782990000001</v>
      </c>
      <c r="O75" s="18" t="n">
        <v>355.34365771</v>
      </c>
      <c r="P75" s="20" t="n">
        <v>6.89143359</v>
      </c>
      <c r="Q75" s="18" t="s">
        <v>404</v>
      </c>
      <c r="R75" s="20" t="s">
        <v>404</v>
      </c>
      <c r="S75" s="18" t="s">
        <v>404</v>
      </c>
      <c r="T75" s="20" t="s">
        <v>404</v>
      </c>
      <c r="U75" s="18" t="s">
        <v>404</v>
      </c>
      <c r="V75" s="20" t="s">
        <v>404</v>
      </c>
      <c r="W75" s="18" t="s">
        <v>404</v>
      </c>
      <c r="X75" s="20" t="s">
        <v>404</v>
      </c>
      <c r="Y75" s="18" t="n">
        <v>353.34374832</v>
      </c>
      <c r="Z75" s="20" t="n">
        <v>17.87061567</v>
      </c>
    </row>
    <row r="76" spans="1:26">
      <c r="A76" s="15" t="s">
        <v>473</v>
      </c>
      <c r="B76" s="17" t="n">
        <v>14167</v>
      </c>
      <c r="C76" s="18">
        <f>(1400.0/B76*100)</f>
        <v/>
      </c>
      <c r="D76" s="19" t="n">
        <v>12767</v>
      </c>
      <c r="E76" s="18" t="n">
        <v>446.376175</v>
      </c>
      <c r="F76" s="20" t="n">
        <v>18.0491449</v>
      </c>
      <c r="G76" s="18" t="n">
        <v>448.04073546</v>
      </c>
      <c r="H76" s="20" t="n">
        <v>17.72870551</v>
      </c>
      <c r="I76" s="18" t="n">
        <v>460.78071438</v>
      </c>
      <c r="J76" s="20" t="n">
        <v>15.16734159</v>
      </c>
      <c r="K76" s="18" t="n">
        <v>424.86501706</v>
      </c>
      <c r="L76" s="20" t="n">
        <v>7.26007961</v>
      </c>
      <c r="M76" s="18" t="n">
        <v>432.20830243</v>
      </c>
      <c r="N76" s="20" t="n">
        <v>9.281445890000001</v>
      </c>
      <c r="O76" s="18" t="n">
        <v>435.60186761</v>
      </c>
      <c r="P76" s="20" t="n">
        <v>4.83104363</v>
      </c>
      <c r="Q76" s="18" t="s">
        <v>404</v>
      </c>
      <c r="R76" s="20" t="s">
        <v>404</v>
      </c>
      <c r="S76" s="18" t="s">
        <v>404</v>
      </c>
      <c r="T76" s="20" t="s">
        <v>404</v>
      </c>
      <c r="U76" s="18" t="s">
        <v>404</v>
      </c>
      <c r="V76" s="20" t="s">
        <v>404</v>
      </c>
      <c r="W76" s="18" t="s">
        <v>404</v>
      </c>
      <c r="X76" s="20" t="s">
        <v>404</v>
      </c>
      <c r="Y76" s="18" t="n">
        <v>441.76487615</v>
      </c>
      <c r="Z76" s="20" t="n">
        <v>9.60295064</v>
      </c>
    </row>
    <row r="77" spans="1:26">
      <c r="A77" s="15" t="s">
        <v>474</v>
      </c>
      <c r="B77" s="17" t="n">
        <v>6062</v>
      </c>
      <c r="C77" s="18">
        <f>(0.0/B77*100)</f>
        <v/>
      </c>
      <c r="D77" s="19" t="n">
        <v>6062</v>
      </c>
      <c r="E77" s="18" t="n">
        <v>470.610425</v>
      </c>
      <c r="F77" s="20" t="n">
        <v>10.26232513</v>
      </c>
      <c r="G77" s="18" t="n">
        <v>443.61641267</v>
      </c>
      <c r="H77" s="20" t="n">
        <v>19.04559471</v>
      </c>
      <c r="I77" s="18" t="n">
        <v>421.30237301</v>
      </c>
      <c r="J77" s="20" t="n">
        <v>9.36922579</v>
      </c>
      <c r="K77" s="18" t="n">
        <v>436.40572368</v>
      </c>
      <c r="L77" s="20" t="n">
        <v>9.47069155</v>
      </c>
      <c r="M77" s="18" t="n">
        <v>439.19315449</v>
      </c>
      <c r="N77" s="20" t="n">
        <v>6.29721115</v>
      </c>
      <c r="O77" s="18" t="n">
        <v>436.9631153</v>
      </c>
      <c r="P77" s="20" t="n">
        <v>5.85161846</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497.32678867</v>
      </c>
      <c r="H78" s="20" t="n">
        <v>16.05433802</v>
      </c>
      <c r="I78" s="18" t="n">
        <v>486.72177342</v>
      </c>
      <c r="J78" s="20" t="n">
        <v>11.30090326</v>
      </c>
      <c r="K78" s="18" t="n">
        <v>479.76453401</v>
      </c>
      <c r="L78" s="20" t="n">
        <v>7.08179185</v>
      </c>
      <c r="M78" s="18" t="n">
        <v>496.98836944</v>
      </c>
      <c r="N78" s="20" t="n">
        <v>6.72790175</v>
      </c>
      <c r="O78" s="18" t="n">
        <v>482.80653921</v>
      </c>
      <c r="P78" s="20" t="n">
        <v>10.23410573</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461.2545246</v>
      </c>
      <c r="F79" s="20" t="n">
        <v>21.10867564</v>
      </c>
      <c r="G79" s="18" t="n">
        <v>470.63265806</v>
      </c>
      <c r="H79" s="20" t="n">
        <v>21.53864</v>
      </c>
      <c r="I79" s="18" t="n">
        <v>456.27675258</v>
      </c>
      <c r="J79" s="20" t="n">
        <v>27.50816784</v>
      </c>
      <c r="K79" s="18" t="n">
        <v>507.24410344</v>
      </c>
      <c r="L79" s="20" t="n">
        <v>14.42190428</v>
      </c>
      <c r="M79" s="18" t="n">
        <v>464.17374248</v>
      </c>
      <c r="N79" s="20" t="n">
        <v>11.77428739</v>
      </c>
      <c r="O79" s="18" t="n">
        <v>465.19722621</v>
      </c>
      <c r="P79" s="20" t="n">
        <v>11.93067759</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n">
        <v>365.55640049</v>
      </c>
      <c r="F80" s="20" t="n">
        <v>24.16066766</v>
      </c>
      <c r="G80" s="18" t="n">
        <v>431.25187521</v>
      </c>
      <c r="H80" s="20" t="n">
        <v>11.54643758</v>
      </c>
      <c r="I80" s="18" t="n">
        <v>414.96583209</v>
      </c>
      <c r="J80" s="20" t="n">
        <v>17.10941863</v>
      </c>
      <c r="K80" s="18" t="n">
        <v>431.74098431</v>
      </c>
      <c r="L80" s="20" t="n">
        <v>10.7388095</v>
      </c>
      <c r="M80" s="18" t="n">
        <v>417.78821406</v>
      </c>
      <c r="N80" s="20" t="n">
        <v>8.20915336</v>
      </c>
      <c r="O80" s="18" t="n">
        <v>435.70345899</v>
      </c>
      <c r="P80" s="20" t="n">
        <v>5.69797683</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481.84957143</v>
      </c>
      <c r="F81" s="20" t="n">
        <v>8.08522458</v>
      </c>
      <c r="G81" s="18" t="n">
        <v>450.11928385</v>
      </c>
      <c r="H81" s="20" t="n">
        <v>12.10937614</v>
      </c>
      <c r="I81" s="18" t="n">
        <v>437.42813067</v>
      </c>
      <c r="J81" s="20" t="n">
        <v>9.77496433</v>
      </c>
      <c r="K81" s="18" t="n">
        <v>428.43058914</v>
      </c>
      <c r="L81" s="20" t="n">
        <v>6.87361093</v>
      </c>
      <c r="M81" s="18" t="n">
        <v>432.24484865</v>
      </c>
      <c r="N81" s="20" t="n">
        <v>6.89958961</v>
      </c>
      <c r="O81" s="18" t="n">
        <v>425.05461786</v>
      </c>
      <c r="P81" s="20" t="n">
        <v>7.4899912</v>
      </c>
      <c r="Q81" s="18" t="s">
        <v>404</v>
      </c>
      <c r="R81" s="20" t="s">
        <v>404</v>
      </c>
      <c r="S81" s="18" t="s">
        <v>404</v>
      </c>
      <c r="T81" s="20" t="s">
        <v>404</v>
      </c>
      <c r="U81" s="18" t="s">
        <v>404</v>
      </c>
      <c r="V81" s="20" t="s">
        <v>404</v>
      </c>
      <c r="W81" s="18" t="s">
        <v>404</v>
      </c>
      <c r="X81" s="20" t="s">
        <v>404</v>
      </c>
      <c r="Y81" s="18" t="n">
        <v>418.30906877</v>
      </c>
      <c r="Z81" s="20" t="n">
        <v>15.05180396</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507.982154</v>
      </c>
      <c r="F7" s="20" t="n">
        <v>15.37065457</v>
      </c>
      <c r="G7" s="18" t="n">
        <v>519.9686518</v>
      </c>
      <c r="H7" s="20" t="n">
        <v>7.00866916</v>
      </c>
      <c r="I7" s="18" t="n">
        <v>507.63403234</v>
      </c>
      <c r="J7" s="20" t="n">
        <v>4.84773945</v>
      </c>
      <c r="K7" s="18" t="n">
        <v>506.00288636</v>
      </c>
      <c r="L7" s="20" t="n">
        <v>3.6837852</v>
      </c>
      <c r="M7" s="18" t="n">
        <v>495.07553044</v>
      </c>
      <c r="N7" s="20" t="n">
        <v>4.32423251</v>
      </c>
      <c r="O7" s="18" t="n">
        <v>494.76982034</v>
      </c>
      <c r="P7" s="20" t="n">
        <v>8.12261567</v>
      </c>
      <c r="Q7" s="18" t="s">
        <v>404</v>
      </c>
      <c r="R7" s="20" t="s">
        <v>404</v>
      </c>
      <c r="S7" s="18" t="s">
        <v>404</v>
      </c>
      <c r="T7" s="20" t="s">
        <v>404</v>
      </c>
      <c r="U7" s="18" t="s">
        <v>404</v>
      </c>
      <c r="V7" s="20" t="s">
        <v>404</v>
      </c>
      <c r="W7" s="18" t="s">
        <v>404</v>
      </c>
      <c r="X7" s="20" t="s">
        <v>404</v>
      </c>
      <c r="Y7" s="18" t="n">
        <v>493.87058023</v>
      </c>
      <c r="Z7" s="20" t="n">
        <v>9.00779009</v>
      </c>
    </row>
    <row r="8" spans="1:26">
      <c r="A8" s="15" t="s">
        <v>405</v>
      </c>
      <c r="B8" s="17" t="n">
        <v>7007</v>
      </c>
      <c r="C8" s="18">
        <f>(0.0/B8*100)</f>
        <v/>
      </c>
      <c r="D8" s="19" t="n">
        <v>7007</v>
      </c>
      <c r="E8" s="18" t="n">
        <v>444.82606319</v>
      </c>
      <c r="F8" s="20" t="n">
        <v>51.07307381</v>
      </c>
      <c r="G8" s="18" t="n">
        <v>502.09316197</v>
      </c>
      <c r="H8" s="20" t="n">
        <v>9.308298049999999</v>
      </c>
      <c r="I8" s="18" t="n">
        <v>490.91229553</v>
      </c>
      <c r="J8" s="20" t="n">
        <v>6.06147748</v>
      </c>
      <c r="K8" s="18" t="n">
        <v>469.5024798</v>
      </c>
      <c r="L8" s="20" t="n">
        <v>13.6537015</v>
      </c>
      <c r="M8" s="18" t="n">
        <v>409.88685578</v>
      </c>
      <c r="N8" s="20" t="n">
        <v>19.21193701</v>
      </c>
      <c r="O8" s="18" t="n">
        <v>479.89834842</v>
      </c>
      <c r="P8" s="20" t="n">
        <v>30.70361791</v>
      </c>
      <c r="Q8" s="18" t="s">
        <v>404</v>
      </c>
      <c r="R8" s="20" t="s">
        <v>404</v>
      </c>
      <c r="S8" s="18" t="s">
        <v>404</v>
      </c>
      <c r="T8" s="20" t="s">
        <v>404</v>
      </c>
      <c r="U8" s="18" t="s">
        <v>404</v>
      </c>
      <c r="V8" s="20" t="s">
        <v>404</v>
      </c>
      <c r="W8" s="18" t="s">
        <v>404</v>
      </c>
      <c r="X8" s="20" t="s">
        <v>404</v>
      </c>
      <c r="Y8" s="18" t="n">
        <v>458.30665746</v>
      </c>
      <c r="Z8" s="20" t="n">
        <v>15.53800727</v>
      </c>
    </row>
    <row r="9" spans="1:26">
      <c r="A9" s="15" t="s">
        <v>406</v>
      </c>
      <c r="B9" s="17" t="n">
        <v>9651</v>
      </c>
      <c r="C9" s="18">
        <f>(200.0/B9*100)</f>
        <v/>
      </c>
      <c r="D9" s="19" t="n">
        <v>9451</v>
      </c>
      <c r="E9" s="18" t="n">
        <v>486.05453689</v>
      </c>
      <c r="F9" s="20" t="n">
        <v>31.00913096</v>
      </c>
      <c r="G9" s="18" t="n">
        <v>507.45108928</v>
      </c>
      <c r="H9" s="20" t="n">
        <v>7.09702882</v>
      </c>
      <c r="I9" s="18" t="n">
        <v>501.73760445</v>
      </c>
      <c r="J9" s="20" t="n">
        <v>6.33160305</v>
      </c>
      <c r="K9" s="18" t="n">
        <v>503.15983067</v>
      </c>
      <c r="L9" s="20" t="n">
        <v>10.06125732</v>
      </c>
      <c r="M9" s="18" t="n">
        <v>501.44706107</v>
      </c>
      <c r="N9" s="20" t="n">
        <v>23.6066462</v>
      </c>
      <c r="O9" s="18" t="n">
        <v>468.42307771</v>
      </c>
      <c r="P9" s="20" t="n">
        <v>25.11566625</v>
      </c>
      <c r="Q9" s="18" t="s">
        <v>404</v>
      </c>
      <c r="R9" s="20" t="s">
        <v>404</v>
      </c>
      <c r="S9" s="18" t="s">
        <v>404</v>
      </c>
      <c r="T9" s="20" t="s">
        <v>404</v>
      </c>
      <c r="U9" s="18" t="s">
        <v>404</v>
      </c>
      <c r="V9" s="20" t="s">
        <v>404</v>
      </c>
      <c r="W9" s="18" t="s">
        <v>404</v>
      </c>
      <c r="X9" s="20" t="s">
        <v>404</v>
      </c>
      <c r="Y9" s="18" t="n">
        <v>469.94602186</v>
      </c>
      <c r="Z9" s="20" t="n">
        <v>13.20390656</v>
      </c>
    </row>
    <row r="10" spans="1:26">
      <c r="A10" s="15" t="s">
        <v>407</v>
      </c>
      <c r="B10" s="17" t="n">
        <v>20058</v>
      </c>
      <c r="C10" s="18">
        <f>(2798.0/B10*100)</f>
        <v/>
      </c>
      <c r="D10" s="19" t="n">
        <v>17260</v>
      </c>
      <c r="E10" s="18" t="n">
        <v>488.75916842</v>
      </c>
      <c r="F10" s="20" t="n">
        <v>7.39730765</v>
      </c>
      <c r="G10" s="18" t="n">
        <v>531.26146108</v>
      </c>
      <c r="H10" s="20" t="n">
        <v>8.867669660000001</v>
      </c>
      <c r="I10" s="18" t="n">
        <v>528.91923786</v>
      </c>
      <c r="J10" s="20" t="n">
        <v>6.41068711</v>
      </c>
      <c r="K10" s="18" t="n">
        <v>526.41310929</v>
      </c>
      <c r="L10" s="20" t="n">
        <v>3.24426201</v>
      </c>
      <c r="M10" s="18" t="n">
        <v>534.53601033</v>
      </c>
      <c r="N10" s="20" t="n">
        <v>6.9892383</v>
      </c>
      <c r="O10" s="18" t="n">
        <v>522.8872185499999</v>
      </c>
      <c r="P10" s="20" t="n">
        <v>11.37643902</v>
      </c>
      <c r="Q10" s="18" t="s">
        <v>404</v>
      </c>
      <c r="R10" s="20" t="s">
        <v>404</v>
      </c>
      <c r="S10" s="18" t="s">
        <v>404</v>
      </c>
      <c r="T10" s="20" t="s">
        <v>404</v>
      </c>
      <c r="U10" s="18" t="s">
        <v>404</v>
      </c>
      <c r="V10" s="20" t="s">
        <v>404</v>
      </c>
      <c r="W10" s="18" t="s">
        <v>404</v>
      </c>
      <c r="X10" s="20" t="s">
        <v>404</v>
      </c>
      <c r="Y10" s="18" t="n">
        <v>541.53965778</v>
      </c>
      <c r="Z10" s="20" t="n">
        <v>12.67149089</v>
      </c>
    </row>
    <row r="11" spans="1:26">
      <c r="A11" s="15" t="s">
        <v>408</v>
      </c>
      <c r="B11" s="17" t="n">
        <v>7053</v>
      </c>
      <c r="C11" s="18">
        <f>(137.0/B11*100)</f>
        <v/>
      </c>
      <c r="D11" s="19" t="n">
        <v>6916</v>
      </c>
      <c r="E11" s="18" t="n">
        <v>447.07935861</v>
      </c>
      <c r="F11" s="20" t="n">
        <v>22.98392881</v>
      </c>
      <c r="G11" s="18" t="n">
        <v>465.41826622</v>
      </c>
      <c r="H11" s="20" t="n">
        <v>11.77492955</v>
      </c>
      <c r="I11" s="18" t="n">
        <v>455.09463757</v>
      </c>
      <c r="J11" s="20" t="n">
        <v>7.98141402</v>
      </c>
      <c r="K11" s="18" t="n">
        <v>457.06289899</v>
      </c>
      <c r="L11" s="20" t="n">
        <v>6.75420071</v>
      </c>
      <c r="M11" s="18" t="n">
        <v>459.08931261</v>
      </c>
      <c r="N11" s="20" t="n">
        <v>9.033471329999999</v>
      </c>
      <c r="O11" s="18" t="n">
        <v>466.70564779</v>
      </c>
      <c r="P11" s="20" t="n">
        <v>9.49028017</v>
      </c>
      <c r="Q11" s="18" t="s">
        <v>404</v>
      </c>
      <c r="R11" s="20" t="s">
        <v>404</v>
      </c>
      <c r="S11" s="18" t="s">
        <v>404</v>
      </c>
      <c r="T11" s="20" t="s">
        <v>404</v>
      </c>
      <c r="U11" s="18" t="s">
        <v>404</v>
      </c>
      <c r="V11" s="20" t="s">
        <v>404</v>
      </c>
      <c r="W11" s="18" t="s">
        <v>404</v>
      </c>
      <c r="X11" s="20" t="s">
        <v>404</v>
      </c>
      <c r="Y11" s="18" t="n">
        <v>472.81283019</v>
      </c>
      <c r="Z11" s="20" t="n">
        <v>28.53810787</v>
      </c>
    </row>
    <row r="12" spans="1:26">
      <c r="A12" s="15" t="s">
        <v>409</v>
      </c>
      <c r="B12" s="17" t="n">
        <v>6894</v>
      </c>
      <c r="C12" s="18">
        <f>(106.0/B12*100)</f>
        <v/>
      </c>
      <c r="D12" s="19" t="n">
        <v>6788</v>
      </c>
      <c r="E12" s="18" t="n">
        <v>426.89216905</v>
      </c>
      <c r="F12" s="20" t="n">
        <v>12.28600322</v>
      </c>
      <c r="G12" s="18" t="n">
        <v>483.84669309</v>
      </c>
      <c r="H12" s="20" t="n">
        <v>13.14305818</v>
      </c>
      <c r="I12" s="18" t="n">
        <v>490.68574058</v>
      </c>
      <c r="J12" s="20" t="n">
        <v>4.53298817</v>
      </c>
      <c r="K12" s="18" t="n">
        <v>487.80567274</v>
      </c>
      <c r="L12" s="20" t="n">
        <v>5.03942259</v>
      </c>
      <c r="M12" s="18" t="n">
        <v>463.89269344</v>
      </c>
      <c r="N12" s="20" t="n">
        <v>19.03923522</v>
      </c>
      <c r="O12" s="18" t="n">
        <v>503.79007012</v>
      </c>
      <c r="P12" s="20" t="n">
        <v>29.03317616</v>
      </c>
      <c r="Q12" s="18" t="s">
        <v>404</v>
      </c>
      <c r="R12" s="20" t="s">
        <v>404</v>
      </c>
      <c r="S12" s="18" t="s">
        <v>404</v>
      </c>
      <c r="T12" s="20" t="s">
        <v>404</v>
      </c>
      <c r="U12" s="18" t="s">
        <v>404</v>
      </c>
      <c r="V12" s="20" t="s">
        <v>404</v>
      </c>
      <c r="W12" s="18" t="s">
        <v>404</v>
      </c>
      <c r="X12" s="20" t="s">
        <v>404</v>
      </c>
      <c r="Y12" s="18" t="n">
        <v>450.99226695</v>
      </c>
      <c r="Z12" s="20" t="n">
        <v>26.4967602</v>
      </c>
    </row>
    <row r="13" spans="1:26">
      <c r="A13" s="15" t="s">
        <v>410</v>
      </c>
      <c r="B13" s="17" t="n">
        <v>7161</v>
      </c>
      <c r="C13" s="18">
        <f>(1175.0/B13*100)</f>
        <v/>
      </c>
      <c r="D13" s="19" t="n">
        <v>5986</v>
      </c>
      <c r="E13" s="18" t="n">
        <v>506.34294734</v>
      </c>
      <c r="F13" s="20" t="n">
        <v>10.48759658</v>
      </c>
      <c r="G13" s="18" t="n">
        <v>497.66394378</v>
      </c>
      <c r="H13" s="20" t="n">
        <v>5.71728212</v>
      </c>
      <c r="I13" s="18" t="n">
        <v>502.50168278</v>
      </c>
      <c r="J13" s="20" t="n">
        <v>6.32584606</v>
      </c>
      <c r="K13" s="18" t="n">
        <v>500.79954576</v>
      </c>
      <c r="L13" s="20" t="n">
        <v>4.01353682</v>
      </c>
      <c r="M13" s="18" t="n">
        <v>479.34016884</v>
      </c>
      <c r="N13" s="20" t="n">
        <v>13.44631702</v>
      </c>
      <c r="O13" s="18" t="n">
        <v>499.2038464</v>
      </c>
      <c r="P13" s="20" t="n">
        <v>9.17852165</v>
      </c>
      <c r="Q13" s="18" t="s">
        <v>404</v>
      </c>
      <c r="R13" s="20" t="s">
        <v>404</v>
      </c>
      <c r="S13" s="18" t="s">
        <v>404</v>
      </c>
      <c r="T13" s="20" t="s">
        <v>404</v>
      </c>
      <c r="U13" s="18" t="s">
        <v>404</v>
      </c>
      <c r="V13" s="20" t="s">
        <v>404</v>
      </c>
      <c r="W13" s="18" t="s">
        <v>404</v>
      </c>
      <c r="X13" s="20" t="s">
        <v>404</v>
      </c>
      <c r="Y13" s="18" t="n">
        <v>496.8184906</v>
      </c>
      <c r="Z13" s="20" t="n">
        <v>7.44071789</v>
      </c>
    </row>
    <row r="14" spans="1:26">
      <c r="A14" s="15" t="s">
        <v>411</v>
      </c>
      <c r="B14" s="17" t="n">
        <v>5587</v>
      </c>
      <c r="C14" s="18">
        <f>(0.0/B14*100)</f>
        <v/>
      </c>
      <c r="D14" s="19" t="n">
        <v>5587</v>
      </c>
      <c r="E14" s="18" t="n">
        <v>415.57905692</v>
      </c>
      <c r="F14" s="20" t="n">
        <v>10.5906458</v>
      </c>
      <c r="G14" s="18" t="n">
        <v>515.50516365</v>
      </c>
      <c r="H14" s="20" t="n">
        <v>5.95315123</v>
      </c>
      <c r="I14" s="18" t="n">
        <v>520.78573189</v>
      </c>
      <c r="J14" s="20" t="n">
        <v>3.54388525</v>
      </c>
      <c r="K14" s="18" t="n">
        <v>526.8798199399999</v>
      </c>
      <c r="L14" s="20" t="n">
        <v>4.11989923</v>
      </c>
      <c r="M14" s="18" t="n">
        <v>508.86527901</v>
      </c>
      <c r="N14" s="20" t="n">
        <v>6.39948589</v>
      </c>
      <c r="O14" s="18" t="n">
        <v>475.80816685</v>
      </c>
      <c r="P14" s="20" t="n">
        <v>11.14714279</v>
      </c>
      <c r="Q14" s="18" t="s">
        <v>404</v>
      </c>
      <c r="R14" s="20" t="s">
        <v>404</v>
      </c>
      <c r="S14" s="18" t="s">
        <v>404</v>
      </c>
      <c r="T14" s="20" t="s">
        <v>404</v>
      </c>
      <c r="U14" s="18" t="s">
        <v>404</v>
      </c>
      <c r="V14" s="20" t="s">
        <v>404</v>
      </c>
      <c r="W14" s="18" t="s">
        <v>404</v>
      </c>
      <c r="X14" s="20" t="s">
        <v>404</v>
      </c>
      <c r="Y14" s="18" t="n">
        <v>527.23456373</v>
      </c>
      <c r="Z14" s="20" t="n">
        <v>10.74842113</v>
      </c>
    </row>
    <row r="15" spans="1:26">
      <c r="A15" s="15" t="s">
        <v>412</v>
      </c>
      <c r="B15" s="17" t="n">
        <v>5882</v>
      </c>
      <c r="C15" s="18">
        <f>(0.0/B15*100)</f>
        <v/>
      </c>
      <c r="D15" s="19" t="n">
        <v>5882</v>
      </c>
      <c r="E15" s="18" t="s">
        <v>404</v>
      </c>
      <c r="F15" s="20" t="s">
        <v>404</v>
      </c>
      <c r="G15" s="18" t="n">
        <v>521.43554962</v>
      </c>
      <c r="H15" s="20" t="n">
        <v>7.06973456</v>
      </c>
      <c r="I15" s="18" t="n">
        <v>526.47198483</v>
      </c>
      <c r="J15" s="20" t="n">
        <v>5.13112196</v>
      </c>
      <c r="K15" s="18" t="n">
        <v>526.20036381</v>
      </c>
      <c r="L15" s="20" t="n">
        <v>3.53133068</v>
      </c>
      <c r="M15" s="18" t="n">
        <v>540.35726326</v>
      </c>
      <c r="N15" s="20" t="n">
        <v>7.44137063</v>
      </c>
      <c r="O15" s="18" t="n">
        <v>503.84581973</v>
      </c>
      <c r="P15" s="20" t="n">
        <v>22.21250825</v>
      </c>
      <c r="Q15" s="18" t="s">
        <v>404</v>
      </c>
      <c r="R15" s="20" t="s">
        <v>404</v>
      </c>
      <c r="S15" s="18" t="s">
        <v>404</v>
      </c>
      <c r="T15" s="20" t="s">
        <v>404</v>
      </c>
      <c r="U15" s="18" t="s">
        <v>404</v>
      </c>
      <c r="V15" s="20" t="s">
        <v>404</v>
      </c>
      <c r="W15" s="18" t="s">
        <v>404</v>
      </c>
      <c r="X15" s="20" t="s">
        <v>404</v>
      </c>
      <c r="Y15" s="18" t="n">
        <v>553.91715399</v>
      </c>
      <c r="Z15" s="20" t="n">
        <v>24.98928153</v>
      </c>
    </row>
    <row r="16" spans="1:26">
      <c r="A16" s="15" t="s">
        <v>413</v>
      </c>
      <c r="B16" s="17" t="n">
        <v>6108</v>
      </c>
      <c r="C16" s="18">
        <f>(364.0/B16*100)</f>
        <v/>
      </c>
      <c r="D16" s="19" t="n">
        <v>5744</v>
      </c>
      <c r="E16" s="18" t="n">
        <v>502.27778658</v>
      </c>
      <c r="F16" s="20" t="n">
        <v>26.56998142</v>
      </c>
      <c r="G16" s="18" t="n">
        <v>524.10348818</v>
      </c>
      <c r="H16" s="20" t="n">
        <v>15.04891969</v>
      </c>
      <c r="I16" s="18" t="n">
        <v>513.16811202</v>
      </c>
      <c r="J16" s="20" t="n">
        <v>5.91515337</v>
      </c>
      <c r="K16" s="18" t="n">
        <v>478.7559413</v>
      </c>
      <c r="L16" s="20" t="n">
        <v>8.673575810000001</v>
      </c>
      <c r="M16" s="18" t="n">
        <v>470.18621339</v>
      </c>
      <c r="N16" s="20" t="n">
        <v>30.9533038</v>
      </c>
      <c r="O16" s="18" t="n">
        <v>526.25201581</v>
      </c>
      <c r="P16" s="20" t="n">
        <v>18.30439447</v>
      </c>
      <c r="Q16" s="18" t="s">
        <v>404</v>
      </c>
      <c r="R16" s="20" t="s">
        <v>404</v>
      </c>
      <c r="S16" s="18" t="s">
        <v>404</v>
      </c>
      <c r="T16" s="20" t="s">
        <v>404</v>
      </c>
      <c r="U16" s="18" t="s">
        <v>404</v>
      </c>
      <c r="V16" s="20" t="s">
        <v>404</v>
      </c>
      <c r="W16" s="18" t="s">
        <v>404</v>
      </c>
      <c r="X16" s="20" t="s">
        <v>404</v>
      </c>
      <c r="Y16" s="18" t="n">
        <v>459.13186687</v>
      </c>
      <c r="Z16" s="20" t="n">
        <v>28.02541398</v>
      </c>
    </row>
    <row r="17" spans="1:26">
      <c r="A17" s="15" t="s">
        <v>414</v>
      </c>
      <c r="B17" s="17" t="n">
        <v>6504</v>
      </c>
      <c r="C17" s="18">
        <f>(1325.0/B17*100)</f>
        <v/>
      </c>
      <c r="D17" s="19" t="n">
        <v>5179</v>
      </c>
      <c r="E17" s="18" t="n">
        <v>560.30430024</v>
      </c>
      <c r="F17" s="20" t="n">
        <v>19.52128536</v>
      </c>
      <c r="G17" s="18" t="n">
        <v>512.43617433</v>
      </c>
      <c r="H17" s="20" t="n">
        <v>8.388256289999999</v>
      </c>
      <c r="I17" s="18" t="n">
        <v>500.56726998</v>
      </c>
      <c r="J17" s="20" t="n">
        <v>7.72633134</v>
      </c>
      <c r="K17" s="18" t="n">
        <v>513.2016158500001</v>
      </c>
      <c r="L17" s="20" t="n">
        <v>10.77966759</v>
      </c>
      <c r="M17" s="18" t="n">
        <v>479.58095409</v>
      </c>
      <c r="N17" s="20" t="n">
        <v>27.92633795</v>
      </c>
      <c r="O17" s="18" t="n">
        <v>525.86924511</v>
      </c>
      <c r="P17" s="20" t="n">
        <v>11.79775831</v>
      </c>
      <c r="Q17" s="18" t="s">
        <v>404</v>
      </c>
      <c r="R17" s="20" t="s">
        <v>404</v>
      </c>
      <c r="S17" s="18" t="s">
        <v>404</v>
      </c>
      <c r="T17" s="20" t="s">
        <v>404</v>
      </c>
      <c r="U17" s="18" t="s">
        <v>404</v>
      </c>
      <c r="V17" s="20" t="s">
        <v>404</v>
      </c>
      <c r="W17" s="18" t="s">
        <v>404</v>
      </c>
      <c r="X17" s="20" t="s">
        <v>404</v>
      </c>
      <c r="Y17" s="18" t="n">
        <v>541.0182567099999</v>
      </c>
      <c r="Z17" s="20" t="n">
        <v>14.24583545</v>
      </c>
    </row>
    <row r="18" spans="1:26">
      <c r="A18" s="15" t="s">
        <v>415</v>
      </c>
      <c r="B18" s="17" t="n">
        <v>5532</v>
      </c>
      <c r="C18" s="18">
        <f>(0.0/B18*100)</f>
        <v/>
      </c>
      <c r="D18" s="19" t="n">
        <v>5532</v>
      </c>
      <c r="E18" s="18" t="n">
        <v>374.72814229</v>
      </c>
      <c r="F18" s="20" t="n">
        <v>12.93838849</v>
      </c>
      <c r="G18" s="18" t="n">
        <v>480.43049645</v>
      </c>
      <c r="H18" s="20" t="n">
        <v>13.39920901</v>
      </c>
      <c r="I18" s="18" t="n">
        <v>470.77721544</v>
      </c>
      <c r="J18" s="20" t="n">
        <v>9.46907693</v>
      </c>
      <c r="K18" s="18" t="n">
        <v>460.59325499</v>
      </c>
      <c r="L18" s="20" t="n">
        <v>8.75635275</v>
      </c>
      <c r="M18" s="18" t="n">
        <v>447.64925599</v>
      </c>
      <c r="N18" s="20" t="n">
        <v>19.35647462</v>
      </c>
      <c r="O18" s="18" t="n">
        <v>473.86331711</v>
      </c>
      <c r="P18" s="20" t="n">
        <v>13.34317547</v>
      </c>
      <c r="Q18" s="18" t="s">
        <v>404</v>
      </c>
      <c r="R18" s="20" t="s">
        <v>404</v>
      </c>
      <c r="S18" s="18" t="s">
        <v>404</v>
      </c>
      <c r="T18" s="20" t="s">
        <v>404</v>
      </c>
      <c r="U18" s="18" t="s">
        <v>404</v>
      </c>
      <c r="V18" s="20" t="s">
        <v>404</v>
      </c>
      <c r="W18" s="18" t="s">
        <v>404</v>
      </c>
      <c r="X18" s="20" t="s">
        <v>404</v>
      </c>
      <c r="Y18" s="18" t="n">
        <v>469.57521125</v>
      </c>
      <c r="Z18" s="20" t="n">
        <v>26.91209327</v>
      </c>
    </row>
    <row r="19" spans="1:26">
      <c r="A19" s="15" t="s">
        <v>416</v>
      </c>
      <c r="B19" s="17" t="n">
        <v>5658</v>
      </c>
      <c r="C19" s="18">
        <f>(327.0/B19*100)</f>
        <v/>
      </c>
      <c r="D19" s="19" t="n">
        <v>5331</v>
      </c>
      <c r="E19" s="18" t="n">
        <v>583.29342655</v>
      </c>
      <c r="F19" s="20" t="n">
        <v>7.63230145</v>
      </c>
      <c r="G19" s="18" t="n">
        <v>470.36925266</v>
      </c>
      <c r="H19" s="20" t="n">
        <v>6.89548914</v>
      </c>
      <c r="I19" s="18" t="n">
        <v>471.91107912</v>
      </c>
      <c r="J19" s="20" t="n">
        <v>7.85922101</v>
      </c>
      <c r="K19" s="18" t="n">
        <v>453.81675416</v>
      </c>
      <c r="L19" s="20" t="n">
        <v>8.541442269999999</v>
      </c>
      <c r="M19" s="18" t="n">
        <v>463.85382091</v>
      </c>
      <c r="N19" s="20" t="n">
        <v>19.4493715</v>
      </c>
      <c r="O19" s="18" t="n">
        <v>488.75281361</v>
      </c>
      <c r="P19" s="20" t="n">
        <v>26.92375174</v>
      </c>
      <c r="Q19" s="18" t="s">
        <v>404</v>
      </c>
      <c r="R19" s="20" t="s">
        <v>404</v>
      </c>
      <c r="S19" s="18" t="s">
        <v>404</v>
      </c>
      <c r="T19" s="20" t="s">
        <v>404</v>
      </c>
      <c r="U19" s="18" t="s">
        <v>404</v>
      </c>
      <c r="V19" s="20" t="s">
        <v>404</v>
      </c>
      <c r="W19" s="18" t="s">
        <v>404</v>
      </c>
      <c r="X19" s="20" t="s">
        <v>404</v>
      </c>
      <c r="Y19" s="18" t="n">
        <v>497.40398121</v>
      </c>
      <c r="Z19" s="20" t="n">
        <v>21.24028127</v>
      </c>
    </row>
    <row r="20" spans="1:26">
      <c r="A20" s="15" t="s">
        <v>417</v>
      </c>
      <c r="B20" s="17" t="n">
        <v>3371</v>
      </c>
      <c r="C20" s="18">
        <f>(24.0/B20*100)</f>
        <v/>
      </c>
      <c r="D20" s="19" t="n">
        <v>3347</v>
      </c>
      <c r="E20" s="18" t="s">
        <v>404</v>
      </c>
      <c r="F20" s="20" t="s">
        <v>404</v>
      </c>
      <c r="G20" s="18" t="n">
        <v>475.73346649</v>
      </c>
      <c r="H20" s="20" t="n">
        <v>6.6089824</v>
      </c>
      <c r="I20" s="18" t="n">
        <v>486.03210807</v>
      </c>
      <c r="J20" s="20" t="n">
        <v>3.33476682</v>
      </c>
      <c r="K20" s="18" t="n">
        <v>480.0878899</v>
      </c>
      <c r="L20" s="20" t="n">
        <v>2.59964525</v>
      </c>
      <c r="M20" s="18" t="n">
        <v>491.53418749</v>
      </c>
      <c r="N20" s="20" t="n">
        <v>5.7889962</v>
      </c>
      <c r="O20" s="18" t="n">
        <v>444.13115039</v>
      </c>
      <c r="P20" s="20" t="n">
        <v>13.71510669</v>
      </c>
      <c r="Q20" s="18" t="s">
        <v>404</v>
      </c>
      <c r="R20" s="20" t="s">
        <v>404</v>
      </c>
      <c r="S20" s="18" t="s">
        <v>404</v>
      </c>
      <c r="T20" s="20" t="s">
        <v>404</v>
      </c>
      <c r="U20" s="18" t="s">
        <v>404</v>
      </c>
      <c r="V20" s="20" t="s">
        <v>404</v>
      </c>
      <c r="W20" s="18" t="s">
        <v>404</v>
      </c>
      <c r="X20" s="20" t="s">
        <v>404</v>
      </c>
      <c r="Y20" s="18" t="n">
        <v>464.18803335</v>
      </c>
      <c r="Z20" s="20" t="n">
        <v>9.882206350000001</v>
      </c>
    </row>
    <row r="21" spans="1:26">
      <c r="A21" s="15" t="s">
        <v>418</v>
      </c>
      <c r="B21" s="17" t="n">
        <v>5741</v>
      </c>
      <c r="C21" s="18">
        <f>(0.0/B21*100)</f>
        <v/>
      </c>
      <c r="D21" s="19" t="n">
        <v>5741</v>
      </c>
      <c r="E21" s="18" t="n">
        <v>522.82324925</v>
      </c>
      <c r="F21" s="20" t="n">
        <v>16.18392154</v>
      </c>
      <c r="G21" s="18" t="n">
        <v>521.48144962</v>
      </c>
      <c r="H21" s="20" t="n">
        <v>6.81365132</v>
      </c>
      <c r="I21" s="18" t="n">
        <v>522.35977808</v>
      </c>
      <c r="J21" s="20" t="n">
        <v>3.65663219</v>
      </c>
      <c r="K21" s="18" t="n">
        <v>526.63767765</v>
      </c>
      <c r="L21" s="20" t="n">
        <v>5.81804002</v>
      </c>
      <c r="M21" s="18" t="n">
        <v>507.03009852</v>
      </c>
      <c r="N21" s="20" t="n">
        <v>9.507740829999999</v>
      </c>
      <c r="O21" s="18" t="n">
        <v>527.0542498999999</v>
      </c>
      <c r="P21" s="20" t="n">
        <v>12.70314515</v>
      </c>
      <c r="Q21" s="18" t="s">
        <v>404</v>
      </c>
      <c r="R21" s="20" t="s">
        <v>404</v>
      </c>
      <c r="S21" s="18" t="s">
        <v>404</v>
      </c>
      <c r="T21" s="20" t="s">
        <v>404</v>
      </c>
      <c r="U21" s="18" t="s">
        <v>404</v>
      </c>
      <c r="V21" s="20" t="s">
        <v>404</v>
      </c>
      <c r="W21" s="18" t="s">
        <v>404</v>
      </c>
      <c r="X21" s="20" t="s">
        <v>404</v>
      </c>
      <c r="Y21" s="18" t="n">
        <v>515.2397567100001</v>
      </c>
      <c r="Z21" s="20" t="n">
        <v>7.43707262</v>
      </c>
    </row>
    <row r="22" spans="1:26">
      <c r="A22" s="15" t="s">
        <v>419</v>
      </c>
      <c r="B22" s="17" t="n">
        <v>6598</v>
      </c>
      <c r="C22" s="18">
        <f>(0.0/B22*100)</f>
        <v/>
      </c>
      <c r="D22" s="19" t="n">
        <v>6598</v>
      </c>
      <c r="E22" s="18" t="s">
        <v>404</v>
      </c>
      <c r="F22" s="20" t="s">
        <v>404</v>
      </c>
      <c r="G22" s="18" t="n">
        <v>523.15113336</v>
      </c>
      <c r="H22" s="20" t="n">
        <v>15.25391182</v>
      </c>
      <c r="I22" s="18" t="n">
        <v>495.35548522</v>
      </c>
      <c r="J22" s="20" t="n">
        <v>12.32615319</v>
      </c>
      <c r="K22" s="18" t="n">
        <v>479.61186174</v>
      </c>
      <c r="L22" s="20" t="n">
        <v>9.33445349</v>
      </c>
      <c r="M22" s="18" t="n">
        <v>458.85503358</v>
      </c>
      <c r="N22" s="20" t="n">
        <v>9.078351919999999</v>
      </c>
      <c r="O22" s="18" t="n">
        <v>468.28768369</v>
      </c>
      <c r="P22" s="20" t="n">
        <v>23.14856016</v>
      </c>
      <c r="Q22" s="18" t="s">
        <v>404</v>
      </c>
      <c r="R22" s="20" t="s">
        <v>404</v>
      </c>
      <c r="S22" s="18" t="s">
        <v>404</v>
      </c>
      <c r="T22" s="20" t="s">
        <v>404</v>
      </c>
      <c r="U22" s="18" t="s">
        <v>404</v>
      </c>
      <c r="V22" s="20" t="s">
        <v>404</v>
      </c>
      <c r="W22" s="18" t="s">
        <v>404</v>
      </c>
      <c r="X22" s="20" t="s">
        <v>404</v>
      </c>
      <c r="Y22" s="18" t="n">
        <v>478.08851869</v>
      </c>
      <c r="Z22" s="20" t="n">
        <v>23.26813614</v>
      </c>
    </row>
    <row r="23" spans="1:26">
      <c r="A23" s="15" t="s">
        <v>420</v>
      </c>
      <c r="B23" s="17" t="n">
        <v>11583</v>
      </c>
      <c r="C23" s="18">
        <f>(3123.0/B23*100)</f>
        <v/>
      </c>
      <c r="D23" s="19" t="n">
        <v>8460</v>
      </c>
      <c r="E23" s="18" t="n">
        <v>523.33589743</v>
      </c>
      <c r="F23" s="20" t="n">
        <v>7.48416983</v>
      </c>
      <c r="G23" s="18" t="n">
        <v>495.85415257</v>
      </c>
      <c r="H23" s="20" t="n">
        <v>17.99042352</v>
      </c>
      <c r="I23" s="18" t="n">
        <v>494.91843873</v>
      </c>
      <c r="J23" s="20" t="n">
        <v>4.13899924</v>
      </c>
      <c r="K23" s="18" t="n">
        <v>484.29678671</v>
      </c>
      <c r="L23" s="20" t="n">
        <v>8.40147142</v>
      </c>
      <c r="M23" s="18" t="n">
        <v>493.18521804</v>
      </c>
      <c r="N23" s="20" t="n">
        <v>22.96253259</v>
      </c>
      <c r="O23" s="18" t="n">
        <v>434.6150328</v>
      </c>
      <c r="P23" s="20" t="n">
        <v>19.3866102</v>
      </c>
      <c r="Q23" s="18" t="s">
        <v>404</v>
      </c>
      <c r="R23" s="20" t="s">
        <v>404</v>
      </c>
      <c r="S23" s="18" t="s">
        <v>404</v>
      </c>
      <c r="T23" s="20" t="s">
        <v>404</v>
      </c>
      <c r="U23" s="18" t="s">
        <v>404</v>
      </c>
      <c r="V23" s="20" t="s">
        <v>404</v>
      </c>
      <c r="W23" s="18" t="s">
        <v>404</v>
      </c>
      <c r="X23" s="20" t="s">
        <v>404</v>
      </c>
      <c r="Y23" s="18" t="n">
        <v>474.89159802</v>
      </c>
      <c r="Z23" s="20" t="n">
        <v>21.53835921</v>
      </c>
    </row>
    <row r="24" spans="1:26">
      <c r="A24" s="15" t="s">
        <v>421</v>
      </c>
      <c r="B24" s="17" t="n">
        <v>6647</v>
      </c>
      <c r="C24" s="18">
        <f>(0.0/B24*100)</f>
        <v/>
      </c>
      <c r="D24" s="19" t="n">
        <v>6647</v>
      </c>
      <c r="E24" s="18" t="n">
        <v>504.01490953</v>
      </c>
      <c r="F24" s="20" t="n">
        <v>15.91069668</v>
      </c>
      <c r="G24" s="18" t="n">
        <v>518.23329503</v>
      </c>
      <c r="H24" s="20" t="n">
        <v>6.2802082</v>
      </c>
      <c r="I24" s="18" t="n">
        <v>510.20313585</v>
      </c>
      <c r="J24" s="20" t="n">
        <v>8.180844009999999</v>
      </c>
      <c r="K24" s="18" t="n">
        <v>520.44049688</v>
      </c>
      <c r="L24" s="20" t="n">
        <v>7.85041353</v>
      </c>
      <c r="M24" s="18" t="n">
        <v>533.6293356800001</v>
      </c>
      <c r="N24" s="20" t="n">
        <v>36.63211956</v>
      </c>
      <c r="O24" s="18" t="n">
        <v>460.52097218</v>
      </c>
      <c r="P24" s="20" t="n">
        <v>10.23496633</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533.64954985</v>
      </c>
      <c r="F25" s="20" t="n">
        <v>30.16911264</v>
      </c>
      <c r="G25" s="18" t="n">
        <v>514.48069003</v>
      </c>
      <c r="H25" s="20" t="n">
        <v>13.60795704</v>
      </c>
      <c r="I25" s="18" t="n">
        <v>513.36977213</v>
      </c>
      <c r="J25" s="20" t="n">
        <v>7.54459495</v>
      </c>
      <c r="K25" s="18" t="n">
        <v>519.94514014</v>
      </c>
      <c r="L25" s="20" t="n">
        <v>6.34784803</v>
      </c>
      <c r="M25" s="18" t="n">
        <v>518.68236819</v>
      </c>
      <c r="N25" s="20" t="n">
        <v>9.80556943</v>
      </c>
      <c r="O25" s="18" t="n">
        <v>501.18243276</v>
      </c>
      <c r="P25" s="20" t="n">
        <v>7.63369665</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488.19343987</v>
      </c>
      <c r="H26" s="20" t="n">
        <v>4.83668072</v>
      </c>
      <c r="I26" s="18" t="n">
        <v>492.88513632</v>
      </c>
      <c r="J26" s="20" t="n">
        <v>3.23509412</v>
      </c>
      <c r="K26" s="18" t="n">
        <v>484.48449572</v>
      </c>
      <c r="L26" s="20" t="n">
        <v>5.2553401</v>
      </c>
      <c r="M26" s="18" t="n">
        <v>482.39768141</v>
      </c>
      <c r="N26" s="20" t="n">
        <v>4.48314218</v>
      </c>
      <c r="O26" s="18" t="n">
        <v>478.14265635</v>
      </c>
      <c r="P26" s="20" t="n">
        <v>9.95597622</v>
      </c>
      <c r="Q26" s="18" t="s">
        <v>404</v>
      </c>
      <c r="R26" s="20" t="s">
        <v>404</v>
      </c>
      <c r="S26" s="18" t="s">
        <v>404</v>
      </c>
      <c r="T26" s="20" t="s">
        <v>404</v>
      </c>
      <c r="U26" s="18" t="s">
        <v>404</v>
      </c>
      <c r="V26" s="20" t="s">
        <v>404</v>
      </c>
      <c r="W26" s="18" t="s">
        <v>404</v>
      </c>
      <c r="X26" s="20" t="s">
        <v>404</v>
      </c>
      <c r="Y26" s="18" t="n">
        <v>488.72637719</v>
      </c>
      <c r="Z26" s="20" t="n">
        <v>18.88942974</v>
      </c>
    </row>
    <row r="27" spans="1:26">
      <c r="A27" s="15" t="s">
        <v>424</v>
      </c>
      <c r="B27" s="17" t="n">
        <v>5299</v>
      </c>
      <c r="C27" s="18">
        <f>(0.0/B27*100)</f>
        <v/>
      </c>
      <c r="D27" s="19" t="n">
        <v>5299</v>
      </c>
      <c r="E27" s="18" t="n">
        <v>446.62380881</v>
      </c>
      <c r="F27" s="20" t="n">
        <v>9.50589849</v>
      </c>
      <c r="G27" s="18" t="n">
        <v>469.84175059</v>
      </c>
      <c r="H27" s="20" t="n">
        <v>2.70789947</v>
      </c>
      <c r="I27" s="18" t="n">
        <v>472.27128716</v>
      </c>
      <c r="J27" s="20" t="n">
        <v>1.87201538</v>
      </c>
      <c r="K27" s="18" t="n">
        <v>486.45219177</v>
      </c>
      <c r="L27" s="20" t="n">
        <v>2.68964392</v>
      </c>
      <c r="M27" s="18" t="n">
        <v>479.59354387</v>
      </c>
      <c r="N27" s="20" t="n">
        <v>5.23604318</v>
      </c>
      <c r="O27" s="18" t="n">
        <v>548.28435302</v>
      </c>
      <c r="P27" s="20" t="n">
        <v>6.77727699</v>
      </c>
      <c r="Q27" s="18" t="s">
        <v>404</v>
      </c>
      <c r="R27" s="20" t="s">
        <v>404</v>
      </c>
      <c r="S27" s="18" t="s">
        <v>404</v>
      </c>
      <c r="T27" s="20" t="s">
        <v>404</v>
      </c>
      <c r="U27" s="18" t="s">
        <v>404</v>
      </c>
      <c r="V27" s="20" t="s">
        <v>404</v>
      </c>
      <c r="W27" s="18" t="s">
        <v>404</v>
      </c>
      <c r="X27" s="20" t="s">
        <v>404</v>
      </c>
      <c r="Y27" s="18" t="n">
        <v>545.1557013</v>
      </c>
      <c r="Z27" s="20" t="n">
        <v>5.92266103</v>
      </c>
    </row>
    <row r="28" spans="1:26">
      <c r="A28" s="15" t="s">
        <v>425</v>
      </c>
      <c r="B28" s="17" t="n">
        <v>7568</v>
      </c>
      <c r="C28" s="18">
        <f>(0.0/B28*100)</f>
        <v/>
      </c>
      <c r="D28" s="19" t="n">
        <v>7568</v>
      </c>
      <c r="E28" s="18" t="n">
        <v>453.54485515</v>
      </c>
      <c r="F28" s="20" t="n">
        <v>6.97420525</v>
      </c>
      <c r="G28" s="18" t="n">
        <v>450.0037345</v>
      </c>
      <c r="H28" s="20" t="n">
        <v>10.08282766</v>
      </c>
      <c r="I28" s="18" t="n">
        <v>445.52336159</v>
      </c>
      <c r="J28" s="20" t="n">
        <v>5.53053313</v>
      </c>
      <c r="K28" s="18" t="n">
        <v>412.23988097</v>
      </c>
      <c r="L28" s="20" t="n">
        <v>3.88029778</v>
      </c>
      <c r="M28" s="18" t="n">
        <v>412.0304361</v>
      </c>
      <c r="N28" s="20" t="n">
        <v>11.59755393</v>
      </c>
      <c r="O28" s="18" t="n">
        <v>413.97937923</v>
      </c>
      <c r="P28" s="20" t="n">
        <v>10.1929732</v>
      </c>
      <c r="Q28" s="18" t="s">
        <v>404</v>
      </c>
      <c r="R28" s="20" t="s">
        <v>404</v>
      </c>
      <c r="S28" s="18" t="s">
        <v>404</v>
      </c>
      <c r="T28" s="20" t="s">
        <v>404</v>
      </c>
      <c r="U28" s="18" t="s">
        <v>404</v>
      </c>
      <c r="V28" s="20" t="s">
        <v>404</v>
      </c>
      <c r="W28" s="18" t="s">
        <v>404</v>
      </c>
      <c r="X28" s="20" t="s">
        <v>404</v>
      </c>
      <c r="Y28" s="18" t="n">
        <v>377.8113145</v>
      </c>
      <c r="Z28" s="20" t="n">
        <v>20.36247239</v>
      </c>
    </row>
    <row r="29" spans="1:26">
      <c r="A29" s="15" t="s">
        <v>426</v>
      </c>
      <c r="B29" s="17" t="n">
        <v>5385</v>
      </c>
      <c r="C29" s="18">
        <f>(1123.0/B29*100)</f>
        <v/>
      </c>
      <c r="D29" s="19" t="n">
        <v>4262</v>
      </c>
      <c r="E29" s="18" t="n">
        <v>465.4972147</v>
      </c>
      <c r="F29" s="20" t="n">
        <v>30.04172183</v>
      </c>
      <c r="G29" s="18" t="n">
        <v>537.3508465</v>
      </c>
      <c r="H29" s="20" t="n">
        <v>11.11525781</v>
      </c>
      <c r="I29" s="18" t="n">
        <v>493.73579284</v>
      </c>
      <c r="J29" s="20" t="n">
        <v>10.47237032</v>
      </c>
      <c r="K29" s="18" t="n">
        <v>498.81249617</v>
      </c>
      <c r="L29" s="20" t="n">
        <v>11.4927773</v>
      </c>
      <c r="M29" s="18" t="n">
        <v>553.44692418</v>
      </c>
      <c r="N29" s="20" t="n">
        <v>22.03528779</v>
      </c>
      <c r="O29" s="18" t="n">
        <v>593.58030529</v>
      </c>
      <c r="P29" s="20" t="n">
        <v>6.8357285</v>
      </c>
      <c r="Q29" s="18" t="s">
        <v>404</v>
      </c>
      <c r="R29" s="20" t="s">
        <v>404</v>
      </c>
      <c r="S29" s="18" t="s">
        <v>404</v>
      </c>
      <c r="T29" s="20" t="s">
        <v>404</v>
      </c>
      <c r="U29" s="18" t="s">
        <v>404</v>
      </c>
      <c r="V29" s="20" t="s">
        <v>404</v>
      </c>
      <c r="W29" s="18" t="s">
        <v>404</v>
      </c>
      <c r="X29" s="20" t="s">
        <v>404</v>
      </c>
      <c r="Y29" s="18" t="n">
        <v>481.61957658</v>
      </c>
      <c r="Z29" s="20" t="n">
        <v>14.37480816</v>
      </c>
    </row>
    <row r="30" spans="1:26">
      <c r="A30" s="15" t="s">
        <v>427</v>
      </c>
      <c r="B30" s="17" t="n">
        <v>4520</v>
      </c>
      <c r="C30" s="18">
        <f>(945.0/B30*100)</f>
        <v/>
      </c>
      <c r="D30" s="19" t="n">
        <v>3575</v>
      </c>
      <c r="E30" s="18" t="n">
        <v>501.4760428</v>
      </c>
      <c r="F30" s="20" t="n">
        <v>20.88264258</v>
      </c>
      <c r="G30" s="18" t="n">
        <v>531.08720908</v>
      </c>
      <c r="H30" s="20" t="n">
        <v>15.46628865</v>
      </c>
      <c r="I30" s="18" t="n">
        <v>505.07599738</v>
      </c>
      <c r="J30" s="20" t="n">
        <v>6.76463077</v>
      </c>
      <c r="K30" s="18" t="n">
        <v>515.72420788</v>
      </c>
      <c r="L30" s="20" t="n">
        <v>5.91097084</v>
      </c>
      <c r="M30" s="18" t="n">
        <v>510.96554589</v>
      </c>
      <c r="N30" s="20" t="n">
        <v>12.28535008</v>
      </c>
      <c r="O30" s="18" t="n">
        <v>496.61760321</v>
      </c>
      <c r="P30" s="20" t="n">
        <v>17.67243635</v>
      </c>
      <c r="Q30" s="18" t="s">
        <v>404</v>
      </c>
      <c r="R30" s="20" t="s">
        <v>404</v>
      </c>
      <c r="S30" s="18" t="s">
        <v>404</v>
      </c>
      <c r="T30" s="20" t="s">
        <v>404</v>
      </c>
      <c r="U30" s="18" t="s">
        <v>404</v>
      </c>
      <c r="V30" s="20" t="s">
        <v>404</v>
      </c>
      <c r="W30" s="18" t="s">
        <v>404</v>
      </c>
      <c r="X30" s="20" t="s">
        <v>404</v>
      </c>
      <c r="Y30" s="18" t="n">
        <v>500.39904362</v>
      </c>
      <c r="Z30" s="20" t="n">
        <v>13.66487855</v>
      </c>
    </row>
    <row r="31" spans="1:26">
      <c r="A31" s="15" t="s">
        <v>428</v>
      </c>
      <c r="B31" s="17" t="n">
        <v>5456</v>
      </c>
      <c r="C31" s="18">
        <f>(502.0/B31*100)</f>
        <v/>
      </c>
      <c r="D31" s="19" t="n">
        <v>4954</v>
      </c>
      <c r="E31" s="18" t="n">
        <v>479.06944535</v>
      </c>
      <c r="F31" s="20" t="n">
        <v>7.31930586</v>
      </c>
      <c r="G31" s="18" t="n">
        <v>526.06229767</v>
      </c>
      <c r="H31" s="20" t="n">
        <v>12.97047973</v>
      </c>
      <c r="I31" s="18" t="n">
        <v>502.70467184</v>
      </c>
      <c r="J31" s="20" t="n">
        <v>5.23980973</v>
      </c>
      <c r="K31" s="18" t="n">
        <v>517.31526922</v>
      </c>
      <c r="L31" s="20" t="n">
        <v>4.04609056</v>
      </c>
      <c r="M31" s="18" t="n">
        <v>517.79694578</v>
      </c>
      <c r="N31" s="20" t="n">
        <v>5.29807972</v>
      </c>
      <c r="O31" s="18" t="n">
        <v>497.70653105</v>
      </c>
      <c r="P31" s="20" t="n">
        <v>12.28421137</v>
      </c>
      <c r="Q31" s="18" t="s">
        <v>404</v>
      </c>
      <c r="R31" s="20" t="s">
        <v>404</v>
      </c>
      <c r="S31" s="18" t="s">
        <v>404</v>
      </c>
      <c r="T31" s="20" t="s">
        <v>404</v>
      </c>
      <c r="U31" s="18" t="s">
        <v>404</v>
      </c>
      <c r="V31" s="20" t="s">
        <v>404</v>
      </c>
      <c r="W31" s="18" t="s">
        <v>404</v>
      </c>
      <c r="X31" s="20" t="s">
        <v>404</v>
      </c>
      <c r="Y31" s="18" t="n">
        <v>508.72516906</v>
      </c>
      <c r="Z31" s="20" t="n">
        <v>10.04557619</v>
      </c>
    </row>
    <row r="32" spans="1:26">
      <c r="A32" s="15" t="s">
        <v>429</v>
      </c>
      <c r="B32" s="17" t="n">
        <v>4478</v>
      </c>
      <c r="C32" s="18">
        <f>(0.0/B32*100)</f>
        <v/>
      </c>
      <c r="D32" s="19" t="n">
        <v>4478</v>
      </c>
      <c r="E32" s="18" t="s">
        <v>404</v>
      </c>
      <c r="F32" s="20" t="s">
        <v>404</v>
      </c>
      <c r="G32" s="18" t="n">
        <v>505.8654146</v>
      </c>
      <c r="H32" s="20" t="n">
        <v>5.14773196</v>
      </c>
      <c r="I32" s="18" t="n">
        <v>504.15232431</v>
      </c>
      <c r="J32" s="20" t="n">
        <v>4.2514763</v>
      </c>
      <c r="K32" s="18" t="n">
        <v>507.01861365</v>
      </c>
      <c r="L32" s="20" t="n">
        <v>4.91491991</v>
      </c>
      <c r="M32" s="18" t="n">
        <v>499.12079332</v>
      </c>
      <c r="N32" s="20" t="n">
        <v>7.07685067</v>
      </c>
      <c r="O32" s="18" t="n">
        <v>494.41667434</v>
      </c>
      <c r="P32" s="20" t="n">
        <v>8.59074348</v>
      </c>
      <c r="Q32" s="18" t="s">
        <v>404</v>
      </c>
      <c r="R32" s="20" t="s">
        <v>404</v>
      </c>
      <c r="S32" s="18" t="s">
        <v>404</v>
      </c>
      <c r="T32" s="20" t="s">
        <v>404</v>
      </c>
      <c r="U32" s="18" t="s">
        <v>404</v>
      </c>
      <c r="V32" s="20" t="s">
        <v>404</v>
      </c>
      <c r="W32" s="18" t="s">
        <v>404</v>
      </c>
      <c r="X32" s="20" t="s">
        <v>404</v>
      </c>
      <c r="Y32" s="18" t="n">
        <v>554.03083551</v>
      </c>
      <c r="Z32" s="20" t="n">
        <v>10.15793097</v>
      </c>
    </row>
    <row r="33" spans="1:26">
      <c r="A33" s="15" t="s">
        <v>430</v>
      </c>
      <c r="B33" s="17" t="n">
        <v>7325</v>
      </c>
      <c r="C33" s="18">
        <f>(29.0/B33*100)</f>
        <v/>
      </c>
      <c r="D33" s="19" t="n">
        <v>7296</v>
      </c>
      <c r="E33" s="18" t="n">
        <v>553.62101365</v>
      </c>
      <c r="F33" s="20" t="n">
        <v>11.94533991</v>
      </c>
      <c r="G33" s="18" t="n">
        <v>515.45848417</v>
      </c>
      <c r="H33" s="20" t="n">
        <v>36.19210417</v>
      </c>
      <c r="I33" s="18" t="n">
        <v>504.91594334</v>
      </c>
      <c r="J33" s="20" t="n">
        <v>12.83053025</v>
      </c>
      <c r="K33" s="18" t="n">
        <v>495.20823007</v>
      </c>
      <c r="L33" s="20" t="n">
        <v>3.03785505</v>
      </c>
      <c r="M33" s="18" t="n">
        <v>520.98520899</v>
      </c>
      <c r="N33" s="20" t="n">
        <v>19.79048547</v>
      </c>
      <c r="O33" s="18" t="n">
        <v>482.03201705</v>
      </c>
      <c r="P33" s="20" t="n">
        <v>15.07250695</v>
      </c>
      <c r="Q33" s="18" t="s">
        <v>404</v>
      </c>
      <c r="R33" s="20" t="s">
        <v>404</v>
      </c>
      <c r="S33" s="18" t="s">
        <v>404</v>
      </c>
      <c r="T33" s="20" t="s">
        <v>404</v>
      </c>
      <c r="U33" s="18" t="s">
        <v>404</v>
      </c>
      <c r="V33" s="20" t="s">
        <v>404</v>
      </c>
      <c r="W33" s="18" t="s">
        <v>404</v>
      </c>
      <c r="X33" s="20" t="s">
        <v>404</v>
      </c>
      <c r="Y33" s="18" t="n">
        <v>520.62040419</v>
      </c>
      <c r="Z33" s="20" t="n">
        <v>51.27347903</v>
      </c>
    </row>
    <row r="34" spans="1:26">
      <c r="A34" s="15" t="s">
        <v>431</v>
      </c>
      <c r="B34" s="17" t="n">
        <v>6350</v>
      </c>
      <c r="C34" s="18">
        <f>(0.0/B34*100)</f>
        <v/>
      </c>
      <c r="D34" s="19" t="n">
        <v>6350</v>
      </c>
      <c r="E34" s="18" t="s">
        <v>404</v>
      </c>
      <c r="F34" s="20" t="s">
        <v>404</v>
      </c>
      <c r="G34" s="18" t="n">
        <v>496.78327516</v>
      </c>
      <c r="H34" s="20" t="n">
        <v>21.84317863</v>
      </c>
      <c r="I34" s="18" t="n">
        <v>461.51863343</v>
      </c>
      <c r="J34" s="20" t="n">
        <v>8.46390895</v>
      </c>
      <c r="K34" s="18" t="n">
        <v>449.37696022</v>
      </c>
      <c r="L34" s="20" t="n">
        <v>4.72752031</v>
      </c>
      <c r="M34" s="18" t="n">
        <v>450.86700353</v>
      </c>
      <c r="N34" s="20" t="n">
        <v>18.64061705</v>
      </c>
      <c r="O34" s="18" t="n">
        <v>419.21728313</v>
      </c>
      <c r="P34" s="20" t="n">
        <v>19.54175998</v>
      </c>
      <c r="Q34" s="18" t="s">
        <v>404</v>
      </c>
      <c r="R34" s="20" t="s">
        <v>404</v>
      </c>
      <c r="S34" s="18" t="s">
        <v>404</v>
      </c>
      <c r="T34" s="20" t="s">
        <v>404</v>
      </c>
      <c r="U34" s="18" t="s">
        <v>404</v>
      </c>
      <c r="V34" s="20" t="s">
        <v>404</v>
      </c>
      <c r="W34" s="18" t="s">
        <v>404</v>
      </c>
      <c r="X34" s="20" t="s">
        <v>404</v>
      </c>
      <c r="Y34" s="18" t="n">
        <v>443.16580598</v>
      </c>
      <c r="Z34" s="20" t="n">
        <v>18.65677586</v>
      </c>
    </row>
    <row r="35" spans="1:26">
      <c r="A35" s="15" t="s">
        <v>432</v>
      </c>
      <c r="B35" s="17" t="n">
        <v>6406</v>
      </c>
      <c r="C35" s="18">
        <f>(443.0/B35*100)</f>
        <v/>
      </c>
      <c r="D35" s="19" t="n">
        <v>5963</v>
      </c>
      <c r="E35" s="18" t="s">
        <v>404</v>
      </c>
      <c r="F35" s="20" t="s">
        <v>404</v>
      </c>
      <c r="G35" s="18" t="n">
        <v>488.2885863</v>
      </c>
      <c r="H35" s="20" t="n">
        <v>6.60611055</v>
      </c>
      <c r="I35" s="18" t="n">
        <v>523.75645388</v>
      </c>
      <c r="J35" s="20" t="n">
        <v>3.4052982</v>
      </c>
      <c r="K35" s="18" t="n">
        <v>508.84212681</v>
      </c>
      <c r="L35" s="20" t="n">
        <v>1.92636947</v>
      </c>
      <c r="M35" s="18" t="n">
        <v>494.20435406</v>
      </c>
      <c r="N35" s="20" t="n">
        <v>4.26553617</v>
      </c>
      <c r="O35" s="18" t="n">
        <v>488.53244782</v>
      </c>
      <c r="P35" s="20" t="n">
        <v>5.88328903</v>
      </c>
      <c r="Q35" s="18" t="s">
        <v>404</v>
      </c>
      <c r="R35" s="20" t="s">
        <v>404</v>
      </c>
      <c r="S35" s="18" t="s">
        <v>404</v>
      </c>
      <c r="T35" s="20" t="s">
        <v>404</v>
      </c>
      <c r="U35" s="18" t="s">
        <v>404</v>
      </c>
      <c r="V35" s="20" t="s">
        <v>404</v>
      </c>
      <c r="W35" s="18" t="s">
        <v>404</v>
      </c>
      <c r="X35" s="20" t="s">
        <v>404</v>
      </c>
      <c r="Y35" s="18" t="n">
        <v>489.82048646</v>
      </c>
      <c r="Z35" s="20" t="n">
        <v>8.1766063</v>
      </c>
    </row>
    <row r="36" spans="1:26">
      <c r="A36" s="15" t="s">
        <v>433</v>
      </c>
      <c r="B36" s="17" t="n">
        <v>6736</v>
      </c>
      <c r="C36" s="18">
        <f>(10.0/B36*100)</f>
        <v/>
      </c>
      <c r="D36" s="19" t="n">
        <v>6726</v>
      </c>
      <c r="E36" s="18" t="n">
        <v>408.96348138</v>
      </c>
      <c r="F36" s="20" t="n">
        <v>9.97993758</v>
      </c>
      <c r="G36" s="18" t="n">
        <v>493.55397905</v>
      </c>
      <c r="H36" s="20" t="n">
        <v>7.99496796</v>
      </c>
      <c r="I36" s="18" t="n">
        <v>491.91882593</v>
      </c>
      <c r="J36" s="20" t="n">
        <v>3.26221683</v>
      </c>
      <c r="K36" s="18" t="n">
        <v>507.14647618</v>
      </c>
      <c r="L36" s="20" t="n">
        <v>5.30463244</v>
      </c>
      <c r="M36" s="18" t="n">
        <v>497.04605643</v>
      </c>
      <c r="N36" s="20" t="n">
        <v>18.49403254</v>
      </c>
      <c r="O36" s="18" t="n">
        <v>495.66168587</v>
      </c>
      <c r="P36" s="20" t="n">
        <v>18.93280209</v>
      </c>
      <c r="Q36" s="18" t="s">
        <v>404</v>
      </c>
      <c r="R36" s="20" t="s">
        <v>404</v>
      </c>
      <c r="S36" s="18" t="s">
        <v>404</v>
      </c>
      <c r="T36" s="20" t="s">
        <v>404</v>
      </c>
      <c r="U36" s="18" t="s">
        <v>404</v>
      </c>
      <c r="V36" s="20" t="s">
        <v>404</v>
      </c>
      <c r="W36" s="18" t="s">
        <v>404</v>
      </c>
      <c r="X36" s="20" t="s">
        <v>404</v>
      </c>
      <c r="Y36" s="18" t="n">
        <v>501.0763212</v>
      </c>
      <c r="Z36" s="20" t="n">
        <v>10.08834799</v>
      </c>
    </row>
    <row r="37" spans="1:26">
      <c r="A37" s="15" t="s">
        <v>434</v>
      </c>
      <c r="B37" s="17" t="n">
        <v>5458</v>
      </c>
      <c r="C37" s="18">
        <f>(0.0/B37*100)</f>
        <v/>
      </c>
      <c r="D37" s="19" t="n">
        <v>5458</v>
      </c>
      <c r="E37" s="18" t="n">
        <v>542.21457195</v>
      </c>
      <c r="F37" s="20" t="n">
        <v>52.17009304</v>
      </c>
      <c r="G37" s="18" t="n">
        <v>521.2469571300001</v>
      </c>
      <c r="H37" s="20" t="n">
        <v>13.07823355</v>
      </c>
      <c r="I37" s="18" t="n">
        <v>501.30015291</v>
      </c>
      <c r="J37" s="20" t="n">
        <v>8.840358950000001</v>
      </c>
      <c r="K37" s="18" t="n">
        <v>495.92299847</v>
      </c>
      <c r="L37" s="20" t="n">
        <v>4.2670348</v>
      </c>
      <c r="M37" s="18" t="n">
        <v>509.99822757</v>
      </c>
      <c r="N37" s="20" t="n">
        <v>6.9515992</v>
      </c>
      <c r="O37" s="18" t="n">
        <v>468.46929249</v>
      </c>
      <c r="P37" s="20" t="n">
        <v>11.7558115</v>
      </c>
      <c r="Q37" s="18" t="s">
        <v>404</v>
      </c>
      <c r="R37" s="20" t="s">
        <v>404</v>
      </c>
      <c r="S37" s="18" t="s">
        <v>404</v>
      </c>
      <c r="T37" s="20" t="s">
        <v>404</v>
      </c>
      <c r="U37" s="18" t="s">
        <v>404</v>
      </c>
      <c r="V37" s="20" t="s">
        <v>404</v>
      </c>
      <c r="W37" s="18" t="s">
        <v>404</v>
      </c>
      <c r="X37" s="20" t="s">
        <v>404</v>
      </c>
      <c r="Y37" s="18" t="n">
        <v>577.41200446</v>
      </c>
      <c r="Z37" s="20" t="n">
        <v>10.53940533</v>
      </c>
    </row>
    <row r="38" spans="1:26">
      <c r="A38" s="15" t="s">
        <v>435</v>
      </c>
      <c r="B38" s="17" t="n">
        <v>5860</v>
      </c>
      <c r="C38" s="18">
        <f>(268.0/B38*100)</f>
        <v/>
      </c>
      <c r="D38" s="19" t="n">
        <v>5592</v>
      </c>
      <c r="E38" s="18" t="n">
        <v>500.17692661</v>
      </c>
      <c r="F38" s="20" t="n">
        <v>19.44193203</v>
      </c>
      <c r="G38" s="18" t="n">
        <v>500.52367953</v>
      </c>
      <c r="H38" s="20" t="n">
        <v>7.65274985</v>
      </c>
      <c r="I38" s="18" t="n">
        <v>492.25008583</v>
      </c>
      <c r="J38" s="20" t="n">
        <v>7.05483599</v>
      </c>
      <c r="K38" s="18" t="n">
        <v>471.33559374</v>
      </c>
      <c r="L38" s="20" t="n">
        <v>10.45820353</v>
      </c>
      <c r="M38" s="18" t="n">
        <v>461.96605179</v>
      </c>
      <c r="N38" s="20" t="n">
        <v>31.68499756</v>
      </c>
      <c r="O38" s="18" t="n">
        <v>475.78720639</v>
      </c>
      <c r="P38" s="20" t="n">
        <v>24.66655151</v>
      </c>
      <c r="Q38" s="18" t="s">
        <v>404</v>
      </c>
      <c r="R38" s="20" t="s">
        <v>404</v>
      </c>
      <c r="S38" s="18" t="s">
        <v>404</v>
      </c>
      <c r="T38" s="20" t="s">
        <v>404</v>
      </c>
      <c r="U38" s="18" t="s">
        <v>404</v>
      </c>
      <c r="V38" s="20" t="s">
        <v>404</v>
      </c>
      <c r="W38" s="18" t="s">
        <v>404</v>
      </c>
      <c r="X38" s="20" t="s">
        <v>404</v>
      </c>
      <c r="Y38" s="18" t="n">
        <v>531.80559092</v>
      </c>
      <c r="Z38" s="20" t="n">
        <v>29.55373196</v>
      </c>
    </row>
    <row r="39" spans="1:26">
      <c r="A39" s="15" t="s">
        <v>436</v>
      </c>
      <c r="B39" s="17" t="n">
        <v>5895</v>
      </c>
      <c r="C39" s="18">
        <f>(0.0/B39*100)</f>
        <v/>
      </c>
      <c r="D39" s="19" t="n">
        <v>5895</v>
      </c>
      <c r="E39" s="18" t="s">
        <v>404</v>
      </c>
      <c r="F39" s="20" t="s">
        <v>404</v>
      </c>
      <c r="G39" s="18" t="n">
        <v>386.94161354</v>
      </c>
      <c r="H39" s="20" t="n">
        <v>12.74215164</v>
      </c>
      <c r="I39" s="18" t="n">
        <v>435.99415914</v>
      </c>
      <c r="J39" s="20" t="n">
        <v>5.66347651</v>
      </c>
      <c r="K39" s="18" t="n">
        <v>412.71076528</v>
      </c>
      <c r="L39" s="20" t="n">
        <v>12.71959478</v>
      </c>
      <c r="M39" s="18" t="n">
        <v>429.67628523</v>
      </c>
      <c r="N39" s="20" t="n">
        <v>14.28813969</v>
      </c>
      <c r="O39" s="18" t="n">
        <v>438.71190056</v>
      </c>
      <c r="P39" s="20" t="n">
        <v>16.82910968</v>
      </c>
      <c r="Q39" s="18" t="s">
        <v>404</v>
      </c>
      <c r="R39" s="20" t="s">
        <v>404</v>
      </c>
      <c r="S39" s="18" t="s">
        <v>404</v>
      </c>
      <c r="T39" s="20" t="s">
        <v>404</v>
      </c>
      <c r="U39" s="18" t="s">
        <v>404</v>
      </c>
      <c r="V39" s="20" t="s">
        <v>404</v>
      </c>
      <c r="W39" s="18" t="s">
        <v>404</v>
      </c>
      <c r="X39" s="20" t="s">
        <v>404</v>
      </c>
      <c r="Y39" s="18" t="n">
        <v>381.90649078</v>
      </c>
      <c r="Z39" s="20" t="n">
        <v>6.70260605</v>
      </c>
    </row>
    <row r="40" spans="1:26">
      <c r="A40" s="15" t="s">
        <v>437</v>
      </c>
      <c r="B40" s="17" t="n">
        <v>14157</v>
      </c>
      <c r="C40" s="18">
        <f>(2650.0/B40*100)</f>
        <v/>
      </c>
      <c r="D40" s="19" t="n">
        <v>11507</v>
      </c>
      <c r="E40" s="18" t="n">
        <v>520.08821404</v>
      </c>
      <c r="F40" s="20" t="n">
        <v>6.4716541</v>
      </c>
      <c r="G40" s="18" t="n">
        <v>531.03506629</v>
      </c>
      <c r="H40" s="20" t="n">
        <v>18.71083169</v>
      </c>
      <c r="I40" s="18" t="n">
        <v>503.12707305</v>
      </c>
      <c r="J40" s="20" t="n">
        <v>6.7391396</v>
      </c>
      <c r="K40" s="18" t="n">
        <v>501.60944067</v>
      </c>
      <c r="L40" s="20" t="n">
        <v>6.40689771</v>
      </c>
      <c r="M40" s="18" t="n">
        <v>497.19452971</v>
      </c>
      <c r="N40" s="20" t="n">
        <v>6.70090329</v>
      </c>
      <c r="O40" s="18" t="n">
        <v>492.15518881</v>
      </c>
      <c r="P40" s="20" t="n">
        <v>8.9391803</v>
      </c>
      <c r="Q40" s="18" t="s">
        <v>404</v>
      </c>
      <c r="R40" s="20" t="s">
        <v>404</v>
      </c>
      <c r="S40" s="18" t="s">
        <v>404</v>
      </c>
      <c r="T40" s="20" t="s">
        <v>404</v>
      </c>
      <c r="U40" s="18" t="s">
        <v>404</v>
      </c>
      <c r="V40" s="20" t="s">
        <v>404</v>
      </c>
      <c r="W40" s="18" t="s">
        <v>404</v>
      </c>
      <c r="X40" s="20" t="s">
        <v>404</v>
      </c>
      <c r="Y40" s="18" t="n">
        <v>500.18746221</v>
      </c>
      <c r="Z40" s="20" t="n">
        <v>11.12438823</v>
      </c>
    </row>
    <row r="41" spans="1:26">
      <c r="A41" s="15" t="s">
        <v>438</v>
      </c>
      <c r="B41" s="17" t="n">
        <v>5712</v>
      </c>
      <c r="C41" s="18">
        <f>(70.0/B41*100)</f>
        <v/>
      </c>
      <c r="D41" s="19" t="n">
        <v>5642</v>
      </c>
      <c r="E41" s="18" t="n">
        <v>499.26840306</v>
      </c>
      <c r="F41" s="20" t="n">
        <v>35.33890437</v>
      </c>
      <c r="G41" s="18" t="n">
        <v>531.69439857</v>
      </c>
      <c r="H41" s="20" t="n">
        <v>17.47579747</v>
      </c>
      <c r="I41" s="18" t="n">
        <v>509.230082</v>
      </c>
      <c r="J41" s="20" t="n">
        <v>10.04239039</v>
      </c>
      <c r="K41" s="18" t="n">
        <v>496.74503168</v>
      </c>
      <c r="L41" s="20" t="n">
        <v>4.87168894</v>
      </c>
      <c r="M41" s="18" t="n">
        <v>479.68572083</v>
      </c>
      <c r="N41" s="20" t="n">
        <v>9.981850769999999</v>
      </c>
      <c r="O41" s="18" t="n">
        <v>485.4431423</v>
      </c>
      <c r="P41" s="20" t="n">
        <v>10.40894451</v>
      </c>
      <c r="Q41" s="18" t="s">
        <v>404</v>
      </c>
      <c r="R41" s="20" t="s">
        <v>404</v>
      </c>
      <c r="S41" s="18" t="s">
        <v>404</v>
      </c>
      <c r="T41" s="20" t="s">
        <v>404</v>
      </c>
      <c r="U41" s="18" t="s">
        <v>404</v>
      </c>
      <c r="V41" s="20" t="s">
        <v>404</v>
      </c>
      <c r="W41" s="18" t="s">
        <v>404</v>
      </c>
      <c r="X41" s="20" t="s">
        <v>404</v>
      </c>
      <c r="Y41" s="18" t="n">
        <v>544.5974465199999</v>
      </c>
      <c r="Z41" s="20" t="n">
        <v>15.18750977</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445.60687883</v>
      </c>
      <c r="F44" s="20" t="n">
        <v>18.74330924</v>
      </c>
      <c r="G44" s="18" t="n">
        <v>391.55075148</v>
      </c>
      <c r="H44" s="20" t="n">
        <v>7.34588275</v>
      </c>
      <c r="I44" s="18" t="n">
        <v>406.67266319</v>
      </c>
      <c r="J44" s="20" t="n">
        <v>5.96819794</v>
      </c>
      <c r="K44" s="18" t="n">
        <v>404.42853437</v>
      </c>
      <c r="L44" s="20" t="n">
        <v>5.56962327</v>
      </c>
      <c r="M44" s="18" t="n">
        <v>411.2538554</v>
      </c>
      <c r="N44" s="20" t="n">
        <v>28.64509736</v>
      </c>
      <c r="O44" s="18" t="n">
        <v>415.64890173</v>
      </c>
      <c r="P44" s="20" t="n">
        <v>18.31619487</v>
      </c>
      <c r="Q44" s="18" t="s">
        <v>404</v>
      </c>
      <c r="R44" s="20" t="s">
        <v>404</v>
      </c>
      <c r="S44" s="18" t="s">
        <v>404</v>
      </c>
      <c r="T44" s="20" t="s">
        <v>404</v>
      </c>
      <c r="U44" s="18" t="s">
        <v>404</v>
      </c>
      <c r="V44" s="20" t="s">
        <v>404</v>
      </c>
      <c r="W44" s="18" t="s">
        <v>404</v>
      </c>
      <c r="X44" s="20" t="s">
        <v>404</v>
      </c>
      <c r="Y44" s="18" t="n">
        <v>472.73953186</v>
      </c>
      <c r="Z44" s="20" t="n">
        <v>21.29788017</v>
      </c>
    </row>
    <row r="45" spans="1:26">
      <c r="A45" s="15" t="s">
        <v>442</v>
      </c>
      <c r="B45" s="17" t="n">
        <v>5519</v>
      </c>
      <c r="C45" s="18">
        <f>(0.0/B45*100)</f>
        <v/>
      </c>
      <c r="D45" s="19" t="n">
        <v>5519</v>
      </c>
      <c r="E45" s="18" t="n">
        <v>375.8910694</v>
      </c>
      <c r="F45" s="20" t="n">
        <v>14.97222518</v>
      </c>
      <c r="G45" s="18" t="n">
        <v>353.26783954</v>
      </c>
      <c r="H45" s="20" t="n">
        <v>12.64341721</v>
      </c>
      <c r="I45" s="18" t="n">
        <v>346.31254407</v>
      </c>
      <c r="J45" s="20" t="n">
        <v>8.80124011</v>
      </c>
      <c r="K45" s="18" t="n">
        <v>343.23445047</v>
      </c>
      <c r="L45" s="20" t="n">
        <v>4.7605426</v>
      </c>
      <c r="M45" s="18" t="n">
        <v>352.50774234</v>
      </c>
      <c r="N45" s="20" t="n">
        <v>10.7200432</v>
      </c>
      <c r="O45" s="18" t="n">
        <v>355.53070077</v>
      </c>
      <c r="P45" s="20" t="n">
        <v>23.40244266</v>
      </c>
      <c r="Q45" s="18" t="s">
        <v>404</v>
      </c>
      <c r="R45" s="20" t="s">
        <v>404</v>
      </c>
      <c r="S45" s="18" t="s">
        <v>404</v>
      </c>
      <c r="T45" s="20" t="s">
        <v>404</v>
      </c>
      <c r="U45" s="18" t="s">
        <v>404</v>
      </c>
      <c r="V45" s="20" t="s">
        <v>404</v>
      </c>
      <c r="W45" s="18" t="s">
        <v>404</v>
      </c>
      <c r="X45" s="20" t="s">
        <v>404</v>
      </c>
      <c r="Y45" s="18" t="n">
        <v>370.04198105</v>
      </c>
      <c r="Z45" s="20" t="n">
        <v>17.86102612</v>
      </c>
    </row>
    <row r="46" spans="1:26">
      <c r="A46" s="15" t="s">
        <v>443</v>
      </c>
      <c r="B46" s="17" t="n">
        <v>23141</v>
      </c>
      <c r="C46" s="18">
        <f>(4196.0/B46*100)</f>
        <v/>
      </c>
      <c r="D46" s="19" t="n">
        <v>18945</v>
      </c>
      <c r="E46" s="18" t="n">
        <v>398.07089884</v>
      </c>
      <c r="F46" s="20" t="n">
        <v>11.66465755</v>
      </c>
      <c r="G46" s="18" t="n">
        <v>401.24062438</v>
      </c>
      <c r="H46" s="20" t="n">
        <v>21.56061421</v>
      </c>
      <c r="I46" s="18" t="n">
        <v>414.95510373</v>
      </c>
      <c r="J46" s="20" t="n">
        <v>8.33697349</v>
      </c>
      <c r="K46" s="18" t="n">
        <v>416.28916367</v>
      </c>
      <c r="L46" s="20" t="n">
        <v>6.06089588</v>
      </c>
      <c r="M46" s="18" t="n">
        <v>407.09500327</v>
      </c>
      <c r="N46" s="20" t="n">
        <v>6.10419086</v>
      </c>
      <c r="O46" s="18" t="n">
        <v>410.48680455</v>
      </c>
      <c r="P46" s="20" t="n">
        <v>6.56263555</v>
      </c>
      <c r="Q46" s="18" t="s">
        <v>404</v>
      </c>
      <c r="R46" s="20" t="s">
        <v>404</v>
      </c>
      <c r="S46" s="18" t="s">
        <v>404</v>
      </c>
      <c r="T46" s="20" t="s">
        <v>404</v>
      </c>
      <c r="U46" s="18" t="s">
        <v>404</v>
      </c>
      <c r="V46" s="20" t="s">
        <v>404</v>
      </c>
      <c r="W46" s="18" t="s">
        <v>404</v>
      </c>
      <c r="X46" s="20" t="s">
        <v>404</v>
      </c>
      <c r="Y46" s="18" t="n">
        <v>377.43008654</v>
      </c>
      <c r="Z46" s="20" t="n">
        <v>8.713997040000001</v>
      </c>
    </row>
    <row r="47" spans="1:26">
      <c r="A47" s="15" t="s">
        <v>444</v>
      </c>
      <c r="B47" s="17" t="n">
        <v>5928</v>
      </c>
      <c r="C47" s="18">
        <f>(0.0/B47*100)</f>
        <v/>
      </c>
      <c r="D47" s="19" t="n">
        <v>5928</v>
      </c>
      <c r="E47" s="18" t="s">
        <v>404</v>
      </c>
      <c r="F47" s="20" t="s">
        <v>404</v>
      </c>
      <c r="G47" s="18" t="n">
        <v>464.36106614</v>
      </c>
      <c r="H47" s="20" t="n">
        <v>16.77673703</v>
      </c>
      <c r="I47" s="18" t="n">
        <v>444.84397148</v>
      </c>
      <c r="J47" s="20" t="n">
        <v>13.42457217</v>
      </c>
      <c r="K47" s="18" t="n">
        <v>420.26672958</v>
      </c>
      <c r="L47" s="20" t="n">
        <v>8.14722648</v>
      </c>
      <c r="M47" s="18" t="n">
        <v>433.59081737</v>
      </c>
      <c r="N47" s="20" t="n">
        <v>16.99283416</v>
      </c>
      <c r="O47" s="18" t="n">
        <v>446.55470394</v>
      </c>
      <c r="P47" s="20" t="n">
        <v>38.33514426</v>
      </c>
      <c r="Q47" s="18" t="s">
        <v>404</v>
      </c>
      <c r="R47" s="20" t="s">
        <v>404</v>
      </c>
      <c r="S47" s="18" t="s">
        <v>404</v>
      </c>
      <c r="T47" s="20" t="s">
        <v>404</v>
      </c>
      <c r="U47" s="18" t="s">
        <v>404</v>
      </c>
      <c r="V47" s="20" t="s">
        <v>404</v>
      </c>
      <c r="W47" s="18" t="s">
        <v>404</v>
      </c>
      <c r="X47" s="20" t="s">
        <v>404</v>
      </c>
      <c r="Y47" s="18" t="n">
        <v>450.24265564</v>
      </c>
      <c r="Z47" s="20" t="n">
        <v>32.3633887</v>
      </c>
    </row>
    <row r="48" spans="1:26">
      <c r="A48" s="15" t="s">
        <v>445</v>
      </c>
      <c r="B48" s="17" t="n">
        <v>9841</v>
      </c>
      <c r="C48" s="18">
        <f>(0.0/B48*100)</f>
        <v/>
      </c>
      <c r="D48" s="19" t="n">
        <v>9841</v>
      </c>
      <c r="E48" s="18" t="n">
        <v>583.34295996</v>
      </c>
      <c r="F48" s="20" t="n">
        <v>12.41249201</v>
      </c>
      <c r="G48" s="18" t="n">
        <v>496.82229841</v>
      </c>
      <c r="H48" s="20" t="n">
        <v>12.7683891</v>
      </c>
      <c r="I48" s="18" t="n">
        <v>505.72721747</v>
      </c>
      <c r="J48" s="20" t="n">
        <v>15.44790299</v>
      </c>
      <c r="K48" s="18" t="n">
        <v>487.99105979</v>
      </c>
      <c r="L48" s="20" t="n">
        <v>10.7751141</v>
      </c>
      <c r="M48" s="18" t="n">
        <v>487.75772492</v>
      </c>
      <c r="N48" s="20" t="n">
        <v>11.57206345</v>
      </c>
      <c r="O48" s="18" t="n">
        <v>467.93734826</v>
      </c>
      <c r="P48" s="20" t="n">
        <v>16.11564657</v>
      </c>
      <c r="Q48" s="18" t="s">
        <v>404</v>
      </c>
      <c r="R48" s="20" t="s">
        <v>404</v>
      </c>
      <c r="S48" s="18" t="s">
        <v>404</v>
      </c>
      <c r="T48" s="20" t="s">
        <v>404</v>
      </c>
      <c r="U48" s="18" t="s">
        <v>404</v>
      </c>
      <c r="V48" s="20" t="s">
        <v>404</v>
      </c>
      <c r="W48" s="18" t="s">
        <v>404</v>
      </c>
      <c r="X48" s="20" t="s">
        <v>404</v>
      </c>
      <c r="Y48" s="18" t="n">
        <v>447.59024652</v>
      </c>
      <c r="Z48" s="20" t="n">
        <v>55.20057841</v>
      </c>
    </row>
    <row r="49" spans="1:26">
      <c r="A49" s="15" t="s">
        <v>446</v>
      </c>
      <c r="B49" s="17" t="n">
        <v>6349</v>
      </c>
      <c r="C49" s="18">
        <f>(52.0/B49*100)</f>
        <v/>
      </c>
      <c r="D49" s="19" t="n">
        <v>6297</v>
      </c>
      <c r="E49" s="18" t="n">
        <v>436.90355382</v>
      </c>
      <c r="F49" s="20" t="n">
        <v>9.93465013</v>
      </c>
      <c r="G49" s="18" t="n">
        <v>420.26377762</v>
      </c>
      <c r="H49" s="20" t="n">
        <v>18.00849606</v>
      </c>
      <c r="I49" s="18" t="n">
        <v>424.99489123</v>
      </c>
      <c r="J49" s="20" t="n">
        <v>4.91403926</v>
      </c>
      <c r="K49" s="18" t="n">
        <v>422.58031889</v>
      </c>
      <c r="L49" s="20" t="n">
        <v>7.02610757</v>
      </c>
      <c r="M49" s="18" t="n">
        <v>417.60518209</v>
      </c>
      <c r="N49" s="20" t="n">
        <v>17.58589586</v>
      </c>
      <c r="O49" s="18" t="n">
        <v>433.35881368</v>
      </c>
      <c r="P49" s="20" t="n">
        <v>12.3663237</v>
      </c>
      <c r="Q49" s="18" t="s">
        <v>404</v>
      </c>
      <c r="R49" s="20" t="s">
        <v>404</v>
      </c>
      <c r="S49" s="18" t="s">
        <v>404</v>
      </c>
      <c r="T49" s="20" t="s">
        <v>404</v>
      </c>
      <c r="U49" s="18" t="s">
        <v>404</v>
      </c>
      <c r="V49" s="20" t="s">
        <v>404</v>
      </c>
      <c r="W49" s="18" t="s">
        <v>404</v>
      </c>
      <c r="X49" s="20" t="s">
        <v>404</v>
      </c>
      <c r="Y49" s="18" t="n">
        <v>517.3813</v>
      </c>
      <c r="Z49" s="20" t="n">
        <v>16.45876519</v>
      </c>
    </row>
    <row r="50" spans="1:26">
      <c r="A50" s="15" t="s">
        <v>447</v>
      </c>
      <c r="B50" s="17" t="n">
        <v>11795</v>
      </c>
      <c r="C50" s="18">
        <f>(1031.0/B50*100)</f>
        <v/>
      </c>
      <c r="D50" s="19" t="n">
        <v>10764</v>
      </c>
      <c r="E50" s="18" t="n">
        <v>416.97653007</v>
      </c>
      <c r="F50" s="20" t="n">
        <v>12.56953943</v>
      </c>
      <c r="G50" s="18" t="n">
        <v>438.31734135</v>
      </c>
      <c r="H50" s="20" t="n">
        <v>12.25424148</v>
      </c>
      <c r="I50" s="18" t="n">
        <v>413.66460994</v>
      </c>
      <c r="J50" s="20" t="n">
        <v>7.90963994</v>
      </c>
      <c r="K50" s="18" t="n">
        <v>429.25698959</v>
      </c>
      <c r="L50" s="20" t="n">
        <v>6.9520182</v>
      </c>
      <c r="M50" s="18" t="n">
        <v>450.11795685</v>
      </c>
      <c r="N50" s="20" t="n">
        <v>9.288447980000001</v>
      </c>
      <c r="O50" s="18" t="n">
        <v>430.40245161</v>
      </c>
      <c r="P50" s="20" t="n">
        <v>10.8629929</v>
      </c>
      <c r="Q50" s="18" t="s">
        <v>404</v>
      </c>
      <c r="R50" s="20" t="s">
        <v>404</v>
      </c>
      <c r="S50" s="18" t="s">
        <v>404</v>
      </c>
      <c r="T50" s="20" t="s">
        <v>404</v>
      </c>
      <c r="U50" s="18" t="s">
        <v>404</v>
      </c>
      <c r="V50" s="20" t="s">
        <v>404</v>
      </c>
      <c r="W50" s="18" t="s">
        <v>404</v>
      </c>
      <c r="X50" s="20" t="s">
        <v>404</v>
      </c>
      <c r="Y50" s="18" t="n">
        <v>420.02494456</v>
      </c>
      <c r="Z50" s="20" t="n">
        <v>15.16818543</v>
      </c>
    </row>
    <row r="51" spans="1:26">
      <c r="A51" s="15" t="s">
        <v>448</v>
      </c>
      <c r="B51" s="17" t="n">
        <v>6866</v>
      </c>
      <c r="C51" s="18">
        <f>(0.0/B51*100)</f>
        <v/>
      </c>
      <c r="D51" s="19" t="n">
        <v>6866</v>
      </c>
      <c r="E51" s="18" t="n">
        <v>412.50626113</v>
      </c>
      <c r="F51" s="20" t="n">
        <v>7.02019817</v>
      </c>
      <c r="G51" s="18" t="n">
        <v>427.80560472</v>
      </c>
      <c r="H51" s="20" t="n">
        <v>12.94146279</v>
      </c>
      <c r="I51" s="18" t="n">
        <v>422.92881351</v>
      </c>
      <c r="J51" s="20" t="n">
        <v>6.39836565</v>
      </c>
      <c r="K51" s="18" t="n">
        <v>425.60618672</v>
      </c>
      <c r="L51" s="20" t="n">
        <v>4.03834406</v>
      </c>
      <c r="M51" s="18" t="n">
        <v>404.60197223</v>
      </c>
      <c r="N51" s="20" t="n">
        <v>11.33233215</v>
      </c>
      <c r="O51" s="18" t="n">
        <v>467.04731365</v>
      </c>
      <c r="P51" s="20" t="n">
        <v>13.81211769</v>
      </c>
      <c r="Q51" s="18" t="s">
        <v>404</v>
      </c>
      <c r="R51" s="20" t="s">
        <v>404</v>
      </c>
      <c r="S51" s="18" t="s">
        <v>404</v>
      </c>
      <c r="T51" s="20" t="s">
        <v>404</v>
      </c>
      <c r="U51" s="18" t="s">
        <v>404</v>
      </c>
      <c r="V51" s="20" t="s">
        <v>404</v>
      </c>
      <c r="W51" s="18" t="s">
        <v>404</v>
      </c>
      <c r="X51" s="20" t="s">
        <v>404</v>
      </c>
      <c r="Y51" s="18" t="n">
        <v>478.45247962</v>
      </c>
      <c r="Z51" s="20" t="n">
        <v>24.93612231</v>
      </c>
    </row>
    <row r="52" spans="1:26">
      <c r="A52" s="15" t="s">
        <v>449</v>
      </c>
      <c r="B52" s="17" t="n">
        <v>5809</v>
      </c>
      <c r="C52" s="18">
        <f>(0.0/B52*100)</f>
        <v/>
      </c>
      <c r="D52" s="19" t="n">
        <v>5809</v>
      </c>
      <c r="E52" s="18" t="s">
        <v>404</v>
      </c>
      <c r="F52" s="20" t="s">
        <v>404</v>
      </c>
      <c r="G52" s="18" t="n">
        <v>475.8525477</v>
      </c>
      <c r="H52" s="20" t="n">
        <v>26.05468626</v>
      </c>
      <c r="I52" s="18" t="n">
        <v>495.63533354</v>
      </c>
      <c r="J52" s="20" t="n">
        <v>8.964002199999999</v>
      </c>
      <c r="K52" s="18" t="n">
        <v>485.68236217</v>
      </c>
      <c r="L52" s="20" t="n">
        <v>3.94286793</v>
      </c>
      <c r="M52" s="18" t="n">
        <v>495.86233534</v>
      </c>
      <c r="N52" s="20" t="n">
        <v>28.72127592</v>
      </c>
      <c r="O52" s="18" t="n">
        <v>475.5356654</v>
      </c>
      <c r="P52" s="20" t="n">
        <v>17.49997527</v>
      </c>
      <c r="Q52" s="18" t="s">
        <v>404</v>
      </c>
      <c r="R52" s="20" t="s">
        <v>404</v>
      </c>
      <c r="S52" s="18" t="s">
        <v>404</v>
      </c>
      <c r="T52" s="20" t="s">
        <v>404</v>
      </c>
      <c r="U52" s="18" t="s">
        <v>404</v>
      </c>
      <c r="V52" s="20" t="s">
        <v>404</v>
      </c>
      <c r="W52" s="18" t="s">
        <v>404</v>
      </c>
      <c r="X52" s="20" t="s">
        <v>404</v>
      </c>
      <c r="Y52" s="18" t="n">
        <v>381.8481</v>
      </c>
      <c r="Z52" s="20" t="n">
        <v>13.66633815</v>
      </c>
    </row>
    <row r="53" spans="1:26">
      <c r="A53" s="15" t="s">
        <v>450</v>
      </c>
      <c r="B53" s="17" t="n">
        <v>5571</v>
      </c>
      <c r="C53" s="18">
        <f>(0.0/B53*100)</f>
        <v/>
      </c>
      <c r="D53" s="19" t="n">
        <v>5571</v>
      </c>
      <c r="E53" s="18" t="n">
        <v>461.0623686</v>
      </c>
      <c r="F53" s="20" t="n">
        <v>24.37339195</v>
      </c>
      <c r="G53" s="18" t="n">
        <v>443.40170034</v>
      </c>
      <c r="H53" s="20" t="n">
        <v>8.42702463</v>
      </c>
      <c r="I53" s="18" t="n">
        <v>453.06473651</v>
      </c>
      <c r="J53" s="20" t="n">
        <v>2.25874776</v>
      </c>
      <c r="K53" s="18" t="n">
        <v>436.31703213</v>
      </c>
      <c r="L53" s="20" t="n">
        <v>2.42069352</v>
      </c>
      <c r="M53" s="18" t="n">
        <v>410.35099707</v>
      </c>
      <c r="N53" s="20" t="n">
        <v>7.29708165</v>
      </c>
      <c r="O53" s="18" t="n">
        <v>425.47941414</v>
      </c>
      <c r="P53" s="20" t="n">
        <v>4.51197031</v>
      </c>
      <c r="Q53" s="18" t="s">
        <v>404</v>
      </c>
      <c r="R53" s="20" t="s">
        <v>404</v>
      </c>
      <c r="S53" s="18" t="s">
        <v>404</v>
      </c>
      <c r="T53" s="20" t="s">
        <v>404</v>
      </c>
      <c r="U53" s="18" t="s">
        <v>404</v>
      </c>
      <c r="V53" s="20" t="s">
        <v>404</v>
      </c>
      <c r="W53" s="18" t="s">
        <v>404</v>
      </c>
      <c r="X53" s="20" t="s">
        <v>404</v>
      </c>
      <c r="Y53" s="18" t="n">
        <v>430.14828414</v>
      </c>
      <c r="Z53" s="20" t="n">
        <v>12.25004245</v>
      </c>
    </row>
    <row r="54" spans="1:26">
      <c r="A54" s="15" t="s">
        <v>451</v>
      </c>
      <c r="B54" s="17" t="n">
        <v>4740</v>
      </c>
      <c r="C54" s="18">
        <f>(199.0/B54*100)</f>
        <v/>
      </c>
      <c r="D54" s="19" t="n">
        <v>4541</v>
      </c>
      <c r="E54" s="18" t="s">
        <v>404</v>
      </c>
      <c r="F54" s="20" t="s">
        <v>404</v>
      </c>
      <c r="G54" s="18" t="n">
        <v>397.27503423</v>
      </c>
      <c r="H54" s="20" t="n">
        <v>16.34412721</v>
      </c>
      <c r="I54" s="18" t="n">
        <v>367.18393432</v>
      </c>
      <c r="J54" s="20" t="n">
        <v>14.09725628</v>
      </c>
      <c r="K54" s="18" t="n">
        <v>344.83385857</v>
      </c>
      <c r="L54" s="20" t="n">
        <v>5.33172036</v>
      </c>
      <c r="M54" s="18" t="n">
        <v>381.21152946</v>
      </c>
      <c r="N54" s="20" t="n">
        <v>10.99318545</v>
      </c>
      <c r="O54" s="18" t="n">
        <v>353.04740596</v>
      </c>
      <c r="P54" s="20" t="n">
        <v>9.26066119</v>
      </c>
      <c r="Q54" s="18" t="s">
        <v>404</v>
      </c>
      <c r="R54" s="20" t="s">
        <v>404</v>
      </c>
      <c r="S54" s="18" t="s">
        <v>404</v>
      </c>
      <c r="T54" s="20" t="s">
        <v>404</v>
      </c>
      <c r="U54" s="18" t="s">
        <v>404</v>
      </c>
      <c r="V54" s="20" t="s">
        <v>404</v>
      </c>
      <c r="W54" s="18" t="s">
        <v>404</v>
      </c>
      <c r="X54" s="20" t="s">
        <v>404</v>
      </c>
      <c r="Y54" s="18" t="n">
        <v>294.83090661</v>
      </c>
      <c r="Z54" s="20" t="n">
        <v>21.46511726</v>
      </c>
    </row>
    <row r="55" spans="1:26">
      <c r="A55" s="15" t="s">
        <v>452</v>
      </c>
      <c r="B55" s="17" t="n">
        <v>5316</v>
      </c>
      <c r="C55" s="18">
        <f>(43.0/B55*100)</f>
        <v/>
      </c>
      <c r="D55" s="19" t="n">
        <v>5273</v>
      </c>
      <c r="E55" s="18" t="n">
        <v>423.35693141</v>
      </c>
      <c r="F55" s="20" t="n">
        <v>21.52748119</v>
      </c>
      <c r="G55" s="18" t="n">
        <v>393.10610896</v>
      </c>
      <c r="H55" s="20" t="n">
        <v>6.77725828</v>
      </c>
      <c r="I55" s="18" t="n">
        <v>405.55134884</v>
      </c>
      <c r="J55" s="20" t="n">
        <v>4.1951769</v>
      </c>
      <c r="K55" s="18" t="n">
        <v>401.16020432</v>
      </c>
      <c r="L55" s="20" t="n">
        <v>10.92386442</v>
      </c>
      <c r="M55" s="18" t="n">
        <v>402.87696276</v>
      </c>
      <c r="N55" s="20" t="n">
        <v>19.89985153</v>
      </c>
      <c r="O55" s="18" t="n">
        <v>397.36589177</v>
      </c>
      <c r="P55" s="20" t="n">
        <v>12.14173554</v>
      </c>
      <c r="Q55" s="18" t="s">
        <v>404</v>
      </c>
      <c r="R55" s="20" t="s">
        <v>404</v>
      </c>
      <c r="S55" s="18" t="s">
        <v>404</v>
      </c>
      <c r="T55" s="20" t="s">
        <v>404</v>
      </c>
      <c r="U55" s="18" t="s">
        <v>404</v>
      </c>
      <c r="V55" s="20" t="s">
        <v>404</v>
      </c>
      <c r="W55" s="18" t="s">
        <v>404</v>
      </c>
      <c r="X55" s="20" t="s">
        <v>404</v>
      </c>
      <c r="Y55" s="18" t="n">
        <v>331.72875241</v>
      </c>
      <c r="Z55" s="20" t="n">
        <v>30.38341075</v>
      </c>
    </row>
    <row r="56" spans="1:26">
      <c r="A56" s="15" t="s">
        <v>453</v>
      </c>
      <c r="B56" s="17" t="n">
        <v>5359</v>
      </c>
      <c r="C56" s="18">
        <f>(0.0/B56*100)</f>
        <v/>
      </c>
      <c r="D56" s="19" t="n">
        <v>5359</v>
      </c>
      <c r="E56" s="18" t="n">
        <v>515.32980097</v>
      </c>
      <c r="F56" s="20" t="n">
        <v>5.15227031</v>
      </c>
      <c r="G56" s="18" t="n">
        <v>540.78763477</v>
      </c>
      <c r="H56" s="20" t="n">
        <v>11.63834152</v>
      </c>
      <c r="I56" s="18" t="n">
        <v>523.88755086</v>
      </c>
      <c r="J56" s="20" t="n">
        <v>5.37236036</v>
      </c>
      <c r="K56" s="18" t="n">
        <v>528.92828385</v>
      </c>
      <c r="L56" s="20" t="n">
        <v>9.893765999999999</v>
      </c>
      <c r="M56" s="18" t="n">
        <v>506.42088135</v>
      </c>
      <c r="N56" s="20" t="n">
        <v>24.17303684</v>
      </c>
      <c r="O56" s="18" t="n">
        <v>544.3166376200001</v>
      </c>
      <c r="P56" s="20" t="n">
        <v>21.46262672</v>
      </c>
      <c r="Q56" s="18" t="s">
        <v>404</v>
      </c>
      <c r="R56" s="20" t="s">
        <v>404</v>
      </c>
      <c r="S56" s="18" t="s">
        <v>404</v>
      </c>
      <c r="T56" s="20" t="s">
        <v>404</v>
      </c>
      <c r="U56" s="18" t="s">
        <v>404</v>
      </c>
      <c r="V56" s="20" t="s">
        <v>404</v>
      </c>
      <c r="W56" s="18" t="s">
        <v>404</v>
      </c>
      <c r="X56" s="20" t="s">
        <v>404</v>
      </c>
      <c r="Y56" s="18" t="n">
        <v>513.77667474</v>
      </c>
      <c r="Z56" s="20" t="n">
        <v>12.15019877</v>
      </c>
    </row>
    <row r="57" spans="1:26">
      <c r="A57" s="15" t="s">
        <v>454</v>
      </c>
      <c r="B57" s="17" t="n">
        <v>6513</v>
      </c>
      <c r="C57" s="18">
        <f>(0.0/B57*100)</f>
        <v/>
      </c>
      <c r="D57" s="19" t="n">
        <v>6513</v>
      </c>
      <c r="E57" s="18" t="n">
        <v>379.78605875</v>
      </c>
      <c r="F57" s="20" t="n">
        <v>20.36086294</v>
      </c>
      <c r="G57" s="18" t="n">
        <v>394.58167863</v>
      </c>
      <c r="H57" s="20" t="n">
        <v>7.09526301</v>
      </c>
      <c r="I57" s="18" t="n">
        <v>394.87821085</v>
      </c>
      <c r="J57" s="20" t="n">
        <v>10.88239982</v>
      </c>
      <c r="K57" s="18" t="n">
        <v>400.76051058</v>
      </c>
      <c r="L57" s="20" t="n">
        <v>4.43201446</v>
      </c>
      <c r="M57" s="18" t="n">
        <v>403.16994823</v>
      </c>
      <c r="N57" s="20" t="n">
        <v>10.68902827</v>
      </c>
      <c r="O57" s="18" t="n">
        <v>386.59733385</v>
      </c>
      <c r="P57" s="20" t="n">
        <v>12.41860751</v>
      </c>
      <c r="Q57" s="18" t="s">
        <v>404</v>
      </c>
      <c r="R57" s="20" t="s">
        <v>404</v>
      </c>
      <c r="S57" s="18" t="s">
        <v>404</v>
      </c>
      <c r="T57" s="20" t="s">
        <v>404</v>
      </c>
      <c r="U57" s="18" t="s">
        <v>404</v>
      </c>
      <c r="V57" s="20" t="s">
        <v>404</v>
      </c>
      <c r="W57" s="18" t="s">
        <v>404</v>
      </c>
      <c r="X57" s="20" t="s">
        <v>404</v>
      </c>
      <c r="Y57" s="18" t="n">
        <v>337.94881143</v>
      </c>
      <c r="Z57" s="20" t="n">
        <v>10.54297295</v>
      </c>
    </row>
    <row r="58" spans="1:26">
      <c r="A58" s="15" t="s">
        <v>455</v>
      </c>
      <c r="B58" s="17" t="n">
        <v>7267</v>
      </c>
      <c r="C58" s="18">
        <f>(0.0/B58*100)</f>
        <v/>
      </c>
      <c r="D58" s="19" t="n">
        <v>7267</v>
      </c>
      <c r="E58" s="18" t="n">
        <v>382.48805882</v>
      </c>
      <c r="F58" s="20" t="n">
        <v>12.61638521</v>
      </c>
      <c r="G58" s="18" t="n">
        <v>423.63177087</v>
      </c>
      <c r="H58" s="20" t="n">
        <v>9.355898399999999</v>
      </c>
      <c r="I58" s="18" t="n">
        <v>398.85402906</v>
      </c>
      <c r="J58" s="20" t="n">
        <v>11.13601564</v>
      </c>
      <c r="K58" s="18" t="n">
        <v>410.62206817</v>
      </c>
      <c r="L58" s="20" t="n">
        <v>4.22665587</v>
      </c>
      <c r="M58" s="18" t="n">
        <v>406.07793106</v>
      </c>
      <c r="N58" s="20" t="n">
        <v>10.79496978</v>
      </c>
      <c r="O58" s="18" t="n">
        <v>405.50784978</v>
      </c>
      <c r="P58" s="20" t="n">
        <v>12.97013404</v>
      </c>
      <c r="Q58" s="18" t="s">
        <v>404</v>
      </c>
      <c r="R58" s="20" t="s">
        <v>404</v>
      </c>
      <c r="S58" s="18" t="s">
        <v>404</v>
      </c>
      <c r="T58" s="20" t="s">
        <v>404</v>
      </c>
      <c r="U58" s="18" t="s">
        <v>404</v>
      </c>
      <c r="V58" s="20" t="s">
        <v>404</v>
      </c>
      <c r="W58" s="18" t="s">
        <v>404</v>
      </c>
      <c r="X58" s="20" t="s">
        <v>404</v>
      </c>
      <c r="Y58" s="18" t="n">
        <v>361.63050859</v>
      </c>
      <c r="Z58" s="20" t="n">
        <v>9.573071629999999</v>
      </c>
    </row>
    <row r="59" spans="1:26">
      <c r="A59" s="15" t="s">
        <v>456</v>
      </c>
      <c r="B59" s="17" t="n">
        <v>4826</v>
      </c>
      <c r="C59" s="18">
        <f>(0.0/B59*100)</f>
        <v/>
      </c>
      <c r="D59" s="19" t="n">
        <v>4826</v>
      </c>
      <c r="E59" s="18" t="n">
        <v>346.59064833</v>
      </c>
      <c r="F59" s="20" t="n">
        <v>9.48244581</v>
      </c>
      <c r="G59" s="18" t="n">
        <v>362.41538177</v>
      </c>
      <c r="H59" s="20" t="n">
        <v>6.83298642</v>
      </c>
      <c r="I59" s="18" t="n">
        <v>358.1552554</v>
      </c>
      <c r="J59" s="20" t="n">
        <v>2.93675217</v>
      </c>
      <c r="K59" s="18" t="n">
        <v>348.44716207</v>
      </c>
      <c r="L59" s="20" t="n">
        <v>2.85728922</v>
      </c>
      <c r="M59" s="18" t="n">
        <v>316.15804787</v>
      </c>
      <c r="N59" s="20" t="n">
        <v>4.93742504</v>
      </c>
      <c r="O59" s="18" t="n">
        <v>336.73037831</v>
      </c>
      <c r="P59" s="20" t="n">
        <v>3.28354824</v>
      </c>
      <c r="Q59" s="18" t="s">
        <v>404</v>
      </c>
      <c r="R59" s="20" t="s">
        <v>404</v>
      </c>
      <c r="S59" s="18" t="s">
        <v>404</v>
      </c>
      <c r="T59" s="20" t="s">
        <v>404</v>
      </c>
      <c r="U59" s="18" t="s">
        <v>404</v>
      </c>
      <c r="V59" s="20" t="s">
        <v>404</v>
      </c>
      <c r="W59" s="18" t="s">
        <v>404</v>
      </c>
      <c r="X59" s="20" t="s">
        <v>404</v>
      </c>
      <c r="Y59" s="18" t="n">
        <v>310.21064091</v>
      </c>
      <c r="Z59" s="20" t="n">
        <v>16.45801956</v>
      </c>
    </row>
    <row r="60" spans="1:26">
      <c r="A60" s="15" t="s">
        <v>457</v>
      </c>
      <c r="B60" s="17" t="n">
        <v>4546</v>
      </c>
      <c r="C60" s="18">
        <f>(0.0/B60*100)</f>
        <v/>
      </c>
      <c r="D60" s="19" t="n">
        <v>4546</v>
      </c>
      <c r="E60" s="18" t="n">
        <v>358.17588391</v>
      </c>
      <c r="F60" s="20" t="n">
        <v>88.04047262</v>
      </c>
      <c r="G60" s="18" t="n">
        <v>321.20632699</v>
      </c>
      <c r="H60" s="20" t="n">
        <v>12.64304475</v>
      </c>
      <c r="I60" s="18" t="n">
        <v>359.40420615</v>
      </c>
      <c r="J60" s="20" t="n">
        <v>10.86224681</v>
      </c>
      <c r="K60" s="18" t="n">
        <v>333.34220543</v>
      </c>
      <c r="L60" s="20" t="n">
        <v>8.79214719</v>
      </c>
      <c r="M60" s="18" t="n">
        <v>357.99529108</v>
      </c>
      <c r="N60" s="20" t="n">
        <v>12.91974188</v>
      </c>
      <c r="O60" s="18" t="n">
        <v>358.27289454</v>
      </c>
      <c r="P60" s="20" t="n">
        <v>25.00202943</v>
      </c>
      <c r="Q60" s="18" t="s">
        <v>404</v>
      </c>
      <c r="R60" s="20" t="s">
        <v>404</v>
      </c>
      <c r="S60" s="18" t="s">
        <v>404</v>
      </c>
      <c r="T60" s="20" t="s">
        <v>404</v>
      </c>
      <c r="U60" s="18" t="s">
        <v>404</v>
      </c>
      <c r="V60" s="20" t="s">
        <v>404</v>
      </c>
      <c r="W60" s="18" t="s">
        <v>404</v>
      </c>
      <c r="X60" s="20" t="s">
        <v>404</v>
      </c>
      <c r="Y60" s="18" t="n">
        <v>373.01157857</v>
      </c>
      <c r="Z60" s="20" t="n">
        <v>33.322638</v>
      </c>
    </row>
    <row r="61" spans="1:26">
      <c r="A61" s="15" t="s">
        <v>458</v>
      </c>
      <c r="B61" s="17" t="n">
        <v>6525</v>
      </c>
      <c r="C61" s="18">
        <f>(0.0/B61*100)</f>
        <v/>
      </c>
      <c r="D61" s="19" t="n">
        <v>6525</v>
      </c>
      <c r="E61" s="18" t="s">
        <v>404</v>
      </c>
      <c r="F61" s="20" t="s">
        <v>404</v>
      </c>
      <c r="G61" s="18" t="n">
        <v>471.21142557</v>
      </c>
      <c r="H61" s="20" t="n">
        <v>7.54119764</v>
      </c>
      <c r="I61" s="18" t="n">
        <v>473.37141616</v>
      </c>
      <c r="J61" s="20" t="n">
        <v>4.37764015</v>
      </c>
      <c r="K61" s="18" t="n">
        <v>476.22240745</v>
      </c>
      <c r="L61" s="20" t="n">
        <v>5.84241105</v>
      </c>
      <c r="M61" s="18" t="n">
        <v>468.52603131</v>
      </c>
      <c r="N61" s="20" t="n">
        <v>15.35569936</v>
      </c>
      <c r="O61" s="18" t="n">
        <v>408.89945122</v>
      </c>
      <c r="P61" s="20" t="n">
        <v>23.51074828</v>
      </c>
      <c r="Q61" s="18" t="s">
        <v>404</v>
      </c>
      <c r="R61" s="20" t="s">
        <v>404</v>
      </c>
      <c r="S61" s="18" t="s">
        <v>404</v>
      </c>
      <c r="T61" s="20" t="s">
        <v>404</v>
      </c>
      <c r="U61" s="18" t="s">
        <v>404</v>
      </c>
      <c r="V61" s="20" t="s">
        <v>404</v>
      </c>
      <c r="W61" s="18" t="s">
        <v>404</v>
      </c>
      <c r="X61" s="20" t="s">
        <v>404</v>
      </c>
      <c r="Y61" s="18" t="n">
        <v>385.89806823</v>
      </c>
      <c r="Z61" s="20" t="n">
        <v>20.12227127</v>
      </c>
    </row>
    <row r="62" spans="1:26">
      <c r="A62" s="15" t="s">
        <v>459</v>
      </c>
      <c r="B62" s="17" t="n">
        <v>4476</v>
      </c>
      <c r="C62" s="18">
        <f>(0.0/B62*100)</f>
        <v/>
      </c>
      <c r="D62" s="19" t="n">
        <v>4476</v>
      </c>
      <c r="E62" s="18" t="s">
        <v>404</v>
      </c>
      <c r="F62" s="20" t="s">
        <v>404</v>
      </c>
      <c r="G62" s="18" t="n">
        <v>497.91996161</v>
      </c>
      <c r="H62" s="20" t="n">
        <v>3.0290102</v>
      </c>
      <c r="I62" s="18" t="n">
        <v>518.91132621</v>
      </c>
      <c r="J62" s="20" t="n">
        <v>1.83675941</v>
      </c>
      <c r="K62" s="18" t="n">
        <v>485.12228721</v>
      </c>
      <c r="L62" s="20" t="n">
        <v>2.42700308</v>
      </c>
      <c r="M62" s="18" t="n">
        <v>534.13593559</v>
      </c>
      <c r="N62" s="20" t="n">
        <v>4.54916328</v>
      </c>
      <c r="O62" s="18" t="n">
        <v>532.48775517</v>
      </c>
      <c r="P62" s="20" t="n">
        <v>3.58051048</v>
      </c>
      <c r="Q62" s="18" t="s">
        <v>404</v>
      </c>
      <c r="R62" s="20" t="s">
        <v>404</v>
      </c>
      <c r="S62" s="18" t="s">
        <v>404</v>
      </c>
      <c r="T62" s="20" t="s">
        <v>404</v>
      </c>
      <c r="U62" s="18" t="s">
        <v>404</v>
      </c>
      <c r="V62" s="20" t="s">
        <v>404</v>
      </c>
      <c r="W62" s="18" t="s">
        <v>404</v>
      </c>
      <c r="X62" s="20" t="s">
        <v>404</v>
      </c>
      <c r="Y62" s="18" t="n">
        <v>399.27622079</v>
      </c>
      <c r="Z62" s="20" t="n">
        <v>25.88703417</v>
      </c>
    </row>
    <row r="63" spans="1:26">
      <c r="A63" s="15" t="s">
        <v>460</v>
      </c>
      <c r="B63" s="17" t="n">
        <v>5324</v>
      </c>
      <c r="C63" s="18">
        <f>(0.0/B63*100)</f>
        <v/>
      </c>
      <c r="D63" s="19" t="n">
        <v>5324</v>
      </c>
      <c r="E63" s="18" t="n">
        <v>458.30637447</v>
      </c>
      <c r="F63" s="20" t="n">
        <v>13.03923429</v>
      </c>
      <c r="G63" s="18" t="n">
        <v>350.06807595</v>
      </c>
      <c r="H63" s="20" t="n">
        <v>8.568169380000001</v>
      </c>
      <c r="I63" s="18" t="n">
        <v>353.40339049</v>
      </c>
      <c r="J63" s="20" t="n">
        <v>2.31122259</v>
      </c>
      <c r="K63" s="18" t="n">
        <v>340.2021696</v>
      </c>
      <c r="L63" s="20" t="n">
        <v>2.76447053</v>
      </c>
      <c r="M63" s="18" t="n">
        <v>351.10698693</v>
      </c>
      <c r="N63" s="20" t="n">
        <v>3.52589044</v>
      </c>
      <c r="O63" s="18" t="n">
        <v>358.3968874</v>
      </c>
      <c r="P63" s="20" t="n">
        <v>5.51381982</v>
      </c>
      <c r="Q63" s="18" t="s">
        <v>404</v>
      </c>
      <c r="R63" s="20" t="s">
        <v>404</v>
      </c>
      <c r="S63" s="18" t="s">
        <v>404</v>
      </c>
      <c r="T63" s="20" t="s">
        <v>404</v>
      </c>
      <c r="U63" s="18" t="s">
        <v>404</v>
      </c>
      <c r="V63" s="20" t="s">
        <v>404</v>
      </c>
      <c r="W63" s="18" t="s">
        <v>404</v>
      </c>
      <c r="X63" s="20" t="s">
        <v>404</v>
      </c>
      <c r="Y63" s="18" t="n">
        <v>364.5985222</v>
      </c>
      <c r="Z63" s="20" t="n">
        <v>5.34837061</v>
      </c>
    </row>
    <row r="64" spans="1:26">
      <c r="A64" s="15" t="s">
        <v>461</v>
      </c>
      <c r="B64" s="17" t="n">
        <v>3634</v>
      </c>
      <c r="C64" s="18">
        <f>(27.0/B64*100)</f>
        <v/>
      </c>
      <c r="D64" s="19" t="n">
        <v>3607</v>
      </c>
      <c r="E64" s="18" t="s">
        <v>404</v>
      </c>
      <c r="F64" s="20" t="s">
        <v>404</v>
      </c>
      <c r="G64" s="18" t="n">
        <v>434.42358688</v>
      </c>
      <c r="H64" s="20" t="n">
        <v>6.02325147</v>
      </c>
      <c r="I64" s="18" t="n">
        <v>468.54745051</v>
      </c>
      <c r="J64" s="20" t="n">
        <v>2.48271907</v>
      </c>
      <c r="K64" s="18" t="n">
        <v>448.71243093</v>
      </c>
      <c r="L64" s="20" t="n">
        <v>4.04064292</v>
      </c>
      <c r="M64" s="18" t="n">
        <v>398.01830822</v>
      </c>
      <c r="N64" s="20" t="n">
        <v>4.15785517</v>
      </c>
      <c r="O64" s="18" t="n">
        <v>473.66473482</v>
      </c>
      <c r="P64" s="20" t="n">
        <v>7.96959791</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383.43154181</v>
      </c>
      <c r="F65" s="20" t="n">
        <v>10.95694948</v>
      </c>
      <c r="G65" s="18" t="n">
        <v>415.27468503</v>
      </c>
      <c r="H65" s="20" t="n">
        <v>11.63570635</v>
      </c>
      <c r="I65" s="18" t="n">
        <v>409.59501146</v>
      </c>
      <c r="J65" s="20" t="n">
        <v>6.77471535</v>
      </c>
      <c r="K65" s="18" t="n">
        <v>414.14792048</v>
      </c>
      <c r="L65" s="20" t="n">
        <v>4.7928457</v>
      </c>
      <c r="M65" s="18" t="n">
        <v>440.68102874</v>
      </c>
      <c r="N65" s="20" t="n">
        <v>7.60871172</v>
      </c>
      <c r="O65" s="18" t="n">
        <v>399.47363283</v>
      </c>
      <c r="P65" s="20" t="n">
        <v>7.5190094</v>
      </c>
      <c r="Q65" s="18" t="s">
        <v>404</v>
      </c>
      <c r="R65" s="20" t="s">
        <v>404</v>
      </c>
      <c r="S65" s="18" t="s">
        <v>404</v>
      </c>
      <c r="T65" s="20" t="s">
        <v>404</v>
      </c>
      <c r="U65" s="18" t="n">
        <v>386.57192954</v>
      </c>
      <c r="V65" s="20" t="n">
        <v>12.73439327</v>
      </c>
      <c r="W65" s="18" t="s">
        <v>404</v>
      </c>
      <c r="X65" s="20" t="s">
        <v>404</v>
      </c>
      <c r="Y65" s="18" t="n">
        <v>414.78461442</v>
      </c>
      <c r="Z65" s="20" t="n">
        <v>10.81552838</v>
      </c>
    </row>
    <row r="66" spans="1:26">
      <c r="A66" s="15" t="s">
        <v>463</v>
      </c>
      <c r="B66" s="17" t="n">
        <v>5665</v>
      </c>
      <c r="C66" s="18">
        <f>(0.0/B66*100)</f>
        <v/>
      </c>
      <c r="D66" s="19" t="n">
        <v>5665</v>
      </c>
      <c r="E66" s="18" t="s">
        <v>404</v>
      </c>
      <c r="F66" s="20" t="s">
        <v>404</v>
      </c>
      <c r="G66" s="18" t="s">
        <v>404</v>
      </c>
      <c r="H66" s="20" t="s">
        <v>404</v>
      </c>
      <c r="I66" s="18" t="n">
        <v>432.65590359</v>
      </c>
      <c r="J66" s="20" t="n">
        <v>1.93584742</v>
      </c>
      <c r="K66" s="18" t="n">
        <v>421.49468269</v>
      </c>
      <c r="L66" s="20" t="n">
        <v>2.83119213</v>
      </c>
      <c r="M66" s="18" t="n">
        <v>410.70101077</v>
      </c>
      <c r="N66" s="20" t="n">
        <v>5.48608289</v>
      </c>
      <c r="O66" s="18" t="n">
        <v>390.94786262</v>
      </c>
      <c r="P66" s="20" t="n">
        <v>6.50292595</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371.28280941</v>
      </c>
      <c r="F67" s="20" t="n">
        <v>23.66209123</v>
      </c>
      <c r="G67" s="18" t="n">
        <v>399.80632713</v>
      </c>
      <c r="H67" s="20" t="n">
        <v>12.70312958</v>
      </c>
      <c r="I67" s="18" t="n">
        <v>402.91641982</v>
      </c>
      <c r="J67" s="20" t="n">
        <v>6.40272569</v>
      </c>
      <c r="K67" s="18" t="n">
        <v>398.67317921</v>
      </c>
      <c r="L67" s="20" t="n">
        <v>6.24593207</v>
      </c>
      <c r="M67" s="18" t="n">
        <v>382.47996166</v>
      </c>
      <c r="N67" s="20" t="n">
        <v>10.85044114</v>
      </c>
      <c r="O67" s="18" t="n">
        <v>395.12442044</v>
      </c>
      <c r="P67" s="20" t="n">
        <v>12.07145643</v>
      </c>
      <c r="Q67" s="18" t="s">
        <v>404</v>
      </c>
      <c r="R67" s="20" t="s">
        <v>404</v>
      </c>
      <c r="S67" s="18" t="s">
        <v>404</v>
      </c>
      <c r="T67" s="20" t="s">
        <v>404</v>
      </c>
      <c r="U67" s="18" t="s">
        <v>404</v>
      </c>
      <c r="V67" s="20" t="s">
        <v>404</v>
      </c>
      <c r="W67" s="18" t="s">
        <v>404</v>
      </c>
      <c r="X67" s="20" t="s">
        <v>404</v>
      </c>
      <c r="Y67" s="18" t="n">
        <v>408.06820039</v>
      </c>
      <c r="Z67" s="20" t="n">
        <v>16.06417722</v>
      </c>
    </row>
    <row r="68" spans="1:26">
      <c r="A68" s="15" t="s">
        <v>465</v>
      </c>
      <c r="B68" s="17" t="n">
        <v>12083</v>
      </c>
      <c r="C68" s="18">
        <f>(0.0/B68*100)</f>
        <v/>
      </c>
      <c r="D68" s="19" t="n">
        <v>12083</v>
      </c>
      <c r="E68" s="18" t="s">
        <v>404</v>
      </c>
      <c r="F68" s="20" t="s">
        <v>404</v>
      </c>
      <c r="G68" s="18" t="n">
        <v>440.60693777</v>
      </c>
      <c r="H68" s="20" t="n">
        <v>5.08528921</v>
      </c>
      <c r="I68" s="18" t="n">
        <v>407.11220898</v>
      </c>
      <c r="J68" s="20" t="n">
        <v>2.55148099</v>
      </c>
      <c r="K68" s="18" t="n">
        <v>399.71095992</v>
      </c>
      <c r="L68" s="20" t="n">
        <v>1.83782104</v>
      </c>
      <c r="M68" s="18" t="n">
        <v>397.0458333</v>
      </c>
      <c r="N68" s="20" t="n">
        <v>1.64438785</v>
      </c>
      <c r="O68" s="18" t="n">
        <v>398.6826953</v>
      </c>
      <c r="P68" s="20" t="n">
        <v>3.62971504</v>
      </c>
      <c r="Q68" s="18" t="s">
        <v>404</v>
      </c>
      <c r="R68" s="20" t="s">
        <v>404</v>
      </c>
      <c r="S68" s="18" t="s">
        <v>404</v>
      </c>
      <c r="T68" s="20" t="s">
        <v>404</v>
      </c>
      <c r="U68" s="18" t="s">
        <v>404</v>
      </c>
      <c r="V68" s="20" t="s">
        <v>404</v>
      </c>
      <c r="W68" s="18" t="s">
        <v>404</v>
      </c>
      <c r="X68" s="20" t="s">
        <v>404</v>
      </c>
      <c r="Y68" s="18" t="n">
        <v>389.45991208</v>
      </c>
      <c r="Z68" s="20" t="n">
        <v>5.56390022</v>
      </c>
    </row>
    <row r="69" spans="1:26">
      <c r="A69" s="15" t="s">
        <v>466</v>
      </c>
      <c r="B69" s="17" t="n">
        <v>4876</v>
      </c>
      <c r="C69" s="18">
        <f>(0.0/B69*100)</f>
        <v/>
      </c>
      <c r="D69" s="19" t="n">
        <v>4876</v>
      </c>
      <c r="E69" s="18" t="n">
        <v>402.05968587</v>
      </c>
      <c r="F69" s="20" t="n">
        <v>15.26938802</v>
      </c>
      <c r="G69" s="18" t="n">
        <v>431.89250326</v>
      </c>
      <c r="H69" s="20" t="n">
        <v>17.18784616</v>
      </c>
      <c r="I69" s="18" t="n">
        <v>451.85639065</v>
      </c>
      <c r="J69" s="20" t="n">
        <v>11.74043607</v>
      </c>
      <c r="K69" s="18" t="n">
        <v>429.48314554</v>
      </c>
      <c r="L69" s="20" t="n">
        <v>5.61597133</v>
      </c>
      <c r="M69" s="18" t="n">
        <v>439.54242444</v>
      </c>
      <c r="N69" s="20" t="n">
        <v>15.146341</v>
      </c>
      <c r="O69" s="18" t="n">
        <v>431.74134307</v>
      </c>
      <c r="P69" s="20" t="n">
        <v>17.25473624</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485.42202687</v>
      </c>
      <c r="H70" s="20" t="n">
        <v>9.033673800000001</v>
      </c>
      <c r="I70" s="18" t="n">
        <v>496.74269114</v>
      </c>
      <c r="J70" s="20" t="n">
        <v>4.69481347</v>
      </c>
      <c r="K70" s="18" t="n">
        <v>494.69366716</v>
      </c>
      <c r="L70" s="20" t="n">
        <v>5.60149642</v>
      </c>
      <c r="M70" s="18" t="n">
        <v>497.68283161</v>
      </c>
      <c r="N70" s="20" t="n">
        <v>7.67835904</v>
      </c>
      <c r="O70" s="18" t="n">
        <v>500.52596486</v>
      </c>
      <c r="P70" s="20" t="n">
        <v>11.88358252</v>
      </c>
      <c r="Q70" s="18" t="s">
        <v>404</v>
      </c>
      <c r="R70" s="20" t="s">
        <v>404</v>
      </c>
      <c r="S70" s="18" t="s">
        <v>404</v>
      </c>
      <c r="T70" s="20" t="s">
        <v>404</v>
      </c>
      <c r="U70" s="18" t="s">
        <v>404</v>
      </c>
      <c r="V70" s="20" t="s">
        <v>404</v>
      </c>
      <c r="W70" s="18" t="s">
        <v>404</v>
      </c>
      <c r="X70" s="20" t="s">
        <v>404</v>
      </c>
      <c r="Y70" s="18" t="n">
        <v>460.70673443</v>
      </c>
      <c r="Z70" s="20" t="n">
        <v>16.35450671</v>
      </c>
    </row>
    <row r="71" spans="1:26">
      <c r="A71" s="15" t="s">
        <v>468</v>
      </c>
      <c r="B71" s="17" t="n">
        <v>6115</v>
      </c>
      <c r="C71" s="18">
        <f>(0.0/B71*100)</f>
        <v/>
      </c>
      <c r="D71" s="19" t="n">
        <v>6115</v>
      </c>
      <c r="E71" s="18" t="n">
        <v>612.64148799</v>
      </c>
      <c r="F71" s="20" t="n">
        <v>14.61048261</v>
      </c>
      <c r="G71" s="18" t="n">
        <v>539.49231974</v>
      </c>
      <c r="H71" s="20" t="n">
        <v>3.5553377</v>
      </c>
      <c r="I71" s="18" t="n">
        <v>530.40943042</v>
      </c>
      <c r="J71" s="20" t="n">
        <v>3.0028088</v>
      </c>
      <c r="K71" s="18" t="n">
        <v>529.18148117</v>
      </c>
      <c r="L71" s="20" t="n">
        <v>2.62932108</v>
      </c>
      <c r="M71" s="18" t="n">
        <v>562.33859996</v>
      </c>
      <c r="N71" s="20" t="n">
        <v>4.42310464</v>
      </c>
      <c r="O71" s="18" t="n">
        <v>546.2199041</v>
      </c>
      <c r="P71" s="20" t="n">
        <v>4.26168874</v>
      </c>
      <c r="Q71" s="18" t="s">
        <v>404</v>
      </c>
      <c r="R71" s="20" t="s">
        <v>404</v>
      </c>
      <c r="S71" s="18" t="s">
        <v>404</v>
      </c>
      <c r="T71" s="20" t="s">
        <v>404</v>
      </c>
      <c r="U71" s="18" t="s">
        <v>404</v>
      </c>
      <c r="V71" s="20" t="s">
        <v>404</v>
      </c>
      <c r="W71" s="18" t="s">
        <v>404</v>
      </c>
      <c r="X71" s="20" t="s">
        <v>404</v>
      </c>
      <c r="Y71" s="18" t="n">
        <v>477.62548649</v>
      </c>
      <c r="Z71" s="20" t="n">
        <v>16.94240927</v>
      </c>
    </row>
    <row r="72" spans="1:26">
      <c r="A72" s="15" t="s">
        <v>469</v>
      </c>
      <c r="B72" s="17" t="n">
        <v>7708</v>
      </c>
      <c r="C72" s="18">
        <f>(0.0/B72*100)</f>
        <v/>
      </c>
      <c r="D72" s="19" t="n">
        <v>7708</v>
      </c>
      <c r="E72" s="18" t="n">
        <v>500.06850604</v>
      </c>
      <c r="F72" s="20" t="n">
        <v>9.57126787</v>
      </c>
      <c r="G72" s="18" t="n">
        <v>484.38077844</v>
      </c>
      <c r="H72" s="20" t="n">
        <v>7.79709597</v>
      </c>
      <c r="I72" s="18" t="n">
        <v>504.13582121</v>
      </c>
      <c r="J72" s="20" t="n">
        <v>6.90679979</v>
      </c>
      <c r="K72" s="18" t="n">
        <v>505.18456484</v>
      </c>
      <c r="L72" s="20" t="n">
        <v>6.48688772</v>
      </c>
      <c r="M72" s="18" t="n">
        <v>464.12023647</v>
      </c>
      <c r="N72" s="20" t="n">
        <v>15.32626505</v>
      </c>
      <c r="O72" s="18" t="n">
        <v>501.61276647</v>
      </c>
      <c r="P72" s="20" t="n">
        <v>11.77622027</v>
      </c>
      <c r="Q72" s="18" t="s">
        <v>404</v>
      </c>
      <c r="R72" s="20" t="s">
        <v>404</v>
      </c>
      <c r="S72" s="18" t="s">
        <v>404</v>
      </c>
      <c r="T72" s="20" t="s">
        <v>404</v>
      </c>
      <c r="U72" s="18" t="s">
        <v>404</v>
      </c>
      <c r="V72" s="20" t="s">
        <v>404</v>
      </c>
      <c r="W72" s="18" t="s">
        <v>404</v>
      </c>
      <c r="X72" s="20" t="s">
        <v>404</v>
      </c>
      <c r="Y72" s="18" t="n">
        <v>485.68621796</v>
      </c>
      <c r="Z72" s="20" t="n">
        <v>29.08878982</v>
      </c>
    </row>
    <row r="73" spans="1:26">
      <c r="A73" s="15" t="s">
        <v>470</v>
      </c>
      <c r="B73" s="17" t="n">
        <v>8249</v>
      </c>
      <c r="C73" s="18">
        <f>(0.0/B73*100)</f>
        <v/>
      </c>
      <c r="D73" s="19" t="n">
        <v>8249</v>
      </c>
      <c r="E73" s="18" t="s">
        <v>404</v>
      </c>
      <c r="F73" s="20" t="s">
        <v>404</v>
      </c>
      <c r="G73" s="18" t="n">
        <v>420.72655152</v>
      </c>
      <c r="H73" s="20" t="n">
        <v>12.0166018</v>
      </c>
      <c r="I73" s="18" t="n">
        <v>396.87590357</v>
      </c>
      <c r="J73" s="20" t="n">
        <v>10.92716705</v>
      </c>
      <c r="K73" s="18" t="n">
        <v>410.8713663</v>
      </c>
      <c r="L73" s="20" t="n">
        <v>4.34093719</v>
      </c>
      <c r="M73" s="18" t="n">
        <v>396.81465766</v>
      </c>
      <c r="N73" s="20" t="n">
        <v>11.14758277</v>
      </c>
      <c r="O73" s="18" t="n">
        <v>412.27522121</v>
      </c>
      <c r="P73" s="20" t="n">
        <v>13.56133266</v>
      </c>
      <c r="Q73" s="18" t="s">
        <v>404</v>
      </c>
      <c r="R73" s="20" t="s">
        <v>404</v>
      </c>
      <c r="S73" s="18" t="s">
        <v>404</v>
      </c>
      <c r="T73" s="20" t="s">
        <v>404</v>
      </c>
      <c r="U73" s="18" t="s">
        <v>404</v>
      </c>
      <c r="V73" s="20" t="s">
        <v>404</v>
      </c>
      <c r="W73" s="18" t="s">
        <v>404</v>
      </c>
      <c r="X73" s="20" t="s">
        <v>404</v>
      </c>
      <c r="Y73" s="18" t="n">
        <v>410.41261735</v>
      </c>
      <c r="Z73" s="20" t="n">
        <v>14.71825731</v>
      </c>
    </row>
    <row r="74" spans="1:26">
      <c r="A74" s="15" t="s">
        <v>471</v>
      </c>
      <c r="B74" s="17" t="n">
        <v>4692</v>
      </c>
      <c r="C74" s="18">
        <f>(484.0/B74*100)</f>
        <v/>
      </c>
      <c r="D74" s="19" t="n">
        <v>4208</v>
      </c>
      <c r="E74" s="18" t="n">
        <v>478.90732456</v>
      </c>
      <c r="F74" s="20" t="n">
        <v>11.71642315</v>
      </c>
      <c r="G74" s="18" t="n">
        <v>429.88591945</v>
      </c>
      <c r="H74" s="20" t="n">
        <v>7.30355008</v>
      </c>
      <c r="I74" s="18" t="n">
        <v>416.7093292</v>
      </c>
      <c r="J74" s="20" t="n">
        <v>3.13546514</v>
      </c>
      <c r="K74" s="18" t="n">
        <v>428.95271166</v>
      </c>
      <c r="L74" s="20" t="n">
        <v>2.83411722</v>
      </c>
      <c r="M74" s="18" t="n">
        <v>406.86002307</v>
      </c>
      <c r="N74" s="20" t="n">
        <v>3.70753823</v>
      </c>
      <c r="O74" s="18" t="n">
        <v>457.51381012</v>
      </c>
      <c r="P74" s="20" t="n">
        <v>4.25085524</v>
      </c>
      <c r="Q74" s="18" t="s">
        <v>404</v>
      </c>
      <c r="R74" s="20" t="s">
        <v>404</v>
      </c>
      <c r="S74" s="18" t="s">
        <v>404</v>
      </c>
      <c r="T74" s="20" t="s">
        <v>404</v>
      </c>
      <c r="U74" s="18" t="s">
        <v>404</v>
      </c>
      <c r="V74" s="20" t="s">
        <v>404</v>
      </c>
      <c r="W74" s="18" t="s">
        <v>404</v>
      </c>
      <c r="X74" s="20" t="s">
        <v>404</v>
      </c>
      <c r="Y74" s="18" t="n">
        <v>331.50922391</v>
      </c>
      <c r="Z74" s="20" t="n">
        <v>11.84694715</v>
      </c>
    </row>
    <row r="75" spans="1:26">
      <c r="A75" s="15" t="s">
        <v>472</v>
      </c>
      <c r="B75" s="17" t="n">
        <v>5375</v>
      </c>
      <c r="C75" s="18">
        <f>(483.0/B75*100)</f>
        <v/>
      </c>
      <c r="D75" s="19" t="n">
        <v>4892</v>
      </c>
      <c r="E75" s="18" t="n">
        <v>359.16971966</v>
      </c>
      <c r="F75" s="20" t="n">
        <v>15.7845657</v>
      </c>
      <c r="G75" s="18" t="n">
        <v>368.86523955</v>
      </c>
      <c r="H75" s="20" t="n">
        <v>10.34799819</v>
      </c>
      <c r="I75" s="18" t="n">
        <v>364.30592309</v>
      </c>
      <c r="J75" s="20" t="n">
        <v>5.08598964</v>
      </c>
      <c r="K75" s="18" t="n">
        <v>345.90702663</v>
      </c>
      <c r="L75" s="20" t="n">
        <v>16.24491765</v>
      </c>
      <c r="M75" s="18" t="n">
        <v>356.70826442</v>
      </c>
      <c r="N75" s="20" t="n">
        <v>21.17274875</v>
      </c>
      <c r="O75" s="18" t="n">
        <v>358.56277228</v>
      </c>
      <c r="P75" s="20" t="n">
        <v>15.70379638</v>
      </c>
      <c r="Q75" s="18" t="s">
        <v>404</v>
      </c>
      <c r="R75" s="20" t="s">
        <v>404</v>
      </c>
      <c r="S75" s="18" t="s">
        <v>404</v>
      </c>
      <c r="T75" s="20" t="s">
        <v>404</v>
      </c>
      <c r="U75" s="18" t="s">
        <v>404</v>
      </c>
      <c r="V75" s="20" t="s">
        <v>404</v>
      </c>
      <c r="W75" s="18" t="s">
        <v>404</v>
      </c>
      <c r="X75" s="20" t="s">
        <v>404</v>
      </c>
      <c r="Y75" s="18" t="n">
        <v>345.62472364</v>
      </c>
      <c r="Z75" s="20" t="n">
        <v>19.70309515</v>
      </c>
    </row>
    <row r="76" spans="1:26">
      <c r="A76" s="15" t="s">
        <v>473</v>
      </c>
      <c r="B76" s="17" t="n">
        <v>14167</v>
      </c>
      <c r="C76" s="18">
        <f>(1400.0/B76*100)</f>
        <v/>
      </c>
      <c r="D76" s="19" t="n">
        <v>12767</v>
      </c>
      <c r="E76" s="18" t="n">
        <v>539.90203084</v>
      </c>
      <c r="F76" s="20" t="n">
        <v>8.85759678</v>
      </c>
      <c r="G76" s="18" t="n">
        <v>455.51251212</v>
      </c>
      <c r="H76" s="20" t="n">
        <v>9.635707679999999</v>
      </c>
      <c r="I76" s="18" t="n">
        <v>430.55182369</v>
      </c>
      <c r="J76" s="20" t="n">
        <v>6.77002233</v>
      </c>
      <c r="K76" s="18" t="n">
        <v>437.16645942</v>
      </c>
      <c r="L76" s="20" t="n">
        <v>6.89444686</v>
      </c>
      <c r="M76" s="18" t="n">
        <v>432.97043535</v>
      </c>
      <c r="N76" s="20" t="n">
        <v>6.85814386</v>
      </c>
      <c r="O76" s="18" t="n">
        <v>427.54374062</v>
      </c>
      <c r="P76" s="20" t="n">
        <v>7.35431777</v>
      </c>
      <c r="Q76" s="18" t="s">
        <v>404</v>
      </c>
      <c r="R76" s="20" t="s">
        <v>404</v>
      </c>
      <c r="S76" s="18" t="s">
        <v>404</v>
      </c>
      <c r="T76" s="20" t="s">
        <v>404</v>
      </c>
      <c r="U76" s="18" t="s">
        <v>404</v>
      </c>
      <c r="V76" s="20" t="s">
        <v>404</v>
      </c>
      <c r="W76" s="18" t="s">
        <v>404</v>
      </c>
      <c r="X76" s="20" t="s">
        <v>404</v>
      </c>
      <c r="Y76" s="18" t="n">
        <v>443.55921303</v>
      </c>
      <c r="Z76" s="20" t="n">
        <v>10.68946685</v>
      </c>
    </row>
    <row r="77" spans="1:26">
      <c r="A77" s="15" t="s">
        <v>474</v>
      </c>
      <c r="B77" s="17" t="n">
        <v>6062</v>
      </c>
      <c r="C77" s="18">
        <f>(0.0/B77*100)</f>
        <v/>
      </c>
      <c r="D77" s="19" t="n">
        <v>6062</v>
      </c>
      <c r="E77" s="18" t="n">
        <v>463.10249377</v>
      </c>
      <c r="F77" s="20" t="n">
        <v>47.19803546</v>
      </c>
      <c r="G77" s="18" t="n">
        <v>432.04012899</v>
      </c>
      <c r="H77" s="20" t="n">
        <v>26.15174363</v>
      </c>
      <c r="I77" s="18" t="n">
        <v>436.16220146</v>
      </c>
      <c r="J77" s="20" t="n">
        <v>12.60050381</v>
      </c>
      <c r="K77" s="18" t="n">
        <v>453.32661203</v>
      </c>
      <c r="L77" s="20" t="n">
        <v>6.99861414</v>
      </c>
      <c r="M77" s="18" t="n">
        <v>428.09643079</v>
      </c>
      <c r="N77" s="20" t="n">
        <v>4.63188092</v>
      </c>
      <c r="O77" s="18" t="n">
        <v>425.73943767</v>
      </c>
      <c r="P77" s="20" t="n">
        <v>13.65125973</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473.36523813</v>
      </c>
      <c r="H78" s="20" t="n">
        <v>11.69714297</v>
      </c>
      <c r="I78" s="18" t="n">
        <v>514.17765511</v>
      </c>
      <c r="J78" s="20" t="n">
        <v>10.29629357</v>
      </c>
      <c r="K78" s="18" t="n">
        <v>482.65170207</v>
      </c>
      <c r="L78" s="20" t="n">
        <v>5.05848386</v>
      </c>
      <c r="M78" s="18" t="n">
        <v>489.89238001</v>
      </c>
      <c r="N78" s="20" t="n">
        <v>9.44007143</v>
      </c>
      <c r="O78" s="18" t="n">
        <v>511.16571137</v>
      </c>
      <c r="P78" s="20" t="n">
        <v>31.7203703</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488.93466264</v>
      </c>
      <c r="H79" s="20" t="n">
        <v>18.51695223</v>
      </c>
      <c r="I79" s="18" t="n">
        <v>475.77756393</v>
      </c>
      <c r="J79" s="20" t="n">
        <v>10.69148952</v>
      </c>
      <c r="K79" s="18" t="n">
        <v>471.64654602</v>
      </c>
      <c r="L79" s="20" t="n">
        <v>25.99397935</v>
      </c>
      <c r="M79" s="18" t="n">
        <v>443.80782543</v>
      </c>
      <c r="N79" s="20" t="n">
        <v>20.83168716</v>
      </c>
      <c r="O79" s="18" t="n">
        <v>476.49840896</v>
      </c>
      <c r="P79" s="20" t="n">
        <v>31.83123219</v>
      </c>
      <c r="Q79" s="18" t="s">
        <v>404</v>
      </c>
      <c r="R79" s="20" t="s">
        <v>404</v>
      </c>
      <c r="S79" s="18" t="s">
        <v>404</v>
      </c>
      <c r="T79" s="20" t="s">
        <v>404</v>
      </c>
      <c r="U79" s="18" t="s">
        <v>404</v>
      </c>
      <c r="V79" s="20" t="s">
        <v>404</v>
      </c>
      <c r="W79" s="18" t="s">
        <v>404</v>
      </c>
      <c r="X79" s="20" t="s">
        <v>404</v>
      </c>
      <c r="Y79" s="18" t="n">
        <v>517.3813</v>
      </c>
      <c r="Z79" s="20" t="n">
        <v>16.45876519</v>
      </c>
    </row>
    <row r="80" spans="1:26">
      <c r="A80" s="15" t="s">
        <v>477</v>
      </c>
      <c r="B80" s="17" t="n">
        <v>7841</v>
      </c>
      <c r="C80" s="18">
        <f>(0.0/B80*100)</f>
        <v/>
      </c>
      <c r="D80" s="19" t="n">
        <v>7841</v>
      </c>
      <c r="E80" s="18" t="s">
        <v>404</v>
      </c>
      <c r="F80" s="20" t="s">
        <v>404</v>
      </c>
      <c r="G80" s="18" t="n">
        <v>432.0571328</v>
      </c>
      <c r="H80" s="20" t="n">
        <v>26.37989326</v>
      </c>
      <c r="I80" s="18" t="n">
        <v>435.87080035</v>
      </c>
      <c r="J80" s="20" t="n">
        <v>6.65799556</v>
      </c>
      <c r="K80" s="18" t="n">
        <v>421.97086875</v>
      </c>
      <c r="L80" s="20" t="n">
        <v>5.31983716</v>
      </c>
      <c r="M80" s="18" t="n">
        <v>431.42955445</v>
      </c>
      <c r="N80" s="20" t="n">
        <v>14.1549489</v>
      </c>
      <c r="O80" s="18" t="n">
        <v>409.37644963</v>
      </c>
      <c r="P80" s="20" t="n">
        <v>8.95805172</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435.7137735</v>
      </c>
      <c r="H81" s="20" t="n">
        <v>21.24097707</v>
      </c>
      <c r="I81" s="18" t="n">
        <v>433.82431546</v>
      </c>
      <c r="J81" s="20" t="n">
        <v>7.04175415</v>
      </c>
      <c r="K81" s="18" t="n">
        <v>428.19106629</v>
      </c>
      <c r="L81" s="20" t="n">
        <v>6.3136003</v>
      </c>
      <c r="M81" s="18" t="n">
        <v>438.05798474</v>
      </c>
      <c r="N81" s="20" t="n">
        <v>8.23936482</v>
      </c>
      <c r="O81" s="18" t="n">
        <v>419.56448904</v>
      </c>
      <c r="P81" s="20" t="n">
        <v>9.01587827</v>
      </c>
      <c r="Q81" s="18" t="s">
        <v>404</v>
      </c>
      <c r="R81" s="20" t="s">
        <v>404</v>
      </c>
      <c r="S81" s="18" t="s">
        <v>404</v>
      </c>
      <c r="T81" s="20" t="s">
        <v>404</v>
      </c>
      <c r="U81" s="18" t="s">
        <v>404</v>
      </c>
      <c r="V81" s="20" t="s">
        <v>404</v>
      </c>
      <c r="W81" s="18" t="s">
        <v>404</v>
      </c>
      <c r="X81" s="20" t="s">
        <v>404</v>
      </c>
      <c r="Y81" s="18" t="n">
        <v>443.89577834</v>
      </c>
      <c r="Z81" s="20" t="n">
        <v>10.5184652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487.41722526</v>
      </c>
      <c r="F7" s="20" t="n">
        <v>7.16862816</v>
      </c>
      <c r="G7" s="18" t="n">
        <v>505.71962578</v>
      </c>
      <c r="H7" s="20" t="n">
        <v>2.10138485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480.75623403</v>
      </c>
      <c r="F8" s="20" t="n">
        <v>5.56081503</v>
      </c>
      <c r="G8" s="18" t="n">
        <v>488.72730007</v>
      </c>
      <c r="H8" s="20" t="n">
        <v>5.70761494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476.74218813</v>
      </c>
      <c r="F9" s="20" t="n">
        <v>7.47117188</v>
      </c>
      <c r="G9" s="18" t="n">
        <v>508.53000038</v>
      </c>
      <c r="H9" s="20" t="n">
        <v>3.24955388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522.47137077</v>
      </c>
      <c r="F10" s="20" t="n">
        <v>4.62747982</v>
      </c>
      <c r="G10" s="18" t="n">
        <v>529.55291154</v>
      </c>
      <c r="H10" s="20" t="n">
        <v>2.74311135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444.26884918</v>
      </c>
      <c r="F11" s="20" t="n">
        <v>6.35587236</v>
      </c>
      <c r="G11" s="18" t="n">
        <v>466.74067631</v>
      </c>
      <c r="H11" s="20" t="n">
        <v>3.89814764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475.32375468</v>
      </c>
      <c r="F12" s="20" t="n">
        <v>39.8547819</v>
      </c>
      <c r="G12" s="18" t="n">
        <v>487.5513681</v>
      </c>
      <c r="H12" s="20" t="n">
        <v>2.62617579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499.79216663</v>
      </c>
      <c r="F13" s="20" t="n">
        <v>11.87354646</v>
      </c>
      <c r="G13" s="18" t="n">
        <v>499.77409093</v>
      </c>
      <c r="H13" s="20" t="n">
        <v>2.89057612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512.10338819</v>
      </c>
      <c r="F14" s="20" t="n">
        <v>10.82908092</v>
      </c>
      <c r="G14" s="18" t="n">
        <v>519.36722593</v>
      </c>
      <c r="H14" s="20" t="n">
        <v>2.26745467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523.66193845</v>
      </c>
      <c r="F15" s="20" t="n">
        <v>14.39665863</v>
      </c>
      <c r="G15" s="18" t="n">
        <v>526.71800297</v>
      </c>
      <c r="H15" s="20" t="n">
        <v>2.5655195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496.12261986</v>
      </c>
      <c r="F16" s="20" t="n">
        <v>4.47920511</v>
      </c>
      <c r="G16" s="18" t="n">
        <v>514.9336502800001</v>
      </c>
      <c r="H16" s="20" t="n">
        <v>6.59401823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515.05022608</v>
      </c>
      <c r="F17" s="20" t="n">
        <v>6.78198046</v>
      </c>
      <c r="G17" s="18" t="n">
        <v>505.10835345</v>
      </c>
      <c r="H17" s="20" t="n">
        <v>5.441924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464.44395927</v>
      </c>
      <c r="F18" s="20" t="n">
        <v>4.49732924</v>
      </c>
      <c r="G18" s="18" t="n">
        <v>538.20877603</v>
      </c>
      <c r="H18" s="20" t="n">
        <v>14.36605139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462.51482684</v>
      </c>
      <c r="F19" s="20" t="n">
        <v>6.15123102</v>
      </c>
      <c r="G19" s="18" t="n">
        <v>476.41163591</v>
      </c>
      <c r="H19" s="20" t="n">
        <v>5.24775257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437.95416005</v>
      </c>
      <c r="F20" s="20" t="n">
        <v>23.01140151</v>
      </c>
      <c r="G20" s="18" t="n">
        <v>482.07611881</v>
      </c>
      <c r="H20" s="20" t="n">
        <v>2.00491476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511.19829822</v>
      </c>
      <c r="F21" s="20" t="n">
        <v>6.25174943</v>
      </c>
      <c r="G21" s="18" t="n">
        <v>525.07736551</v>
      </c>
      <c r="H21" s="20" t="n">
        <v>2.75901329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415.61740983</v>
      </c>
      <c r="F22" s="20" t="n">
        <v>17.461093</v>
      </c>
      <c r="G22" s="18" t="n">
        <v>484.15979246</v>
      </c>
      <c r="H22" s="20" t="n">
        <v>3.82206297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486.56555575</v>
      </c>
      <c r="F23" s="20" t="n">
        <v>3.23321766</v>
      </c>
      <c r="G23" s="18" t="n">
        <v>505.51563273</v>
      </c>
      <c r="H23" s="20" t="n">
        <v>10.47470455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512.9629136</v>
      </c>
      <c r="F24" s="20" t="n">
        <v>3.78343954</v>
      </c>
      <c r="G24" s="18" t="n">
        <v>522.38618122</v>
      </c>
      <c r="H24" s="20" t="n">
        <v>7.34102678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514.43742621</v>
      </c>
      <c r="F25" s="20" t="n">
        <v>4.23198518</v>
      </c>
      <c r="G25" s="18" t="n">
        <v>523.15904439</v>
      </c>
      <c r="H25" s="20" t="n">
        <v>7.28007329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485.94985882</v>
      </c>
      <c r="F26" s="20" t="n">
        <v>9.22920467</v>
      </c>
      <c r="G26" s="18" t="n">
        <v>488.00866314</v>
      </c>
      <c r="H26" s="20" t="n">
        <v>1.89158444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473.48650693</v>
      </c>
      <c r="F27" s="20" t="n">
        <v>1.77692627</v>
      </c>
      <c r="G27" s="18" t="n">
        <v>485.20872058</v>
      </c>
      <c r="H27" s="20" t="n">
        <v>1.8780013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416.52107064</v>
      </c>
      <c r="F28" s="20" t="n">
        <v>2.7008995</v>
      </c>
      <c r="G28" s="18" t="n">
        <v>453.30049082</v>
      </c>
      <c r="H28" s="20" t="n">
        <v>6.59520134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503.60021691</v>
      </c>
      <c r="F29" s="20" t="n">
        <v>21.53899034</v>
      </c>
      <c r="G29" s="18" t="n">
        <v>505.89507278</v>
      </c>
      <c r="H29" s="20" t="n">
        <v>4.78626858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512.18503366</v>
      </c>
      <c r="F30" s="20" t="n">
        <v>17.11032718</v>
      </c>
      <c r="G30" s="18" t="n">
        <v>511.48427284</v>
      </c>
      <c r="H30" s="20" t="n">
        <v>3.08490097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494.01726621</v>
      </c>
      <c r="F31" s="20" t="n">
        <v>15.87289499</v>
      </c>
      <c r="G31" s="18" t="n">
        <v>513.96643553</v>
      </c>
      <c r="H31" s="20" t="n">
        <v>2.56775166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525.76593136</v>
      </c>
      <c r="F32" s="20" t="n">
        <v>19.45416081</v>
      </c>
      <c r="G32" s="18" t="n">
        <v>505.30175856</v>
      </c>
      <c r="H32" s="20" t="n">
        <v>2.50200705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500.37473044</v>
      </c>
      <c r="F33" s="20" t="n">
        <v>3.62359609</v>
      </c>
      <c r="G33" s="18" t="n">
        <v>493.79509602</v>
      </c>
      <c r="H33" s="20" t="n">
        <v>5.41365437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437.80869746</v>
      </c>
      <c r="F34" s="20" t="n">
        <v>25.86232289</v>
      </c>
      <c r="G34" s="18" t="n">
        <v>452.80946063</v>
      </c>
      <c r="H34" s="20" t="n">
        <v>2.83613868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531.00680118</v>
      </c>
      <c r="F35" s="20" t="n">
        <v>7.56001618</v>
      </c>
      <c r="G35" s="18" t="n">
        <v>506.75212034</v>
      </c>
      <c r="H35" s="20" t="n">
        <v>1.4924505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486.17488631</v>
      </c>
      <c r="F36" s="20" t="n">
        <v>2.93233024</v>
      </c>
      <c r="G36" s="18" t="n">
        <v>513.72940151</v>
      </c>
      <c r="H36" s="20" t="n">
        <v>4.68917304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s">
        <v>404</v>
      </c>
      <c r="F37" s="20" t="s">
        <v>404</v>
      </c>
      <c r="G37" s="18" t="n">
        <v>500.15560677</v>
      </c>
      <c r="H37" s="20" t="n">
        <v>3.48340033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486.70097774</v>
      </c>
      <c r="F38" s="20" t="n">
        <v>12.12926717</v>
      </c>
      <c r="G38" s="18" t="n">
        <v>492.45956783</v>
      </c>
      <c r="H38" s="20" t="n">
        <v>3.57619118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428.40920298</v>
      </c>
      <c r="F39" s="20" t="n">
        <v>4.2517957</v>
      </c>
      <c r="G39" s="18" t="n">
        <v>426.90867688</v>
      </c>
      <c r="H39" s="20" t="n">
        <v>13.36529364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498.82000815</v>
      </c>
      <c r="F40" s="20" t="n">
        <v>7.25309269</v>
      </c>
      <c r="G40" s="18" t="n">
        <v>500.36513592</v>
      </c>
      <c r="H40" s="20" t="n">
        <v>3.38812292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499.98616432</v>
      </c>
      <c r="F41" s="20" t="n">
        <v>12.3243349</v>
      </c>
      <c r="G41" s="18" t="n">
        <v>497.46174948</v>
      </c>
      <c r="H41" s="20" t="n">
        <v>3.42460655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407.28783647</v>
      </c>
      <c r="F44" s="20" t="n">
        <v>7.38010075</v>
      </c>
      <c r="G44" s="18" t="n">
        <v>403.7153654</v>
      </c>
      <c r="H44" s="20" t="n">
        <v>4.08612054</v>
      </c>
      <c r="I44" s="18" t="s">
        <v>404</v>
      </c>
      <c r="J44" s="20" t="s">
        <v>404</v>
      </c>
      <c r="K44" s="18" t="s">
        <v>404</v>
      </c>
      <c r="L44" s="20" t="s">
        <v>404</v>
      </c>
      <c r="M44" s="18" t="s">
        <v>404</v>
      </c>
      <c r="N44" s="20" t="s">
        <v>404</v>
      </c>
      <c r="O44" s="18" t="s">
        <v>404</v>
      </c>
      <c r="P44" s="20" t="s">
        <v>404</v>
      </c>
      <c r="Q44" s="18" t="n">
        <v>503.096413</v>
      </c>
      <c r="R44" s="20" t="n">
        <v>28.73731351</v>
      </c>
    </row>
    <row r="45" spans="1:18">
      <c r="A45" s="15" t="s">
        <v>442</v>
      </c>
      <c r="B45" s="17" t="n">
        <v>5519</v>
      </c>
      <c r="C45" s="18">
        <f>(0.0/B45*100)</f>
        <v/>
      </c>
      <c r="D45" s="19" t="n">
        <v>5519</v>
      </c>
      <c r="E45" s="18" t="n">
        <v>349.50077887</v>
      </c>
      <c r="F45" s="20" t="n">
        <v>3.41990104</v>
      </c>
      <c r="G45" s="18" t="n">
        <v>352.46507987</v>
      </c>
      <c r="H45" s="20" t="n">
        <v>10.3784741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400.84907404</v>
      </c>
      <c r="F46" s="20" t="n">
        <v>3.52692736</v>
      </c>
      <c r="G46" s="18" t="n">
        <v>442.90965173</v>
      </c>
      <c r="H46" s="20" t="n">
        <v>6.03355183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465.70311392</v>
      </c>
      <c r="F47" s="20" t="n">
        <v>31.53383439</v>
      </c>
      <c r="G47" s="18" t="n">
        <v>430.55621967</v>
      </c>
      <c r="H47" s="20" t="n">
        <v>5.1361897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481.74544024</v>
      </c>
      <c r="F48" s="20" t="n">
        <v>7.09542832</v>
      </c>
      <c r="G48" s="18" t="n">
        <v>517.0637818500001</v>
      </c>
      <c r="H48" s="20" t="n">
        <v>10.87047124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416.22596205</v>
      </c>
      <c r="F49" s="20" t="n">
        <v>4.01544627</v>
      </c>
      <c r="G49" s="18" t="n">
        <v>441.56981113</v>
      </c>
      <c r="H49" s="20" t="n">
        <v>7.00083218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413.68475462</v>
      </c>
      <c r="F50" s="20" t="n">
        <v>3.94616612</v>
      </c>
      <c r="G50" s="18" t="n">
        <v>472.42508958</v>
      </c>
      <c r="H50" s="20" t="n">
        <v>6.97518092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428.54840717</v>
      </c>
      <c r="F51" s="20" t="n">
        <v>2.82177276</v>
      </c>
      <c r="G51" s="18" t="n">
        <v>422.93039326</v>
      </c>
      <c r="H51" s="20" t="n">
        <v>8.68679167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487.34414096</v>
      </c>
      <c r="F52" s="20" t="n">
        <v>11.99990982</v>
      </c>
      <c r="G52" s="18" t="n">
        <v>486.79898044</v>
      </c>
      <c r="H52" s="20" t="n">
        <v>3.04452727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436.01162366</v>
      </c>
      <c r="F53" s="20" t="n">
        <v>1.63307193</v>
      </c>
      <c r="G53" s="18" t="n">
        <v>483.99787152</v>
      </c>
      <c r="H53" s="20" t="n">
        <v>4.74036791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345.52099142</v>
      </c>
      <c r="F54" s="20" t="n">
        <v>4.06794932</v>
      </c>
      <c r="G54" s="18" t="n">
        <v>393.96866837</v>
      </c>
      <c r="H54" s="20" t="n">
        <v>8.543960439999999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368.78466063</v>
      </c>
      <c r="F55" s="20" t="n">
        <v>33.52469415</v>
      </c>
      <c r="G55" s="18" t="n">
        <v>401.65056596</v>
      </c>
      <c r="H55" s="20" t="n">
        <v>3.13672436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523.9437388699999</v>
      </c>
      <c r="F56" s="20" t="n">
        <v>10.77980626</v>
      </c>
      <c r="G56" s="18" t="n">
        <v>527.13436159</v>
      </c>
      <c r="H56" s="20" t="n">
        <v>3.5322741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399.57325801</v>
      </c>
      <c r="F57" s="20" t="n">
        <v>4.52364444</v>
      </c>
      <c r="G57" s="18" t="n">
        <v>394.2496429</v>
      </c>
      <c r="H57" s="20" t="n">
        <v>4.3311641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404.32433141</v>
      </c>
      <c r="F58" s="20" t="n">
        <v>3.31556132</v>
      </c>
      <c r="G58" s="18" t="n">
        <v>442.38749608</v>
      </c>
      <c r="H58" s="20" t="n">
        <v>8.697504139999999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344.96463851</v>
      </c>
      <c r="F59" s="20" t="n">
        <v>1.99725761</v>
      </c>
      <c r="G59" s="18" t="n">
        <v>351.08634374</v>
      </c>
      <c r="H59" s="20" t="n">
        <v>2.79788469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321.24934293</v>
      </c>
      <c r="F60" s="20" t="n">
        <v>6.43918968</v>
      </c>
      <c r="G60" s="18" t="n">
        <v>370.24712879</v>
      </c>
      <c r="H60" s="20" t="n">
        <v>6.71790711</v>
      </c>
      <c r="I60" s="18" t="s">
        <v>404</v>
      </c>
      <c r="J60" s="20" t="s">
        <v>404</v>
      </c>
      <c r="K60" s="18" t="s">
        <v>404</v>
      </c>
      <c r="L60" s="20" t="s">
        <v>404</v>
      </c>
      <c r="M60" s="18" t="s">
        <v>404</v>
      </c>
      <c r="N60" s="20" t="s">
        <v>404</v>
      </c>
      <c r="O60" s="18" t="s">
        <v>404</v>
      </c>
      <c r="P60" s="20" t="s">
        <v>404</v>
      </c>
      <c r="Q60" s="18" t="n">
        <v>232.20011667</v>
      </c>
      <c r="R60" s="20" t="n">
        <v>30.76219198</v>
      </c>
    </row>
    <row r="61" spans="1:18">
      <c r="A61" s="15" t="s">
        <v>458</v>
      </c>
      <c r="B61" s="17" t="n">
        <v>6525</v>
      </c>
      <c r="C61" s="18">
        <f>(0.0/B61*100)</f>
        <v/>
      </c>
      <c r="D61" s="19" t="n">
        <v>6525</v>
      </c>
      <c r="E61" s="18" t="n">
        <v>442.4474582</v>
      </c>
      <c r="F61" s="20" t="n">
        <v>14.9112224</v>
      </c>
      <c r="G61" s="18" t="n">
        <v>473.32829318</v>
      </c>
      <c r="H61" s="20" t="n">
        <v>2.85957096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514.30925648</v>
      </c>
      <c r="F62" s="20" t="n">
        <v>4.38087493</v>
      </c>
      <c r="G62" s="18" t="n">
        <v>508.12054168</v>
      </c>
      <c r="H62" s="20" t="n">
        <v>1.19990202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356.56610628</v>
      </c>
      <c r="F63" s="20" t="n">
        <v>3.301338</v>
      </c>
      <c r="G63" s="18" t="n">
        <v>349.08881249</v>
      </c>
      <c r="H63" s="20" t="n">
        <v>1.76058297</v>
      </c>
      <c r="I63" s="18" t="s">
        <v>404</v>
      </c>
      <c r="J63" s="20" t="s">
        <v>404</v>
      </c>
      <c r="K63" s="18" t="s">
        <v>404</v>
      </c>
      <c r="L63" s="20" t="s">
        <v>404</v>
      </c>
      <c r="M63" s="18" t="s">
        <v>404</v>
      </c>
      <c r="N63" s="20" t="s">
        <v>404</v>
      </c>
      <c r="O63" s="18" t="s">
        <v>404</v>
      </c>
      <c r="P63" s="20" t="s">
        <v>404</v>
      </c>
      <c r="Q63" s="18" t="n">
        <v>364.69036513</v>
      </c>
      <c r="R63" s="20" t="n">
        <v>6.73328375</v>
      </c>
    </row>
    <row r="64" spans="1:18">
      <c r="A64" s="15" t="s">
        <v>461</v>
      </c>
      <c r="B64" s="17" t="n">
        <v>3634</v>
      </c>
      <c r="C64" s="18">
        <f>(27.0/B64*100)</f>
        <v/>
      </c>
      <c r="D64" s="19" t="n">
        <v>3607</v>
      </c>
      <c r="E64" s="18" t="n">
        <v>411.40194589</v>
      </c>
      <c r="F64" s="20" t="n">
        <v>2.53607295</v>
      </c>
      <c r="G64" s="18" t="n">
        <v>495.20138276</v>
      </c>
      <c r="H64" s="20" t="n">
        <v>2.75319853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398.83924533</v>
      </c>
      <c r="F65" s="20" t="n">
        <v>6.49667976</v>
      </c>
      <c r="G65" s="18" t="n">
        <v>419.59890522</v>
      </c>
      <c r="H65" s="20" t="n">
        <v>2.67042484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414.36386513</v>
      </c>
      <c r="F66" s="20" t="n">
        <v>20.07515518</v>
      </c>
      <c r="G66" s="18" t="n">
        <v>426.95678141</v>
      </c>
      <c r="H66" s="20" t="n">
        <v>1.59709766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374.96390083</v>
      </c>
      <c r="F67" s="20" t="n">
        <v>4.05481728</v>
      </c>
      <c r="G67" s="18" t="n">
        <v>421.94267406</v>
      </c>
      <c r="H67" s="20" t="n">
        <v>5.36278775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402.02498341</v>
      </c>
      <c r="F68" s="20" t="n">
        <v>2.46924319</v>
      </c>
      <c r="G68" s="18" t="n">
        <v>401.86168807</v>
      </c>
      <c r="H68" s="20" t="n">
        <v>1.08337649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435.18868829</v>
      </c>
      <c r="F69" s="20" t="n">
        <v>5.0778739</v>
      </c>
      <c r="G69" s="18" t="n">
        <v>427.56291234</v>
      </c>
      <c r="H69" s="20" t="n">
        <v>11.38368713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481.66663967</v>
      </c>
      <c r="F70" s="20" t="n">
        <v>7.2165058</v>
      </c>
      <c r="G70" s="18" t="n">
        <v>494.75437769</v>
      </c>
      <c r="H70" s="20" t="n">
        <v>3.12607581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520.1068166</v>
      </c>
      <c r="F71" s="20" t="n">
        <v>2.23545676</v>
      </c>
      <c r="G71" s="18" t="n">
        <v>551.38016592</v>
      </c>
      <c r="H71" s="20" t="n">
        <v>2.21704418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505.05687428</v>
      </c>
      <c r="F72" s="20" t="n">
        <v>4.68014822</v>
      </c>
      <c r="G72" s="18" t="n">
        <v>489.92976309</v>
      </c>
      <c r="H72" s="20" t="n">
        <v>5.11143066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399.71904421</v>
      </c>
      <c r="F73" s="20" t="n">
        <v>7.07468563</v>
      </c>
      <c r="G73" s="18" t="n">
        <v>412.65914375</v>
      </c>
      <c r="H73" s="20" t="n">
        <v>4.29678272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400.6165657</v>
      </c>
      <c r="F74" s="20" t="n">
        <v>1.81369734</v>
      </c>
      <c r="G74" s="18" t="n">
        <v>495.87363809</v>
      </c>
      <c r="H74" s="20" t="n">
        <v>2.89590862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363.30917548</v>
      </c>
      <c r="F75" s="20" t="n">
        <v>3.50966063</v>
      </c>
      <c r="G75" s="18" t="n">
        <v>351.11994146</v>
      </c>
      <c r="H75" s="20" t="n">
        <v>19.52958369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398.38557695</v>
      </c>
      <c r="F76" s="20" t="n">
        <v>4.25388026</v>
      </c>
      <c r="G76" s="18" t="n">
        <v>467.48088778</v>
      </c>
      <c r="H76" s="20" t="n">
        <v>4.97104368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425.0716411</v>
      </c>
      <c r="F77" s="20" t="n">
        <v>2.79943395</v>
      </c>
      <c r="G77" s="18" t="n">
        <v>491.86833992</v>
      </c>
      <c r="H77" s="20" t="n">
        <v>9.73368464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482.52992108</v>
      </c>
      <c r="F78" s="20" t="n">
        <v>4.80212168</v>
      </c>
      <c r="G78" s="18" t="n">
        <v>498.06602236</v>
      </c>
      <c r="H78" s="20" t="n">
        <v>6.33058065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447.7263444</v>
      </c>
      <c r="F79" s="20" t="n">
        <v>9.73995062</v>
      </c>
      <c r="G79" s="18" t="n">
        <v>499.26758816</v>
      </c>
      <c r="H79" s="20" t="n">
        <v>10.59453262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441.08694103</v>
      </c>
      <c r="F80" s="20" t="n">
        <v>17.79644271</v>
      </c>
      <c r="G80" s="18" t="n">
        <v>425.99057584</v>
      </c>
      <c r="H80" s="20" t="n">
        <v>3.62853001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428.47081205</v>
      </c>
      <c r="F81" s="20" t="n">
        <v>3.44999646</v>
      </c>
      <c r="G81" s="18" t="n">
        <v>439.62714612</v>
      </c>
      <c r="H81" s="20" t="n">
        <v>11.82960974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502.39089233</v>
      </c>
      <c r="F7" s="20" t="n">
        <v>2.10346981</v>
      </c>
      <c r="G7" s="18" t="n">
        <v>508.22895148</v>
      </c>
      <c r="H7" s="20" t="n">
        <v>4.9193425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485.61395542</v>
      </c>
      <c r="F8" s="20" t="n">
        <v>2.93710698</v>
      </c>
      <c r="G8" s="18" t="n">
        <v>462.13260122</v>
      </c>
      <c r="H8" s="20" t="n">
        <v>21.9775343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498.74435955</v>
      </c>
      <c r="F9" s="20" t="n">
        <v>2.65052812</v>
      </c>
      <c r="G9" s="18" t="n">
        <v>536.61710561</v>
      </c>
      <c r="H9" s="20" t="n">
        <v>18.37182961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527.07192075</v>
      </c>
      <c r="F10" s="20" t="n">
        <v>2.47398251</v>
      </c>
      <c r="G10" s="18" t="n">
        <v>548.33897462</v>
      </c>
      <c r="H10" s="20" t="n">
        <v>8.191039549999999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457.7451828</v>
      </c>
      <c r="F11" s="20" t="n">
        <v>2.82540369</v>
      </c>
      <c r="G11" s="18" t="n">
        <v>489.07920815</v>
      </c>
      <c r="H11" s="20" t="n">
        <v>16.31451725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486.05631332</v>
      </c>
      <c r="F12" s="20" t="n">
        <v>2.66733845</v>
      </c>
      <c r="G12" s="18" t="n">
        <v>570.28954328</v>
      </c>
      <c r="H12" s="20" t="n">
        <v>18.31744232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500.24559743</v>
      </c>
      <c r="F13" s="20" t="n">
        <v>3.54131436</v>
      </c>
      <c r="G13" s="18" t="n">
        <v>498.17147216</v>
      </c>
      <c r="H13" s="20" t="n">
        <v>4.37203153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518.9593329</v>
      </c>
      <c r="F14" s="20" t="n">
        <v>2.32025935</v>
      </c>
      <c r="G14" s="18" t="n">
        <v>522.2331737</v>
      </c>
      <c r="H14" s="20" t="n">
        <v>6.66081222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526.25761311</v>
      </c>
      <c r="F15" s="20" t="n">
        <v>2.61582589</v>
      </c>
      <c r="G15" s="18" t="n">
        <v>534.12377381</v>
      </c>
      <c r="H15" s="20" t="n">
        <v>9.013080970000001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501.26828083</v>
      </c>
      <c r="F16" s="20" t="n">
        <v>3.07294996</v>
      </c>
      <c r="G16" s="18" t="n">
        <v>528.46729593</v>
      </c>
      <c r="H16" s="20" t="n">
        <v>18.59826437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514.47451268</v>
      </c>
      <c r="F17" s="20" t="n">
        <v>3.89791452</v>
      </c>
      <c r="G17" s="18" t="n">
        <v>464.15455923</v>
      </c>
      <c r="H17" s="20" t="n">
        <v>12.0436566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469.79118612</v>
      </c>
      <c r="F19" s="20" t="n">
        <v>3.01917736</v>
      </c>
      <c r="G19" s="18" t="n">
        <v>493.28521278</v>
      </c>
      <c r="H19" s="20" t="n">
        <v>30.02905519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521.33088935</v>
      </c>
      <c r="F21" s="20" t="n">
        <v>2.71193054</v>
      </c>
      <c r="G21" s="18" t="n">
        <v>527.62372105</v>
      </c>
      <c r="H21" s="20" t="n">
        <v>10.06637501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477.87419488</v>
      </c>
      <c r="F22" s="20" t="n">
        <v>4.01179334</v>
      </c>
      <c r="G22" s="18" t="n">
        <v>492.02397699</v>
      </c>
      <c r="H22" s="20" t="n">
        <v>19.24980853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488.63158582</v>
      </c>
      <c r="F23" s="20" t="n">
        <v>3.00028504</v>
      </c>
      <c r="G23" s="18" t="n">
        <v>469.02484318</v>
      </c>
      <c r="H23" s="20" t="n">
        <v>10.71887595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512.86058338</v>
      </c>
      <c r="F24" s="20" t="n">
        <v>3.21594814</v>
      </c>
      <c r="G24" s="18" t="n">
        <v>579.82731988</v>
      </c>
      <c r="H24" s="20" t="n">
        <v>12.7645299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516.07624706</v>
      </c>
      <c r="F25" s="20" t="n">
        <v>3.70703324</v>
      </c>
      <c r="G25" s="18" t="n">
        <v>535.90921704</v>
      </c>
      <c r="H25" s="20" t="n">
        <v>15.78166555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489.39322343</v>
      </c>
      <c r="F26" s="20" t="n">
        <v>1.83226212</v>
      </c>
      <c r="G26" s="18" t="n">
        <v>470.0754096</v>
      </c>
      <c r="H26" s="20" t="n">
        <v>7.1464071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476.08100593</v>
      </c>
      <c r="F27" s="20" t="n">
        <v>1.45011417</v>
      </c>
      <c r="G27" s="18" t="n">
        <v>554.4342239600001</v>
      </c>
      <c r="H27" s="20" t="n">
        <v>4.60543721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421.97480041</v>
      </c>
      <c r="F28" s="20" t="n">
        <v>2.65695013</v>
      </c>
      <c r="G28" s="18" t="n">
        <v>491.67657</v>
      </c>
      <c r="H28" s="20" t="n">
        <v>14.96056439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507.1233823</v>
      </c>
      <c r="F29" s="20" t="n">
        <v>7.91373586</v>
      </c>
      <c r="G29" s="18" t="n">
        <v>504.10267725</v>
      </c>
      <c r="H29" s="20" t="n">
        <v>8.068740050000001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513.35147382</v>
      </c>
      <c r="F30" s="20" t="n">
        <v>3.49004185</v>
      </c>
      <c r="G30" s="18" t="n">
        <v>503.73505622</v>
      </c>
      <c r="H30" s="20" t="n">
        <v>7.68913277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512.97486752</v>
      </c>
      <c r="F31" s="20" t="n">
        <v>2.73314838</v>
      </c>
      <c r="G31" s="18" t="n">
        <v>521.70488705</v>
      </c>
      <c r="H31" s="20" t="n">
        <v>12.00013167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497.88564738</v>
      </c>
      <c r="F33" s="20" t="n">
        <v>2.73040208</v>
      </c>
      <c r="G33" s="18" t="n">
        <v>491.75738854</v>
      </c>
      <c r="H33" s="20" t="n">
        <v>21.93004223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448.40865461</v>
      </c>
      <c r="F34" s="20" t="n">
        <v>3.92407369</v>
      </c>
      <c r="G34" s="18" t="n">
        <v>470.6177993</v>
      </c>
      <c r="H34" s="20" t="n">
        <v>11.81612519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501.99614409</v>
      </c>
      <c r="F35" s="20" t="n">
        <v>1.50305471</v>
      </c>
      <c r="G35" s="18" t="n">
        <v>540.30974114</v>
      </c>
      <c r="H35" s="20" t="n">
        <v>4.00063327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495.58798732</v>
      </c>
      <c r="F36" s="20" t="n">
        <v>2.38124938</v>
      </c>
      <c r="G36" s="18" t="n">
        <v>500.49405509</v>
      </c>
      <c r="H36" s="20" t="n">
        <v>6.74992664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500.6132108</v>
      </c>
      <c r="F37" s="20" t="n">
        <v>4.13040394</v>
      </c>
      <c r="G37" s="18" t="n">
        <v>499.24352598</v>
      </c>
      <c r="H37" s="20" t="n">
        <v>5.41097099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493.28468612</v>
      </c>
      <c r="F38" s="20" t="n">
        <v>3.39747575</v>
      </c>
      <c r="G38" s="18" t="n">
        <v>471.71548184</v>
      </c>
      <c r="H38" s="20" t="n">
        <v>16.70979234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428.16488226</v>
      </c>
      <c r="F39" s="20" t="n">
        <v>3.99281636</v>
      </c>
      <c r="G39" s="18" t="n">
        <v>450.94078056</v>
      </c>
      <c r="H39" s="20" t="n">
        <v>4.77078858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497.80957516</v>
      </c>
      <c r="F40" s="20" t="n">
        <v>4.2924381</v>
      </c>
      <c r="G40" s="18" t="n">
        <v>504.98235548</v>
      </c>
      <c r="H40" s="20" t="n">
        <v>5.40990988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492.05711376</v>
      </c>
      <c r="F41" s="20" t="n">
        <v>5.52821538</v>
      </c>
      <c r="G41" s="18" t="n">
        <v>505.22910782</v>
      </c>
      <c r="H41" s="20" t="n">
        <v>4.60072287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404.9445614</v>
      </c>
      <c r="F44" s="20" t="n">
        <v>4.47596179</v>
      </c>
      <c r="G44" s="18" t="n">
        <v>406.05152504</v>
      </c>
      <c r="H44" s="20" t="n">
        <v>7.44967995</v>
      </c>
      <c r="I44" s="18" t="s">
        <v>404</v>
      </c>
      <c r="J44" s="20" t="s">
        <v>404</v>
      </c>
      <c r="K44" s="18" t="s">
        <v>404</v>
      </c>
      <c r="L44" s="20" t="s">
        <v>404</v>
      </c>
      <c r="M44" s="18" t="s">
        <v>404</v>
      </c>
      <c r="N44" s="20" t="s">
        <v>404</v>
      </c>
      <c r="O44" s="18" t="s">
        <v>404</v>
      </c>
      <c r="P44" s="20" t="s">
        <v>404</v>
      </c>
      <c r="Q44" s="18" t="n">
        <v>503.096413</v>
      </c>
      <c r="R44" s="20" t="n">
        <v>28.73731351</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410.9715539</v>
      </c>
      <c r="F46" s="20" t="n">
        <v>3.13440397</v>
      </c>
      <c r="G46" s="18" t="n">
        <v>523.20004572</v>
      </c>
      <c r="H46" s="20" t="n">
        <v>24.89665433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433.34495613</v>
      </c>
      <c r="F47" s="20" t="n">
        <v>6.10420193</v>
      </c>
      <c r="G47" s="18" t="n">
        <v>425.94820325</v>
      </c>
      <c r="H47" s="20" t="n">
        <v>14.23597822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487.09162986</v>
      </c>
      <c r="F48" s="20" t="n">
        <v>5.01886553</v>
      </c>
      <c r="G48" s="18" t="n">
        <v>542.62847383</v>
      </c>
      <c r="H48" s="20" t="n">
        <v>19.55720307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424.46409517</v>
      </c>
      <c r="F49" s="20" t="n">
        <v>3.30501374</v>
      </c>
      <c r="G49" s="18" t="n">
        <v>471.84479646</v>
      </c>
      <c r="H49" s="20" t="n">
        <v>24.75581597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427.77507157</v>
      </c>
      <c r="F50" s="20" t="n">
        <v>3.40840886</v>
      </c>
      <c r="G50" s="18" t="n">
        <v>505.63354317</v>
      </c>
      <c r="H50" s="20" t="n">
        <v>10.75119305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427.77263657</v>
      </c>
      <c r="F51" s="20" t="n">
        <v>2.65909475</v>
      </c>
      <c r="G51" s="18" t="n">
        <v>383.19957656</v>
      </c>
      <c r="H51" s="20" t="n">
        <v>13.13418526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485.34507113</v>
      </c>
      <c r="F52" s="20" t="n">
        <v>2.83677103</v>
      </c>
      <c r="G52" s="18" t="n">
        <v>504.2587276</v>
      </c>
      <c r="H52" s="20" t="n">
        <v>11.24467945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441.55803628</v>
      </c>
      <c r="F53" s="20" t="n">
        <v>1.6807849</v>
      </c>
      <c r="G53" s="18" t="n">
        <v>489.39577556</v>
      </c>
      <c r="H53" s="20" t="n">
        <v>7.91538845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398.72033269</v>
      </c>
      <c r="F55" s="20" t="n">
        <v>3.58407432</v>
      </c>
      <c r="G55" s="18" t="n">
        <v>418.42077248</v>
      </c>
      <c r="H55" s="20" t="n">
        <v>11.33582831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540.3536057600001</v>
      </c>
      <c r="F56" s="20" t="n">
        <v>5.54586815</v>
      </c>
      <c r="G56" s="18" t="n">
        <v>521.02595839</v>
      </c>
      <c r="H56" s="20" t="n">
        <v>4.15195444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396.93977269</v>
      </c>
      <c r="F57" s="20" t="n">
        <v>3.02132893</v>
      </c>
      <c r="G57" s="18" t="n">
        <v>404.9054296</v>
      </c>
      <c r="H57" s="20" t="n">
        <v>13.88369409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406.97772961</v>
      </c>
      <c r="F58" s="20" t="n">
        <v>2.9412099</v>
      </c>
      <c r="G58" s="18" t="n">
        <v>467.95149391</v>
      </c>
      <c r="H58" s="20" t="n">
        <v>19.52124138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347.75702317</v>
      </c>
      <c r="F59" s="20" t="n">
        <v>1.58600354</v>
      </c>
      <c r="G59" s="18" t="n">
        <v>314.91408815</v>
      </c>
      <c r="H59" s="20" t="n">
        <v>12.08853303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348.11905046</v>
      </c>
      <c r="F60" s="20" t="n">
        <v>4.9600834</v>
      </c>
      <c r="G60" s="18" t="n">
        <v>338.55545046</v>
      </c>
      <c r="H60" s="20" t="n">
        <v>20.07438012</v>
      </c>
      <c r="I60" s="18" t="s">
        <v>404</v>
      </c>
      <c r="J60" s="20" t="s">
        <v>404</v>
      </c>
      <c r="K60" s="18" t="s">
        <v>404</v>
      </c>
      <c r="L60" s="20" t="s">
        <v>404</v>
      </c>
      <c r="M60" s="18" t="s">
        <v>404</v>
      </c>
      <c r="N60" s="20" t="s">
        <v>404</v>
      </c>
      <c r="O60" s="18" t="s">
        <v>404</v>
      </c>
      <c r="P60" s="20" t="s">
        <v>404</v>
      </c>
      <c r="Q60" s="18" t="n">
        <v>232.20011667</v>
      </c>
      <c r="R60" s="20" t="n">
        <v>30.76219198</v>
      </c>
    </row>
    <row r="61" spans="1:18">
      <c r="A61" s="15" t="s">
        <v>458</v>
      </c>
      <c r="B61" s="17" t="n">
        <v>6525</v>
      </c>
      <c r="C61" s="18">
        <f>(0.0/B61*100)</f>
        <v/>
      </c>
      <c r="D61" s="19" t="n">
        <v>6525</v>
      </c>
      <c r="E61" s="18" t="n">
        <v>472.15714987</v>
      </c>
      <c r="F61" s="20" t="n">
        <v>2.88054039</v>
      </c>
      <c r="G61" s="18" t="n">
        <v>478.6799118</v>
      </c>
      <c r="H61" s="20" t="n">
        <v>16.54778405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505.51822053</v>
      </c>
      <c r="F62" s="20" t="n">
        <v>1.36192991</v>
      </c>
      <c r="G62" s="18" t="n">
        <v>525.37592094</v>
      </c>
      <c r="H62" s="20" t="n">
        <v>2.69200827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344.51340707</v>
      </c>
      <c r="F63" s="20" t="n">
        <v>1.67674466</v>
      </c>
      <c r="G63" s="18" t="n">
        <v>364.44493759</v>
      </c>
      <c r="H63" s="20" t="n">
        <v>2.62279109</v>
      </c>
      <c r="I63" s="18" t="s">
        <v>404</v>
      </c>
      <c r="J63" s="20" t="s">
        <v>404</v>
      </c>
      <c r="K63" s="18" t="s">
        <v>404</v>
      </c>
      <c r="L63" s="20" t="s">
        <v>404</v>
      </c>
      <c r="M63" s="18" t="s">
        <v>404</v>
      </c>
      <c r="N63" s="20" t="s">
        <v>404</v>
      </c>
      <c r="O63" s="18" t="s">
        <v>404</v>
      </c>
      <c r="P63" s="20" t="s">
        <v>404</v>
      </c>
      <c r="Q63" s="18" t="n">
        <v>364.69036513</v>
      </c>
      <c r="R63" s="20" t="n">
        <v>6.73328375</v>
      </c>
    </row>
    <row r="64" spans="1:18">
      <c r="A64" s="15" t="s">
        <v>461</v>
      </c>
      <c r="B64" s="17" t="n">
        <v>3634</v>
      </c>
      <c r="C64" s="18">
        <f>(27.0/B64*100)</f>
        <v/>
      </c>
      <c r="D64" s="19" t="n">
        <v>3607</v>
      </c>
      <c r="E64" s="18" t="n">
        <v>445.09391045</v>
      </c>
      <c r="F64" s="20" t="n">
        <v>1.80846592</v>
      </c>
      <c r="G64" s="18" t="n">
        <v>527.77008166</v>
      </c>
      <c r="H64" s="20" t="n">
        <v>11.72399336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417.71699344</v>
      </c>
      <c r="F65" s="20" t="n">
        <v>2.68823575</v>
      </c>
      <c r="G65" s="18" t="n">
        <v>388.37381559</v>
      </c>
      <c r="H65" s="20" t="n">
        <v>11.19540671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428.56798577</v>
      </c>
      <c r="F66" s="20" t="n">
        <v>1.57122526</v>
      </c>
      <c r="G66" s="18" t="n">
        <v>393.27221772</v>
      </c>
      <c r="H66" s="20" t="n">
        <v>6.59005456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396.82577292</v>
      </c>
      <c r="F67" s="20" t="n">
        <v>3.07778402</v>
      </c>
      <c r="G67" s="18" t="n">
        <v>407.55546065</v>
      </c>
      <c r="H67" s="20" t="n">
        <v>16.6288425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401.82731347</v>
      </c>
      <c r="F68" s="20" t="n">
        <v>1.00566936</v>
      </c>
      <c r="G68" s="18" t="n">
        <v>402.27529598</v>
      </c>
      <c r="H68" s="20" t="n">
        <v>2.98503827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434.37961502</v>
      </c>
      <c r="F69" s="20" t="n">
        <v>4.08480041</v>
      </c>
      <c r="G69" s="18" t="n">
        <v>356.27561728</v>
      </c>
      <c r="H69" s="20" t="n">
        <v>39.15412397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494.6278326</v>
      </c>
      <c r="F70" s="20" t="n">
        <v>3.08174248</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534.52074894</v>
      </c>
      <c r="F71" s="20" t="n">
        <v>1.63102645</v>
      </c>
      <c r="G71" s="18" t="n">
        <v>637.48681763</v>
      </c>
      <c r="H71" s="20" t="n">
        <v>14.76680483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488.61304646</v>
      </c>
      <c r="F72" s="20" t="n">
        <v>4.66613885</v>
      </c>
      <c r="G72" s="18" t="n">
        <v>504.23489878</v>
      </c>
      <c r="H72" s="20" t="n">
        <v>4.48861139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404.46942789</v>
      </c>
      <c r="F73" s="20" t="n">
        <v>5.61048617</v>
      </c>
      <c r="G73" s="18" t="n">
        <v>414.8844107</v>
      </c>
      <c r="H73" s="20" t="n">
        <v>4.79637732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419.93437474</v>
      </c>
      <c r="F74" s="20" t="n">
        <v>1.51854435</v>
      </c>
      <c r="G74" s="18" t="n">
        <v>511.65742279</v>
      </c>
      <c r="H74" s="20" t="n">
        <v>7.57364715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362.86450117</v>
      </c>
      <c r="F75" s="20" t="n">
        <v>3.45051369</v>
      </c>
      <c r="G75" s="18" t="n">
        <v>317.9819125</v>
      </c>
      <c r="H75" s="20" t="n">
        <v>16.01820361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431.13312954</v>
      </c>
      <c r="F76" s="20" t="n">
        <v>3.36662548</v>
      </c>
      <c r="G76" s="18" t="n">
        <v>472.65450214</v>
      </c>
      <c r="H76" s="20" t="n">
        <v>11.42895227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436.05890964</v>
      </c>
      <c r="F77" s="20" t="n">
        <v>2.53989358</v>
      </c>
      <c r="G77" s="18" t="n">
        <v>462.26224512</v>
      </c>
      <c r="H77" s="20" t="n">
        <v>44.88604332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486.75323284</v>
      </c>
      <c r="F78" s="20" t="n">
        <v>3.75336326</v>
      </c>
      <c r="G78" s="18" t="n">
        <v>488.71475698</v>
      </c>
      <c r="H78" s="20" t="n">
        <v>17.72646229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472.90201472</v>
      </c>
      <c r="F79" s="20" t="n">
        <v>7.07043209</v>
      </c>
      <c r="G79" s="18" t="n">
        <v>569.58990681</v>
      </c>
      <c r="H79" s="20" t="n">
        <v>15.94677915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426.67267441</v>
      </c>
      <c r="F80" s="20" t="n">
        <v>3.52164272</v>
      </c>
      <c r="G80" s="18" t="n">
        <v>460.09979977</v>
      </c>
      <c r="H80" s="20" t="n">
        <v>27.90778769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430.55978691</v>
      </c>
      <c r="F81" s="20" t="n">
        <v>3.55441653</v>
      </c>
      <c r="G81" s="18" t="n">
        <v>430.73045857</v>
      </c>
      <c r="H81" s="20" t="n">
        <v>13.25775187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504.07936551</v>
      </c>
      <c r="F7" s="20" t="n">
        <v>1.84673878</v>
      </c>
      <c r="G7" s="18" t="n">
        <v>482.24538529</v>
      </c>
      <c r="H7" s="20" t="n">
        <v>11.54641439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484.69336007</v>
      </c>
      <c r="F8" s="20" t="n">
        <v>2.84393724</v>
      </c>
      <c r="G8" s="18" t="n">
        <v>497.61131141</v>
      </c>
      <c r="H8" s="20" t="n">
        <v>19.73181717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500.79755826</v>
      </c>
      <c r="F9" s="20" t="n">
        <v>3.11966734</v>
      </c>
      <c r="G9" s="18" t="n">
        <v>500.84604185</v>
      </c>
      <c r="H9" s="20" t="n">
        <v>7.51063064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528.36329058</v>
      </c>
      <c r="F10" s="20" t="n">
        <v>2.50648732</v>
      </c>
      <c r="G10" s="18" t="n">
        <v>522.62313145</v>
      </c>
      <c r="H10" s="20" t="n">
        <v>6.32377438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456.30023229</v>
      </c>
      <c r="F11" s="20" t="n">
        <v>4.23797361</v>
      </c>
      <c r="G11" s="18" t="n">
        <v>463.41570466</v>
      </c>
      <c r="H11" s="20" t="n">
        <v>5.67336091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487.41494603</v>
      </c>
      <c r="F12" s="20" t="n">
        <v>2.58297117</v>
      </c>
      <c r="G12" s="18" t="n">
        <v>502.19033008</v>
      </c>
      <c r="H12" s="20" t="n">
        <v>7.64160397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502.67371677</v>
      </c>
      <c r="F13" s="20" t="n">
        <v>4.15562759</v>
      </c>
      <c r="G13" s="18" t="n">
        <v>496.05119256</v>
      </c>
      <c r="H13" s="20" t="n">
        <v>3.94508484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519.22909381</v>
      </c>
      <c r="F14" s="20" t="n">
        <v>2.37908821</v>
      </c>
      <c r="G14" s="18" t="n">
        <v>518.86843651</v>
      </c>
      <c r="H14" s="20" t="n">
        <v>5.27274766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524.74028041</v>
      </c>
      <c r="F15" s="20" t="n">
        <v>2.63346121</v>
      </c>
      <c r="G15" s="18" t="n">
        <v>552.5244804</v>
      </c>
      <c r="H15" s="20" t="n">
        <v>12.17052613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503.29867439</v>
      </c>
      <c r="F16" s="20" t="n">
        <v>2.91290016</v>
      </c>
      <c r="G16" s="18" t="n">
        <v>469.11347164</v>
      </c>
      <c r="H16" s="20" t="n">
        <v>34.84539956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508.44526472</v>
      </c>
      <c r="F17" s="20" t="n">
        <v>4.08171804</v>
      </c>
      <c r="G17" s="18" t="n">
        <v>514.02331987</v>
      </c>
      <c r="H17" s="20" t="n">
        <v>16.32909808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463.79162675</v>
      </c>
      <c r="F18" s="20" t="n">
        <v>4.54380902</v>
      </c>
      <c r="G18" s="18" t="n">
        <v>536.15354584</v>
      </c>
      <c r="H18" s="20" t="n">
        <v>9.96314299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469.69479266</v>
      </c>
      <c r="F19" s="20" t="n">
        <v>3.81617492</v>
      </c>
      <c r="G19" s="18" t="n">
        <v>471.41342819</v>
      </c>
      <c r="H19" s="20" t="n">
        <v>8.069302130000001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482.50365829</v>
      </c>
      <c r="F20" s="20" t="n">
        <v>1.99980957</v>
      </c>
      <c r="G20" s="18" t="n">
        <v>460.34960919</v>
      </c>
      <c r="H20" s="20" t="n">
        <v>9.45051877</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515.68385391</v>
      </c>
      <c r="F21" s="20" t="n">
        <v>5.02243189</v>
      </c>
      <c r="G21" s="18" t="n">
        <v>525.41631119</v>
      </c>
      <c r="H21" s="20" t="n">
        <v>2.88121368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480.07303517</v>
      </c>
      <c r="F22" s="20" t="n">
        <v>3.98213172</v>
      </c>
      <c r="G22" s="18" t="n">
        <v>437.26670424</v>
      </c>
      <c r="H22" s="20" t="n">
        <v>30.3209679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488.47965509</v>
      </c>
      <c r="F23" s="20" t="n">
        <v>2.99515446</v>
      </c>
      <c r="G23" s="18" t="s">
        <v>404</v>
      </c>
      <c r="H23" s="20" t="s">
        <v>404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519.42024216</v>
      </c>
      <c r="F24" s="20" t="n">
        <v>3.58298355</v>
      </c>
      <c r="G24" s="18" t="n">
        <v>500.08728544</v>
      </c>
      <c r="H24" s="20" t="n">
        <v>10.35575788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516.9198668</v>
      </c>
      <c r="F25" s="20" t="n">
        <v>3.59634185</v>
      </c>
      <c r="G25" s="18" t="n">
        <v>527.1242061</v>
      </c>
      <c r="H25" s="20" t="n">
        <v>25.04805735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488.33396327</v>
      </c>
      <c r="F26" s="20" t="n">
        <v>1.99319422</v>
      </c>
      <c r="G26" s="18" t="n">
        <v>482.07501829</v>
      </c>
      <c r="H26" s="20" t="n">
        <v>8.307796270000001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481.0186806</v>
      </c>
      <c r="F27" s="20" t="n">
        <v>1.47532058</v>
      </c>
      <c r="G27" s="18" t="n">
        <v>535.91074134</v>
      </c>
      <c r="H27" s="20" t="n">
        <v>15.08492995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422.75452301</v>
      </c>
      <c r="F28" s="20" t="n">
        <v>2.73283327</v>
      </c>
      <c r="G28" s="18" t="n">
        <v>428.40390939</v>
      </c>
      <c r="H28" s="20" t="n">
        <v>10.99534988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508.02861775</v>
      </c>
      <c r="F29" s="20" t="n">
        <v>5.30078145</v>
      </c>
      <c r="G29" s="18" t="n">
        <v>486.21316023</v>
      </c>
      <c r="H29" s="20" t="n">
        <v>26.17259248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511.90733654</v>
      </c>
      <c r="F30" s="20" t="n">
        <v>3.9903731</v>
      </c>
      <c r="G30" s="18" t="n">
        <v>510.5829521</v>
      </c>
      <c r="H30" s="20" t="n">
        <v>6.72243713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513.54053938</v>
      </c>
      <c r="F31" s="20" t="n">
        <v>2.71451646</v>
      </c>
      <c r="G31" s="18" t="n">
        <v>499.43861151</v>
      </c>
      <c r="H31" s="20" t="n">
        <v>24.99338832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505.82801191</v>
      </c>
      <c r="F32" s="20" t="n">
        <v>2.51116479</v>
      </c>
      <c r="G32" s="18" t="n">
        <v>483.19310782</v>
      </c>
      <c r="H32" s="20" t="n">
        <v>4.74423004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495.97877525</v>
      </c>
      <c r="F33" s="20" t="n">
        <v>4.00455802</v>
      </c>
      <c r="G33" s="18" t="n">
        <v>501.77916954</v>
      </c>
      <c r="H33" s="20" t="n">
        <v>5.78794763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451.93064964</v>
      </c>
      <c r="F34" s="20" t="n">
        <v>2.88059971</v>
      </c>
      <c r="G34" s="18" t="n">
        <v>470.53265991</v>
      </c>
      <c r="H34" s="20" t="n">
        <v>26.41168884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507.61534693</v>
      </c>
      <c r="F35" s="20" t="n">
        <v>1.61226327</v>
      </c>
      <c r="G35" s="18" t="n">
        <v>502.8923707</v>
      </c>
      <c r="H35" s="20" t="n">
        <v>4.61824353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494.5522858</v>
      </c>
      <c r="F36" s="20" t="n">
        <v>2.45199517</v>
      </c>
      <c r="G36" s="18" t="n">
        <v>517.70057572</v>
      </c>
      <c r="H36" s="20" t="n">
        <v>9.402125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500.39206527</v>
      </c>
      <c r="F37" s="20" t="n">
        <v>3.54220842</v>
      </c>
      <c r="G37" s="18" t="n">
        <v>494.95371869</v>
      </c>
      <c r="H37" s="20" t="n">
        <v>14.17859995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494.75881172</v>
      </c>
      <c r="F38" s="20" t="n">
        <v>5.46415435</v>
      </c>
      <c r="G38" s="18" t="n">
        <v>487.59555829</v>
      </c>
      <c r="H38" s="20" t="n">
        <v>6.48591401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427.64000506</v>
      </c>
      <c r="F39" s="20" t="n">
        <v>4.39327334</v>
      </c>
      <c r="G39" s="18" t="n">
        <v>438.53595479</v>
      </c>
      <c r="H39" s="20" t="n">
        <v>15.74726823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502.62497012</v>
      </c>
      <c r="F40" s="20" t="n">
        <v>5.46399715</v>
      </c>
      <c r="G40" s="18" t="n">
        <v>497.88557284</v>
      </c>
      <c r="H40" s="20" t="n">
        <v>3.71055055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500.72120644</v>
      </c>
      <c r="F41" s="20" t="n">
        <v>3.76602139</v>
      </c>
      <c r="G41" s="18" t="n">
        <v>487.83894941</v>
      </c>
      <c r="H41" s="20" t="n">
        <v>6.70877326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403.65723109</v>
      </c>
      <c r="F44" s="20" t="n">
        <v>5.03522216</v>
      </c>
      <c r="G44" s="18" t="n">
        <v>407.03528641</v>
      </c>
      <c r="H44" s="20" t="n">
        <v>6.36349244</v>
      </c>
      <c r="I44" s="18" t="s">
        <v>404</v>
      </c>
      <c r="J44" s="20" t="s">
        <v>404</v>
      </c>
      <c r="K44" s="18" t="s">
        <v>404</v>
      </c>
      <c r="L44" s="20" t="s">
        <v>404</v>
      </c>
      <c r="M44" s="18" t="s">
        <v>404</v>
      </c>
      <c r="N44" s="20" t="s">
        <v>404</v>
      </c>
      <c r="O44" s="18" t="s">
        <v>404</v>
      </c>
      <c r="P44" s="20" t="s">
        <v>404</v>
      </c>
      <c r="Q44" s="18" t="n">
        <v>503.096413</v>
      </c>
      <c r="R44" s="20" t="n">
        <v>28.73731351</v>
      </c>
    </row>
    <row r="45" spans="1:18">
      <c r="A45" s="15" t="s">
        <v>442</v>
      </c>
      <c r="B45" s="17" t="n">
        <v>5519</v>
      </c>
      <c r="C45" s="18">
        <f>(0.0/B45*100)</f>
        <v/>
      </c>
      <c r="D45" s="19" t="n">
        <v>5519</v>
      </c>
      <c r="E45" s="18" t="n">
        <v>349.72439952</v>
      </c>
      <c r="F45" s="20" t="n">
        <v>2.99141436</v>
      </c>
      <c r="G45" s="18" t="n">
        <v>383.8512055</v>
      </c>
      <c r="H45" s="20" t="n">
        <v>72.14142133</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403.91570997</v>
      </c>
      <c r="F46" s="20" t="n">
        <v>2.95245311</v>
      </c>
      <c r="G46" s="18" t="n">
        <v>474.35113283</v>
      </c>
      <c r="H46" s="20" t="n">
        <v>10.04772818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431.48988524</v>
      </c>
      <c r="F47" s="20" t="n">
        <v>4.69016469</v>
      </c>
      <c r="G47" s="18" t="n">
        <v>442.79703892</v>
      </c>
      <c r="H47" s="20" t="n">
        <v>71.77589955000001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479.54297307</v>
      </c>
      <c r="F48" s="20" t="n">
        <v>7.32110329</v>
      </c>
      <c r="G48" s="18" t="n">
        <v>532.60946257</v>
      </c>
      <c r="H48" s="20" t="n">
        <v>8.14348869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425.40292881</v>
      </c>
      <c r="F49" s="20" t="n">
        <v>3.87473844</v>
      </c>
      <c r="G49" s="18" t="n">
        <v>423.58051868</v>
      </c>
      <c r="H49" s="20" t="n">
        <v>7.99488399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427.51023085</v>
      </c>
      <c r="F50" s="20" t="n">
        <v>3.53062692</v>
      </c>
      <c r="G50" s="18" t="n">
        <v>449.03959064</v>
      </c>
      <c r="H50" s="20" t="n">
        <v>35.81659054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428.19690893</v>
      </c>
      <c r="F51" s="20" t="n">
        <v>2.62974157</v>
      </c>
      <c r="G51" s="18" t="n">
        <v>406.92575104</v>
      </c>
      <c r="H51" s="20" t="n">
        <v>11.90821833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494.40504481</v>
      </c>
      <c r="F52" s="20" t="n">
        <v>11.43953058</v>
      </c>
      <c r="G52" s="18" t="n">
        <v>485.69115053</v>
      </c>
      <c r="H52" s="20" t="n">
        <v>3.39804113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438.92423758</v>
      </c>
      <c r="F53" s="20" t="n">
        <v>1.62824098</v>
      </c>
      <c r="G53" s="18" t="n">
        <v>475.87663231</v>
      </c>
      <c r="H53" s="20" t="n">
        <v>5.17508664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350.24127835</v>
      </c>
      <c r="F54" s="20" t="n">
        <v>4.38253841</v>
      </c>
      <c r="G54" s="18" t="n">
        <v>395.01593096</v>
      </c>
      <c r="H54" s="20" t="n">
        <v>11.56008793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403.99568206</v>
      </c>
      <c r="F55" s="20" t="n">
        <v>3.58811692</v>
      </c>
      <c r="G55" s="18" t="n">
        <v>390.44733843</v>
      </c>
      <c r="H55" s="20" t="n">
        <v>7.36099267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527.21565862</v>
      </c>
      <c r="F56" s="20" t="n">
        <v>3.89795006</v>
      </c>
      <c r="G56" s="18" t="n">
        <v>526.02044256</v>
      </c>
      <c r="H56" s="20" t="n">
        <v>5.67365502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399.48395609</v>
      </c>
      <c r="F57" s="20" t="n">
        <v>3.8533109</v>
      </c>
      <c r="G57" s="18" t="n">
        <v>393.47582852</v>
      </c>
      <c r="H57" s="20" t="n">
        <v>5.6454018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406.06043029</v>
      </c>
      <c r="F58" s="20" t="n">
        <v>3.28853597</v>
      </c>
      <c r="G58" s="18" t="n">
        <v>435.64957778</v>
      </c>
      <c r="H58" s="20" t="n">
        <v>11.47241945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348.13246253</v>
      </c>
      <c r="F59" s="20" t="n">
        <v>1.57978739</v>
      </c>
      <c r="G59" s="18" t="n">
        <v>339.33385088</v>
      </c>
      <c r="H59" s="20" t="n">
        <v>5.52587947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332.59957475</v>
      </c>
      <c r="F60" s="20" t="n">
        <v>5.67961798</v>
      </c>
      <c r="G60" s="18" t="n">
        <v>370.43818988</v>
      </c>
      <c r="H60" s="20" t="n">
        <v>9.19125981</v>
      </c>
      <c r="I60" s="18" t="s">
        <v>404</v>
      </c>
      <c r="J60" s="20" t="s">
        <v>404</v>
      </c>
      <c r="K60" s="18" t="s">
        <v>404</v>
      </c>
      <c r="L60" s="20" t="s">
        <v>404</v>
      </c>
      <c r="M60" s="18" t="s">
        <v>404</v>
      </c>
      <c r="N60" s="20" t="s">
        <v>404</v>
      </c>
      <c r="O60" s="18" t="s">
        <v>404</v>
      </c>
      <c r="P60" s="20" t="s">
        <v>404</v>
      </c>
      <c r="Q60" s="18" t="n">
        <v>232.20011667</v>
      </c>
      <c r="R60" s="20" t="n">
        <v>30.76219198</v>
      </c>
    </row>
    <row r="61" spans="1:18">
      <c r="A61" s="15" t="s">
        <v>458</v>
      </c>
      <c r="B61" s="17" t="n">
        <v>6525</v>
      </c>
      <c r="C61" s="18">
        <f>(0.0/B61*100)</f>
        <v/>
      </c>
      <c r="D61" s="19" t="n">
        <v>6525</v>
      </c>
      <c r="E61" s="18" t="n">
        <v>476.12453943</v>
      </c>
      <c r="F61" s="20" t="n">
        <v>3.21207987</v>
      </c>
      <c r="G61" s="18" t="n">
        <v>458.78279089</v>
      </c>
      <c r="H61" s="20" t="n">
        <v>6.37586998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510.51834535</v>
      </c>
      <c r="F62" s="20" t="n">
        <v>1.57753369</v>
      </c>
      <c r="G62" s="18" t="n">
        <v>506.67550824</v>
      </c>
      <c r="H62" s="20" t="n">
        <v>1.69521869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354.67403236</v>
      </c>
      <c r="F63" s="20" t="n">
        <v>2.11730931</v>
      </c>
      <c r="G63" s="18" t="n">
        <v>346.64081361</v>
      </c>
      <c r="H63" s="20" t="n">
        <v>2.09115576</v>
      </c>
      <c r="I63" s="18" t="s">
        <v>404</v>
      </c>
      <c r="J63" s="20" t="s">
        <v>404</v>
      </c>
      <c r="K63" s="18" t="s">
        <v>404</v>
      </c>
      <c r="L63" s="20" t="s">
        <v>404</v>
      </c>
      <c r="M63" s="18" t="s">
        <v>404</v>
      </c>
      <c r="N63" s="20" t="s">
        <v>404</v>
      </c>
      <c r="O63" s="18" t="s">
        <v>404</v>
      </c>
      <c r="P63" s="20" t="s">
        <v>404</v>
      </c>
      <c r="Q63" s="18" t="n">
        <v>364.69036513</v>
      </c>
      <c r="R63" s="20" t="n">
        <v>6.73328375</v>
      </c>
    </row>
    <row r="64" spans="1:18">
      <c r="A64" s="15" t="s">
        <v>461</v>
      </c>
      <c r="B64" s="17" t="n">
        <v>3634</v>
      </c>
      <c r="C64" s="18">
        <f>(27.0/B64*100)</f>
        <v/>
      </c>
      <c r="D64" s="19" t="n">
        <v>3607</v>
      </c>
      <c r="E64" s="18" t="n">
        <v>438.25789863</v>
      </c>
      <c r="F64" s="20" t="n">
        <v>1.8776779</v>
      </c>
      <c r="G64" s="18" t="n">
        <v>505.64888634</v>
      </c>
      <c r="H64" s="20" t="n">
        <v>4.44216277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424.03208112</v>
      </c>
      <c r="F65" s="20" t="n">
        <v>3.74256095</v>
      </c>
      <c r="G65" s="18" t="n">
        <v>401.21242142</v>
      </c>
      <c r="H65" s="20" t="n">
        <v>4.6908681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419.13535061</v>
      </c>
      <c r="F66" s="20" t="n">
        <v>1.94542565</v>
      </c>
      <c r="G66" s="18" t="n">
        <v>445.21714062</v>
      </c>
      <c r="H66" s="20" t="n">
        <v>2.21005741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396.64073705</v>
      </c>
      <c r="F67" s="20" t="n">
        <v>3.99368268</v>
      </c>
      <c r="G67" s="18" t="n">
        <v>399.47097037</v>
      </c>
      <c r="H67" s="20" t="n">
        <v>5.64963679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401.3438242</v>
      </c>
      <c r="F68" s="20" t="n">
        <v>1.18423495</v>
      </c>
      <c r="G68" s="18" t="n">
        <v>402.82831451</v>
      </c>
      <c r="H68" s="20" t="n">
        <v>1.41448969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424.95522154</v>
      </c>
      <c r="F69" s="20" t="n">
        <v>6.27605645</v>
      </c>
      <c r="G69" s="18" t="n">
        <v>439.16131546</v>
      </c>
      <c r="H69" s="20" t="n">
        <v>5.59552322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494.2302836</v>
      </c>
      <c r="F70" s="20" t="n">
        <v>3.12983423</v>
      </c>
      <c r="G70" s="18" t="n">
        <v>513.91840913</v>
      </c>
      <c r="H70" s="20" t="n">
        <v>13.20189883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520.1414911000001</v>
      </c>
      <c r="F71" s="20" t="n">
        <v>1.80463424</v>
      </c>
      <c r="G71" s="18" t="n">
        <v>577.39825527</v>
      </c>
      <c r="H71" s="20" t="n">
        <v>5.48972385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496.75711022</v>
      </c>
      <c r="F72" s="20" t="n">
        <v>3.21127653</v>
      </c>
      <c r="G72" s="18" t="n">
        <v>498.39430636</v>
      </c>
      <c r="H72" s="20" t="n">
        <v>8.169885560000001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409.66794767</v>
      </c>
      <c r="F73" s="20" t="n">
        <v>5.1459143</v>
      </c>
      <c r="G73" s="18" t="n">
        <v>408.72363662</v>
      </c>
      <c r="H73" s="20" t="n">
        <v>5.02302911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395.83088977</v>
      </c>
      <c r="F74" s="20" t="n">
        <v>1.96336438</v>
      </c>
      <c r="G74" s="18" t="n">
        <v>486.50377318</v>
      </c>
      <c r="H74" s="20" t="n">
        <v>2.4949797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364.26558192</v>
      </c>
      <c r="F75" s="20" t="n">
        <v>3.52540906</v>
      </c>
      <c r="G75" s="18" t="n">
        <v>304.18174911</v>
      </c>
      <c r="H75" s="20" t="n">
        <v>15.6975266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422.70333873</v>
      </c>
      <c r="F76" s="20" t="n">
        <v>3.69368376</v>
      </c>
      <c r="G76" s="18" t="n">
        <v>473.30528187</v>
      </c>
      <c r="H76" s="20" t="n">
        <v>7.52957791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429.196793</v>
      </c>
      <c r="F77" s="20" t="n">
        <v>2.55116598</v>
      </c>
      <c r="G77" s="18" t="n">
        <v>495.86101233</v>
      </c>
      <c r="H77" s="20" t="n">
        <v>13.10930415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484.56945859</v>
      </c>
      <c r="F78" s="20" t="n">
        <v>3.99413313</v>
      </c>
      <c r="G78" s="18" t="n">
        <v>502.36669212</v>
      </c>
      <c r="H78" s="20" t="n">
        <v>11.09911544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473.8312981</v>
      </c>
      <c r="F79" s="20" t="n">
        <v>8.68183878</v>
      </c>
      <c r="G79" s="18" t="n">
        <v>483.34788363</v>
      </c>
      <c r="H79" s="20" t="n">
        <v>12.30449641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424.22634014</v>
      </c>
      <c r="F80" s="20" t="n">
        <v>3.95707518</v>
      </c>
      <c r="G80" s="18" t="n">
        <v>440.70049256</v>
      </c>
      <c r="H80" s="20" t="n">
        <v>10.78534998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428.77965151</v>
      </c>
      <c r="F81" s="20" t="n">
        <v>3.34455033</v>
      </c>
      <c r="G81" s="18" t="n">
        <v>488.62609336</v>
      </c>
      <c r="H81" s="20" t="n">
        <v>23.06298645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507.64703744</v>
      </c>
      <c r="F7" s="20" t="n">
        <v>2.21992261</v>
      </c>
      <c r="G7" s="18" t="n">
        <v>486.05478128</v>
      </c>
      <c r="H7" s="20" t="n">
        <v>4.85798714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499.92317597</v>
      </c>
      <c r="F8" s="20" t="n">
        <v>10.21231867</v>
      </c>
      <c r="G8" s="18" t="n">
        <v>480.05922402</v>
      </c>
      <c r="H8" s="20" t="n">
        <v>3.66919784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507.96536485</v>
      </c>
      <c r="F9" s="20" t="n">
        <v>2.82084016</v>
      </c>
      <c r="G9" s="18" t="n">
        <v>465.55058401</v>
      </c>
      <c r="H9" s="20" t="n">
        <v>8.9151364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532.9297208199999</v>
      </c>
      <c r="F10" s="20" t="n">
        <v>3.52901808</v>
      </c>
      <c r="G10" s="18" t="n">
        <v>523.85498839</v>
      </c>
      <c r="H10" s="20" t="n">
        <v>3.30825614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469.36053504</v>
      </c>
      <c r="F11" s="20" t="n">
        <v>3.38940069</v>
      </c>
      <c r="G11" s="18" t="n">
        <v>420.00230384</v>
      </c>
      <c r="H11" s="20" t="n">
        <v>8.911004050000001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499.83756016</v>
      </c>
      <c r="F13" s="20" t="n">
        <v>2.8602753</v>
      </c>
      <c r="G13" s="18" t="n">
        <v>481.13439893</v>
      </c>
      <c r="H13" s="20" t="n">
        <v>7.40047907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518.43121493</v>
      </c>
      <c r="F14" s="20" t="n">
        <v>2.18507417</v>
      </c>
      <c r="G14" s="18" t="n">
        <v>539.91474533</v>
      </c>
      <c r="H14" s="20" t="n">
        <v>9.878529520000001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531.72310162</v>
      </c>
      <c r="F15" s="20" t="n">
        <v>3.6517228</v>
      </c>
      <c r="G15" s="18" t="n">
        <v>518.8591439099999</v>
      </c>
      <c r="H15" s="20" t="n">
        <v>3.79016314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509.6203265</v>
      </c>
      <c r="F16" s="20" t="n">
        <v>6.95000271</v>
      </c>
      <c r="G16" s="18" t="n">
        <v>497.70489715</v>
      </c>
      <c r="H16" s="20" t="n">
        <v>5.3859388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513.30848058</v>
      </c>
      <c r="F17" s="20" t="n">
        <v>8.199939219999999</v>
      </c>
      <c r="G17" s="18" t="n">
        <v>506.93409592</v>
      </c>
      <c r="H17" s="20" t="n">
        <v>4.70498496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466.28777922</v>
      </c>
      <c r="F18" s="20" t="n">
        <v>4.47308754</v>
      </c>
      <c r="G18" s="18" t="n">
        <v>487.23865539</v>
      </c>
      <c r="H18" s="20" t="n">
        <v>21.23366254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471.65763245</v>
      </c>
      <c r="F19" s="20" t="n">
        <v>6.36502735</v>
      </c>
      <c r="G19" s="18" t="n">
        <v>469.00208889</v>
      </c>
      <c r="H19" s="20" t="n">
        <v>4.87164197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481.6391835</v>
      </c>
      <c r="F20" s="20" t="n">
        <v>2.00481071</v>
      </c>
      <c r="G20" s="18" t="n">
        <v>486.06107576</v>
      </c>
      <c r="H20" s="20" t="n">
        <v>12.97107903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527.02826383</v>
      </c>
      <c r="F21" s="20" t="n">
        <v>2.54531277</v>
      </c>
      <c r="G21" s="18" t="n">
        <v>503.31235329</v>
      </c>
      <c r="H21" s="20" t="n">
        <v>6.97039906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493.80229846</v>
      </c>
      <c r="F22" s="20" t="n">
        <v>4.92527029</v>
      </c>
      <c r="G22" s="18" t="n">
        <v>412.62734084</v>
      </c>
      <c r="H22" s="20" t="n">
        <v>10.11848106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488.90626328</v>
      </c>
      <c r="F23" s="20" t="n">
        <v>4.20677462</v>
      </c>
      <c r="G23" s="18" t="n">
        <v>487.55905151</v>
      </c>
      <c r="H23" s="20" t="n">
        <v>6.8636557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508.87347451</v>
      </c>
      <c r="F24" s="20" t="n">
        <v>6.22339553</v>
      </c>
      <c r="G24" s="18" t="n">
        <v>519.65001619</v>
      </c>
      <c r="H24" s="20" t="n">
        <v>3.48448559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517.35116256</v>
      </c>
      <c r="F25" s="20" t="n">
        <v>6.42407711</v>
      </c>
      <c r="G25" s="18" t="n">
        <v>517.49070008</v>
      </c>
      <c r="H25" s="20" t="n">
        <v>4.46678283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488.00188769</v>
      </c>
      <c r="F26" s="20" t="n">
        <v>1.89643829</v>
      </c>
      <c r="G26" s="18" t="n">
        <v>486.61152719</v>
      </c>
      <c r="H26" s="20" t="n">
        <v>11.92730086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482.07619892</v>
      </c>
      <c r="F27" s="20" t="n">
        <v>1.47465736</v>
      </c>
      <c r="G27" s="18" t="n">
        <v>467.61086993</v>
      </c>
      <c r="H27" s="20" t="n">
        <v>5.11764727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429.88461864</v>
      </c>
      <c r="F28" s="20" t="n">
        <v>4.00123417</v>
      </c>
      <c r="G28" s="18" t="n">
        <v>413.96536248</v>
      </c>
      <c r="H28" s="20" t="n">
        <v>4.00511406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515.3883455</v>
      </c>
      <c r="F31" s="20" t="n">
        <v>2.71837714</v>
      </c>
      <c r="G31" s="18" t="n">
        <v>503.45158505</v>
      </c>
      <c r="H31" s="20" t="n">
        <v>8.1243965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507.96066555</v>
      </c>
      <c r="F32" s="20" t="n">
        <v>2.80061877</v>
      </c>
      <c r="G32" s="18" t="n">
        <v>488.17582165</v>
      </c>
      <c r="H32" s="20" t="n">
        <v>6.46924835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499.28133748</v>
      </c>
      <c r="F33" s="20" t="n">
        <v>2.91856073</v>
      </c>
      <c r="G33" s="18" t="n">
        <v>486.04220078</v>
      </c>
      <c r="H33" s="20" t="n">
        <v>6.77516062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452.52378899</v>
      </c>
      <c r="F34" s="20" t="n">
        <v>2.92509593</v>
      </c>
      <c r="G34" s="18" t="n">
        <v>451.41753097</v>
      </c>
      <c r="H34" s="20" t="n">
        <v>57.9221572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507.35508714</v>
      </c>
      <c r="F35" s="20" t="n">
        <v>1.50877897</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513.02990602</v>
      </c>
      <c r="F36" s="20" t="n">
        <v>4.72630643</v>
      </c>
      <c r="G36" s="18" t="n">
        <v>485.89325759</v>
      </c>
      <c r="H36" s="20" t="n">
        <v>3.0340337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501.4971174</v>
      </c>
      <c r="F37" s="20" t="n">
        <v>3.66182515</v>
      </c>
      <c r="G37" s="18" t="n">
        <v>472.89759842</v>
      </c>
      <c r="H37" s="20" t="n">
        <v>11.59833188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489.90425631</v>
      </c>
      <c r="F38" s="20" t="n">
        <v>3.64076678</v>
      </c>
      <c r="G38" s="18" t="n">
        <v>502.99625411</v>
      </c>
      <c r="H38" s="20" t="n">
        <v>11.73655278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426.20568558</v>
      </c>
      <c r="F39" s="20" t="n">
        <v>4.65036576</v>
      </c>
      <c r="G39" s="18" t="n">
        <v>445.1313314</v>
      </c>
      <c r="H39" s="20" t="n">
        <v>16.18090226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500.48513093</v>
      </c>
      <c r="F40" s="20" t="n">
        <v>3.32962759</v>
      </c>
      <c r="G40" s="18" t="n">
        <v>495.7461556</v>
      </c>
      <c r="H40" s="20" t="n">
        <v>10.0541605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498.0986563</v>
      </c>
      <c r="F41" s="20" t="n">
        <v>3.99679439</v>
      </c>
      <c r="G41" s="18" t="n">
        <v>495.37673401</v>
      </c>
      <c r="H41" s="20" t="n">
        <v>7.09236114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405.22230846</v>
      </c>
      <c r="F44" s="20" t="n">
        <v>5.09678108</v>
      </c>
      <c r="G44" s="18" t="n">
        <v>404.94884577</v>
      </c>
      <c r="H44" s="20" t="n">
        <v>6.57023831</v>
      </c>
      <c r="I44" s="18" t="s">
        <v>404</v>
      </c>
      <c r="J44" s="20" t="s">
        <v>404</v>
      </c>
      <c r="K44" s="18" t="s">
        <v>404</v>
      </c>
      <c r="L44" s="20" t="s">
        <v>404</v>
      </c>
      <c r="M44" s="18" t="s">
        <v>404</v>
      </c>
      <c r="N44" s="20" t="s">
        <v>404</v>
      </c>
      <c r="O44" s="18" t="s">
        <v>404</v>
      </c>
      <c r="P44" s="20" t="s">
        <v>404</v>
      </c>
      <c r="Q44" s="18" t="n">
        <v>503.096413</v>
      </c>
      <c r="R44" s="20" t="n">
        <v>28.73731351</v>
      </c>
    </row>
    <row r="45" spans="1:18">
      <c r="A45" s="15" t="s">
        <v>442</v>
      </c>
      <c r="B45" s="17" t="n">
        <v>5519</v>
      </c>
      <c r="C45" s="18">
        <f>(0.0/B45*100)</f>
        <v/>
      </c>
      <c r="D45" s="19" t="n">
        <v>5519</v>
      </c>
      <c r="E45" s="18" t="n">
        <v>356.0665946</v>
      </c>
      <c r="F45" s="20" t="n">
        <v>7.22820811</v>
      </c>
      <c r="G45" s="18" t="n">
        <v>348.27081981</v>
      </c>
      <c r="H45" s="20" t="n">
        <v>3.53379693</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449.37127</v>
      </c>
      <c r="F46" s="20" t="n">
        <v>6.00056927</v>
      </c>
      <c r="G46" s="18" t="n">
        <v>394.79076002</v>
      </c>
      <c r="H46" s="20" t="n">
        <v>2.98360932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432.66399448</v>
      </c>
      <c r="F47" s="20" t="n">
        <v>5.02875752</v>
      </c>
      <c r="G47" s="18" t="n">
        <v>369.38943923</v>
      </c>
      <c r="H47" s="20" t="n">
        <v>30.6398807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514.83188333</v>
      </c>
      <c r="F48" s="20" t="n">
        <v>12.20487223</v>
      </c>
      <c r="G48" s="18" t="n">
        <v>486.44578315</v>
      </c>
      <c r="H48" s="20" t="n">
        <v>6.10859403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435.376108</v>
      </c>
      <c r="F49" s="20" t="n">
        <v>5.23770466</v>
      </c>
      <c r="G49" s="18" t="n">
        <v>413.4501196</v>
      </c>
      <c r="H49" s="20" t="n">
        <v>4.93638834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458.1881188</v>
      </c>
      <c r="F50" s="20" t="n">
        <v>6.36762665</v>
      </c>
      <c r="G50" s="18" t="n">
        <v>414.36694511</v>
      </c>
      <c r="H50" s="20" t="n">
        <v>4.17234964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424.21666187</v>
      </c>
      <c r="F51" s="20" t="n">
        <v>3.02015299</v>
      </c>
      <c r="G51" s="18" t="n">
        <v>453.89763547</v>
      </c>
      <c r="H51" s="20" t="n">
        <v>10.885265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484.05398368</v>
      </c>
      <c r="F52" s="20" t="n">
        <v>3.40954142</v>
      </c>
      <c r="G52" s="18" t="n">
        <v>500.90212166</v>
      </c>
      <c r="H52" s="20" t="n">
        <v>8.953464289999999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357.87984961</v>
      </c>
      <c r="F54" s="20" t="n">
        <v>3.28709172</v>
      </c>
      <c r="G54" s="18" t="n">
        <v>330.51678303</v>
      </c>
      <c r="H54" s="20" t="n">
        <v>4.07023719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401.50074633</v>
      </c>
      <c r="F55" s="20" t="n">
        <v>3.00382263</v>
      </c>
      <c r="G55" s="18" t="n">
        <v>390.12724316</v>
      </c>
      <c r="H55" s="20" t="n">
        <v>13.23333029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392.72535004</v>
      </c>
      <c r="F57" s="20" t="n">
        <v>4.00482424</v>
      </c>
      <c r="G57" s="18" t="n">
        <v>403.93576947</v>
      </c>
      <c r="H57" s="20" t="n">
        <v>5.29380141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408.25421034</v>
      </c>
      <c r="F58" s="20" t="n">
        <v>3.43493124</v>
      </c>
      <c r="G58" s="18" t="n">
        <v>407.18368858</v>
      </c>
      <c r="H58" s="20" t="n">
        <v>8.87612916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350.75933726</v>
      </c>
      <c r="F59" s="20" t="n">
        <v>6.81330967</v>
      </c>
      <c r="G59" s="18" t="n">
        <v>346.80561129</v>
      </c>
      <c r="H59" s="20" t="n">
        <v>1.48757403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351.8640288</v>
      </c>
      <c r="F60" s="20" t="n">
        <v>5.01007333</v>
      </c>
      <c r="G60" s="18" t="n">
        <v>317.36440135</v>
      </c>
      <c r="H60" s="20" t="n">
        <v>13.87247877</v>
      </c>
      <c r="I60" s="18" t="s">
        <v>404</v>
      </c>
      <c r="J60" s="20" t="s">
        <v>404</v>
      </c>
      <c r="K60" s="18" t="s">
        <v>404</v>
      </c>
      <c r="L60" s="20" t="s">
        <v>404</v>
      </c>
      <c r="M60" s="18" t="s">
        <v>404</v>
      </c>
      <c r="N60" s="20" t="s">
        <v>404</v>
      </c>
      <c r="O60" s="18" t="s">
        <v>404</v>
      </c>
      <c r="P60" s="20" t="s">
        <v>404</v>
      </c>
      <c r="Q60" s="18" t="n">
        <v>232.20011667</v>
      </c>
      <c r="R60" s="20" t="n">
        <v>30.76219198</v>
      </c>
    </row>
    <row r="61" spans="1:18">
      <c r="A61" s="15" t="s">
        <v>458</v>
      </c>
      <c r="B61" s="17" t="n">
        <v>6525</v>
      </c>
      <c r="C61" s="18">
        <f>(0.0/B61*100)</f>
        <v/>
      </c>
      <c r="D61" s="19" t="n">
        <v>6525</v>
      </c>
      <c r="E61" s="18" t="n">
        <v>473.98388747</v>
      </c>
      <c r="F61" s="20" t="n">
        <v>2.89338082</v>
      </c>
      <c r="G61" s="18" t="n">
        <v>423.45951868</v>
      </c>
      <c r="H61" s="20" t="n">
        <v>11.42906633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508.04690489</v>
      </c>
      <c r="F62" s="20" t="n">
        <v>1.27526552</v>
      </c>
      <c r="G62" s="18" t="n">
        <v>512.8865722100001</v>
      </c>
      <c r="H62" s="20" t="n">
        <v>3.68487398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340.79219964</v>
      </c>
      <c r="F63" s="20" t="n">
        <v>1.96946074</v>
      </c>
      <c r="G63" s="18" t="n">
        <v>364.2067167</v>
      </c>
      <c r="H63" s="20" t="n">
        <v>2.24110956</v>
      </c>
      <c r="I63" s="18" t="s">
        <v>404</v>
      </c>
      <c r="J63" s="20" t="s">
        <v>404</v>
      </c>
      <c r="K63" s="18" t="s">
        <v>404</v>
      </c>
      <c r="L63" s="20" t="s">
        <v>404</v>
      </c>
      <c r="M63" s="18" t="s">
        <v>404</v>
      </c>
      <c r="N63" s="20" t="s">
        <v>404</v>
      </c>
      <c r="O63" s="18" t="s">
        <v>404</v>
      </c>
      <c r="P63" s="20" t="s">
        <v>404</v>
      </c>
      <c r="Q63" s="18" t="n">
        <v>364.69036513</v>
      </c>
      <c r="R63" s="20" t="n">
        <v>6.73328375</v>
      </c>
    </row>
    <row r="64" spans="1:18">
      <c r="A64" s="15" t="s">
        <v>461</v>
      </c>
      <c r="B64" s="17" t="n">
        <v>3634</v>
      </c>
      <c r="C64" s="18">
        <f>(27.0/B64*100)</f>
        <v/>
      </c>
      <c r="D64" s="19" t="n">
        <v>3607</v>
      </c>
      <c r="E64" s="18" t="n">
        <v>440.97414296</v>
      </c>
      <c r="F64" s="20" t="n">
        <v>1.91937728</v>
      </c>
      <c r="G64" s="18" t="n">
        <v>490.07389998</v>
      </c>
      <c r="H64" s="20" t="n">
        <v>4.90770632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418.31432373</v>
      </c>
      <c r="F65" s="20" t="n">
        <v>3.57825545</v>
      </c>
      <c r="G65" s="18" t="n">
        <v>409.82983807</v>
      </c>
      <c r="H65" s="20" t="n">
        <v>7.52594959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426.85266866</v>
      </c>
      <c r="F66" s="20" t="n">
        <v>1.58426682</v>
      </c>
      <c r="G66" s="18" t="n">
        <v>453.90323333</v>
      </c>
      <c r="H66" s="20" t="n">
        <v>22.06433408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437.38220098</v>
      </c>
      <c r="F67" s="20" t="n">
        <v>5.84263412</v>
      </c>
      <c r="G67" s="18" t="n">
        <v>376.71627255</v>
      </c>
      <c r="H67" s="20" t="n">
        <v>3.19854143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407.6905408</v>
      </c>
      <c r="F68" s="20" t="n">
        <v>1.21590789</v>
      </c>
      <c r="G68" s="18" t="n">
        <v>376.4241302</v>
      </c>
      <c r="H68" s="20" t="n">
        <v>2.34335014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439.99480383</v>
      </c>
      <c r="F69" s="20" t="n">
        <v>8.36345863</v>
      </c>
      <c r="G69" s="18" t="n">
        <v>431.73590711</v>
      </c>
      <c r="H69" s="20" t="n">
        <v>5.01854758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495.47200323</v>
      </c>
      <c r="F70" s="20" t="n">
        <v>3.05792757</v>
      </c>
      <c r="G70" s="18" t="n">
        <v>422.96542082</v>
      </c>
      <c r="H70" s="20" t="n">
        <v>27.84999002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496.29335493</v>
      </c>
      <c r="F72" s="20" t="n">
        <v>2.91196712</v>
      </c>
      <c r="G72" s="18" t="n">
        <v>500.54336525</v>
      </c>
      <c r="H72" s="20" t="n">
        <v>5.29176765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406.23708518</v>
      </c>
      <c r="F73" s="20" t="n">
        <v>3.97810279</v>
      </c>
      <c r="G73" s="18" t="n">
        <v>420.99639887</v>
      </c>
      <c r="H73" s="20" t="n">
        <v>6.6654961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425.65494453</v>
      </c>
      <c r="F74" s="20" t="n">
        <v>1.46820802</v>
      </c>
      <c r="G74" s="18" t="n">
        <v>397.27733462</v>
      </c>
      <c r="H74" s="20" t="n">
        <v>8.587718730000001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364.45901357</v>
      </c>
      <c r="F75" s="20" t="n">
        <v>3.78466878</v>
      </c>
      <c r="G75" s="18" t="n">
        <v>355.4694544</v>
      </c>
      <c r="H75" s="20" t="n">
        <v>12.65470031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444.01892084</v>
      </c>
      <c r="F76" s="20" t="n">
        <v>3.94654933</v>
      </c>
      <c r="G76" s="18" t="n">
        <v>413.93477323</v>
      </c>
      <c r="H76" s="20" t="n">
        <v>5.35770189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442.41108848</v>
      </c>
      <c r="F77" s="20" t="n">
        <v>3.012818</v>
      </c>
      <c r="G77" s="18" t="n">
        <v>393.90334262</v>
      </c>
      <c r="H77" s="20" t="n">
        <v>9.69706167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498.92504957</v>
      </c>
      <c r="F78" s="20" t="n">
        <v>5.82940225</v>
      </c>
      <c r="G78" s="18" t="n">
        <v>480.84603285</v>
      </c>
      <c r="H78" s="20" t="n">
        <v>4.71184575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498.70100382</v>
      </c>
      <c r="F79" s="20" t="n">
        <v>9.1942538</v>
      </c>
      <c r="G79" s="18" t="n">
        <v>436.44866167</v>
      </c>
      <c r="H79" s="20" t="n">
        <v>9.68809293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427.75762159</v>
      </c>
      <c r="F80" s="20" t="n">
        <v>3.61305819</v>
      </c>
      <c r="G80" s="18" t="n">
        <v>416.8993774</v>
      </c>
      <c r="H80" s="20" t="n">
        <v>11.78957237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431.77145455</v>
      </c>
      <c r="F81" s="20" t="n">
        <v>4.61073091</v>
      </c>
      <c r="G81" s="18" t="n">
        <v>428.43472205</v>
      </c>
      <c r="H81" s="20" t="n">
        <v>6.21984804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503.45315519</v>
      </c>
      <c r="F7" s="20" t="n">
        <v>1.83055697</v>
      </c>
      <c r="G7" s="18" t="n">
        <v>476.28496065</v>
      </c>
      <c r="H7" s="20" t="n">
        <v>7.8832068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484.10895255</v>
      </c>
      <c r="F8" s="20" t="n">
        <v>3.11760229</v>
      </c>
      <c r="G8" s="18" t="n">
        <v>493.59952738</v>
      </c>
      <c r="H8" s="20" t="n">
        <v>17.96073021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502.60812451</v>
      </c>
      <c r="F9" s="20" t="n">
        <v>2.6335612</v>
      </c>
      <c r="G9" s="18" t="n">
        <v>484.2701195</v>
      </c>
      <c r="H9" s="20" t="n">
        <v>12.98219605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528.6636663199999</v>
      </c>
      <c r="F10" s="20" t="n">
        <v>2.35220823</v>
      </c>
      <c r="G10" s="18" t="n">
        <v>501.21425989</v>
      </c>
      <c r="H10" s="20" t="n">
        <v>22.56149445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459.28140961</v>
      </c>
      <c r="F11" s="20" t="n">
        <v>2.69778557</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499.77449329</v>
      </c>
      <c r="F13" s="20" t="n">
        <v>2.85385652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519.14285498</v>
      </c>
      <c r="F14" s="20" t="n">
        <v>2.21768835</v>
      </c>
      <c r="G14" s="18" t="s">
        <v>404</v>
      </c>
      <c r="H14" s="20" t="s">
        <v>404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526.44504332</v>
      </c>
      <c r="F15" s="20" t="n">
        <v>2.56414088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505.06540353</v>
      </c>
      <c r="F16" s="20" t="n">
        <v>5.96308533</v>
      </c>
      <c r="G16" s="18" t="n">
        <v>498.94636239</v>
      </c>
      <c r="H16" s="20" t="n">
        <v>6.10457949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516.93667815</v>
      </c>
      <c r="F18" s="20" t="n">
        <v>12.07201848</v>
      </c>
      <c r="G18" s="18" t="n">
        <v>464.0212514</v>
      </c>
      <c r="H18" s="20" t="n">
        <v>4.57031486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470.0056799</v>
      </c>
      <c r="F19" s="20" t="n">
        <v>2.98258132</v>
      </c>
      <c r="G19" s="18" t="n">
        <v>478.83553479</v>
      </c>
      <c r="H19" s="20" t="n">
        <v>9.39561007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521.17844877</v>
      </c>
      <c r="F21" s="20" t="n">
        <v>2.8238133</v>
      </c>
      <c r="G21" s="18" t="n">
        <v>526.70944675</v>
      </c>
      <c r="H21" s="20" t="n">
        <v>9.36906568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488.84455896</v>
      </c>
      <c r="F22" s="20" t="n">
        <v>4.85491733</v>
      </c>
      <c r="G22" s="18" t="n">
        <v>430.21364146</v>
      </c>
      <c r="H22" s="20" t="n">
        <v>12.60644119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476.37475601</v>
      </c>
      <c r="F23" s="20" t="n">
        <v>5.45896059</v>
      </c>
      <c r="G23" s="18" t="n">
        <v>494.16802361</v>
      </c>
      <c r="H23" s="20" t="n">
        <v>4.05377799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520.16398988</v>
      </c>
      <c r="F25" s="20" t="n">
        <v>3.98282569</v>
      </c>
      <c r="G25" s="18" t="n">
        <v>507.73336841</v>
      </c>
      <c r="H25" s="20" t="n">
        <v>7.76946117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488.18646482</v>
      </c>
      <c r="F26" s="20" t="n">
        <v>1.84951674</v>
      </c>
      <c r="G26" s="18" t="n">
        <v>461.29305733</v>
      </c>
      <c r="H26" s="20" t="n">
        <v>9.66476791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494.88234396</v>
      </c>
      <c r="F27" s="20" t="n">
        <v>3.00134493</v>
      </c>
      <c r="G27" s="18" t="n">
        <v>478.19407922</v>
      </c>
      <c r="H27" s="20" t="n">
        <v>1.58277193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430.31012585</v>
      </c>
      <c r="F28" s="20" t="n">
        <v>3.5092003</v>
      </c>
      <c r="G28" s="18" t="n">
        <v>411.67361659</v>
      </c>
      <c r="H28" s="20" t="n">
        <v>4.20204229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511.5891842</v>
      </c>
      <c r="F30" s="20" t="n">
        <v>2.96642226</v>
      </c>
      <c r="G30" s="18" t="n">
        <v>499.10267552</v>
      </c>
      <c r="H30" s="20" t="n">
        <v>9.488978850000001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513.21629589</v>
      </c>
      <c r="F31" s="20" t="n">
        <v>2.6357455</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506.3484763</v>
      </c>
      <c r="F32" s="20" t="n">
        <v>2.5788854</v>
      </c>
      <c r="G32" s="18" t="n">
        <v>480.19518689</v>
      </c>
      <c r="H32" s="20" t="n">
        <v>19.80808674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491.74661983</v>
      </c>
      <c r="F33" s="20" t="n">
        <v>5.74927457</v>
      </c>
      <c r="G33" s="18" t="n">
        <v>500.53290743</v>
      </c>
      <c r="H33" s="20" t="n">
        <v>3.40660919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452.51433685</v>
      </c>
      <c r="F34" s="20" t="n">
        <v>2.82819782</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511.23792875</v>
      </c>
      <c r="F35" s="20" t="n">
        <v>1.75725947</v>
      </c>
      <c r="G35" s="18" t="n">
        <v>477.54249826</v>
      </c>
      <c r="H35" s="20" t="n">
        <v>3.50793174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497.22450867</v>
      </c>
      <c r="F36" s="20" t="n">
        <v>2.40953989</v>
      </c>
      <c r="G36" s="18" t="n">
        <v>468.81209167</v>
      </c>
      <c r="H36" s="20" t="n">
        <v>9.884664819999999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500.19979069</v>
      </c>
      <c r="F37" s="20" t="n">
        <v>3.50305415</v>
      </c>
      <c r="G37" s="18" t="n">
        <v>491.82704456</v>
      </c>
      <c r="H37" s="20" t="n">
        <v>5.99361531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491.86149131</v>
      </c>
      <c r="F38" s="20" t="n">
        <v>3.15499625</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427.97336174</v>
      </c>
      <c r="F39" s="20" t="n">
        <v>10.01578978</v>
      </c>
      <c r="G39" s="18" t="n">
        <v>428.37015467</v>
      </c>
      <c r="H39" s="20" t="n">
        <v>4.43685776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500.31578436</v>
      </c>
      <c r="F40" s="20" t="n">
        <v>3.25627567</v>
      </c>
      <c r="G40" s="18" t="n">
        <v>479.86826665</v>
      </c>
      <c r="H40" s="20" t="n">
        <v>11.00984364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497.63962529</v>
      </c>
      <c r="F41" s="20" t="n">
        <v>3.39067682</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405.35336846</v>
      </c>
      <c r="F44" s="20" t="n">
        <v>4.33834977</v>
      </c>
      <c r="G44" s="18" t="n">
        <v>400.36657958</v>
      </c>
      <c r="H44" s="20" t="n">
        <v>12.33521395</v>
      </c>
      <c r="I44" s="18" t="s">
        <v>404</v>
      </c>
      <c r="J44" s="20" t="s">
        <v>404</v>
      </c>
      <c r="K44" s="18" t="s">
        <v>404</v>
      </c>
      <c r="L44" s="20" t="s">
        <v>404</v>
      </c>
      <c r="M44" s="18" t="s">
        <v>404</v>
      </c>
      <c r="N44" s="20" t="s">
        <v>404</v>
      </c>
      <c r="O44" s="18" t="s">
        <v>404</v>
      </c>
      <c r="P44" s="20" t="s">
        <v>404</v>
      </c>
      <c r="Q44" s="18" t="n">
        <v>503.096413</v>
      </c>
      <c r="R44" s="20" t="n">
        <v>28.73731351</v>
      </c>
    </row>
    <row r="45" spans="1:18">
      <c r="A45" s="15" t="s">
        <v>442</v>
      </c>
      <c r="B45" s="17" t="n">
        <v>5519</v>
      </c>
      <c r="C45" s="18">
        <f>(0.0/B45*100)</f>
        <v/>
      </c>
      <c r="D45" s="19" t="n">
        <v>5519</v>
      </c>
      <c r="E45" s="18" t="n">
        <v>349.49113187</v>
      </c>
      <c r="F45" s="20" t="n">
        <v>3.15253891</v>
      </c>
      <c r="G45" s="18" t="n">
        <v>355.49154348</v>
      </c>
      <c r="H45" s="20" t="n">
        <v>10.71315962</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411.71856967</v>
      </c>
      <c r="F46" s="20" t="n">
        <v>3.28225917</v>
      </c>
      <c r="G46" s="18" t="n">
        <v>423.15824955</v>
      </c>
      <c r="H46" s="20" t="n">
        <v>14.84432119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432.49125775</v>
      </c>
      <c r="F47" s="20" t="n">
        <v>5.0081824</v>
      </c>
      <c r="G47" s="18" t="n">
        <v>326.03777909</v>
      </c>
      <c r="H47" s="20" t="n">
        <v>11.22830934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492.7849236</v>
      </c>
      <c r="F48" s="20" t="n">
        <v>5.21687058</v>
      </c>
      <c r="G48" s="18" t="n">
        <v>608.83607389</v>
      </c>
      <c r="H48" s="20" t="n">
        <v>32.00747047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425.26292988</v>
      </c>
      <c r="F49" s="20" t="n">
        <v>3.35211437</v>
      </c>
      <c r="G49" s="18" t="n">
        <v>385.75443883</v>
      </c>
      <c r="H49" s="20" t="n">
        <v>11.38210044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431.17142398</v>
      </c>
      <c r="F50" s="20" t="n">
        <v>3.59818467</v>
      </c>
      <c r="G50" s="18" t="n">
        <v>400.14592771</v>
      </c>
      <c r="H50" s="20" t="n">
        <v>10.55811541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420.03324634</v>
      </c>
      <c r="F51" s="20" t="n">
        <v>9.845066729999999</v>
      </c>
      <c r="G51" s="18" t="n">
        <v>428.68728499</v>
      </c>
      <c r="H51" s="20" t="n">
        <v>2.56461909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485.4700632</v>
      </c>
      <c r="F52" s="20" t="n">
        <v>3.08402173</v>
      </c>
      <c r="G52" s="18" t="n">
        <v>501.92637601</v>
      </c>
      <c r="H52" s="20" t="n">
        <v>17.02539398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481.37038942</v>
      </c>
      <c r="F53" s="20" t="n">
        <v>4.26400175</v>
      </c>
      <c r="G53" s="18" t="n">
        <v>435.03274987</v>
      </c>
      <c r="H53" s="20" t="n">
        <v>1.62235006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402.0944535</v>
      </c>
      <c r="F54" s="20" t="n">
        <v>7.49796894</v>
      </c>
      <c r="G54" s="18" t="n">
        <v>343.00841473</v>
      </c>
      <c r="H54" s="20" t="n">
        <v>4.28783091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401.64378783</v>
      </c>
      <c r="F55" s="20" t="n">
        <v>3.03185933</v>
      </c>
      <c r="G55" s="18" t="n">
        <v>371.30785027</v>
      </c>
      <c r="H55" s="20" t="n">
        <v>16.97160634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525.53239411</v>
      </c>
      <c r="F56" s="20" t="n">
        <v>3.03043102</v>
      </c>
      <c r="G56" s="18" t="n">
        <v>539.42942404</v>
      </c>
      <c r="H56" s="20" t="n">
        <v>14.74493641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394.74900868</v>
      </c>
      <c r="F57" s="20" t="n">
        <v>4.05709062</v>
      </c>
      <c r="G57" s="18" t="n">
        <v>404.98846472</v>
      </c>
      <c r="H57" s="20" t="n">
        <v>6.22830539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420.40529</v>
      </c>
      <c r="F58" s="20" t="n">
        <v>5.80607555</v>
      </c>
      <c r="G58" s="18" t="n">
        <v>403.38090022</v>
      </c>
      <c r="H58" s="20" t="n">
        <v>4.16104865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347.76239744</v>
      </c>
      <c r="F59" s="20" t="n">
        <v>1.53959725</v>
      </c>
      <c r="G59" s="18" t="n">
        <v>336.07910526</v>
      </c>
      <c r="H59" s="20" t="n">
        <v>7.96527522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365.51551916</v>
      </c>
      <c r="F60" s="20" t="n">
        <v>6.10704035</v>
      </c>
      <c r="G60" s="18" t="n">
        <v>312.11510536</v>
      </c>
      <c r="H60" s="20" t="n">
        <v>4.97840536</v>
      </c>
      <c r="I60" s="18" t="s">
        <v>404</v>
      </c>
      <c r="J60" s="20" t="s">
        <v>404</v>
      </c>
      <c r="K60" s="18" t="s">
        <v>404</v>
      </c>
      <c r="L60" s="20" t="s">
        <v>404</v>
      </c>
      <c r="M60" s="18" t="s">
        <v>404</v>
      </c>
      <c r="N60" s="20" t="s">
        <v>404</v>
      </c>
      <c r="O60" s="18" t="s">
        <v>404</v>
      </c>
      <c r="P60" s="20" t="s">
        <v>404</v>
      </c>
      <c r="Q60" s="18" t="n">
        <v>232.20011667</v>
      </c>
      <c r="R60" s="20" t="n">
        <v>30.76219198</v>
      </c>
    </row>
    <row r="61" spans="1:18">
      <c r="A61" s="15" t="s">
        <v>458</v>
      </c>
      <c r="B61" s="17" t="n">
        <v>6525</v>
      </c>
      <c r="C61" s="18">
        <f>(0.0/B61*100)</f>
        <v/>
      </c>
      <c r="D61" s="19" t="n">
        <v>6525</v>
      </c>
      <c r="E61" s="18" t="n">
        <v>472.41195595</v>
      </c>
      <c r="F61" s="20" t="n">
        <v>2.73795986</v>
      </c>
      <c r="G61" s="18" t="n">
        <v>465.32752321</v>
      </c>
      <c r="H61" s="20" t="n">
        <v>14.48427003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508.65928104</v>
      </c>
      <c r="F62" s="20" t="n">
        <v>1.26046207</v>
      </c>
      <c r="G62" s="18" t="n">
        <v>531.05726667</v>
      </c>
      <c r="H62" s="20" t="n">
        <v>25.84622106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343.41720098</v>
      </c>
      <c r="F63" s="20" t="n">
        <v>1.95649542</v>
      </c>
      <c r="G63" s="18" t="n">
        <v>361.49343536</v>
      </c>
      <c r="H63" s="20" t="n">
        <v>2.27146284</v>
      </c>
      <c r="I63" s="18" t="s">
        <v>404</v>
      </c>
      <c r="J63" s="20" t="s">
        <v>404</v>
      </c>
      <c r="K63" s="18" t="s">
        <v>404</v>
      </c>
      <c r="L63" s="20" t="s">
        <v>404</v>
      </c>
      <c r="M63" s="18" t="s">
        <v>404</v>
      </c>
      <c r="N63" s="20" t="s">
        <v>404</v>
      </c>
      <c r="O63" s="18" t="s">
        <v>404</v>
      </c>
      <c r="P63" s="20" t="s">
        <v>404</v>
      </c>
      <c r="Q63" s="18" t="n">
        <v>364.69036513</v>
      </c>
      <c r="R63" s="20" t="n">
        <v>6.73328375</v>
      </c>
    </row>
    <row r="64" spans="1:18">
      <c r="A64" s="15" t="s">
        <v>461</v>
      </c>
      <c r="B64" s="17" t="n">
        <v>3634</v>
      </c>
      <c r="C64" s="18">
        <f>(27.0/B64*100)</f>
        <v/>
      </c>
      <c r="D64" s="19" t="n">
        <v>3607</v>
      </c>
      <c r="E64" s="18" t="n">
        <v>495.05938955</v>
      </c>
      <c r="F64" s="20" t="n">
        <v>2.56153166</v>
      </c>
      <c r="G64" s="18" t="n">
        <v>408.8968792</v>
      </c>
      <c r="H64" s="20" t="n">
        <v>2.60315108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417.21397816</v>
      </c>
      <c r="F65" s="20" t="n">
        <v>2.73146972</v>
      </c>
      <c r="G65" s="18" t="n">
        <v>400.28061814</v>
      </c>
      <c r="H65" s="20" t="n">
        <v>9.302439769999999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421.15797284</v>
      </c>
      <c r="F66" s="20" t="n">
        <v>1.90961958</v>
      </c>
      <c r="G66" s="18" t="n">
        <v>442.54913073</v>
      </c>
      <c r="H66" s="20" t="n">
        <v>2.4371345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399.82038365</v>
      </c>
      <c r="F67" s="20" t="n">
        <v>3.36901503</v>
      </c>
      <c r="G67" s="18" t="n">
        <v>383.57644934</v>
      </c>
      <c r="H67" s="20" t="n">
        <v>9.306855150000001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417.50830555</v>
      </c>
      <c r="F68" s="20" t="n">
        <v>1.22105084</v>
      </c>
      <c r="G68" s="18" t="n">
        <v>348.29485073</v>
      </c>
      <c r="H68" s="20" t="n">
        <v>2.01653434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430.45672165</v>
      </c>
      <c r="F69" s="20" t="n">
        <v>4.7628653</v>
      </c>
      <c r="G69" s="18" t="n">
        <v>445.76502314</v>
      </c>
      <c r="H69" s="20" t="n">
        <v>10.09720497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494.6278326</v>
      </c>
      <c r="F70" s="20" t="n">
        <v>3.08174248</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580.52267168</v>
      </c>
      <c r="F71" s="20" t="n">
        <v>5.78464983</v>
      </c>
      <c r="G71" s="18" t="n">
        <v>524.03886487</v>
      </c>
      <c r="H71" s="20" t="n">
        <v>1.66676663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497.91910783</v>
      </c>
      <c r="F72" s="20" t="n">
        <v>2.61852864</v>
      </c>
      <c r="G72" s="18" t="n">
        <v>477.47559592</v>
      </c>
      <c r="H72" s="20" t="n">
        <v>12.57790284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410.42772246</v>
      </c>
      <c r="F73" s="20" t="n">
        <v>3.6787001</v>
      </c>
      <c r="G73" s="18" t="n">
        <v>397.83362852</v>
      </c>
      <c r="H73" s="20" t="n">
        <v>9.46633516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467.45797123</v>
      </c>
      <c r="F74" s="20" t="n">
        <v>3.01483334</v>
      </c>
      <c r="G74" s="18" t="n">
        <v>407.9303857</v>
      </c>
      <c r="H74" s="20" t="n">
        <v>1.84621669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343.69626092</v>
      </c>
      <c r="F75" s="20" t="n">
        <v>11.75330454</v>
      </c>
      <c r="G75" s="18" t="n">
        <v>367.13237453</v>
      </c>
      <c r="H75" s="20" t="n">
        <v>3.99791173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449.71731729</v>
      </c>
      <c r="F76" s="20" t="n">
        <v>3.75492454</v>
      </c>
      <c r="G76" s="18" t="n">
        <v>394.61039703</v>
      </c>
      <c r="H76" s="20" t="n">
        <v>4.95460603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462.91169299</v>
      </c>
      <c r="F77" s="20" t="n">
        <v>6.71657336</v>
      </c>
      <c r="G77" s="18" t="n">
        <v>426.86837292</v>
      </c>
      <c r="H77" s="20" t="n">
        <v>2.99910948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486.77376404</v>
      </c>
      <c r="F78" s="20" t="n">
        <v>3.73078934</v>
      </c>
      <c r="G78" s="18" t="s">
        <v>404</v>
      </c>
      <c r="H78" s="20" t="s">
        <v>404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476.64751952</v>
      </c>
      <c r="F79" s="20" t="n">
        <v>7.46585011</v>
      </c>
      <c r="G79" s="18" t="n">
        <v>396.52878357</v>
      </c>
      <c r="H79" s="20" t="n">
        <v>11.33215013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427.0494361</v>
      </c>
      <c r="F80" s="20" t="n">
        <v>3.42891992</v>
      </c>
      <c r="G80" s="18" t="n">
        <v>488.82347625</v>
      </c>
      <c r="H80" s="20" t="n">
        <v>4.90237572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432.10323985</v>
      </c>
      <c r="F81" s="20" t="n">
        <v>8.02074779</v>
      </c>
      <c r="G81" s="18" t="n">
        <v>429.89924661</v>
      </c>
      <c r="H81" s="20" t="n">
        <v>3.72524843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492.88973803</v>
      </c>
      <c r="F7" s="20" t="n">
        <v>2.62574377</v>
      </c>
      <c r="G7" s="18" t="n">
        <v>510.98902505</v>
      </c>
      <c r="H7" s="20" t="n">
        <v>2.52090645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482.97324287</v>
      </c>
      <c r="F8" s="20" t="n">
        <v>4.25839612</v>
      </c>
      <c r="G8" s="18" t="n">
        <v>489.95144285</v>
      </c>
      <c r="H8" s="20" t="n">
        <v>7.95151906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487.21906488</v>
      </c>
      <c r="F9" s="20" t="n">
        <v>5.55745058</v>
      </c>
      <c r="G9" s="18" t="n">
        <v>507.77491758</v>
      </c>
      <c r="H9" s="20" t="n">
        <v>3.74424316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527.37186887</v>
      </c>
      <c r="F10" s="20" t="n">
        <v>3.20882604</v>
      </c>
      <c r="G10" s="18" t="n">
        <v>529.3318785500001</v>
      </c>
      <c r="H10" s="20" t="n">
        <v>3.71448693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439.80100705</v>
      </c>
      <c r="F11" s="20" t="n">
        <v>5.10143896</v>
      </c>
      <c r="G11" s="18" t="n">
        <v>473.83348795</v>
      </c>
      <c r="H11" s="20" t="n">
        <v>3.99469013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479.05739811</v>
      </c>
      <c r="F12" s="20" t="n">
        <v>33.93944261</v>
      </c>
      <c r="G12" s="18" t="n">
        <v>487.53583265</v>
      </c>
      <c r="H12" s="20" t="n">
        <v>2.63204709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490.3435989</v>
      </c>
      <c r="F13" s="20" t="n">
        <v>8.708847029999999</v>
      </c>
      <c r="G13" s="18" t="n">
        <v>500.13353465</v>
      </c>
      <c r="H13" s="20" t="n">
        <v>2.8793931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507.54383946</v>
      </c>
      <c r="F14" s="20" t="n">
        <v>11.92593642</v>
      </c>
      <c r="G14" s="18" t="n">
        <v>519.46245932</v>
      </c>
      <c r="H14" s="20" t="n">
        <v>2.27308496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523.20332925</v>
      </c>
      <c r="F15" s="20" t="n">
        <v>3.46107054</v>
      </c>
      <c r="G15" s="18" t="n">
        <v>529.58562319</v>
      </c>
      <c r="H15" s="20" t="n">
        <v>3.54708688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500.52050625</v>
      </c>
      <c r="F16" s="20" t="n">
        <v>3.25158246</v>
      </c>
      <c r="G16" s="18" t="n">
        <v>510.17854745</v>
      </c>
      <c r="H16" s="20" t="n">
        <v>12.0314986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506.00058805</v>
      </c>
      <c r="F17" s="20" t="n">
        <v>4.89081394</v>
      </c>
      <c r="G17" s="18" t="n">
        <v>521.7921069</v>
      </c>
      <c r="H17" s="20" t="n">
        <v>8.75187049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465.39360854</v>
      </c>
      <c r="F18" s="20" t="n">
        <v>4.48725589</v>
      </c>
      <c r="G18" s="18" t="n">
        <v>533.95871096</v>
      </c>
      <c r="H18" s="20" t="n">
        <v>19.43046796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467.30216606</v>
      </c>
      <c r="F19" s="20" t="n">
        <v>5.80358944</v>
      </c>
      <c r="G19" s="18" t="n">
        <v>472.83672947</v>
      </c>
      <c r="H19" s="20" t="n">
        <v>5.56051822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472.16073773</v>
      </c>
      <c r="F20" s="20" t="n">
        <v>12.06032612</v>
      </c>
      <c r="G20" s="18" t="n">
        <v>481.99856462</v>
      </c>
      <c r="H20" s="20" t="n">
        <v>2.00821447</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519.55362186</v>
      </c>
      <c r="F21" s="20" t="n">
        <v>3.28085168</v>
      </c>
      <c r="G21" s="18" t="n">
        <v>525.88178131</v>
      </c>
      <c r="H21" s="20" t="n">
        <v>4.42373033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437.03905359</v>
      </c>
      <c r="F22" s="20" t="n">
        <v>13.98983268</v>
      </c>
      <c r="G22" s="18" t="n">
        <v>485.45315885</v>
      </c>
      <c r="H22" s="20" t="n">
        <v>4.22043038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488.9062849</v>
      </c>
      <c r="F23" s="20" t="n">
        <v>3.99723673</v>
      </c>
      <c r="G23" s="18" t="n">
        <v>486.47339121</v>
      </c>
      <c r="H23" s="20" t="n">
        <v>12.18629026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513.79063604</v>
      </c>
      <c r="F24" s="20" t="n">
        <v>3.73090262</v>
      </c>
      <c r="G24" s="18" t="n">
        <v>521.2493242100001</v>
      </c>
      <c r="H24" s="20" t="n">
        <v>7.88983063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514.16363562</v>
      </c>
      <c r="F25" s="20" t="n">
        <v>3.93878077</v>
      </c>
      <c r="G25" s="18" t="n">
        <v>526.41553649</v>
      </c>
      <c r="H25" s="20" t="n">
        <v>9.29868428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471.73288159</v>
      </c>
      <c r="F26" s="20" t="n">
        <v>8.85315675</v>
      </c>
      <c r="G26" s="18" t="n">
        <v>488.66014255</v>
      </c>
      <c r="H26" s="20" t="n">
        <v>1.9190926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467.29155812</v>
      </c>
      <c r="F27" s="20" t="n">
        <v>1.58553998</v>
      </c>
      <c r="G27" s="18" t="n">
        <v>502.04671693</v>
      </c>
      <c r="H27" s="20" t="n">
        <v>2.0515289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417.72525695</v>
      </c>
      <c r="F28" s="20" t="n">
        <v>2.70537208</v>
      </c>
      <c r="G28" s="18" t="n">
        <v>453.50557093</v>
      </c>
      <c r="H28" s="20" t="n">
        <v>7.46864249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511.99898223</v>
      </c>
      <c r="F29" s="20" t="n">
        <v>21.2911132</v>
      </c>
      <c r="G29" s="18" t="n">
        <v>505.05623362</v>
      </c>
      <c r="H29" s="20" t="n">
        <v>4.85868608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503.72111246</v>
      </c>
      <c r="F30" s="20" t="n">
        <v>6.32782408</v>
      </c>
      <c r="G30" s="18" t="n">
        <v>515.15195506</v>
      </c>
      <c r="H30" s="20" t="n">
        <v>4.20364475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506.82407959</v>
      </c>
      <c r="F31" s="20" t="n">
        <v>6.52155359</v>
      </c>
      <c r="G31" s="18" t="n">
        <v>515.17217221</v>
      </c>
      <c r="H31" s="20" t="n">
        <v>2.84143662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516.86955525</v>
      </c>
      <c r="F32" s="20" t="n">
        <v>11.89588217</v>
      </c>
      <c r="G32" s="18" t="n">
        <v>505.27422215</v>
      </c>
      <c r="H32" s="20" t="n">
        <v>2.54358965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497.64093382</v>
      </c>
      <c r="F33" s="20" t="n">
        <v>2.89818916</v>
      </c>
      <c r="G33" s="18" t="n">
        <v>498.99660237</v>
      </c>
      <c r="H33" s="20" t="n">
        <v>14.80590469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390.37873788</v>
      </c>
      <c r="F34" s="20" t="n">
        <v>32.45745635</v>
      </c>
      <c r="G34" s="18" t="n">
        <v>453.1335048</v>
      </c>
      <c r="H34" s="20" t="n">
        <v>2.81631197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491.99560562</v>
      </c>
      <c r="F35" s="20" t="n">
        <v>4.74449912</v>
      </c>
      <c r="G35" s="18" t="n">
        <v>508.94350094</v>
      </c>
      <c r="H35" s="20" t="n">
        <v>1.69083714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485.89949958</v>
      </c>
      <c r="F36" s="20" t="n">
        <v>2.84331705</v>
      </c>
      <c r="G36" s="18" t="n">
        <v>515.25321364</v>
      </c>
      <c r="H36" s="20" t="n">
        <v>4.65600527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498.89102733</v>
      </c>
      <c r="F37" s="20" t="n">
        <v>10.33211394</v>
      </c>
      <c r="G37" s="18" t="n">
        <v>500.35887624</v>
      </c>
      <c r="H37" s="20" t="n">
        <v>3.72406024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486.86352501</v>
      </c>
      <c r="F38" s="20" t="n">
        <v>9.18778116</v>
      </c>
      <c r="G38" s="18" t="n">
        <v>493.78496062</v>
      </c>
      <c r="H38" s="20" t="n">
        <v>4.16708182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429.04493212</v>
      </c>
      <c r="F39" s="20" t="n">
        <v>4.1113295</v>
      </c>
      <c r="G39" s="18" t="n">
        <v>411.29904934</v>
      </c>
      <c r="H39" s="20" t="n">
        <v>11.85572246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499.13380521</v>
      </c>
      <c r="F40" s="20" t="n">
        <v>6.74125656</v>
      </c>
      <c r="G40" s="18" t="n">
        <v>500.48950647</v>
      </c>
      <c r="H40" s="20" t="n">
        <v>3.79313407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486.90275523</v>
      </c>
      <c r="F41" s="20" t="n">
        <v>11.32630775</v>
      </c>
      <c r="G41" s="18" t="n">
        <v>499.98554376</v>
      </c>
      <c r="H41" s="20" t="n">
        <v>3.35800324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410.05809397</v>
      </c>
      <c r="F44" s="20" t="n">
        <v>7.08000549</v>
      </c>
      <c r="G44" s="18" t="n">
        <v>402.06900175</v>
      </c>
      <c r="H44" s="20" t="n">
        <v>4.21808024</v>
      </c>
      <c r="I44" s="18" t="s">
        <v>404</v>
      </c>
      <c r="J44" s="20" t="s">
        <v>404</v>
      </c>
      <c r="K44" s="18" t="s">
        <v>404</v>
      </c>
      <c r="L44" s="20" t="s">
        <v>404</v>
      </c>
      <c r="M44" s="18" t="s">
        <v>404</v>
      </c>
      <c r="N44" s="20" t="s">
        <v>404</v>
      </c>
      <c r="O44" s="18" t="s">
        <v>404</v>
      </c>
      <c r="P44" s="20" t="s">
        <v>404</v>
      </c>
      <c r="Q44" s="18" t="n">
        <v>395.30690566</v>
      </c>
      <c r="R44" s="20" t="n">
        <v>24.77818516</v>
      </c>
    </row>
    <row r="45" spans="1:18">
      <c r="A45" s="15" t="s">
        <v>442</v>
      </c>
      <c r="B45" s="17" t="n">
        <v>5519</v>
      </c>
      <c r="C45" s="18">
        <f>(0.0/B45*100)</f>
        <v/>
      </c>
      <c r="D45" s="19" t="n">
        <v>5519</v>
      </c>
      <c r="E45" s="18" t="n">
        <v>348.71827077</v>
      </c>
      <c r="F45" s="20" t="n">
        <v>3.24303492</v>
      </c>
      <c r="G45" s="18" t="n">
        <v>356.47564563</v>
      </c>
      <c r="H45" s="20" t="n">
        <v>11.01873545</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399.86452547</v>
      </c>
      <c r="F46" s="20" t="n">
        <v>3.65282698</v>
      </c>
      <c r="G46" s="18" t="n">
        <v>450.9587822</v>
      </c>
      <c r="H46" s="20" t="n">
        <v>6.45209382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428.04901436</v>
      </c>
      <c r="F47" s="20" t="n">
        <v>51.56288878</v>
      </c>
      <c r="G47" s="18" t="n">
        <v>431.81213054</v>
      </c>
      <c r="H47" s="20" t="n">
        <v>5.10766886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489.14248221</v>
      </c>
      <c r="F48" s="20" t="n">
        <v>7.26509147</v>
      </c>
      <c r="G48" s="18" t="n">
        <v>511.35093926</v>
      </c>
      <c r="H48" s="20" t="n">
        <v>12.30171919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419.77131863</v>
      </c>
      <c r="F49" s="20" t="n">
        <v>3.59747571</v>
      </c>
      <c r="G49" s="18" t="n">
        <v>451.23903892</v>
      </c>
      <c r="H49" s="20" t="n">
        <v>10.30127951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414.13100666</v>
      </c>
      <c r="F50" s="20" t="n">
        <v>3.89770259</v>
      </c>
      <c r="G50" s="18" t="n">
        <v>476.91624936</v>
      </c>
      <c r="H50" s="20" t="n">
        <v>6.78190057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428.00769732</v>
      </c>
      <c r="F51" s="20" t="n">
        <v>2.71170014</v>
      </c>
      <c r="G51" s="18" t="n">
        <v>424.5057419</v>
      </c>
      <c r="H51" s="20" t="n">
        <v>9.22668563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487.32880862</v>
      </c>
      <c r="F52" s="20" t="n">
        <v>8.85810416</v>
      </c>
      <c r="G52" s="18" t="n">
        <v>486.71847587</v>
      </c>
      <c r="H52" s="20" t="n">
        <v>3.76596715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436.0390256</v>
      </c>
      <c r="F53" s="20" t="n">
        <v>1.61141132</v>
      </c>
      <c r="G53" s="18" t="n">
        <v>484.69746668</v>
      </c>
      <c r="H53" s="20" t="n">
        <v>4.87716147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345.24790003</v>
      </c>
      <c r="F54" s="20" t="n">
        <v>4.28406792</v>
      </c>
      <c r="G54" s="18" t="n">
        <v>397.71937772</v>
      </c>
      <c r="H54" s="20" t="n">
        <v>8.1349877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389.95965788</v>
      </c>
      <c r="F55" s="20" t="n">
        <v>16.00674086</v>
      </c>
      <c r="G55" s="18" t="n">
        <v>402.37027343</v>
      </c>
      <c r="H55" s="20" t="n">
        <v>3.54876322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537.37604472</v>
      </c>
      <c r="F56" s="20" t="n">
        <v>7.40611343</v>
      </c>
      <c r="G56" s="18" t="n">
        <v>523.02879871</v>
      </c>
      <c r="H56" s="20" t="n">
        <v>4.26700353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394.33006349</v>
      </c>
      <c r="F57" s="20" t="n">
        <v>4.341983</v>
      </c>
      <c r="G57" s="18" t="n">
        <v>402.39352739</v>
      </c>
      <c r="H57" s="20" t="n">
        <v>5.3324413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405.25882151</v>
      </c>
      <c r="F58" s="20" t="n">
        <v>3.31832975</v>
      </c>
      <c r="G58" s="18" t="n">
        <v>435.63735589</v>
      </c>
      <c r="H58" s="20" t="n">
        <v>10.00239014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347.69501069</v>
      </c>
      <c r="F59" s="20" t="n">
        <v>1.89008732</v>
      </c>
      <c r="G59" s="18" t="n">
        <v>344.94555392</v>
      </c>
      <c r="H59" s="20" t="n">
        <v>3.22926285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319.04198157</v>
      </c>
      <c r="F60" s="20" t="n">
        <v>6.03465495</v>
      </c>
      <c r="G60" s="18" t="n">
        <v>380.96115637</v>
      </c>
      <c r="H60" s="20" t="n">
        <v>7.76177486</v>
      </c>
      <c r="I60" s="18" t="s">
        <v>404</v>
      </c>
      <c r="J60" s="20" t="s">
        <v>404</v>
      </c>
      <c r="K60" s="18" t="s">
        <v>404</v>
      </c>
      <c r="L60" s="20" t="s">
        <v>404</v>
      </c>
      <c r="M60" s="18" t="s">
        <v>404</v>
      </c>
      <c r="N60" s="20" t="s">
        <v>404</v>
      </c>
      <c r="O60" s="18" t="s">
        <v>404</v>
      </c>
      <c r="P60" s="20" t="s">
        <v>404</v>
      </c>
      <c r="Q60" s="18" t="n">
        <v>295.47977647</v>
      </c>
      <c r="R60" s="20" t="n">
        <v>18.09035173</v>
      </c>
    </row>
    <row r="61" spans="1:18">
      <c r="A61" s="15" t="s">
        <v>458</v>
      </c>
      <c r="B61" s="17" t="n">
        <v>6525</v>
      </c>
      <c r="C61" s="18">
        <f>(0.0/B61*100)</f>
        <v/>
      </c>
      <c r="D61" s="19" t="n">
        <v>6525</v>
      </c>
      <c r="E61" s="18" t="n">
        <v>431.44029559</v>
      </c>
      <c r="F61" s="20" t="n">
        <v>7.85471236</v>
      </c>
      <c r="G61" s="18" t="n">
        <v>472.63009683</v>
      </c>
      <c r="H61" s="20" t="n">
        <v>2.75266566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535.40701226</v>
      </c>
      <c r="F62" s="20" t="n">
        <v>3.60875993</v>
      </c>
      <c r="G62" s="18" t="n">
        <v>505.72455994</v>
      </c>
      <c r="H62" s="20" t="n">
        <v>1.23285982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358.61016457</v>
      </c>
      <c r="F63" s="20" t="n">
        <v>2.67595371</v>
      </c>
      <c r="G63" s="18" t="n">
        <v>348.64947936</v>
      </c>
      <c r="H63" s="20" t="n">
        <v>1.71657136</v>
      </c>
      <c r="I63" s="18" t="s">
        <v>404</v>
      </c>
      <c r="J63" s="20" t="s">
        <v>404</v>
      </c>
      <c r="K63" s="18" t="s">
        <v>404</v>
      </c>
      <c r="L63" s="20" t="s">
        <v>404</v>
      </c>
      <c r="M63" s="18" t="s">
        <v>404</v>
      </c>
      <c r="N63" s="20" t="s">
        <v>404</v>
      </c>
      <c r="O63" s="18" t="s">
        <v>404</v>
      </c>
      <c r="P63" s="20" t="s">
        <v>404</v>
      </c>
      <c r="Q63" s="18" t="n">
        <v>357.50159693</v>
      </c>
      <c r="R63" s="20" t="n">
        <v>5.9106804</v>
      </c>
    </row>
    <row r="64" spans="1:18">
      <c r="A64" s="15" t="s">
        <v>461</v>
      </c>
      <c r="B64" s="17" t="n">
        <v>3634</v>
      </c>
      <c r="C64" s="18">
        <f>(27.0/B64*100)</f>
        <v/>
      </c>
      <c r="D64" s="19" t="n">
        <v>3607</v>
      </c>
      <c r="E64" s="18" t="n">
        <v>422.27749618</v>
      </c>
      <c r="F64" s="20" t="n">
        <v>2.21914369</v>
      </c>
      <c r="G64" s="18" t="n">
        <v>496.56980677</v>
      </c>
      <c r="H64" s="20" t="n">
        <v>2.99427436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400.04534067</v>
      </c>
      <c r="F65" s="20" t="n">
        <v>7.10785311</v>
      </c>
      <c r="G65" s="18" t="n">
        <v>420.20490343</v>
      </c>
      <c r="H65" s="20" t="n">
        <v>2.73499462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459.03724545</v>
      </c>
      <c r="F66" s="20" t="n">
        <v>6.11388657</v>
      </c>
      <c r="G66" s="18" t="n">
        <v>425.2842856</v>
      </c>
      <c r="H66" s="20" t="n">
        <v>1.63784854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382.35130129</v>
      </c>
      <c r="F67" s="20" t="n">
        <v>3.35382079</v>
      </c>
      <c r="G67" s="18" t="n">
        <v>426.4212931</v>
      </c>
      <c r="H67" s="20" t="n">
        <v>6.21802101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378.01770125</v>
      </c>
      <c r="F68" s="20" t="n">
        <v>2.36432483</v>
      </c>
      <c r="G68" s="18" t="n">
        <v>406.47613269</v>
      </c>
      <c r="H68" s="20" t="n">
        <v>1.14614854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432.48712962</v>
      </c>
      <c r="F69" s="20" t="n">
        <v>4.59145997</v>
      </c>
      <c r="G69" s="18" t="n">
        <v>438.64460952</v>
      </c>
      <c r="H69" s="20" t="n">
        <v>11.25946842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484.2216008</v>
      </c>
      <c r="F70" s="20" t="n">
        <v>18.36255024</v>
      </c>
      <c r="G70" s="18" t="n">
        <v>495.04854274</v>
      </c>
      <c r="H70" s="20" t="n">
        <v>3.03613794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521.37416935</v>
      </c>
      <c r="F71" s="20" t="n">
        <v>2.0699625</v>
      </c>
      <c r="G71" s="18" t="n">
        <v>554.89004745</v>
      </c>
      <c r="H71" s="20" t="n">
        <v>2.62890824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500.54568092</v>
      </c>
      <c r="F72" s="20" t="n">
        <v>4.37796705</v>
      </c>
      <c r="G72" s="18" t="n">
        <v>493.31327083</v>
      </c>
      <c r="H72" s="20" t="n">
        <v>5.22038116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387.21550675</v>
      </c>
      <c r="F73" s="20" t="n">
        <v>8.95263692</v>
      </c>
      <c r="G73" s="18" t="n">
        <v>414.80710409</v>
      </c>
      <c r="H73" s="20" t="n">
        <v>3.70463283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419.69547183</v>
      </c>
      <c r="F74" s="20" t="n">
        <v>1.57620972</v>
      </c>
      <c r="G74" s="18" t="n">
        <v>488.45887242</v>
      </c>
      <c r="H74" s="20" t="n">
        <v>5.09460392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361.99089523</v>
      </c>
      <c r="F75" s="20" t="n">
        <v>3.83120985</v>
      </c>
      <c r="G75" s="18" t="n">
        <v>369.14131708</v>
      </c>
      <c r="H75" s="20" t="n">
        <v>12.95724128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397.80722051</v>
      </c>
      <c r="F76" s="20" t="n">
        <v>4.90413835</v>
      </c>
      <c r="G76" s="18" t="n">
        <v>468.24912319</v>
      </c>
      <c r="H76" s="20" t="n">
        <v>4.82106402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427.687877</v>
      </c>
      <c r="F77" s="20" t="n">
        <v>2.79690477</v>
      </c>
      <c r="G77" s="18" t="n">
        <v>519.33374283</v>
      </c>
      <c r="H77" s="20" t="n">
        <v>9.40117143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485.65776609</v>
      </c>
      <c r="F78" s="20" t="n">
        <v>3.87163049</v>
      </c>
      <c r="G78" s="18" t="n">
        <v>492.14700657</v>
      </c>
      <c r="H78" s="20" t="n">
        <v>12.86042744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458.39776295</v>
      </c>
      <c r="F79" s="20" t="n">
        <v>8.705443969999999</v>
      </c>
      <c r="G79" s="18" t="n">
        <v>500.53132244</v>
      </c>
      <c r="H79" s="20" t="n">
        <v>11.88619313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435.18643463</v>
      </c>
      <c r="F80" s="20" t="n">
        <v>12.72075107</v>
      </c>
      <c r="G80" s="18" t="n">
        <v>426.11196843</v>
      </c>
      <c r="H80" s="20" t="n">
        <v>3.66249711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429.27466392</v>
      </c>
      <c r="F81" s="20" t="n">
        <v>3.50272114</v>
      </c>
      <c r="G81" s="18" t="n">
        <v>438.23911288</v>
      </c>
      <c r="H81" s="20" t="n">
        <v>11.29952344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503.44458935</v>
      </c>
      <c r="F7" s="20" t="n">
        <v>1.84024996</v>
      </c>
      <c r="G7" s="18" t="n">
        <v>495.94769065</v>
      </c>
      <c r="H7" s="20" t="n">
        <v>19.27304818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485.09913772</v>
      </c>
      <c r="F8" s="20" t="n">
        <v>2.89680784</v>
      </c>
      <c r="G8" s="18" t="n">
        <v>475.23368929</v>
      </c>
      <c r="H8" s="20" t="n">
        <v>38.19483848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501.70159052</v>
      </c>
      <c r="F9" s="20" t="n">
        <v>2.54748552</v>
      </c>
      <c r="G9" s="18" t="n">
        <v>426.87455391</v>
      </c>
      <c r="H9" s="20" t="n">
        <v>17.89105557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528.05189885</v>
      </c>
      <c r="F10" s="20" t="n">
        <v>2.40127368</v>
      </c>
      <c r="G10" s="18" t="n">
        <v>545.0379739700001</v>
      </c>
      <c r="H10" s="20" t="n">
        <v>8.903173839999999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459.13300014</v>
      </c>
      <c r="F11" s="20" t="n">
        <v>2.72816381</v>
      </c>
      <c r="G11" s="18" t="n">
        <v>473.80622609</v>
      </c>
      <c r="H11" s="20" t="n">
        <v>6.98724737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487.13367515</v>
      </c>
      <c r="F12" s="20" t="n">
        <v>2.61986191</v>
      </c>
      <c r="G12" s="18" t="n">
        <v>522.50837491</v>
      </c>
      <c r="H12" s="20" t="n">
        <v>50.93219694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499.77449329</v>
      </c>
      <c r="F13" s="20" t="n">
        <v>2.85385652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519.15530472</v>
      </c>
      <c r="F14" s="20" t="n">
        <v>2.29567955</v>
      </c>
      <c r="G14" s="18" t="n">
        <v>518.80328926</v>
      </c>
      <c r="H14" s="20" t="n">
        <v>10.29952361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526.44504332</v>
      </c>
      <c r="F15" s="20" t="n">
        <v>2.56414088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502.18987325</v>
      </c>
      <c r="F16" s="20" t="n">
        <v>2.71957707</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508.63870685</v>
      </c>
      <c r="F17" s="20" t="n">
        <v>3.81390551</v>
      </c>
      <c r="G17" s="18" t="n">
        <v>526.5521754</v>
      </c>
      <c r="H17" s="20" t="n">
        <v>32.19696142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470.15964211</v>
      </c>
      <c r="F19" s="20" t="n">
        <v>2.99424095</v>
      </c>
      <c r="G19" s="18" t="n">
        <v>451.54780957</v>
      </c>
      <c r="H19" s="20" t="n">
        <v>8.523852639999999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521.54793236</v>
      </c>
      <c r="F21" s="20" t="n">
        <v>2.62556748</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478.50947483</v>
      </c>
      <c r="F22" s="20" t="n">
        <v>3.9293983</v>
      </c>
      <c r="G22" s="18" t="n">
        <v>494.58348683</v>
      </c>
      <c r="H22" s="20" t="n">
        <v>23.00914139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488.63138031</v>
      </c>
      <c r="F23" s="20" t="n">
        <v>3.00000518</v>
      </c>
      <c r="G23" s="18" t="n">
        <v>468.81409693</v>
      </c>
      <c r="H23" s="20" t="n">
        <v>10.85481024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515.4401538</v>
      </c>
      <c r="F24" s="20" t="n">
        <v>3.21024166</v>
      </c>
      <c r="G24" s="18" t="n">
        <v>580.9664706</v>
      </c>
      <c r="H24" s="20" t="n">
        <v>10.48892682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516.11662578</v>
      </c>
      <c r="F25" s="20" t="n">
        <v>3.68774167</v>
      </c>
      <c r="G25" s="18" t="n">
        <v>553.07538324</v>
      </c>
      <c r="H25" s="20" t="n">
        <v>22.06646678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488.54277533</v>
      </c>
      <c r="F26" s="20" t="n">
        <v>1.86153375</v>
      </c>
      <c r="G26" s="18" t="n">
        <v>478.11748473</v>
      </c>
      <c r="H26" s="20" t="n">
        <v>9.80392056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481.45565755</v>
      </c>
      <c r="F27" s="20" t="n">
        <v>1.46034867</v>
      </c>
      <c r="G27" s="18" t="n">
        <v>476.42500429</v>
      </c>
      <c r="H27" s="20" t="n">
        <v>20.79616964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423.2764794</v>
      </c>
      <c r="F28" s="20" t="n">
        <v>2.58361374</v>
      </c>
      <c r="G28" s="18" t="s">
        <v>404</v>
      </c>
      <c r="H28" s="20" t="s">
        <v>404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506.95592198</v>
      </c>
      <c r="F29" s="20" t="n">
        <v>4.72045734</v>
      </c>
      <c r="G29" s="18" t="n">
        <v>433.6803505</v>
      </c>
      <c r="H29" s="20" t="n">
        <v>36.28913219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511.5891842</v>
      </c>
      <c r="F30" s="20" t="n">
        <v>2.96642226</v>
      </c>
      <c r="G30" s="18" t="n">
        <v>499.10267552</v>
      </c>
      <c r="H30" s="20" t="n">
        <v>9.488978850000001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513.06952641</v>
      </c>
      <c r="F31" s="20" t="n">
        <v>2.64642347</v>
      </c>
      <c r="G31" s="18" t="n">
        <v>540.80843344</v>
      </c>
      <c r="H31" s="20" t="n">
        <v>14.45074408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505.66566783</v>
      </c>
      <c r="F32" s="20" t="n">
        <v>2.48840622</v>
      </c>
      <c r="G32" s="18" t="n">
        <v>510.28216052</v>
      </c>
      <c r="H32" s="20" t="n">
        <v>7.04367705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497.75111157</v>
      </c>
      <c r="F33" s="20" t="n">
        <v>2.70814621</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450.63703828</v>
      </c>
      <c r="F34" s="20" t="n">
        <v>3.07847841</v>
      </c>
      <c r="G34" s="18" t="n">
        <v>471.40695927</v>
      </c>
      <c r="H34" s="20" t="n">
        <v>18.11219123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506.93605215</v>
      </c>
      <c r="F35" s="20" t="n">
        <v>1.5081772</v>
      </c>
      <c r="G35" s="18" t="n">
        <v>555.70548805</v>
      </c>
      <c r="H35" s="20" t="n">
        <v>8.62725822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495.61349715</v>
      </c>
      <c r="F36" s="20" t="n">
        <v>2.36866947</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500.50349157</v>
      </c>
      <c r="F37" s="20" t="n">
        <v>3.5124517</v>
      </c>
      <c r="G37" s="18" t="n">
        <v>484.73262711</v>
      </c>
      <c r="H37" s="20" t="n">
        <v>14.4505998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492.28685886</v>
      </c>
      <c r="F38" s="20" t="n">
        <v>3.19265891</v>
      </c>
      <c r="G38" s="18" t="n">
        <v>464.47041018</v>
      </c>
      <c r="H38" s="20" t="n">
        <v>17.21715639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428.33509279</v>
      </c>
      <c r="F39" s="20" t="n">
        <v>3.96406432</v>
      </c>
      <c r="G39" s="18" t="s">
        <v>404</v>
      </c>
      <c r="H39" s="20" t="s">
        <v>404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500.65544655</v>
      </c>
      <c r="F40" s="20" t="n">
        <v>3.25063736</v>
      </c>
      <c r="G40" s="18" t="n">
        <v>463.7020476</v>
      </c>
      <c r="H40" s="20" t="n">
        <v>14.01676645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497.30971521</v>
      </c>
      <c r="F41" s="20" t="n">
        <v>3.38163152</v>
      </c>
      <c r="G41" s="18" t="n">
        <v>547.87421867</v>
      </c>
      <c r="H41" s="20" t="n">
        <v>9.982361450000001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406.56530061</v>
      </c>
      <c r="F44" s="20" t="n">
        <v>4.45233173</v>
      </c>
      <c r="G44" s="18" t="n">
        <v>392.23319795</v>
      </c>
      <c r="H44" s="20" t="n">
        <v>10.83794859</v>
      </c>
      <c r="I44" s="18" t="s">
        <v>404</v>
      </c>
      <c r="J44" s="20" t="s">
        <v>404</v>
      </c>
      <c r="K44" s="18" t="s">
        <v>404</v>
      </c>
      <c r="L44" s="20" t="s">
        <v>404</v>
      </c>
      <c r="M44" s="18" t="s">
        <v>404</v>
      </c>
      <c r="N44" s="20" t="s">
        <v>404</v>
      </c>
      <c r="O44" s="18" t="s">
        <v>404</v>
      </c>
      <c r="P44" s="20" t="s">
        <v>404</v>
      </c>
      <c r="Q44" s="18" t="n">
        <v>395.30690566</v>
      </c>
      <c r="R44" s="20" t="n">
        <v>24.77818516</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412.02856472</v>
      </c>
      <c r="F46" s="20" t="n">
        <v>3.22915803</v>
      </c>
      <c r="G46" s="18" t="s">
        <v>404</v>
      </c>
      <c r="H46" s="20" t="s">
        <v>404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436.84329881</v>
      </c>
      <c r="F47" s="20" t="n">
        <v>5.11980112</v>
      </c>
      <c r="G47" s="18" t="n">
        <v>375.21072319</v>
      </c>
      <c r="H47" s="20" t="n">
        <v>24.16900301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492.16303921</v>
      </c>
      <c r="F48" s="20" t="n">
        <v>5.3127644</v>
      </c>
      <c r="G48" s="18" t="n">
        <v>539.45153457</v>
      </c>
      <c r="H48" s="20" t="n">
        <v>26.62763946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425.03773606</v>
      </c>
      <c r="F49" s="20" t="n">
        <v>3.27872124</v>
      </c>
      <c r="G49" s="18" t="n">
        <v>372.0892</v>
      </c>
      <c r="H49" s="20" t="n">
        <v>23.53371832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427.7934823</v>
      </c>
      <c r="F50" s="20" t="n">
        <v>3.43906266</v>
      </c>
      <c r="G50" s="18" t="n">
        <v>443.30706944</v>
      </c>
      <c r="H50" s="20" t="n">
        <v>30.35461792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427.4875483</v>
      </c>
      <c r="F51" s="20" t="n">
        <v>2.63497936</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487.75745515</v>
      </c>
      <c r="F52" s="20" t="n">
        <v>2.79491399</v>
      </c>
      <c r="G52" s="18" t="n">
        <v>467.94747198</v>
      </c>
      <c r="H52" s="20" t="n">
        <v>16.03698839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443.05731964</v>
      </c>
      <c r="F53" s="20" t="n">
        <v>1.66584115</v>
      </c>
      <c r="G53" s="18" t="n">
        <v>414.60490494</v>
      </c>
      <c r="H53" s="20" t="n">
        <v>15.14412057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357.78310913</v>
      </c>
      <c r="F54" s="20" t="n">
        <v>3.26306454</v>
      </c>
      <c r="G54" s="18" t="n">
        <v>291.58554181</v>
      </c>
      <c r="H54" s="20" t="n">
        <v>29.72129538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400.14130436</v>
      </c>
      <c r="F55" s="20" t="n">
        <v>3.08615815</v>
      </c>
      <c r="G55" s="18" t="n">
        <v>443.55982614</v>
      </c>
      <c r="H55" s="20" t="n">
        <v>9.534709100000001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533.02213853</v>
      </c>
      <c r="F56" s="20" t="n">
        <v>3.92907801</v>
      </c>
      <c r="G56" s="18" t="n">
        <v>514.13670066</v>
      </c>
      <c r="H56" s="20" t="n">
        <v>7.34251035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397.17149526</v>
      </c>
      <c r="F57" s="20" t="n">
        <v>2.90799127</v>
      </c>
      <c r="G57" s="18" t="n">
        <v>402.47610354</v>
      </c>
      <c r="H57" s="20" t="n">
        <v>15.28986038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407.39924334</v>
      </c>
      <c r="F58" s="20" t="n">
        <v>2.90369011</v>
      </c>
      <c r="G58" s="18" t="n">
        <v>468.4776936</v>
      </c>
      <c r="H58" s="20" t="n">
        <v>23.80894703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347.73787757</v>
      </c>
      <c r="F59" s="20" t="n">
        <v>1.56243605</v>
      </c>
      <c r="G59" s="18" t="n">
        <v>283.94853272</v>
      </c>
      <c r="H59" s="20" t="n">
        <v>17.88785611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350.31091021</v>
      </c>
      <c r="F60" s="20" t="n">
        <v>4.94268529</v>
      </c>
      <c r="G60" s="18" t="n">
        <v>334.88395611</v>
      </c>
      <c r="H60" s="20" t="n">
        <v>19.3890399</v>
      </c>
      <c r="I60" s="18" t="s">
        <v>404</v>
      </c>
      <c r="J60" s="20" t="s">
        <v>404</v>
      </c>
      <c r="K60" s="18" t="s">
        <v>404</v>
      </c>
      <c r="L60" s="20" t="s">
        <v>404</v>
      </c>
      <c r="M60" s="18" t="s">
        <v>404</v>
      </c>
      <c r="N60" s="20" t="s">
        <v>404</v>
      </c>
      <c r="O60" s="18" t="s">
        <v>404</v>
      </c>
      <c r="P60" s="20" t="s">
        <v>404</v>
      </c>
      <c r="Q60" s="18" t="n">
        <v>295.47977647</v>
      </c>
      <c r="R60" s="20" t="n">
        <v>18.09035173</v>
      </c>
    </row>
    <row r="61" spans="1:18">
      <c r="A61" s="15" t="s">
        <v>458</v>
      </c>
      <c r="B61" s="17" t="n">
        <v>6525</v>
      </c>
      <c r="C61" s="18">
        <f>(0.0/B61*100)</f>
        <v/>
      </c>
      <c r="D61" s="19" t="n">
        <v>6525</v>
      </c>
      <c r="E61" s="18" t="n">
        <v>472.53880943</v>
      </c>
      <c r="F61" s="20" t="n">
        <v>2.83383207</v>
      </c>
      <c r="G61" s="18" t="n">
        <v>465.33362121</v>
      </c>
      <c r="H61" s="20" t="n">
        <v>23.74330293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506.82455018</v>
      </c>
      <c r="F62" s="20" t="n">
        <v>1.36455544</v>
      </c>
      <c r="G62" s="18" t="n">
        <v>526.56613771</v>
      </c>
      <c r="H62" s="20" t="n">
        <v>3.31146449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345.78449933</v>
      </c>
      <c r="F63" s="20" t="n">
        <v>1.71012907</v>
      </c>
      <c r="G63" s="18" t="n">
        <v>363.54260094</v>
      </c>
      <c r="H63" s="20" t="n">
        <v>2.6597233</v>
      </c>
      <c r="I63" s="18" t="s">
        <v>404</v>
      </c>
      <c r="J63" s="20" t="s">
        <v>404</v>
      </c>
      <c r="K63" s="18" t="s">
        <v>404</v>
      </c>
      <c r="L63" s="20" t="s">
        <v>404</v>
      </c>
      <c r="M63" s="18" t="s">
        <v>404</v>
      </c>
      <c r="N63" s="20" t="s">
        <v>404</v>
      </c>
      <c r="O63" s="18" t="s">
        <v>404</v>
      </c>
      <c r="P63" s="20" t="s">
        <v>404</v>
      </c>
      <c r="Q63" s="18" t="n">
        <v>357.50159693</v>
      </c>
      <c r="R63" s="20" t="n">
        <v>5.9106804</v>
      </c>
    </row>
    <row r="64" spans="1:18">
      <c r="A64" s="15" t="s">
        <v>461</v>
      </c>
      <c r="B64" s="17" t="n">
        <v>3634</v>
      </c>
      <c r="C64" s="18">
        <f>(27.0/B64*100)</f>
        <v/>
      </c>
      <c r="D64" s="19" t="n">
        <v>3607</v>
      </c>
      <c r="E64" s="18" t="n">
        <v>446.41708475</v>
      </c>
      <c r="F64" s="20" t="n">
        <v>1.79213904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417.03422061</v>
      </c>
      <c r="F65" s="20" t="n">
        <v>2.67438301</v>
      </c>
      <c r="G65" s="18" t="n">
        <v>397.87813493</v>
      </c>
      <c r="H65" s="20" t="n">
        <v>12.16603631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427.82989533</v>
      </c>
      <c r="F66" s="20" t="n">
        <v>1.61021232</v>
      </c>
      <c r="G66" s="18" t="n">
        <v>378.90027475</v>
      </c>
      <c r="H66" s="20" t="n">
        <v>10.12066366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398.03487827</v>
      </c>
      <c r="F67" s="20" t="n">
        <v>2.96760897</v>
      </c>
      <c r="G67" s="18" t="n">
        <v>359.42438438</v>
      </c>
      <c r="H67" s="20" t="n">
        <v>22.25759292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400.94485506</v>
      </c>
      <c r="F68" s="20" t="n">
        <v>0.99479364</v>
      </c>
      <c r="G68" s="18" t="n">
        <v>421.98590597</v>
      </c>
      <c r="H68" s="20" t="n">
        <v>4.88279109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434.07608129</v>
      </c>
      <c r="F69" s="20" t="n">
        <v>4.12155457</v>
      </c>
      <c r="G69" s="18" t="n">
        <v>413.28358822</v>
      </c>
      <c r="H69" s="20" t="n">
        <v>40.71063287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494.32914745</v>
      </c>
      <c r="F70" s="20" t="n">
        <v>3.08889173</v>
      </c>
      <c r="G70" s="18" t="n">
        <v>538.33692022</v>
      </c>
      <c r="H70" s="20" t="n">
        <v>15.90822986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534.30277391</v>
      </c>
      <c r="F71" s="20" t="n">
        <v>1.65610738</v>
      </c>
      <c r="G71" s="18" t="n">
        <v>642.40678902</v>
      </c>
      <c r="H71" s="20" t="n">
        <v>12.95901135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488.88576343</v>
      </c>
      <c r="F72" s="20" t="n">
        <v>4.62360486</v>
      </c>
      <c r="G72" s="18" t="n">
        <v>504.92047199</v>
      </c>
      <c r="H72" s="20" t="n">
        <v>4.76070376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405.20494074</v>
      </c>
      <c r="F73" s="20" t="n">
        <v>4.43849512</v>
      </c>
      <c r="G73" s="18" t="n">
        <v>414.83457114</v>
      </c>
      <c r="H73" s="20" t="n">
        <v>5.28595842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424.58162496</v>
      </c>
      <c r="F74" s="20" t="n">
        <v>1.50584394</v>
      </c>
      <c r="G74" s="18" t="s">
        <v>404</v>
      </c>
      <c r="H74" s="20" t="s">
        <v>404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362.62541114</v>
      </c>
      <c r="F75" s="20" t="n">
        <v>3.66696926</v>
      </c>
      <c r="G75" s="18" t="n">
        <v>362.82995492</v>
      </c>
      <c r="H75" s="20" t="n">
        <v>26.11939354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433.88878848</v>
      </c>
      <c r="F76" s="20" t="n">
        <v>3.19388682</v>
      </c>
      <c r="G76" s="18" t="n">
        <v>467.34411372</v>
      </c>
      <c r="H76" s="20" t="n">
        <v>23.14982329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436.51571768</v>
      </c>
      <c r="F77" s="20" t="n">
        <v>2.57014698</v>
      </c>
      <c r="G77" s="18" t="n">
        <v>446.15648657</v>
      </c>
      <c r="H77" s="20" t="n">
        <v>6.00354111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486.31672402</v>
      </c>
      <c r="F78" s="20" t="n">
        <v>3.81283907</v>
      </c>
      <c r="G78" s="18" t="n">
        <v>506.40124179</v>
      </c>
      <c r="H78" s="20" t="n">
        <v>24.04476664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426.12978872</v>
      </c>
      <c r="F80" s="20" t="n">
        <v>3.44172497</v>
      </c>
      <c r="G80" s="18" t="n">
        <v>479.88360315</v>
      </c>
      <c r="H80" s="20" t="n">
        <v>35.6253503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429.97748952</v>
      </c>
      <c r="F81" s="20" t="n">
        <v>3.36947985</v>
      </c>
      <c r="G81" s="18" t="n">
        <v>462.5809009</v>
      </c>
      <c r="H81" s="20" t="n">
        <v>27.91657413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503.12600342</v>
      </c>
      <c r="F7" s="20" t="n">
        <v>1.82335026</v>
      </c>
      <c r="G7" s="18" t="n">
        <v>515.23080555</v>
      </c>
      <c r="H7" s="20" t="n">
        <v>10.85293336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484.69336007</v>
      </c>
      <c r="F8" s="20" t="n">
        <v>2.84393724</v>
      </c>
      <c r="G8" s="18" t="n">
        <v>497.61131141</v>
      </c>
      <c r="H8" s="20" t="n">
        <v>19.73181717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498.16423092</v>
      </c>
      <c r="F9" s="20" t="n">
        <v>4.23324328</v>
      </c>
      <c r="G9" s="18" t="n">
        <v>505.07092537</v>
      </c>
      <c r="H9" s="20" t="n">
        <v>5.17259674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527.6676724</v>
      </c>
      <c r="F10" s="20" t="n">
        <v>2.52390488</v>
      </c>
      <c r="G10" s="18" t="n">
        <v>532.47497914</v>
      </c>
      <c r="H10" s="20" t="n">
        <v>7.9169421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450.79765643</v>
      </c>
      <c r="F11" s="20" t="n">
        <v>4.61760214</v>
      </c>
      <c r="G11" s="18" t="n">
        <v>469.72290715</v>
      </c>
      <c r="H11" s="20" t="n">
        <v>5.28189072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487.67657069</v>
      </c>
      <c r="F12" s="20" t="n">
        <v>2.59904024</v>
      </c>
      <c r="G12" s="18" t="n">
        <v>460.65083975</v>
      </c>
      <c r="H12" s="20" t="n">
        <v>21.73268548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497.66925528</v>
      </c>
      <c r="F13" s="20" t="n">
        <v>3.10510973</v>
      </c>
      <c r="G13" s="18" t="n">
        <v>509.83133231</v>
      </c>
      <c r="H13" s="20" t="n">
        <v>7.78932673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519.92306551</v>
      </c>
      <c r="F14" s="20" t="n">
        <v>2.32993718</v>
      </c>
      <c r="G14" s="18" t="n">
        <v>511.5717902</v>
      </c>
      <c r="H14" s="20" t="n">
        <v>8.66912642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524.22694495</v>
      </c>
      <c r="F15" s="20" t="n">
        <v>2.63932933</v>
      </c>
      <c r="G15" s="18" t="n">
        <v>560.69387307</v>
      </c>
      <c r="H15" s="20" t="n">
        <v>11.2876371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503.85658119</v>
      </c>
      <c r="F16" s="20" t="n">
        <v>2.70801969</v>
      </c>
      <c r="G16" s="18" t="n">
        <v>393.33819401</v>
      </c>
      <c r="H16" s="20" t="n">
        <v>43.65305433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509.04523117</v>
      </c>
      <c r="F17" s="20" t="n">
        <v>3.8468747</v>
      </c>
      <c r="G17" s="18" t="n">
        <v>496.34203999</v>
      </c>
      <c r="H17" s="20" t="n">
        <v>14.48791755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463.30225458</v>
      </c>
      <c r="F18" s="20" t="n">
        <v>4.53672384</v>
      </c>
      <c r="G18" s="18" t="n">
        <v>539.98483318</v>
      </c>
      <c r="H18" s="20" t="n">
        <v>10.19708773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467.79464295</v>
      </c>
      <c r="F19" s="20" t="n">
        <v>3.71081787</v>
      </c>
      <c r="G19" s="18" t="n">
        <v>480.70850198</v>
      </c>
      <c r="H19" s="20" t="n">
        <v>9.35107485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482.3778561</v>
      </c>
      <c r="F20" s="20" t="n">
        <v>1.99094326</v>
      </c>
      <c r="G20" s="18" t="n">
        <v>457.05717461</v>
      </c>
      <c r="H20" s="20" t="n">
        <v>11.01818196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512.11502664</v>
      </c>
      <c r="F21" s="20" t="n">
        <v>5.68603687</v>
      </c>
      <c r="G21" s="18" t="n">
        <v>526.46579402</v>
      </c>
      <c r="H21" s="20" t="n">
        <v>2.80021573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479.6778496</v>
      </c>
      <c r="F22" s="20" t="n">
        <v>3.93479068</v>
      </c>
      <c r="G22" s="18" t="n">
        <v>445.65983604</v>
      </c>
      <c r="H22" s="20" t="n">
        <v>36.50169926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488.50100813</v>
      </c>
      <c r="F23" s="20" t="n">
        <v>2.99638968</v>
      </c>
      <c r="G23" s="18" t="n">
        <v>447.54876356</v>
      </c>
      <c r="H23" s="20" t="n">
        <v>23.75392682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520.32996115</v>
      </c>
      <c r="F24" s="20" t="n">
        <v>3.55670457</v>
      </c>
      <c r="G24" s="18" t="n">
        <v>500.11358941</v>
      </c>
      <c r="H24" s="20" t="n">
        <v>10.04243686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516.9198668</v>
      </c>
      <c r="F25" s="20" t="n">
        <v>3.59634185</v>
      </c>
      <c r="G25" s="18" t="n">
        <v>527.1242061</v>
      </c>
      <c r="H25" s="20" t="n">
        <v>25.04805735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487.6005045</v>
      </c>
      <c r="F26" s="20" t="n">
        <v>1.97060616</v>
      </c>
      <c r="G26" s="18" t="n">
        <v>492.03066846</v>
      </c>
      <c r="H26" s="20" t="n">
        <v>7.57665782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477.46877586</v>
      </c>
      <c r="F27" s="20" t="n">
        <v>1.48271802</v>
      </c>
      <c r="G27" s="18" t="n">
        <v>550.68225574</v>
      </c>
      <c r="H27" s="20" t="n">
        <v>5.86620509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419.63462615</v>
      </c>
      <c r="F28" s="20" t="n">
        <v>2.80052237</v>
      </c>
      <c r="G28" s="18" t="n">
        <v>446.07312461</v>
      </c>
      <c r="H28" s="20" t="n">
        <v>8.240020400000001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514.15111236</v>
      </c>
      <c r="F29" s="20" t="n">
        <v>6.97393123</v>
      </c>
      <c r="G29" s="18" t="n">
        <v>490.37897724</v>
      </c>
      <c r="H29" s="20" t="n">
        <v>9.3548344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516.20695482</v>
      </c>
      <c r="F30" s="20" t="n">
        <v>5.81294314</v>
      </c>
      <c r="G30" s="18" t="n">
        <v>509.35615176</v>
      </c>
      <c r="H30" s="20" t="n">
        <v>4.10993222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513.6874166600001</v>
      </c>
      <c r="F31" s="20" t="n">
        <v>2.70309823</v>
      </c>
      <c r="G31" s="18" t="n">
        <v>487.07304483</v>
      </c>
      <c r="H31" s="20" t="n">
        <v>28.37708474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505.82801191</v>
      </c>
      <c r="F32" s="20" t="n">
        <v>2.51116479</v>
      </c>
      <c r="G32" s="18" t="n">
        <v>483.19310782</v>
      </c>
      <c r="H32" s="20" t="n">
        <v>4.74423004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496.5001264</v>
      </c>
      <c r="F33" s="20" t="n">
        <v>2.93298898</v>
      </c>
      <c r="G33" s="18" t="n">
        <v>521.6550853799999</v>
      </c>
      <c r="H33" s="20" t="n">
        <v>15.38713336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453.50718845</v>
      </c>
      <c r="F34" s="20" t="n">
        <v>2.81713707</v>
      </c>
      <c r="G34" s="18" t="n">
        <v>436.76567713</v>
      </c>
      <c r="H34" s="20" t="n">
        <v>17.7738277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507.22034096</v>
      </c>
      <c r="F35" s="20" t="n">
        <v>1.83611723</v>
      </c>
      <c r="G35" s="18" t="n">
        <v>507.97765076</v>
      </c>
      <c r="H35" s="20" t="n">
        <v>2.54745309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494.76930681</v>
      </c>
      <c r="F36" s="20" t="n">
        <v>2.50557568</v>
      </c>
      <c r="G36" s="18" t="n">
        <v>512.58238008</v>
      </c>
      <c r="H36" s="20" t="n">
        <v>7.39556458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500.64539962</v>
      </c>
      <c r="F37" s="20" t="n">
        <v>3.57274114</v>
      </c>
      <c r="G37" s="18" t="n">
        <v>489.15839277</v>
      </c>
      <c r="H37" s="20" t="n">
        <v>9.48053236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503.81390969</v>
      </c>
      <c r="F38" s="20" t="n">
        <v>4.92076739</v>
      </c>
      <c r="G38" s="18" t="n">
        <v>471.81662381</v>
      </c>
      <c r="H38" s="20" t="n">
        <v>6.56200055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428.24505178</v>
      </c>
      <c r="F39" s="20" t="n">
        <v>4.21936015</v>
      </c>
      <c r="G39" s="18" t="n">
        <v>430.09548166</v>
      </c>
      <c r="H39" s="20" t="n">
        <v>17.14591358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503.22589715</v>
      </c>
      <c r="F40" s="20" t="n">
        <v>5.54962091</v>
      </c>
      <c r="G40" s="18" t="n">
        <v>498.87130063</v>
      </c>
      <c r="H40" s="20" t="n">
        <v>3.96213685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498.43594495</v>
      </c>
      <c r="F41" s="20" t="n">
        <v>4.63158232</v>
      </c>
      <c r="G41" s="18" t="n">
        <v>495.86766725</v>
      </c>
      <c r="H41" s="20" t="n">
        <v>6.25530133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404.98208549</v>
      </c>
      <c r="F44" s="20" t="n">
        <v>4.55375579</v>
      </c>
      <c r="G44" s="18" t="n">
        <v>406.45972839</v>
      </c>
      <c r="H44" s="20" t="n">
        <v>7.34935585</v>
      </c>
      <c r="I44" s="18" t="s">
        <v>404</v>
      </c>
      <c r="J44" s="20" t="s">
        <v>404</v>
      </c>
      <c r="K44" s="18" t="s">
        <v>404</v>
      </c>
      <c r="L44" s="20" t="s">
        <v>404</v>
      </c>
      <c r="M44" s="18" t="s">
        <v>404</v>
      </c>
      <c r="N44" s="20" t="s">
        <v>404</v>
      </c>
      <c r="O44" s="18" t="s">
        <v>404</v>
      </c>
      <c r="P44" s="20" t="s">
        <v>404</v>
      </c>
      <c r="Q44" s="18" t="n">
        <v>395.30690566</v>
      </c>
      <c r="R44" s="20" t="n">
        <v>24.77818516</v>
      </c>
    </row>
    <row r="45" spans="1:18">
      <c r="A45" s="15" t="s">
        <v>442</v>
      </c>
      <c r="B45" s="17" t="n">
        <v>5519</v>
      </c>
      <c r="C45" s="18">
        <f>(0.0/B45*100)</f>
        <v/>
      </c>
      <c r="D45" s="19" t="n">
        <v>5519</v>
      </c>
      <c r="E45" s="18" t="n">
        <v>349.94757067</v>
      </c>
      <c r="F45" s="20" t="n">
        <v>3.03679726</v>
      </c>
      <c r="G45" s="18" t="n">
        <v>346.66040645</v>
      </c>
      <c r="H45" s="20" t="n">
        <v>11.89372383</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406.21518429</v>
      </c>
      <c r="F46" s="20" t="n">
        <v>3.3119466</v>
      </c>
      <c r="G46" s="18" t="n">
        <v>453.45153301</v>
      </c>
      <c r="H46" s="20" t="n">
        <v>8.718187439999999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433.1321479</v>
      </c>
      <c r="F47" s="20" t="n">
        <v>5.25233937</v>
      </c>
      <c r="G47" s="18" t="n">
        <v>400.7308401</v>
      </c>
      <c r="H47" s="20" t="n">
        <v>32.62375443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486.83722398</v>
      </c>
      <c r="F48" s="20" t="n">
        <v>7.1112768</v>
      </c>
      <c r="G48" s="18" t="n">
        <v>517.6931656</v>
      </c>
      <c r="H48" s="20" t="n">
        <v>10.17567447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419.80091042</v>
      </c>
      <c r="F49" s="20" t="n">
        <v>3.50927939</v>
      </c>
      <c r="G49" s="18" t="n">
        <v>450.32420764</v>
      </c>
      <c r="H49" s="20" t="n">
        <v>9.40069053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426.82111754</v>
      </c>
      <c r="F50" s="20" t="n">
        <v>3.59096801</v>
      </c>
      <c r="G50" s="18" t="n">
        <v>456.8855684</v>
      </c>
      <c r="H50" s="20" t="n">
        <v>16.18180436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428.13118928</v>
      </c>
      <c r="F51" s="20" t="n">
        <v>2.64537678</v>
      </c>
      <c r="G51" s="18" t="n">
        <v>413.10519933</v>
      </c>
      <c r="H51" s="20" t="n">
        <v>9.97293395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493.62491525</v>
      </c>
      <c r="F52" s="20" t="n">
        <v>8.865902030000001</v>
      </c>
      <c r="G52" s="18" t="n">
        <v>484.76834951</v>
      </c>
      <c r="H52" s="20" t="n">
        <v>3.89070775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435.39036054</v>
      </c>
      <c r="F53" s="20" t="n">
        <v>1.59362457</v>
      </c>
      <c r="G53" s="18" t="n">
        <v>487.01717281</v>
      </c>
      <c r="H53" s="20" t="n">
        <v>4.67526229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351.81937286</v>
      </c>
      <c r="F54" s="20" t="n">
        <v>3.90638629</v>
      </c>
      <c r="G54" s="18" t="n">
        <v>399.78653733</v>
      </c>
      <c r="H54" s="20" t="n">
        <v>14.02707108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401.80628606</v>
      </c>
      <c r="F55" s="20" t="n">
        <v>4.69968595</v>
      </c>
      <c r="G55" s="18" t="n">
        <v>400.30584954</v>
      </c>
      <c r="H55" s="20" t="n">
        <v>5.45754036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536.10825884</v>
      </c>
      <c r="F56" s="20" t="n">
        <v>5.45406382</v>
      </c>
      <c r="G56" s="18" t="n">
        <v>522.68802177</v>
      </c>
      <c r="H56" s="20" t="n">
        <v>3.60230522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401.19156688</v>
      </c>
      <c r="F57" s="20" t="n">
        <v>3.50565367</v>
      </c>
      <c r="G57" s="18" t="n">
        <v>390.26433307</v>
      </c>
      <c r="H57" s="20" t="n">
        <v>5.55591359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405.11422165</v>
      </c>
      <c r="F58" s="20" t="n">
        <v>3.35011371</v>
      </c>
      <c r="G58" s="18" t="n">
        <v>438.37950716</v>
      </c>
      <c r="H58" s="20" t="n">
        <v>9.075484250000001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346.42735536</v>
      </c>
      <c r="F59" s="20" t="n">
        <v>1.55200152</v>
      </c>
      <c r="G59" s="18" t="n">
        <v>353.47694216</v>
      </c>
      <c r="H59" s="20" t="n">
        <v>5.68035985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338.09850753</v>
      </c>
      <c r="F60" s="20" t="n">
        <v>6.18459745</v>
      </c>
      <c r="G60" s="18" t="n">
        <v>370.36760368</v>
      </c>
      <c r="H60" s="20" t="n">
        <v>9.250250619999999</v>
      </c>
      <c r="I60" s="18" t="s">
        <v>404</v>
      </c>
      <c r="J60" s="20" t="s">
        <v>404</v>
      </c>
      <c r="K60" s="18" t="s">
        <v>404</v>
      </c>
      <c r="L60" s="20" t="s">
        <v>404</v>
      </c>
      <c r="M60" s="18" t="s">
        <v>404</v>
      </c>
      <c r="N60" s="20" t="s">
        <v>404</v>
      </c>
      <c r="O60" s="18" t="s">
        <v>404</v>
      </c>
      <c r="P60" s="20" t="s">
        <v>404</v>
      </c>
      <c r="Q60" s="18" t="n">
        <v>295.47977647</v>
      </c>
      <c r="R60" s="20" t="n">
        <v>18.09035173</v>
      </c>
    </row>
    <row r="61" spans="1:18">
      <c r="A61" s="15" t="s">
        <v>458</v>
      </c>
      <c r="B61" s="17" t="n">
        <v>6525</v>
      </c>
      <c r="C61" s="18">
        <f>(0.0/B61*100)</f>
        <v/>
      </c>
      <c r="D61" s="19" t="n">
        <v>6525</v>
      </c>
      <c r="E61" s="18" t="n">
        <v>476.40061159</v>
      </c>
      <c r="F61" s="20" t="n">
        <v>2.918095</v>
      </c>
      <c r="G61" s="18" t="n">
        <v>439.84354597</v>
      </c>
      <c r="H61" s="20" t="n">
        <v>10.15176877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513.86384178</v>
      </c>
      <c r="F62" s="20" t="n">
        <v>1.81940668</v>
      </c>
      <c r="G62" s="18" t="n">
        <v>505.31776918</v>
      </c>
      <c r="H62" s="20" t="n">
        <v>1.36416519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342.48255179</v>
      </c>
      <c r="F63" s="20" t="n">
        <v>2.81706528</v>
      </c>
      <c r="G63" s="18" t="n">
        <v>356.90195071</v>
      </c>
      <c r="H63" s="20" t="n">
        <v>1.72895794</v>
      </c>
      <c r="I63" s="18" t="s">
        <v>404</v>
      </c>
      <c r="J63" s="20" t="s">
        <v>404</v>
      </c>
      <c r="K63" s="18" t="s">
        <v>404</v>
      </c>
      <c r="L63" s="20" t="s">
        <v>404</v>
      </c>
      <c r="M63" s="18" t="s">
        <v>404</v>
      </c>
      <c r="N63" s="20" t="s">
        <v>404</v>
      </c>
      <c r="O63" s="18" t="s">
        <v>404</v>
      </c>
      <c r="P63" s="20" t="s">
        <v>404</v>
      </c>
      <c r="Q63" s="18" t="n">
        <v>357.50159693</v>
      </c>
      <c r="R63" s="20" t="n">
        <v>5.9106804</v>
      </c>
    </row>
    <row r="64" spans="1:18">
      <c r="A64" s="15" t="s">
        <v>461</v>
      </c>
      <c r="B64" s="17" t="n">
        <v>3634</v>
      </c>
      <c r="C64" s="18">
        <f>(27.0/B64*100)</f>
        <v/>
      </c>
      <c r="D64" s="19" t="n">
        <v>3607</v>
      </c>
      <c r="E64" s="18" t="n">
        <v>432.69459513</v>
      </c>
      <c r="F64" s="20" t="n">
        <v>1.99747333</v>
      </c>
      <c r="G64" s="18" t="n">
        <v>511.17567217</v>
      </c>
      <c r="H64" s="20" t="n">
        <v>3.74634816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422.34012101</v>
      </c>
      <c r="F65" s="20" t="n">
        <v>3.66798372</v>
      </c>
      <c r="G65" s="18" t="n">
        <v>406.66182241</v>
      </c>
      <c r="H65" s="20" t="n">
        <v>5.1244326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416.53092922</v>
      </c>
      <c r="F66" s="20" t="n">
        <v>1.9547215</v>
      </c>
      <c r="G66" s="18" t="n">
        <v>467.45880527</v>
      </c>
      <c r="H66" s="20" t="n">
        <v>3.21593735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395.78770218</v>
      </c>
      <c r="F67" s="20" t="n">
        <v>3.57596911</v>
      </c>
      <c r="G67" s="18" t="n">
        <v>405.94332958</v>
      </c>
      <c r="H67" s="20" t="n">
        <v>8.18326472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401.93052915</v>
      </c>
      <c r="F68" s="20" t="n">
        <v>1.13848218</v>
      </c>
      <c r="G68" s="18" t="n">
        <v>401.81294832</v>
      </c>
      <c r="H68" s="20" t="n">
        <v>1.65085003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423.82518229</v>
      </c>
      <c r="F69" s="20" t="n">
        <v>8.83085316</v>
      </c>
      <c r="G69" s="18" t="n">
        <v>436.59884652</v>
      </c>
      <c r="H69" s="20" t="n">
        <v>4.95698384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494.12281003</v>
      </c>
      <c r="F70" s="20" t="n">
        <v>3.26617693</v>
      </c>
      <c r="G70" s="18" t="n">
        <v>499.29310457</v>
      </c>
      <c r="H70" s="20" t="n">
        <v>10.5261057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527.23968981</v>
      </c>
      <c r="F71" s="20" t="n">
        <v>1.78982683</v>
      </c>
      <c r="G71" s="18" t="n">
        <v>562.33194583</v>
      </c>
      <c r="H71" s="20" t="n">
        <v>5.34136239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497.1527273</v>
      </c>
      <c r="F72" s="20" t="n">
        <v>3.39392433</v>
      </c>
      <c r="G72" s="18" t="n">
        <v>496.94336776</v>
      </c>
      <c r="H72" s="20" t="n">
        <v>7.19679478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411.0078537</v>
      </c>
      <c r="F73" s="20" t="n">
        <v>4.55569478</v>
      </c>
      <c r="G73" s="18" t="n">
        <v>407.16847276</v>
      </c>
      <c r="H73" s="20" t="n">
        <v>5.34162822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420.65382316</v>
      </c>
      <c r="F74" s="20" t="n">
        <v>1.66040855</v>
      </c>
      <c r="G74" s="18" t="n">
        <v>457.11520977</v>
      </c>
      <c r="H74" s="20" t="n">
        <v>4.36110366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363.62389481</v>
      </c>
      <c r="F75" s="20" t="n">
        <v>3.5539594</v>
      </c>
      <c r="G75" s="18" t="n">
        <v>335.8093658</v>
      </c>
      <c r="H75" s="20" t="n">
        <v>22.76009188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419.80128049</v>
      </c>
      <c r="F76" s="20" t="n">
        <v>3.58915348</v>
      </c>
      <c r="G76" s="18" t="n">
        <v>473.62595945</v>
      </c>
      <c r="H76" s="20" t="n">
        <v>6.54853446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425.50563658</v>
      </c>
      <c r="F77" s="20" t="n">
        <v>2.73552726</v>
      </c>
      <c r="G77" s="18" t="n">
        <v>503.05894455</v>
      </c>
      <c r="H77" s="20" t="n">
        <v>10.54937517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487.63936861</v>
      </c>
      <c r="F78" s="20" t="n">
        <v>4.34509478</v>
      </c>
      <c r="G78" s="18" t="n">
        <v>483.63520342</v>
      </c>
      <c r="H78" s="20" t="n">
        <v>9.44897742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468.10785558</v>
      </c>
      <c r="F79" s="20" t="n">
        <v>10.27525108</v>
      </c>
      <c r="G79" s="18" t="n">
        <v>489.59118939</v>
      </c>
      <c r="H79" s="20" t="n">
        <v>9.898405759999999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425.43764264</v>
      </c>
      <c r="F80" s="20" t="n">
        <v>3.99728766</v>
      </c>
      <c r="G80" s="18" t="n">
        <v>432.5559192</v>
      </c>
      <c r="H80" s="20" t="n">
        <v>7.69707531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428.68529036</v>
      </c>
      <c r="F81" s="20" t="n">
        <v>3.44295442</v>
      </c>
      <c r="G81" s="18" t="n">
        <v>462.82763638</v>
      </c>
      <c r="H81" s="20" t="n">
        <v>19.05858513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515.78926268</v>
      </c>
      <c r="F7" s="20" t="n">
        <v>2.81592122</v>
      </c>
      <c r="G7" s="18" t="n">
        <v>489.8082599</v>
      </c>
      <c r="H7" s="20" t="n">
        <v>2.47586165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501.34326872</v>
      </c>
      <c r="F8" s="20" t="n">
        <v>11.30824721</v>
      </c>
      <c r="G8" s="18" t="n">
        <v>480.89806462</v>
      </c>
      <c r="H8" s="20" t="n">
        <v>3.63931247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507.78293926</v>
      </c>
      <c r="F9" s="20" t="n">
        <v>3.10309886</v>
      </c>
      <c r="G9" s="18" t="n">
        <v>479.76921384</v>
      </c>
      <c r="H9" s="20" t="n">
        <v>7.30399332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540.9367670399999</v>
      </c>
      <c r="F10" s="20" t="n">
        <v>4.07404461</v>
      </c>
      <c r="G10" s="18" t="n">
        <v>523.6887215100001</v>
      </c>
      <c r="H10" s="20" t="n">
        <v>2.91749391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472.71618212</v>
      </c>
      <c r="F11" s="20" t="n">
        <v>3.26736847</v>
      </c>
      <c r="G11" s="18" t="n">
        <v>426.83899982</v>
      </c>
      <c r="H11" s="20" t="n">
        <v>6.09943669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499.754447</v>
      </c>
      <c r="F13" s="20" t="n">
        <v>3.0273938</v>
      </c>
      <c r="G13" s="18" t="n">
        <v>499.88764224</v>
      </c>
      <c r="H13" s="20" t="n">
        <v>6.1584468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518.95149793</v>
      </c>
      <c r="F14" s="20" t="n">
        <v>2.22770093</v>
      </c>
      <c r="G14" s="18" t="n">
        <v>523.9376420999999</v>
      </c>
      <c r="H14" s="20" t="n">
        <v>9.364554719999999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535.23878226</v>
      </c>
      <c r="F15" s="20" t="n">
        <v>5.39987873</v>
      </c>
      <c r="G15" s="18" t="n">
        <v>522.66319996</v>
      </c>
      <c r="H15" s="20" t="n">
        <v>2.8644656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493.15792489</v>
      </c>
      <c r="F16" s="20" t="n">
        <v>7.69177474</v>
      </c>
      <c r="G16" s="18" t="n">
        <v>506.73034855</v>
      </c>
      <c r="H16" s="20" t="n">
        <v>4.7141623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519.91889364</v>
      </c>
      <c r="F17" s="20" t="n">
        <v>14.62677586</v>
      </c>
      <c r="G17" s="18" t="n">
        <v>507.87058166</v>
      </c>
      <c r="H17" s="20" t="n">
        <v>4.10296328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466.31815431</v>
      </c>
      <c r="F18" s="20" t="n">
        <v>4.41409255</v>
      </c>
      <c r="G18" s="18" t="n">
        <v>525.90530575</v>
      </c>
      <c r="H18" s="20" t="n">
        <v>33.76672947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469.68325523</v>
      </c>
      <c r="F19" s="20" t="n">
        <v>6.09685856</v>
      </c>
      <c r="G19" s="18" t="n">
        <v>470.28436287</v>
      </c>
      <c r="H19" s="20" t="n">
        <v>4.73622872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480.8904578</v>
      </c>
      <c r="F20" s="20" t="n">
        <v>2.11184096</v>
      </c>
      <c r="G20" s="18" t="n">
        <v>493.33179534</v>
      </c>
      <c r="H20" s="20" t="n">
        <v>7.51107303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525.88432947</v>
      </c>
      <c r="F21" s="20" t="n">
        <v>2.69868548</v>
      </c>
      <c r="G21" s="18" t="n">
        <v>504.99154963</v>
      </c>
      <c r="H21" s="20" t="n">
        <v>6.9679963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489.77081478</v>
      </c>
      <c r="F22" s="20" t="n">
        <v>4.66373218</v>
      </c>
      <c r="G22" s="18" t="n">
        <v>439.4316734</v>
      </c>
      <c r="H22" s="20" t="n">
        <v>10.19853192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488.20568094</v>
      </c>
      <c r="F23" s="20" t="n">
        <v>3.97490838</v>
      </c>
      <c r="G23" s="18" t="n">
        <v>489.17259347</v>
      </c>
      <c r="H23" s="20" t="n">
        <v>7.80178769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508.87347451</v>
      </c>
      <c r="F24" s="20" t="n">
        <v>6.22339553</v>
      </c>
      <c r="G24" s="18" t="n">
        <v>519.65001619</v>
      </c>
      <c r="H24" s="20" t="n">
        <v>3.48448559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517.47813637</v>
      </c>
      <c r="F25" s="20" t="n">
        <v>7.03929636</v>
      </c>
      <c r="G25" s="18" t="n">
        <v>517.41197832</v>
      </c>
      <c r="H25" s="20" t="n">
        <v>4.41830048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487.67666139</v>
      </c>
      <c r="F26" s="20" t="n">
        <v>1.92657585</v>
      </c>
      <c r="G26" s="18" t="n">
        <v>492.99410095</v>
      </c>
      <c r="H26" s="20" t="n">
        <v>11.3591473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482.60423383</v>
      </c>
      <c r="F27" s="20" t="n">
        <v>1.48251284</v>
      </c>
      <c r="G27" s="18" t="n">
        <v>464.62414175</v>
      </c>
      <c r="H27" s="20" t="n">
        <v>4.328382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429.24165188</v>
      </c>
      <c r="F28" s="20" t="n">
        <v>4.48929145</v>
      </c>
      <c r="G28" s="18" t="n">
        <v>417.58359138</v>
      </c>
      <c r="H28" s="20" t="n">
        <v>3.63880557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517.36933068</v>
      </c>
      <c r="F31" s="20" t="n">
        <v>3.19897628</v>
      </c>
      <c r="G31" s="18" t="n">
        <v>507.5084347</v>
      </c>
      <c r="H31" s="20" t="n">
        <v>4.52673958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507.65359423</v>
      </c>
      <c r="F32" s="20" t="n">
        <v>2.72641989</v>
      </c>
      <c r="G32" s="18" t="n">
        <v>490.57189215</v>
      </c>
      <c r="H32" s="20" t="n">
        <v>6.89818505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499.22292501</v>
      </c>
      <c r="F33" s="20" t="n">
        <v>2.79794521</v>
      </c>
      <c r="G33" s="18" t="n">
        <v>479.95252534</v>
      </c>
      <c r="H33" s="20" t="n">
        <v>7.17999228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452.27645053</v>
      </c>
      <c r="F34" s="20" t="n">
        <v>2.88785589</v>
      </c>
      <c r="G34" s="18" t="n">
        <v>478.18812571</v>
      </c>
      <c r="H34" s="20" t="n">
        <v>40.4184556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507.53806997</v>
      </c>
      <c r="F35" s="20" t="n">
        <v>1.51294143</v>
      </c>
      <c r="G35" s="18" t="n">
        <v>353.5158</v>
      </c>
      <c r="H35" s="20" t="n">
        <v>23.84847592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512.0197793</v>
      </c>
      <c r="F36" s="20" t="n">
        <v>4.94524664</v>
      </c>
      <c r="G36" s="18" t="n">
        <v>486.3674468</v>
      </c>
      <c r="H36" s="20" t="n">
        <v>2.71849426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500.78179555</v>
      </c>
      <c r="F37" s="20" t="n">
        <v>4.70401914</v>
      </c>
      <c r="G37" s="18" t="n">
        <v>498.97401497</v>
      </c>
      <c r="H37" s="20" t="n">
        <v>5.56310763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485.75450787</v>
      </c>
      <c r="F38" s="20" t="n">
        <v>3.79975921</v>
      </c>
      <c r="G38" s="18" t="n">
        <v>505.59258841</v>
      </c>
      <c r="H38" s="20" t="n">
        <v>7.16747165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424.64142776</v>
      </c>
      <c r="F39" s="20" t="n">
        <v>4.84476594</v>
      </c>
      <c r="G39" s="18" t="n">
        <v>453.78809445</v>
      </c>
      <c r="H39" s="20" t="n">
        <v>14.20005544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503.57288256</v>
      </c>
      <c r="F40" s="20" t="n">
        <v>3.5664727</v>
      </c>
      <c r="G40" s="18" t="n">
        <v>482.05970327</v>
      </c>
      <c r="H40" s="20" t="n">
        <v>5.90051226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499.4255724</v>
      </c>
      <c r="F41" s="20" t="n">
        <v>4.40268851</v>
      </c>
      <c r="G41" s="18" t="n">
        <v>493.58636884</v>
      </c>
      <c r="H41" s="20" t="n">
        <v>7.06741495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407.90771386</v>
      </c>
      <c r="F44" s="20" t="n">
        <v>5.48845424</v>
      </c>
      <c r="G44" s="18" t="n">
        <v>401.06377072</v>
      </c>
      <c r="H44" s="20" t="n">
        <v>6.43613852</v>
      </c>
      <c r="I44" s="18" t="s">
        <v>404</v>
      </c>
      <c r="J44" s="20" t="s">
        <v>404</v>
      </c>
      <c r="K44" s="18" t="s">
        <v>404</v>
      </c>
      <c r="L44" s="20" t="s">
        <v>404</v>
      </c>
      <c r="M44" s="18" t="s">
        <v>404</v>
      </c>
      <c r="N44" s="20" t="s">
        <v>404</v>
      </c>
      <c r="O44" s="18" t="s">
        <v>404</v>
      </c>
      <c r="P44" s="20" t="s">
        <v>404</v>
      </c>
      <c r="Q44" s="18" t="n">
        <v>395.30690566</v>
      </c>
      <c r="R44" s="20" t="n">
        <v>24.77818516</v>
      </c>
    </row>
    <row r="45" spans="1:18">
      <c r="A45" s="15" t="s">
        <v>442</v>
      </c>
      <c r="B45" s="17" t="n">
        <v>5519</v>
      </c>
      <c r="C45" s="18">
        <f>(0.0/B45*100)</f>
        <v/>
      </c>
      <c r="D45" s="19" t="n">
        <v>5519</v>
      </c>
      <c r="E45" s="18" t="n">
        <v>350.13112625</v>
      </c>
      <c r="F45" s="20" t="n">
        <v>6.17128905</v>
      </c>
      <c r="G45" s="18" t="n">
        <v>349.83823773</v>
      </c>
      <c r="H45" s="20" t="n">
        <v>4.06147129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451.3198772</v>
      </c>
      <c r="F46" s="20" t="n">
        <v>6.12867183</v>
      </c>
      <c r="G46" s="18" t="n">
        <v>394.45834823</v>
      </c>
      <c r="H46" s="20" t="n">
        <v>3.14645612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431.91408331</v>
      </c>
      <c r="F47" s="20" t="n">
        <v>4.97401504</v>
      </c>
      <c r="G47" s="18" t="n">
        <v>423.96843297</v>
      </c>
      <c r="H47" s="20" t="n">
        <v>56.08689694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499.8579</v>
      </c>
      <c r="F48" s="20" t="n">
        <v>10.9032878</v>
      </c>
      <c r="G48" s="18" t="n">
        <v>492.3972403</v>
      </c>
      <c r="H48" s="20" t="n">
        <v>6.80304396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453.44298387</v>
      </c>
      <c r="F49" s="20" t="n">
        <v>6.84964791</v>
      </c>
      <c r="G49" s="18" t="n">
        <v>411.48170859</v>
      </c>
      <c r="H49" s="20" t="n">
        <v>3.85423354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460.46196007</v>
      </c>
      <c r="F50" s="20" t="n">
        <v>6.23557493</v>
      </c>
      <c r="G50" s="18" t="n">
        <v>413.41004917</v>
      </c>
      <c r="H50" s="20" t="n">
        <v>4.14215035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428.14438182</v>
      </c>
      <c r="F51" s="20" t="n">
        <v>2.70425774</v>
      </c>
      <c r="G51" s="18" t="n">
        <v>413.02083438</v>
      </c>
      <c r="H51" s="20" t="n">
        <v>15.08433776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486.87199584</v>
      </c>
      <c r="F52" s="20" t="n">
        <v>3.40736811</v>
      </c>
      <c r="G52" s="18" t="n">
        <v>486.80712746</v>
      </c>
      <c r="H52" s="20" t="n">
        <v>9.980810890000001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401.28093168</v>
      </c>
      <c r="F55" s="20" t="n">
        <v>3.02797584</v>
      </c>
      <c r="G55" s="18" t="n">
        <v>391.65883723</v>
      </c>
      <c r="H55" s="20" t="n">
        <v>19.55574905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390.91762096</v>
      </c>
      <c r="F57" s="20" t="n">
        <v>4.0591604</v>
      </c>
      <c r="G57" s="18" t="n">
        <v>407.09560412</v>
      </c>
      <c r="H57" s="20" t="n">
        <v>5.72898491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408.38576038</v>
      </c>
      <c r="F58" s="20" t="n">
        <v>3.27220001</v>
      </c>
      <c r="G58" s="18" t="n">
        <v>405.80289285</v>
      </c>
      <c r="H58" s="20" t="n">
        <v>9.217431749999999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362.92699752</v>
      </c>
      <c r="F59" s="20" t="n">
        <v>5.1884449</v>
      </c>
      <c r="G59" s="18" t="n">
        <v>345.10055684</v>
      </c>
      <c r="H59" s="20" t="n">
        <v>1.4710686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352.88671478</v>
      </c>
      <c r="F60" s="20" t="n">
        <v>5.11881287</v>
      </c>
      <c r="G60" s="18" t="n">
        <v>317.27565289</v>
      </c>
      <c r="H60" s="20" t="n">
        <v>19.25386646</v>
      </c>
      <c r="I60" s="18" t="s">
        <v>404</v>
      </c>
      <c r="J60" s="20" t="s">
        <v>404</v>
      </c>
      <c r="K60" s="18" t="s">
        <v>404</v>
      </c>
      <c r="L60" s="20" t="s">
        <v>404</v>
      </c>
      <c r="M60" s="18" t="s">
        <v>404</v>
      </c>
      <c r="N60" s="20" t="s">
        <v>404</v>
      </c>
      <c r="O60" s="18" t="s">
        <v>404</v>
      </c>
      <c r="P60" s="20" t="s">
        <v>404</v>
      </c>
      <c r="Q60" s="18" t="n">
        <v>295.47977647</v>
      </c>
      <c r="R60" s="20" t="n">
        <v>18.09035173</v>
      </c>
    </row>
    <row r="61" spans="1:18">
      <c r="A61" s="15" t="s">
        <v>458</v>
      </c>
      <c r="B61" s="17" t="n">
        <v>6525</v>
      </c>
      <c r="C61" s="18">
        <f>(0.0/B61*100)</f>
        <v/>
      </c>
      <c r="D61" s="19" t="n">
        <v>6525</v>
      </c>
      <c r="E61" s="18" t="n">
        <v>472.93522532</v>
      </c>
      <c r="F61" s="20" t="n">
        <v>2.75395287</v>
      </c>
      <c r="G61" s="18" t="n">
        <v>438.20849203</v>
      </c>
      <c r="H61" s="20" t="n">
        <v>13.63569032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509.38953091</v>
      </c>
      <c r="F62" s="20" t="n">
        <v>1.24010415</v>
      </c>
      <c r="G62" s="18" t="n">
        <v>491.21033467</v>
      </c>
      <c r="H62" s="20" t="n">
        <v>7.2182444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345.97632646</v>
      </c>
      <c r="F63" s="20" t="n">
        <v>1.80431359</v>
      </c>
      <c r="G63" s="18" t="n">
        <v>361.62232246</v>
      </c>
      <c r="H63" s="20" t="n">
        <v>2.53859449</v>
      </c>
      <c r="I63" s="18" t="s">
        <v>404</v>
      </c>
      <c r="J63" s="20" t="s">
        <v>404</v>
      </c>
      <c r="K63" s="18" t="s">
        <v>404</v>
      </c>
      <c r="L63" s="20" t="s">
        <v>404</v>
      </c>
      <c r="M63" s="18" t="s">
        <v>404</v>
      </c>
      <c r="N63" s="20" t="s">
        <v>404</v>
      </c>
      <c r="O63" s="18" t="s">
        <v>404</v>
      </c>
      <c r="P63" s="20" t="s">
        <v>404</v>
      </c>
      <c r="Q63" s="18" t="n">
        <v>357.50159693</v>
      </c>
      <c r="R63" s="20" t="n">
        <v>5.9106804</v>
      </c>
    </row>
    <row r="64" spans="1:18">
      <c r="A64" s="15" t="s">
        <v>461</v>
      </c>
      <c r="B64" s="17" t="n">
        <v>3634</v>
      </c>
      <c r="C64" s="18">
        <f>(27.0/B64*100)</f>
        <v/>
      </c>
      <c r="D64" s="19" t="n">
        <v>3607</v>
      </c>
      <c r="E64" s="18" t="n">
        <v>440.97414296</v>
      </c>
      <c r="F64" s="20" t="n">
        <v>1.91937728</v>
      </c>
      <c r="G64" s="18" t="n">
        <v>490.07389998</v>
      </c>
      <c r="H64" s="20" t="n">
        <v>4.90770632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418.0290433</v>
      </c>
      <c r="F65" s="20" t="n">
        <v>3.09511102</v>
      </c>
      <c r="G65" s="18" t="n">
        <v>408.41247755</v>
      </c>
      <c r="H65" s="20" t="n">
        <v>7.38519192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426.85266866</v>
      </c>
      <c r="F66" s="20" t="n">
        <v>1.58426682</v>
      </c>
      <c r="G66" s="18" t="n">
        <v>453.90323333</v>
      </c>
      <c r="H66" s="20" t="n">
        <v>22.06433408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426.48420254</v>
      </c>
      <c r="F67" s="20" t="n">
        <v>5.97151192</v>
      </c>
      <c r="G67" s="18" t="n">
        <v>380.47662226</v>
      </c>
      <c r="H67" s="20" t="n">
        <v>3.24887507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409.43346166</v>
      </c>
      <c r="F68" s="20" t="n">
        <v>1.31099307</v>
      </c>
      <c r="G68" s="18" t="n">
        <v>371.25462252</v>
      </c>
      <c r="H68" s="20" t="n">
        <v>2.41126022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434.22776858</v>
      </c>
      <c r="F69" s="20" t="n">
        <v>5.86969517</v>
      </c>
      <c r="G69" s="18" t="n">
        <v>432.75458964</v>
      </c>
      <c r="H69" s="20" t="n">
        <v>6.84134407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495.44998768</v>
      </c>
      <c r="F70" s="20" t="n">
        <v>3.08114286</v>
      </c>
      <c r="G70" s="18" t="n">
        <v>412.27184417</v>
      </c>
      <c r="H70" s="20" t="n">
        <v>36.52480364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496.92006557</v>
      </c>
      <c r="F72" s="20" t="n">
        <v>2.87367506</v>
      </c>
      <c r="G72" s="18" t="n">
        <v>497.7665797</v>
      </c>
      <c r="H72" s="20" t="n">
        <v>6.2468171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408.05041135</v>
      </c>
      <c r="F73" s="20" t="n">
        <v>3.78373606</v>
      </c>
      <c r="G73" s="18" t="n">
        <v>415.98638759</v>
      </c>
      <c r="H73" s="20" t="n">
        <v>10.46053019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425.45598106</v>
      </c>
      <c r="F74" s="20" t="n">
        <v>1.48295418</v>
      </c>
      <c r="G74" s="18" t="n">
        <v>407.42836212</v>
      </c>
      <c r="H74" s="20" t="n">
        <v>6.69004969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364.88326615</v>
      </c>
      <c r="F75" s="20" t="n">
        <v>3.95673613</v>
      </c>
      <c r="G75" s="18" t="n">
        <v>349.42482582</v>
      </c>
      <c r="H75" s="20" t="n">
        <v>11.48497552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445.13770134</v>
      </c>
      <c r="F76" s="20" t="n">
        <v>3.94181867</v>
      </c>
      <c r="G76" s="18" t="n">
        <v>408.25910742</v>
      </c>
      <c r="H76" s="20" t="n">
        <v>6.23661724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438.52558254</v>
      </c>
      <c r="F77" s="20" t="n">
        <v>2.79826995</v>
      </c>
      <c r="G77" s="18" t="n">
        <v>403.42811522</v>
      </c>
      <c r="H77" s="20" t="n">
        <v>16.75425011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495.56604901</v>
      </c>
      <c r="F78" s="20" t="n">
        <v>6.87080764</v>
      </c>
      <c r="G78" s="18" t="n">
        <v>483.01404446</v>
      </c>
      <c r="H78" s="20" t="n">
        <v>4.73654009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499.02437469</v>
      </c>
      <c r="F79" s="20" t="n">
        <v>9.523939690000001</v>
      </c>
      <c r="G79" s="18" t="n">
        <v>439.55562781</v>
      </c>
      <c r="H79" s="20" t="n">
        <v>10.09365566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428.2459974</v>
      </c>
      <c r="F80" s="20" t="n">
        <v>3.54870961</v>
      </c>
      <c r="G80" s="18" t="n">
        <v>408.4436326</v>
      </c>
      <c r="H80" s="20" t="n">
        <v>11.01898684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428.70628284</v>
      </c>
      <c r="F81" s="20" t="n">
        <v>3.62937474</v>
      </c>
      <c r="G81" s="18" t="n">
        <v>441.44724526</v>
      </c>
      <c r="H81" s="20" t="n">
        <v>9.57401752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503.38963034</v>
      </c>
      <c r="F7" s="20" t="n">
        <v>1.8299507</v>
      </c>
      <c r="G7" s="18" t="n">
        <v>503.22429035</v>
      </c>
      <c r="H7" s="20" t="n">
        <v>11.78487422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483.35697304</v>
      </c>
      <c r="F8" s="20" t="n">
        <v>3.1731019</v>
      </c>
      <c r="G8" s="18" t="n">
        <v>497.19499746</v>
      </c>
      <c r="H8" s="20" t="n">
        <v>15.54866001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503.36087483</v>
      </c>
      <c r="F9" s="20" t="n">
        <v>2.69084633</v>
      </c>
      <c r="G9" s="18" t="n">
        <v>480.5567835</v>
      </c>
      <c r="H9" s="20" t="n">
        <v>13.10713862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527.99579153</v>
      </c>
      <c r="F10" s="20" t="n">
        <v>2.32878511</v>
      </c>
      <c r="G10" s="18" t="n">
        <v>528.7856773</v>
      </c>
      <c r="H10" s="20" t="n">
        <v>9.038321140000001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459.28140961</v>
      </c>
      <c r="F11" s="20" t="n">
        <v>2.69778557</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499.77449329</v>
      </c>
      <c r="F13" s="20" t="n">
        <v>2.85385652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519.33147419</v>
      </c>
      <c r="F14" s="20" t="n">
        <v>2.23072233</v>
      </c>
      <c r="G14" s="18" t="n">
        <v>492.1440058</v>
      </c>
      <c r="H14" s="20" t="n">
        <v>11.98416319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526.44504332</v>
      </c>
      <c r="F15" s="20" t="n">
        <v>2.56414088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503.66215911</v>
      </c>
      <c r="F16" s="20" t="n">
        <v>7.60321304</v>
      </c>
      <c r="G16" s="18" t="n">
        <v>501.19667464</v>
      </c>
      <c r="H16" s="20" t="n">
        <v>5.11260462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522.34321364</v>
      </c>
      <c r="F18" s="20" t="n">
        <v>12.66799999</v>
      </c>
      <c r="G18" s="18" t="n">
        <v>464.08449484</v>
      </c>
      <c r="H18" s="20" t="n">
        <v>4.53535555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470.86197509</v>
      </c>
      <c r="F19" s="20" t="n">
        <v>3.06537781</v>
      </c>
      <c r="G19" s="18" t="n">
        <v>441.75077568</v>
      </c>
      <c r="H19" s="20" t="n">
        <v>32.96260732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523.04944931</v>
      </c>
      <c r="F21" s="20" t="n">
        <v>3.25969219</v>
      </c>
      <c r="G21" s="18" t="n">
        <v>517.32130674</v>
      </c>
      <c r="H21" s="20" t="n">
        <v>5.16130284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489.64320145</v>
      </c>
      <c r="F22" s="20" t="n">
        <v>5.60251884</v>
      </c>
      <c r="G22" s="18" t="n">
        <v>448.1370448</v>
      </c>
      <c r="H22" s="20" t="n">
        <v>10.44913228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480.39374731</v>
      </c>
      <c r="F23" s="20" t="n">
        <v>6.10516198</v>
      </c>
      <c r="G23" s="18" t="n">
        <v>492.95905305</v>
      </c>
      <c r="H23" s="20" t="n">
        <v>4.31654402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521.10275297</v>
      </c>
      <c r="F25" s="20" t="n">
        <v>4.21618707</v>
      </c>
      <c r="G25" s="18" t="n">
        <v>508.07717527</v>
      </c>
      <c r="H25" s="20" t="n">
        <v>7.98046051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488.0666312</v>
      </c>
      <c r="F26" s="20" t="n">
        <v>1.8342788</v>
      </c>
      <c r="G26" s="18" t="n">
        <v>452.32166207</v>
      </c>
      <c r="H26" s="20" t="n">
        <v>9.20718688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483.72682223</v>
      </c>
      <c r="F27" s="20" t="n">
        <v>3.33870418</v>
      </c>
      <c r="G27" s="18" t="n">
        <v>480.99892556</v>
      </c>
      <c r="H27" s="20" t="n">
        <v>1.57028081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430.5947215</v>
      </c>
      <c r="F28" s="20" t="n">
        <v>3.36868757</v>
      </c>
      <c r="G28" s="18" t="n">
        <v>406.61186904</v>
      </c>
      <c r="H28" s="20" t="n">
        <v>4.26755724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511.10648918</v>
      </c>
      <c r="F30" s="20" t="n">
        <v>3.12497405</v>
      </c>
      <c r="G30" s="18" t="n">
        <v>516.4609241000001</v>
      </c>
      <c r="H30" s="20" t="n">
        <v>10.10894442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513.21629589</v>
      </c>
      <c r="F31" s="20" t="n">
        <v>2.6357455</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506.3484763</v>
      </c>
      <c r="F32" s="20" t="n">
        <v>2.5788854</v>
      </c>
      <c r="G32" s="18" t="n">
        <v>480.19518689</v>
      </c>
      <c r="H32" s="20" t="n">
        <v>19.80808674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501.14602033</v>
      </c>
      <c r="F33" s="20" t="n">
        <v>8.648870629999999</v>
      </c>
      <c r="G33" s="18" t="n">
        <v>497.13264125</v>
      </c>
      <c r="H33" s="20" t="n">
        <v>2.92658636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452.51433685</v>
      </c>
      <c r="F34" s="20" t="n">
        <v>2.82819782</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509.48441402</v>
      </c>
      <c r="F35" s="20" t="n">
        <v>1.8498728</v>
      </c>
      <c r="G35" s="18" t="n">
        <v>500.25633469</v>
      </c>
      <c r="H35" s="20" t="n">
        <v>2.73652567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497.22450867</v>
      </c>
      <c r="F36" s="20" t="n">
        <v>2.40953989</v>
      </c>
      <c r="G36" s="18" t="n">
        <v>468.81209167</v>
      </c>
      <c r="H36" s="20" t="n">
        <v>9.884664819999999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500.19979069</v>
      </c>
      <c r="F37" s="20" t="n">
        <v>3.50305415</v>
      </c>
      <c r="G37" s="18" t="n">
        <v>491.82704456</v>
      </c>
      <c r="H37" s="20" t="n">
        <v>5.99361531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491.86149131</v>
      </c>
      <c r="F38" s="20" t="n">
        <v>3.15499625</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443.71586271</v>
      </c>
      <c r="F39" s="20" t="n">
        <v>12.38565596</v>
      </c>
      <c r="G39" s="18" t="n">
        <v>426.39270311</v>
      </c>
      <c r="H39" s="20" t="n">
        <v>4.62456994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500.65568228</v>
      </c>
      <c r="F40" s="20" t="n">
        <v>3.3099164</v>
      </c>
      <c r="G40" s="18" t="n">
        <v>491.27843705</v>
      </c>
      <c r="H40" s="20" t="n">
        <v>9.184998719999999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497.63962529</v>
      </c>
      <c r="F41" s="20" t="n">
        <v>3.39067682</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405.16066911</v>
      </c>
      <c r="F44" s="20" t="n">
        <v>4.39886524</v>
      </c>
      <c r="G44" s="18" t="n">
        <v>415.33811829</v>
      </c>
      <c r="H44" s="20" t="n">
        <v>14.64132818</v>
      </c>
      <c r="I44" s="18" t="s">
        <v>404</v>
      </c>
      <c r="J44" s="20" t="s">
        <v>404</v>
      </c>
      <c r="K44" s="18" t="s">
        <v>404</v>
      </c>
      <c r="L44" s="20" t="s">
        <v>404</v>
      </c>
      <c r="M44" s="18" t="s">
        <v>404</v>
      </c>
      <c r="N44" s="20" t="s">
        <v>404</v>
      </c>
      <c r="O44" s="18" t="s">
        <v>404</v>
      </c>
      <c r="P44" s="20" t="s">
        <v>404</v>
      </c>
      <c r="Q44" s="18" t="n">
        <v>395.30690566</v>
      </c>
      <c r="R44" s="20" t="n">
        <v>24.77818516</v>
      </c>
    </row>
    <row r="45" spans="1:18">
      <c r="A45" s="15" t="s">
        <v>442</v>
      </c>
      <c r="B45" s="17" t="n">
        <v>5519</v>
      </c>
      <c r="C45" s="18">
        <f>(0.0/B45*100)</f>
        <v/>
      </c>
      <c r="D45" s="19" t="n">
        <v>5519</v>
      </c>
      <c r="E45" s="18" t="n">
        <v>350.71276698</v>
      </c>
      <c r="F45" s="20" t="n">
        <v>3.51138525</v>
      </c>
      <c r="G45" s="18" t="n">
        <v>344.11955989</v>
      </c>
      <c r="H45" s="20" t="n">
        <v>8.30417155</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411.10782357</v>
      </c>
      <c r="F46" s="20" t="n">
        <v>3.20477766</v>
      </c>
      <c r="G46" s="18" t="n">
        <v>425.41445824</v>
      </c>
      <c r="H46" s="20" t="n">
        <v>13.28708543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429.61665001</v>
      </c>
      <c r="F47" s="20" t="n">
        <v>5.44965377</v>
      </c>
      <c r="G47" s="18" t="n">
        <v>512.88854034</v>
      </c>
      <c r="H47" s="20" t="n">
        <v>24.28027749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493.11279823</v>
      </c>
      <c r="F48" s="20" t="n">
        <v>5.3906819</v>
      </c>
      <c r="G48" s="18" t="n">
        <v>522.42607567</v>
      </c>
      <c r="H48" s="20" t="n">
        <v>33.35843891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425.96713659</v>
      </c>
      <c r="F49" s="20" t="n">
        <v>3.3834517</v>
      </c>
      <c r="G49" s="18" t="n">
        <v>357.63142085</v>
      </c>
      <c r="H49" s="20" t="n">
        <v>19.50157517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430.5996516</v>
      </c>
      <c r="F50" s="20" t="n">
        <v>3.41823546</v>
      </c>
      <c r="G50" s="18" t="n">
        <v>401.76966379</v>
      </c>
      <c r="H50" s="20" t="n">
        <v>11.54829769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424.03777328</v>
      </c>
      <c r="F51" s="20" t="n">
        <v>10.62360929</v>
      </c>
      <c r="G51" s="18" t="n">
        <v>428.02632951</v>
      </c>
      <c r="H51" s="20" t="n">
        <v>2.64479838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486.95583057</v>
      </c>
      <c r="F52" s="20" t="n">
        <v>3.70524749</v>
      </c>
      <c r="G52" s="18" t="n">
        <v>486.5435237</v>
      </c>
      <c r="H52" s="20" t="n">
        <v>9.663543560000001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481.37038942</v>
      </c>
      <c r="F53" s="20" t="n">
        <v>4.26400175</v>
      </c>
      <c r="G53" s="18" t="n">
        <v>435.03274987</v>
      </c>
      <c r="H53" s="20" t="n">
        <v>1.62235006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400.89178455</v>
      </c>
      <c r="F54" s="20" t="n">
        <v>7.29616598</v>
      </c>
      <c r="G54" s="18" t="n">
        <v>343.89795382</v>
      </c>
      <c r="H54" s="20" t="n">
        <v>3.83870724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401.6939622</v>
      </c>
      <c r="F55" s="20" t="n">
        <v>3.05170428</v>
      </c>
      <c r="G55" s="18" t="n">
        <v>385.00112043</v>
      </c>
      <c r="H55" s="20" t="n">
        <v>14.6114712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521.7640116699999</v>
      </c>
      <c r="F56" s="20" t="n">
        <v>3.53816358</v>
      </c>
      <c r="G56" s="18" t="n">
        <v>541.92434911</v>
      </c>
      <c r="H56" s="20" t="n">
        <v>8.578002290000001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395.89243667</v>
      </c>
      <c r="F57" s="20" t="n">
        <v>3.46189094</v>
      </c>
      <c r="G57" s="18" t="n">
        <v>402.02690389</v>
      </c>
      <c r="H57" s="20" t="n">
        <v>5.81102766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425.34204953</v>
      </c>
      <c r="F58" s="20" t="n">
        <v>5.9412471</v>
      </c>
      <c r="G58" s="18" t="n">
        <v>402.11097566</v>
      </c>
      <c r="H58" s="20" t="n">
        <v>3.85783516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348.09630591</v>
      </c>
      <c r="F59" s="20" t="n">
        <v>1.69911893</v>
      </c>
      <c r="G59" s="18" t="n">
        <v>341.14795103</v>
      </c>
      <c r="H59" s="20" t="n">
        <v>4.13380643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370.49998119</v>
      </c>
      <c r="F60" s="20" t="n">
        <v>6.44571586</v>
      </c>
      <c r="G60" s="18" t="n">
        <v>311.64624673</v>
      </c>
      <c r="H60" s="20" t="n">
        <v>5.39490461</v>
      </c>
      <c r="I60" s="18" t="s">
        <v>404</v>
      </c>
      <c r="J60" s="20" t="s">
        <v>404</v>
      </c>
      <c r="K60" s="18" t="s">
        <v>404</v>
      </c>
      <c r="L60" s="20" t="s">
        <v>404</v>
      </c>
      <c r="M60" s="18" t="s">
        <v>404</v>
      </c>
      <c r="N60" s="20" t="s">
        <v>404</v>
      </c>
      <c r="O60" s="18" t="s">
        <v>404</v>
      </c>
      <c r="P60" s="20" t="s">
        <v>404</v>
      </c>
      <c r="Q60" s="18" t="n">
        <v>295.47977647</v>
      </c>
      <c r="R60" s="20" t="n">
        <v>18.09035173</v>
      </c>
    </row>
    <row r="61" spans="1:18">
      <c r="A61" s="15" t="s">
        <v>458</v>
      </c>
      <c r="B61" s="17" t="n">
        <v>6525</v>
      </c>
      <c r="C61" s="18">
        <f>(0.0/B61*100)</f>
        <v/>
      </c>
      <c r="D61" s="19" t="n">
        <v>6525</v>
      </c>
      <c r="E61" s="18" t="n">
        <v>472.40655227</v>
      </c>
      <c r="F61" s="20" t="n">
        <v>2.73592868</v>
      </c>
      <c r="G61" s="18" t="s">
        <v>404</v>
      </c>
      <c r="H61" s="20" t="s">
        <v>404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508.65928104</v>
      </c>
      <c r="F62" s="20" t="n">
        <v>1.26046207</v>
      </c>
      <c r="G62" s="18" t="n">
        <v>531.05726667</v>
      </c>
      <c r="H62" s="20" t="n">
        <v>25.84622106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350.51482274</v>
      </c>
      <c r="F63" s="20" t="n">
        <v>1.93612386</v>
      </c>
      <c r="G63" s="18" t="n">
        <v>351.96065867</v>
      </c>
      <c r="H63" s="20" t="n">
        <v>2.28769287</v>
      </c>
      <c r="I63" s="18" t="s">
        <v>404</v>
      </c>
      <c r="J63" s="20" t="s">
        <v>404</v>
      </c>
      <c r="K63" s="18" t="s">
        <v>404</v>
      </c>
      <c r="L63" s="20" t="s">
        <v>404</v>
      </c>
      <c r="M63" s="18" t="s">
        <v>404</v>
      </c>
      <c r="N63" s="20" t="s">
        <v>404</v>
      </c>
      <c r="O63" s="18" t="s">
        <v>404</v>
      </c>
      <c r="P63" s="20" t="s">
        <v>404</v>
      </c>
      <c r="Q63" s="18" t="n">
        <v>357.50159693</v>
      </c>
      <c r="R63" s="20" t="n">
        <v>5.9106804</v>
      </c>
    </row>
    <row r="64" spans="1:18">
      <c r="A64" s="15" t="s">
        <v>461</v>
      </c>
      <c r="B64" s="17" t="n">
        <v>3634</v>
      </c>
      <c r="C64" s="18">
        <f>(27.0/B64*100)</f>
        <v/>
      </c>
      <c r="D64" s="19" t="n">
        <v>3607</v>
      </c>
      <c r="E64" s="18" t="n">
        <v>495.05938955</v>
      </c>
      <c r="F64" s="20" t="n">
        <v>2.56153166</v>
      </c>
      <c r="G64" s="18" t="n">
        <v>408.8968792</v>
      </c>
      <c r="H64" s="20" t="n">
        <v>2.60315108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416.48082073</v>
      </c>
      <c r="F65" s="20" t="n">
        <v>2.63309714</v>
      </c>
      <c r="G65" s="18" t="n">
        <v>405.87704832</v>
      </c>
      <c r="H65" s="20" t="n">
        <v>14.32926516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417.77202264</v>
      </c>
      <c r="F66" s="20" t="n">
        <v>1.92682577</v>
      </c>
      <c r="G66" s="18" t="n">
        <v>449.64718702</v>
      </c>
      <c r="H66" s="20" t="n">
        <v>2.37942521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405.1403778</v>
      </c>
      <c r="F67" s="20" t="n">
        <v>3.51969116</v>
      </c>
      <c r="G67" s="18" t="n">
        <v>371.56644318</v>
      </c>
      <c r="H67" s="20" t="n">
        <v>6.54726217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413.12830187</v>
      </c>
      <c r="F68" s="20" t="n">
        <v>1.15018795</v>
      </c>
      <c r="G68" s="18" t="n">
        <v>352.71217371</v>
      </c>
      <c r="H68" s="20" t="n">
        <v>1.81208298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431.78010426</v>
      </c>
      <c r="F69" s="20" t="n">
        <v>4.4769489</v>
      </c>
      <c r="G69" s="18" t="n">
        <v>443.79918424</v>
      </c>
      <c r="H69" s="20" t="n">
        <v>10.53227024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494.6278326</v>
      </c>
      <c r="F70" s="20" t="n">
        <v>3.08174248</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568.95188437</v>
      </c>
      <c r="F71" s="20" t="n">
        <v>5.65795988</v>
      </c>
      <c r="G71" s="18" t="n">
        <v>527.2913693199999</v>
      </c>
      <c r="H71" s="20" t="n">
        <v>1.63691097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499.23442602</v>
      </c>
      <c r="F72" s="20" t="n">
        <v>2.72511074</v>
      </c>
      <c r="G72" s="18" t="n">
        <v>474.20755778</v>
      </c>
      <c r="H72" s="20" t="n">
        <v>12.02170209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410.28975576</v>
      </c>
      <c r="F73" s="20" t="n">
        <v>3.80865371</v>
      </c>
      <c r="G73" s="18" t="n">
        <v>399.34804861</v>
      </c>
      <c r="H73" s="20" t="n">
        <v>9.142417869999999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447.45854971</v>
      </c>
      <c r="F74" s="20" t="n">
        <v>5.4372329</v>
      </c>
      <c r="G74" s="18" t="n">
        <v>422.52929877</v>
      </c>
      <c r="H74" s="20" t="n">
        <v>1.62005695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344.56362955</v>
      </c>
      <c r="F75" s="20" t="n">
        <v>9.61543395</v>
      </c>
      <c r="G75" s="18" t="n">
        <v>366.45775856</v>
      </c>
      <c r="H75" s="20" t="n">
        <v>3.98538827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451.59586688</v>
      </c>
      <c r="F76" s="20" t="n">
        <v>3.96882465</v>
      </c>
      <c r="G76" s="18" t="n">
        <v>392.738078</v>
      </c>
      <c r="H76" s="20" t="n">
        <v>4.79048702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484.79919017</v>
      </c>
      <c r="F77" s="20" t="n">
        <v>9.99106797</v>
      </c>
      <c r="G77" s="18" t="n">
        <v>424.3374717</v>
      </c>
      <c r="H77" s="20" t="n">
        <v>2.71572905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486.43158254</v>
      </c>
      <c r="F78" s="20" t="n">
        <v>3.80664987</v>
      </c>
      <c r="G78" s="18" t="n">
        <v>513.64833275</v>
      </c>
      <c r="H78" s="20" t="n">
        <v>25.4969518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476.23643609</v>
      </c>
      <c r="F79" s="20" t="n">
        <v>7.42464644</v>
      </c>
      <c r="G79" s="18" t="n">
        <v>403.60657441</v>
      </c>
      <c r="H79" s="20" t="n">
        <v>8.62746594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427.36971547</v>
      </c>
      <c r="F80" s="20" t="n">
        <v>3.44209069</v>
      </c>
      <c r="G80" s="18" t="n">
        <v>391.69521274</v>
      </c>
      <c r="H80" s="20" t="n">
        <v>21.60491766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449.76145459</v>
      </c>
      <c r="F81" s="20" t="n">
        <v>15.70850831</v>
      </c>
      <c r="G81" s="18" t="n">
        <v>427.60130669</v>
      </c>
      <c r="H81" s="20" t="n">
        <v>3.12826627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495.09987434</v>
      </c>
      <c r="F7" s="20" t="n">
        <v>1.95187904</v>
      </c>
      <c r="G7" s="18" t="n">
        <v>544.08138014</v>
      </c>
      <c r="H7" s="20" t="n">
        <v>4.67073902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484.93269674</v>
      </c>
      <c r="F8" s="20" t="n">
        <v>2.86281054</v>
      </c>
      <c r="G8" s="18" t="n">
        <v>476.96674239</v>
      </c>
      <c r="H8" s="20" t="n">
        <v>41.45737031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501.11162866</v>
      </c>
      <c r="F9" s="20" t="n">
        <v>2.47305221</v>
      </c>
      <c r="G9" s="18" t="n">
        <v>464.7078469</v>
      </c>
      <c r="H9" s="20" t="n">
        <v>42.59544403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527.09670658</v>
      </c>
      <c r="F10" s="20" t="n">
        <v>2.42570179</v>
      </c>
      <c r="G10" s="18" t="n">
        <v>557.6531738899999</v>
      </c>
      <c r="H10" s="20" t="n">
        <v>15.67102932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453.12384503</v>
      </c>
      <c r="F11" s="20" t="n">
        <v>3.49909319</v>
      </c>
      <c r="G11" s="18" t="n">
        <v>480.71891282</v>
      </c>
      <c r="H11" s="20" t="n">
        <v>6.09800691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504.90256709</v>
      </c>
      <c r="F12" s="20" t="n">
        <v>7.12706341</v>
      </c>
      <c r="G12" s="18" t="n">
        <v>484.1563974</v>
      </c>
      <c r="H12" s="20" t="n">
        <v>3.15438746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497.69297235</v>
      </c>
      <c r="F13" s="20" t="n">
        <v>3.04391626</v>
      </c>
      <c r="G13" s="18" t="n">
        <v>504.36956582</v>
      </c>
      <c r="H13" s="20" t="n">
        <v>6.60364929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521.3261493799999</v>
      </c>
      <c r="F14" s="20" t="n">
        <v>3.02269939</v>
      </c>
      <c r="G14" s="18" t="n">
        <v>514.57869777</v>
      </c>
      <c r="H14" s="20" t="n">
        <v>4.30922548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523.21315702</v>
      </c>
      <c r="F15" s="20" t="n">
        <v>2.93489581</v>
      </c>
      <c r="G15" s="18" t="n">
        <v>540.92284041</v>
      </c>
      <c r="H15" s="20" t="n">
        <v>6.25225198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502.03902927</v>
      </c>
      <c r="F16" s="20" t="n">
        <v>2.73116672</v>
      </c>
      <c r="G16" s="18" t="n">
        <v>513.5423879799999</v>
      </c>
      <c r="H16" s="20" t="n">
        <v>38.78165163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508.67804929</v>
      </c>
      <c r="F17" s="20" t="n">
        <v>3.84214718</v>
      </c>
      <c r="G17" s="18" t="n">
        <v>531.03487611</v>
      </c>
      <c r="H17" s="20" t="n">
        <v>34.14478151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466.84173697</v>
      </c>
      <c r="F18" s="20" t="n">
        <v>4.36871471</v>
      </c>
      <c r="G18" s="18" t="n">
        <v>522.80641088</v>
      </c>
      <c r="H18" s="20" t="n">
        <v>10.11551108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471.43234421</v>
      </c>
      <c r="F19" s="20" t="n">
        <v>3.73817722</v>
      </c>
      <c r="G19" s="18" t="n">
        <v>462.02194481</v>
      </c>
      <c r="H19" s="20" t="n">
        <v>13.51402626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482.58150445</v>
      </c>
      <c r="F20" s="20" t="n">
        <v>2.11670279</v>
      </c>
      <c r="G20" s="18" t="n">
        <v>472.13916815</v>
      </c>
      <c r="H20" s="20" t="n">
        <v>5.6268015</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519.47317293</v>
      </c>
      <c r="F21" s="20" t="n">
        <v>2.6948954</v>
      </c>
      <c r="G21" s="18" t="n">
        <v>558.1208593699999</v>
      </c>
      <c r="H21" s="20" t="n">
        <v>5.4530959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476.35803665</v>
      </c>
      <c r="F22" s="20" t="n">
        <v>3.94115486</v>
      </c>
      <c r="G22" s="18" t="n">
        <v>493.54107123</v>
      </c>
      <c r="H22" s="20" t="n">
        <v>10.32179947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488.60442331</v>
      </c>
      <c r="F23" s="20" t="n">
        <v>3.03111613</v>
      </c>
      <c r="G23" s="18" t="n">
        <v>484.73395226</v>
      </c>
      <c r="H23" s="20" t="n">
        <v>18.93832083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516.62943209</v>
      </c>
      <c r="F24" s="20" t="n">
        <v>3.19010627</v>
      </c>
      <c r="G24" s="18" t="n">
        <v>511.60757483</v>
      </c>
      <c r="H24" s="20" t="n">
        <v>12.63802506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518.1398041800001</v>
      </c>
      <c r="F25" s="20" t="n">
        <v>3.62757901</v>
      </c>
      <c r="G25" s="18" t="n">
        <v>508.68383069</v>
      </c>
      <c r="H25" s="20" t="n">
        <v>18.94444552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483.80612226</v>
      </c>
      <c r="F26" s="20" t="n">
        <v>2.81628127</v>
      </c>
      <c r="G26" s="18" t="n">
        <v>492.41946359</v>
      </c>
      <c r="H26" s="20" t="n">
        <v>3.24458382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481.01739144</v>
      </c>
      <c r="F27" s="20" t="n">
        <v>1.52380749</v>
      </c>
      <c r="G27" s="18" t="n">
        <v>488.58310784</v>
      </c>
      <c r="H27" s="20" t="n">
        <v>4.9311337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421.15230788</v>
      </c>
      <c r="F28" s="20" t="n">
        <v>2.55629065</v>
      </c>
      <c r="G28" s="18" t="n">
        <v>452.7408247</v>
      </c>
      <c r="H28" s="20" t="n">
        <v>11.34500007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491.36376496</v>
      </c>
      <c r="F29" s="20" t="n">
        <v>8.2307729</v>
      </c>
      <c r="G29" s="18" t="n">
        <v>520.7641945399999</v>
      </c>
      <c r="H29" s="20" t="n">
        <v>8.334271960000001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509.26447865</v>
      </c>
      <c r="F30" s="20" t="n">
        <v>3.21655977</v>
      </c>
      <c r="G30" s="18" t="n">
        <v>519.97191121</v>
      </c>
      <c r="H30" s="20" t="n">
        <v>8.39990613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514.18865163</v>
      </c>
      <c r="F31" s="20" t="n">
        <v>2.8687284</v>
      </c>
      <c r="G31" s="18" t="n">
        <v>507.14826716</v>
      </c>
      <c r="H31" s="20" t="n">
        <v>7.243117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504.09856279</v>
      </c>
      <c r="F32" s="20" t="n">
        <v>2.98673662</v>
      </c>
      <c r="G32" s="18" t="n">
        <v>510.13361737</v>
      </c>
      <c r="H32" s="20" t="n">
        <v>4.74061403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497.54058815</v>
      </c>
      <c r="F33" s="20" t="n">
        <v>2.7514474</v>
      </c>
      <c r="G33" s="18" t="n">
        <v>513.84794711</v>
      </c>
      <c r="H33" s="20" t="n">
        <v>52.17134028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458.63739835</v>
      </c>
      <c r="F34" s="20" t="n">
        <v>5.16713269</v>
      </c>
      <c r="G34" s="18" t="n">
        <v>446.87068664</v>
      </c>
      <c r="H34" s="20" t="n">
        <v>4.92451304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508.37069334</v>
      </c>
      <c r="F35" s="20" t="n">
        <v>1.61955815</v>
      </c>
      <c r="G35" s="18" t="n">
        <v>502.67983666</v>
      </c>
      <c r="H35" s="20" t="n">
        <v>2.90242532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493.3804326</v>
      </c>
      <c r="F36" s="20" t="n">
        <v>2.41835623</v>
      </c>
      <c r="G36" s="18" t="n">
        <v>544.68059638</v>
      </c>
      <c r="H36" s="20" t="n">
        <v>10.14675321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495.123815</v>
      </c>
      <c r="F37" s="20" t="n">
        <v>6.29740341</v>
      </c>
      <c r="G37" s="18" t="n">
        <v>501.66396374</v>
      </c>
      <c r="H37" s="20" t="n">
        <v>4.02940732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489.63429318</v>
      </c>
      <c r="F38" s="20" t="n">
        <v>3.60532938</v>
      </c>
      <c r="G38" s="18" t="n">
        <v>508.31106835</v>
      </c>
      <c r="H38" s="20" t="n">
        <v>9.794751979999999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428.14661223</v>
      </c>
      <c r="F39" s="20" t="n">
        <v>3.99741163</v>
      </c>
      <c r="G39" s="18" t="n">
        <v>449.87305527</v>
      </c>
      <c r="H39" s="20" t="n">
        <v>5.18578394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497.00936302</v>
      </c>
      <c r="F40" s="20" t="n">
        <v>3.57223324</v>
      </c>
      <c r="G40" s="18" t="n">
        <v>501.15905669</v>
      </c>
      <c r="H40" s="20" t="n">
        <v>3.98687757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495.84648483</v>
      </c>
      <c r="F41" s="20" t="n">
        <v>3.48677621</v>
      </c>
      <c r="G41" s="18" t="n">
        <v>514.14989845</v>
      </c>
      <c r="H41" s="20" t="n">
        <v>11.97348034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401.17773944</v>
      </c>
      <c r="F44" s="20" t="n">
        <v>4.44032208</v>
      </c>
      <c r="G44" s="18" t="n">
        <v>457.10323484</v>
      </c>
      <c r="H44" s="20" t="n">
        <v>15.64314736</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349.24118246</v>
      </c>
      <c r="F45" s="20" t="n">
        <v>2.98515223</v>
      </c>
      <c r="G45" s="18" t="n">
        <v>470.18214618</v>
      </c>
      <c r="H45" s="20" t="n">
        <v>11.12655496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403.46230647</v>
      </c>
      <c r="F46" s="20" t="n">
        <v>3.10890773</v>
      </c>
      <c r="G46" s="18" t="n">
        <v>494.99494055</v>
      </c>
      <c r="H46" s="20" t="n">
        <v>8.947835899999999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426.52773048</v>
      </c>
      <c r="F47" s="20" t="n">
        <v>13.53637124</v>
      </c>
      <c r="G47" s="18" t="n">
        <v>433.07069684</v>
      </c>
      <c r="H47" s="20" t="n">
        <v>6.33564308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492.02453775</v>
      </c>
      <c r="F48" s="20" t="n">
        <v>5.73458188</v>
      </c>
      <c r="G48" s="18" t="n">
        <v>534.88427313</v>
      </c>
      <c r="H48" s="20" t="n">
        <v>23.1057235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425.24958003</v>
      </c>
      <c r="F49" s="20" t="n">
        <v>3.27224692</v>
      </c>
      <c r="G49" s="18" t="n">
        <v>398.72578539</v>
      </c>
      <c r="H49" s="20" t="n">
        <v>22.49359094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417.52627004</v>
      </c>
      <c r="F50" s="20" t="n">
        <v>3.94175832</v>
      </c>
      <c r="G50" s="18" t="n">
        <v>477.32140115</v>
      </c>
      <c r="H50" s="20" t="n">
        <v>8.22920616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428.20805674</v>
      </c>
      <c r="F51" s="20" t="n">
        <v>2.64344348</v>
      </c>
      <c r="G51" s="18" t="n">
        <v>417.37417385</v>
      </c>
      <c r="H51" s="20" t="n">
        <v>11.36675205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486.86318645</v>
      </c>
      <c r="F52" s="20" t="n">
        <v>2.67681547</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438.27320012</v>
      </c>
      <c r="F53" s="20" t="n">
        <v>1.60927743</v>
      </c>
      <c r="G53" s="18" t="n">
        <v>505.97652973</v>
      </c>
      <c r="H53" s="20" t="n">
        <v>6.24927777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347.92142224</v>
      </c>
      <c r="F54" s="20" t="n">
        <v>3.71073507</v>
      </c>
      <c r="G54" s="18" t="n">
        <v>408.90856237</v>
      </c>
      <c r="H54" s="20" t="n">
        <v>8.604663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399.24471077</v>
      </c>
      <c r="F55" s="20" t="n">
        <v>3.62470251</v>
      </c>
      <c r="G55" s="18" t="n">
        <v>409.41975826</v>
      </c>
      <c r="H55" s="20" t="n">
        <v>7.75516777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533.81118481</v>
      </c>
      <c r="F56" s="20" t="n">
        <v>3.91691409</v>
      </c>
      <c r="G56" s="18" t="n">
        <v>519.63232266</v>
      </c>
      <c r="H56" s="20" t="n">
        <v>5.18642792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401.40909738</v>
      </c>
      <c r="F57" s="20" t="n">
        <v>3.68986509</v>
      </c>
      <c r="G57" s="18" t="n">
        <v>388.35369945</v>
      </c>
      <c r="H57" s="20" t="n">
        <v>5.85641837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406.21583964</v>
      </c>
      <c r="F58" s="20" t="n">
        <v>3.08555394</v>
      </c>
      <c r="G58" s="18" t="n">
        <v>446.34801162</v>
      </c>
      <c r="H58" s="20" t="n">
        <v>13.70838683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346.22077478</v>
      </c>
      <c r="F59" s="20" t="n">
        <v>1.46602151</v>
      </c>
      <c r="G59" s="18" t="n">
        <v>380.11701277</v>
      </c>
      <c r="H59" s="20" t="n">
        <v>15.09017381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326.12719992</v>
      </c>
      <c r="F60" s="20" t="n">
        <v>4.92416835</v>
      </c>
      <c r="G60" s="18" t="n">
        <v>383.94702129</v>
      </c>
      <c r="H60" s="20" t="n">
        <v>9.35537199</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472.72859762</v>
      </c>
      <c r="F61" s="20" t="n">
        <v>5.61392786</v>
      </c>
      <c r="G61" s="18" t="n">
        <v>472.2504679</v>
      </c>
      <c r="H61" s="20" t="n">
        <v>3.47451924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534.06159887</v>
      </c>
      <c r="F62" s="20" t="n">
        <v>4.11066121</v>
      </c>
      <c r="G62" s="18" t="n">
        <v>505.92196908</v>
      </c>
      <c r="H62" s="20" t="n">
        <v>1.22121167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342.8353809</v>
      </c>
      <c r="F63" s="20" t="n">
        <v>1.62857625</v>
      </c>
      <c r="G63" s="18" t="n">
        <v>360.14401104</v>
      </c>
      <c r="H63" s="20" t="n">
        <v>2.44858726</v>
      </c>
      <c r="I63" s="18" t="s">
        <v>404</v>
      </c>
      <c r="J63" s="20" t="s">
        <v>404</v>
      </c>
      <c r="K63" s="18" t="s">
        <v>404</v>
      </c>
      <c r="L63" s="20" t="s">
        <v>404</v>
      </c>
      <c r="M63" s="18" t="s">
        <v>404</v>
      </c>
      <c r="N63" s="20" t="s">
        <v>404</v>
      </c>
      <c r="O63" s="18" t="s">
        <v>404</v>
      </c>
      <c r="P63" s="20" t="s">
        <v>404</v>
      </c>
      <c r="Q63" s="18" t="n">
        <v>376.32383771</v>
      </c>
      <c r="R63" s="20" t="n">
        <v>5.92556747</v>
      </c>
    </row>
    <row r="64" spans="1:18">
      <c r="A64" s="15" t="s">
        <v>461</v>
      </c>
      <c r="B64" s="17" t="n">
        <v>3634</v>
      </c>
      <c r="C64" s="18">
        <f>(27.0/B64*100)</f>
        <v/>
      </c>
      <c r="D64" s="19" t="n">
        <v>3607</v>
      </c>
      <c r="E64" s="18" t="n">
        <v>442.11145128</v>
      </c>
      <c r="F64" s="20" t="n">
        <v>1.84298681</v>
      </c>
      <c r="G64" s="18" t="n">
        <v>502.79487335</v>
      </c>
      <c r="H64" s="20" t="n">
        <v>6.84020768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417.67620346</v>
      </c>
      <c r="F65" s="20" t="n">
        <v>3.05055999</v>
      </c>
      <c r="G65" s="18" t="n">
        <v>410.91063897</v>
      </c>
      <c r="H65" s="20" t="n">
        <v>7.17573324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428.14108059</v>
      </c>
      <c r="F66" s="20" t="n">
        <v>1.59985713</v>
      </c>
      <c r="G66" s="18" t="n">
        <v>369.1437982</v>
      </c>
      <c r="H66" s="20" t="n">
        <v>8.3105484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384.44667874</v>
      </c>
      <c r="F67" s="20" t="n">
        <v>3.11414341</v>
      </c>
      <c r="G67" s="18" t="n">
        <v>446.07982946</v>
      </c>
      <c r="H67" s="20" t="n">
        <v>7.35705753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394.7619558</v>
      </c>
      <c r="F68" s="20" t="n">
        <v>1.13123896</v>
      </c>
      <c r="G68" s="18" t="n">
        <v>441.22205464</v>
      </c>
      <c r="H68" s="20" t="n">
        <v>2.34184753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435.4237892</v>
      </c>
      <c r="F69" s="20" t="n">
        <v>4.20055913</v>
      </c>
      <c r="G69" s="18" t="n">
        <v>415.55324822</v>
      </c>
      <c r="H69" s="20" t="n">
        <v>15.2613286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485.45558399</v>
      </c>
      <c r="F70" s="20" t="n">
        <v>4.23221219</v>
      </c>
      <c r="G70" s="18" t="n">
        <v>504.16963975</v>
      </c>
      <c r="H70" s="20" t="n">
        <v>4.00035235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526.78654564</v>
      </c>
      <c r="F71" s="20" t="n">
        <v>1.72696809</v>
      </c>
      <c r="G71" s="18" t="n">
        <v>614.236003</v>
      </c>
      <c r="H71" s="20" t="n">
        <v>6.61445319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504.95525437</v>
      </c>
      <c r="F72" s="20" t="n">
        <v>3.09042291</v>
      </c>
      <c r="G72" s="18" t="n">
        <v>462.12545079</v>
      </c>
      <c r="H72" s="20" t="n">
        <v>10.02495303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403.56675141</v>
      </c>
      <c r="F73" s="20" t="n">
        <v>4.89746159</v>
      </c>
      <c r="G73" s="18" t="n">
        <v>414.43449235</v>
      </c>
      <c r="H73" s="20" t="n">
        <v>5.00448621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423.93464122</v>
      </c>
      <c r="F74" s="20" t="n">
        <v>1.5578325</v>
      </c>
      <c r="G74" s="18" t="n">
        <v>447.28548695</v>
      </c>
      <c r="H74" s="20" t="n">
        <v>5.34584489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363.82655775</v>
      </c>
      <c r="F75" s="20" t="n">
        <v>3.50227165</v>
      </c>
      <c r="G75" s="18" t="n">
        <v>298.59360886</v>
      </c>
      <c r="H75" s="20" t="n">
        <v>23.1486295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428.86965279</v>
      </c>
      <c r="F76" s="20" t="n">
        <v>3.32180709</v>
      </c>
      <c r="G76" s="18" t="n">
        <v>450.25064708</v>
      </c>
      <c r="H76" s="20" t="n">
        <v>6.75669523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434.2654925</v>
      </c>
      <c r="F77" s="20" t="n">
        <v>2.77745741</v>
      </c>
      <c r="G77" s="18" t="n">
        <v>525.98548094</v>
      </c>
      <c r="H77" s="20" t="n">
        <v>20.16771384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486.15538417</v>
      </c>
      <c r="F78" s="20" t="n">
        <v>3.83416029</v>
      </c>
      <c r="G78" s="18" t="n">
        <v>500.25983744</v>
      </c>
      <c r="H78" s="20" t="n">
        <v>14.91555606</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476.89679717</v>
      </c>
      <c r="F79" s="20" t="n">
        <v>7.02525494</v>
      </c>
      <c r="G79" s="18" t="n">
        <v>399.43079574</v>
      </c>
      <c r="H79" s="20" t="n">
        <v>11.35471287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430.18327888</v>
      </c>
      <c r="F80" s="20" t="n">
        <v>4.0443063</v>
      </c>
      <c r="G80" s="18" t="n">
        <v>415.71255096</v>
      </c>
      <c r="H80" s="20" t="n">
        <v>7.17376287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429.63370516</v>
      </c>
      <c r="F81" s="20" t="n">
        <v>3.06628743</v>
      </c>
      <c r="G81" s="18" t="n">
        <v>449.63866682</v>
      </c>
      <c r="H81" s="20" t="n">
        <v>36.07587237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503.28499263</v>
      </c>
      <c r="F7" s="20" t="n">
        <v>1.83548658</v>
      </c>
      <c r="G7" s="18" t="n">
        <v>521.99053574</v>
      </c>
      <c r="H7" s="20" t="n">
        <v>22.80785453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484.85519861</v>
      </c>
      <c r="F8" s="20" t="n">
        <v>2.83700177</v>
      </c>
      <c r="G8" s="18" t="n">
        <v>500.33014231</v>
      </c>
      <c r="H8" s="20" t="n">
        <v>10.00134655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500.80764707</v>
      </c>
      <c r="F9" s="20" t="n">
        <v>2.46283275</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528.07305635</v>
      </c>
      <c r="F10" s="20" t="n">
        <v>2.39923702</v>
      </c>
      <c r="G10" s="18" t="n">
        <v>529.59329738</v>
      </c>
      <c r="H10" s="20" t="n">
        <v>13.18916209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459.13175176</v>
      </c>
      <c r="F11" s="20" t="n">
        <v>2.69787102</v>
      </c>
      <c r="G11" s="18" t="n">
        <v>564.17239885</v>
      </c>
      <c r="H11" s="20" t="n">
        <v>8.779871679999999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499.78895707</v>
      </c>
      <c r="F13" s="20" t="n">
        <v>2.85744264</v>
      </c>
      <c r="G13" s="18" t="n">
        <v>485.98198313</v>
      </c>
      <c r="H13" s="20" t="n">
        <v>51.22608162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519.34651195</v>
      </c>
      <c r="F14" s="20" t="n">
        <v>2.29928472</v>
      </c>
      <c r="G14" s="18" t="n">
        <v>514.19905293</v>
      </c>
      <c r="H14" s="20" t="n">
        <v>11.25546242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526.44504332</v>
      </c>
      <c r="F15" s="20" t="n">
        <v>2.56414088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502.18987325</v>
      </c>
      <c r="F16" s="20" t="n">
        <v>2.71957707</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508.84427524</v>
      </c>
      <c r="F17" s="20" t="n">
        <v>3.79041934</v>
      </c>
      <c r="G17" s="18" t="s">
        <v>404</v>
      </c>
      <c r="H17" s="20" t="s">
        <v>404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470.056057</v>
      </c>
      <c r="F19" s="20" t="n">
        <v>2.96589384</v>
      </c>
      <c r="G19" s="18" t="s">
        <v>404</v>
      </c>
      <c r="H19" s="20" t="s">
        <v>404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480.60873865</v>
      </c>
      <c r="F20" s="20" t="n">
        <v>2.09886738</v>
      </c>
      <c r="G20" s="18" t="n">
        <v>499.45624458</v>
      </c>
      <c r="H20" s="20" t="n">
        <v>6.25455661</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521.54793236</v>
      </c>
      <c r="F21" s="20" t="n">
        <v>2.62556748</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478.96064277</v>
      </c>
      <c r="F22" s="20" t="n">
        <v>3.77659329</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488.48017752</v>
      </c>
      <c r="F23" s="20" t="n">
        <v>2.99504094</v>
      </c>
      <c r="G23" s="18" t="n">
        <v>453.39778028</v>
      </c>
      <c r="H23" s="20" t="n">
        <v>44.17173841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515.4401538</v>
      </c>
      <c r="F24" s="20" t="n">
        <v>3.21024166</v>
      </c>
      <c r="G24" s="18" t="n">
        <v>580.9664706</v>
      </c>
      <c r="H24" s="20" t="n">
        <v>10.48892682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517.3452402</v>
      </c>
      <c r="F25" s="20" t="n">
        <v>3.513087</v>
      </c>
      <c r="G25" s="18" t="n">
        <v>532.8076569999999</v>
      </c>
      <c r="H25" s="20" t="n">
        <v>9.320730470000001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488.37906336</v>
      </c>
      <c r="F26" s="20" t="n">
        <v>1.83242243</v>
      </c>
      <c r="G26" s="18" t="n">
        <v>467.21978841</v>
      </c>
      <c r="H26" s="20" t="n">
        <v>18.43774282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481.43909717</v>
      </c>
      <c r="F27" s="20" t="n">
        <v>1.44144491</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423.08173836</v>
      </c>
      <c r="F28" s="20" t="n">
        <v>2.57264022</v>
      </c>
      <c r="G28" s="18" t="n">
        <v>470.8097254</v>
      </c>
      <c r="H28" s="20" t="n">
        <v>8.176955960000001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511.10315438</v>
      </c>
      <c r="F30" s="20" t="n">
        <v>2.9349011</v>
      </c>
      <c r="G30" s="18" t="n">
        <v>603.67321</v>
      </c>
      <c r="H30" s="20" t="n">
        <v>11.76952473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513.44055913</v>
      </c>
      <c r="F31" s="20" t="n">
        <v>2.64485739</v>
      </c>
      <c r="G31" s="18" t="n">
        <v>464.94646059</v>
      </c>
      <c r="H31" s="20" t="n">
        <v>16.28114017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497.75111157</v>
      </c>
      <c r="F33" s="20" t="n">
        <v>2.70814621</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452.77205488</v>
      </c>
      <c r="F34" s="20" t="n">
        <v>2.85312873</v>
      </c>
      <c r="G34" s="18" t="n">
        <v>414.92524834</v>
      </c>
      <c r="H34" s="20" t="n">
        <v>9.822078469999999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507.35508714</v>
      </c>
      <c r="F35" s="20" t="n">
        <v>1.50877897</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495.61349715</v>
      </c>
      <c r="F36" s="20" t="n">
        <v>2.36866947</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500.13740603</v>
      </c>
      <c r="F37" s="20" t="n">
        <v>3.50372995</v>
      </c>
      <c r="G37" s="18" t="n">
        <v>503.23136889</v>
      </c>
      <c r="H37" s="20" t="n">
        <v>13.19255265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491.88211479</v>
      </c>
      <c r="F38" s="20" t="n">
        <v>3.17642156</v>
      </c>
      <c r="G38" s="18" t="n">
        <v>489.39757506</v>
      </c>
      <c r="H38" s="20" t="n">
        <v>12.60175317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428.33509279</v>
      </c>
      <c r="F39" s="20" t="n">
        <v>3.96406432</v>
      </c>
      <c r="G39" s="18" t="s">
        <v>404</v>
      </c>
      <c r="H39" s="20" t="s">
        <v>404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500.30922645</v>
      </c>
      <c r="F40" s="20" t="n">
        <v>3.25698263</v>
      </c>
      <c r="G40" s="18" t="n">
        <v>432.31102315</v>
      </c>
      <c r="H40" s="20" t="n">
        <v>6.09633364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496.56183044</v>
      </c>
      <c r="F41" s="20" t="n">
        <v>3.5429351</v>
      </c>
      <c r="G41" s="18" t="n">
        <v>513.60819399</v>
      </c>
      <c r="H41" s="20" t="n">
        <v>7.50332497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404.92852593</v>
      </c>
      <c r="F44" s="20" t="n">
        <v>4.17631855</v>
      </c>
      <c r="G44" s="18" t="s">
        <v>404</v>
      </c>
      <c r="H44" s="20" t="s">
        <v>404</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412.01116571</v>
      </c>
      <c r="F46" s="20" t="n">
        <v>3.22858528</v>
      </c>
      <c r="G46" s="18" t="n">
        <v>438.24160962</v>
      </c>
      <c r="H46" s="20" t="n">
        <v>11.36739391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436.05607959</v>
      </c>
      <c r="F47" s="20" t="n">
        <v>5.13703108</v>
      </c>
      <c r="G47" s="18" t="n">
        <v>375.57419409</v>
      </c>
      <c r="H47" s="20" t="n">
        <v>22.02854489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493.82473446</v>
      </c>
      <c r="F48" s="20" t="n">
        <v>5.25850638</v>
      </c>
      <c r="G48" s="18" t="n">
        <v>500.86801848</v>
      </c>
      <c r="H48" s="20" t="n">
        <v>45.05718575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424.98654689</v>
      </c>
      <c r="F49" s="20" t="n">
        <v>3.27606712</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427.37402556</v>
      </c>
      <c r="F50" s="20" t="n">
        <v>3.43574462</v>
      </c>
      <c r="G50" s="18" t="n">
        <v>498.01628632</v>
      </c>
      <c r="H50" s="20" t="n">
        <v>6.85676471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427.4875483</v>
      </c>
      <c r="F51" s="20" t="n">
        <v>2.63497936</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486.86318645</v>
      </c>
      <c r="F52" s="20" t="n">
        <v>2.67681547</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442.83143358</v>
      </c>
      <c r="F53" s="20" t="n">
        <v>1.65870975</v>
      </c>
      <c r="G53" s="18" t="s">
        <v>404</v>
      </c>
      <c r="H53" s="20" t="s">
        <v>404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401.22333154</v>
      </c>
      <c r="F55" s="20" t="n">
        <v>2.99786063</v>
      </c>
      <c r="G55" s="18" t="n">
        <v>507.02938</v>
      </c>
      <c r="H55" s="20" t="n">
        <v>43.4613722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525.06942554</v>
      </c>
      <c r="F56" s="20" t="n">
        <v>2.80180053</v>
      </c>
      <c r="G56" s="18" t="n">
        <v>569.59871417</v>
      </c>
      <c r="H56" s="20" t="n">
        <v>10.41708389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397.06729872</v>
      </c>
      <c r="F57" s="20" t="n">
        <v>2.89598579</v>
      </c>
      <c r="G57" s="18" t="n">
        <v>420.26363382</v>
      </c>
      <c r="H57" s="20" t="n">
        <v>18.17050239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407.458752</v>
      </c>
      <c r="F58" s="20" t="n">
        <v>2.90262549</v>
      </c>
      <c r="G58" s="18" t="n">
        <v>472.940428</v>
      </c>
      <c r="H58" s="20" t="n">
        <v>27.13815986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347.12590293</v>
      </c>
      <c r="F59" s="20" t="n">
        <v>1.56898215</v>
      </c>
      <c r="G59" s="18" t="s">
        <v>404</v>
      </c>
      <c r="H59" s="20" t="s">
        <v>404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348.00814958</v>
      </c>
      <c r="F60" s="20" t="n">
        <v>4.54353613</v>
      </c>
      <c r="G60" s="18" t="n">
        <v>331.74325546</v>
      </c>
      <c r="H60" s="20" t="n">
        <v>31.67921996</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470.48012217</v>
      </c>
      <c r="F61" s="20" t="n">
        <v>2.89187957</v>
      </c>
      <c r="G61" s="18" t="n">
        <v>489.73211496</v>
      </c>
      <c r="H61" s="20" t="n">
        <v>10.66445473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507.76705557</v>
      </c>
      <c r="F62" s="20" t="n">
        <v>1.28437674</v>
      </c>
      <c r="G62" s="18" t="n">
        <v>557.31524405</v>
      </c>
      <c r="H62" s="20" t="n">
        <v>9.3255043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342.51589298</v>
      </c>
      <c r="F63" s="20" t="n">
        <v>1.60970271</v>
      </c>
      <c r="G63" s="18" t="n">
        <v>365.05575414</v>
      </c>
      <c r="H63" s="20" t="n">
        <v>2.66618369</v>
      </c>
      <c r="I63" s="18" t="s">
        <v>404</v>
      </c>
      <c r="J63" s="20" t="s">
        <v>404</v>
      </c>
      <c r="K63" s="18" t="s">
        <v>404</v>
      </c>
      <c r="L63" s="20" t="s">
        <v>404</v>
      </c>
      <c r="M63" s="18" t="s">
        <v>404</v>
      </c>
      <c r="N63" s="20" t="s">
        <v>404</v>
      </c>
      <c r="O63" s="18" t="s">
        <v>404</v>
      </c>
      <c r="P63" s="20" t="s">
        <v>404</v>
      </c>
      <c r="Q63" s="18" t="n">
        <v>376.32383771</v>
      </c>
      <c r="R63" s="20" t="n">
        <v>5.92556747</v>
      </c>
    </row>
    <row r="64" spans="1:18">
      <c r="A64" s="15" t="s">
        <v>461</v>
      </c>
      <c r="B64" s="17" t="n">
        <v>3634</v>
      </c>
      <c r="C64" s="18">
        <f>(27.0/B64*100)</f>
        <v/>
      </c>
      <c r="D64" s="19" t="n">
        <v>3607</v>
      </c>
      <c r="E64" s="18" t="n">
        <v>446.41708475</v>
      </c>
      <c r="F64" s="20" t="n">
        <v>1.79213904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416.94743966</v>
      </c>
      <c r="F65" s="20" t="n">
        <v>2.6370113</v>
      </c>
      <c r="G65" s="18" t="n">
        <v>391.08901979</v>
      </c>
      <c r="H65" s="20" t="n">
        <v>11.18588497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426.88447764</v>
      </c>
      <c r="F66" s="20" t="n">
        <v>1.57885956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397.66844575</v>
      </c>
      <c r="F67" s="20" t="n">
        <v>2.89832064</v>
      </c>
      <c r="G67" s="18" t="n">
        <v>341.28944525</v>
      </c>
      <c r="H67" s="20" t="n">
        <v>11.87431424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401.83706708</v>
      </c>
      <c r="F68" s="20" t="n">
        <v>1.01354512</v>
      </c>
      <c r="G68" s="18" t="n">
        <v>426.75885326</v>
      </c>
      <c r="H68" s="20" t="n">
        <v>22.91831331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433.18700768</v>
      </c>
      <c r="F69" s="20" t="n">
        <v>4.09301779</v>
      </c>
      <c r="G69" s="18" t="n">
        <v>464.99463164</v>
      </c>
      <c r="H69" s="20" t="n">
        <v>23.40165683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494.39353475</v>
      </c>
      <c r="F70" s="20" t="n">
        <v>3.12432235</v>
      </c>
      <c r="G70" s="18" t="n">
        <v>516.36257043</v>
      </c>
      <c r="H70" s="20" t="n">
        <v>18.08159328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535.10015436</v>
      </c>
      <c r="F71" s="20" t="n">
        <v>1.63496657</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497.74544882</v>
      </c>
      <c r="F72" s="20" t="n">
        <v>2.60199203</v>
      </c>
      <c r="G72" s="18" t="n">
        <v>479.66302522</v>
      </c>
      <c r="H72" s="20" t="n">
        <v>27.82997417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407.11042162</v>
      </c>
      <c r="F73" s="20" t="n">
        <v>3.8223007</v>
      </c>
      <c r="G73" s="18" t="n">
        <v>420.2597445</v>
      </c>
      <c r="H73" s="20" t="n">
        <v>8.86633529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424.65218435</v>
      </c>
      <c r="F74" s="20" t="n">
        <v>1.56374314</v>
      </c>
      <c r="G74" s="18" t="n">
        <v>421.89650142</v>
      </c>
      <c r="H74" s="20" t="n">
        <v>8.91468545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363.16320183</v>
      </c>
      <c r="F75" s="20" t="n">
        <v>3.42503937</v>
      </c>
      <c r="G75" s="18" t="n">
        <v>293.22500645</v>
      </c>
      <c r="H75" s="20" t="n">
        <v>11.93294032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434.83500229</v>
      </c>
      <c r="F76" s="20" t="n">
        <v>3.03804232</v>
      </c>
      <c r="G76" s="18" t="n">
        <v>425.95151239</v>
      </c>
      <c r="H76" s="20" t="n">
        <v>19.16139191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436.57213154</v>
      </c>
      <c r="F77" s="20" t="n">
        <v>2.54986207</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486.9452768</v>
      </c>
      <c r="F78" s="20" t="n">
        <v>3.81957011</v>
      </c>
      <c r="G78" s="18" t="n">
        <v>474.43033336</v>
      </c>
      <c r="H78" s="20" t="n">
        <v>25.04749231</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427.05394728</v>
      </c>
      <c r="F80" s="20" t="n">
        <v>3.47443444</v>
      </c>
      <c r="G80" s="18" t="n">
        <v>437.87806802</v>
      </c>
      <c r="H80" s="20" t="n">
        <v>15.81486765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430.56318954</v>
      </c>
      <c r="F81" s="20" t="n">
        <v>3.47658414</v>
      </c>
      <c r="G81" s="18" t="s">
        <v>404</v>
      </c>
      <c r="H81" s="20" t="s">
        <v>404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500.38668211</v>
      </c>
      <c r="F7" s="20" t="n">
        <v>1.9611574</v>
      </c>
      <c r="G7" s="18" t="n">
        <v>539.87261389</v>
      </c>
      <c r="H7" s="20" t="n">
        <v>6.6142508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485.11712803</v>
      </c>
      <c r="F8" s="20" t="n">
        <v>2.89273964</v>
      </c>
      <c r="G8" s="18" t="n">
        <v>411.82587351</v>
      </c>
      <c r="H8" s="20" t="n">
        <v>16.55133651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500.67121003</v>
      </c>
      <c r="F9" s="20" t="n">
        <v>2.48408319</v>
      </c>
      <c r="G9" s="18" t="n">
        <v>528.29417085</v>
      </c>
      <c r="H9" s="20" t="n">
        <v>7.21178905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527.12685562</v>
      </c>
      <c r="F10" s="20" t="n">
        <v>2.49102753</v>
      </c>
      <c r="G10" s="18" t="n">
        <v>539.60197504</v>
      </c>
      <c r="H10" s="20" t="n">
        <v>8.11581075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444.77901667</v>
      </c>
      <c r="F11" s="20" t="n">
        <v>3.72482397</v>
      </c>
      <c r="G11" s="18" t="n">
        <v>479.0145251</v>
      </c>
      <c r="H11" s="20" t="n">
        <v>4.77837864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487.41494603</v>
      </c>
      <c r="F12" s="20" t="n">
        <v>2.58297117</v>
      </c>
      <c r="G12" s="18" t="n">
        <v>502.19033008</v>
      </c>
      <c r="H12" s="20" t="n">
        <v>7.64160397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499.61850155</v>
      </c>
      <c r="F13" s="20" t="n">
        <v>2.78241806</v>
      </c>
      <c r="G13" s="18" t="n">
        <v>502.66670807</v>
      </c>
      <c r="H13" s="20" t="n">
        <v>14.19683368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518.39024934</v>
      </c>
      <c r="F14" s="20" t="n">
        <v>2.44046783</v>
      </c>
      <c r="G14" s="18" t="n">
        <v>525.99481474</v>
      </c>
      <c r="H14" s="20" t="n">
        <v>5.9198212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525.94628636</v>
      </c>
      <c r="F15" s="20" t="n">
        <v>2.61362256</v>
      </c>
      <c r="G15" s="18" t="n">
        <v>576.31577624</v>
      </c>
      <c r="H15" s="20" t="n">
        <v>13.92755744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503.43943265</v>
      </c>
      <c r="F16" s="20" t="n">
        <v>2.69941057</v>
      </c>
      <c r="G16" s="18" t="n">
        <v>401.05627601</v>
      </c>
      <c r="H16" s="20" t="n">
        <v>52.05127725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508.75164762</v>
      </c>
      <c r="F17" s="20" t="n">
        <v>3.8102016</v>
      </c>
      <c r="G17" s="18" t="n">
        <v>526.5684986</v>
      </c>
      <c r="H17" s="20" t="n">
        <v>13.27683047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464.39517681</v>
      </c>
      <c r="F18" s="20" t="n">
        <v>4.5802276</v>
      </c>
      <c r="G18" s="18" t="n">
        <v>539.40457775</v>
      </c>
      <c r="H18" s="20" t="n">
        <v>12.05448744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470.54108022</v>
      </c>
      <c r="F19" s="20" t="n">
        <v>3.16874941</v>
      </c>
      <c r="G19" s="18" t="n">
        <v>448.39119632</v>
      </c>
      <c r="H19" s="20" t="n">
        <v>28.58748768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481.78802779</v>
      </c>
      <c r="F20" s="20" t="n">
        <v>2.00071965</v>
      </c>
      <c r="G20" s="18" t="n">
        <v>427.39935</v>
      </c>
      <c r="H20" s="20" t="n">
        <v>32.51814508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519.9825906999999</v>
      </c>
      <c r="F21" s="20" t="n">
        <v>2.74114109</v>
      </c>
      <c r="G21" s="18" t="n">
        <v>550.14638139</v>
      </c>
      <c r="H21" s="20" t="n">
        <v>8.221907959999999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478.96064277</v>
      </c>
      <c r="F22" s="20" t="n">
        <v>3.77659329</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488.48961085</v>
      </c>
      <c r="F23" s="20" t="n">
        <v>2.99596713</v>
      </c>
      <c r="G23" s="18" t="n">
        <v>459.27619853</v>
      </c>
      <c r="H23" s="20" t="n">
        <v>11.70902886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519.43523814</v>
      </c>
      <c r="F24" s="20" t="n">
        <v>3.45230176</v>
      </c>
      <c r="G24" s="18" t="n">
        <v>505.01089116</v>
      </c>
      <c r="H24" s="20" t="n">
        <v>8.33419756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517.5542874400001</v>
      </c>
      <c r="F25" s="20" t="n">
        <v>3.52944175</v>
      </c>
      <c r="G25" s="18" t="n">
        <v>496.61975154</v>
      </c>
      <c r="H25" s="20" t="n">
        <v>7.26391306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486.58446635</v>
      </c>
      <c r="F26" s="20" t="n">
        <v>1.8554409</v>
      </c>
      <c r="G26" s="18" t="n">
        <v>529.23028076</v>
      </c>
      <c r="H26" s="20" t="n">
        <v>7.72833821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478.45783038</v>
      </c>
      <c r="F27" s="20" t="n">
        <v>1.50245713</v>
      </c>
      <c r="G27" s="18" t="n">
        <v>516.60548386</v>
      </c>
      <c r="H27" s="20" t="n">
        <v>4.78507195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420.20963889</v>
      </c>
      <c r="F28" s="20" t="n">
        <v>2.69001141</v>
      </c>
      <c r="G28" s="18" t="n">
        <v>450.14841168</v>
      </c>
      <c r="H28" s="20" t="n">
        <v>9.364595039999999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514.9373259400001</v>
      </c>
      <c r="F29" s="20" t="n">
        <v>6.82763444</v>
      </c>
      <c r="G29" s="18" t="n">
        <v>494.69829908</v>
      </c>
      <c r="H29" s="20" t="n">
        <v>9.044113940000001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510.44548896</v>
      </c>
      <c r="F30" s="20" t="n">
        <v>3.16121532</v>
      </c>
      <c r="G30" s="18" t="n">
        <v>522.8547515</v>
      </c>
      <c r="H30" s="20" t="n">
        <v>11.41468754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513.76369199</v>
      </c>
      <c r="F31" s="20" t="n">
        <v>2.68944717</v>
      </c>
      <c r="G31" s="18" t="n">
        <v>455.82345302</v>
      </c>
      <c r="H31" s="20" t="n">
        <v>22.89860359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496.68311467</v>
      </c>
      <c r="F33" s="20" t="n">
        <v>2.87402983</v>
      </c>
      <c r="G33" s="18" t="n">
        <v>538.14177775</v>
      </c>
      <c r="H33" s="20" t="n">
        <v>20.59873879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452.46922447</v>
      </c>
      <c r="F34" s="20" t="n">
        <v>2.8351154</v>
      </c>
      <c r="G34" s="18" t="n">
        <v>477.43060968</v>
      </c>
      <c r="H34" s="20" t="n">
        <v>10.18653585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507.35508714</v>
      </c>
      <c r="F35" s="20" t="n">
        <v>1.50877897</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495.59236908</v>
      </c>
      <c r="F36" s="20" t="n">
        <v>2.3794854</v>
      </c>
      <c r="G36" s="18" t="n">
        <v>502.56020506</v>
      </c>
      <c r="H36" s="20" t="n">
        <v>11.91384043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499.94071269</v>
      </c>
      <c r="F37" s="20" t="n">
        <v>3.63960949</v>
      </c>
      <c r="G37" s="18" t="n">
        <v>503.77887283</v>
      </c>
      <c r="H37" s="20" t="n">
        <v>11.70240829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494.77183962</v>
      </c>
      <c r="F38" s="20" t="n">
        <v>3.50898748</v>
      </c>
      <c r="G38" s="18" t="n">
        <v>455.33164389</v>
      </c>
      <c r="H38" s="20" t="n">
        <v>23.24849547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428.18290492</v>
      </c>
      <c r="F39" s="20" t="n">
        <v>4.22196415</v>
      </c>
      <c r="G39" s="18" t="n">
        <v>430.94695481</v>
      </c>
      <c r="H39" s="20" t="n">
        <v>15.31933364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502.52251379</v>
      </c>
      <c r="F40" s="20" t="n">
        <v>5.09432624</v>
      </c>
      <c r="G40" s="18" t="n">
        <v>497.87100864</v>
      </c>
      <c r="H40" s="20" t="n">
        <v>4.68119388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495.21872457</v>
      </c>
      <c r="F41" s="20" t="n">
        <v>5.5061865</v>
      </c>
      <c r="G41" s="18" t="n">
        <v>500.24073228</v>
      </c>
      <c r="H41" s="20" t="n">
        <v>4.83584051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401.51745843</v>
      </c>
      <c r="F44" s="20" t="n">
        <v>3.5823888</v>
      </c>
      <c r="G44" s="18" t="n">
        <v>479.28301403</v>
      </c>
      <c r="H44" s="20" t="n">
        <v>15.10995715</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408.26865486</v>
      </c>
      <c r="F46" s="20" t="n">
        <v>3.2675474</v>
      </c>
      <c r="G46" s="18" t="n">
        <v>487.70460431</v>
      </c>
      <c r="H46" s="20" t="n">
        <v>17.09626142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433.10324489</v>
      </c>
      <c r="F47" s="20" t="n">
        <v>5.58942572</v>
      </c>
      <c r="G47" s="18" t="n">
        <v>412.36952659</v>
      </c>
      <c r="H47" s="20" t="n">
        <v>23.75456879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493.50283248</v>
      </c>
      <c r="F48" s="20" t="n">
        <v>5.91422207</v>
      </c>
      <c r="G48" s="18" t="n">
        <v>497.89440095</v>
      </c>
      <c r="H48" s="20" t="n">
        <v>15.25785949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424.42083774</v>
      </c>
      <c r="F49" s="20" t="n">
        <v>3.37075639</v>
      </c>
      <c r="G49" s="18" t="n">
        <v>436.4654962</v>
      </c>
      <c r="H49" s="20" t="n">
        <v>15.06750979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427.49764717</v>
      </c>
      <c r="F50" s="20" t="n">
        <v>3.5753089</v>
      </c>
      <c r="G50" s="18" t="n">
        <v>453.52766602</v>
      </c>
      <c r="H50" s="20" t="n">
        <v>32.75021355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428.44124659</v>
      </c>
      <c r="F51" s="20" t="n">
        <v>2.59452856</v>
      </c>
      <c r="G51" s="18" t="n">
        <v>414.16278159</v>
      </c>
      <c r="H51" s="20" t="n">
        <v>9.153232539999999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486.86318645</v>
      </c>
      <c r="F52" s="20" t="n">
        <v>2.67681547</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436.23064869</v>
      </c>
      <c r="F53" s="20" t="n">
        <v>1.6295685</v>
      </c>
      <c r="G53" s="18" t="n">
        <v>482.58687412</v>
      </c>
      <c r="H53" s="20" t="n">
        <v>4.68803896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354.4206761</v>
      </c>
      <c r="F54" s="20" t="n">
        <v>3.38050459</v>
      </c>
      <c r="G54" s="18" t="n">
        <v>410.71894849</v>
      </c>
      <c r="H54" s="20" t="n">
        <v>15.67568587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401.11726797</v>
      </c>
      <c r="F55" s="20" t="n">
        <v>3.12624821</v>
      </c>
      <c r="G55" s="18" t="n">
        <v>406.24143764</v>
      </c>
      <c r="H55" s="20" t="n">
        <v>37.05864443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531.61798961</v>
      </c>
      <c r="F56" s="20" t="n">
        <v>3.78644014</v>
      </c>
      <c r="G56" s="18" t="n">
        <v>518.1967608800001</v>
      </c>
      <c r="H56" s="20" t="n">
        <v>7.3158279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400.27944568</v>
      </c>
      <c r="F57" s="20" t="n">
        <v>3.97599162</v>
      </c>
      <c r="G57" s="18" t="n">
        <v>392.19291696</v>
      </c>
      <c r="H57" s="20" t="n">
        <v>4.92791008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404.12980787</v>
      </c>
      <c r="F58" s="20" t="n">
        <v>3.21844525</v>
      </c>
      <c r="G58" s="18" t="n">
        <v>447.47857954</v>
      </c>
      <c r="H58" s="20" t="n">
        <v>7.51065402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346.67144565</v>
      </c>
      <c r="F59" s="20" t="n">
        <v>1.58329026</v>
      </c>
      <c r="G59" s="18" t="n">
        <v>403.46332431</v>
      </c>
      <c r="H59" s="20" t="n">
        <v>9.992983710000001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342.46411291</v>
      </c>
      <c r="F60" s="20" t="n">
        <v>4.96940494</v>
      </c>
      <c r="G60" s="18" t="n">
        <v>370.9332878</v>
      </c>
      <c r="H60" s="20" t="n">
        <v>11.97390731</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475.92845941</v>
      </c>
      <c r="F61" s="20" t="n">
        <v>3.44092813</v>
      </c>
      <c r="G61" s="18" t="n">
        <v>461.00244566</v>
      </c>
      <c r="H61" s="20" t="n">
        <v>7.13857136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506.61701619</v>
      </c>
      <c r="F62" s="20" t="n">
        <v>1.75035971</v>
      </c>
      <c r="G62" s="18" t="n">
        <v>509.70147668</v>
      </c>
      <c r="H62" s="20" t="n">
        <v>1.40699595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341.98994403</v>
      </c>
      <c r="F63" s="20" t="n">
        <v>1.64980251</v>
      </c>
      <c r="G63" s="18" t="n">
        <v>365.70785388</v>
      </c>
      <c r="H63" s="20" t="n">
        <v>2.64538903</v>
      </c>
      <c r="I63" s="18" t="s">
        <v>404</v>
      </c>
      <c r="J63" s="20" t="s">
        <v>404</v>
      </c>
      <c r="K63" s="18" t="s">
        <v>404</v>
      </c>
      <c r="L63" s="20" t="s">
        <v>404</v>
      </c>
      <c r="M63" s="18" t="s">
        <v>404</v>
      </c>
      <c r="N63" s="20" t="s">
        <v>404</v>
      </c>
      <c r="O63" s="18" t="s">
        <v>404</v>
      </c>
      <c r="P63" s="20" t="s">
        <v>404</v>
      </c>
      <c r="Q63" s="18" t="n">
        <v>376.32383771</v>
      </c>
      <c r="R63" s="20" t="n">
        <v>5.92556747</v>
      </c>
    </row>
    <row r="64" spans="1:18">
      <c r="A64" s="15" t="s">
        <v>461</v>
      </c>
      <c r="B64" s="17" t="n">
        <v>3634</v>
      </c>
      <c r="C64" s="18">
        <f>(27.0/B64*100)</f>
        <v/>
      </c>
      <c r="D64" s="19" t="n">
        <v>3607</v>
      </c>
      <c r="E64" s="18" t="n">
        <v>442.99383831</v>
      </c>
      <c r="F64" s="20" t="n">
        <v>1.7372239</v>
      </c>
      <c r="G64" s="18" t="n">
        <v>512.32893024</v>
      </c>
      <c r="H64" s="20" t="n">
        <v>8.0186101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421.35038707</v>
      </c>
      <c r="F65" s="20" t="n">
        <v>3.29443029</v>
      </c>
      <c r="G65" s="18" t="n">
        <v>399.21411196</v>
      </c>
      <c r="H65" s="20" t="n">
        <v>6.44648765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426.95678141</v>
      </c>
      <c r="F66" s="20" t="n">
        <v>1.59709766</v>
      </c>
      <c r="G66" s="18" t="n">
        <v>414.36386513</v>
      </c>
      <c r="H66" s="20" t="n">
        <v>20.07515518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396.48711724</v>
      </c>
      <c r="F67" s="20" t="n">
        <v>3.03656577</v>
      </c>
      <c r="G67" s="18" t="n">
        <v>455.59284361</v>
      </c>
      <c r="H67" s="20" t="n">
        <v>14.03882522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379.1913316</v>
      </c>
      <c r="F68" s="20" t="n">
        <v>0.97151307</v>
      </c>
      <c r="G68" s="18" t="n">
        <v>444.30779928</v>
      </c>
      <c r="H68" s="20" t="n">
        <v>2.02513898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435.95950853</v>
      </c>
      <c r="F69" s="20" t="n">
        <v>4.35080712</v>
      </c>
      <c r="G69" s="18" t="n">
        <v>402.44698945</v>
      </c>
      <c r="H69" s="20" t="n">
        <v>14.32547256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493.25932261</v>
      </c>
      <c r="F70" s="20" t="n">
        <v>3.41947827</v>
      </c>
      <c r="G70" s="18" t="n">
        <v>507.89986485</v>
      </c>
      <c r="H70" s="20" t="n">
        <v>7.92897093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528.12720097</v>
      </c>
      <c r="F71" s="20" t="n">
        <v>1.65273591</v>
      </c>
      <c r="G71" s="18" t="n">
        <v>604.07314794</v>
      </c>
      <c r="H71" s="20" t="n">
        <v>17.47532071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500.48413526</v>
      </c>
      <c r="F72" s="20" t="n">
        <v>2.84536732</v>
      </c>
      <c r="G72" s="18" t="n">
        <v>463.10159998</v>
      </c>
      <c r="H72" s="20" t="n">
        <v>10.44229739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410.60073263</v>
      </c>
      <c r="F73" s="20" t="n">
        <v>3.90069046</v>
      </c>
      <c r="G73" s="18" t="n">
        <v>405.77947405</v>
      </c>
      <c r="H73" s="20" t="n">
        <v>6.9061521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421.92588336</v>
      </c>
      <c r="F74" s="20" t="n">
        <v>1.5996681</v>
      </c>
      <c r="G74" s="18" t="n">
        <v>458.93337163</v>
      </c>
      <c r="H74" s="20" t="n">
        <v>6.19019026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362.94653271</v>
      </c>
      <c r="F75" s="20" t="n">
        <v>3.48669374</v>
      </c>
      <c r="G75" s="18" t="n">
        <v>337.81520817</v>
      </c>
      <c r="H75" s="20" t="n">
        <v>45.66118423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400.95346661</v>
      </c>
      <c r="F76" s="20" t="n">
        <v>3.65563445</v>
      </c>
      <c r="G76" s="18" t="n">
        <v>476.74045935</v>
      </c>
      <c r="H76" s="20" t="n">
        <v>5.58482182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424.82493061</v>
      </c>
      <c r="F77" s="20" t="n">
        <v>2.81290954</v>
      </c>
      <c r="G77" s="18" t="n">
        <v>509.40799916</v>
      </c>
      <c r="H77" s="20" t="n">
        <v>9.047258830000001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487.77435413</v>
      </c>
      <c r="F78" s="20" t="n">
        <v>4.03262349</v>
      </c>
      <c r="G78" s="18" t="n">
        <v>469.93196085</v>
      </c>
      <c r="H78" s="20" t="n">
        <v>11.28347941</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472.64527127</v>
      </c>
      <c r="F79" s="20" t="n">
        <v>7.90108794</v>
      </c>
      <c r="G79" s="18" t="n">
        <v>493.5107518</v>
      </c>
      <c r="H79" s="20" t="n">
        <v>12.75435197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426.77532448</v>
      </c>
      <c r="F80" s="20" t="n">
        <v>3.7070816</v>
      </c>
      <c r="G80" s="18" t="n">
        <v>430.18979659</v>
      </c>
      <c r="H80" s="20" t="n">
        <v>9.93560662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428.73206523</v>
      </c>
      <c r="F81" s="20" t="n">
        <v>3.37132876</v>
      </c>
      <c r="G81" s="18" t="n">
        <v>480.25802818</v>
      </c>
      <c r="H81" s="20" t="n">
        <v>34.61016726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532.04787552</v>
      </c>
      <c r="F7" s="20" t="n">
        <v>3.62800901</v>
      </c>
      <c r="G7" s="18" t="n">
        <v>495.11979736</v>
      </c>
      <c r="H7" s="20" t="n">
        <v>2.18625553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496.96240732</v>
      </c>
      <c r="F8" s="20" t="n">
        <v>4.00625632</v>
      </c>
      <c r="G8" s="18" t="n">
        <v>458.45238538</v>
      </c>
      <c r="H8" s="20" t="n">
        <v>8.248606779999999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502.1825177</v>
      </c>
      <c r="F9" s="20" t="n">
        <v>2.54581322</v>
      </c>
      <c r="G9" s="18" t="n">
        <v>468.23656857</v>
      </c>
      <c r="H9" s="20" t="n">
        <v>18.21109157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529.57494733</v>
      </c>
      <c r="F10" s="20" t="n">
        <v>2.8169595</v>
      </c>
      <c r="G10" s="18" t="n">
        <v>525.9846857799999</v>
      </c>
      <c r="H10" s="20" t="n">
        <v>4.29442754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468.20255843</v>
      </c>
      <c r="F11" s="20" t="n">
        <v>3.22050304</v>
      </c>
      <c r="G11" s="18" t="n">
        <v>430.88422351</v>
      </c>
      <c r="H11" s="20" t="n">
        <v>6.03372644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487.53295953</v>
      </c>
      <c r="F12" s="20" t="n">
        <v>2.85958569</v>
      </c>
      <c r="G12" s="18" t="n">
        <v>485.32217202</v>
      </c>
      <c r="H12" s="20" t="n">
        <v>26.8360661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499.51273643</v>
      </c>
      <c r="F13" s="20" t="n">
        <v>4.08488967</v>
      </c>
      <c r="G13" s="18" t="n">
        <v>500.17782947</v>
      </c>
      <c r="H13" s="20" t="n">
        <v>3.76315142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521.93808861</v>
      </c>
      <c r="F14" s="20" t="n">
        <v>2.83155207</v>
      </c>
      <c r="G14" s="18" t="n">
        <v>512.78754084</v>
      </c>
      <c r="H14" s="20" t="n">
        <v>3.87194615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528.92920795</v>
      </c>
      <c r="F15" s="20" t="n">
        <v>3.05790727</v>
      </c>
      <c r="G15" s="18" t="n">
        <v>520.69481745</v>
      </c>
      <c r="H15" s="20" t="n">
        <v>4.62550685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507.23010419</v>
      </c>
      <c r="F16" s="20" t="n">
        <v>3.65803964</v>
      </c>
      <c r="G16" s="18" t="n">
        <v>484.92024207</v>
      </c>
      <c r="H16" s="20" t="n">
        <v>12.98957832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497.24980564</v>
      </c>
      <c r="F17" s="20" t="n">
        <v>34.45000756</v>
      </c>
      <c r="G17" s="18" t="n">
        <v>509.13721812</v>
      </c>
      <c r="H17" s="20" t="n">
        <v>3.8780954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466.90139931</v>
      </c>
      <c r="F18" s="20" t="n">
        <v>4.36064602</v>
      </c>
      <c r="G18" s="18" t="n">
        <v>489.14726106</v>
      </c>
      <c r="H18" s="20" t="n">
        <v>10.54063773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472.83627472</v>
      </c>
      <c r="F19" s="20" t="n">
        <v>4.34222027</v>
      </c>
      <c r="G19" s="18" t="n">
        <v>462.41909864</v>
      </c>
      <c r="H19" s="20" t="n">
        <v>9.122587770000001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477.10193874</v>
      </c>
      <c r="F20" s="20" t="n">
        <v>3.67322034</v>
      </c>
      <c r="G20" s="18" t="n">
        <v>483.71611469</v>
      </c>
      <c r="H20" s="20" t="n">
        <v>2.4304613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523.66590779</v>
      </c>
      <c r="F21" s="20" t="n">
        <v>2.7608297</v>
      </c>
      <c r="G21" s="18" t="n">
        <v>506.24860453</v>
      </c>
      <c r="H21" s="20" t="n">
        <v>7.11160695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483.88468992</v>
      </c>
      <c r="F22" s="20" t="n">
        <v>5.85479199</v>
      </c>
      <c r="G22" s="18" t="n">
        <v>467.5906133</v>
      </c>
      <c r="H22" s="20" t="n">
        <v>9.769050829999999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488.21027893</v>
      </c>
      <c r="F23" s="20" t="n">
        <v>3.17309281</v>
      </c>
      <c r="G23" s="18" t="n">
        <v>493.8467955</v>
      </c>
      <c r="H23" s="20" t="n">
        <v>13.68171828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509.20012009</v>
      </c>
      <c r="F24" s="20" t="n">
        <v>6.26440201</v>
      </c>
      <c r="G24" s="18" t="n">
        <v>519.25833478</v>
      </c>
      <c r="H24" s="20" t="n">
        <v>3.36571818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513.7526334299999</v>
      </c>
      <c r="F25" s="20" t="n">
        <v>5.31392016</v>
      </c>
      <c r="G25" s="18" t="n">
        <v>520.95336715</v>
      </c>
      <c r="H25" s="20" t="n">
        <v>5.43594097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488.33548995</v>
      </c>
      <c r="F26" s="20" t="n">
        <v>2.13790297</v>
      </c>
      <c r="G26" s="18" t="n">
        <v>486.73004839</v>
      </c>
      <c r="H26" s="20" t="n">
        <v>4.62934725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482.60423383</v>
      </c>
      <c r="F27" s="20" t="n">
        <v>1.48251284</v>
      </c>
      <c r="G27" s="18" t="n">
        <v>464.62414175</v>
      </c>
      <c r="H27" s="20" t="n">
        <v>4.328382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425.64545481</v>
      </c>
      <c r="F28" s="20" t="n">
        <v>4.0201624</v>
      </c>
      <c r="G28" s="18" t="n">
        <v>420.45891139</v>
      </c>
      <c r="H28" s="20" t="n">
        <v>4.05542173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511.41560896</v>
      </c>
      <c r="F31" s="20" t="n">
        <v>5.09653213</v>
      </c>
      <c r="G31" s="18" t="n">
        <v>513.99898075</v>
      </c>
      <c r="H31" s="20" t="n">
        <v>3.38533574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506.67858947</v>
      </c>
      <c r="F32" s="20" t="n">
        <v>3.00000071</v>
      </c>
      <c r="G32" s="18" t="n">
        <v>503.22352613</v>
      </c>
      <c r="H32" s="20" t="n">
        <v>5.67280498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498.69153604</v>
      </c>
      <c r="F33" s="20" t="n">
        <v>2.81652058</v>
      </c>
      <c r="G33" s="18" t="n">
        <v>461.24042319</v>
      </c>
      <c r="H33" s="20" t="n">
        <v>7.09170008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451.92705561</v>
      </c>
      <c r="F34" s="20" t="n">
        <v>2.97743019</v>
      </c>
      <c r="G34" s="18" t="n">
        <v>479.51650436</v>
      </c>
      <c r="H34" s="20" t="n">
        <v>40.47709653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507.44147472</v>
      </c>
      <c r="F35" s="20" t="n">
        <v>1.54369797</v>
      </c>
      <c r="G35" s="18" t="n">
        <v>482.44511892</v>
      </c>
      <c r="H35" s="20" t="n">
        <v>28.29220636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499.41689259</v>
      </c>
      <c r="F36" s="20" t="n">
        <v>10.72621941</v>
      </c>
      <c r="G36" s="18" t="n">
        <v>495.20374726</v>
      </c>
      <c r="H36" s="20" t="n">
        <v>2.47342672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508.08561864</v>
      </c>
      <c r="F37" s="20" t="n">
        <v>5.24774078</v>
      </c>
      <c r="G37" s="18" t="n">
        <v>490.32110343</v>
      </c>
      <c r="H37" s="20" t="n">
        <v>4.58450762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489.42563029</v>
      </c>
      <c r="F38" s="20" t="n">
        <v>12.15442948</v>
      </c>
      <c r="G38" s="18" t="n">
        <v>492.30612443</v>
      </c>
      <c r="H38" s="20" t="n">
        <v>4.00265348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427.65021314</v>
      </c>
      <c r="F39" s="20" t="n">
        <v>4.04081943</v>
      </c>
      <c r="G39" s="18" t="n">
        <v>459.16443663</v>
      </c>
      <c r="H39" s="20" t="n">
        <v>37.35081544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503.08928632</v>
      </c>
      <c r="F40" s="20" t="n">
        <v>3.48255774</v>
      </c>
      <c r="G40" s="18" t="n">
        <v>477.4206096</v>
      </c>
      <c r="H40" s="20" t="n">
        <v>8.19588261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499.28052737</v>
      </c>
      <c r="F41" s="20" t="n">
        <v>6.59700424</v>
      </c>
      <c r="G41" s="18" t="n">
        <v>496.58590821</v>
      </c>
      <c r="H41" s="20" t="n">
        <v>4.76786521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405.39661229</v>
      </c>
      <c r="F44" s="20" t="n">
        <v>4.36692933</v>
      </c>
      <c r="G44" s="18" t="n">
        <v>401.72790582</v>
      </c>
      <c r="H44" s="20" t="n">
        <v>12.03406878</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350.19919753</v>
      </c>
      <c r="F45" s="20" t="n">
        <v>3.21539013</v>
      </c>
      <c r="G45" s="18" t="n">
        <v>345.57335317</v>
      </c>
      <c r="H45" s="20" t="n">
        <v>14.64280961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453.33531494</v>
      </c>
      <c r="F46" s="20" t="n">
        <v>8.017822349999999</v>
      </c>
      <c r="G46" s="18" t="n">
        <v>399.80323477</v>
      </c>
      <c r="H46" s="20" t="n">
        <v>3.09767072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430.54378075</v>
      </c>
      <c r="F47" s="20" t="n">
        <v>4.89814256</v>
      </c>
      <c r="G47" s="18" t="n">
        <v>469.65604536</v>
      </c>
      <c r="H47" s="20" t="n">
        <v>36.37795626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494.41849943</v>
      </c>
      <c r="F48" s="20" t="n">
        <v>12.9369937</v>
      </c>
      <c r="G48" s="18" t="n">
        <v>493.84573127</v>
      </c>
      <c r="H48" s="20" t="n">
        <v>6.5521308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430.35938993</v>
      </c>
      <c r="F49" s="20" t="n">
        <v>12.28134454</v>
      </c>
      <c r="G49" s="18" t="n">
        <v>424.38028484</v>
      </c>
      <c r="H49" s="20" t="n">
        <v>3.44830834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429.92411868</v>
      </c>
      <c r="F50" s="20" t="n">
        <v>3.62944005</v>
      </c>
      <c r="G50" s="18" t="n">
        <v>413.835362</v>
      </c>
      <c r="H50" s="20" t="n">
        <v>9.319092039999999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427.77711141</v>
      </c>
      <c r="F51" s="20" t="n">
        <v>2.64942621</v>
      </c>
      <c r="G51" s="18" t="n">
        <v>394.71924327</v>
      </c>
      <c r="H51" s="20" t="n">
        <v>17.9779015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486.86318645</v>
      </c>
      <c r="F52" s="20" t="n">
        <v>2.67681547</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402.12141894</v>
      </c>
      <c r="F55" s="20" t="n">
        <v>3.01738928</v>
      </c>
      <c r="G55" s="18" t="n">
        <v>272.25164647</v>
      </c>
      <c r="H55" s="20" t="n">
        <v>45.94784498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395.25644197</v>
      </c>
      <c r="F57" s="20" t="n">
        <v>3.46442996</v>
      </c>
      <c r="G57" s="18" t="n">
        <v>401.48919512</v>
      </c>
      <c r="H57" s="20" t="n">
        <v>6.86436475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407.43280517</v>
      </c>
      <c r="F58" s="20" t="n">
        <v>3.24579517</v>
      </c>
      <c r="G58" s="18" t="n">
        <v>414.63535596</v>
      </c>
      <c r="H58" s="20" t="n">
        <v>9.804201239999999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350.91426586</v>
      </c>
      <c r="F59" s="20" t="n">
        <v>1.98865758</v>
      </c>
      <c r="G59" s="18" t="n">
        <v>337.51791792</v>
      </c>
      <c r="H59" s="20" t="n">
        <v>2.54856852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343.93027506</v>
      </c>
      <c r="F60" s="20" t="n">
        <v>4.7245427</v>
      </c>
      <c r="G60" s="18" t="n">
        <v>386.93183796</v>
      </c>
      <c r="H60" s="20" t="n">
        <v>23.5963882</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475.05478336</v>
      </c>
      <c r="F61" s="20" t="n">
        <v>2.72186503</v>
      </c>
      <c r="G61" s="18" t="n">
        <v>447.75776888</v>
      </c>
      <c r="H61" s="20" t="n">
        <v>14.84751632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506.01204267</v>
      </c>
      <c r="F62" s="20" t="n">
        <v>1.26098186</v>
      </c>
      <c r="G62" s="18" t="n">
        <v>516.82888017</v>
      </c>
      <c r="H62" s="20" t="n">
        <v>2.63230716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344.50418931</v>
      </c>
      <c r="F63" s="20" t="n">
        <v>1.66092003</v>
      </c>
      <c r="G63" s="18" t="n">
        <v>357.66824797</v>
      </c>
      <c r="H63" s="20" t="n">
        <v>2.42275473</v>
      </c>
      <c r="I63" s="18" t="s">
        <v>404</v>
      </c>
      <c r="J63" s="20" t="s">
        <v>404</v>
      </c>
      <c r="K63" s="18" t="s">
        <v>404</v>
      </c>
      <c r="L63" s="20" t="s">
        <v>404</v>
      </c>
      <c r="M63" s="18" t="s">
        <v>404</v>
      </c>
      <c r="N63" s="20" t="s">
        <v>404</v>
      </c>
      <c r="O63" s="18" t="s">
        <v>404</v>
      </c>
      <c r="P63" s="20" t="s">
        <v>404</v>
      </c>
      <c r="Q63" s="18" t="n">
        <v>376.32383771</v>
      </c>
      <c r="R63" s="20" t="n">
        <v>5.92556747</v>
      </c>
    </row>
    <row r="64" spans="1:18">
      <c r="A64" s="15" t="s">
        <v>461</v>
      </c>
      <c r="B64" s="17" t="n">
        <v>3634</v>
      </c>
      <c r="C64" s="18">
        <f>(27.0/B64*100)</f>
        <v/>
      </c>
      <c r="D64" s="19" t="n">
        <v>3607</v>
      </c>
      <c r="E64" s="18" t="n">
        <v>442.96583336</v>
      </c>
      <c r="F64" s="20" t="n">
        <v>1.87041917</v>
      </c>
      <c r="G64" s="18" t="n">
        <v>525.2192037</v>
      </c>
      <c r="H64" s="20" t="n">
        <v>9.830573380000001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416.06453886</v>
      </c>
      <c r="F65" s="20" t="n">
        <v>2.96790674</v>
      </c>
      <c r="G65" s="18" t="n">
        <v>417.19924649</v>
      </c>
      <c r="H65" s="20" t="n">
        <v>9.74686163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427.43581957</v>
      </c>
      <c r="F66" s="20" t="n">
        <v>1.57351504</v>
      </c>
      <c r="G66" s="18" t="n">
        <v>390.05568776</v>
      </c>
      <c r="H66" s="20" t="n">
        <v>11.00892106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402.9169872</v>
      </c>
      <c r="F67" s="20" t="n">
        <v>3.55731481</v>
      </c>
      <c r="G67" s="18" t="n">
        <v>371.72866438</v>
      </c>
      <c r="H67" s="20" t="n">
        <v>8.37725371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401.65297226</v>
      </c>
      <c r="F68" s="20" t="n">
        <v>1.09413254</v>
      </c>
      <c r="G68" s="18" t="n">
        <v>405.04425034</v>
      </c>
      <c r="H68" s="20" t="n">
        <v>3.84799908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433.70299851</v>
      </c>
      <c r="F69" s="20" t="n">
        <v>4.25746391</v>
      </c>
      <c r="G69" s="18" t="n">
        <v>432.39496763</v>
      </c>
      <c r="H69" s="20" t="n">
        <v>12.41867165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499.90509489</v>
      </c>
      <c r="F70" s="20" t="n">
        <v>3.37156171</v>
      </c>
      <c r="G70" s="18" t="n">
        <v>488.27997899</v>
      </c>
      <c r="H70" s="20" t="n">
        <v>4.40961302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493.30832471</v>
      </c>
      <c r="F72" s="20" t="n">
        <v>2.85212616</v>
      </c>
      <c r="G72" s="18" t="n">
        <v>518.31050454</v>
      </c>
      <c r="H72" s="20" t="n">
        <v>8.88062629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406.95806215</v>
      </c>
      <c r="F73" s="20" t="n">
        <v>3.9106628</v>
      </c>
      <c r="G73" s="18" t="n">
        <v>418.4413584</v>
      </c>
      <c r="H73" s="20" t="n">
        <v>8.311555459999999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425.09036503</v>
      </c>
      <c r="F74" s="20" t="n">
        <v>1.50743609</v>
      </c>
      <c r="G74" s="18" t="n">
        <v>386.55128833</v>
      </c>
      <c r="H74" s="20" t="n">
        <v>9.622902030000001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363.43814967</v>
      </c>
      <c r="F75" s="20" t="n">
        <v>3.49321699</v>
      </c>
      <c r="G75" s="18" t="n">
        <v>323.85004939</v>
      </c>
      <c r="H75" s="20" t="n">
        <v>24.518919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443.97239725</v>
      </c>
      <c r="F76" s="20" t="n">
        <v>3.20242219</v>
      </c>
      <c r="G76" s="18" t="n">
        <v>392.23890357</v>
      </c>
      <c r="H76" s="20" t="n">
        <v>7.53870911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436.57213154</v>
      </c>
      <c r="F77" s="20" t="n">
        <v>2.54986207</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487.40086629</v>
      </c>
      <c r="F78" s="20" t="n">
        <v>4.56497413</v>
      </c>
      <c r="G78" s="18" t="n">
        <v>485.31317047</v>
      </c>
      <c r="H78" s="20" t="n">
        <v>8.1760596</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497.13382193</v>
      </c>
      <c r="F79" s="20" t="n">
        <v>18.41448509</v>
      </c>
      <c r="G79" s="18" t="n">
        <v>469.24414729</v>
      </c>
      <c r="H79" s="20" t="n">
        <v>7.24956046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428.90962077</v>
      </c>
      <c r="F80" s="20" t="n">
        <v>4.22711003</v>
      </c>
      <c r="G80" s="18" t="n">
        <v>423.38017818</v>
      </c>
      <c r="H80" s="20" t="n">
        <v>6.79963918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430.39678669</v>
      </c>
      <c r="F81" s="20" t="n">
        <v>3.50982635</v>
      </c>
      <c r="G81" s="18" t="n">
        <v>436.52266447</v>
      </c>
      <c r="H81" s="20" t="n">
        <v>13.91147797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503.51479424</v>
      </c>
      <c r="F7" s="20" t="n">
        <v>1.94087255</v>
      </c>
      <c r="G7" s="18" t="n">
        <v>499.81551891</v>
      </c>
      <c r="H7" s="20" t="n">
        <v>10.29270084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459.09685045</v>
      </c>
      <c r="F8" s="20" t="n">
        <v>7.32988868</v>
      </c>
      <c r="G8" s="18" t="n">
        <v>499.40508269</v>
      </c>
      <c r="H8" s="20" t="n">
        <v>4.19746626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487.28383655</v>
      </c>
      <c r="F9" s="20" t="n">
        <v>15.76055004</v>
      </c>
      <c r="G9" s="18" t="n">
        <v>502.10491384</v>
      </c>
      <c r="H9" s="20" t="n">
        <v>2.95978166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533.80596452</v>
      </c>
      <c r="F10" s="20" t="n">
        <v>4.41831126</v>
      </c>
      <c r="G10" s="18" t="n">
        <v>525.29632464</v>
      </c>
      <c r="H10" s="20" t="n">
        <v>2.76294454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465.61724992</v>
      </c>
      <c r="F11" s="20" t="n">
        <v>3.38712293</v>
      </c>
      <c r="G11" s="18" t="n">
        <v>440.9638057</v>
      </c>
      <c r="H11" s="20" t="n">
        <v>7.46902197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482.80996559</v>
      </c>
      <c r="F12" s="20" t="n">
        <v>3.47944533</v>
      </c>
      <c r="G12" s="18" t="n">
        <v>498.38562472</v>
      </c>
      <c r="H12" s="20" t="n">
        <v>5.9422522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499.75502857</v>
      </c>
      <c r="F13" s="20" t="n">
        <v>3.94585584</v>
      </c>
      <c r="G13" s="18" t="n">
        <v>499.79970325</v>
      </c>
      <c r="H13" s="20" t="n">
        <v>3.837624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525.56234531</v>
      </c>
      <c r="F14" s="20" t="n">
        <v>4.4754004</v>
      </c>
      <c r="G14" s="18" t="n">
        <v>517.2126458400001</v>
      </c>
      <c r="H14" s="20" t="n">
        <v>2.543985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530.80903259</v>
      </c>
      <c r="F15" s="20" t="n">
        <v>4.32945107</v>
      </c>
      <c r="G15" s="18" t="n">
        <v>523.29074128</v>
      </c>
      <c r="H15" s="20" t="n">
        <v>3.36087188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481.41735809</v>
      </c>
      <c r="F16" s="20" t="n">
        <v>14.19261555</v>
      </c>
      <c r="G16" s="18" t="n">
        <v>506.40813098</v>
      </c>
      <c r="H16" s="20" t="n">
        <v>3.7526645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504.01527346</v>
      </c>
      <c r="F18" s="20" t="n">
        <v>21.26402357</v>
      </c>
      <c r="G18" s="18" t="n">
        <v>465.96855243</v>
      </c>
      <c r="H18" s="20" t="n">
        <v>4.63834679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461.51511496</v>
      </c>
      <c r="F19" s="20" t="n">
        <v>8.41109589</v>
      </c>
      <c r="G19" s="18" t="n">
        <v>474.85029916</v>
      </c>
      <c r="H19" s="20" t="n">
        <v>5.26346542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484.23662091</v>
      </c>
      <c r="F20" s="20" t="n">
        <v>2.28672096</v>
      </c>
      <c r="G20" s="18" t="n">
        <v>473.24679815</v>
      </c>
      <c r="H20" s="20" t="n">
        <v>3.99355895</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514.80353309</v>
      </c>
      <c r="F21" s="20" t="n">
        <v>8.21678268</v>
      </c>
      <c r="G21" s="18" t="n">
        <v>522.43896488</v>
      </c>
      <c r="H21" s="20" t="n">
        <v>2.78644132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477.1982583</v>
      </c>
      <c r="F22" s="20" t="n">
        <v>10.55598416</v>
      </c>
      <c r="G22" s="18" t="n">
        <v>479.59159537</v>
      </c>
      <c r="H22" s="20" t="n">
        <v>4.67750764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475.48259977</v>
      </c>
      <c r="F23" s="20" t="n">
        <v>10.5240471</v>
      </c>
      <c r="G23" s="18" t="n">
        <v>490.2346286</v>
      </c>
      <c r="H23" s="20" t="n">
        <v>3.4952548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514.93726015</v>
      </c>
      <c r="F24" s="20" t="n">
        <v>3.18893025</v>
      </c>
      <c r="G24" s="18" t="n">
        <v>579.61631432</v>
      </c>
      <c r="H24" s="20" t="n">
        <v>14.7507358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518.34110931</v>
      </c>
      <c r="F25" s="20" t="n">
        <v>5.4562571</v>
      </c>
      <c r="G25" s="18" t="n">
        <v>516.52678357</v>
      </c>
      <c r="H25" s="20" t="n">
        <v>4.96747746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482.6619576</v>
      </c>
      <c r="F26" s="20" t="n">
        <v>3.73216492</v>
      </c>
      <c r="G26" s="18" t="n">
        <v>490.59350595</v>
      </c>
      <c r="H26" s="20" t="n">
        <v>2.33298365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483.13998931</v>
      </c>
      <c r="F27" s="20" t="n">
        <v>3.34557062</v>
      </c>
      <c r="G27" s="18" t="n">
        <v>481.11843481</v>
      </c>
      <c r="H27" s="20" t="n">
        <v>1.58036266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431.80646074</v>
      </c>
      <c r="F28" s="20" t="n">
        <v>3.92103721</v>
      </c>
      <c r="G28" s="18" t="n">
        <v>411.23464615</v>
      </c>
      <c r="H28" s="20" t="n">
        <v>3.94792026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512.00066013</v>
      </c>
      <c r="F29" s="20" t="n">
        <v>6.29455562</v>
      </c>
      <c r="G29" s="18" t="n">
        <v>484.94535514</v>
      </c>
      <c r="H29" s="20" t="n">
        <v>14.25382802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525.2213785599999</v>
      </c>
      <c r="F30" s="20" t="n">
        <v>9.13552589</v>
      </c>
      <c r="G30" s="18" t="n">
        <v>508.22746286</v>
      </c>
      <c r="H30" s="20" t="n">
        <v>3.26431637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514.07071188</v>
      </c>
      <c r="F31" s="20" t="n">
        <v>3.11766177</v>
      </c>
      <c r="G31" s="18" t="n">
        <v>511.14644948</v>
      </c>
      <c r="H31" s="20" t="n">
        <v>4.39783039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518.66228099</v>
      </c>
      <c r="F32" s="20" t="n">
        <v>6.15328133</v>
      </c>
      <c r="G32" s="18" t="n">
        <v>502.11855126</v>
      </c>
      <c r="H32" s="20" t="n">
        <v>2.94888138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506.33431994</v>
      </c>
      <c r="F33" s="20" t="n">
        <v>13.42558176</v>
      </c>
      <c r="G33" s="18" t="n">
        <v>497.04606409</v>
      </c>
      <c r="H33" s="20" t="n">
        <v>2.88037703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445.09311748</v>
      </c>
      <c r="F34" s="20" t="n">
        <v>6.13442889</v>
      </c>
      <c r="G34" s="18" t="n">
        <v>458.270401</v>
      </c>
      <c r="H34" s="20" t="n">
        <v>5.73008147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488.94039787</v>
      </c>
      <c r="F35" s="20" t="n">
        <v>4.1096926</v>
      </c>
      <c r="G35" s="18" t="n">
        <v>508.99144374</v>
      </c>
      <c r="H35" s="20" t="n">
        <v>1.53940327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496.49832774</v>
      </c>
      <c r="F36" s="20" t="n">
        <v>2.65911771</v>
      </c>
      <c r="G36" s="18" t="n">
        <v>491.39957361</v>
      </c>
      <c r="H36" s="20" t="n">
        <v>7.2346299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500.76444251</v>
      </c>
      <c r="F37" s="20" t="n">
        <v>3.5634191</v>
      </c>
      <c r="G37" s="18" t="n">
        <v>462.31863574</v>
      </c>
      <c r="H37" s="20" t="n">
        <v>17.21676125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492.25230857</v>
      </c>
      <c r="F38" s="20" t="n">
        <v>3.20829106</v>
      </c>
      <c r="G38" s="18" t="n">
        <v>457.75843247</v>
      </c>
      <c r="H38" s="20" t="n">
        <v>20.0119508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418.78111323</v>
      </c>
      <c r="F39" s="20" t="n">
        <v>15.0709001</v>
      </c>
      <c r="G39" s="18" t="n">
        <v>428.94633695</v>
      </c>
      <c r="H39" s="20" t="n">
        <v>4.19977533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499.06320457</v>
      </c>
      <c r="F40" s="20" t="n">
        <v>3.86361912</v>
      </c>
      <c r="G40" s="18" t="n">
        <v>506.10016661</v>
      </c>
      <c r="H40" s="20" t="n">
        <v>5.79509496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497.95612151</v>
      </c>
      <c r="F41" s="20" t="n">
        <v>3.41146904</v>
      </c>
      <c r="G41" s="18" t="n">
        <v>463.32715702</v>
      </c>
      <c r="H41" s="20" t="n">
        <v>15.39213316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442.09448291</v>
      </c>
      <c r="F44" s="20" t="n">
        <v>10.99467281</v>
      </c>
      <c r="G44" s="18" t="n">
        <v>396.5732709</v>
      </c>
      <c r="H44" s="20" t="n">
        <v>3.75668655</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356.43823988</v>
      </c>
      <c r="F45" s="20" t="n">
        <v>13.40259749</v>
      </c>
      <c r="G45" s="18" t="n">
        <v>349.39501338</v>
      </c>
      <c r="H45" s="20" t="n">
        <v>3.23794597</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412.14737241</v>
      </c>
      <c r="F46" s="20" t="n">
        <v>3.4395662</v>
      </c>
      <c r="G46" s="18" t="n">
        <v>411.32155368</v>
      </c>
      <c r="H46" s="20" t="n">
        <v>9.78294219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433.84804507</v>
      </c>
      <c r="F47" s="20" t="n">
        <v>6.90405952</v>
      </c>
      <c r="G47" s="18" t="n">
        <v>428.09560447</v>
      </c>
      <c r="H47" s="20" t="n">
        <v>9.980078219999999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493.74860051</v>
      </c>
      <c r="F48" s="20" t="n">
        <v>5.86819101</v>
      </c>
      <c r="G48" s="18" t="n">
        <v>495.28689784</v>
      </c>
      <c r="H48" s="20" t="n">
        <v>14.45481599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424.27816658</v>
      </c>
      <c r="F49" s="20" t="n">
        <v>3.38242706</v>
      </c>
      <c r="G49" s="18" t="n">
        <v>429.17367473</v>
      </c>
      <c r="H49" s="20" t="n">
        <v>13.29635454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454.98755696</v>
      </c>
      <c r="F50" s="20" t="n">
        <v>6.64258987</v>
      </c>
      <c r="G50" s="18" t="n">
        <v>416.75739195</v>
      </c>
      <c r="H50" s="20" t="n">
        <v>4.24014863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415.9248197</v>
      </c>
      <c r="F51" s="20" t="n">
        <v>7.50370623</v>
      </c>
      <c r="G51" s="18" t="n">
        <v>428.88513506</v>
      </c>
      <c r="H51" s="20" t="n">
        <v>2.62200026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534.51968623</v>
      </c>
      <c r="F52" s="20" t="n">
        <v>29.93263758</v>
      </c>
      <c r="G52" s="18" t="n">
        <v>486.52089869</v>
      </c>
      <c r="H52" s="20" t="n">
        <v>2.74729608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481.37038942</v>
      </c>
      <c r="F53" s="20" t="n">
        <v>4.26400175</v>
      </c>
      <c r="G53" s="18" t="n">
        <v>435.03274987</v>
      </c>
      <c r="H53" s="20" t="n">
        <v>1.62235006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407.49252925</v>
      </c>
      <c r="F54" s="20" t="n">
        <v>7.62357106</v>
      </c>
      <c r="G54" s="18" t="n">
        <v>345.8686053</v>
      </c>
      <c r="H54" s="20" t="n">
        <v>3.6017591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402.81258489</v>
      </c>
      <c r="F55" s="20" t="n">
        <v>10.07689486</v>
      </c>
      <c r="G55" s="18" t="n">
        <v>400.90012317</v>
      </c>
      <c r="H55" s="20" t="n">
        <v>3.74368171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527.34895593</v>
      </c>
      <c r="F56" s="20" t="n">
        <v>6.12938075</v>
      </c>
      <c r="G56" s="18" t="n">
        <v>526.3215608</v>
      </c>
      <c r="H56" s="20" t="n">
        <v>4.22394644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395.35322644</v>
      </c>
      <c r="F57" s="20" t="n">
        <v>3.79571233</v>
      </c>
      <c r="G57" s="18" t="n">
        <v>401.8461031</v>
      </c>
      <c r="H57" s="20" t="n">
        <v>4.93384936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430.85539805</v>
      </c>
      <c r="F58" s="20" t="n">
        <v>5.42359574</v>
      </c>
      <c r="G58" s="18" t="n">
        <v>401.65834157</v>
      </c>
      <c r="H58" s="20" t="n">
        <v>3.71041001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339.08780698</v>
      </c>
      <c r="F59" s="20" t="n">
        <v>4.30972075</v>
      </c>
      <c r="G59" s="18" t="n">
        <v>348.66580005</v>
      </c>
      <c r="H59" s="20" t="n">
        <v>1.61416024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377.73574067</v>
      </c>
      <c r="F60" s="20" t="n">
        <v>7.98063749</v>
      </c>
      <c r="G60" s="18" t="n">
        <v>323.56269257</v>
      </c>
      <c r="H60" s="20" t="n">
        <v>5.71114203</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470.87283137</v>
      </c>
      <c r="F61" s="20" t="n">
        <v>4.14665984</v>
      </c>
      <c r="G61" s="18" t="n">
        <v>474.89241982</v>
      </c>
      <c r="H61" s="20" t="n">
        <v>4.82085887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508.3916842</v>
      </c>
      <c r="F62" s="20" t="n">
        <v>1.27287466</v>
      </c>
      <c r="G62" s="18" t="n">
        <v>533.2020480899999</v>
      </c>
      <c r="H62" s="20" t="n">
        <v>10.20048712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316.73804557</v>
      </c>
      <c r="F63" s="20" t="n">
        <v>5.52881035</v>
      </c>
      <c r="G63" s="18" t="n">
        <v>351.59361469</v>
      </c>
      <c r="H63" s="20" t="n">
        <v>1.3838277</v>
      </c>
      <c r="I63" s="18" t="s">
        <v>404</v>
      </c>
      <c r="J63" s="20" t="s">
        <v>404</v>
      </c>
      <c r="K63" s="18" t="s">
        <v>404</v>
      </c>
      <c r="L63" s="20" t="s">
        <v>404</v>
      </c>
      <c r="M63" s="18" t="s">
        <v>404</v>
      </c>
      <c r="N63" s="20" t="s">
        <v>404</v>
      </c>
      <c r="O63" s="18" t="s">
        <v>404</v>
      </c>
      <c r="P63" s="20" t="s">
        <v>404</v>
      </c>
      <c r="Q63" s="18" t="n">
        <v>376.32383771</v>
      </c>
      <c r="R63" s="20" t="n">
        <v>5.92556747</v>
      </c>
    </row>
    <row r="64" spans="1:18">
      <c r="A64" s="15" t="s">
        <v>461</v>
      </c>
      <c r="B64" s="17" t="n">
        <v>3634</v>
      </c>
      <c r="C64" s="18">
        <f>(27.0/B64*100)</f>
        <v/>
      </c>
      <c r="D64" s="19" t="n">
        <v>3607</v>
      </c>
      <c r="E64" s="18" t="n">
        <v>514.91361391</v>
      </c>
      <c r="F64" s="20" t="n">
        <v>5.83261157</v>
      </c>
      <c r="G64" s="18" t="n">
        <v>438.43793684</v>
      </c>
      <c r="H64" s="20" t="n">
        <v>1.86474709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408.01192193</v>
      </c>
      <c r="F65" s="20" t="n">
        <v>5.42234471</v>
      </c>
      <c r="G65" s="18" t="n">
        <v>421.29280391</v>
      </c>
      <c r="H65" s="20" t="n">
        <v>3.71905395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378.74540068</v>
      </c>
      <c r="F66" s="20" t="n">
        <v>7.86469171</v>
      </c>
      <c r="G66" s="18" t="n">
        <v>428.22238264</v>
      </c>
      <c r="H66" s="20" t="n">
        <v>1.61890598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426.43947286</v>
      </c>
      <c r="F67" s="20" t="n">
        <v>6.62225374</v>
      </c>
      <c r="G67" s="18" t="n">
        <v>383.20762949</v>
      </c>
      <c r="H67" s="20" t="n">
        <v>3.41864039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447.03913791</v>
      </c>
      <c r="F68" s="20" t="n">
        <v>1.59580234</v>
      </c>
      <c r="G68" s="18" t="n">
        <v>361.44190332</v>
      </c>
      <c r="H68" s="20" t="n">
        <v>1.15230144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413.48746167</v>
      </c>
      <c r="F69" s="20" t="n">
        <v>10.61513015</v>
      </c>
      <c r="G69" s="18" t="n">
        <v>437.17583497</v>
      </c>
      <c r="H69" s="20" t="n">
        <v>4.34984421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496.98631723</v>
      </c>
      <c r="F70" s="20" t="n">
        <v>3.2194921</v>
      </c>
      <c r="G70" s="18" t="n">
        <v>486.78149673</v>
      </c>
      <c r="H70" s="20" t="n">
        <v>6.8187064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580.65074672</v>
      </c>
      <c r="F71" s="20" t="n">
        <v>8.287457760000001</v>
      </c>
      <c r="G71" s="18" t="n">
        <v>528.34303317</v>
      </c>
      <c r="H71" s="20" t="n">
        <v>1.58860951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469.47436124</v>
      </c>
      <c r="F72" s="20" t="n">
        <v>5.67034327</v>
      </c>
      <c r="G72" s="18" t="n">
        <v>509.59593913</v>
      </c>
      <c r="H72" s="20" t="n">
        <v>3.36223498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405.51434431</v>
      </c>
      <c r="F73" s="20" t="n">
        <v>4.41310034</v>
      </c>
      <c r="G73" s="18" t="n">
        <v>414.52546306</v>
      </c>
      <c r="H73" s="20" t="n">
        <v>5.52580906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447.17734727</v>
      </c>
      <c r="F74" s="20" t="n">
        <v>4.35887589</v>
      </c>
      <c r="G74" s="18" t="n">
        <v>422.09165557</v>
      </c>
      <c r="H74" s="20" t="n">
        <v>1.63059208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317.76569315</v>
      </c>
      <c r="F75" s="20" t="n">
        <v>16.3002183</v>
      </c>
      <c r="G75" s="18" t="n">
        <v>364.88581047</v>
      </c>
      <c r="H75" s="20" t="n">
        <v>3.56106872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455.19915725</v>
      </c>
      <c r="F76" s="20" t="n">
        <v>4.53660753</v>
      </c>
      <c r="G76" s="18" t="n">
        <v>388.67596989</v>
      </c>
      <c r="H76" s="20" t="n">
        <v>4.75568154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499.2426054</v>
      </c>
      <c r="F77" s="20" t="n">
        <v>8.84847216</v>
      </c>
      <c r="G77" s="18" t="n">
        <v>423.37314104</v>
      </c>
      <c r="H77" s="20" t="n">
        <v>2.74739155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487.95061762</v>
      </c>
      <c r="F78" s="20" t="n">
        <v>5.60666509</v>
      </c>
      <c r="G78" s="18" t="n">
        <v>486.15369254</v>
      </c>
      <c r="H78" s="20" t="n">
        <v>5.20462455</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471.74053383</v>
      </c>
      <c r="F79" s="20" t="n">
        <v>7.73303579</v>
      </c>
      <c r="G79" s="18" t="n">
        <v>484.90370028</v>
      </c>
      <c r="H79" s="20" t="n">
        <v>16.00099008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419.64623869</v>
      </c>
      <c r="F80" s="20" t="n">
        <v>4.98788481</v>
      </c>
      <c r="G80" s="18" t="n">
        <v>434.29093785</v>
      </c>
      <c r="H80" s="20" t="n">
        <v>4.61391611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450.00269112</v>
      </c>
      <c r="F81" s="20" t="n">
        <v>26.98273744</v>
      </c>
      <c r="G81" s="18" t="n">
        <v>429.10158488</v>
      </c>
      <c r="H81" s="20" t="n">
        <v>3.10819266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496.06910155</v>
      </c>
      <c r="F7" s="20" t="n">
        <v>2.06536091</v>
      </c>
      <c r="G7" s="18" t="n">
        <v>537.94424552</v>
      </c>
      <c r="H7" s="20" t="n">
        <v>3.96285712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485.87023014</v>
      </c>
      <c r="F8" s="20" t="n">
        <v>3.03988957</v>
      </c>
      <c r="G8" s="18" t="n">
        <v>432.29790829</v>
      </c>
      <c r="H8" s="20" t="n">
        <v>26.29674476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500.44878151</v>
      </c>
      <c r="F9" s="20" t="n">
        <v>2.51385488</v>
      </c>
      <c r="G9" s="18" t="n">
        <v>542.3734441300001</v>
      </c>
      <c r="H9" s="20" t="n">
        <v>13.2490672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527.21851773</v>
      </c>
      <c r="F10" s="20" t="n">
        <v>2.40964455</v>
      </c>
      <c r="G10" s="18" t="n">
        <v>558.89098024</v>
      </c>
      <c r="H10" s="20" t="n">
        <v>18.4549848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454.33140755</v>
      </c>
      <c r="F11" s="20" t="n">
        <v>3.38401115</v>
      </c>
      <c r="G11" s="18" t="n">
        <v>476.51429813</v>
      </c>
      <c r="H11" s="20" t="n">
        <v>6.23055053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491.58014705</v>
      </c>
      <c r="F12" s="20" t="n">
        <v>9.757444850000001</v>
      </c>
      <c r="G12" s="18" t="n">
        <v>486.69208</v>
      </c>
      <c r="H12" s="20" t="n">
        <v>3.14451693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498.59355894</v>
      </c>
      <c r="F13" s="20" t="n">
        <v>2.87545514</v>
      </c>
      <c r="G13" s="18" t="n">
        <v>502.91332472</v>
      </c>
      <c r="H13" s="20" t="n">
        <v>7.54984818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522.8210233</v>
      </c>
      <c r="F14" s="20" t="n">
        <v>3.75608065</v>
      </c>
      <c r="G14" s="18" t="n">
        <v>516.53261891</v>
      </c>
      <c r="H14" s="20" t="n">
        <v>2.82099767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525.6645263</v>
      </c>
      <c r="F15" s="20" t="n">
        <v>3.05431686</v>
      </c>
      <c r="G15" s="18" t="n">
        <v>529.37631534</v>
      </c>
      <c r="H15" s="20" t="n">
        <v>5.63524727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502.26037942</v>
      </c>
      <c r="F16" s="20" t="n">
        <v>2.85809416</v>
      </c>
      <c r="G16" s="18" t="n">
        <v>500.39988583</v>
      </c>
      <c r="H16" s="20" t="n">
        <v>20.55816207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508.7104804</v>
      </c>
      <c r="F17" s="20" t="n">
        <v>4.01949852</v>
      </c>
      <c r="G17" s="18" t="n">
        <v>511.9652763</v>
      </c>
      <c r="H17" s="20" t="n">
        <v>22.02516263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466.40072622</v>
      </c>
      <c r="F18" s="20" t="n">
        <v>4.42051678</v>
      </c>
      <c r="G18" s="18" t="n">
        <v>535.79708018</v>
      </c>
      <c r="H18" s="20" t="n">
        <v>10.63423476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469.11983075</v>
      </c>
      <c r="F19" s="20" t="n">
        <v>3.69598217</v>
      </c>
      <c r="G19" s="18" t="n">
        <v>475.526784</v>
      </c>
      <c r="H19" s="20" t="n">
        <v>14.36157589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482.17503333</v>
      </c>
      <c r="F20" s="20" t="n">
        <v>2.1394469</v>
      </c>
      <c r="G20" s="18" t="n">
        <v>476.39929958</v>
      </c>
      <c r="H20" s="20" t="n">
        <v>5.71716016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519.69472916</v>
      </c>
      <c r="F21" s="20" t="n">
        <v>2.69087359</v>
      </c>
      <c r="G21" s="18" t="n">
        <v>558.63364998</v>
      </c>
      <c r="H21" s="20" t="n">
        <v>5.86976659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473.71988486</v>
      </c>
      <c r="F22" s="20" t="n">
        <v>4.58550816</v>
      </c>
      <c r="G22" s="18" t="n">
        <v>495.79976443</v>
      </c>
      <c r="H22" s="20" t="n">
        <v>11.75628745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488.71546937</v>
      </c>
      <c r="F23" s="20" t="n">
        <v>3.0589491</v>
      </c>
      <c r="G23" s="18" t="n">
        <v>479.92666107</v>
      </c>
      <c r="H23" s="20" t="n">
        <v>20.26615435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516.0380506</v>
      </c>
      <c r="F24" s="20" t="n">
        <v>3.4808931</v>
      </c>
      <c r="G24" s="18" t="n">
        <v>515.69524805</v>
      </c>
      <c r="H24" s="20" t="n">
        <v>9.03040247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518.19816407</v>
      </c>
      <c r="F25" s="20" t="n">
        <v>3.69113955</v>
      </c>
      <c r="G25" s="18" t="n">
        <v>500.45343268</v>
      </c>
      <c r="H25" s="20" t="n">
        <v>23.28205401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480.59754305</v>
      </c>
      <c r="F26" s="20" t="n">
        <v>3.22046113</v>
      </c>
      <c r="G26" s="18" t="n">
        <v>493.52304298</v>
      </c>
      <c r="H26" s="20" t="n">
        <v>2.74038323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482.90220591</v>
      </c>
      <c r="F27" s="20" t="n">
        <v>1.47260759</v>
      </c>
      <c r="G27" s="18" t="n">
        <v>444.96679677</v>
      </c>
      <c r="H27" s="20" t="n">
        <v>5.78489546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420.7679886</v>
      </c>
      <c r="F28" s="20" t="n">
        <v>2.51819849</v>
      </c>
      <c r="G28" s="18" t="n">
        <v>458.99159254</v>
      </c>
      <c r="H28" s="20" t="n">
        <v>11.67121569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492.04932524</v>
      </c>
      <c r="F29" s="20" t="n">
        <v>10.64400061</v>
      </c>
      <c r="G29" s="18" t="n">
        <v>513.7199495999999</v>
      </c>
      <c r="H29" s="20" t="n">
        <v>6.49887103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514.44971858</v>
      </c>
      <c r="F30" s="20" t="n">
        <v>3.36245208</v>
      </c>
      <c r="G30" s="18" t="n">
        <v>506.26141704</v>
      </c>
      <c r="H30" s="20" t="n">
        <v>7.12298707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513.52961816</v>
      </c>
      <c r="F31" s="20" t="n">
        <v>3.19840046</v>
      </c>
      <c r="G31" s="18" t="n">
        <v>512.02014442</v>
      </c>
      <c r="H31" s="20" t="n">
        <v>5.86400463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503.61691557</v>
      </c>
      <c r="F32" s="20" t="n">
        <v>2.88225711</v>
      </c>
      <c r="G32" s="18" t="n">
        <v>514.05620143</v>
      </c>
      <c r="H32" s="20" t="n">
        <v>5.65468585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497.54058815</v>
      </c>
      <c r="F33" s="20" t="n">
        <v>2.7514474</v>
      </c>
      <c r="G33" s="18" t="n">
        <v>513.84794711</v>
      </c>
      <c r="H33" s="20" t="n">
        <v>52.17134028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454.57573016</v>
      </c>
      <c r="F34" s="20" t="n">
        <v>6.35614201</v>
      </c>
      <c r="G34" s="18" t="n">
        <v>450.98811042</v>
      </c>
      <c r="H34" s="20" t="n">
        <v>4.6375495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500.60842135</v>
      </c>
      <c r="F35" s="20" t="n">
        <v>1.67349429</v>
      </c>
      <c r="G35" s="18" t="n">
        <v>522.18006135</v>
      </c>
      <c r="H35" s="20" t="n">
        <v>2.41606438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493.13743838</v>
      </c>
      <c r="F36" s="20" t="n">
        <v>2.44286686</v>
      </c>
      <c r="G36" s="18" t="n">
        <v>537.90406131</v>
      </c>
      <c r="H36" s="20" t="n">
        <v>9.787095020000001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490.20182615</v>
      </c>
      <c r="F37" s="20" t="n">
        <v>11.23977425</v>
      </c>
      <c r="G37" s="18" t="n">
        <v>501.24314749</v>
      </c>
      <c r="H37" s="20" t="n">
        <v>3.76455059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488.80979696</v>
      </c>
      <c r="F38" s="20" t="n">
        <v>4.03433548</v>
      </c>
      <c r="G38" s="18" t="n">
        <v>510.61579417</v>
      </c>
      <c r="H38" s="20" t="n">
        <v>11.74002847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428.38982185</v>
      </c>
      <c r="F39" s="20" t="n">
        <v>3.98694163</v>
      </c>
      <c r="G39" s="18" t="n">
        <v>423.77274244</v>
      </c>
      <c r="H39" s="20" t="n">
        <v>23.34004087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507.16999969</v>
      </c>
      <c r="F40" s="20" t="n">
        <v>4.10341003</v>
      </c>
      <c r="G40" s="18" t="n">
        <v>498.18760999</v>
      </c>
      <c r="H40" s="20" t="n">
        <v>3.89928223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496.73984734</v>
      </c>
      <c r="F41" s="20" t="n">
        <v>3.50685726</v>
      </c>
      <c r="G41" s="18" t="n">
        <v>506.53030599</v>
      </c>
      <c r="H41" s="20" t="n">
        <v>14.0695348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401.24095431</v>
      </c>
      <c r="F44" s="20" t="n">
        <v>4.46691717</v>
      </c>
      <c r="G44" s="18" t="n">
        <v>452.10894116</v>
      </c>
      <c r="H44" s="20" t="n">
        <v>14.66514885</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349.1854397</v>
      </c>
      <c r="F45" s="20" t="n">
        <v>3.0448806</v>
      </c>
      <c r="G45" s="18" t="n">
        <v>379.47706246</v>
      </c>
      <c r="H45" s="20" t="n">
        <v>25.49917938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404.64995559</v>
      </c>
      <c r="F46" s="20" t="n">
        <v>3.20970575</v>
      </c>
      <c r="G46" s="18" t="n">
        <v>497.83812376</v>
      </c>
      <c r="H46" s="20" t="n">
        <v>9.62894644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429.24739213</v>
      </c>
      <c r="F47" s="20" t="n">
        <v>18.08720553</v>
      </c>
      <c r="G47" s="18" t="n">
        <v>432.05527122</v>
      </c>
      <c r="H47" s="20" t="n">
        <v>5.25946113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490.47780908</v>
      </c>
      <c r="F48" s="20" t="n">
        <v>5.90171191</v>
      </c>
      <c r="G48" s="18" t="n">
        <v>543.07045038</v>
      </c>
      <c r="H48" s="20" t="n">
        <v>18.0091302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425.22659754</v>
      </c>
      <c r="F49" s="20" t="n">
        <v>3.24644341</v>
      </c>
      <c r="G49" s="18" t="n">
        <v>344.00305</v>
      </c>
      <c r="H49" s="20" t="n">
        <v>16.48795527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418.39031031</v>
      </c>
      <c r="F50" s="20" t="n">
        <v>3.99159175</v>
      </c>
      <c r="G50" s="18" t="n">
        <v>475.64413333</v>
      </c>
      <c r="H50" s="20" t="n">
        <v>9.034417619999999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428.14258218</v>
      </c>
      <c r="F51" s="20" t="n">
        <v>2.699673</v>
      </c>
      <c r="G51" s="18" t="n">
        <v>414.49223487</v>
      </c>
      <c r="H51" s="20" t="n">
        <v>11.51762689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485.99794613</v>
      </c>
      <c r="F52" s="20" t="n">
        <v>2.81364605</v>
      </c>
      <c r="G52" s="18" t="n">
        <v>547.46906386</v>
      </c>
      <c r="H52" s="20" t="n">
        <v>28.74709104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438.20164452</v>
      </c>
      <c r="F53" s="20" t="n">
        <v>1.6151987</v>
      </c>
      <c r="G53" s="18" t="n">
        <v>505.17336185</v>
      </c>
      <c r="H53" s="20" t="n">
        <v>6.1241542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347.85367422</v>
      </c>
      <c r="F54" s="20" t="n">
        <v>3.67144209</v>
      </c>
      <c r="G54" s="18" t="n">
        <v>411.22449552</v>
      </c>
      <c r="H54" s="20" t="n">
        <v>8.943962559999999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396.63343261</v>
      </c>
      <c r="F55" s="20" t="n">
        <v>3.43853579</v>
      </c>
      <c r="G55" s="18" t="n">
        <v>419.45704809</v>
      </c>
      <c r="H55" s="20" t="n">
        <v>8.61165804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531.99115777</v>
      </c>
      <c r="F56" s="20" t="n">
        <v>4.05353321</v>
      </c>
      <c r="G56" s="18" t="n">
        <v>518.2689628099999</v>
      </c>
      <c r="H56" s="20" t="n">
        <v>6.31477209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398.41300439</v>
      </c>
      <c r="F57" s="20" t="n">
        <v>3.92377964</v>
      </c>
      <c r="G57" s="18" t="n">
        <v>395.1349815</v>
      </c>
      <c r="H57" s="20" t="n">
        <v>5.78958294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406.33629597</v>
      </c>
      <c r="F58" s="20" t="n">
        <v>3.17122314</v>
      </c>
      <c r="G58" s="18" t="n">
        <v>439.22064218</v>
      </c>
      <c r="H58" s="20" t="n">
        <v>14.90151379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346.26347092</v>
      </c>
      <c r="F59" s="20" t="n">
        <v>1.443806</v>
      </c>
      <c r="G59" s="18" t="n">
        <v>380.5997698</v>
      </c>
      <c r="H59" s="20" t="n">
        <v>15.72893654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327.5972124</v>
      </c>
      <c r="F60" s="20" t="n">
        <v>5.18003258</v>
      </c>
      <c r="G60" s="18" t="n">
        <v>385.89026137</v>
      </c>
      <c r="H60" s="20" t="n">
        <v>10.98785851</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465.0269518</v>
      </c>
      <c r="F61" s="20" t="n">
        <v>4.51593581</v>
      </c>
      <c r="G61" s="18" t="n">
        <v>476.28853134</v>
      </c>
      <c r="H61" s="20" t="n">
        <v>4.32677496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520.24187877</v>
      </c>
      <c r="F62" s="20" t="n">
        <v>3.21931087</v>
      </c>
      <c r="G62" s="18" t="n">
        <v>507.08020185</v>
      </c>
      <c r="H62" s="20" t="n">
        <v>1.27444341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344.09196813</v>
      </c>
      <c r="F63" s="20" t="n">
        <v>1.62951657</v>
      </c>
      <c r="G63" s="18" t="n">
        <v>361.72909578</v>
      </c>
      <c r="H63" s="20" t="n">
        <v>2.77544577</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453.04227971</v>
      </c>
      <c r="F64" s="20" t="n">
        <v>1.85694988</v>
      </c>
      <c r="G64" s="18" t="n">
        <v>420.13360326</v>
      </c>
      <c r="H64" s="20" t="n">
        <v>4.09635916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419.35931333</v>
      </c>
      <c r="F65" s="20" t="n">
        <v>2.8459859</v>
      </c>
      <c r="G65" s="18" t="n">
        <v>400.04386859</v>
      </c>
      <c r="H65" s="20" t="n">
        <v>5.75208403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427.90351734</v>
      </c>
      <c r="F66" s="20" t="n">
        <v>2.04242122</v>
      </c>
      <c r="G66" s="18" t="n">
        <v>424.56555931</v>
      </c>
      <c r="H66" s="20" t="n">
        <v>2.2331985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384.66530024</v>
      </c>
      <c r="F67" s="20" t="n">
        <v>3.16634259</v>
      </c>
      <c r="G67" s="18" t="n">
        <v>445.59694918</v>
      </c>
      <c r="H67" s="20" t="n">
        <v>7.52285349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391.48171217</v>
      </c>
      <c r="F68" s="20" t="n">
        <v>1.13110027</v>
      </c>
      <c r="G68" s="18" t="n">
        <v>443.9025218</v>
      </c>
      <c r="H68" s="20" t="n">
        <v>2.08503057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434.98496157</v>
      </c>
      <c r="F69" s="20" t="n">
        <v>4.01804768</v>
      </c>
      <c r="G69" s="18" t="n">
        <v>404.10261977</v>
      </c>
      <c r="H69" s="20" t="n">
        <v>23.7672153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485.1803981</v>
      </c>
      <c r="F70" s="20" t="n">
        <v>3.99677021</v>
      </c>
      <c r="G70" s="18" t="n">
        <v>508.66197041</v>
      </c>
      <c r="H70" s="20" t="n">
        <v>5.00128313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529.08808229</v>
      </c>
      <c r="F71" s="20" t="n">
        <v>1.77407915</v>
      </c>
      <c r="G71" s="18" t="n">
        <v>561.77467484</v>
      </c>
      <c r="H71" s="20" t="n">
        <v>4.37482564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505.80257965</v>
      </c>
      <c r="F72" s="20" t="n">
        <v>3.21680664</v>
      </c>
      <c r="G72" s="18" t="n">
        <v>462.03595625</v>
      </c>
      <c r="H72" s="20" t="n">
        <v>9.62258514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399.89670409</v>
      </c>
      <c r="F73" s="20" t="n">
        <v>7.92091227</v>
      </c>
      <c r="G73" s="18" t="n">
        <v>412.50710161</v>
      </c>
      <c r="H73" s="20" t="n">
        <v>3.70243761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424.0920652</v>
      </c>
      <c r="F74" s="20" t="n">
        <v>1.56968515</v>
      </c>
      <c r="G74" s="18" t="n">
        <v>436.9814019</v>
      </c>
      <c r="H74" s="20" t="n">
        <v>6.08111422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363.38924316</v>
      </c>
      <c r="F75" s="20" t="n">
        <v>3.43348938</v>
      </c>
      <c r="G75" s="18" t="n">
        <v>304.6622992</v>
      </c>
      <c r="H75" s="20" t="n">
        <v>32.00327554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425.00463439</v>
      </c>
      <c r="F76" s="20" t="n">
        <v>3.7441324</v>
      </c>
      <c r="G76" s="18" t="n">
        <v>456.18431983</v>
      </c>
      <c r="H76" s="20" t="n">
        <v>6.32881271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434.35933346</v>
      </c>
      <c r="F77" s="20" t="n">
        <v>2.78871505</v>
      </c>
      <c r="G77" s="18" t="n">
        <v>509.20180107</v>
      </c>
      <c r="H77" s="20" t="n">
        <v>22.62955262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483.51847166</v>
      </c>
      <c r="F78" s="20" t="n">
        <v>4.91518857</v>
      </c>
      <c r="G78" s="18" t="n">
        <v>493.19498834</v>
      </c>
      <c r="H78" s="20" t="n">
        <v>6.54783474</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428.70868624</v>
      </c>
      <c r="F80" s="20" t="n">
        <v>3.75986256</v>
      </c>
      <c r="G80" s="18" t="n">
        <v>411.74855359</v>
      </c>
      <c r="H80" s="20" t="n">
        <v>8.935199860000001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429.6154929</v>
      </c>
      <c r="F81" s="20" t="n">
        <v>3.09414079</v>
      </c>
      <c r="G81" s="18" t="n">
        <v>436.86844691</v>
      </c>
      <c r="H81" s="20" t="n">
        <v>15.853136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503.11575109</v>
      </c>
      <c r="F7" s="20" t="n">
        <v>1.82414483</v>
      </c>
      <c r="G7" s="18" t="n">
        <v>534.8124394</v>
      </c>
      <c r="H7" s="20" t="n">
        <v>24.83765237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484.86150206</v>
      </c>
      <c r="F8" s="20" t="n">
        <v>2.83667853</v>
      </c>
      <c r="G8" s="18" t="n">
        <v>494.33596151</v>
      </c>
      <c r="H8" s="20" t="n">
        <v>13.01067129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500.80764707</v>
      </c>
      <c r="F9" s="20" t="n">
        <v>2.46283275</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528.60069951</v>
      </c>
      <c r="F10" s="20" t="n">
        <v>2.34774708</v>
      </c>
      <c r="G10" s="18" t="n">
        <v>499.50941658</v>
      </c>
      <c r="H10" s="20" t="n">
        <v>26.99882521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459.13175176</v>
      </c>
      <c r="F11" s="20" t="n">
        <v>2.69787102</v>
      </c>
      <c r="G11" s="18" t="n">
        <v>564.17239885</v>
      </c>
      <c r="H11" s="20" t="n">
        <v>8.779871679999999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487.50429395</v>
      </c>
      <c r="F12" s="20" t="n">
        <v>2.58071049</v>
      </c>
      <c r="G12" s="18" t="n">
        <v>412.19240343</v>
      </c>
      <c r="H12" s="20" t="n">
        <v>14.69335716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499.79321695</v>
      </c>
      <c r="F13" s="20" t="n">
        <v>2.86869949</v>
      </c>
      <c r="G13" s="18" t="n">
        <v>498.25473568</v>
      </c>
      <c r="H13" s="20" t="n">
        <v>20.36044779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519.44488425</v>
      </c>
      <c r="F14" s="20" t="n">
        <v>2.25827049</v>
      </c>
      <c r="G14" s="18" t="n">
        <v>514.38177064</v>
      </c>
      <c r="H14" s="20" t="n">
        <v>9.683907270000001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526.56924126</v>
      </c>
      <c r="F15" s="20" t="n">
        <v>2.58012217</v>
      </c>
      <c r="G15" s="18" t="n">
        <v>507.20437616</v>
      </c>
      <c r="H15" s="20" t="n">
        <v>6.54848058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502.18987325</v>
      </c>
      <c r="F16" s="20" t="n">
        <v>2.71957707</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508.84427524</v>
      </c>
      <c r="F17" s="20" t="n">
        <v>3.79041934</v>
      </c>
      <c r="G17" s="18" t="s">
        <v>404</v>
      </c>
      <c r="H17" s="20" t="s">
        <v>404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470.056057</v>
      </c>
      <c r="F19" s="20" t="n">
        <v>2.96589384</v>
      </c>
      <c r="G19" s="18" t="s">
        <v>404</v>
      </c>
      <c r="H19" s="20" t="s">
        <v>404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480.60873865</v>
      </c>
      <c r="F20" s="20" t="n">
        <v>2.09886738</v>
      </c>
      <c r="G20" s="18" t="n">
        <v>499.45624458</v>
      </c>
      <c r="H20" s="20" t="n">
        <v>6.25455661</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521.54793236</v>
      </c>
      <c r="F21" s="20" t="n">
        <v>2.62556748</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478.96064277</v>
      </c>
      <c r="F22" s="20" t="n">
        <v>3.77659329</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488.48017752</v>
      </c>
      <c r="F23" s="20" t="n">
        <v>2.99504094</v>
      </c>
      <c r="G23" s="18" t="n">
        <v>453.39778028</v>
      </c>
      <c r="H23" s="20" t="n">
        <v>44.17173841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515.4401538</v>
      </c>
      <c r="F24" s="20" t="n">
        <v>3.21024166</v>
      </c>
      <c r="G24" s="18" t="n">
        <v>580.9664706</v>
      </c>
      <c r="H24" s="20" t="n">
        <v>10.48892682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517.43670963</v>
      </c>
      <c r="F25" s="20" t="n">
        <v>3.50472354</v>
      </c>
      <c r="G25" s="18" t="s">
        <v>404</v>
      </c>
      <c r="H25" s="20" t="s">
        <v>404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488.41643787</v>
      </c>
      <c r="F26" s="20" t="n">
        <v>1.92328</v>
      </c>
      <c r="G26" s="18" t="n">
        <v>482.00087479</v>
      </c>
      <c r="H26" s="20" t="n">
        <v>8.22778789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481.43909717</v>
      </c>
      <c r="F27" s="20" t="n">
        <v>1.44144491</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423.28121337</v>
      </c>
      <c r="F28" s="20" t="n">
        <v>2.58675853</v>
      </c>
      <c r="G28" s="18" t="n">
        <v>421.63113071</v>
      </c>
      <c r="H28" s="20" t="n">
        <v>6.64444829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510.71962711</v>
      </c>
      <c r="F30" s="20" t="n">
        <v>2.95161677</v>
      </c>
      <c r="G30" s="18" t="n">
        <v>552.46473239</v>
      </c>
      <c r="H30" s="20" t="n">
        <v>23.25009782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513.4262722</v>
      </c>
      <c r="F31" s="20" t="n">
        <v>2.6581678</v>
      </c>
      <c r="G31" s="18" t="n">
        <v>489.18449441</v>
      </c>
      <c r="H31" s="20" t="n">
        <v>19.09680833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497.75111157</v>
      </c>
      <c r="F33" s="20" t="n">
        <v>2.70814621</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453.18788249</v>
      </c>
      <c r="F34" s="20" t="n">
        <v>2.90774737</v>
      </c>
      <c r="G34" s="18" t="n">
        <v>425.05207115</v>
      </c>
      <c r="H34" s="20" t="n">
        <v>22.41782969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507.35629814</v>
      </c>
      <c r="F35" s="20" t="n">
        <v>1.51561354</v>
      </c>
      <c r="G35" s="18" t="n">
        <v>507.17564595</v>
      </c>
      <c r="H35" s="20" t="n">
        <v>9.573936550000001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495.61349715</v>
      </c>
      <c r="F36" s="20" t="n">
        <v>2.36866947</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500.28154327</v>
      </c>
      <c r="F37" s="20" t="n">
        <v>3.50937655</v>
      </c>
      <c r="G37" s="18" t="n">
        <v>495.65616122</v>
      </c>
      <c r="H37" s="20" t="n">
        <v>14.4093171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491.88211479</v>
      </c>
      <c r="F38" s="20" t="n">
        <v>3.17642156</v>
      </c>
      <c r="G38" s="18" t="n">
        <v>489.39757506</v>
      </c>
      <c r="H38" s="20" t="n">
        <v>12.60175317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428.55909281</v>
      </c>
      <c r="F39" s="20" t="n">
        <v>3.95808265</v>
      </c>
      <c r="G39" s="18" t="n">
        <v>377.42146601</v>
      </c>
      <c r="H39" s="20" t="n">
        <v>13.00186249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499.85507553</v>
      </c>
      <c r="F40" s="20" t="n">
        <v>3.38173688</v>
      </c>
      <c r="G40" s="18" t="n">
        <v>506.60616177</v>
      </c>
      <c r="H40" s="20" t="n">
        <v>14.14338527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496.18401892</v>
      </c>
      <c r="F41" s="20" t="n">
        <v>3.60269527</v>
      </c>
      <c r="G41" s="18" t="n">
        <v>513.69503636</v>
      </c>
      <c r="H41" s="20" t="n">
        <v>6.58413656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404.92852593</v>
      </c>
      <c r="F44" s="20" t="n">
        <v>4.17631855</v>
      </c>
      <c r="G44" s="18" t="s">
        <v>404</v>
      </c>
      <c r="H44" s="20" t="s">
        <v>404</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411.99423137</v>
      </c>
      <c r="F46" s="20" t="n">
        <v>3.23002672</v>
      </c>
      <c r="G46" s="18" t="n">
        <v>469.74135137</v>
      </c>
      <c r="H46" s="20" t="n">
        <v>7.95207871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434.02469478</v>
      </c>
      <c r="F47" s="20" t="n">
        <v>5.3425661</v>
      </c>
      <c r="G47" s="18" t="n">
        <v>404.85980488</v>
      </c>
      <c r="H47" s="20" t="n">
        <v>23.34550921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491.75159482</v>
      </c>
      <c r="F48" s="20" t="n">
        <v>5.32818499</v>
      </c>
      <c r="G48" s="18" t="n">
        <v>578.25056665</v>
      </c>
      <c r="H48" s="20" t="n">
        <v>19.86860514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424.98654689</v>
      </c>
      <c r="F49" s="20" t="n">
        <v>3.27606712</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428.0283579</v>
      </c>
      <c r="F50" s="20" t="n">
        <v>3.40950838</v>
      </c>
      <c r="G50" s="18" t="n">
        <v>409.11879336</v>
      </c>
      <c r="H50" s="20" t="n">
        <v>26.21389453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427.4875483</v>
      </c>
      <c r="F51" s="20" t="n">
        <v>2.63497936</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486.76346292</v>
      </c>
      <c r="F52" s="20" t="n">
        <v>2.68674969</v>
      </c>
      <c r="G52" s="18" t="n">
        <v>502.88692226</v>
      </c>
      <c r="H52" s="20" t="n">
        <v>5.45036692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442.83143358</v>
      </c>
      <c r="F53" s="20" t="n">
        <v>1.65870975</v>
      </c>
      <c r="G53" s="18" t="s">
        <v>404</v>
      </c>
      <c r="H53" s="20" t="s">
        <v>404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357.6689016</v>
      </c>
      <c r="F54" s="20" t="n">
        <v>3.29567743</v>
      </c>
      <c r="G54" s="18" t="n">
        <v>384.4783407</v>
      </c>
      <c r="H54" s="20" t="n">
        <v>9.041168669999999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400.98279087</v>
      </c>
      <c r="F55" s="20" t="n">
        <v>3.04745331</v>
      </c>
      <c r="G55" s="18" t="n">
        <v>422.98695664</v>
      </c>
      <c r="H55" s="20" t="n">
        <v>32.06046663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526.74388777</v>
      </c>
      <c r="F56" s="20" t="n">
        <v>2.71481073</v>
      </c>
      <c r="G56" s="18" t="n">
        <v>523.8301756</v>
      </c>
      <c r="H56" s="20" t="n">
        <v>29.88238984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396.32326948</v>
      </c>
      <c r="F57" s="20" t="n">
        <v>2.95340822</v>
      </c>
      <c r="G57" s="18" t="n">
        <v>425.59355084</v>
      </c>
      <c r="H57" s="20" t="n">
        <v>9.56476024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407.64114809</v>
      </c>
      <c r="F58" s="20" t="n">
        <v>3.03276971</v>
      </c>
      <c r="G58" s="18" t="n">
        <v>446.54237102</v>
      </c>
      <c r="H58" s="20" t="n">
        <v>16.95197875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347.12590293</v>
      </c>
      <c r="F59" s="20" t="n">
        <v>1.56898215</v>
      </c>
      <c r="G59" s="18" t="s">
        <v>404</v>
      </c>
      <c r="H59" s="20" t="s">
        <v>404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347.40579989</v>
      </c>
      <c r="F60" s="20" t="n">
        <v>4.46577321</v>
      </c>
      <c r="G60" s="18" t="n">
        <v>351.24609939</v>
      </c>
      <c r="H60" s="20" t="n">
        <v>56.0264984</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470.55865689</v>
      </c>
      <c r="F61" s="20" t="n">
        <v>3.08709009</v>
      </c>
      <c r="G61" s="18" t="n">
        <v>485.40998699</v>
      </c>
      <c r="H61" s="20" t="n">
        <v>8.2181447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507.76705557</v>
      </c>
      <c r="F62" s="20" t="n">
        <v>1.28437674</v>
      </c>
      <c r="G62" s="18" t="n">
        <v>557.31524405</v>
      </c>
      <c r="H62" s="20" t="n">
        <v>9.3255043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343.6997303</v>
      </c>
      <c r="F63" s="20" t="n">
        <v>1.64296195</v>
      </c>
      <c r="G63" s="18" t="n">
        <v>365.05575414</v>
      </c>
      <c r="H63" s="20" t="n">
        <v>2.66618369</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449.37700893</v>
      </c>
      <c r="F64" s="20" t="n">
        <v>1.68844421</v>
      </c>
      <c r="G64" s="18" t="n">
        <v>363.03047925</v>
      </c>
      <c r="H64" s="20" t="n">
        <v>10.65216751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416.3813921</v>
      </c>
      <c r="F65" s="20" t="n">
        <v>2.54723953</v>
      </c>
      <c r="G65" s="18" t="n">
        <v>394.56675333</v>
      </c>
      <c r="H65" s="20" t="n">
        <v>23.03519182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426.88447764</v>
      </c>
      <c r="F66" s="20" t="n">
        <v>1.57885956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396.89712977</v>
      </c>
      <c r="F67" s="20" t="n">
        <v>2.8242713</v>
      </c>
      <c r="G67" s="18" t="n">
        <v>487.44529185</v>
      </c>
      <c r="H67" s="20" t="n">
        <v>43.71467476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401.83706708</v>
      </c>
      <c r="F68" s="20" t="n">
        <v>1.01354512</v>
      </c>
      <c r="G68" s="18" t="n">
        <v>426.75885326</v>
      </c>
      <c r="H68" s="20" t="n">
        <v>22.91831331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433.43146207</v>
      </c>
      <c r="F69" s="20" t="n">
        <v>4.10704633</v>
      </c>
      <c r="G69" s="18" t="n">
        <v>442.54761268</v>
      </c>
      <c r="H69" s="20" t="n">
        <v>28.31355668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493.54137294</v>
      </c>
      <c r="F70" s="20" t="n">
        <v>3.02456416</v>
      </c>
      <c r="G70" s="18" t="n">
        <v>516.91413674</v>
      </c>
      <c r="H70" s="20" t="n">
        <v>11.81195744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535.10015436</v>
      </c>
      <c r="F71" s="20" t="n">
        <v>1.63496657</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497.63860778</v>
      </c>
      <c r="F72" s="20" t="n">
        <v>2.58154478</v>
      </c>
      <c r="G72" s="18" t="n">
        <v>484.29096488</v>
      </c>
      <c r="H72" s="20" t="n">
        <v>24.22074719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404.22761767</v>
      </c>
      <c r="F73" s="20" t="n">
        <v>4.97892249</v>
      </c>
      <c r="G73" s="18" t="n">
        <v>415.89028607</v>
      </c>
      <c r="H73" s="20" t="n">
        <v>4.90918789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424.5805784</v>
      </c>
      <c r="F74" s="20" t="n">
        <v>1.58747563</v>
      </c>
      <c r="G74" s="18" t="n">
        <v>424.6146237</v>
      </c>
      <c r="H74" s="20" t="n">
        <v>8.26651053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362.80446373</v>
      </c>
      <c r="F75" s="20" t="n">
        <v>3.5665126</v>
      </c>
      <c r="G75" s="18" t="n">
        <v>348.91851083</v>
      </c>
      <c r="H75" s="20" t="n">
        <v>41.93206197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434.16177049</v>
      </c>
      <c r="F76" s="20" t="n">
        <v>3.15128458</v>
      </c>
      <c r="G76" s="18" t="n">
        <v>485.28478311</v>
      </c>
      <c r="H76" s="20" t="n">
        <v>38.57644891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436.6177722</v>
      </c>
      <c r="F77" s="20" t="n">
        <v>2.58027407</v>
      </c>
      <c r="G77" s="18" t="n">
        <v>432.17324803</v>
      </c>
      <c r="H77" s="20" t="n">
        <v>11.9173363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486.66976048</v>
      </c>
      <c r="F78" s="20" t="n">
        <v>3.79693868</v>
      </c>
      <c r="G78" s="18" t="n">
        <v>509.44774286</v>
      </c>
      <c r="H78" s="20" t="n">
        <v>10.00582701</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427.09693339</v>
      </c>
      <c r="F80" s="20" t="n">
        <v>3.47241283</v>
      </c>
      <c r="G80" s="18" t="n">
        <v>432.99553274</v>
      </c>
      <c r="H80" s="20" t="n">
        <v>9.102899649999999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430.36681465</v>
      </c>
      <c r="F81" s="20" t="n">
        <v>3.49444848</v>
      </c>
      <c r="G81" s="18" t="n">
        <v>452.62036058</v>
      </c>
      <c r="H81" s="20" t="n">
        <v>12.56223025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498.87391978</v>
      </c>
      <c r="F7" s="20" t="n">
        <v>2.01076367</v>
      </c>
      <c r="G7" s="18" t="n">
        <v>543.16603262</v>
      </c>
      <c r="H7" s="20" t="n">
        <v>5.2557278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484.88200896</v>
      </c>
      <c r="F8" s="20" t="n">
        <v>2.83905404</v>
      </c>
      <c r="G8" s="18" t="n">
        <v>471.77449862</v>
      </c>
      <c r="H8" s="20" t="n">
        <v>12.86121603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500.76134203</v>
      </c>
      <c r="F9" s="20" t="n">
        <v>2.51040487</v>
      </c>
      <c r="G9" s="18" t="n">
        <v>506.38297535</v>
      </c>
      <c r="H9" s="20" t="n">
        <v>17.29163809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526.90031271</v>
      </c>
      <c r="F10" s="20" t="n">
        <v>2.48707829</v>
      </c>
      <c r="G10" s="18" t="n">
        <v>541.8024502</v>
      </c>
      <c r="H10" s="20" t="n">
        <v>7.51123014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445.2936054</v>
      </c>
      <c r="F11" s="20" t="n">
        <v>3.87564764</v>
      </c>
      <c r="G11" s="18" t="n">
        <v>475.82825819</v>
      </c>
      <c r="H11" s="20" t="n">
        <v>4.716403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487.41494603</v>
      </c>
      <c r="F12" s="20" t="n">
        <v>2.58297117</v>
      </c>
      <c r="G12" s="18" t="n">
        <v>502.19033008</v>
      </c>
      <c r="H12" s="20" t="n">
        <v>7.64160397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498.832438</v>
      </c>
      <c r="F13" s="20" t="n">
        <v>2.7470185</v>
      </c>
      <c r="G13" s="18" t="n">
        <v>512.01631315</v>
      </c>
      <c r="H13" s="20" t="n">
        <v>14.09204645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518.7709449499999</v>
      </c>
      <c r="F14" s="20" t="n">
        <v>2.33251453</v>
      </c>
      <c r="G14" s="18" t="n">
        <v>522.51579411</v>
      </c>
      <c r="H14" s="20" t="n">
        <v>7.51987952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525.12156971</v>
      </c>
      <c r="F15" s="20" t="n">
        <v>2.60271025</v>
      </c>
      <c r="G15" s="18" t="n">
        <v>585.04973721</v>
      </c>
      <c r="H15" s="20" t="n">
        <v>24.94039455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503.69466965</v>
      </c>
      <c r="F16" s="20" t="n">
        <v>2.72384964</v>
      </c>
      <c r="G16" s="18" t="n">
        <v>419.01108396</v>
      </c>
      <c r="H16" s="20" t="n">
        <v>38.85903654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508.75164762</v>
      </c>
      <c r="F17" s="20" t="n">
        <v>3.8102016</v>
      </c>
      <c r="G17" s="18" t="n">
        <v>526.5684986</v>
      </c>
      <c r="H17" s="20" t="n">
        <v>13.27683047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464.10730255</v>
      </c>
      <c r="F18" s="20" t="n">
        <v>4.57597274</v>
      </c>
      <c r="G18" s="18" t="n">
        <v>535.61235206</v>
      </c>
      <c r="H18" s="20" t="n">
        <v>10.96342734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470.74770865</v>
      </c>
      <c r="F19" s="20" t="n">
        <v>3.16093052</v>
      </c>
      <c r="G19" s="18" t="n">
        <v>439.53159035</v>
      </c>
      <c r="H19" s="20" t="n">
        <v>27.39318561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481.22913341</v>
      </c>
      <c r="F20" s="20" t="n">
        <v>2.09511051</v>
      </c>
      <c r="G20" s="18" t="n">
        <v>495.8231016</v>
      </c>
      <c r="H20" s="20" t="n">
        <v>9.60742898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519.55635238</v>
      </c>
      <c r="F21" s="20" t="n">
        <v>2.68540056</v>
      </c>
      <c r="G21" s="18" t="n">
        <v>564.48984777</v>
      </c>
      <c r="H21" s="20" t="n">
        <v>5.97337995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478.96064277</v>
      </c>
      <c r="F22" s="20" t="n">
        <v>3.77659329</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488.48961085</v>
      </c>
      <c r="F23" s="20" t="n">
        <v>2.99596713</v>
      </c>
      <c r="G23" s="18" t="n">
        <v>459.27619853</v>
      </c>
      <c r="H23" s="20" t="n">
        <v>11.70902886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519.6283049800001</v>
      </c>
      <c r="F24" s="20" t="n">
        <v>3.44327669</v>
      </c>
      <c r="G24" s="18" t="n">
        <v>504.2189184</v>
      </c>
      <c r="H24" s="20" t="n">
        <v>8.300524100000001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517.5542874400001</v>
      </c>
      <c r="F25" s="20" t="n">
        <v>3.52944175</v>
      </c>
      <c r="G25" s="18" t="n">
        <v>496.61975154</v>
      </c>
      <c r="H25" s="20" t="n">
        <v>7.26391306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486.61297789</v>
      </c>
      <c r="F26" s="20" t="n">
        <v>2.0570139</v>
      </c>
      <c r="G26" s="18" t="n">
        <v>498.3862736</v>
      </c>
      <c r="H26" s="20" t="n">
        <v>6.65092332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478.45783038</v>
      </c>
      <c r="F27" s="20" t="n">
        <v>1.50245713</v>
      </c>
      <c r="G27" s="18" t="n">
        <v>516.60548386</v>
      </c>
      <c r="H27" s="20" t="n">
        <v>4.78507195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420.7640849</v>
      </c>
      <c r="F28" s="20" t="n">
        <v>2.67679292</v>
      </c>
      <c r="G28" s="18" t="n">
        <v>448.56370731</v>
      </c>
      <c r="H28" s="20" t="n">
        <v>10.11363438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516.20979534</v>
      </c>
      <c r="F29" s="20" t="n">
        <v>6.23027488</v>
      </c>
      <c r="G29" s="18" t="n">
        <v>489.11843872</v>
      </c>
      <c r="H29" s="20" t="n">
        <v>9.11626324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510.44186197</v>
      </c>
      <c r="F30" s="20" t="n">
        <v>3.00808768</v>
      </c>
      <c r="G30" s="18" t="n">
        <v>523.23156541</v>
      </c>
      <c r="H30" s="20" t="n">
        <v>12.78320527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513.76369199</v>
      </c>
      <c r="F31" s="20" t="n">
        <v>2.68944717</v>
      </c>
      <c r="G31" s="18" t="n">
        <v>455.82345302</v>
      </c>
      <c r="H31" s="20" t="n">
        <v>22.89860359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496.68311467</v>
      </c>
      <c r="F33" s="20" t="n">
        <v>2.87402983</v>
      </c>
      <c r="G33" s="18" t="n">
        <v>538.14177775</v>
      </c>
      <c r="H33" s="20" t="n">
        <v>20.59873879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452.46922447</v>
      </c>
      <c r="F34" s="20" t="n">
        <v>2.8351154</v>
      </c>
      <c r="G34" s="18" t="n">
        <v>477.43060968</v>
      </c>
      <c r="H34" s="20" t="n">
        <v>10.18653585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506.99274458</v>
      </c>
      <c r="F35" s="20" t="n">
        <v>1.5072455</v>
      </c>
      <c r="G35" s="18" t="n">
        <v>553.54191375</v>
      </c>
      <c r="H35" s="20" t="n">
        <v>8.14164296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495.59236908</v>
      </c>
      <c r="F36" s="20" t="n">
        <v>2.3794854</v>
      </c>
      <c r="G36" s="18" t="n">
        <v>502.56020506</v>
      </c>
      <c r="H36" s="20" t="n">
        <v>11.91384043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500.1384697</v>
      </c>
      <c r="F37" s="20" t="n">
        <v>3.66466183</v>
      </c>
      <c r="G37" s="18" t="n">
        <v>500.33772664</v>
      </c>
      <c r="H37" s="20" t="n">
        <v>7.85908905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496.1506505</v>
      </c>
      <c r="F38" s="20" t="n">
        <v>3.52522866</v>
      </c>
      <c r="G38" s="18" t="n">
        <v>450.92525704</v>
      </c>
      <c r="H38" s="20" t="n">
        <v>15.9523113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428.41930899</v>
      </c>
      <c r="F39" s="20" t="n">
        <v>4.21482495</v>
      </c>
      <c r="G39" s="18" t="n">
        <v>427.0024838</v>
      </c>
      <c r="H39" s="20" t="n">
        <v>13.87982128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496.78949902</v>
      </c>
      <c r="F40" s="20" t="n">
        <v>5.86378331</v>
      </c>
      <c r="G40" s="18" t="n">
        <v>501.62474961</v>
      </c>
      <c r="H40" s="20" t="n">
        <v>3.88341762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495.03676488</v>
      </c>
      <c r="F41" s="20" t="n">
        <v>5.41836391</v>
      </c>
      <c r="G41" s="18" t="n">
        <v>500.49911301</v>
      </c>
      <c r="H41" s="20" t="n">
        <v>4.80290942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402.05093978</v>
      </c>
      <c r="F44" s="20" t="n">
        <v>3.58178245</v>
      </c>
      <c r="G44" s="18" t="n">
        <v>450.91490283</v>
      </c>
      <c r="H44" s="20" t="n">
        <v>21.43915939</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408.14183521</v>
      </c>
      <c r="F46" s="20" t="n">
        <v>3.27437138</v>
      </c>
      <c r="G46" s="18" t="n">
        <v>487.60627242</v>
      </c>
      <c r="H46" s="20" t="n">
        <v>16.55754056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435.28796102</v>
      </c>
      <c r="F47" s="20" t="n">
        <v>5.73874126</v>
      </c>
      <c r="G47" s="18" t="n">
        <v>401.42415507</v>
      </c>
      <c r="H47" s="20" t="n">
        <v>17.36662994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490.30744484</v>
      </c>
      <c r="F48" s="20" t="n">
        <v>6.55455162</v>
      </c>
      <c r="G48" s="18" t="n">
        <v>512.46907753</v>
      </c>
      <c r="H48" s="20" t="n">
        <v>11.74312723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425.3280402</v>
      </c>
      <c r="F49" s="20" t="n">
        <v>3.36247935</v>
      </c>
      <c r="G49" s="18" t="n">
        <v>415.15984999</v>
      </c>
      <c r="H49" s="20" t="n">
        <v>24.52411297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427.36879647</v>
      </c>
      <c r="F50" s="20" t="n">
        <v>3.5870761</v>
      </c>
      <c r="G50" s="18" t="n">
        <v>458.83272975</v>
      </c>
      <c r="H50" s="20" t="n">
        <v>30.77643838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428.42875018</v>
      </c>
      <c r="F51" s="20" t="n">
        <v>2.55850719</v>
      </c>
      <c r="G51" s="18" t="n">
        <v>415.27146218</v>
      </c>
      <c r="H51" s="20" t="n">
        <v>9.75902907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485.93712176</v>
      </c>
      <c r="F52" s="20" t="n">
        <v>2.69241366</v>
      </c>
      <c r="G52" s="18" t="n">
        <v>616.9765814</v>
      </c>
      <c r="H52" s="20" t="n">
        <v>11.29837151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436.23064869</v>
      </c>
      <c r="F53" s="20" t="n">
        <v>1.6295685</v>
      </c>
      <c r="G53" s="18" t="n">
        <v>482.58687412</v>
      </c>
      <c r="H53" s="20" t="n">
        <v>4.68803896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354.78406998</v>
      </c>
      <c r="F54" s="20" t="n">
        <v>3.38495956</v>
      </c>
      <c r="G54" s="18" t="n">
        <v>401.94243495</v>
      </c>
      <c r="H54" s="20" t="n">
        <v>18.09028694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400.4369643</v>
      </c>
      <c r="F55" s="20" t="n">
        <v>3.20512298</v>
      </c>
      <c r="G55" s="18" t="n">
        <v>410.37054785</v>
      </c>
      <c r="H55" s="20" t="n">
        <v>16.43419272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526.3757113200001</v>
      </c>
      <c r="F56" s="20" t="n">
        <v>3.28370871</v>
      </c>
      <c r="G56" s="18" t="n">
        <v>527.3226051300001</v>
      </c>
      <c r="H56" s="20" t="n">
        <v>7.36510291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400.68769262</v>
      </c>
      <c r="F57" s="20" t="n">
        <v>4.03388042</v>
      </c>
      <c r="G57" s="18" t="n">
        <v>391.80529785</v>
      </c>
      <c r="H57" s="20" t="n">
        <v>4.74724656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404.6877783</v>
      </c>
      <c r="F58" s="20" t="n">
        <v>3.17891895</v>
      </c>
      <c r="G58" s="18" t="n">
        <v>439.70989954</v>
      </c>
      <c r="H58" s="20" t="n">
        <v>8.592995630000001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346.30591466</v>
      </c>
      <c r="F59" s="20" t="n">
        <v>1.57198519</v>
      </c>
      <c r="G59" s="18" t="n">
        <v>394.28313672</v>
      </c>
      <c r="H59" s="20" t="n">
        <v>8.95817912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340.42111506</v>
      </c>
      <c r="F60" s="20" t="n">
        <v>4.9692146</v>
      </c>
      <c r="G60" s="18" t="n">
        <v>382.11973361</v>
      </c>
      <c r="H60" s="20" t="n">
        <v>10.96443824</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474.0182253</v>
      </c>
      <c r="F61" s="20" t="n">
        <v>3.61317965</v>
      </c>
      <c r="G61" s="18" t="n">
        <v>468.52105462</v>
      </c>
      <c r="H61" s="20" t="n">
        <v>5.7471075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505.41564808</v>
      </c>
      <c r="F62" s="20" t="n">
        <v>2.00008421</v>
      </c>
      <c r="G62" s="18" t="n">
        <v>509.96220479</v>
      </c>
      <c r="H62" s="20" t="n">
        <v>1.34004349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344.61175258</v>
      </c>
      <c r="F63" s="20" t="n">
        <v>1.73463786</v>
      </c>
      <c r="G63" s="18" t="n">
        <v>360.71368217</v>
      </c>
      <c r="H63" s="20" t="n">
        <v>2.68199783</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441.85714025</v>
      </c>
      <c r="F64" s="20" t="n">
        <v>1.77436996</v>
      </c>
      <c r="G64" s="18" t="n">
        <v>508.65916971</v>
      </c>
      <c r="H64" s="20" t="n">
        <v>7.19486025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417.42022374</v>
      </c>
      <c r="F65" s="20" t="n">
        <v>3.28930271</v>
      </c>
      <c r="G65" s="18" t="n">
        <v>412.21032005</v>
      </c>
      <c r="H65" s="20" t="n">
        <v>8.369054090000001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423.24388033</v>
      </c>
      <c r="F66" s="20" t="n">
        <v>1.57328139</v>
      </c>
      <c r="G66" s="18" t="n">
        <v>457.3835075</v>
      </c>
      <c r="H66" s="20" t="n">
        <v>4.40897618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396.63970467</v>
      </c>
      <c r="F67" s="20" t="n">
        <v>3.01856925</v>
      </c>
      <c r="G67" s="18" t="n">
        <v>451.2229681</v>
      </c>
      <c r="H67" s="20" t="n">
        <v>16.6703749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379.04381102</v>
      </c>
      <c r="F68" s="20" t="n">
        <v>0.9954342</v>
      </c>
      <c r="G68" s="18" t="n">
        <v>446.41024438</v>
      </c>
      <c r="H68" s="20" t="n">
        <v>1.97955272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436.37171627</v>
      </c>
      <c r="F69" s="20" t="n">
        <v>4.32314352</v>
      </c>
      <c r="G69" s="18" t="n">
        <v>388.19895452</v>
      </c>
      <c r="H69" s="20" t="n">
        <v>17.04546404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488.83136587</v>
      </c>
      <c r="F70" s="20" t="n">
        <v>3.6373243</v>
      </c>
      <c r="G70" s="18" t="n">
        <v>508.74407333</v>
      </c>
      <c r="H70" s="20" t="n">
        <v>4.37798578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531.53867203</v>
      </c>
      <c r="F71" s="20" t="n">
        <v>1.75384263</v>
      </c>
      <c r="G71" s="18" t="n">
        <v>550.88631853</v>
      </c>
      <c r="H71" s="20" t="n">
        <v>5.91459313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500.77669043</v>
      </c>
      <c r="F72" s="20" t="n">
        <v>3.00422334</v>
      </c>
      <c r="G72" s="18" t="n">
        <v>463.6285915</v>
      </c>
      <c r="H72" s="20" t="n">
        <v>9.28790571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412.62580302</v>
      </c>
      <c r="F73" s="20" t="n">
        <v>3.76560683</v>
      </c>
      <c r="G73" s="18" t="n">
        <v>402.02612017</v>
      </c>
      <c r="H73" s="20" t="n">
        <v>6.20620591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421.92588336</v>
      </c>
      <c r="F74" s="20" t="n">
        <v>1.5996681</v>
      </c>
      <c r="G74" s="18" t="n">
        <v>458.93337163</v>
      </c>
      <c r="H74" s="20" t="n">
        <v>6.19019026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362.94653271</v>
      </c>
      <c r="F75" s="20" t="n">
        <v>3.48669374</v>
      </c>
      <c r="G75" s="18" t="n">
        <v>337.81520817</v>
      </c>
      <c r="H75" s="20" t="n">
        <v>45.66118423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402.2304571</v>
      </c>
      <c r="F76" s="20" t="n">
        <v>3.84339517</v>
      </c>
      <c r="G76" s="18" t="n">
        <v>469.91689455</v>
      </c>
      <c r="H76" s="20" t="n">
        <v>5.34273321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425.35377846</v>
      </c>
      <c r="F77" s="20" t="n">
        <v>2.71691887</v>
      </c>
      <c r="G77" s="18" t="n">
        <v>505.07289922</v>
      </c>
      <c r="H77" s="20" t="n">
        <v>10.85525219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489.77880762</v>
      </c>
      <c r="F78" s="20" t="n">
        <v>4.00066535</v>
      </c>
      <c r="G78" s="18" t="n">
        <v>475.71579244</v>
      </c>
      <c r="H78" s="20" t="n">
        <v>11.53821452</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471.9757724</v>
      </c>
      <c r="F79" s="20" t="n">
        <v>7.78530671</v>
      </c>
      <c r="G79" s="18" t="n">
        <v>523.88079891</v>
      </c>
      <c r="H79" s="20" t="n">
        <v>19.54237721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427.1098328</v>
      </c>
      <c r="F80" s="20" t="n">
        <v>3.63193729</v>
      </c>
      <c r="G80" s="18" t="n">
        <v>427.64365834</v>
      </c>
      <c r="H80" s="20" t="n">
        <v>12.15861249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428.05181677</v>
      </c>
      <c r="F81" s="20" t="n">
        <v>3.33282432</v>
      </c>
      <c r="G81" s="18" t="n">
        <v>474.39899783</v>
      </c>
      <c r="H81" s="20" t="n">
        <v>25.34778792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526.69375565</v>
      </c>
      <c r="F7" s="20" t="n">
        <v>3.20203972</v>
      </c>
      <c r="G7" s="18" t="n">
        <v>495.27599139</v>
      </c>
      <c r="H7" s="20" t="n">
        <v>2.34645204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497.39149475</v>
      </c>
      <c r="F8" s="20" t="n">
        <v>3.77639441</v>
      </c>
      <c r="G8" s="18" t="n">
        <v>450.25000619</v>
      </c>
      <c r="H8" s="20" t="n">
        <v>9.81614278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502.1825177</v>
      </c>
      <c r="F9" s="20" t="n">
        <v>2.54581322</v>
      </c>
      <c r="G9" s="18" t="n">
        <v>468.23656857</v>
      </c>
      <c r="H9" s="20" t="n">
        <v>18.21109157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529.3351576699999</v>
      </c>
      <c r="F10" s="20" t="n">
        <v>2.69279656</v>
      </c>
      <c r="G10" s="18" t="n">
        <v>526.09715491</v>
      </c>
      <c r="H10" s="20" t="n">
        <v>4.33666858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465.05906704</v>
      </c>
      <c r="F11" s="20" t="n">
        <v>2.97757443</v>
      </c>
      <c r="G11" s="18" t="n">
        <v>434.00619801</v>
      </c>
      <c r="H11" s="20" t="n">
        <v>6.95221307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487.22806463</v>
      </c>
      <c r="F12" s="20" t="n">
        <v>3.12600065</v>
      </c>
      <c r="G12" s="18" t="n">
        <v>489.61449475</v>
      </c>
      <c r="H12" s="20" t="n">
        <v>14.51113316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500.36708706</v>
      </c>
      <c r="F13" s="20" t="n">
        <v>4.12313396</v>
      </c>
      <c r="G13" s="18" t="n">
        <v>498.82662535</v>
      </c>
      <c r="H13" s="20" t="n">
        <v>3.72983518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521.4431952</v>
      </c>
      <c r="F14" s="20" t="n">
        <v>3.09150925</v>
      </c>
      <c r="G14" s="18" t="n">
        <v>515.50492374</v>
      </c>
      <c r="H14" s="20" t="n">
        <v>3.67562081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529.3043194000001</v>
      </c>
      <c r="F15" s="20" t="n">
        <v>3.50024542</v>
      </c>
      <c r="G15" s="18" t="n">
        <v>522.74416711</v>
      </c>
      <c r="H15" s="20" t="n">
        <v>3.83576691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502.88430993</v>
      </c>
      <c r="F16" s="20" t="n">
        <v>3.6987535</v>
      </c>
      <c r="G16" s="18" t="n">
        <v>500.35864438</v>
      </c>
      <c r="H16" s="20" t="n">
        <v>8.781453279999999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523.72861678</v>
      </c>
      <c r="F17" s="20" t="n">
        <v>26.61620104</v>
      </c>
      <c r="G17" s="18" t="n">
        <v>508.35584373</v>
      </c>
      <c r="H17" s="20" t="n">
        <v>3.89012039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473.30674912</v>
      </c>
      <c r="F19" s="20" t="n">
        <v>4.57806673</v>
      </c>
      <c r="G19" s="18" t="n">
        <v>460.62337994</v>
      </c>
      <c r="H19" s="20" t="n">
        <v>10.5177283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477.12507451</v>
      </c>
      <c r="F20" s="20" t="n">
        <v>3.51419817</v>
      </c>
      <c r="G20" s="18" t="n">
        <v>483.89152911</v>
      </c>
      <c r="H20" s="20" t="n">
        <v>2.41289277</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523.32817811</v>
      </c>
      <c r="F21" s="20" t="n">
        <v>2.77878141</v>
      </c>
      <c r="G21" s="18" t="n">
        <v>507.78062547</v>
      </c>
      <c r="H21" s="20" t="n">
        <v>7.31338238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479.57759578</v>
      </c>
      <c r="F22" s="20" t="n">
        <v>4.86751217</v>
      </c>
      <c r="G22" s="18" t="n">
        <v>477.02290478</v>
      </c>
      <c r="H22" s="20" t="n">
        <v>11.3233684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487.70018566</v>
      </c>
      <c r="F23" s="20" t="n">
        <v>3.11297246</v>
      </c>
      <c r="G23" s="18" t="n">
        <v>503.95593037</v>
      </c>
      <c r="H23" s="20" t="n">
        <v>11.99620074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510.33339528</v>
      </c>
      <c r="F24" s="20" t="n">
        <v>6.26711311</v>
      </c>
      <c r="G24" s="18" t="n">
        <v>518.7786157199999</v>
      </c>
      <c r="H24" s="20" t="n">
        <v>3.36712131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513.03612667</v>
      </c>
      <c r="F25" s="20" t="n">
        <v>4.4903495</v>
      </c>
      <c r="G25" s="18" t="n">
        <v>525.35707946</v>
      </c>
      <c r="H25" s="20" t="n">
        <v>6.78620629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488.39287991</v>
      </c>
      <c r="F26" s="20" t="n">
        <v>2.13450375</v>
      </c>
      <c r="G26" s="18" t="n">
        <v>486.40262308</v>
      </c>
      <c r="H26" s="20" t="n">
        <v>4.9218155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482.60423383</v>
      </c>
      <c r="F27" s="20" t="n">
        <v>1.48251284</v>
      </c>
      <c r="G27" s="18" t="n">
        <v>464.62414175</v>
      </c>
      <c r="H27" s="20" t="n">
        <v>4.328382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424.34982988</v>
      </c>
      <c r="F28" s="20" t="n">
        <v>3.92689722</v>
      </c>
      <c r="G28" s="18" t="n">
        <v>421.85481572</v>
      </c>
      <c r="H28" s="20" t="n">
        <v>3.90611873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513.50929531</v>
      </c>
      <c r="F31" s="20" t="n">
        <v>5.71038014</v>
      </c>
      <c r="G31" s="18" t="n">
        <v>513.1236357499999</v>
      </c>
      <c r="H31" s="20" t="n">
        <v>3.29159263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505.1807158</v>
      </c>
      <c r="F32" s="20" t="n">
        <v>3.51115039</v>
      </c>
      <c r="G32" s="18" t="n">
        <v>506.49375874</v>
      </c>
      <c r="H32" s="20" t="n">
        <v>4.41357949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498.38101531</v>
      </c>
      <c r="F33" s="20" t="n">
        <v>2.8284469</v>
      </c>
      <c r="G33" s="18" t="n">
        <v>466.73288965</v>
      </c>
      <c r="H33" s="20" t="n">
        <v>8.042832130000001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450.79653539</v>
      </c>
      <c r="F34" s="20" t="n">
        <v>2.98531821</v>
      </c>
      <c r="G34" s="18" t="n">
        <v>493.49456098</v>
      </c>
      <c r="H34" s="20" t="n">
        <v>19.09180099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507.44147472</v>
      </c>
      <c r="F35" s="20" t="n">
        <v>1.54369797</v>
      </c>
      <c r="G35" s="18" t="n">
        <v>482.44511892</v>
      </c>
      <c r="H35" s="20" t="n">
        <v>28.29220636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502.17372071</v>
      </c>
      <c r="F36" s="20" t="n">
        <v>8.94814848</v>
      </c>
      <c r="G36" s="18" t="n">
        <v>494.74390836</v>
      </c>
      <c r="H36" s="20" t="n">
        <v>2.46496735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502.64048783</v>
      </c>
      <c r="F37" s="20" t="n">
        <v>4.62558462</v>
      </c>
      <c r="G37" s="18" t="n">
        <v>496.32545057</v>
      </c>
      <c r="H37" s="20" t="n">
        <v>4.63327824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494.88221308</v>
      </c>
      <c r="F38" s="20" t="n">
        <v>10.46290755</v>
      </c>
      <c r="G38" s="18" t="n">
        <v>491.19172217</v>
      </c>
      <c r="H38" s="20" t="n">
        <v>4.1696011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428.38982185</v>
      </c>
      <c r="F39" s="20" t="n">
        <v>3.98694163</v>
      </c>
      <c r="G39" s="18" t="n">
        <v>423.77274244</v>
      </c>
      <c r="H39" s="20" t="n">
        <v>23.34004087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501.6091183</v>
      </c>
      <c r="F40" s="20" t="n">
        <v>3.48183474</v>
      </c>
      <c r="G40" s="18" t="n">
        <v>484.71483038</v>
      </c>
      <c r="H40" s="20" t="n">
        <v>7.9658354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498.02624421</v>
      </c>
      <c r="F41" s="20" t="n">
        <v>6.69428746</v>
      </c>
      <c r="G41" s="18" t="n">
        <v>497.399157</v>
      </c>
      <c r="H41" s="20" t="n">
        <v>4.95871684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405.78742239</v>
      </c>
      <c r="F44" s="20" t="n">
        <v>4.31777882</v>
      </c>
      <c r="G44" s="18" t="n">
        <v>396.01706332</v>
      </c>
      <c r="H44" s="20" t="n">
        <v>12.00726403</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350.10627051</v>
      </c>
      <c r="F45" s="20" t="n">
        <v>3.0729137</v>
      </c>
      <c r="G45" s="18" t="n">
        <v>339.41051574</v>
      </c>
      <c r="H45" s="20" t="n">
        <v>7.62634939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449.83340198</v>
      </c>
      <c r="F46" s="20" t="n">
        <v>8.181710349999999</v>
      </c>
      <c r="G46" s="18" t="n">
        <v>401.50488109</v>
      </c>
      <c r="H46" s="20" t="n">
        <v>3.11630718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431.29201347</v>
      </c>
      <c r="F47" s="20" t="n">
        <v>4.98010042</v>
      </c>
      <c r="G47" s="18" t="n">
        <v>440.49560946</v>
      </c>
      <c r="H47" s="20" t="n">
        <v>50.77839237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483.81397844</v>
      </c>
      <c r="F48" s="20" t="n">
        <v>12.2880459</v>
      </c>
      <c r="G48" s="18" t="n">
        <v>496.45702963</v>
      </c>
      <c r="H48" s="20" t="n">
        <v>6.38115402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430.32781375</v>
      </c>
      <c r="F49" s="20" t="n">
        <v>14.07542096</v>
      </c>
      <c r="G49" s="18" t="n">
        <v>424.36525987</v>
      </c>
      <c r="H49" s="20" t="n">
        <v>3.51445988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428.67610665</v>
      </c>
      <c r="F50" s="20" t="n">
        <v>3.57084368</v>
      </c>
      <c r="G50" s="18" t="n">
        <v>418.3347972</v>
      </c>
      <c r="H50" s="20" t="n">
        <v>8.8711611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427.78519367</v>
      </c>
      <c r="F51" s="20" t="n">
        <v>2.64681172</v>
      </c>
      <c r="G51" s="18" t="n">
        <v>389.64927106</v>
      </c>
      <c r="H51" s="20" t="n">
        <v>15.58558523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485.65213595</v>
      </c>
      <c r="F52" s="20" t="n">
        <v>2.74636802</v>
      </c>
      <c r="G52" s="18" t="n">
        <v>592.29994048</v>
      </c>
      <c r="H52" s="20" t="n">
        <v>9.43556897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401.23726587</v>
      </c>
      <c r="F55" s="20" t="n">
        <v>2.99742432</v>
      </c>
      <c r="G55" s="18" t="s">
        <v>404</v>
      </c>
      <c r="H55" s="20" t="s">
        <v>404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394.198156</v>
      </c>
      <c r="F57" s="20" t="n">
        <v>3.4488529</v>
      </c>
      <c r="G57" s="18" t="n">
        <v>403.4508881</v>
      </c>
      <c r="H57" s="20" t="n">
        <v>6.89760035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407.37675811</v>
      </c>
      <c r="F58" s="20" t="n">
        <v>3.15946476</v>
      </c>
      <c r="G58" s="18" t="n">
        <v>415.39716017</v>
      </c>
      <c r="H58" s="20" t="n">
        <v>9.48064559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347.89486483</v>
      </c>
      <c r="F59" s="20" t="n">
        <v>1.79234823</v>
      </c>
      <c r="G59" s="18" t="n">
        <v>343.26958909</v>
      </c>
      <c r="H59" s="20" t="n">
        <v>3.56744577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343.10110552</v>
      </c>
      <c r="F60" s="20" t="n">
        <v>4.79682421</v>
      </c>
      <c r="G60" s="18" t="n">
        <v>385.9778366</v>
      </c>
      <c r="H60" s="20" t="n">
        <v>20.86193793</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474.71772575</v>
      </c>
      <c r="F61" s="20" t="n">
        <v>3.12611572</v>
      </c>
      <c r="G61" s="18" t="n">
        <v>455.53434997</v>
      </c>
      <c r="H61" s="20" t="n">
        <v>8.838692930000001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505.82058609</v>
      </c>
      <c r="F62" s="20" t="n">
        <v>1.28051207</v>
      </c>
      <c r="G62" s="18" t="n">
        <v>518.04500704</v>
      </c>
      <c r="H62" s="20" t="n">
        <v>2.4933835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343.56034941</v>
      </c>
      <c r="F63" s="20" t="n">
        <v>1.66756129</v>
      </c>
      <c r="G63" s="18" t="n">
        <v>363.62531248</v>
      </c>
      <c r="H63" s="20" t="n">
        <v>2.62090725</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449.34629957</v>
      </c>
      <c r="F64" s="20" t="n">
        <v>1.93980403</v>
      </c>
      <c r="G64" s="18" t="n">
        <v>425.16054561</v>
      </c>
      <c r="H64" s="20" t="n">
        <v>5.74947176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417.25272829</v>
      </c>
      <c r="F65" s="20" t="n">
        <v>2.79793967</v>
      </c>
      <c r="G65" s="18" t="n">
        <v>405.99409169</v>
      </c>
      <c r="H65" s="20" t="n">
        <v>12.37801174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426.73452165</v>
      </c>
      <c r="F66" s="20" t="n">
        <v>1.58857166</v>
      </c>
      <c r="G66" s="18" t="n">
        <v>492.68419735</v>
      </c>
      <c r="H66" s="20" t="n">
        <v>30.37905822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399.12245049</v>
      </c>
      <c r="F67" s="20" t="n">
        <v>3.10197753</v>
      </c>
      <c r="G67" s="18" t="n">
        <v>379.60866321</v>
      </c>
      <c r="H67" s="20" t="n">
        <v>12.7071758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401.60227076</v>
      </c>
      <c r="F68" s="20" t="n">
        <v>1.09501665</v>
      </c>
      <c r="G68" s="18" t="n">
        <v>405.49681457</v>
      </c>
      <c r="H68" s="20" t="n">
        <v>3.69294643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434.10471798</v>
      </c>
      <c r="F69" s="20" t="n">
        <v>4.32597415</v>
      </c>
      <c r="G69" s="18" t="n">
        <v>428.14985144</v>
      </c>
      <c r="H69" s="20" t="n">
        <v>12.76004813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502.15392177</v>
      </c>
      <c r="F70" s="20" t="n">
        <v>4.27148617</v>
      </c>
      <c r="G70" s="18" t="n">
        <v>487.17190738</v>
      </c>
      <c r="H70" s="20" t="n">
        <v>3.50459261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494.05489622</v>
      </c>
      <c r="F72" s="20" t="n">
        <v>2.67754662</v>
      </c>
      <c r="G72" s="18" t="n">
        <v>519.35332296</v>
      </c>
      <c r="H72" s="20" t="n">
        <v>10.37166851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404.77968821</v>
      </c>
      <c r="F73" s="20" t="n">
        <v>3.52066727</v>
      </c>
      <c r="G73" s="18" t="n">
        <v>432.96324574</v>
      </c>
      <c r="H73" s="20" t="n">
        <v>10.37054051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424.39085934</v>
      </c>
      <c r="F74" s="20" t="n">
        <v>1.51598291</v>
      </c>
      <c r="G74" s="18" t="n">
        <v>442.39712695</v>
      </c>
      <c r="H74" s="20" t="n">
        <v>11.00835933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363.05832507</v>
      </c>
      <c r="F75" s="20" t="n">
        <v>3.55191063</v>
      </c>
      <c r="G75" s="18" t="n">
        <v>342.60452535</v>
      </c>
      <c r="H75" s="20" t="n">
        <v>37.06349571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442.9967897</v>
      </c>
      <c r="F76" s="20" t="n">
        <v>3.12196597</v>
      </c>
      <c r="G76" s="18" t="n">
        <v>387.80545214</v>
      </c>
      <c r="H76" s="20" t="n">
        <v>8.65938162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436.67383654</v>
      </c>
      <c r="F77" s="20" t="n">
        <v>2.55979567</v>
      </c>
      <c r="G77" s="18" t="n">
        <v>413.6499546</v>
      </c>
      <c r="H77" s="20" t="n">
        <v>1.92822449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494.49287666</v>
      </c>
      <c r="F78" s="20" t="n">
        <v>5.28064742</v>
      </c>
      <c r="G78" s="18" t="n">
        <v>477.90617732</v>
      </c>
      <c r="H78" s="20" t="n">
        <v>6.56473508</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503.03737175</v>
      </c>
      <c r="F79" s="20" t="n">
        <v>17.35999856</v>
      </c>
      <c r="G79" s="18" t="n">
        <v>468.33091786</v>
      </c>
      <c r="H79" s="20" t="n">
        <v>7.4644879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427.81930704</v>
      </c>
      <c r="F80" s="20" t="n">
        <v>3.73302801</v>
      </c>
      <c r="G80" s="18" t="n">
        <v>422.49109285</v>
      </c>
      <c r="H80" s="20" t="n">
        <v>11.92808688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431.58659</v>
      </c>
      <c r="F81" s="20" t="n">
        <v>3.63858568</v>
      </c>
      <c r="G81" s="18" t="n">
        <v>419.67426202</v>
      </c>
      <c r="H81" s="20" t="n">
        <v>10.56853114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503.30904662</v>
      </c>
      <c r="F7" s="20" t="n">
        <v>1.92834075</v>
      </c>
      <c r="G7" s="18" t="n">
        <v>505.57259881</v>
      </c>
      <c r="H7" s="20" t="n">
        <v>9.879206480000001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457.8882328</v>
      </c>
      <c r="F8" s="20" t="n">
        <v>7.90007722</v>
      </c>
      <c r="G8" s="18" t="n">
        <v>498.94525737</v>
      </c>
      <c r="H8" s="20" t="n">
        <v>4.15947544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487.30616015</v>
      </c>
      <c r="F9" s="20" t="n">
        <v>14.92829539</v>
      </c>
      <c r="G9" s="18" t="n">
        <v>502.17793545</v>
      </c>
      <c r="H9" s="20" t="n">
        <v>2.77559641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530.1856186700001</v>
      </c>
      <c r="F10" s="20" t="n">
        <v>4.47593625</v>
      </c>
      <c r="G10" s="18" t="n">
        <v>527.28870125</v>
      </c>
      <c r="H10" s="20" t="n">
        <v>2.58713802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466.96287267</v>
      </c>
      <c r="F11" s="20" t="n">
        <v>3.26912314</v>
      </c>
      <c r="G11" s="18" t="n">
        <v>440.6023072</v>
      </c>
      <c r="H11" s="20" t="n">
        <v>7.08699433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482.99585429</v>
      </c>
      <c r="F12" s="20" t="n">
        <v>3.73610752</v>
      </c>
      <c r="G12" s="18" t="n">
        <v>495.85083563</v>
      </c>
      <c r="H12" s="20" t="n">
        <v>5.93055253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500.27909461</v>
      </c>
      <c r="F13" s="20" t="n">
        <v>4.52638743</v>
      </c>
      <c r="G13" s="18" t="n">
        <v>499.22289743</v>
      </c>
      <c r="H13" s="20" t="n">
        <v>3.69210142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517.65082803</v>
      </c>
      <c r="F14" s="20" t="n">
        <v>3.54164069</v>
      </c>
      <c r="G14" s="18" t="n">
        <v>520.37001929</v>
      </c>
      <c r="H14" s="20" t="n">
        <v>2.98676806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530.27582438</v>
      </c>
      <c r="F15" s="20" t="n">
        <v>3.48886864</v>
      </c>
      <c r="G15" s="18" t="n">
        <v>522.77110764</v>
      </c>
      <c r="H15" s="20" t="n">
        <v>3.89134432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491.8488713</v>
      </c>
      <c r="F16" s="20" t="n">
        <v>12.51191283</v>
      </c>
      <c r="G16" s="18" t="n">
        <v>504.50394296</v>
      </c>
      <c r="H16" s="20" t="n">
        <v>3.86082979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499.82649794</v>
      </c>
      <c r="F18" s="20" t="n">
        <v>18.54964235</v>
      </c>
      <c r="G18" s="18" t="n">
        <v>465.83579355</v>
      </c>
      <c r="H18" s="20" t="n">
        <v>4.65378157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464.76572488</v>
      </c>
      <c r="F19" s="20" t="n">
        <v>8.62298812</v>
      </c>
      <c r="G19" s="18" t="n">
        <v>473.19046535</v>
      </c>
      <c r="H19" s="20" t="n">
        <v>5.26342314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483.72378602</v>
      </c>
      <c r="F20" s="20" t="n">
        <v>2.36363192</v>
      </c>
      <c r="G20" s="18" t="n">
        <v>475.69497216</v>
      </c>
      <c r="H20" s="20" t="n">
        <v>3.68609172</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519.88834592</v>
      </c>
      <c r="F21" s="20" t="n">
        <v>7.27207961</v>
      </c>
      <c r="G21" s="18" t="n">
        <v>521.80970823</v>
      </c>
      <c r="H21" s="20" t="n">
        <v>2.82354735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484.70412408</v>
      </c>
      <c r="F22" s="20" t="n">
        <v>12.18893224</v>
      </c>
      <c r="G22" s="18" t="n">
        <v>476.70206289</v>
      </c>
      <c r="H22" s="20" t="n">
        <v>4.8905112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484.48081052</v>
      </c>
      <c r="F23" s="20" t="n">
        <v>8.51943404</v>
      </c>
      <c r="G23" s="18" t="n">
        <v>489.14291449</v>
      </c>
      <c r="H23" s="20" t="n">
        <v>3.56274983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517.34852807</v>
      </c>
      <c r="F25" s="20" t="n">
        <v>8.19648557</v>
      </c>
      <c r="G25" s="18" t="n">
        <v>517.47400794</v>
      </c>
      <c r="H25" s="20" t="n">
        <v>4.55982449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490.45295287</v>
      </c>
      <c r="F26" s="20" t="n">
        <v>2.97877002</v>
      </c>
      <c r="G26" s="18" t="n">
        <v>485.26831716</v>
      </c>
      <c r="H26" s="20" t="n">
        <v>3.07946179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493.24096621</v>
      </c>
      <c r="F27" s="20" t="n">
        <v>3.22298763</v>
      </c>
      <c r="G27" s="18" t="n">
        <v>478.92191911</v>
      </c>
      <c r="H27" s="20" t="n">
        <v>1.64913278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432.54356694</v>
      </c>
      <c r="F28" s="20" t="n">
        <v>3.88527379</v>
      </c>
      <c r="G28" s="18" t="n">
        <v>411.68319834</v>
      </c>
      <c r="H28" s="20" t="n">
        <v>3.76261326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509.28855889</v>
      </c>
      <c r="F29" s="20" t="n">
        <v>5.97985393</v>
      </c>
      <c r="G29" s="18" t="n">
        <v>495.70516342</v>
      </c>
      <c r="H29" s="20" t="n">
        <v>14.02739356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512.62151901</v>
      </c>
      <c r="F30" s="20" t="n">
        <v>8.436265280000001</v>
      </c>
      <c r="G30" s="18" t="n">
        <v>511.15583705</v>
      </c>
      <c r="H30" s="20" t="n">
        <v>3.23994937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514.69830141</v>
      </c>
      <c r="F31" s="20" t="n">
        <v>3.06219056</v>
      </c>
      <c r="G31" s="18" t="n">
        <v>509.68496265</v>
      </c>
      <c r="H31" s="20" t="n">
        <v>4.58603768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533.25051309</v>
      </c>
      <c r="F32" s="20" t="n">
        <v>7.19097342</v>
      </c>
      <c r="G32" s="18" t="n">
        <v>500.63543824</v>
      </c>
      <c r="H32" s="20" t="n">
        <v>2.87882856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510.27160671</v>
      </c>
      <c r="F33" s="20" t="n">
        <v>12.43465167</v>
      </c>
      <c r="G33" s="18" t="n">
        <v>496.71442402</v>
      </c>
      <c r="H33" s="20" t="n">
        <v>2.96291639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448.29932161</v>
      </c>
      <c r="F34" s="20" t="n">
        <v>6.06968035</v>
      </c>
      <c r="G34" s="18" t="n">
        <v>455.86210086</v>
      </c>
      <c r="H34" s="20" t="n">
        <v>6.04414145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514.90968099</v>
      </c>
      <c r="F35" s="20" t="n">
        <v>3.36910289</v>
      </c>
      <c r="G35" s="18" t="n">
        <v>506.18874944</v>
      </c>
      <c r="H35" s="20" t="n">
        <v>1.61260873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497.07808591</v>
      </c>
      <c r="F36" s="20" t="n">
        <v>2.64124613</v>
      </c>
      <c r="G36" s="18" t="n">
        <v>488.03756462</v>
      </c>
      <c r="H36" s="20" t="n">
        <v>7.25302619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500.94192828</v>
      </c>
      <c r="F37" s="20" t="n">
        <v>3.5593313</v>
      </c>
      <c r="G37" s="18" t="n">
        <v>464.00646444</v>
      </c>
      <c r="H37" s="20" t="n">
        <v>29.33146183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492.19905136</v>
      </c>
      <c r="F38" s="20" t="n">
        <v>3.22360625</v>
      </c>
      <c r="G38" s="18" t="n">
        <v>472.82788499</v>
      </c>
      <c r="H38" s="20" t="n">
        <v>18.5678418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421.03455902</v>
      </c>
      <c r="F39" s="20" t="n">
        <v>14.56098382</v>
      </c>
      <c r="G39" s="18" t="n">
        <v>428.77211959</v>
      </c>
      <c r="H39" s="20" t="n">
        <v>4.21508153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501.29591638</v>
      </c>
      <c r="F40" s="20" t="n">
        <v>3.64475413</v>
      </c>
      <c r="G40" s="18" t="n">
        <v>492.99810038</v>
      </c>
      <c r="H40" s="20" t="n">
        <v>4.31941794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497.95612151</v>
      </c>
      <c r="F41" s="20" t="n">
        <v>3.41146904</v>
      </c>
      <c r="G41" s="18" t="n">
        <v>463.32715702</v>
      </c>
      <c r="H41" s="20" t="n">
        <v>15.39213316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440.3308487</v>
      </c>
      <c r="F44" s="20" t="n">
        <v>10.00834562</v>
      </c>
      <c r="G44" s="18" t="n">
        <v>396.59256556</v>
      </c>
      <c r="H44" s="20" t="n">
        <v>3.74761877</v>
      </c>
      <c r="I44" s="18" t="s">
        <v>404</v>
      </c>
      <c r="J44" s="20" t="s">
        <v>404</v>
      </c>
      <c r="K44" s="18" t="s">
        <v>404</v>
      </c>
      <c r="L44" s="20" t="s">
        <v>404</v>
      </c>
      <c r="M44" s="18" t="s">
        <v>404</v>
      </c>
      <c r="N44" s="20" t="s">
        <v>404</v>
      </c>
      <c r="O44" s="18" t="s">
        <v>404</v>
      </c>
      <c r="P44" s="20" t="s">
        <v>404</v>
      </c>
      <c r="Q44" s="18" t="n">
        <v>469.16104534</v>
      </c>
      <c r="R44" s="20" t="n">
        <v>20.8842668</v>
      </c>
    </row>
    <row r="45" spans="1:18">
      <c r="A45" s="15" t="s">
        <v>442</v>
      </c>
      <c r="B45" s="17" t="n">
        <v>5519</v>
      </c>
      <c r="C45" s="18">
        <f>(0.0/B45*100)</f>
        <v/>
      </c>
      <c r="D45" s="19" t="n">
        <v>5519</v>
      </c>
      <c r="E45" s="18" t="n">
        <v>359.80619099</v>
      </c>
      <c r="F45" s="20" t="n">
        <v>14.24905681</v>
      </c>
      <c r="G45" s="18" t="n">
        <v>349.35855766</v>
      </c>
      <c r="H45" s="20" t="n">
        <v>3.21123372</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411.97261864</v>
      </c>
      <c r="F46" s="20" t="n">
        <v>3.43440072</v>
      </c>
      <c r="G46" s="18" t="n">
        <v>412.3342597</v>
      </c>
      <c r="H46" s="20" t="n">
        <v>10.06930056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434.72773236</v>
      </c>
      <c r="F47" s="20" t="n">
        <v>5.87184479</v>
      </c>
      <c r="G47" s="18" t="n">
        <v>425.15779227</v>
      </c>
      <c r="H47" s="20" t="n">
        <v>10.41470545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495.52954255</v>
      </c>
      <c r="F48" s="20" t="n">
        <v>5.6638976</v>
      </c>
      <c r="G48" s="18" t="n">
        <v>484.0190278</v>
      </c>
      <c r="H48" s="20" t="n">
        <v>15.82994791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423.40030189</v>
      </c>
      <c r="F49" s="20" t="n">
        <v>3.32715294</v>
      </c>
      <c r="G49" s="18" t="n">
        <v>433.66185642</v>
      </c>
      <c r="H49" s="20" t="n">
        <v>12.54210955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456.73152496</v>
      </c>
      <c r="F50" s="20" t="n">
        <v>7.84815882</v>
      </c>
      <c r="G50" s="18" t="n">
        <v>418.45033105</v>
      </c>
      <c r="H50" s="20" t="n">
        <v>4.05243578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416.62817498</v>
      </c>
      <c r="F51" s="20" t="n">
        <v>7.10592652</v>
      </c>
      <c r="G51" s="18" t="n">
        <v>428.86794281</v>
      </c>
      <c r="H51" s="20" t="n">
        <v>2.59774343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568.13014142</v>
      </c>
      <c r="F52" s="20" t="n">
        <v>26.66724591</v>
      </c>
      <c r="G52" s="18" t="n">
        <v>485.35136661</v>
      </c>
      <c r="H52" s="20" t="n">
        <v>2.74074332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477.36397068</v>
      </c>
      <c r="F53" s="20" t="n">
        <v>3.945342</v>
      </c>
      <c r="G53" s="18" t="n">
        <v>434.94363254</v>
      </c>
      <c r="H53" s="20" t="n">
        <v>1.63460577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403.70596326</v>
      </c>
      <c r="F54" s="20" t="n">
        <v>8.511069559999999</v>
      </c>
      <c r="G54" s="18" t="n">
        <v>346.51790342</v>
      </c>
      <c r="H54" s="20" t="n">
        <v>3.61183082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415.78017149</v>
      </c>
      <c r="F55" s="20" t="n">
        <v>12.09243597</v>
      </c>
      <c r="G55" s="18" t="n">
        <v>398.19770488</v>
      </c>
      <c r="H55" s="20" t="n">
        <v>3.47997876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529.56055202</v>
      </c>
      <c r="F56" s="20" t="n">
        <v>6.7881645</v>
      </c>
      <c r="G56" s="18" t="n">
        <v>525.38957426</v>
      </c>
      <c r="H56" s="20" t="n">
        <v>4.01085074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396.3914731</v>
      </c>
      <c r="F57" s="20" t="n">
        <v>3.8549837</v>
      </c>
      <c r="G57" s="18" t="n">
        <v>399.70441591</v>
      </c>
      <c r="H57" s="20" t="n">
        <v>4.98118112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428.76878795</v>
      </c>
      <c r="F58" s="20" t="n">
        <v>5.80320215</v>
      </c>
      <c r="G58" s="18" t="n">
        <v>401.90005728</v>
      </c>
      <c r="H58" s="20" t="n">
        <v>3.81092506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355.1076255</v>
      </c>
      <c r="F59" s="20" t="n">
        <v>6.85294976</v>
      </c>
      <c r="G59" s="18" t="n">
        <v>346.17852211</v>
      </c>
      <c r="H59" s="20" t="n">
        <v>1.56682364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384.10003299</v>
      </c>
      <c r="F60" s="20" t="n">
        <v>8.423649470000001</v>
      </c>
      <c r="G60" s="18" t="n">
        <v>319.69796707</v>
      </c>
      <c r="H60" s="20" t="n">
        <v>5.60907282</v>
      </c>
      <c r="I60" s="18" t="s">
        <v>404</v>
      </c>
      <c r="J60" s="20" t="s">
        <v>404</v>
      </c>
      <c r="K60" s="18" t="s">
        <v>404</v>
      </c>
      <c r="L60" s="20" t="s">
        <v>404</v>
      </c>
      <c r="M60" s="18" t="s">
        <v>404</v>
      </c>
      <c r="N60" s="20" t="s">
        <v>404</v>
      </c>
      <c r="O60" s="18" t="s">
        <v>404</v>
      </c>
      <c r="P60" s="20" t="s">
        <v>404</v>
      </c>
      <c r="Q60" s="18" t="n">
        <v>294.15319581</v>
      </c>
      <c r="R60" s="20" t="n">
        <v>16.14566207</v>
      </c>
    </row>
    <row r="61" spans="1:18">
      <c r="A61" s="15" t="s">
        <v>458</v>
      </c>
      <c r="B61" s="17" t="n">
        <v>6525</v>
      </c>
      <c r="C61" s="18">
        <f>(0.0/B61*100)</f>
        <v/>
      </c>
      <c r="D61" s="19" t="n">
        <v>6525</v>
      </c>
      <c r="E61" s="18" t="n">
        <v>475.14453199</v>
      </c>
      <c r="F61" s="20" t="n">
        <v>4.06529725</v>
      </c>
      <c r="G61" s="18" t="n">
        <v>467.42110019</v>
      </c>
      <c r="H61" s="20" t="n">
        <v>5.33360453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507.14351437</v>
      </c>
      <c r="F62" s="20" t="n">
        <v>1.23217675</v>
      </c>
      <c r="G62" s="18" t="n">
        <v>529.65673251</v>
      </c>
      <c r="H62" s="20" t="n">
        <v>4.69855375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329.89525163</v>
      </c>
      <c r="F63" s="20" t="n">
        <v>7.65331715</v>
      </c>
      <c r="G63" s="18" t="n">
        <v>350.60080155</v>
      </c>
      <c r="H63" s="20" t="n">
        <v>1.37640816</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466.2755088</v>
      </c>
      <c r="F64" s="20" t="n">
        <v>4.73739357</v>
      </c>
      <c r="G64" s="18" t="n">
        <v>442.22271034</v>
      </c>
      <c r="H64" s="20" t="n">
        <v>1.78233537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410.93600535</v>
      </c>
      <c r="F65" s="20" t="n">
        <v>7.07604454</v>
      </c>
      <c r="G65" s="18" t="n">
        <v>417.8193786</v>
      </c>
      <c r="H65" s="20" t="n">
        <v>3.15127123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422.15231841</v>
      </c>
      <c r="F66" s="20" t="n">
        <v>2.33382631</v>
      </c>
      <c r="G66" s="18" t="n">
        <v>428.89905128</v>
      </c>
      <c r="H66" s="20" t="n">
        <v>1.78566869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440.68866274</v>
      </c>
      <c r="F67" s="20" t="n">
        <v>6.4814654</v>
      </c>
      <c r="G67" s="18" t="n">
        <v>380.81546245</v>
      </c>
      <c r="H67" s="20" t="n">
        <v>3.25484049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447.52426797</v>
      </c>
      <c r="F68" s="20" t="n">
        <v>1.62310843</v>
      </c>
      <c r="G68" s="18" t="n">
        <v>362.745701</v>
      </c>
      <c r="H68" s="20" t="n">
        <v>1.14519968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412.12804416</v>
      </c>
      <c r="F69" s="20" t="n">
        <v>10.19186015</v>
      </c>
      <c r="G69" s="18" t="n">
        <v>436.97289012</v>
      </c>
      <c r="H69" s="20" t="n">
        <v>4.38900964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496.73601068</v>
      </c>
      <c r="F70" s="20" t="n">
        <v>3.449097</v>
      </c>
      <c r="G70" s="18" t="n">
        <v>490.23135949</v>
      </c>
      <c r="H70" s="20" t="n">
        <v>5.30299162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570.80867912</v>
      </c>
      <c r="F71" s="20" t="n">
        <v>6.70769754</v>
      </c>
      <c r="G71" s="18" t="n">
        <v>528.67192825</v>
      </c>
      <c r="H71" s="20" t="n">
        <v>1.64828273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467.70444494</v>
      </c>
      <c r="F72" s="20" t="n">
        <v>6.0803632</v>
      </c>
      <c r="G72" s="18" t="n">
        <v>510.4656459</v>
      </c>
      <c r="H72" s="20" t="n">
        <v>3.45466891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409.02234278</v>
      </c>
      <c r="F73" s="20" t="n">
        <v>3.70825423</v>
      </c>
      <c r="G73" s="18" t="n">
        <v>409.72257557</v>
      </c>
      <c r="H73" s="20" t="n">
        <v>10.2294888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444.03786685</v>
      </c>
      <c r="F74" s="20" t="n">
        <v>4.35897624</v>
      </c>
      <c r="G74" s="18" t="n">
        <v>422.29805928</v>
      </c>
      <c r="H74" s="20" t="n">
        <v>1.65774426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336.82535302</v>
      </c>
      <c r="F75" s="20" t="n">
        <v>20.7666011</v>
      </c>
      <c r="G75" s="18" t="n">
        <v>363.91900113</v>
      </c>
      <c r="H75" s="20" t="n">
        <v>3.64308229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453.80296674</v>
      </c>
      <c r="F76" s="20" t="n">
        <v>4.45635999</v>
      </c>
      <c r="G76" s="18" t="n">
        <v>389.76540328</v>
      </c>
      <c r="H76" s="20" t="n">
        <v>4.96869652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493.18337156</v>
      </c>
      <c r="F77" s="20" t="n">
        <v>8.976352410000001</v>
      </c>
      <c r="G77" s="18" t="n">
        <v>423.85721226</v>
      </c>
      <c r="H77" s="20" t="n">
        <v>2.79313156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485.49318752</v>
      </c>
      <c r="F78" s="20" t="n">
        <v>3.99380475</v>
      </c>
      <c r="G78" s="18" t="n">
        <v>505.43711755</v>
      </c>
      <c r="H78" s="20" t="n">
        <v>12.19890237</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467.90602115</v>
      </c>
      <c r="F79" s="20" t="n">
        <v>8.5173617</v>
      </c>
      <c r="G79" s="18" t="n">
        <v>489.61768206</v>
      </c>
      <c r="H79" s="20" t="n">
        <v>13.57931355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409.70141976</v>
      </c>
      <c r="F80" s="20" t="n">
        <v>7.56151325</v>
      </c>
      <c r="G80" s="18" t="n">
        <v>431.01451487</v>
      </c>
      <c r="H80" s="20" t="n">
        <v>4.03403878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447.72723761</v>
      </c>
      <c r="F81" s="20" t="n">
        <v>15.79745201</v>
      </c>
      <c r="G81" s="18" t="n">
        <v>427.89387349</v>
      </c>
      <c r="H81" s="20" t="n">
        <v>3.15440014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497.41402008</v>
      </c>
      <c r="F7" s="20" t="n">
        <v>4.63418074</v>
      </c>
      <c r="G7" s="18" t="n">
        <v>505.24244744</v>
      </c>
      <c r="H7" s="20" t="n">
        <v>2.32348662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489.37194328</v>
      </c>
      <c r="F8" s="20" t="n">
        <v>3.3645332</v>
      </c>
      <c r="G8" s="18" t="n">
        <v>458.68430998</v>
      </c>
      <c r="H8" s="20" t="n">
        <v>12.51925812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490.16415442</v>
      </c>
      <c r="F9" s="20" t="n">
        <v>5.80411487</v>
      </c>
      <c r="G9" s="18" t="n">
        <v>507.43350835</v>
      </c>
      <c r="H9" s="20" t="n">
        <v>3.42621759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525.6439709</v>
      </c>
      <c r="F10" s="20" t="n">
        <v>3.35411472</v>
      </c>
      <c r="G10" s="18" t="n">
        <v>530.56209171</v>
      </c>
      <c r="H10" s="20" t="n">
        <v>3.72148557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448.65235161</v>
      </c>
      <c r="F11" s="20" t="n">
        <v>4.52892326</v>
      </c>
      <c r="G11" s="18" t="n">
        <v>469.28413895</v>
      </c>
      <c r="H11" s="20" t="n">
        <v>4.18431781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481.29169393</v>
      </c>
      <c r="F12" s="20" t="n">
        <v>11.57177688</v>
      </c>
      <c r="G12" s="18" t="n">
        <v>488.01695563</v>
      </c>
      <c r="H12" s="20" t="n">
        <v>2.82232096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502.26000848</v>
      </c>
      <c r="F13" s="20" t="n">
        <v>7.35931513</v>
      </c>
      <c r="G13" s="18" t="n">
        <v>499.2895636</v>
      </c>
      <c r="H13" s="20" t="n">
        <v>3.32146827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523.15672932</v>
      </c>
      <c r="F14" s="20" t="n">
        <v>7.98471843</v>
      </c>
      <c r="G14" s="18" t="n">
        <v>518.6635810499999</v>
      </c>
      <c r="H14" s="20" t="n">
        <v>2.41148957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527.75984363</v>
      </c>
      <c r="F15" s="20" t="n">
        <v>4.54672885</v>
      </c>
      <c r="G15" s="18" t="n">
        <v>525.76361113</v>
      </c>
      <c r="H15" s="20" t="n">
        <v>3.40871289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498.5063309</v>
      </c>
      <c r="F16" s="20" t="n">
        <v>7.09656212</v>
      </c>
      <c r="G16" s="18" t="n">
        <v>504.28361779</v>
      </c>
      <c r="H16" s="20" t="n">
        <v>4.75414673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508.60089857</v>
      </c>
      <c r="F17" s="20" t="n">
        <v>4.15578286</v>
      </c>
      <c r="G17" s="18" t="n">
        <v>511.26638083</v>
      </c>
      <c r="H17" s="20" t="n">
        <v>13.84906264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466.96454078</v>
      </c>
      <c r="F18" s="20" t="n">
        <v>5.15401089</v>
      </c>
      <c r="G18" s="18" t="n">
        <v>467.3769014</v>
      </c>
      <c r="H18" s="20" t="n">
        <v>10.73661445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468.12926813</v>
      </c>
      <c r="F19" s="20" t="n">
        <v>3.8457817</v>
      </c>
      <c r="G19" s="18" t="n">
        <v>476.6209141</v>
      </c>
      <c r="H19" s="20" t="n">
        <v>9.80193169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477.77480266</v>
      </c>
      <c r="F20" s="20" t="n">
        <v>4.71742204</v>
      </c>
      <c r="G20" s="18" t="n">
        <v>482.3878049</v>
      </c>
      <c r="H20" s="20" t="n">
        <v>2.16185315</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517.0878082</v>
      </c>
      <c r="F21" s="20" t="n">
        <v>4.55715209</v>
      </c>
      <c r="G21" s="18" t="n">
        <v>525.86166282</v>
      </c>
      <c r="H21" s="20" t="n">
        <v>3.54676191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467.08602513</v>
      </c>
      <c r="F22" s="20" t="n">
        <v>5.50099857</v>
      </c>
      <c r="G22" s="18" t="n">
        <v>496.86346282</v>
      </c>
      <c r="H22" s="20" t="n">
        <v>8.69391482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488.89775471</v>
      </c>
      <c r="F23" s="20" t="n">
        <v>3.45768948</v>
      </c>
      <c r="G23" s="18" t="n">
        <v>485.78833889</v>
      </c>
      <c r="H23" s="20" t="n">
        <v>14.64314569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511.22522827</v>
      </c>
      <c r="F24" s="20" t="n">
        <v>4.90478601</v>
      </c>
      <c r="G24" s="18" t="n">
        <v>522.32338786</v>
      </c>
      <c r="H24" s="20" t="n">
        <v>6.68730882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511.54575429</v>
      </c>
      <c r="F25" s="20" t="n">
        <v>4.35580066</v>
      </c>
      <c r="G25" s="18" t="n">
        <v>530.17853167</v>
      </c>
      <c r="H25" s="20" t="n">
        <v>8.790443740000001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488.79701612</v>
      </c>
      <c r="F26" s="20" t="n">
        <v>5.76969605</v>
      </c>
      <c r="G26" s="18" t="n">
        <v>487.79573904</v>
      </c>
      <c r="H26" s="20" t="n">
        <v>2.13806855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488.49068926</v>
      </c>
      <c r="F27" s="20" t="n">
        <v>2.17487413</v>
      </c>
      <c r="G27" s="18" t="n">
        <v>478.59063426</v>
      </c>
      <c r="H27" s="20" t="n">
        <v>1.76101326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413.41375949</v>
      </c>
      <c r="F28" s="20" t="n">
        <v>3.29210957</v>
      </c>
      <c r="G28" s="18" t="n">
        <v>445.81583816</v>
      </c>
      <c r="H28" s="20" t="n">
        <v>5.56739894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519.15959986</v>
      </c>
      <c r="F29" s="20" t="n">
        <v>12.83744263</v>
      </c>
      <c r="G29" s="18" t="n">
        <v>502.48912498</v>
      </c>
      <c r="H29" s="20" t="n">
        <v>5.47895291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508.54420481</v>
      </c>
      <c r="F30" s="20" t="n">
        <v>9.89659003</v>
      </c>
      <c r="G30" s="18" t="n">
        <v>511.81075642</v>
      </c>
      <c r="H30" s="20" t="n">
        <v>3.30749987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521.1522565499999</v>
      </c>
      <c r="F31" s="20" t="n">
        <v>6.246087</v>
      </c>
      <c r="G31" s="18" t="n">
        <v>510.51812256</v>
      </c>
      <c r="H31" s="20" t="n">
        <v>2.77679797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509.44108228</v>
      </c>
      <c r="F32" s="20" t="n">
        <v>4.122435</v>
      </c>
      <c r="G32" s="18" t="n">
        <v>502.63814772</v>
      </c>
      <c r="H32" s="20" t="n">
        <v>3.46005636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503.04616919</v>
      </c>
      <c r="F33" s="20" t="n">
        <v>4.8386983</v>
      </c>
      <c r="G33" s="18" t="n">
        <v>492.11487911</v>
      </c>
      <c r="H33" s="20" t="n">
        <v>4.23071386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455.31936485</v>
      </c>
      <c r="F34" s="20" t="n">
        <v>9.699760319999999</v>
      </c>
      <c r="G34" s="18" t="n">
        <v>451.60326963</v>
      </c>
      <c r="H34" s="20" t="n">
        <v>3.8095497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502.72628267</v>
      </c>
      <c r="F35" s="20" t="n">
        <v>1.94987648</v>
      </c>
      <c r="G35" s="18" t="n">
        <v>510.80010717</v>
      </c>
      <c r="H35" s="20" t="n">
        <v>2.03954827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487.84809283</v>
      </c>
      <c r="F36" s="20" t="n">
        <v>4.74050895</v>
      </c>
      <c r="G36" s="18" t="n">
        <v>500.13217935</v>
      </c>
      <c r="H36" s="20" t="n">
        <v>2.80587986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488.73004714</v>
      </c>
      <c r="F37" s="20" t="n">
        <v>6.40478678</v>
      </c>
      <c r="G37" s="18" t="n">
        <v>502.96955554</v>
      </c>
      <c r="H37" s="20" t="n">
        <v>3.91263425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486.45426565</v>
      </c>
      <c r="F38" s="20" t="n">
        <v>5.18466921</v>
      </c>
      <c r="G38" s="18" t="n">
        <v>498.80248538</v>
      </c>
      <c r="H38" s="20" t="n">
        <v>6.47153812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427.31948666</v>
      </c>
      <c r="F39" s="20" t="n">
        <v>4.8898454</v>
      </c>
      <c r="G39" s="18" t="n">
        <v>433.68625227</v>
      </c>
      <c r="H39" s="20" t="n">
        <v>11.27623105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491.84216477</v>
      </c>
      <c r="F40" s="20" t="n">
        <v>6.06837054</v>
      </c>
      <c r="G40" s="18" t="n">
        <v>502.24007527</v>
      </c>
      <c r="H40" s="20" t="n">
        <v>3.61163213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493.41060709</v>
      </c>
      <c r="F41" s="20" t="n">
        <v>5.49940499</v>
      </c>
      <c r="G41" s="18" t="n">
        <v>501.2438217</v>
      </c>
      <c r="H41" s="20" t="n">
        <v>5.32326691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404.69749455</v>
      </c>
      <c r="F44" s="20" t="n">
        <v>4.9402687</v>
      </c>
      <c r="G44" s="18" t="n">
        <v>408.00516245</v>
      </c>
      <c r="H44" s="20" t="n">
        <v>6.58069764</v>
      </c>
      <c r="I44" s="18" t="s">
        <v>404</v>
      </c>
      <c r="J44" s="20" t="s">
        <v>404</v>
      </c>
      <c r="K44" s="18" t="s">
        <v>404</v>
      </c>
      <c r="L44" s="20" t="s">
        <v>404</v>
      </c>
      <c r="M44" s="18" t="s">
        <v>404</v>
      </c>
      <c r="N44" s="20" t="s">
        <v>404</v>
      </c>
      <c r="O44" s="18" t="s">
        <v>404</v>
      </c>
      <c r="P44" s="20" t="s">
        <v>404</v>
      </c>
      <c r="Q44" s="18" t="n">
        <v>388.87630433</v>
      </c>
      <c r="R44" s="20" t="n">
        <v>22.92238254</v>
      </c>
    </row>
    <row r="45" spans="1:18">
      <c r="A45" s="15" t="s">
        <v>442</v>
      </c>
      <c r="B45" s="17" t="n">
        <v>5519</v>
      </c>
      <c r="C45" s="18">
        <f>(0.0/B45*100)</f>
        <v/>
      </c>
      <c r="D45" s="19" t="n">
        <v>5519</v>
      </c>
      <c r="E45" s="18" t="n">
        <v>364.278983</v>
      </c>
      <c r="F45" s="20" t="n">
        <v>6.67189907</v>
      </c>
      <c r="G45" s="18" t="n">
        <v>343.27113086</v>
      </c>
      <c r="H45" s="20" t="n">
        <v>3.74634587</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403.56262332</v>
      </c>
      <c r="F46" s="20" t="n">
        <v>3.3456367</v>
      </c>
      <c r="G46" s="18" t="n">
        <v>448.33748612</v>
      </c>
      <c r="H46" s="20" t="n">
        <v>8.362613100000001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445.18378963</v>
      </c>
      <c r="F47" s="20" t="n">
        <v>8.855712799999999</v>
      </c>
      <c r="G47" s="18" t="n">
        <v>421.2942809</v>
      </c>
      <c r="H47" s="20" t="n">
        <v>7.71558645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493.11611179</v>
      </c>
      <c r="F48" s="20" t="n">
        <v>7.07204812</v>
      </c>
      <c r="G48" s="18" t="n">
        <v>495.52507947</v>
      </c>
      <c r="H48" s="20" t="n">
        <v>11.88672472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421.0813301</v>
      </c>
      <c r="F49" s="20" t="n">
        <v>3.52255554</v>
      </c>
      <c r="G49" s="18" t="n">
        <v>446.15569634</v>
      </c>
      <c r="H49" s="20" t="n">
        <v>9.232979439999999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420.72472526</v>
      </c>
      <c r="F50" s="20" t="n">
        <v>4.21919174</v>
      </c>
      <c r="G50" s="18" t="n">
        <v>442.86664191</v>
      </c>
      <c r="H50" s="20" t="n">
        <v>7.94276683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432.10043585</v>
      </c>
      <c r="F51" s="20" t="n">
        <v>4.67947508</v>
      </c>
      <c r="G51" s="18" t="n">
        <v>423.64132527</v>
      </c>
      <c r="H51" s="20" t="n">
        <v>3.69091543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484.06278852</v>
      </c>
      <c r="F52" s="20" t="n">
        <v>6.71697292</v>
      </c>
      <c r="G52" s="18" t="n">
        <v>488.46803628</v>
      </c>
      <c r="H52" s="20" t="n">
        <v>4.05292912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434.63384913</v>
      </c>
      <c r="F53" s="20" t="n">
        <v>2.04472817</v>
      </c>
      <c r="G53" s="18" t="n">
        <v>456.77924362</v>
      </c>
      <c r="H53" s="20" t="n">
        <v>2.41355787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349.31147183</v>
      </c>
      <c r="F54" s="20" t="n">
        <v>4.26356592</v>
      </c>
      <c r="G54" s="18" t="n">
        <v>375.98545515</v>
      </c>
      <c r="H54" s="20" t="n">
        <v>7.5733736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387.93057817</v>
      </c>
      <c r="F55" s="20" t="n">
        <v>14.84714726</v>
      </c>
      <c r="G55" s="18" t="n">
        <v>403.13210497</v>
      </c>
      <c r="H55" s="20" t="n">
        <v>3.56849304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532.9244488000001</v>
      </c>
      <c r="F56" s="20" t="n">
        <v>11.35830725</v>
      </c>
      <c r="G56" s="18" t="n">
        <v>525.62650682</v>
      </c>
      <c r="H56" s="20" t="n">
        <v>3.52876445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396.84091851</v>
      </c>
      <c r="F57" s="20" t="n">
        <v>7.61484661</v>
      </c>
      <c r="G57" s="18" t="n">
        <v>397.32466063</v>
      </c>
      <c r="H57" s="20" t="n">
        <v>3.32431227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401.05549784</v>
      </c>
      <c r="F58" s="20" t="n">
        <v>4.4321927</v>
      </c>
      <c r="G58" s="18" t="n">
        <v>419.03706134</v>
      </c>
      <c r="H58" s="20" t="n">
        <v>5.7494102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348.46208742</v>
      </c>
      <c r="F59" s="20" t="n">
        <v>1.9940005</v>
      </c>
      <c r="G59" s="18" t="n">
        <v>344.86096844</v>
      </c>
      <c r="H59" s="20" t="n">
        <v>2.82962695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326.53619622</v>
      </c>
      <c r="F60" s="20" t="n">
        <v>9.135455329999999</v>
      </c>
      <c r="G60" s="18" t="n">
        <v>356.86456308</v>
      </c>
      <c r="H60" s="20" t="n">
        <v>5.98592104</v>
      </c>
      <c r="I60" s="18" t="s">
        <v>404</v>
      </c>
      <c r="J60" s="20" t="s">
        <v>404</v>
      </c>
      <c r="K60" s="18" t="s">
        <v>404</v>
      </c>
      <c r="L60" s="20" t="s">
        <v>404</v>
      </c>
      <c r="M60" s="18" t="s">
        <v>404</v>
      </c>
      <c r="N60" s="20" t="s">
        <v>404</v>
      </c>
      <c r="O60" s="18" t="s">
        <v>404</v>
      </c>
      <c r="P60" s="20" t="s">
        <v>404</v>
      </c>
      <c r="Q60" s="18" t="n">
        <v>283.22590016</v>
      </c>
      <c r="R60" s="20" t="n">
        <v>24.04715221</v>
      </c>
    </row>
    <row r="61" spans="1:18">
      <c r="A61" s="15" t="s">
        <v>458</v>
      </c>
      <c r="B61" s="17" t="n">
        <v>6525</v>
      </c>
      <c r="C61" s="18">
        <f>(0.0/B61*100)</f>
        <v/>
      </c>
      <c r="D61" s="19" t="n">
        <v>6525</v>
      </c>
      <c r="E61" s="18" t="n">
        <v>467.75151317</v>
      </c>
      <c r="F61" s="20" t="n">
        <v>5.27288201</v>
      </c>
      <c r="G61" s="18" t="n">
        <v>474.12722816</v>
      </c>
      <c r="H61" s="20" t="n">
        <v>3.8787345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539.81759367</v>
      </c>
      <c r="F62" s="20" t="n">
        <v>3.68328304</v>
      </c>
      <c r="G62" s="18" t="n">
        <v>505.32429632</v>
      </c>
      <c r="H62" s="20" t="n">
        <v>1.26095226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341.50712262</v>
      </c>
      <c r="F63" s="20" t="n">
        <v>2.79584118</v>
      </c>
      <c r="G63" s="18" t="n">
        <v>352.34796987</v>
      </c>
      <c r="H63" s="20" t="n">
        <v>1.68795929</v>
      </c>
      <c r="I63" s="18" t="s">
        <v>404</v>
      </c>
      <c r="J63" s="20" t="s">
        <v>404</v>
      </c>
      <c r="K63" s="18" t="s">
        <v>404</v>
      </c>
      <c r="L63" s="20" t="s">
        <v>404</v>
      </c>
      <c r="M63" s="18" t="s">
        <v>404</v>
      </c>
      <c r="N63" s="20" t="s">
        <v>404</v>
      </c>
      <c r="O63" s="18" t="s">
        <v>404</v>
      </c>
      <c r="P63" s="20" t="s">
        <v>404</v>
      </c>
      <c r="Q63" s="18" t="n">
        <v>376.96981856</v>
      </c>
      <c r="R63" s="20" t="n">
        <v>5.54965013</v>
      </c>
    </row>
    <row r="64" spans="1:18">
      <c r="A64" s="15" t="s">
        <v>461</v>
      </c>
      <c r="B64" s="17" t="n">
        <v>3634</v>
      </c>
      <c r="C64" s="18">
        <f>(27.0/B64*100)</f>
        <v/>
      </c>
      <c r="D64" s="19" t="n">
        <v>3607</v>
      </c>
      <c r="E64" s="18" t="n">
        <v>433.90779724</v>
      </c>
      <c r="F64" s="20" t="n">
        <v>2.81326631</v>
      </c>
      <c r="G64" s="18" t="n">
        <v>456.66545859</v>
      </c>
      <c r="H64" s="20" t="n">
        <v>2.09826572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418.11522837</v>
      </c>
      <c r="F65" s="20" t="n">
        <v>3.74916257</v>
      </c>
      <c r="G65" s="18" t="n">
        <v>412.69202709</v>
      </c>
      <c r="H65" s="20" t="n">
        <v>4.41788192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423.78496084</v>
      </c>
      <c r="F66" s="20" t="n">
        <v>1.80442099</v>
      </c>
      <c r="G66" s="18" t="n">
        <v>436.24202175</v>
      </c>
      <c r="H66" s="20" t="n">
        <v>2.93421562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396.69370816</v>
      </c>
      <c r="F67" s="20" t="n">
        <v>5.51632057</v>
      </c>
      <c r="G67" s="18" t="n">
        <v>398.0148739</v>
      </c>
      <c r="H67" s="20" t="n">
        <v>3.89702919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399.68952742</v>
      </c>
      <c r="F68" s="20" t="n">
        <v>1.28698647</v>
      </c>
      <c r="G68" s="18" t="n">
        <v>406.13738526</v>
      </c>
      <c r="H68" s="20" t="n">
        <v>1.54702793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436.28248935</v>
      </c>
      <c r="F69" s="20" t="n">
        <v>5.22569473</v>
      </c>
      <c r="G69" s="18" t="n">
        <v>426.86493664</v>
      </c>
      <c r="H69" s="20" t="n">
        <v>9.105316370000001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489.56455147</v>
      </c>
      <c r="F70" s="20" t="n">
        <v>3.90716451</v>
      </c>
      <c r="G70" s="18" t="n">
        <v>504.33205301</v>
      </c>
      <c r="H70" s="20" t="n">
        <v>5.5165687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522.60842753</v>
      </c>
      <c r="F71" s="20" t="n">
        <v>2.68118457</v>
      </c>
      <c r="G71" s="18" t="n">
        <v>541.0201031399999</v>
      </c>
      <c r="H71" s="20" t="n">
        <v>1.94341116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503.72117815</v>
      </c>
      <c r="F72" s="20" t="n">
        <v>4.35054357</v>
      </c>
      <c r="G72" s="18" t="n">
        <v>490.03142136</v>
      </c>
      <c r="H72" s="20" t="n">
        <v>5.51701615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400.47301197</v>
      </c>
      <c r="F73" s="20" t="n">
        <v>7.46085703</v>
      </c>
      <c r="G73" s="18" t="n">
        <v>413.32338753</v>
      </c>
      <c r="H73" s="20" t="n">
        <v>3.70722722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410.79405473</v>
      </c>
      <c r="F74" s="20" t="n">
        <v>2.73142188</v>
      </c>
      <c r="G74" s="18" t="n">
        <v>429.37650956</v>
      </c>
      <c r="H74" s="20" t="n">
        <v>1.75024847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359.08090264</v>
      </c>
      <c r="F75" s="20" t="n">
        <v>4.69614334</v>
      </c>
      <c r="G75" s="18" t="n">
        <v>368.70261967</v>
      </c>
      <c r="H75" s="20" t="n">
        <v>7.39521962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424.23932326</v>
      </c>
      <c r="F76" s="20" t="n">
        <v>4.5992556</v>
      </c>
      <c r="G76" s="18" t="n">
        <v>448.52895311</v>
      </c>
      <c r="H76" s="20" t="n">
        <v>5.13926028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433.45479727</v>
      </c>
      <c r="F77" s="20" t="n">
        <v>2.86287898</v>
      </c>
      <c r="G77" s="18" t="n">
        <v>466.2246441</v>
      </c>
      <c r="H77" s="20" t="n">
        <v>11.87862151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485.10428784</v>
      </c>
      <c r="F78" s="20" t="n">
        <v>4.74106744</v>
      </c>
      <c r="G78" s="18" t="n">
        <v>489.31044603</v>
      </c>
      <c r="H78" s="20" t="n">
        <v>7.54550071</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468.45926382</v>
      </c>
      <c r="F79" s="20" t="n">
        <v>8.94921175</v>
      </c>
      <c r="G79" s="18" t="n">
        <v>498.4577477</v>
      </c>
      <c r="H79" s="20" t="n">
        <v>10.7111538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430.18738321</v>
      </c>
      <c r="F80" s="20" t="n">
        <v>4.12919554</v>
      </c>
      <c r="G80" s="18" t="n">
        <v>415.51954484</v>
      </c>
      <c r="H80" s="20" t="n">
        <v>7.9221704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423.35378894</v>
      </c>
      <c r="F81" s="20" t="n">
        <v>6.89798093</v>
      </c>
      <c r="G81" s="18" t="n">
        <v>433.25173513</v>
      </c>
      <c r="H81" s="20" t="n">
        <v>4.32269906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504.26584926</v>
      </c>
      <c r="F7" s="20" t="n">
        <v>2.17457739</v>
      </c>
      <c r="G7" s="18" t="n">
        <v>498.24185116</v>
      </c>
      <c r="H7" s="20" t="n">
        <v>6.44811094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486.23957863</v>
      </c>
      <c r="F8" s="20" t="n">
        <v>2.92615051</v>
      </c>
      <c r="G8" s="18" t="n">
        <v>435.55526154</v>
      </c>
      <c r="H8" s="20" t="n">
        <v>21.31390395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498.99905125</v>
      </c>
      <c r="F9" s="20" t="n">
        <v>2.92446947</v>
      </c>
      <c r="G9" s="18" t="n">
        <v>519.17289514</v>
      </c>
      <c r="H9" s="20" t="n">
        <v>13.37212853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527.81285624</v>
      </c>
      <c r="F10" s="20" t="n">
        <v>2.43087984</v>
      </c>
      <c r="G10" s="18" t="n">
        <v>532.6147383</v>
      </c>
      <c r="H10" s="20" t="n">
        <v>8.71473494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457.62925083</v>
      </c>
      <c r="F11" s="20" t="n">
        <v>2.88688321</v>
      </c>
      <c r="G11" s="18" t="n">
        <v>504.01883344</v>
      </c>
      <c r="H11" s="20" t="n">
        <v>28.67485516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487.36853675</v>
      </c>
      <c r="F12" s="20" t="n">
        <v>2.64564759</v>
      </c>
      <c r="G12" s="18" t="n">
        <v>490.65897428</v>
      </c>
      <c r="H12" s="20" t="n">
        <v>19.09061219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499.2155115</v>
      </c>
      <c r="F13" s="20" t="n">
        <v>3.10585364</v>
      </c>
      <c r="G13" s="18" t="n">
        <v>505.82737865</v>
      </c>
      <c r="H13" s="20" t="n">
        <v>5.7852034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517.45667225</v>
      </c>
      <c r="F14" s="20" t="n">
        <v>2.56822508</v>
      </c>
      <c r="G14" s="18" t="n">
        <v>526.09136715</v>
      </c>
      <c r="H14" s="20" t="n">
        <v>4.2570894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525.2671956299999</v>
      </c>
      <c r="F15" s="20" t="n">
        <v>2.67795216</v>
      </c>
      <c r="G15" s="18" t="n">
        <v>547.64681053</v>
      </c>
      <c r="H15" s="20" t="n">
        <v>15.1698858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503.68671084</v>
      </c>
      <c r="F16" s="20" t="n">
        <v>2.96825323</v>
      </c>
      <c r="G16" s="18" t="n">
        <v>440.9698826</v>
      </c>
      <c r="H16" s="20" t="n">
        <v>39.86559668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508.27636773</v>
      </c>
      <c r="F17" s="20" t="n">
        <v>3.8495719</v>
      </c>
      <c r="G17" s="18" t="n">
        <v>542.94275171</v>
      </c>
      <c r="H17" s="20" t="n">
        <v>24.11643248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468.08426912</v>
      </c>
      <c r="F18" s="20" t="n">
        <v>4.54843788</v>
      </c>
      <c r="G18" s="18" t="n">
        <v>454.66990944</v>
      </c>
      <c r="H18" s="20" t="n">
        <v>16.95537705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470.11916848</v>
      </c>
      <c r="F19" s="20" t="n">
        <v>2.96818367</v>
      </c>
      <c r="G19" s="18" t="n">
        <v>396.1363</v>
      </c>
      <c r="H19" s="20" t="n">
        <v>46.01665575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481.80079564</v>
      </c>
      <c r="F20" s="20" t="n">
        <v>1.99941079</v>
      </c>
      <c r="G20" s="18" t="n">
        <v>460.37015714</v>
      </c>
      <c r="H20" s="20" t="n">
        <v>32.07301891</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521.6159765</v>
      </c>
      <c r="F21" s="20" t="n">
        <v>2.65140654</v>
      </c>
      <c r="G21" s="18" t="n">
        <v>518.34132936</v>
      </c>
      <c r="H21" s="20" t="n">
        <v>16.33934049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478.99996797</v>
      </c>
      <c r="F22" s="20" t="n">
        <v>3.81431954</v>
      </c>
      <c r="G22" s="18" t="n">
        <v>471.76844424</v>
      </c>
      <c r="H22" s="20" t="n">
        <v>9.412225640000001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488.44448136</v>
      </c>
      <c r="F23" s="20" t="n">
        <v>3.00689728</v>
      </c>
      <c r="G23" s="18" t="n">
        <v>498.00640415</v>
      </c>
      <c r="H23" s="20" t="n">
        <v>20.12538226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515.30101567</v>
      </c>
      <c r="F24" s="20" t="n">
        <v>3.41294714</v>
      </c>
      <c r="G24" s="18" t="n">
        <v>528.76523877</v>
      </c>
      <c r="H24" s="20" t="n">
        <v>18.08733824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516.68473996</v>
      </c>
      <c r="F25" s="20" t="n">
        <v>3.85211616</v>
      </c>
      <c r="G25" s="18" t="n">
        <v>522.90964783</v>
      </c>
      <c r="H25" s="20" t="n">
        <v>13.26232698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490.18511609</v>
      </c>
      <c r="F26" s="20" t="n">
        <v>2.34710447</v>
      </c>
      <c r="G26" s="18" t="n">
        <v>482.45977885</v>
      </c>
      <c r="H26" s="20" t="n">
        <v>4.0567495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480.06386839</v>
      </c>
      <c r="F27" s="20" t="n">
        <v>1.42614195</v>
      </c>
      <c r="G27" s="18" t="n">
        <v>494.71013826</v>
      </c>
      <c r="H27" s="20" t="n">
        <v>4.0091041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423.66914045</v>
      </c>
      <c r="F28" s="20" t="n">
        <v>2.64531739</v>
      </c>
      <c r="G28" s="18" t="n">
        <v>404.97230344</v>
      </c>
      <c r="H28" s="20" t="n">
        <v>19.55851294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505.27256544</v>
      </c>
      <c r="F29" s="20" t="n">
        <v>4.75000569</v>
      </c>
      <c r="G29" s="18" t="n">
        <v>519.72437419</v>
      </c>
      <c r="H29" s="20" t="n">
        <v>34.36805017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509.78773362</v>
      </c>
      <c r="F30" s="20" t="n">
        <v>3.38062886</v>
      </c>
      <c r="G30" s="18" t="n">
        <v>519.74122419</v>
      </c>
      <c r="H30" s="20" t="n">
        <v>6.58933048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513.92709347</v>
      </c>
      <c r="F31" s="20" t="n">
        <v>2.74568411</v>
      </c>
      <c r="G31" s="18" t="n">
        <v>491.49562923</v>
      </c>
      <c r="H31" s="20" t="n">
        <v>6.67133519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506.66426434</v>
      </c>
      <c r="F32" s="20" t="n">
        <v>2.57292744</v>
      </c>
      <c r="G32" s="18" t="n">
        <v>494.8741813</v>
      </c>
      <c r="H32" s="20" t="n">
        <v>8.89539652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497.86333449</v>
      </c>
      <c r="F33" s="20" t="n">
        <v>2.73858004</v>
      </c>
      <c r="G33" s="18" t="n">
        <v>492.76149589</v>
      </c>
      <c r="H33" s="20" t="n">
        <v>31.76785404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452.42790013</v>
      </c>
      <c r="F34" s="20" t="n">
        <v>3.01811973</v>
      </c>
      <c r="G34" s="18" t="n">
        <v>454.86104425</v>
      </c>
      <c r="H34" s="20" t="n">
        <v>32.69898444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506.75159038</v>
      </c>
      <c r="F35" s="20" t="n">
        <v>1.52057399</v>
      </c>
      <c r="G35" s="18" t="n">
        <v>576.63927111</v>
      </c>
      <c r="H35" s="20" t="n">
        <v>7.49426946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495.97319274</v>
      </c>
      <c r="F36" s="20" t="n">
        <v>2.42409907</v>
      </c>
      <c r="G36" s="18" t="n">
        <v>488.37251829</v>
      </c>
      <c r="H36" s="20" t="n">
        <v>10.18586056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500.53591546</v>
      </c>
      <c r="F37" s="20" t="n">
        <v>3.57023891</v>
      </c>
      <c r="G37" s="18" t="n">
        <v>489.36447347</v>
      </c>
      <c r="H37" s="20" t="n">
        <v>9.46489661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492.27813506</v>
      </c>
      <c r="F38" s="20" t="n">
        <v>3.35201789</v>
      </c>
      <c r="G38" s="18" t="n">
        <v>485.71611969</v>
      </c>
      <c r="H38" s="20" t="n">
        <v>14.99013403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428.73665281</v>
      </c>
      <c r="F39" s="20" t="n">
        <v>4.12098386</v>
      </c>
      <c r="G39" s="18" t="n">
        <v>418.78268263</v>
      </c>
      <c r="H39" s="20" t="n">
        <v>21.57541847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500.51639945</v>
      </c>
      <c r="F40" s="20" t="n">
        <v>3.44180332</v>
      </c>
      <c r="G40" s="18" t="n">
        <v>495.12520938</v>
      </c>
      <c r="H40" s="20" t="n">
        <v>14.07693029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496.9533581</v>
      </c>
      <c r="F41" s="20" t="n">
        <v>4.086516</v>
      </c>
      <c r="G41" s="18" t="n">
        <v>501.46568305</v>
      </c>
      <c r="H41" s="20" t="n">
        <v>8.05491073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405.72612672</v>
      </c>
      <c r="F44" s="20" t="n">
        <v>4.26773416</v>
      </c>
      <c r="G44" s="18" t="n">
        <v>404.86918133</v>
      </c>
      <c r="H44" s="20" t="n">
        <v>11.21751211</v>
      </c>
      <c r="I44" s="18" t="s">
        <v>404</v>
      </c>
      <c r="J44" s="20" t="s">
        <v>404</v>
      </c>
      <c r="K44" s="18" t="s">
        <v>404</v>
      </c>
      <c r="L44" s="20" t="s">
        <v>404</v>
      </c>
      <c r="M44" s="18" t="s">
        <v>404</v>
      </c>
      <c r="N44" s="20" t="s">
        <v>404</v>
      </c>
      <c r="O44" s="18" t="s">
        <v>404</v>
      </c>
      <c r="P44" s="20" t="s">
        <v>404</v>
      </c>
      <c r="Q44" s="18" t="n">
        <v>388.87630433</v>
      </c>
      <c r="R44" s="20" t="n">
        <v>22.92238254</v>
      </c>
    </row>
    <row r="45" spans="1:18">
      <c r="A45" s="15" t="s">
        <v>442</v>
      </c>
      <c r="B45" s="17" t="n">
        <v>5519</v>
      </c>
      <c r="C45" s="18">
        <f>(0.0/B45*100)</f>
        <v/>
      </c>
      <c r="D45" s="19" t="n">
        <v>5519</v>
      </c>
      <c r="E45" s="18" t="n">
        <v>351.26714329</v>
      </c>
      <c r="F45" s="20" t="n">
        <v>3.11277191</v>
      </c>
      <c r="G45" s="18" t="n">
        <v>328.61016032</v>
      </c>
      <c r="H45" s="20" t="n">
        <v>9.10234058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412.12213193</v>
      </c>
      <c r="F46" s="20" t="n">
        <v>3.25114831</v>
      </c>
      <c r="G46" s="18" t="n">
        <v>408.35987323</v>
      </c>
      <c r="H46" s="20" t="n">
        <v>14.99170814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433.00119221</v>
      </c>
      <c r="F47" s="20" t="n">
        <v>5.11353958</v>
      </c>
      <c r="G47" s="18" t="n">
        <v>386.29756194</v>
      </c>
      <c r="H47" s="20" t="n">
        <v>33.32067745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492.83177105</v>
      </c>
      <c r="F48" s="20" t="n">
        <v>5.59580854</v>
      </c>
      <c r="G48" s="18" t="n">
        <v>507.53813687</v>
      </c>
      <c r="H48" s="20" t="n">
        <v>23.08016668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424.71571437</v>
      </c>
      <c r="F49" s="20" t="n">
        <v>3.30973894</v>
      </c>
      <c r="G49" s="18" t="n">
        <v>435.30241164</v>
      </c>
      <c r="H49" s="20" t="n">
        <v>13.87694056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427.98528035</v>
      </c>
      <c r="F50" s="20" t="n">
        <v>3.30629146</v>
      </c>
      <c r="G50" s="18" t="n">
        <v>423.58905026</v>
      </c>
      <c r="H50" s="20" t="n">
        <v>60.87913785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425.61866049</v>
      </c>
      <c r="F51" s="20" t="n">
        <v>3.04471068</v>
      </c>
      <c r="G51" s="18" t="n">
        <v>436.19696313</v>
      </c>
      <c r="H51" s="20" t="n">
        <v>9.56348865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489.39033635</v>
      </c>
      <c r="F52" s="20" t="n">
        <v>2.74809688</v>
      </c>
      <c r="G52" s="18" t="n">
        <v>453.59610352</v>
      </c>
      <c r="H52" s="20" t="n">
        <v>13.01523532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441.69650323</v>
      </c>
      <c r="F53" s="20" t="n">
        <v>1.77011643</v>
      </c>
      <c r="G53" s="18" t="n">
        <v>457.31271976</v>
      </c>
      <c r="H53" s="20" t="n">
        <v>5.39356633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358.90799659</v>
      </c>
      <c r="F54" s="20" t="n">
        <v>3.77799266</v>
      </c>
      <c r="G54" s="18" t="n">
        <v>348.30546025</v>
      </c>
      <c r="H54" s="20" t="n">
        <v>16.01317173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401.98804079</v>
      </c>
      <c r="F55" s="20" t="n">
        <v>3.27256423</v>
      </c>
      <c r="G55" s="18" t="n">
        <v>396.59111203</v>
      </c>
      <c r="H55" s="20" t="n">
        <v>10.59535108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527.95991996</v>
      </c>
      <c r="F56" s="20" t="n">
        <v>5.57588772</v>
      </c>
      <c r="G56" s="18" t="n">
        <v>525.63122567</v>
      </c>
      <c r="H56" s="20" t="n">
        <v>4.11577925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389.22289826</v>
      </c>
      <c r="F57" s="20" t="n">
        <v>5.37347374</v>
      </c>
      <c r="G57" s="18" t="n">
        <v>404.02183387</v>
      </c>
      <c r="H57" s="20" t="n">
        <v>3.10915628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407.28783617</v>
      </c>
      <c r="F58" s="20" t="n">
        <v>3.10047932</v>
      </c>
      <c r="G58" s="18" t="n">
        <v>421.48377503</v>
      </c>
      <c r="H58" s="20" t="n">
        <v>13.66403861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347.56811126</v>
      </c>
      <c r="F59" s="20" t="n">
        <v>1.59493144</v>
      </c>
      <c r="G59" s="18" t="n">
        <v>325.30503943</v>
      </c>
      <c r="H59" s="20" t="n">
        <v>12.7496019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347.26407331</v>
      </c>
      <c r="F60" s="20" t="n">
        <v>4.62211353</v>
      </c>
      <c r="G60" s="18" t="n">
        <v>321.181441</v>
      </c>
      <c r="H60" s="20" t="n">
        <v>27.07086134</v>
      </c>
      <c r="I60" s="18" t="s">
        <v>404</v>
      </c>
      <c r="J60" s="20" t="s">
        <v>404</v>
      </c>
      <c r="K60" s="18" t="s">
        <v>404</v>
      </c>
      <c r="L60" s="20" t="s">
        <v>404</v>
      </c>
      <c r="M60" s="18" t="s">
        <v>404</v>
      </c>
      <c r="N60" s="20" t="s">
        <v>404</v>
      </c>
      <c r="O60" s="18" t="s">
        <v>404</v>
      </c>
      <c r="P60" s="20" t="s">
        <v>404</v>
      </c>
      <c r="Q60" s="18" t="n">
        <v>283.22590016</v>
      </c>
      <c r="R60" s="20" t="n">
        <v>24.04715221</v>
      </c>
    </row>
    <row r="61" spans="1:18">
      <c r="A61" s="15" t="s">
        <v>458</v>
      </c>
      <c r="B61" s="17" t="n">
        <v>6525</v>
      </c>
      <c r="C61" s="18">
        <f>(0.0/B61*100)</f>
        <v/>
      </c>
      <c r="D61" s="19" t="n">
        <v>6525</v>
      </c>
      <c r="E61" s="18" t="n">
        <v>470.41150092</v>
      </c>
      <c r="F61" s="20" t="n">
        <v>3.11814118</v>
      </c>
      <c r="G61" s="18" t="n">
        <v>485.75708119</v>
      </c>
      <c r="H61" s="20" t="n">
        <v>10.31782062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506.19576275</v>
      </c>
      <c r="F62" s="20" t="n">
        <v>1.3700426</v>
      </c>
      <c r="G62" s="18" t="n">
        <v>532.89854617</v>
      </c>
      <c r="H62" s="20" t="n">
        <v>4.15930355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338.67753699</v>
      </c>
      <c r="F63" s="20" t="n">
        <v>1.86857042</v>
      </c>
      <c r="G63" s="18" t="n">
        <v>364.36327064</v>
      </c>
      <c r="H63" s="20" t="n">
        <v>2.25943496</v>
      </c>
      <c r="I63" s="18" t="s">
        <v>404</v>
      </c>
      <c r="J63" s="20" t="s">
        <v>404</v>
      </c>
      <c r="K63" s="18" t="s">
        <v>404</v>
      </c>
      <c r="L63" s="20" t="s">
        <v>404</v>
      </c>
      <c r="M63" s="18" t="s">
        <v>404</v>
      </c>
      <c r="N63" s="20" t="s">
        <v>404</v>
      </c>
      <c r="O63" s="18" t="s">
        <v>404</v>
      </c>
      <c r="P63" s="20" t="s">
        <v>404</v>
      </c>
      <c r="Q63" s="18" t="n">
        <v>376.96981856</v>
      </c>
      <c r="R63" s="20" t="n">
        <v>5.54965013</v>
      </c>
    </row>
    <row r="64" spans="1:18">
      <c r="A64" s="15" t="s">
        <v>461</v>
      </c>
      <c r="B64" s="17" t="n">
        <v>3634</v>
      </c>
      <c r="C64" s="18">
        <f>(27.0/B64*100)</f>
        <v/>
      </c>
      <c r="D64" s="19" t="n">
        <v>3607</v>
      </c>
      <c r="E64" s="18" t="n">
        <v>446.44780268</v>
      </c>
      <c r="F64" s="20" t="n">
        <v>1.8079597</v>
      </c>
      <c r="G64" s="18" t="n">
        <v>445.54598027</v>
      </c>
      <c r="H64" s="20" t="n">
        <v>7.93799265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416.26359854</v>
      </c>
      <c r="F65" s="20" t="n">
        <v>2.72423858</v>
      </c>
      <c r="G65" s="18" t="n">
        <v>415.42751725</v>
      </c>
      <c r="H65" s="20" t="n">
        <v>19.17869266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426.20638817</v>
      </c>
      <c r="F66" s="20" t="n">
        <v>1.64771474</v>
      </c>
      <c r="G66" s="18" t="n">
        <v>444.30329077</v>
      </c>
      <c r="H66" s="20" t="n">
        <v>5.57825522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404.01371093</v>
      </c>
      <c r="F67" s="20" t="n">
        <v>3.69215961</v>
      </c>
      <c r="G67" s="18" t="n">
        <v>373.9146952</v>
      </c>
      <c r="H67" s="20" t="n">
        <v>6.17301313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402.0837485</v>
      </c>
      <c r="F68" s="20" t="n">
        <v>1.03226917</v>
      </c>
      <c r="G68" s="18" t="n">
        <v>395.77793862</v>
      </c>
      <c r="H68" s="20" t="n">
        <v>5.01272461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436.82036535</v>
      </c>
      <c r="F69" s="20" t="n">
        <v>4.36443932</v>
      </c>
      <c r="G69" s="18" t="n">
        <v>408.90512765</v>
      </c>
      <c r="H69" s="20" t="n">
        <v>12.09595531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494.46193341</v>
      </c>
      <c r="F70" s="20" t="n">
        <v>3.1628571</v>
      </c>
      <c r="G70" s="18" t="n">
        <v>502.51875879</v>
      </c>
      <c r="H70" s="20" t="n">
        <v>9.595066750000001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530.6501025</v>
      </c>
      <c r="F71" s="20" t="n">
        <v>1.91245934</v>
      </c>
      <c r="G71" s="18" t="n">
        <v>547.48715681</v>
      </c>
      <c r="H71" s="20" t="n">
        <v>2.92331977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497.27063442</v>
      </c>
      <c r="F72" s="20" t="n">
        <v>3.3032545</v>
      </c>
      <c r="G72" s="18" t="n">
        <v>496.59454719</v>
      </c>
      <c r="H72" s="20" t="n">
        <v>8.964925360000001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401.83895851</v>
      </c>
      <c r="F73" s="20" t="n">
        <v>6.64973923</v>
      </c>
      <c r="G73" s="18" t="n">
        <v>414.17018664</v>
      </c>
      <c r="H73" s="20" t="n">
        <v>4.10030123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427.00130399</v>
      </c>
      <c r="F74" s="20" t="n">
        <v>1.72061572</v>
      </c>
      <c r="G74" s="18" t="n">
        <v>418.47771549</v>
      </c>
      <c r="H74" s="20" t="n">
        <v>2.65009425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363.62656238</v>
      </c>
      <c r="F75" s="20" t="n">
        <v>3.53221488</v>
      </c>
      <c r="G75" s="18" t="n">
        <v>282.9230192</v>
      </c>
      <c r="H75" s="20" t="n">
        <v>10.44850001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432.67853755</v>
      </c>
      <c r="F76" s="20" t="n">
        <v>3.27970979</v>
      </c>
      <c r="G76" s="18" t="n">
        <v>459.63007109</v>
      </c>
      <c r="H76" s="20" t="n">
        <v>15.68164127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437.3776155</v>
      </c>
      <c r="F77" s="20" t="n">
        <v>2.64777608</v>
      </c>
      <c r="G77" s="18" t="n">
        <v>408.25375699</v>
      </c>
      <c r="H77" s="20" t="n">
        <v>12.44438468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487.27080393</v>
      </c>
      <c r="F78" s="20" t="n">
        <v>3.86395574</v>
      </c>
      <c r="G78" s="18" t="n">
        <v>403.05593848</v>
      </c>
      <c r="H78" s="20" t="n">
        <v>5.44541712</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427.31765317</v>
      </c>
      <c r="F80" s="20" t="n">
        <v>3.44357284</v>
      </c>
      <c r="G80" s="18" t="n">
        <v>393.88552356</v>
      </c>
      <c r="H80" s="20" t="n">
        <v>36.76662638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432.59225713</v>
      </c>
      <c r="F81" s="20" t="n">
        <v>4.42884834</v>
      </c>
      <c r="G81" s="18" t="n">
        <v>425.25799553</v>
      </c>
      <c r="H81" s="20" t="n">
        <v>6.39693289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496.42221627</v>
      </c>
      <c r="F7" s="20" t="n">
        <v>2.3904791</v>
      </c>
      <c r="G7" s="18" t="n">
        <v>516.30408225</v>
      </c>
      <c r="H7" s="20" t="n">
        <v>3.16427896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485.3683422</v>
      </c>
      <c r="F8" s="20" t="n">
        <v>2.9299176</v>
      </c>
      <c r="G8" s="18" t="n">
        <v>456.16523775</v>
      </c>
      <c r="H8" s="20" t="n">
        <v>19.54475231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493.09591659</v>
      </c>
      <c r="F9" s="20" t="n">
        <v>4.05586452</v>
      </c>
      <c r="G9" s="18" t="n">
        <v>511.54924759</v>
      </c>
      <c r="H9" s="20" t="n">
        <v>5.09482595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527.79025551</v>
      </c>
      <c r="F10" s="20" t="n">
        <v>2.61483061</v>
      </c>
      <c r="G10" s="18" t="n">
        <v>529.73027734</v>
      </c>
      <c r="H10" s="20" t="n">
        <v>6.07587688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449.65015036</v>
      </c>
      <c r="F11" s="20" t="n">
        <v>4.51362104</v>
      </c>
      <c r="G11" s="18" t="n">
        <v>468.82026843</v>
      </c>
      <c r="H11" s="20" t="n">
        <v>4.44455722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486.52809348</v>
      </c>
      <c r="F12" s="20" t="n">
        <v>2.96265417</v>
      </c>
      <c r="G12" s="18" t="n">
        <v>503.30703864</v>
      </c>
      <c r="H12" s="20" t="n">
        <v>25.53991449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496.27166537</v>
      </c>
      <c r="F13" s="20" t="n">
        <v>3.09407423</v>
      </c>
      <c r="G13" s="18" t="n">
        <v>506.23827592</v>
      </c>
      <c r="H13" s="20" t="n">
        <v>6.13038015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522.69786708</v>
      </c>
      <c r="F14" s="20" t="n">
        <v>2.74475564</v>
      </c>
      <c r="G14" s="18" t="n">
        <v>512.93690391</v>
      </c>
      <c r="H14" s="20" t="n">
        <v>3.92996592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524.89121673</v>
      </c>
      <c r="F15" s="20" t="n">
        <v>2.64199933</v>
      </c>
      <c r="G15" s="18" t="n">
        <v>571.05873648</v>
      </c>
      <c r="H15" s="20" t="n">
        <v>18.56175591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497.72255316</v>
      </c>
      <c r="F16" s="20" t="n">
        <v>6.54056246</v>
      </c>
      <c r="G16" s="18" t="n">
        <v>506.22689347</v>
      </c>
      <c r="H16" s="20" t="n">
        <v>6.03001668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508.36495217</v>
      </c>
      <c r="F17" s="20" t="n">
        <v>3.94100745</v>
      </c>
      <c r="G17" s="18" t="n">
        <v>521.1213186799999</v>
      </c>
      <c r="H17" s="20" t="n">
        <v>23.6773108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463.30225458</v>
      </c>
      <c r="F18" s="20" t="n">
        <v>4.53672384</v>
      </c>
      <c r="G18" s="18" t="n">
        <v>539.98483318</v>
      </c>
      <c r="H18" s="20" t="n">
        <v>10.19708773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471.52311207</v>
      </c>
      <c r="F19" s="20" t="n">
        <v>3.76346954</v>
      </c>
      <c r="G19" s="18" t="n">
        <v>463.15661983</v>
      </c>
      <c r="H19" s="20" t="n">
        <v>11.34115517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481.33444027</v>
      </c>
      <c r="F20" s="20" t="n">
        <v>2.1104933</v>
      </c>
      <c r="G20" s="18" t="n">
        <v>485.32994603</v>
      </c>
      <c r="H20" s="20" t="n">
        <v>5.70130883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511.10299565</v>
      </c>
      <c r="F21" s="20" t="n">
        <v>4.6929541</v>
      </c>
      <c r="G21" s="18" t="n">
        <v>529.2261036</v>
      </c>
      <c r="H21" s="20" t="n">
        <v>3.00573147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475.46294029</v>
      </c>
      <c r="F22" s="20" t="n">
        <v>4.16354519</v>
      </c>
      <c r="G22" s="18" t="n">
        <v>518.50542439</v>
      </c>
      <c r="H22" s="20" t="n">
        <v>14.17866037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485.57095994</v>
      </c>
      <c r="F23" s="20" t="n">
        <v>3.93510521</v>
      </c>
      <c r="G23" s="18" t="n">
        <v>500.46691274</v>
      </c>
      <c r="H23" s="20" t="n">
        <v>10.58757789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519.2429458399999</v>
      </c>
      <c r="F24" s="20" t="n">
        <v>3.70175292</v>
      </c>
      <c r="G24" s="18" t="n">
        <v>507.1790304</v>
      </c>
      <c r="H24" s="20" t="n">
        <v>6.93772004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516.21105568</v>
      </c>
      <c r="F25" s="20" t="n">
        <v>4.28283628</v>
      </c>
      <c r="G25" s="18" t="n">
        <v>521.2642494299999</v>
      </c>
      <c r="H25" s="20" t="n">
        <v>8.781815460000001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489.77169269</v>
      </c>
      <c r="F26" s="20" t="n">
        <v>2.75557784</v>
      </c>
      <c r="G26" s="18" t="n">
        <v>485.38816159</v>
      </c>
      <c r="H26" s="20" t="n">
        <v>3.23308356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471.27267746</v>
      </c>
      <c r="F27" s="20" t="n">
        <v>1.41229698</v>
      </c>
      <c r="G27" s="18" t="n">
        <v>503.62427037</v>
      </c>
      <c r="H27" s="20" t="n">
        <v>2.49214694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424.98533822</v>
      </c>
      <c r="F28" s="20" t="n">
        <v>3.32730791</v>
      </c>
      <c r="G28" s="18" t="n">
        <v>418.58837233</v>
      </c>
      <c r="H28" s="20" t="n">
        <v>6.05890374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506.6624702</v>
      </c>
      <c r="F29" s="20" t="n">
        <v>8.99316778</v>
      </c>
      <c r="G29" s="18" t="n">
        <v>504.59674119</v>
      </c>
      <c r="H29" s="20" t="n">
        <v>9.026121440000001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509.45447356</v>
      </c>
      <c r="F30" s="20" t="n">
        <v>7.02076967</v>
      </c>
      <c r="G30" s="18" t="n">
        <v>512.5072969399999</v>
      </c>
      <c r="H30" s="20" t="n">
        <v>3.96719857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513.6989756299999</v>
      </c>
      <c r="F31" s="20" t="n">
        <v>2.72860283</v>
      </c>
      <c r="G31" s="18" t="n">
        <v>504.17875383</v>
      </c>
      <c r="H31" s="20" t="n">
        <v>9.512324530000001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506.1615938</v>
      </c>
      <c r="F32" s="20" t="n">
        <v>2.55224899</v>
      </c>
      <c r="G32" s="18" t="n">
        <v>495.75099394</v>
      </c>
      <c r="H32" s="20" t="n">
        <v>13.84723823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495.86537415</v>
      </c>
      <c r="F33" s="20" t="n">
        <v>4.6549226</v>
      </c>
      <c r="G33" s="18" t="n">
        <v>499.6964821</v>
      </c>
      <c r="H33" s="20" t="n">
        <v>4.4228918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453.10913683</v>
      </c>
      <c r="F34" s="20" t="n">
        <v>3.08894065</v>
      </c>
      <c r="G34" s="18" t="n">
        <v>446.28406193</v>
      </c>
      <c r="H34" s="20" t="n">
        <v>16.53525921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494.59555195</v>
      </c>
      <c r="F35" s="20" t="n">
        <v>2.33739365</v>
      </c>
      <c r="G35" s="18" t="n">
        <v>518.6731782099999</v>
      </c>
      <c r="H35" s="20" t="n">
        <v>1.96270365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501.08456693</v>
      </c>
      <c r="F36" s="20" t="n">
        <v>3.5664538</v>
      </c>
      <c r="G36" s="18" t="n">
        <v>485.48656709</v>
      </c>
      <c r="H36" s="20" t="n">
        <v>3.75449926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499.22336431</v>
      </c>
      <c r="F37" s="20" t="n">
        <v>3.59905261</v>
      </c>
      <c r="G37" s="18" t="n">
        <v>507.08490854</v>
      </c>
      <c r="H37" s="20" t="n">
        <v>7.67017867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510.05250132</v>
      </c>
      <c r="F38" s="20" t="n">
        <v>4.80413521</v>
      </c>
      <c r="G38" s="18" t="n">
        <v>467.48977586</v>
      </c>
      <c r="H38" s="20" t="n">
        <v>5.44914297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424.99554605</v>
      </c>
      <c r="F39" s="20" t="n">
        <v>7.26067075</v>
      </c>
      <c r="G39" s="18" t="n">
        <v>431.00162277</v>
      </c>
      <c r="H39" s="20" t="n">
        <v>5.53338179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497.32530283</v>
      </c>
      <c r="F40" s="20" t="n">
        <v>5.58608194</v>
      </c>
      <c r="G40" s="18" t="n">
        <v>501.63781221</v>
      </c>
      <c r="H40" s="20" t="n">
        <v>3.96022367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494.10648208</v>
      </c>
      <c r="F41" s="20" t="n">
        <v>4.97147756</v>
      </c>
      <c r="G41" s="18" t="n">
        <v>502.07108292</v>
      </c>
      <c r="H41" s="20" t="n">
        <v>4.76723967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400.49295411</v>
      </c>
      <c r="F44" s="20" t="n">
        <v>5.48153643</v>
      </c>
      <c r="G44" s="18" t="n">
        <v>409.90552329</v>
      </c>
      <c r="H44" s="20" t="n">
        <v>6.04328458</v>
      </c>
      <c r="I44" s="18" t="s">
        <v>404</v>
      </c>
      <c r="J44" s="20" t="s">
        <v>404</v>
      </c>
      <c r="K44" s="18" t="s">
        <v>404</v>
      </c>
      <c r="L44" s="20" t="s">
        <v>404</v>
      </c>
      <c r="M44" s="18" t="s">
        <v>404</v>
      </c>
      <c r="N44" s="20" t="s">
        <v>404</v>
      </c>
      <c r="O44" s="18" t="n">
        <v>379.53706047</v>
      </c>
      <c r="P44" s="20" t="n">
        <v>12.5491312</v>
      </c>
      <c r="Q44" s="18" t="n">
        <v>388.87630433</v>
      </c>
      <c r="R44" s="20" t="n">
        <v>22.92238254</v>
      </c>
    </row>
    <row r="45" spans="1:18">
      <c r="A45" s="15" t="s">
        <v>442</v>
      </c>
      <c r="B45" s="17" t="n">
        <v>5519</v>
      </c>
      <c r="C45" s="18">
        <f>(0.0/B45*100)</f>
        <v/>
      </c>
      <c r="D45" s="19" t="n">
        <v>5519</v>
      </c>
      <c r="E45" s="18" t="n">
        <v>349.95637276</v>
      </c>
      <c r="F45" s="20" t="n">
        <v>3.00276362</v>
      </c>
      <c r="G45" s="18" t="n">
        <v>349.41575124</v>
      </c>
      <c r="H45" s="20" t="n">
        <v>12.71949936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409.63284067</v>
      </c>
      <c r="F46" s="20" t="n">
        <v>3.38055335</v>
      </c>
      <c r="G46" s="18" t="n">
        <v>419.80989278</v>
      </c>
      <c r="H46" s="20" t="n">
        <v>7.71235831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434.93462801</v>
      </c>
      <c r="F47" s="20" t="n">
        <v>5.33177948</v>
      </c>
      <c r="G47" s="18" t="n">
        <v>368.56915273</v>
      </c>
      <c r="H47" s="20" t="n">
        <v>16.75409475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486.38928105</v>
      </c>
      <c r="F48" s="20" t="n">
        <v>9.426969100000001</v>
      </c>
      <c r="G48" s="18" t="n">
        <v>502.56521235</v>
      </c>
      <c r="H48" s="20" t="n">
        <v>8.298466039999999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420.9518341</v>
      </c>
      <c r="F49" s="20" t="n">
        <v>3.87233261</v>
      </c>
      <c r="G49" s="18" t="n">
        <v>438.353387</v>
      </c>
      <c r="H49" s="20" t="n">
        <v>8.38584402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435.95331534</v>
      </c>
      <c r="F50" s="20" t="n">
        <v>4.89899811</v>
      </c>
      <c r="G50" s="18" t="n">
        <v>417.50060172</v>
      </c>
      <c r="H50" s="20" t="n">
        <v>5.64019104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430.89320731</v>
      </c>
      <c r="F51" s="20" t="n">
        <v>6.87236198</v>
      </c>
      <c r="G51" s="18" t="n">
        <v>426.01048312</v>
      </c>
      <c r="H51" s="20" t="n">
        <v>3.61449288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478.79640284</v>
      </c>
      <c r="F52" s="20" t="n">
        <v>6.10364879</v>
      </c>
      <c r="G52" s="18" t="n">
        <v>491.39027487</v>
      </c>
      <c r="H52" s="20" t="n">
        <v>4.06441929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437.09972908</v>
      </c>
      <c r="F53" s="20" t="n">
        <v>1.80931889</v>
      </c>
      <c r="G53" s="18" t="n">
        <v>465.21835456</v>
      </c>
      <c r="H53" s="20" t="n">
        <v>3.76497818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364.07544751</v>
      </c>
      <c r="F54" s="20" t="n">
        <v>7.12416435</v>
      </c>
      <c r="G54" s="18" t="n">
        <v>355.1221051</v>
      </c>
      <c r="H54" s="20" t="n">
        <v>4.40197143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401.5670181</v>
      </c>
      <c r="F55" s="20" t="n">
        <v>5.49533107</v>
      </c>
      <c r="G55" s="18" t="n">
        <v>400.96778012</v>
      </c>
      <c r="H55" s="20" t="n">
        <v>4.69700605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534.03644489</v>
      </c>
      <c r="F56" s="20" t="n">
        <v>5.50306128</v>
      </c>
      <c r="G56" s="18" t="n">
        <v>522.4438380300001</v>
      </c>
      <c r="H56" s="20" t="n">
        <v>4.94354119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385.95127784</v>
      </c>
      <c r="F57" s="20" t="n">
        <v>6.58035977</v>
      </c>
      <c r="G57" s="18" t="n">
        <v>403.881807</v>
      </c>
      <c r="H57" s="20" t="n">
        <v>4.0367023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408.51030079</v>
      </c>
      <c r="F58" s="20" t="n">
        <v>4.64703662</v>
      </c>
      <c r="G58" s="18" t="n">
        <v>407.52414618</v>
      </c>
      <c r="H58" s="20" t="n">
        <v>5.5885405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346.84939785</v>
      </c>
      <c r="F59" s="20" t="n">
        <v>2.04476509</v>
      </c>
      <c r="G59" s="18" t="n">
        <v>347.49972423</v>
      </c>
      <c r="H59" s="20" t="n">
        <v>2.36426167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337.20298924</v>
      </c>
      <c r="F60" s="20" t="n">
        <v>5.89967841</v>
      </c>
      <c r="G60" s="18" t="n">
        <v>360.87757675</v>
      </c>
      <c r="H60" s="20" t="n">
        <v>8.499964739999999</v>
      </c>
      <c r="I60" s="18" t="s">
        <v>404</v>
      </c>
      <c r="J60" s="20" t="s">
        <v>404</v>
      </c>
      <c r="K60" s="18" t="s">
        <v>404</v>
      </c>
      <c r="L60" s="20" t="s">
        <v>404</v>
      </c>
      <c r="M60" s="18" t="s">
        <v>404</v>
      </c>
      <c r="N60" s="20" t="s">
        <v>404</v>
      </c>
      <c r="O60" s="18" t="s">
        <v>404</v>
      </c>
      <c r="P60" s="20" t="s">
        <v>404</v>
      </c>
      <c r="Q60" s="18" t="n">
        <v>283.22590016</v>
      </c>
      <c r="R60" s="20" t="n">
        <v>24.04715221</v>
      </c>
    </row>
    <row r="61" spans="1:18">
      <c r="A61" s="15" t="s">
        <v>458</v>
      </c>
      <c r="B61" s="17" t="n">
        <v>6525</v>
      </c>
      <c r="C61" s="18">
        <f>(0.0/B61*100)</f>
        <v/>
      </c>
      <c r="D61" s="19" t="n">
        <v>6525</v>
      </c>
      <c r="E61" s="18" t="n">
        <v>473.51584429</v>
      </c>
      <c r="F61" s="20" t="n">
        <v>4.47714373</v>
      </c>
      <c r="G61" s="18" t="n">
        <v>471.26963778</v>
      </c>
      <c r="H61" s="20" t="n">
        <v>3.90268778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512.29278717</v>
      </c>
      <c r="F62" s="20" t="n">
        <v>1.98217386</v>
      </c>
      <c r="G62" s="18" t="n">
        <v>507.0774392</v>
      </c>
      <c r="H62" s="20" t="n">
        <v>1.32551805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335.43088213</v>
      </c>
      <c r="F63" s="20" t="n">
        <v>2.81836224</v>
      </c>
      <c r="G63" s="18" t="n">
        <v>352.87553192</v>
      </c>
      <c r="H63" s="20" t="n">
        <v>1.57299216</v>
      </c>
      <c r="I63" s="18" t="s">
        <v>404</v>
      </c>
      <c r="J63" s="20" t="s">
        <v>404</v>
      </c>
      <c r="K63" s="18" t="s">
        <v>404</v>
      </c>
      <c r="L63" s="20" t="s">
        <v>404</v>
      </c>
      <c r="M63" s="18" t="s">
        <v>404</v>
      </c>
      <c r="N63" s="20" t="s">
        <v>404</v>
      </c>
      <c r="O63" s="18" t="s">
        <v>404</v>
      </c>
      <c r="P63" s="20" t="s">
        <v>404</v>
      </c>
      <c r="Q63" s="18" t="n">
        <v>376.96981856</v>
      </c>
      <c r="R63" s="20" t="n">
        <v>5.54965013</v>
      </c>
    </row>
    <row r="64" spans="1:18">
      <c r="A64" s="15" t="s">
        <v>461</v>
      </c>
      <c r="B64" s="17" t="n">
        <v>3634</v>
      </c>
      <c r="C64" s="18">
        <f>(27.0/B64*100)</f>
        <v/>
      </c>
      <c r="D64" s="19" t="n">
        <v>3607</v>
      </c>
      <c r="E64" s="18" t="n">
        <v>422.33207931</v>
      </c>
      <c r="F64" s="20" t="n">
        <v>2.18528938</v>
      </c>
      <c r="G64" s="18" t="n">
        <v>506.7826425</v>
      </c>
      <c r="H64" s="20" t="n">
        <v>3.02882058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417.38869829</v>
      </c>
      <c r="F65" s="20" t="n">
        <v>4.34563155</v>
      </c>
      <c r="G65" s="18" t="n">
        <v>414.86289813</v>
      </c>
      <c r="H65" s="20" t="n">
        <v>4.48854933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412.32243382</v>
      </c>
      <c r="F66" s="20" t="n">
        <v>2.27939306</v>
      </c>
      <c r="G66" s="18" t="n">
        <v>433.33782048</v>
      </c>
      <c r="H66" s="20" t="n">
        <v>1.84245478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406.34417175</v>
      </c>
      <c r="F67" s="20" t="n">
        <v>4.76387071</v>
      </c>
      <c r="G67" s="18" t="n">
        <v>387.12328726</v>
      </c>
      <c r="H67" s="20" t="n">
        <v>4.21865741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380.15211368</v>
      </c>
      <c r="F68" s="20" t="n">
        <v>1.21032836</v>
      </c>
      <c r="G68" s="18" t="n">
        <v>431.13732521</v>
      </c>
      <c r="H68" s="20" t="n">
        <v>1.67030746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438.62223483</v>
      </c>
      <c r="F69" s="20" t="n">
        <v>6.12424304</v>
      </c>
      <c r="G69" s="18" t="n">
        <v>429.80940966</v>
      </c>
      <c r="H69" s="20" t="n">
        <v>5.37928239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492.15429372</v>
      </c>
      <c r="F70" s="20" t="n">
        <v>3.31989012</v>
      </c>
      <c r="G70" s="18" t="n">
        <v>504.89638598</v>
      </c>
      <c r="H70" s="20" t="n">
        <v>8.307118040000001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525.56613842</v>
      </c>
      <c r="F71" s="20" t="n">
        <v>2.52584255</v>
      </c>
      <c r="G71" s="18" t="n">
        <v>539.53671091</v>
      </c>
      <c r="H71" s="20" t="n">
        <v>2.19473498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498.59826172</v>
      </c>
      <c r="F72" s="20" t="n">
        <v>3.47549104</v>
      </c>
      <c r="G72" s="18" t="n">
        <v>492.50065134</v>
      </c>
      <c r="H72" s="20" t="n">
        <v>7.48412165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408.30034501</v>
      </c>
      <c r="F73" s="20" t="n">
        <v>5.01813624</v>
      </c>
      <c r="G73" s="18" t="n">
        <v>409.80025293</v>
      </c>
      <c r="H73" s="20" t="n">
        <v>5.14482983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413.88342161</v>
      </c>
      <c r="F74" s="20" t="n">
        <v>1.85001108</v>
      </c>
      <c r="G74" s="18" t="n">
        <v>457.95825899</v>
      </c>
      <c r="H74" s="20" t="n">
        <v>3.24077563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362.05421603</v>
      </c>
      <c r="F75" s="20" t="n">
        <v>3.52455775</v>
      </c>
      <c r="G75" s="18" t="n">
        <v>366.59771048</v>
      </c>
      <c r="H75" s="20" t="n">
        <v>15.75539433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403.0322118</v>
      </c>
      <c r="F76" s="20" t="n">
        <v>4.06723146</v>
      </c>
      <c r="G76" s="18" t="n">
        <v>466.96574797</v>
      </c>
      <c r="H76" s="20" t="n">
        <v>5.52105955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423.90550479</v>
      </c>
      <c r="F77" s="20" t="n">
        <v>2.76489715</v>
      </c>
      <c r="G77" s="18" t="n">
        <v>498.02500289</v>
      </c>
      <c r="H77" s="20" t="n">
        <v>9.294504209999999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489.56812244</v>
      </c>
      <c r="F78" s="20" t="n">
        <v>4.52550503</v>
      </c>
      <c r="G78" s="18" t="n">
        <v>473.74052632</v>
      </c>
      <c r="H78" s="20" t="n">
        <v>10.21908264</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460.49888782</v>
      </c>
      <c r="F79" s="20" t="n">
        <v>10.1029732</v>
      </c>
      <c r="G79" s="18" t="n">
        <v>499.78255464</v>
      </c>
      <c r="H79" s="20" t="n">
        <v>9.42991956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426.89400244</v>
      </c>
      <c r="F80" s="20" t="n">
        <v>3.71631606</v>
      </c>
      <c r="G80" s="18" t="n">
        <v>429.29354759</v>
      </c>
      <c r="H80" s="20" t="n">
        <v>8.955228200000001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428.99165684</v>
      </c>
      <c r="F81" s="20" t="n">
        <v>3.55043376</v>
      </c>
      <c r="G81" s="18" t="n">
        <v>441.76626037</v>
      </c>
      <c r="H81" s="20" t="n">
        <v>11.52692249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508.41603492</v>
      </c>
      <c r="F7" s="20" t="n">
        <v>2.15454885</v>
      </c>
      <c r="G7" s="18" t="n">
        <v>487.48665271</v>
      </c>
      <c r="H7" s="20" t="n">
        <v>4.49385341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500.22475793</v>
      </c>
      <c r="F8" s="20" t="n">
        <v>5.22434779</v>
      </c>
      <c r="G8" s="18" t="n">
        <v>471.04433048</v>
      </c>
      <c r="H8" s="20" t="n">
        <v>5.89346139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501.90933704</v>
      </c>
      <c r="F9" s="20" t="n">
        <v>3.13047918</v>
      </c>
      <c r="G9" s="18" t="n">
        <v>497.62559889</v>
      </c>
      <c r="H9" s="20" t="n">
        <v>7.34990811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535.24675346</v>
      </c>
      <c r="F10" s="20" t="n">
        <v>3.92542</v>
      </c>
      <c r="G10" s="18" t="n">
        <v>524.59923403</v>
      </c>
      <c r="H10" s="20" t="n">
        <v>2.93673197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467.67281047</v>
      </c>
      <c r="F11" s="20" t="n">
        <v>3.15506602</v>
      </c>
      <c r="G11" s="18" t="n">
        <v>433.62511835</v>
      </c>
      <c r="H11" s="20" t="n">
        <v>6.29976093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488.84939866</v>
      </c>
      <c r="F12" s="20" t="n">
        <v>3.42180509</v>
      </c>
      <c r="G12" s="18" t="n">
        <v>484.75135812</v>
      </c>
      <c r="H12" s="20" t="n">
        <v>5.79505919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498.76393819</v>
      </c>
      <c r="F13" s="20" t="n">
        <v>3.37971636</v>
      </c>
      <c r="G13" s="18" t="n">
        <v>504.01689114</v>
      </c>
      <c r="H13" s="20" t="n">
        <v>4.91215975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517.64243977</v>
      </c>
      <c r="F14" s="20" t="n">
        <v>3.18142787</v>
      </c>
      <c r="G14" s="18" t="n">
        <v>520.67702821</v>
      </c>
      <c r="H14" s="20" t="n">
        <v>3.37249799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531.57071999</v>
      </c>
      <c r="F15" s="20" t="n">
        <v>4.52281185</v>
      </c>
      <c r="G15" s="18" t="n">
        <v>523.46714451</v>
      </c>
      <c r="H15" s="20" t="n">
        <v>3.27867518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499.16276522</v>
      </c>
      <c r="F16" s="20" t="n">
        <v>3.66709244</v>
      </c>
      <c r="G16" s="18" t="n">
        <v>514.94812448</v>
      </c>
      <c r="H16" s="20" t="n">
        <v>10.60910473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557.3203247599999</v>
      </c>
      <c r="F17" s="20" t="n">
        <v>24.99762089</v>
      </c>
      <c r="G17" s="18" t="n">
        <v>507.23771247</v>
      </c>
      <c r="H17" s="20" t="n">
        <v>3.90284207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471.68416444</v>
      </c>
      <c r="F18" s="20" t="n">
        <v>7.79294615</v>
      </c>
      <c r="G18" s="18" t="n">
        <v>465.34396682</v>
      </c>
      <c r="H18" s="20" t="n">
        <v>5.9381194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467.74821148</v>
      </c>
      <c r="F19" s="20" t="n">
        <v>6.5811687</v>
      </c>
      <c r="G19" s="18" t="n">
        <v>471.54719711</v>
      </c>
      <c r="H19" s="20" t="n">
        <v>4.57404938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475.44297707</v>
      </c>
      <c r="F20" s="20" t="n">
        <v>2.92192479</v>
      </c>
      <c r="G20" s="18" t="n">
        <v>485.55306188</v>
      </c>
      <c r="H20" s="20" t="n">
        <v>2.5171233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527.60765299</v>
      </c>
      <c r="F21" s="20" t="n">
        <v>2.57847177</v>
      </c>
      <c r="G21" s="18" t="n">
        <v>503.06533496</v>
      </c>
      <c r="H21" s="20" t="n">
        <v>6.90730519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493.89217036</v>
      </c>
      <c r="F22" s="20" t="n">
        <v>7.6989053</v>
      </c>
      <c r="G22" s="18" t="n">
        <v>466.13497482</v>
      </c>
      <c r="H22" s="20" t="n">
        <v>5.99665612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486.67485904</v>
      </c>
      <c r="F23" s="20" t="n">
        <v>3.42481586</v>
      </c>
      <c r="G23" s="18" t="n">
        <v>499.63415401</v>
      </c>
      <c r="H23" s="20" t="n">
        <v>9.28758285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515.55319628</v>
      </c>
      <c r="F24" s="20" t="n">
        <v>5.86785154</v>
      </c>
      <c r="G24" s="18" t="n">
        <v>516.29810828</v>
      </c>
      <c r="H24" s="20" t="n">
        <v>3.87272097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527.28460805</v>
      </c>
      <c r="F25" s="20" t="n">
        <v>7.1878881</v>
      </c>
      <c r="G25" s="18" t="n">
        <v>512.19885676</v>
      </c>
      <c r="H25" s="20" t="n">
        <v>4.74535492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482.04595909</v>
      </c>
      <c r="F26" s="20" t="n">
        <v>2.62910197</v>
      </c>
      <c r="G26" s="18" t="n">
        <v>499.82841713</v>
      </c>
      <c r="H26" s="20" t="n">
        <v>3.34218946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482.18622377</v>
      </c>
      <c r="F27" s="20" t="n">
        <v>1.47857203</v>
      </c>
      <c r="G27" s="18" t="n">
        <v>471.72121206</v>
      </c>
      <c r="H27" s="20" t="n">
        <v>4.33314746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426.20597151</v>
      </c>
      <c r="F28" s="20" t="n">
        <v>3.50633623</v>
      </c>
      <c r="G28" s="18" t="n">
        <v>417.47001443</v>
      </c>
      <c r="H28" s="20" t="n">
        <v>4.59455477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504.63818279</v>
      </c>
      <c r="F29" s="20" t="n">
        <v>4.54147253</v>
      </c>
      <c r="G29" s="18" t="n">
        <v>627.60148814</v>
      </c>
      <c r="H29" s="20" t="n">
        <v>9.30428867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511.70834043</v>
      </c>
      <c r="F31" s="20" t="n">
        <v>3.19190893</v>
      </c>
      <c r="G31" s="18" t="n">
        <v>514.96196723</v>
      </c>
      <c r="H31" s="20" t="n">
        <v>4.44724177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533.06621232</v>
      </c>
      <c r="F32" s="20" t="n">
        <v>7.19051101</v>
      </c>
      <c r="G32" s="18" t="n">
        <v>501.53517448</v>
      </c>
      <c r="H32" s="20" t="n">
        <v>2.73925937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499.92894216</v>
      </c>
      <c r="F33" s="20" t="n">
        <v>2.63374944</v>
      </c>
      <c r="G33" s="18" t="n">
        <v>476.97704755</v>
      </c>
      <c r="H33" s="20" t="n">
        <v>10.44424487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448.0322135</v>
      </c>
      <c r="F34" s="20" t="n">
        <v>4.97237144</v>
      </c>
      <c r="G34" s="18" t="n">
        <v>458.83746388</v>
      </c>
      <c r="H34" s="20" t="n">
        <v>6.62614191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509.8671587</v>
      </c>
      <c r="F35" s="20" t="n">
        <v>1.58008987</v>
      </c>
      <c r="G35" s="18" t="n">
        <v>455.07645</v>
      </c>
      <c r="H35" s="20" t="n">
        <v>7.80163162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497.03788358</v>
      </c>
      <c r="F36" s="20" t="n">
        <v>2.45496081</v>
      </c>
      <c r="G36" s="18" t="n">
        <v>490.43588492</v>
      </c>
      <c r="H36" s="20" t="n">
        <v>6.44586398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505.82448184</v>
      </c>
      <c r="F37" s="20" t="n">
        <v>5.42576326</v>
      </c>
      <c r="G37" s="18" t="n">
        <v>492.85206109</v>
      </c>
      <c r="H37" s="20" t="n">
        <v>4.26716427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477.10789358</v>
      </c>
      <c r="F38" s="20" t="n">
        <v>5.58915072</v>
      </c>
      <c r="G38" s="18" t="n">
        <v>506.84577704</v>
      </c>
      <c r="H38" s="20" t="n">
        <v>5.61632393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428.80770976</v>
      </c>
      <c r="F39" s="20" t="n">
        <v>4.00739032</v>
      </c>
      <c r="G39" s="18" t="n">
        <v>419.86914148</v>
      </c>
      <c r="H39" s="20" t="n">
        <v>22.33731584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504.06443834</v>
      </c>
      <c r="F40" s="20" t="n">
        <v>3.73675856</v>
      </c>
      <c r="G40" s="18" t="n">
        <v>484.30214869</v>
      </c>
      <c r="H40" s="20" t="n">
        <v>6.42985545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497.11885067</v>
      </c>
      <c r="F41" s="20" t="n">
        <v>4.78370021</v>
      </c>
      <c r="G41" s="18" t="n">
        <v>498.23463068</v>
      </c>
      <c r="H41" s="20" t="n">
        <v>5.95397268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409.3073706</v>
      </c>
      <c r="F44" s="20" t="n">
        <v>5.34878168</v>
      </c>
      <c r="G44" s="18" t="n">
        <v>397.31364202</v>
      </c>
      <c r="H44" s="20" t="n">
        <v>6.49827749</v>
      </c>
      <c r="I44" s="18" t="s">
        <v>404</v>
      </c>
      <c r="J44" s="20" t="s">
        <v>404</v>
      </c>
      <c r="K44" s="18" t="s">
        <v>404</v>
      </c>
      <c r="L44" s="20" t="s">
        <v>404</v>
      </c>
      <c r="M44" s="18" t="s">
        <v>404</v>
      </c>
      <c r="N44" s="20" t="s">
        <v>404</v>
      </c>
      <c r="O44" s="18" t="s">
        <v>404</v>
      </c>
      <c r="P44" s="20" t="s">
        <v>404</v>
      </c>
      <c r="Q44" s="18" t="n">
        <v>388.87630433</v>
      </c>
      <c r="R44" s="20" t="n">
        <v>22.92238254</v>
      </c>
    </row>
    <row r="45" spans="1:18">
      <c r="A45" s="15" t="s">
        <v>442</v>
      </c>
      <c r="B45" s="17" t="n">
        <v>5519</v>
      </c>
      <c r="C45" s="18">
        <f>(0.0/B45*100)</f>
        <v/>
      </c>
      <c r="D45" s="19" t="n">
        <v>5519</v>
      </c>
      <c r="E45" s="18" t="n">
        <v>349.41155317</v>
      </c>
      <c r="F45" s="20" t="n">
        <v>3.46427947</v>
      </c>
      <c r="G45" s="18" t="n">
        <v>353.78656996</v>
      </c>
      <c r="H45" s="20" t="n">
        <v>10.02179104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428.21197318</v>
      </c>
      <c r="F46" s="20" t="n">
        <v>6.36002182</v>
      </c>
      <c r="G46" s="18" t="n">
        <v>403.14613788</v>
      </c>
      <c r="H46" s="20" t="n">
        <v>3.0148802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429.8426365</v>
      </c>
      <c r="F47" s="20" t="n">
        <v>6.17284348</v>
      </c>
      <c r="G47" s="18" t="n">
        <v>438.70743203</v>
      </c>
      <c r="H47" s="20" t="n">
        <v>15.10237814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491.13368097</v>
      </c>
      <c r="F48" s="20" t="n">
        <v>10.65151507</v>
      </c>
      <c r="G48" s="18" t="n">
        <v>496.27093861</v>
      </c>
      <c r="H48" s="20" t="n">
        <v>7.48311366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435.08093921</v>
      </c>
      <c r="F49" s="20" t="n">
        <v>6.20185892</v>
      </c>
      <c r="G49" s="18" t="n">
        <v>419.07606447</v>
      </c>
      <c r="H49" s="20" t="n">
        <v>4.39294183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429.15983986</v>
      </c>
      <c r="F50" s="20" t="n">
        <v>3.62663613</v>
      </c>
      <c r="G50" s="18" t="n">
        <v>415.57295885</v>
      </c>
      <c r="H50" s="20" t="n">
        <v>11.90175894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426.76923622</v>
      </c>
      <c r="F51" s="20" t="n">
        <v>2.89898431</v>
      </c>
      <c r="G51" s="18" t="n">
        <v>441.50694642</v>
      </c>
      <c r="H51" s="20" t="n">
        <v>17.70542843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493.2116993</v>
      </c>
      <c r="F52" s="20" t="n">
        <v>7.96941824</v>
      </c>
      <c r="G52" s="18" t="n">
        <v>483.63987572</v>
      </c>
      <c r="H52" s="20" t="n">
        <v>4.4622189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357.87984961</v>
      </c>
      <c r="F54" s="20" t="n">
        <v>3.28709172</v>
      </c>
      <c r="G54" s="18" t="n">
        <v>330.51678303</v>
      </c>
      <c r="H54" s="20" t="n">
        <v>4.07023719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401.23726587</v>
      </c>
      <c r="F55" s="20" t="n">
        <v>2.99742432</v>
      </c>
      <c r="G55" s="18" t="s">
        <v>404</v>
      </c>
      <c r="H55" s="20" t="s">
        <v>404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394.69139361</v>
      </c>
      <c r="F57" s="20" t="n">
        <v>3.48417489</v>
      </c>
      <c r="G57" s="18" t="n">
        <v>421.15110527</v>
      </c>
      <c r="H57" s="20" t="n">
        <v>12.16855979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409.67985378</v>
      </c>
      <c r="F58" s="20" t="n">
        <v>3.08953446</v>
      </c>
      <c r="G58" s="18" t="n">
        <v>391.90228246</v>
      </c>
      <c r="H58" s="20" t="n">
        <v>12.04103284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337.84291344</v>
      </c>
      <c r="F59" s="20" t="n">
        <v>2.75712289</v>
      </c>
      <c r="G59" s="18" t="n">
        <v>353.72455768</v>
      </c>
      <c r="H59" s="20" t="n">
        <v>1.98858412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348.05612679</v>
      </c>
      <c r="F60" s="20" t="n">
        <v>4.95294806</v>
      </c>
      <c r="G60" s="18" t="n">
        <v>335.9748061</v>
      </c>
      <c r="H60" s="20" t="n">
        <v>18.01732025</v>
      </c>
      <c r="I60" s="18" t="s">
        <v>404</v>
      </c>
      <c r="J60" s="20" t="s">
        <v>404</v>
      </c>
      <c r="K60" s="18" t="s">
        <v>404</v>
      </c>
      <c r="L60" s="20" t="s">
        <v>404</v>
      </c>
      <c r="M60" s="18" t="s">
        <v>404</v>
      </c>
      <c r="N60" s="20" t="s">
        <v>404</v>
      </c>
      <c r="O60" s="18" t="s">
        <v>404</v>
      </c>
      <c r="P60" s="20" t="s">
        <v>404</v>
      </c>
      <c r="Q60" s="18" t="n">
        <v>283.22590016</v>
      </c>
      <c r="R60" s="20" t="n">
        <v>24.04715221</v>
      </c>
    </row>
    <row r="61" spans="1:18">
      <c r="A61" s="15" t="s">
        <v>458</v>
      </c>
      <c r="B61" s="17" t="n">
        <v>6525</v>
      </c>
      <c r="C61" s="18">
        <f>(0.0/B61*100)</f>
        <v/>
      </c>
      <c r="D61" s="19" t="n">
        <v>6525</v>
      </c>
      <c r="E61" s="18" t="n">
        <v>476.11219254</v>
      </c>
      <c r="F61" s="20" t="n">
        <v>3.90168836</v>
      </c>
      <c r="G61" s="18" t="n">
        <v>466.66050563</v>
      </c>
      <c r="H61" s="20" t="n">
        <v>4.6031963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508.0948795</v>
      </c>
      <c r="F62" s="20" t="n">
        <v>1.16625405</v>
      </c>
      <c r="G62" s="18" t="n">
        <v>512.01299739</v>
      </c>
      <c r="H62" s="20" t="n">
        <v>3.26551399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345.18265662</v>
      </c>
      <c r="F63" s="20" t="n">
        <v>1.90053813</v>
      </c>
      <c r="G63" s="18" t="n">
        <v>351.93572794</v>
      </c>
      <c r="H63" s="20" t="n">
        <v>1.97465016</v>
      </c>
      <c r="I63" s="18" t="s">
        <v>404</v>
      </c>
      <c r="J63" s="20" t="s">
        <v>404</v>
      </c>
      <c r="K63" s="18" t="s">
        <v>404</v>
      </c>
      <c r="L63" s="20" t="s">
        <v>404</v>
      </c>
      <c r="M63" s="18" t="s">
        <v>404</v>
      </c>
      <c r="N63" s="20" t="s">
        <v>404</v>
      </c>
      <c r="O63" s="18" t="s">
        <v>404</v>
      </c>
      <c r="P63" s="20" t="s">
        <v>404</v>
      </c>
      <c r="Q63" s="18" t="n">
        <v>376.96981856</v>
      </c>
      <c r="R63" s="20" t="n">
        <v>5.54965013</v>
      </c>
    </row>
    <row r="64" spans="1:18">
      <c r="A64" s="15" t="s">
        <v>461</v>
      </c>
      <c r="B64" s="17" t="n">
        <v>3634</v>
      </c>
      <c r="C64" s="18">
        <f>(27.0/B64*100)</f>
        <v/>
      </c>
      <c r="D64" s="19" t="n">
        <v>3607</v>
      </c>
      <c r="E64" s="18" t="n">
        <v>453.11903157</v>
      </c>
      <c r="F64" s="20" t="n">
        <v>1.85283435</v>
      </c>
      <c r="G64" s="18" t="n">
        <v>429.19337866</v>
      </c>
      <c r="H64" s="20" t="n">
        <v>3.39503324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413.56833703</v>
      </c>
      <c r="F65" s="20" t="n">
        <v>3.48826232</v>
      </c>
      <c r="G65" s="18" t="n">
        <v>421.73358175</v>
      </c>
      <c r="H65" s="20" t="n">
        <v>6.48531882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425.05434445</v>
      </c>
      <c r="F66" s="20" t="n">
        <v>1.65217865</v>
      </c>
      <c r="G66" s="18" t="n">
        <v>454.50853456</v>
      </c>
      <c r="H66" s="20" t="n">
        <v>5.5429927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401.04839488</v>
      </c>
      <c r="F67" s="20" t="n">
        <v>3.33245307</v>
      </c>
      <c r="G67" s="18" t="n">
        <v>381.29134199</v>
      </c>
      <c r="H67" s="20" t="n">
        <v>7.7698618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402.80356906</v>
      </c>
      <c r="F68" s="20" t="n">
        <v>1.13730893</v>
      </c>
      <c r="G68" s="18" t="n">
        <v>393.62007156</v>
      </c>
      <c r="H68" s="20" t="n">
        <v>3.35631261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432.67000336</v>
      </c>
      <c r="F69" s="20" t="n">
        <v>4.77282987</v>
      </c>
      <c r="G69" s="18" t="n">
        <v>438.64473706</v>
      </c>
      <c r="H69" s="20" t="n">
        <v>12.69448795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502.74213266</v>
      </c>
      <c r="F70" s="20" t="n">
        <v>5.95335766</v>
      </c>
      <c r="G70" s="18" t="n">
        <v>492.14594372</v>
      </c>
      <c r="H70" s="20" t="n">
        <v>3.57788744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492.74076364</v>
      </c>
      <c r="F72" s="20" t="n">
        <v>3.31460017</v>
      </c>
      <c r="G72" s="18" t="n">
        <v>505.84192991</v>
      </c>
      <c r="H72" s="20" t="n">
        <v>4.56346147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407.70406203</v>
      </c>
      <c r="F73" s="20" t="n">
        <v>3.40289274</v>
      </c>
      <c r="G73" s="18" t="n">
        <v>421.22718345</v>
      </c>
      <c r="H73" s="20" t="n">
        <v>11.71081166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426.66092796</v>
      </c>
      <c r="F74" s="20" t="n">
        <v>1.4769279</v>
      </c>
      <c r="G74" s="18" t="n">
        <v>384.71590029</v>
      </c>
      <c r="H74" s="20" t="n">
        <v>7.34260289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360.28671618</v>
      </c>
      <c r="F75" s="20" t="n">
        <v>3.91637781</v>
      </c>
      <c r="G75" s="18" t="n">
        <v>368.4849734</v>
      </c>
      <c r="H75" s="20" t="n">
        <v>9.043344660000001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444.05126116</v>
      </c>
      <c r="F76" s="20" t="n">
        <v>3.18729236</v>
      </c>
      <c r="G76" s="18" t="n">
        <v>394.11731932</v>
      </c>
      <c r="H76" s="20" t="n">
        <v>8.27345339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438.17324596</v>
      </c>
      <c r="F77" s="20" t="n">
        <v>2.65827457</v>
      </c>
      <c r="G77" s="18" t="n">
        <v>389.1885654</v>
      </c>
      <c r="H77" s="20" t="n">
        <v>12.91751018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485.53940397</v>
      </c>
      <c r="F78" s="20" t="n">
        <v>6.21933659</v>
      </c>
      <c r="G78" s="18" t="n">
        <v>488.04416192</v>
      </c>
      <c r="H78" s="20" t="n">
        <v>5.19650923</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496.51457313</v>
      </c>
      <c r="F79" s="20" t="n">
        <v>8.87254708</v>
      </c>
      <c r="G79" s="18" t="n">
        <v>449.60423645</v>
      </c>
      <c r="H79" s="20" t="n">
        <v>11.94535368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421.13565942</v>
      </c>
      <c r="F80" s="20" t="n">
        <v>6.7341324</v>
      </c>
      <c r="G80" s="18" t="n">
        <v>429.32855525</v>
      </c>
      <c r="H80" s="20" t="n">
        <v>4.79545328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431.31394799</v>
      </c>
      <c r="F81" s="20" t="n">
        <v>3.66739721</v>
      </c>
      <c r="G81" s="18" t="n">
        <v>422.58609236</v>
      </c>
      <c r="H81" s="20" t="n">
        <v>14.14718129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503.97137733</v>
      </c>
      <c r="F7" s="20" t="n">
        <v>1.77046311</v>
      </c>
      <c r="G7" s="18" t="n">
        <v>472.39267999</v>
      </c>
      <c r="H7" s="20" t="n">
        <v>17.42106758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465.61670339</v>
      </c>
      <c r="F8" s="20" t="n">
        <v>5.21450676</v>
      </c>
      <c r="G8" s="18" t="n">
        <v>512.05119706</v>
      </c>
      <c r="H8" s="20" t="n">
        <v>5.64301837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502.3264336</v>
      </c>
      <c r="F9" s="20" t="n">
        <v>3.1924913</v>
      </c>
      <c r="G9" s="18" t="n">
        <v>492.9859966</v>
      </c>
      <c r="H9" s="20" t="n">
        <v>8.92465627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528.58961083</v>
      </c>
      <c r="F10" s="20" t="n">
        <v>2.56818223</v>
      </c>
      <c r="G10" s="18" t="n">
        <v>525.42594619</v>
      </c>
      <c r="H10" s="20" t="n">
        <v>5.90864715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459.65911487</v>
      </c>
      <c r="F11" s="20" t="n">
        <v>2.79071913</v>
      </c>
      <c r="G11" s="18" t="n">
        <v>444.41161574</v>
      </c>
      <c r="H11" s="20" t="n">
        <v>19.38539695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487.31428764</v>
      </c>
      <c r="F12" s="20" t="n">
        <v>2.82822883</v>
      </c>
      <c r="G12" s="18" t="n">
        <v>489.08654922</v>
      </c>
      <c r="H12" s="20" t="n">
        <v>10.2905378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499.56685023</v>
      </c>
      <c r="F13" s="20" t="n">
        <v>2.89711066</v>
      </c>
      <c r="G13" s="18" t="n">
        <v>515.88619862</v>
      </c>
      <c r="H13" s="20" t="n">
        <v>9.90407733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519.32075662</v>
      </c>
      <c r="F14" s="20" t="n">
        <v>2.45364977</v>
      </c>
      <c r="G14" s="18" t="n">
        <v>517.24456937</v>
      </c>
      <c r="H14" s="20" t="n">
        <v>8.36729879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526.34735315</v>
      </c>
      <c r="F15" s="20" t="n">
        <v>2.56174929</v>
      </c>
      <c r="G15" s="18" t="n">
        <v>554.61044892</v>
      </c>
      <c r="H15" s="20" t="n">
        <v>13.16686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501.43124879</v>
      </c>
      <c r="F16" s="20" t="n">
        <v>3.35208209</v>
      </c>
      <c r="G16" s="18" t="n">
        <v>507.07018898</v>
      </c>
      <c r="H16" s="20" t="n">
        <v>12.9153658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468.27242363</v>
      </c>
      <c r="F18" s="20" t="n">
        <v>5.09197515</v>
      </c>
      <c r="G18" s="18" t="n">
        <v>459.37813902</v>
      </c>
      <c r="H18" s="20" t="n">
        <v>12.86314848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468.83848708</v>
      </c>
      <c r="F19" s="20" t="n">
        <v>3.72424923</v>
      </c>
      <c r="G19" s="18" t="n">
        <v>479.44957204</v>
      </c>
      <c r="H19" s="20" t="n">
        <v>13.61994942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524.7599828800001</v>
      </c>
      <c r="F21" s="20" t="n">
        <v>2.68756778</v>
      </c>
      <c r="G21" s="18" t="n">
        <v>507.63872889</v>
      </c>
      <c r="H21" s="20" t="n">
        <v>8.336232219999999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491.48811053</v>
      </c>
      <c r="F22" s="20" t="n">
        <v>6.72293405</v>
      </c>
      <c r="G22" s="18" t="n">
        <v>461.29527777</v>
      </c>
      <c r="H22" s="20" t="n">
        <v>7.96131841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479.85452557</v>
      </c>
      <c r="F23" s="20" t="n">
        <v>7.4573856</v>
      </c>
      <c r="G23" s="18" t="n">
        <v>491.08786027</v>
      </c>
      <c r="H23" s="20" t="n">
        <v>4.12358353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516.28699995</v>
      </c>
      <c r="F25" s="20" t="n">
        <v>3.74656426</v>
      </c>
      <c r="G25" s="18" t="n">
        <v>526.04016789</v>
      </c>
      <c r="H25" s="20" t="n">
        <v>13.9916423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486.44814121</v>
      </c>
      <c r="F26" s="20" t="n">
        <v>2.07168978</v>
      </c>
      <c r="G26" s="18" t="n">
        <v>503.24305427</v>
      </c>
      <c r="H26" s="20" t="n">
        <v>5.92769543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463.4716625</v>
      </c>
      <c r="F27" s="20" t="n">
        <v>1.91725473</v>
      </c>
      <c r="G27" s="18" t="n">
        <v>492.29870441</v>
      </c>
      <c r="H27" s="20" t="n">
        <v>1.97506386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427.90733901</v>
      </c>
      <c r="F28" s="20" t="n">
        <v>3.13620134</v>
      </c>
      <c r="G28" s="18" t="n">
        <v>402.31572119</v>
      </c>
      <c r="H28" s="20" t="n">
        <v>6.76924311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506.30779065</v>
      </c>
      <c r="F29" s="20" t="n">
        <v>4.59324278</v>
      </c>
      <c r="G29" s="18" t="n">
        <v>452.89960472</v>
      </c>
      <c r="H29" s="20" t="n">
        <v>6.67916205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511.4537798</v>
      </c>
      <c r="F30" s="20" t="n">
        <v>3.0405944</v>
      </c>
      <c r="G30" s="18" t="n">
        <v>512.37389663</v>
      </c>
      <c r="H30" s="20" t="n">
        <v>12.72356724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513.21629589</v>
      </c>
      <c r="F31" s="20" t="n">
        <v>2.6357455</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505.30213813</v>
      </c>
      <c r="F32" s="20" t="n">
        <v>2.52428213</v>
      </c>
      <c r="G32" s="18" t="n">
        <v>514.432464</v>
      </c>
      <c r="H32" s="20" t="n">
        <v>14.10967491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497.43671028</v>
      </c>
      <c r="F33" s="20" t="n">
        <v>3.17165074</v>
      </c>
      <c r="G33" s="18" t="n">
        <v>498.26705561</v>
      </c>
      <c r="H33" s="20" t="n">
        <v>5.48627333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452.13968672</v>
      </c>
      <c r="F34" s="20" t="n">
        <v>3.61085231</v>
      </c>
      <c r="G34" s="18" t="n">
        <v>454.13972004</v>
      </c>
      <c r="H34" s="20" t="n">
        <v>10.25561782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500.88865642</v>
      </c>
      <c r="F35" s="20" t="n">
        <v>2.39446046</v>
      </c>
      <c r="G35" s="18" t="n">
        <v>510.92595935</v>
      </c>
      <c r="H35" s="20" t="n">
        <v>1.6374038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496.31661758</v>
      </c>
      <c r="F36" s="20" t="n">
        <v>2.29033408</v>
      </c>
      <c r="G36" s="18" t="n">
        <v>454.79314219</v>
      </c>
      <c r="H36" s="20" t="n">
        <v>25.67047458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500.19979069</v>
      </c>
      <c r="F37" s="20" t="n">
        <v>3.50305415</v>
      </c>
      <c r="G37" s="18" t="n">
        <v>491.82704456</v>
      </c>
      <c r="H37" s="20" t="n">
        <v>5.99361531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492.23214189</v>
      </c>
      <c r="F38" s="20" t="n">
        <v>3.18906223</v>
      </c>
      <c r="G38" s="18" t="n">
        <v>435.02705993</v>
      </c>
      <c r="H38" s="20" t="n">
        <v>12.22108724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437.0278669</v>
      </c>
      <c r="F39" s="20" t="n">
        <v>5.41615472</v>
      </c>
      <c r="G39" s="18" t="n">
        <v>418.40569219</v>
      </c>
      <c r="H39" s="20" t="n">
        <v>7.81091212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500.0393862</v>
      </c>
      <c r="F40" s="20" t="n">
        <v>3.41878964</v>
      </c>
      <c r="G40" s="18" t="n">
        <v>502.64877675</v>
      </c>
      <c r="H40" s="20" t="n">
        <v>12.41383854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497.76508546</v>
      </c>
      <c r="F41" s="20" t="n">
        <v>3.42299533</v>
      </c>
      <c r="G41" s="18" t="n">
        <v>490.75193524</v>
      </c>
      <c r="H41" s="20" t="n">
        <v>8.667738930000001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406.06701997</v>
      </c>
      <c r="F44" s="20" t="n">
        <v>4.48220697</v>
      </c>
      <c r="G44" s="18" t="n">
        <v>402.47433984</v>
      </c>
      <c r="H44" s="20" t="n">
        <v>10.73300141</v>
      </c>
      <c r="I44" s="18" t="s">
        <v>404</v>
      </c>
      <c r="J44" s="20" t="s">
        <v>404</v>
      </c>
      <c r="K44" s="18" t="s">
        <v>404</v>
      </c>
      <c r="L44" s="20" t="s">
        <v>404</v>
      </c>
      <c r="M44" s="18" t="s">
        <v>404</v>
      </c>
      <c r="N44" s="20" t="s">
        <v>404</v>
      </c>
      <c r="O44" s="18" t="s">
        <v>404</v>
      </c>
      <c r="P44" s="20" t="s">
        <v>404</v>
      </c>
      <c r="Q44" s="18" t="n">
        <v>388.87630433</v>
      </c>
      <c r="R44" s="20" t="n">
        <v>22.92238254</v>
      </c>
    </row>
    <row r="45" spans="1:18">
      <c r="A45" s="15" t="s">
        <v>442</v>
      </c>
      <c r="B45" s="17" t="n">
        <v>5519</v>
      </c>
      <c r="C45" s="18">
        <f>(0.0/B45*100)</f>
        <v/>
      </c>
      <c r="D45" s="19" t="n">
        <v>5519</v>
      </c>
      <c r="E45" s="18" t="n">
        <v>344.87401922</v>
      </c>
      <c r="F45" s="20" t="n">
        <v>3.36706453</v>
      </c>
      <c r="G45" s="18" t="n">
        <v>368.27033983</v>
      </c>
      <c r="H45" s="20" t="n">
        <v>8.092036139999999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414.66750032</v>
      </c>
      <c r="F46" s="20" t="n">
        <v>3.54134209</v>
      </c>
      <c r="G46" s="18" t="n">
        <v>397.35880581</v>
      </c>
      <c r="H46" s="20" t="n">
        <v>7.27806366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440.88258408</v>
      </c>
      <c r="F47" s="20" t="n">
        <v>7.8157975</v>
      </c>
      <c r="G47" s="18" t="n">
        <v>421.4534172</v>
      </c>
      <c r="H47" s="20" t="n">
        <v>9.019371420000001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493.47316111</v>
      </c>
      <c r="F48" s="20" t="n">
        <v>5.21772714</v>
      </c>
      <c r="G48" s="18" t="n">
        <v>528.89822673</v>
      </c>
      <c r="H48" s="20" t="n">
        <v>17.66551722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424.68414201</v>
      </c>
      <c r="F49" s="20" t="n">
        <v>3.42149308</v>
      </c>
      <c r="G49" s="18" t="n">
        <v>428.44415691</v>
      </c>
      <c r="H49" s="20" t="n">
        <v>14.74685036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428.35783852</v>
      </c>
      <c r="F50" s="20" t="n">
        <v>4.18371044</v>
      </c>
      <c r="G50" s="18" t="n">
        <v>426.78304336</v>
      </c>
      <c r="H50" s="20" t="n">
        <v>6.51160801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425.28383454</v>
      </c>
      <c r="F51" s="20" t="n">
        <v>3.44997085</v>
      </c>
      <c r="G51" s="18" t="n">
        <v>435.31851228</v>
      </c>
      <c r="H51" s="20" t="n">
        <v>7.85044563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484.78348748</v>
      </c>
      <c r="F52" s="20" t="n">
        <v>3.94268141</v>
      </c>
      <c r="G52" s="18" t="n">
        <v>491.40754485</v>
      </c>
      <c r="H52" s="20" t="n">
        <v>7.6089381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445.61900936</v>
      </c>
      <c r="F53" s="20" t="n">
        <v>2.61865607</v>
      </c>
      <c r="G53" s="18" t="n">
        <v>441.22826034</v>
      </c>
      <c r="H53" s="20" t="n">
        <v>1.85210706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365.04193679</v>
      </c>
      <c r="F54" s="20" t="n">
        <v>4.17795412</v>
      </c>
      <c r="G54" s="18" t="n">
        <v>332.68790366</v>
      </c>
      <c r="H54" s="20" t="n">
        <v>7.04553219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401.94996626</v>
      </c>
      <c r="F55" s="20" t="n">
        <v>2.99368905</v>
      </c>
      <c r="G55" s="18" t="n">
        <v>366.67714668</v>
      </c>
      <c r="H55" s="20" t="n">
        <v>25.47001291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525.20347095</v>
      </c>
      <c r="F56" s="20" t="n">
        <v>2.96717124</v>
      </c>
      <c r="G56" s="18" t="n">
        <v>541.04358985</v>
      </c>
      <c r="H56" s="20" t="n">
        <v>12.79902677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396.56288685</v>
      </c>
      <c r="F57" s="20" t="n">
        <v>3.10146603</v>
      </c>
      <c r="G57" s="18" t="n">
        <v>467.23778113</v>
      </c>
      <c r="H57" s="20" t="n">
        <v>26.04880514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410.17723858</v>
      </c>
      <c r="F58" s="20" t="n">
        <v>3.38110886</v>
      </c>
      <c r="G58" s="18" t="n">
        <v>399.81048326</v>
      </c>
      <c r="H58" s="20" t="n">
        <v>9.434391059999999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349.05588686</v>
      </c>
      <c r="F59" s="20" t="n">
        <v>1.65080594</v>
      </c>
      <c r="G59" s="18" t="n">
        <v>334.28549435</v>
      </c>
      <c r="H59" s="20" t="n">
        <v>4.07742455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352.72261748</v>
      </c>
      <c r="F60" s="20" t="n">
        <v>5.09752557</v>
      </c>
      <c r="G60" s="18" t="n">
        <v>313.87522077</v>
      </c>
      <c r="H60" s="20" t="n">
        <v>10.7780476</v>
      </c>
      <c r="I60" s="18" t="s">
        <v>404</v>
      </c>
      <c r="J60" s="20" t="s">
        <v>404</v>
      </c>
      <c r="K60" s="18" t="s">
        <v>404</v>
      </c>
      <c r="L60" s="20" t="s">
        <v>404</v>
      </c>
      <c r="M60" s="18" t="s">
        <v>404</v>
      </c>
      <c r="N60" s="20" t="s">
        <v>404</v>
      </c>
      <c r="O60" s="18" t="s">
        <v>404</v>
      </c>
      <c r="P60" s="20" t="s">
        <v>404</v>
      </c>
      <c r="Q60" s="18" t="n">
        <v>283.22590016</v>
      </c>
      <c r="R60" s="20" t="n">
        <v>24.04715221</v>
      </c>
    </row>
    <row r="61" spans="1:18">
      <c r="A61" s="15" t="s">
        <v>458</v>
      </c>
      <c r="B61" s="17" t="n">
        <v>6525</v>
      </c>
      <c r="C61" s="18">
        <f>(0.0/B61*100)</f>
        <v/>
      </c>
      <c r="D61" s="19" t="n">
        <v>6525</v>
      </c>
      <c r="E61" s="18" t="n">
        <v>472.61000311</v>
      </c>
      <c r="F61" s="20" t="n">
        <v>3.31970574</v>
      </c>
      <c r="G61" s="18" t="n">
        <v>471.56148035</v>
      </c>
      <c r="H61" s="20" t="n">
        <v>6.68480015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508.68681484</v>
      </c>
      <c r="F62" s="20" t="n">
        <v>1.26009634</v>
      </c>
      <c r="G62" s="18" t="n">
        <v>509.62988402</v>
      </c>
      <c r="H62" s="20" t="n">
        <v>17.51462178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339.47009787</v>
      </c>
      <c r="F63" s="20" t="n">
        <v>1.9514776</v>
      </c>
      <c r="G63" s="18" t="n">
        <v>360.07708691</v>
      </c>
      <c r="H63" s="20" t="n">
        <v>2.16361397</v>
      </c>
      <c r="I63" s="18" t="s">
        <v>404</v>
      </c>
      <c r="J63" s="20" t="s">
        <v>404</v>
      </c>
      <c r="K63" s="18" t="s">
        <v>404</v>
      </c>
      <c r="L63" s="20" t="s">
        <v>404</v>
      </c>
      <c r="M63" s="18" t="s">
        <v>404</v>
      </c>
      <c r="N63" s="20" t="s">
        <v>404</v>
      </c>
      <c r="O63" s="18" t="s">
        <v>404</v>
      </c>
      <c r="P63" s="20" t="s">
        <v>404</v>
      </c>
      <c r="Q63" s="18" t="n">
        <v>376.96981856</v>
      </c>
      <c r="R63" s="20" t="n">
        <v>5.54965013</v>
      </c>
    </row>
    <row r="64" spans="1:18">
      <c r="A64" s="15" t="s">
        <v>461</v>
      </c>
      <c r="B64" s="17" t="n">
        <v>3634</v>
      </c>
      <c r="C64" s="18">
        <f>(27.0/B64*100)</f>
        <v/>
      </c>
      <c r="D64" s="19" t="n">
        <v>3607</v>
      </c>
      <c r="E64" s="18" t="n">
        <v>481.13690853</v>
      </c>
      <c r="F64" s="20" t="n">
        <v>1.97852873</v>
      </c>
      <c r="G64" s="18" t="n">
        <v>388.51718451</v>
      </c>
      <c r="H64" s="20" t="n">
        <v>3.10237376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422.69039876</v>
      </c>
      <c r="F65" s="20" t="n">
        <v>4.17404594</v>
      </c>
      <c r="G65" s="18" t="n">
        <v>405.9457179</v>
      </c>
      <c r="H65" s="20" t="n">
        <v>5.24053708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417.28950219</v>
      </c>
      <c r="F66" s="20" t="n">
        <v>1.80173995</v>
      </c>
      <c r="G66" s="18" t="n">
        <v>434.8761004</v>
      </c>
      <c r="H66" s="20" t="n">
        <v>2.27085234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400.17224632</v>
      </c>
      <c r="F67" s="20" t="n">
        <v>3.15789581</v>
      </c>
      <c r="G67" s="18" t="n">
        <v>382.56926027</v>
      </c>
      <c r="H67" s="20" t="n">
        <v>7.56632751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436.45888247</v>
      </c>
      <c r="F68" s="20" t="n">
        <v>1.44074203</v>
      </c>
      <c r="G68" s="18" t="n">
        <v>362.3812007</v>
      </c>
      <c r="H68" s="20" t="n">
        <v>1.3104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429.7298774</v>
      </c>
      <c r="F69" s="20" t="n">
        <v>5.26277802</v>
      </c>
      <c r="G69" s="18" t="n">
        <v>440.25147408</v>
      </c>
      <c r="H69" s="20" t="n">
        <v>8.2320919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495.36609971</v>
      </c>
      <c r="F70" s="20" t="n">
        <v>3.13058976</v>
      </c>
      <c r="G70" s="18" t="n">
        <v>490.309564</v>
      </c>
      <c r="H70" s="20" t="n">
        <v>8.703196760000001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533.1947567</v>
      </c>
      <c r="F71" s="20" t="n">
        <v>1.87811858</v>
      </c>
      <c r="G71" s="18" t="n">
        <v>538.21327752</v>
      </c>
      <c r="H71" s="20" t="n">
        <v>2.35681106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494.34614565</v>
      </c>
      <c r="F72" s="20" t="n">
        <v>2.79647197</v>
      </c>
      <c r="G72" s="18" t="n">
        <v>514.50831701</v>
      </c>
      <c r="H72" s="20" t="n">
        <v>12.77762651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408.69745191</v>
      </c>
      <c r="F73" s="20" t="n">
        <v>3.67790986</v>
      </c>
      <c r="G73" s="18" t="n">
        <v>411.41308518</v>
      </c>
      <c r="H73" s="20" t="n">
        <v>10.50374602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418.8147792</v>
      </c>
      <c r="F74" s="20" t="n">
        <v>2.00830846</v>
      </c>
      <c r="G74" s="18" t="n">
        <v>433.51696</v>
      </c>
      <c r="H74" s="20" t="n">
        <v>2.20387435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357.11737507</v>
      </c>
      <c r="F75" s="20" t="n">
        <v>5.40532533</v>
      </c>
      <c r="G75" s="18" t="n">
        <v>367.46276636</v>
      </c>
      <c r="H75" s="20" t="n">
        <v>5.44836262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444.70081504</v>
      </c>
      <c r="F76" s="20" t="n">
        <v>3.72303295</v>
      </c>
      <c r="G76" s="18" t="n">
        <v>393.34308621</v>
      </c>
      <c r="H76" s="20" t="n">
        <v>5.90268563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483.16211876</v>
      </c>
      <c r="F77" s="20" t="n">
        <v>7.56623085</v>
      </c>
      <c r="G77" s="18" t="n">
        <v>422.64597158</v>
      </c>
      <c r="H77" s="20" t="n">
        <v>2.6710149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485.90811029</v>
      </c>
      <c r="F78" s="20" t="n">
        <v>3.8676441</v>
      </c>
      <c r="G78" s="18" t="n">
        <v>521.29765499</v>
      </c>
      <c r="H78" s="20" t="n">
        <v>20.85589085</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476.54084053</v>
      </c>
      <c r="F79" s="20" t="n">
        <v>7.16055641</v>
      </c>
      <c r="G79" s="18" t="n">
        <v>462.73352947</v>
      </c>
      <c r="H79" s="20" t="n">
        <v>33.5565567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425.53000644</v>
      </c>
      <c r="F80" s="20" t="n">
        <v>4.13221769</v>
      </c>
      <c r="G80" s="18" t="n">
        <v>434.92750236</v>
      </c>
      <c r="H80" s="20" t="n">
        <v>10.89488845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430.80428383</v>
      </c>
      <c r="F81" s="20" t="n">
        <v>4.4141928</v>
      </c>
      <c r="G81" s="18" t="n">
        <v>429.85061043</v>
      </c>
      <c r="H81" s="20" t="n">
        <v>6.55575686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491.92874173</v>
      </c>
      <c r="F7" s="20" t="n">
        <v>5.3148627</v>
      </c>
      <c r="G7" s="18" t="n">
        <v>504.52047328</v>
      </c>
      <c r="H7" s="20" t="n">
        <v>1.9422104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474.51103544</v>
      </c>
      <c r="F8" s="20" t="n">
        <v>17.57355782</v>
      </c>
      <c r="G8" s="18" t="n">
        <v>485.93010669</v>
      </c>
      <c r="H8" s="20" t="n">
        <v>3.25287229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495.20067517</v>
      </c>
      <c r="F9" s="20" t="n">
        <v>7.14449017</v>
      </c>
      <c r="G9" s="18" t="n">
        <v>503.13142812</v>
      </c>
      <c r="H9" s="20" t="n">
        <v>3.59069592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530.3583926</v>
      </c>
      <c r="F10" s="20" t="n">
        <v>8.05673361</v>
      </c>
      <c r="G10" s="18" t="n">
        <v>527.87550851</v>
      </c>
      <c r="H10" s="20" t="n">
        <v>2.53385279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451.25889207</v>
      </c>
      <c r="F11" s="20" t="n">
        <v>5.79712291</v>
      </c>
      <c r="G11" s="18" t="n">
        <v>464.55370183</v>
      </c>
      <c r="H11" s="20" t="n">
        <v>4.01513723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463.83476445</v>
      </c>
      <c r="F12" s="20" t="n">
        <v>19.80741521</v>
      </c>
      <c r="G12" s="18" t="n">
        <v>488.21179149</v>
      </c>
      <c r="H12" s="20" t="n">
        <v>2.71704273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501.22615511</v>
      </c>
      <c r="F13" s="20" t="n">
        <v>9.934956769999999</v>
      </c>
      <c r="G13" s="18" t="n">
        <v>499.60105771</v>
      </c>
      <c r="H13" s="20" t="n">
        <v>2.94842781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495.26047412</v>
      </c>
      <c r="F14" s="20" t="n">
        <v>9.196070730000001</v>
      </c>
      <c r="G14" s="18" t="n">
        <v>520.67465451</v>
      </c>
      <c r="H14" s="20" t="n">
        <v>2.4427046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527.7107045499999</v>
      </c>
      <c r="F15" s="20" t="n">
        <v>21.96746808</v>
      </c>
      <c r="G15" s="18" t="n">
        <v>526.40066749</v>
      </c>
      <c r="H15" s="20" t="n">
        <v>2.55563341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496.67420367</v>
      </c>
      <c r="F16" s="20" t="n">
        <v>8.388683090000001</v>
      </c>
      <c r="G16" s="18" t="n">
        <v>504.10509631</v>
      </c>
      <c r="H16" s="20" t="n">
        <v>4.20254291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503.9765713</v>
      </c>
      <c r="F17" s="20" t="n">
        <v>10.15918541</v>
      </c>
      <c r="G17" s="18" t="n">
        <v>510.57643487</v>
      </c>
      <c r="H17" s="20" t="n">
        <v>4.78652023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463.75753334</v>
      </c>
      <c r="F18" s="20" t="n">
        <v>5.87723049</v>
      </c>
      <c r="G18" s="18" t="n">
        <v>473.99250095</v>
      </c>
      <c r="H18" s="20" t="n">
        <v>7.8013678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463.05305517</v>
      </c>
      <c r="F19" s="20" t="n">
        <v>4.57421895</v>
      </c>
      <c r="G19" s="18" t="n">
        <v>487.00300166</v>
      </c>
      <c r="H19" s="20" t="n">
        <v>7.75262537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480.74543431</v>
      </c>
      <c r="F20" s="20" t="n">
        <v>7.8614871</v>
      </c>
      <c r="G20" s="18" t="n">
        <v>481.81913851</v>
      </c>
      <c r="H20" s="20" t="n">
        <v>2.03128179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523.02652277</v>
      </c>
      <c r="F21" s="20" t="n">
        <v>6.49201809</v>
      </c>
      <c r="G21" s="18" t="n">
        <v>521.15101119</v>
      </c>
      <c r="H21" s="20" t="n">
        <v>2.94073292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454.72519619</v>
      </c>
      <c r="F22" s="20" t="n">
        <v>13.83469537</v>
      </c>
      <c r="G22" s="18" t="n">
        <v>483.81356523</v>
      </c>
      <c r="H22" s="20" t="n">
        <v>4.46405012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488.04785608</v>
      </c>
      <c r="F23" s="20" t="n">
        <v>5.32621096</v>
      </c>
      <c r="G23" s="18" t="n">
        <v>488.99014869</v>
      </c>
      <c r="H23" s="20" t="n">
        <v>6.45489794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502.64714496</v>
      </c>
      <c r="F24" s="20" t="n">
        <v>10.75830317</v>
      </c>
      <c r="G24" s="18" t="n">
        <v>518.64002759</v>
      </c>
      <c r="H24" s="20" t="n">
        <v>3.65184619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513.26449761</v>
      </c>
      <c r="F25" s="20" t="n">
        <v>6.5336139</v>
      </c>
      <c r="G25" s="18" t="n">
        <v>520.16186062</v>
      </c>
      <c r="H25" s="20" t="n">
        <v>4.46265674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492.63910338</v>
      </c>
      <c r="F26" s="20" t="n">
        <v>4.98531788</v>
      </c>
      <c r="G26" s="18" t="n">
        <v>486.92404283</v>
      </c>
      <c r="H26" s="20" t="n">
        <v>2.04161978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500.82532702</v>
      </c>
      <c r="F27" s="20" t="n">
        <v>2.43368165</v>
      </c>
      <c r="G27" s="18" t="n">
        <v>475.71680382</v>
      </c>
      <c r="H27" s="20" t="n">
        <v>1.70755465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412.48049112</v>
      </c>
      <c r="F28" s="20" t="n">
        <v>3.83416319</v>
      </c>
      <c r="G28" s="18" t="n">
        <v>437.43591643</v>
      </c>
      <c r="H28" s="20" t="n">
        <v>4.06314188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515.29253033</v>
      </c>
      <c r="F29" s="20" t="n">
        <v>12.36681732</v>
      </c>
      <c r="G29" s="18" t="n">
        <v>503.64110523</v>
      </c>
      <c r="H29" s="20" t="n">
        <v>5.35705683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513.53712482</v>
      </c>
      <c r="F30" s="20" t="n">
        <v>13.20605931</v>
      </c>
      <c r="G30" s="18" t="n">
        <v>511.33921247</v>
      </c>
      <c r="H30" s="20" t="n">
        <v>3.28801213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505.42097809</v>
      </c>
      <c r="F31" s="20" t="n">
        <v>13.50152868</v>
      </c>
      <c r="G31" s="18" t="n">
        <v>513.63530236</v>
      </c>
      <c r="H31" s="20" t="n">
        <v>2.63427337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513.55160629</v>
      </c>
      <c r="F32" s="20" t="n">
        <v>5.67291969</v>
      </c>
      <c r="G32" s="18" t="n">
        <v>503.65534063</v>
      </c>
      <c r="H32" s="20" t="n">
        <v>2.94572762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505.42451557</v>
      </c>
      <c r="F33" s="20" t="n">
        <v>4.56357377</v>
      </c>
      <c r="G33" s="18" t="n">
        <v>491.51954755</v>
      </c>
      <c r="H33" s="20" t="n">
        <v>4.14342421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437.1761377</v>
      </c>
      <c r="F34" s="20" t="n">
        <v>12.8194525</v>
      </c>
      <c r="G34" s="18" t="n">
        <v>454.40902106</v>
      </c>
      <c r="H34" s="20" t="n">
        <v>3.15410618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502.43183089</v>
      </c>
      <c r="F35" s="20" t="n">
        <v>2.8239357</v>
      </c>
      <c r="G35" s="18" t="n">
        <v>508.70709257</v>
      </c>
      <c r="H35" s="20" t="n">
        <v>1.65480457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483.09180788</v>
      </c>
      <c r="F36" s="20" t="n">
        <v>5.61250974</v>
      </c>
      <c r="G36" s="18" t="n">
        <v>500.70705669</v>
      </c>
      <c r="H36" s="20" t="n">
        <v>2.58307132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472.80150563</v>
      </c>
      <c r="F37" s="20" t="n">
        <v>17.129655</v>
      </c>
      <c r="G37" s="18" t="n">
        <v>501.28617082</v>
      </c>
      <c r="H37" s="20" t="n">
        <v>3.45527553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479.04329285</v>
      </c>
      <c r="F38" s="20" t="n">
        <v>10.08204978</v>
      </c>
      <c r="G38" s="18" t="n">
        <v>494.94048417</v>
      </c>
      <c r="H38" s="20" t="n">
        <v>3.68027824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432.61768516</v>
      </c>
      <c r="F39" s="20" t="n">
        <v>4.93317561</v>
      </c>
      <c r="G39" s="18" t="n">
        <v>409.84209254</v>
      </c>
      <c r="H39" s="20" t="n">
        <v>10.46711106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495.41138143</v>
      </c>
      <c r="F40" s="20" t="n">
        <v>7.49354294</v>
      </c>
      <c r="G40" s="18" t="n">
        <v>500.53567666</v>
      </c>
      <c r="H40" s="20" t="n">
        <v>3.40330084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488.78211917</v>
      </c>
      <c r="F41" s="20" t="n">
        <v>9.74886192</v>
      </c>
      <c r="G41" s="18" t="n">
        <v>499.107667</v>
      </c>
      <c r="H41" s="20" t="n">
        <v>3.65425517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406.91063914</v>
      </c>
      <c r="F44" s="20" t="n">
        <v>5.31201136</v>
      </c>
      <c r="G44" s="18" t="n">
        <v>402.98538496</v>
      </c>
      <c r="H44" s="20" t="n">
        <v>5.76668793</v>
      </c>
      <c r="I44" s="18" t="s">
        <v>404</v>
      </c>
      <c r="J44" s="20" t="s">
        <v>404</v>
      </c>
      <c r="K44" s="18" t="s">
        <v>404</v>
      </c>
      <c r="L44" s="20" t="s">
        <v>404</v>
      </c>
      <c r="M44" s="18" t="s">
        <v>404</v>
      </c>
      <c r="N44" s="20" t="s">
        <v>404</v>
      </c>
      <c r="O44" s="18" t="s">
        <v>404</v>
      </c>
      <c r="P44" s="20" t="s">
        <v>404</v>
      </c>
      <c r="Q44" s="18" t="n">
        <v>386.10528878</v>
      </c>
      <c r="R44" s="20" t="n">
        <v>36.74497338</v>
      </c>
    </row>
    <row r="45" spans="1:18">
      <c r="A45" s="15" t="s">
        <v>442</v>
      </c>
      <c r="B45" s="17" t="n">
        <v>5519</v>
      </c>
      <c r="C45" s="18">
        <f>(0.0/B45*100)</f>
        <v/>
      </c>
      <c r="D45" s="19" t="n">
        <v>5519</v>
      </c>
      <c r="E45" s="18" t="n">
        <v>352.56337896</v>
      </c>
      <c r="F45" s="20" t="n">
        <v>14.32237541</v>
      </c>
      <c r="G45" s="18" t="n">
        <v>349.56058592</v>
      </c>
      <c r="H45" s="20" t="n">
        <v>3.01446571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404.66488338</v>
      </c>
      <c r="F46" s="20" t="n">
        <v>3.27853051</v>
      </c>
      <c r="G46" s="18" t="n">
        <v>443.5115627</v>
      </c>
      <c r="H46" s="20" t="n">
        <v>8.45860721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443.31331512</v>
      </c>
      <c r="F47" s="20" t="n">
        <v>25.94074908</v>
      </c>
      <c r="G47" s="18" t="n">
        <v>430.826627</v>
      </c>
      <c r="H47" s="20" t="n">
        <v>5.44534711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501.87043036</v>
      </c>
      <c r="F48" s="20" t="n">
        <v>8.19602721</v>
      </c>
      <c r="G48" s="18" t="n">
        <v>483.12361568</v>
      </c>
      <c r="H48" s="20" t="n">
        <v>7.62420706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424.21368407</v>
      </c>
      <c r="F49" s="20" t="n">
        <v>4.3977045</v>
      </c>
      <c r="G49" s="18" t="n">
        <v>426.44219844</v>
      </c>
      <c r="H49" s="20" t="n">
        <v>5.18093015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423.05279301</v>
      </c>
      <c r="F50" s="20" t="n">
        <v>4.30632319</v>
      </c>
      <c r="G50" s="18" t="n">
        <v>435.33057715</v>
      </c>
      <c r="H50" s="20" t="n">
        <v>7.2034651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438.06575256</v>
      </c>
      <c r="F51" s="20" t="n">
        <v>5.97754234</v>
      </c>
      <c r="G51" s="18" t="n">
        <v>421.60623938</v>
      </c>
      <c r="H51" s="20" t="n">
        <v>3.49692259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488.58019881</v>
      </c>
      <c r="F52" s="20" t="n">
        <v>9.505478869999999</v>
      </c>
      <c r="G52" s="18" t="n">
        <v>486.32114741</v>
      </c>
      <c r="H52" s="20" t="n">
        <v>3.42729212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429.93783238</v>
      </c>
      <c r="F53" s="20" t="n">
        <v>2.29541439</v>
      </c>
      <c r="G53" s="18" t="n">
        <v>454.65102455</v>
      </c>
      <c r="H53" s="20" t="n">
        <v>2.25231606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350.40822744</v>
      </c>
      <c r="F54" s="20" t="n">
        <v>4.51010377</v>
      </c>
      <c r="G54" s="18" t="n">
        <v>373.993891</v>
      </c>
      <c r="H54" s="20" t="n">
        <v>8.227760480000001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387.35667938</v>
      </c>
      <c r="F55" s="20" t="n">
        <v>8.760893319999999</v>
      </c>
      <c r="G55" s="18" t="n">
        <v>406.00563802</v>
      </c>
      <c r="H55" s="20" t="n">
        <v>3.68003179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529.50650785</v>
      </c>
      <c r="F56" s="20" t="n">
        <v>9.13657886</v>
      </c>
      <c r="G56" s="18" t="n">
        <v>526.27773383</v>
      </c>
      <c r="H56" s="20" t="n">
        <v>3.19561045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393.16424714</v>
      </c>
      <c r="F57" s="20" t="n">
        <v>8.82755815</v>
      </c>
      <c r="G57" s="18" t="n">
        <v>397.99154265</v>
      </c>
      <c r="H57" s="20" t="n">
        <v>3.21088201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402.70512968</v>
      </c>
      <c r="F58" s="20" t="n">
        <v>4.69164689</v>
      </c>
      <c r="G58" s="18" t="n">
        <v>416.91398632</v>
      </c>
      <c r="H58" s="20" t="n">
        <v>5.512209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349.05022421</v>
      </c>
      <c r="F59" s="20" t="n">
        <v>1.98367713</v>
      </c>
      <c r="G59" s="18" t="n">
        <v>344.47493672</v>
      </c>
      <c r="H59" s="20" t="n">
        <v>2.76314555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335.28888455</v>
      </c>
      <c r="F60" s="20" t="n">
        <v>8.24747758</v>
      </c>
      <c r="G60" s="18" t="n">
        <v>355.26160274</v>
      </c>
      <c r="H60" s="20" t="n">
        <v>6.78748621</v>
      </c>
      <c r="I60" s="18" t="s">
        <v>404</v>
      </c>
      <c r="J60" s="20" t="s">
        <v>404</v>
      </c>
      <c r="K60" s="18" t="s">
        <v>404</v>
      </c>
      <c r="L60" s="20" t="s">
        <v>404</v>
      </c>
      <c r="M60" s="18" t="s">
        <v>404</v>
      </c>
      <c r="N60" s="20" t="s">
        <v>404</v>
      </c>
      <c r="O60" s="18" t="s">
        <v>404</v>
      </c>
      <c r="P60" s="20" t="s">
        <v>404</v>
      </c>
      <c r="Q60" s="18" t="n">
        <v>283.61132906</v>
      </c>
      <c r="R60" s="20" t="n">
        <v>22.37564588</v>
      </c>
    </row>
    <row r="61" spans="1:18">
      <c r="A61" s="15" t="s">
        <v>458</v>
      </c>
      <c r="B61" s="17" t="n">
        <v>6525</v>
      </c>
      <c r="C61" s="18">
        <f>(0.0/B61*100)</f>
        <v/>
      </c>
      <c r="D61" s="19" t="n">
        <v>6525</v>
      </c>
      <c r="E61" s="18" t="n">
        <v>473.55805936</v>
      </c>
      <c r="F61" s="20" t="n">
        <v>5.68112604</v>
      </c>
      <c r="G61" s="18" t="n">
        <v>472.11631242</v>
      </c>
      <c r="H61" s="20" t="n">
        <v>3.33645576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526.98906603</v>
      </c>
      <c r="F62" s="20" t="n">
        <v>3.43971961</v>
      </c>
      <c r="G62" s="18" t="n">
        <v>506.34619506</v>
      </c>
      <c r="H62" s="20" t="n">
        <v>1.29532215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351.15407287</v>
      </c>
      <c r="F63" s="20" t="n">
        <v>2.32218038</v>
      </c>
      <c r="G63" s="18" t="n">
        <v>348.89823884</v>
      </c>
      <c r="H63" s="20" t="n">
        <v>1.79418501</v>
      </c>
      <c r="I63" s="18" t="s">
        <v>404</v>
      </c>
      <c r="J63" s="20" t="s">
        <v>404</v>
      </c>
      <c r="K63" s="18" t="s">
        <v>404</v>
      </c>
      <c r="L63" s="20" t="s">
        <v>404</v>
      </c>
      <c r="M63" s="18" t="s">
        <v>404</v>
      </c>
      <c r="N63" s="20" t="s">
        <v>404</v>
      </c>
      <c r="O63" s="18" t="s">
        <v>404</v>
      </c>
      <c r="P63" s="20" t="s">
        <v>404</v>
      </c>
      <c r="Q63" s="18" t="n">
        <v>372.83148505</v>
      </c>
      <c r="R63" s="20" t="n">
        <v>6.56014742</v>
      </c>
    </row>
    <row r="64" spans="1:18">
      <c r="A64" s="15" t="s">
        <v>461</v>
      </c>
      <c r="B64" s="17" t="n">
        <v>3634</v>
      </c>
      <c r="C64" s="18">
        <f>(27.0/B64*100)</f>
        <v/>
      </c>
      <c r="D64" s="19" t="n">
        <v>3607</v>
      </c>
      <c r="E64" s="18" t="n">
        <v>424.99580951</v>
      </c>
      <c r="F64" s="20" t="n">
        <v>3.2694383</v>
      </c>
      <c r="G64" s="18" t="n">
        <v>452.62449589</v>
      </c>
      <c r="H64" s="20" t="n">
        <v>1.94492256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419.42440744</v>
      </c>
      <c r="F65" s="20" t="n">
        <v>4.71619639</v>
      </c>
      <c r="G65" s="18" t="n">
        <v>412.56133983</v>
      </c>
      <c r="H65" s="20" t="n">
        <v>4.55866951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417.03847018</v>
      </c>
      <c r="F66" s="20" t="n">
        <v>2.27338104</v>
      </c>
      <c r="G66" s="18" t="n">
        <v>436.37438245</v>
      </c>
      <c r="H66" s="20" t="n">
        <v>1.95078942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400.84801321</v>
      </c>
      <c r="F67" s="20" t="n">
        <v>6.2634303</v>
      </c>
      <c r="G67" s="18" t="n">
        <v>396.17303391</v>
      </c>
      <c r="H67" s="20" t="n">
        <v>3.91741022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406.15686104</v>
      </c>
      <c r="F68" s="20" t="n">
        <v>1.56387208</v>
      </c>
      <c r="G68" s="18" t="n">
        <v>399.21845968</v>
      </c>
      <c r="H68" s="20" t="n">
        <v>1.1518865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434.96596457</v>
      </c>
      <c r="F69" s="20" t="n">
        <v>5.38303791</v>
      </c>
      <c r="G69" s="18" t="n">
        <v>431.32550271</v>
      </c>
      <c r="H69" s="20" t="n">
        <v>8.215776200000001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480.66541947</v>
      </c>
      <c r="F70" s="20" t="n">
        <v>5.28113985</v>
      </c>
      <c r="G70" s="18" t="n">
        <v>502.39916062</v>
      </c>
      <c r="H70" s="20" t="n">
        <v>3.6530642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522.02124177</v>
      </c>
      <c r="F71" s="20" t="n">
        <v>3.48592834</v>
      </c>
      <c r="G71" s="18" t="n">
        <v>538.02452798</v>
      </c>
      <c r="H71" s="20" t="n">
        <v>1.8235541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499.97897383</v>
      </c>
      <c r="F72" s="20" t="n">
        <v>6.25140467</v>
      </c>
      <c r="G72" s="18" t="n">
        <v>495.56307522</v>
      </c>
      <c r="H72" s="20" t="n">
        <v>4.56734442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390.48423154</v>
      </c>
      <c r="F73" s="20" t="n">
        <v>8.094138170000001</v>
      </c>
      <c r="G73" s="18" t="n">
        <v>414.88897407</v>
      </c>
      <c r="H73" s="20" t="n">
        <v>3.68612864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394.47158067</v>
      </c>
      <c r="F74" s="20" t="n">
        <v>3.93551212</v>
      </c>
      <c r="G74" s="18" t="n">
        <v>429.71598924</v>
      </c>
      <c r="H74" s="20" t="n">
        <v>1.59896128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361.84075931</v>
      </c>
      <c r="F75" s="20" t="n">
        <v>8.55082017</v>
      </c>
      <c r="G75" s="18" t="n">
        <v>362.89138658</v>
      </c>
      <c r="H75" s="20" t="n">
        <v>4.44687516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418.39769298</v>
      </c>
      <c r="F76" s="20" t="n">
        <v>5.05033518</v>
      </c>
      <c r="G76" s="18" t="n">
        <v>450.30416611</v>
      </c>
      <c r="H76" s="20" t="n">
        <v>4.62555471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437.98674228</v>
      </c>
      <c r="F77" s="20" t="n">
        <v>4.00675298</v>
      </c>
      <c r="G77" s="18" t="n">
        <v>434.74868872</v>
      </c>
      <c r="H77" s="20" t="n">
        <v>5.01031123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487.84504865</v>
      </c>
      <c r="F78" s="20" t="n">
        <v>4.89356798</v>
      </c>
      <c r="G78" s="18" t="n">
        <v>484.54564552</v>
      </c>
      <c r="H78" s="20" t="n">
        <v>6.8414973</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471.54006726</v>
      </c>
      <c r="F79" s="20" t="n">
        <v>9.45277113</v>
      </c>
      <c r="G79" s="18" t="n">
        <v>480.67415951</v>
      </c>
      <c r="H79" s="20" t="n">
        <v>12.70003148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424.67774702</v>
      </c>
      <c r="F80" s="20" t="n">
        <v>4.153288</v>
      </c>
      <c r="G80" s="18" t="n">
        <v>436.87706116</v>
      </c>
      <c r="H80" s="20" t="n">
        <v>8.68338584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422.11383484</v>
      </c>
      <c r="F81" s="20" t="n">
        <v>6.32921276</v>
      </c>
      <c r="G81" s="18" t="n">
        <v>434.84491816</v>
      </c>
      <c r="H81" s="20" t="n">
        <v>4.24476385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505.64198053</v>
      </c>
      <c r="F7" s="20" t="n">
        <v>2.42588026</v>
      </c>
      <c r="G7" s="18" t="n">
        <v>495.56411414</v>
      </c>
      <c r="H7" s="20" t="n">
        <v>4.70377839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492.45653519</v>
      </c>
      <c r="F8" s="20" t="n">
        <v>4.60056839</v>
      </c>
      <c r="G8" s="18" t="n">
        <v>465.0478504</v>
      </c>
      <c r="H8" s="20" t="n">
        <v>6.85853877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502.71021461</v>
      </c>
      <c r="F9" s="20" t="n">
        <v>2.57890106</v>
      </c>
      <c r="G9" s="18" t="n">
        <v>483.43042692</v>
      </c>
      <c r="H9" s="20" t="n">
        <v>10.44205668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527.41400514</v>
      </c>
      <c r="F10" s="20" t="n">
        <v>2.73081663</v>
      </c>
      <c r="G10" s="18" t="n">
        <v>531.02304005</v>
      </c>
      <c r="H10" s="20" t="n">
        <v>5.62177325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458.001555</v>
      </c>
      <c r="F11" s="20" t="n">
        <v>2.8487657</v>
      </c>
      <c r="G11" s="18" t="n">
        <v>470.87947946</v>
      </c>
      <c r="H11" s="20" t="n">
        <v>12.66293184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485.6170204</v>
      </c>
      <c r="F12" s="20" t="n">
        <v>2.93648502</v>
      </c>
      <c r="G12" s="18" t="n">
        <v>509.43908512</v>
      </c>
      <c r="H12" s="20" t="n">
        <v>14.30205525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498.39509517</v>
      </c>
      <c r="F13" s="20" t="n">
        <v>3.84550769</v>
      </c>
      <c r="G13" s="18" t="n">
        <v>502.89522519</v>
      </c>
      <c r="H13" s="20" t="n">
        <v>4.06410978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519.30550726</v>
      </c>
      <c r="F14" s="20" t="n">
        <v>2.54015092</v>
      </c>
      <c r="G14" s="18" t="n">
        <v>518.62581359</v>
      </c>
      <c r="H14" s="20" t="n">
        <v>4.18576351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525.4481560200001</v>
      </c>
      <c r="F15" s="20" t="n">
        <v>2.94312168</v>
      </c>
      <c r="G15" s="18" t="n">
        <v>531.00605578</v>
      </c>
      <c r="H15" s="20" t="n">
        <v>5.99578964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501.51667348</v>
      </c>
      <c r="F16" s="20" t="n">
        <v>3.40297119</v>
      </c>
      <c r="G16" s="18" t="n">
        <v>509.19481874</v>
      </c>
      <c r="H16" s="20" t="n">
        <v>17.54791029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516.20287283</v>
      </c>
      <c r="F17" s="20" t="n">
        <v>5.27749056</v>
      </c>
      <c r="G17" s="18" t="n">
        <v>498.2427973</v>
      </c>
      <c r="H17" s="20" t="n">
        <v>7.22917535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467.62955803</v>
      </c>
      <c r="F18" s="20" t="n">
        <v>4.69033935</v>
      </c>
      <c r="G18" s="18" t="n">
        <v>462.66631998</v>
      </c>
      <c r="H18" s="20" t="n">
        <v>12.30753439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470.94195211</v>
      </c>
      <c r="F19" s="20" t="n">
        <v>3.00379756</v>
      </c>
      <c r="G19" s="18" t="n">
        <v>376.45856752</v>
      </c>
      <c r="H19" s="20" t="n">
        <v>19.77429621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480.60606944</v>
      </c>
      <c r="F20" s="20" t="n">
        <v>2.08874988</v>
      </c>
      <c r="G20" s="18" t="n">
        <v>494.97074478</v>
      </c>
      <c r="H20" s="20" t="n">
        <v>6.54939816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521.1166992</v>
      </c>
      <c r="F21" s="20" t="n">
        <v>2.65065033</v>
      </c>
      <c r="G21" s="18" t="n">
        <v>527.53596592</v>
      </c>
      <c r="H21" s="20" t="n">
        <v>10.29185443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480.86525414</v>
      </c>
      <c r="F22" s="20" t="n">
        <v>4.31717352</v>
      </c>
      <c r="G22" s="18" t="n">
        <v>462.75590457</v>
      </c>
      <c r="H22" s="20" t="n">
        <v>16.00272871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489.99431744</v>
      </c>
      <c r="F23" s="20" t="n">
        <v>3.41956874</v>
      </c>
      <c r="G23" s="18" t="n">
        <v>468.01544964</v>
      </c>
      <c r="H23" s="20" t="n">
        <v>21.59860732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515.82501268</v>
      </c>
      <c r="F24" s="20" t="n">
        <v>3.51801196</v>
      </c>
      <c r="G24" s="18" t="n">
        <v>517.24008527</v>
      </c>
      <c r="H24" s="20" t="n">
        <v>12.20193722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515.72471178</v>
      </c>
      <c r="F25" s="20" t="n">
        <v>4.9764856</v>
      </c>
      <c r="G25" s="18" t="n">
        <v>519.38214384</v>
      </c>
      <c r="H25" s="20" t="n">
        <v>5.93630776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489.79742944</v>
      </c>
      <c r="F26" s="20" t="n">
        <v>2.34046532</v>
      </c>
      <c r="G26" s="18" t="n">
        <v>481.6747776</v>
      </c>
      <c r="H26" s="20" t="n">
        <v>4.68344415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475.03287705</v>
      </c>
      <c r="F27" s="20" t="n">
        <v>1.5264185</v>
      </c>
      <c r="G27" s="18" t="n">
        <v>526.72533333</v>
      </c>
      <c r="H27" s="20" t="n">
        <v>3.97765168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424.27214475</v>
      </c>
      <c r="F28" s="20" t="n">
        <v>2.5450127</v>
      </c>
      <c r="G28" s="18" t="n">
        <v>398.97756029</v>
      </c>
      <c r="H28" s="20" t="n">
        <v>16.99367139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504.49321452</v>
      </c>
      <c r="F29" s="20" t="n">
        <v>5.13775096</v>
      </c>
      <c r="G29" s="18" t="n">
        <v>527.07225491</v>
      </c>
      <c r="H29" s="20" t="n">
        <v>35.42828913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512.70075176</v>
      </c>
      <c r="F30" s="20" t="n">
        <v>3.49196788</v>
      </c>
      <c r="G30" s="18" t="n">
        <v>506.13934151</v>
      </c>
      <c r="H30" s="20" t="n">
        <v>8.592634240000001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514.92414502</v>
      </c>
      <c r="F31" s="20" t="n">
        <v>3.06349717</v>
      </c>
      <c r="G31" s="18" t="n">
        <v>497.80397138</v>
      </c>
      <c r="H31" s="20" t="n">
        <v>9.882356160000001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506.54806023</v>
      </c>
      <c r="F32" s="20" t="n">
        <v>2.86806785</v>
      </c>
      <c r="G32" s="18" t="n">
        <v>499.96758732</v>
      </c>
      <c r="H32" s="20" t="n">
        <v>8.260575429999999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496.79101561</v>
      </c>
      <c r="F33" s="20" t="n">
        <v>2.87209419</v>
      </c>
      <c r="G33" s="18" t="n">
        <v>517.42651208</v>
      </c>
      <c r="H33" s="20" t="n">
        <v>11.18136712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450.25606809</v>
      </c>
      <c r="F34" s="20" t="n">
        <v>3.20079638</v>
      </c>
      <c r="G34" s="18" t="n">
        <v>467.41048941</v>
      </c>
      <c r="H34" s="20" t="n">
        <v>11.65939266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505.09674256</v>
      </c>
      <c r="F35" s="20" t="n">
        <v>1.59957857</v>
      </c>
      <c r="G35" s="18" t="n">
        <v>528.64626161</v>
      </c>
      <c r="H35" s="20" t="n">
        <v>4.66054852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495.69412238</v>
      </c>
      <c r="F36" s="20" t="n">
        <v>2.47027619</v>
      </c>
      <c r="G36" s="18" t="n">
        <v>494.44956084</v>
      </c>
      <c r="H36" s="20" t="n">
        <v>9.30379082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499.87153551</v>
      </c>
      <c r="F37" s="20" t="n">
        <v>4.06687768</v>
      </c>
      <c r="G37" s="18" t="n">
        <v>501.16659431</v>
      </c>
      <c r="H37" s="20" t="n">
        <v>6.5414334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494.64851707</v>
      </c>
      <c r="F38" s="20" t="n">
        <v>3.69834669</v>
      </c>
      <c r="G38" s="18" t="n">
        <v>473.88333613</v>
      </c>
      <c r="H38" s="20" t="n">
        <v>8.9765853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428.69656878</v>
      </c>
      <c r="F39" s="20" t="n">
        <v>4.03826883</v>
      </c>
      <c r="G39" s="18" t="n">
        <v>422.40933805</v>
      </c>
      <c r="H39" s="20" t="n">
        <v>24.00593323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498.2422496</v>
      </c>
      <c r="F40" s="20" t="n">
        <v>3.55888941</v>
      </c>
      <c r="G40" s="18" t="n">
        <v>515.34314078</v>
      </c>
      <c r="H40" s="20" t="n">
        <v>10.03283391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497.42206199</v>
      </c>
      <c r="F41" s="20" t="n">
        <v>4.34389368</v>
      </c>
      <c r="G41" s="18" t="n">
        <v>498.28584358</v>
      </c>
      <c r="H41" s="20" t="n">
        <v>6.89420219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406.43237997</v>
      </c>
      <c r="F44" s="20" t="n">
        <v>4.11505543</v>
      </c>
      <c r="G44" s="18" t="n">
        <v>399.98425963</v>
      </c>
      <c r="H44" s="20" t="n">
        <v>10.81093496</v>
      </c>
      <c r="I44" s="18" t="s">
        <v>404</v>
      </c>
      <c r="J44" s="20" t="s">
        <v>404</v>
      </c>
      <c r="K44" s="18" t="s">
        <v>404</v>
      </c>
      <c r="L44" s="20" t="s">
        <v>404</v>
      </c>
      <c r="M44" s="18" t="s">
        <v>404</v>
      </c>
      <c r="N44" s="20" t="s">
        <v>404</v>
      </c>
      <c r="O44" s="18" t="s">
        <v>404</v>
      </c>
      <c r="P44" s="20" t="s">
        <v>404</v>
      </c>
      <c r="Q44" s="18" t="n">
        <v>386.10528878</v>
      </c>
      <c r="R44" s="20" t="n">
        <v>36.74497338</v>
      </c>
    </row>
    <row r="45" spans="1:18">
      <c r="A45" s="15" t="s">
        <v>442</v>
      </c>
      <c r="B45" s="17" t="n">
        <v>5519</v>
      </c>
      <c r="C45" s="18">
        <f>(0.0/B45*100)</f>
        <v/>
      </c>
      <c r="D45" s="19" t="n">
        <v>5519</v>
      </c>
      <c r="E45" s="18" t="n">
        <v>351.9143251</v>
      </c>
      <c r="F45" s="20" t="n">
        <v>3.25823172</v>
      </c>
      <c r="G45" s="18" t="n">
        <v>331.87411895</v>
      </c>
      <c r="H45" s="20" t="n">
        <v>10.17293156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412.87810979</v>
      </c>
      <c r="F46" s="20" t="n">
        <v>3.30763414</v>
      </c>
      <c r="G46" s="18" t="n">
        <v>399.30731739</v>
      </c>
      <c r="H46" s="20" t="n">
        <v>7.65050033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437.42046678</v>
      </c>
      <c r="F47" s="20" t="n">
        <v>5.24647591</v>
      </c>
      <c r="G47" s="18" t="n">
        <v>383.70537493</v>
      </c>
      <c r="H47" s="20" t="n">
        <v>20.75569711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491.26789109</v>
      </c>
      <c r="F48" s="20" t="n">
        <v>6.07856328</v>
      </c>
      <c r="G48" s="18" t="n">
        <v>512.36530678</v>
      </c>
      <c r="H48" s="20" t="n">
        <v>16.55323126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425.48301636</v>
      </c>
      <c r="F49" s="20" t="n">
        <v>3.50249194</v>
      </c>
      <c r="G49" s="18" t="n">
        <v>417.87213626</v>
      </c>
      <c r="H49" s="20" t="n">
        <v>4.84054072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428.83241156</v>
      </c>
      <c r="F50" s="20" t="n">
        <v>3.54002198</v>
      </c>
      <c r="G50" s="18" t="n">
        <v>403.25546094</v>
      </c>
      <c r="H50" s="20" t="n">
        <v>19.68348273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426.80203006</v>
      </c>
      <c r="F51" s="20" t="n">
        <v>3.32639913</v>
      </c>
      <c r="G51" s="18" t="n">
        <v>430.07545947</v>
      </c>
      <c r="H51" s="20" t="n">
        <v>7.46984533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487.74801676</v>
      </c>
      <c r="F52" s="20" t="n">
        <v>3.00562542</v>
      </c>
      <c r="G52" s="18" t="n">
        <v>482.89743893</v>
      </c>
      <c r="H52" s="20" t="n">
        <v>10.76202408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442.06535453</v>
      </c>
      <c r="F53" s="20" t="n">
        <v>1.8550614</v>
      </c>
      <c r="G53" s="18" t="n">
        <v>449.50147891</v>
      </c>
      <c r="H53" s="20" t="n">
        <v>4.6185139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359.09285463</v>
      </c>
      <c r="F54" s="20" t="n">
        <v>3.42611337</v>
      </c>
      <c r="G54" s="18" t="n">
        <v>343.98225556</v>
      </c>
      <c r="H54" s="20" t="n">
        <v>10.73625323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400.57581016</v>
      </c>
      <c r="F55" s="20" t="n">
        <v>3.26195442</v>
      </c>
      <c r="G55" s="18" t="n">
        <v>407.81498646</v>
      </c>
      <c r="H55" s="20" t="n">
        <v>8.624573160000001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533.68140929</v>
      </c>
      <c r="F56" s="20" t="n">
        <v>4.04975383</v>
      </c>
      <c r="G56" s="18" t="n">
        <v>517.4644865499999</v>
      </c>
      <c r="H56" s="20" t="n">
        <v>5.94771124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394.2759885</v>
      </c>
      <c r="F57" s="20" t="n">
        <v>5.12213003</v>
      </c>
      <c r="G57" s="18" t="n">
        <v>400.36505617</v>
      </c>
      <c r="H57" s="20" t="n">
        <v>3.44897562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407.20370819</v>
      </c>
      <c r="F58" s="20" t="n">
        <v>3.09974084</v>
      </c>
      <c r="G58" s="18" t="n">
        <v>423.04766714</v>
      </c>
      <c r="H58" s="20" t="n">
        <v>12.31841611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347.8984575</v>
      </c>
      <c r="F59" s="20" t="n">
        <v>1.59133849</v>
      </c>
      <c r="G59" s="18" t="n">
        <v>299.94592797</v>
      </c>
      <c r="H59" s="20" t="n">
        <v>12.61066138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349.76356694</v>
      </c>
      <c r="F60" s="20" t="n">
        <v>4.75869285</v>
      </c>
      <c r="G60" s="18" t="n">
        <v>319.36101333</v>
      </c>
      <c r="H60" s="20" t="n">
        <v>26.10175675</v>
      </c>
      <c r="I60" s="18" t="s">
        <v>404</v>
      </c>
      <c r="J60" s="20" t="s">
        <v>404</v>
      </c>
      <c r="K60" s="18" t="s">
        <v>404</v>
      </c>
      <c r="L60" s="20" t="s">
        <v>404</v>
      </c>
      <c r="M60" s="18" t="s">
        <v>404</v>
      </c>
      <c r="N60" s="20" t="s">
        <v>404</v>
      </c>
      <c r="O60" s="18" t="s">
        <v>404</v>
      </c>
      <c r="P60" s="20" t="s">
        <v>404</v>
      </c>
      <c r="Q60" s="18" t="n">
        <v>283.61132906</v>
      </c>
      <c r="R60" s="20" t="n">
        <v>22.37564588</v>
      </c>
    </row>
    <row r="61" spans="1:18">
      <c r="A61" s="15" t="s">
        <v>458</v>
      </c>
      <c r="B61" s="17" t="n">
        <v>6525</v>
      </c>
      <c r="C61" s="18">
        <f>(0.0/B61*100)</f>
        <v/>
      </c>
      <c r="D61" s="19" t="n">
        <v>6525</v>
      </c>
      <c r="E61" s="18" t="n">
        <v>472.24687037</v>
      </c>
      <c r="F61" s="20" t="n">
        <v>2.915648</v>
      </c>
      <c r="G61" s="18" t="n">
        <v>474.59798916</v>
      </c>
      <c r="H61" s="20" t="n">
        <v>8.95944706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508.52057698</v>
      </c>
      <c r="F62" s="20" t="n">
        <v>1.33333736</v>
      </c>
      <c r="G62" s="18" t="n">
        <v>510.1817548</v>
      </c>
      <c r="H62" s="20" t="n">
        <v>4.13219075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345.36945048</v>
      </c>
      <c r="F63" s="20" t="n">
        <v>1.79556916</v>
      </c>
      <c r="G63" s="18" t="n">
        <v>356.93568007</v>
      </c>
      <c r="H63" s="20" t="n">
        <v>2.23690997</v>
      </c>
      <c r="I63" s="18" t="s">
        <v>404</v>
      </c>
      <c r="J63" s="20" t="s">
        <v>404</v>
      </c>
      <c r="K63" s="18" t="s">
        <v>404</v>
      </c>
      <c r="L63" s="20" t="s">
        <v>404</v>
      </c>
      <c r="M63" s="18" t="s">
        <v>404</v>
      </c>
      <c r="N63" s="20" t="s">
        <v>404</v>
      </c>
      <c r="O63" s="18" t="s">
        <v>404</v>
      </c>
      <c r="P63" s="20" t="s">
        <v>404</v>
      </c>
      <c r="Q63" s="18" t="n">
        <v>372.83148505</v>
      </c>
      <c r="R63" s="20" t="n">
        <v>6.56014742</v>
      </c>
    </row>
    <row r="64" spans="1:18">
      <c r="A64" s="15" t="s">
        <v>461</v>
      </c>
      <c r="B64" s="17" t="n">
        <v>3634</v>
      </c>
      <c r="C64" s="18">
        <f>(27.0/B64*100)</f>
        <v/>
      </c>
      <c r="D64" s="19" t="n">
        <v>3607</v>
      </c>
      <c r="E64" s="18" t="n">
        <v>452.0177053</v>
      </c>
      <c r="F64" s="20" t="n">
        <v>1.85213152</v>
      </c>
      <c r="G64" s="18" t="n">
        <v>416.00890244</v>
      </c>
      <c r="H64" s="20" t="n">
        <v>4.2227327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417.44299277</v>
      </c>
      <c r="F65" s="20" t="n">
        <v>3.05983189</v>
      </c>
      <c r="G65" s="18" t="n">
        <v>408.12547732</v>
      </c>
      <c r="H65" s="20" t="n">
        <v>9.005907669999999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425.37974261</v>
      </c>
      <c r="F66" s="20" t="n">
        <v>1.65161344</v>
      </c>
      <c r="G66" s="18" t="n">
        <v>483.33462958</v>
      </c>
      <c r="H66" s="20" t="n">
        <v>6.48627171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405.80283518</v>
      </c>
      <c r="F67" s="20" t="n">
        <v>3.43402501</v>
      </c>
      <c r="G67" s="18" t="n">
        <v>372.87586614</v>
      </c>
      <c r="H67" s="20" t="n">
        <v>7.28057364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401.66056384</v>
      </c>
      <c r="F68" s="20" t="n">
        <v>1.01700098</v>
      </c>
      <c r="G68" s="18" t="n">
        <v>410.03450418</v>
      </c>
      <c r="H68" s="20" t="n">
        <v>6.44311871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434.29259563</v>
      </c>
      <c r="F69" s="20" t="n">
        <v>4.49487748</v>
      </c>
      <c r="G69" s="18" t="n">
        <v>428.45015699</v>
      </c>
      <c r="H69" s="20" t="n">
        <v>14.26686162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493.69253047</v>
      </c>
      <c r="F70" s="20" t="n">
        <v>3.14913589</v>
      </c>
      <c r="G70" s="18" t="n">
        <v>517.02907206</v>
      </c>
      <c r="H70" s="20" t="n">
        <v>8.63714895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530.19550838</v>
      </c>
      <c r="F71" s="20" t="n">
        <v>1.72120217</v>
      </c>
      <c r="G71" s="18" t="n">
        <v>559.9448201599999</v>
      </c>
      <c r="H71" s="20" t="n">
        <v>4.57928351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491.75422906</v>
      </c>
      <c r="F72" s="20" t="n">
        <v>3.54535272</v>
      </c>
      <c r="G72" s="18" t="n">
        <v>509.95080815</v>
      </c>
      <c r="H72" s="20" t="n">
        <v>6.88433145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392.00661561</v>
      </c>
      <c r="F73" s="20" t="n">
        <v>5.65447486</v>
      </c>
      <c r="G73" s="18" t="n">
        <v>419.43791052</v>
      </c>
      <c r="H73" s="20" t="n">
        <v>4.09416485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425.16058763</v>
      </c>
      <c r="F74" s="20" t="n">
        <v>2.14312294</v>
      </c>
      <c r="G74" s="18" t="n">
        <v>423.58862426</v>
      </c>
      <c r="H74" s="20" t="n">
        <v>2.56325343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364.52104355</v>
      </c>
      <c r="F75" s="20" t="n">
        <v>3.70008448</v>
      </c>
      <c r="G75" s="18" t="n">
        <v>317.54791695</v>
      </c>
      <c r="H75" s="20" t="n">
        <v>17.46417466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431.64206461</v>
      </c>
      <c r="F76" s="20" t="n">
        <v>3.37261435</v>
      </c>
      <c r="G76" s="18" t="n">
        <v>462.60187337</v>
      </c>
      <c r="H76" s="20" t="n">
        <v>12.99985033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439.39993006</v>
      </c>
      <c r="F77" s="20" t="n">
        <v>2.88696844</v>
      </c>
      <c r="G77" s="18" t="n">
        <v>420.96477819</v>
      </c>
      <c r="H77" s="20" t="n">
        <v>8.87608524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486.79785947</v>
      </c>
      <c r="F78" s="20" t="n">
        <v>3.76344962</v>
      </c>
      <c r="G78" s="18" t="s">
        <v>404</v>
      </c>
      <c r="H78" s="20" t="s">
        <v>404</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426.76201827</v>
      </c>
      <c r="F80" s="20" t="n">
        <v>3.50168279</v>
      </c>
      <c r="G80" s="18" t="n">
        <v>495.23583983</v>
      </c>
      <c r="H80" s="20" t="n">
        <v>19.58243053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429.31385622</v>
      </c>
      <c r="F81" s="20" t="n">
        <v>4.00528735</v>
      </c>
      <c r="G81" s="18" t="n">
        <v>437.16766434</v>
      </c>
      <c r="H81" s="20" t="n">
        <v>8.07130617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499.85510335</v>
      </c>
      <c r="F7" s="20" t="n">
        <v>2.36703608</v>
      </c>
      <c r="G7" s="18" t="n">
        <v>512.85592259</v>
      </c>
      <c r="H7" s="20" t="n">
        <v>4.13224112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488.03864026</v>
      </c>
      <c r="F8" s="20" t="n">
        <v>3.93543498</v>
      </c>
      <c r="G8" s="18" t="n">
        <v>474.0112973</v>
      </c>
      <c r="H8" s="20" t="n">
        <v>9.566537719999999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501.48423764</v>
      </c>
      <c r="F9" s="20" t="n">
        <v>4.44690452</v>
      </c>
      <c r="G9" s="18" t="n">
        <v>499.99815468</v>
      </c>
      <c r="H9" s="20" t="n">
        <v>5.40125796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528.74515816</v>
      </c>
      <c r="F10" s="20" t="n">
        <v>2.56707555</v>
      </c>
      <c r="G10" s="18" t="n">
        <v>520.96769413</v>
      </c>
      <c r="H10" s="20" t="n">
        <v>7.80455536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449.34435197</v>
      </c>
      <c r="F11" s="20" t="n">
        <v>5.26755798</v>
      </c>
      <c r="G11" s="18" t="n">
        <v>465.31799195</v>
      </c>
      <c r="H11" s="20" t="n">
        <v>4.05804202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488.3468675</v>
      </c>
      <c r="F12" s="20" t="n">
        <v>2.52375906</v>
      </c>
      <c r="G12" s="18" t="n">
        <v>469.51362075</v>
      </c>
      <c r="H12" s="20" t="n">
        <v>13.81058819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501.50523176</v>
      </c>
      <c r="F13" s="20" t="n">
        <v>3.9085566</v>
      </c>
      <c r="G13" s="18" t="n">
        <v>498.96144523</v>
      </c>
      <c r="H13" s="20" t="n">
        <v>3.77537391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520.9053963</v>
      </c>
      <c r="F14" s="20" t="n">
        <v>2.80300807</v>
      </c>
      <c r="G14" s="18" t="n">
        <v>514.60425379</v>
      </c>
      <c r="H14" s="20" t="n">
        <v>4.1433644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525.59140511</v>
      </c>
      <c r="F15" s="20" t="n">
        <v>2.66357266</v>
      </c>
      <c r="G15" s="18" t="n">
        <v>546.04696858</v>
      </c>
      <c r="H15" s="20" t="n">
        <v>17.29341902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506.82883994</v>
      </c>
      <c r="F16" s="20" t="n">
        <v>11.0324204</v>
      </c>
      <c r="G16" s="18" t="n">
        <v>500.91143513</v>
      </c>
      <c r="H16" s="20" t="n">
        <v>3.97070003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515.19386864</v>
      </c>
      <c r="F17" s="20" t="n">
        <v>7.36885692</v>
      </c>
      <c r="G17" s="18" t="n">
        <v>504.90080146</v>
      </c>
      <c r="H17" s="20" t="n">
        <v>5.44000826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463.7798457</v>
      </c>
      <c r="F18" s="20" t="n">
        <v>4.53009027</v>
      </c>
      <c r="G18" s="18" t="n">
        <v>539.47013964</v>
      </c>
      <c r="H18" s="20" t="n">
        <v>11.56212655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470.54074574</v>
      </c>
      <c r="F19" s="20" t="n">
        <v>4.31461912</v>
      </c>
      <c r="G19" s="18" t="n">
        <v>468.98843218</v>
      </c>
      <c r="H19" s="20" t="n">
        <v>8.26711764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481.49092517</v>
      </c>
      <c r="F20" s="20" t="n">
        <v>2.05914027</v>
      </c>
      <c r="G20" s="18" t="n">
        <v>485.46421521</v>
      </c>
      <c r="H20" s="20" t="n">
        <v>7.13339526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520.2678525</v>
      </c>
      <c r="F21" s="20" t="n">
        <v>4.09527029</v>
      </c>
      <c r="G21" s="18" t="n">
        <v>522.67635591</v>
      </c>
      <c r="H21" s="20" t="n">
        <v>4.13165311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479.70080289</v>
      </c>
      <c r="F22" s="20" t="n">
        <v>5.0010472</v>
      </c>
      <c r="G22" s="18" t="n">
        <v>475.60150214</v>
      </c>
      <c r="H22" s="20" t="n">
        <v>11.54885113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489.22263593</v>
      </c>
      <c r="F23" s="20" t="n">
        <v>8.850692860000001</v>
      </c>
      <c r="G23" s="18" t="n">
        <v>488.23713503</v>
      </c>
      <c r="H23" s="20" t="n">
        <v>3.73117451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520.09698284</v>
      </c>
      <c r="F24" s="20" t="n">
        <v>3.83013017</v>
      </c>
      <c r="G24" s="18" t="n">
        <v>500.38751396</v>
      </c>
      <c r="H24" s="20" t="n">
        <v>9.941764470000001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519.80603897</v>
      </c>
      <c r="F25" s="20" t="n">
        <v>4.86169791</v>
      </c>
      <c r="G25" s="18" t="n">
        <v>514.34389862</v>
      </c>
      <c r="H25" s="20" t="n">
        <v>6.02973555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489.17233425</v>
      </c>
      <c r="F26" s="20" t="n">
        <v>2.97586418</v>
      </c>
      <c r="G26" s="18" t="n">
        <v>486.77486744</v>
      </c>
      <c r="H26" s="20" t="n">
        <v>2.8207253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462.9469001</v>
      </c>
      <c r="F27" s="20" t="n">
        <v>2.89931331</v>
      </c>
      <c r="G27" s="18" t="n">
        <v>486.93958298</v>
      </c>
      <c r="H27" s="20" t="n">
        <v>1.58098013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428.4756769</v>
      </c>
      <c r="F28" s="20" t="n">
        <v>3.80714823</v>
      </c>
      <c r="G28" s="18" t="n">
        <v>414.75418282</v>
      </c>
      <c r="H28" s="20" t="n">
        <v>4.70394018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503.69882643</v>
      </c>
      <c r="F29" s="20" t="n">
        <v>6.59900348</v>
      </c>
      <c r="G29" s="18" t="n">
        <v>510.28350371</v>
      </c>
      <c r="H29" s="20" t="n">
        <v>10.39815096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518.41887266</v>
      </c>
      <c r="F30" s="20" t="n">
        <v>5.49010347</v>
      </c>
      <c r="G30" s="18" t="n">
        <v>504.70641337</v>
      </c>
      <c r="H30" s="20" t="n">
        <v>4.69576632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514.69000083</v>
      </c>
      <c r="F31" s="20" t="n">
        <v>2.9545972</v>
      </c>
      <c r="G31" s="18" t="n">
        <v>499.89055699</v>
      </c>
      <c r="H31" s="20" t="n">
        <v>6.71396737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505.41158979</v>
      </c>
      <c r="F32" s="20" t="n">
        <v>2.74585293</v>
      </c>
      <c r="G32" s="18" t="n">
        <v>508.90095439</v>
      </c>
      <c r="H32" s="20" t="n">
        <v>12.81098644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498.95343803</v>
      </c>
      <c r="F33" s="20" t="n">
        <v>5.02603095</v>
      </c>
      <c r="G33" s="18" t="n">
        <v>496.90123952</v>
      </c>
      <c r="H33" s="20" t="n">
        <v>4.14375559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450.99428186</v>
      </c>
      <c r="F34" s="20" t="n">
        <v>3.26447151</v>
      </c>
      <c r="G34" s="18" t="n">
        <v>461.78991644</v>
      </c>
      <c r="H34" s="20" t="n">
        <v>11.76520924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494.10749272</v>
      </c>
      <c r="F35" s="20" t="n">
        <v>2.64551871</v>
      </c>
      <c r="G35" s="18" t="n">
        <v>513.23441086</v>
      </c>
      <c r="H35" s="20" t="n">
        <v>1.67633876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505.36636908</v>
      </c>
      <c r="F36" s="20" t="n">
        <v>3.96396016</v>
      </c>
      <c r="G36" s="18" t="n">
        <v>485.39039068</v>
      </c>
      <c r="H36" s="20" t="n">
        <v>3.4635653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499.17604292</v>
      </c>
      <c r="F37" s="20" t="n">
        <v>3.59250511</v>
      </c>
      <c r="G37" s="18" t="n">
        <v>509.34888139</v>
      </c>
      <c r="H37" s="20" t="n">
        <v>8.950340710000001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502.09071875</v>
      </c>
      <c r="F38" s="20" t="n">
        <v>4.32420936</v>
      </c>
      <c r="G38" s="18" t="n">
        <v>472.2321652</v>
      </c>
      <c r="H38" s="20" t="n">
        <v>5.29667323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417.33604139</v>
      </c>
      <c r="F39" s="20" t="n">
        <v>9.421329269999999</v>
      </c>
      <c r="G39" s="18" t="n">
        <v>432.13742757</v>
      </c>
      <c r="H39" s="20" t="n">
        <v>4.78278867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500.59218349</v>
      </c>
      <c r="F40" s="20" t="n">
        <v>5.13844592</v>
      </c>
      <c r="G40" s="18" t="n">
        <v>499.89293846</v>
      </c>
      <c r="H40" s="20" t="n">
        <v>4.91133902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492.99976659</v>
      </c>
      <c r="F41" s="20" t="n">
        <v>4.68667341</v>
      </c>
      <c r="G41" s="18" t="n">
        <v>507.5935076</v>
      </c>
      <c r="H41" s="20" t="n">
        <v>5.52932069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414.32491746</v>
      </c>
      <c r="F44" s="20" t="n">
        <v>7.19385302</v>
      </c>
      <c r="G44" s="18" t="n">
        <v>401.82826402</v>
      </c>
      <c r="H44" s="20" t="n">
        <v>4.94530985</v>
      </c>
      <c r="I44" s="18" t="s">
        <v>404</v>
      </c>
      <c r="J44" s="20" t="s">
        <v>404</v>
      </c>
      <c r="K44" s="18" t="s">
        <v>404</v>
      </c>
      <c r="L44" s="20" t="s">
        <v>404</v>
      </c>
      <c r="M44" s="18" t="s">
        <v>404</v>
      </c>
      <c r="N44" s="20" t="s">
        <v>404</v>
      </c>
      <c r="O44" s="18" t="s">
        <v>404</v>
      </c>
      <c r="P44" s="20" t="s">
        <v>404</v>
      </c>
      <c r="Q44" s="18" t="n">
        <v>386.10528878</v>
      </c>
      <c r="R44" s="20" t="n">
        <v>36.74497338</v>
      </c>
    </row>
    <row r="45" spans="1:18">
      <c r="A45" s="15" t="s">
        <v>442</v>
      </c>
      <c r="B45" s="17" t="n">
        <v>5519</v>
      </c>
      <c r="C45" s="18">
        <f>(0.0/B45*100)</f>
        <v/>
      </c>
      <c r="D45" s="19" t="n">
        <v>5519</v>
      </c>
      <c r="E45" s="18" t="n">
        <v>351.86644255</v>
      </c>
      <c r="F45" s="20" t="n">
        <v>3.05023875</v>
      </c>
      <c r="G45" s="18" t="n">
        <v>307.55809132</v>
      </c>
      <c r="H45" s="20" t="n">
        <v>8.0645126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412.49710351</v>
      </c>
      <c r="F46" s="20" t="n">
        <v>4.06349035</v>
      </c>
      <c r="G46" s="18" t="n">
        <v>411.14400988</v>
      </c>
      <c r="H46" s="20" t="n">
        <v>5.651975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437.20028906</v>
      </c>
      <c r="F47" s="20" t="n">
        <v>6.26092279</v>
      </c>
      <c r="G47" s="18" t="n">
        <v>404.03813996</v>
      </c>
      <c r="H47" s="20" t="n">
        <v>15.61047064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467.98211783</v>
      </c>
      <c r="F48" s="20" t="n">
        <v>10.7483677</v>
      </c>
      <c r="G48" s="18" t="n">
        <v>506.20715439</v>
      </c>
      <c r="H48" s="20" t="n">
        <v>6.78942209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418.21991676</v>
      </c>
      <c r="F49" s="20" t="n">
        <v>4.25080416</v>
      </c>
      <c r="G49" s="18" t="n">
        <v>441.73380416</v>
      </c>
      <c r="H49" s="20" t="n">
        <v>6.46904759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448.4502765</v>
      </c>
      <c r="F50" s="20" t="n">
        <v>7.80116725</v>
      </c>
      <c r="G50" s="18" t="n">
        <v>418.87429895</v>
      </c>
      <c r="H50" s="20" t="n">
        <v>4.1813233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424.68099818</v>
      </c>
      <c r="F51" s="20" t="n">
        <v>8.58000717</v>
      </c>
      <c r="G51" s="18" t="n">
        <v>428.09986541</v>
      </c>
      <c r="H51" s="20" t="n">
        <v>2.95238063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469.98335707</v>
      </c>
      <c r="F52" s="20" t="n">
        <v>9.698119630000001</v>
      </c>
      <c r="G52" s="18" t="n">
        <v>489.98146964</v>
      </c>
      <c r="H52" s="20" t="n">
        <v>3.07071273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438.14195445</v>
      </c>
      <c r="F53" s="20" t="n">
        <v>1.76883205</v>
      </c>
      <c r="G53" s="18" t="n">
        <v>459.21642731</v>
      </c>
      <c r="H53" s="20" t="n">
        <v>3.3833825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357.90369651</v>
      </c>
      <c r="F54" s="20" t="n">
        <v>6.87872634</v>
      </c>
      <c r="G54" s="18" t="n">
        <v>357.61208703</v>
      </c>
      <c r="H54" s="20" t="n">
        <v>5.31678271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407.8041627</v>
      </c>
      <c r="F55" s="20" t="n">
        <v>6.54549078</v>
      </c>
      <c r="G55" s="18" t="n">
        <v>398.91353161</v>
      </c>
      <c r="H55" s="20" t="n">
        <v>3.72819968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533.1882756700001</v>
      </c>
      <c r="F56" s="20" t="n">
        <v>5.42098612</v>
      </c>
      <c r="G56" s="18" t="n">
        <v>522.96251096</v>
      </c>
      <c r="H56" s="20" t="n">
        <v>4.22534474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392.15111407</v>
      </c>
      <c r="F57" s="20" t="n">
        <v>5.90846027</v>
      </c>
      <c r="G57" s="18" t="n">
        <v>400.89625799</v>
      </c>
      <c r="H57" s="20" t="n">
        <v>3.79853046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408.12806519</v>
      </c>
      <c r="F58" s="20" t="n">
        <v>4.49389598</v>
      </c>
      <c r="G58" s="18" t="n">
        <v>408.0735658</v>
      </c>
      <c r="H58" s="20" t="n">
        <v>5.42800641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351.03366634</v>
      </c>
      <c r="F59" s="20" t="n">
        <v>2.45257905</v>
      </c>
      <c r="G59" s="18" t="n">
        <v>344.11891048</v>
      </c>
      <c r="H59" s="20" t="n">
        <v>2.2184149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340.25195998</v>
      </c>
      <c r="F60" s="20" t="n">
        <v>7.35505285</v>
      </c>
      <c r="G60" s="18" t="n">
        <v>360.36962443</v>
      </c>
      <c r="H60" s="20" t="n">
        <v>7.63046482</v>
      </c>
      <c r="I60" s="18" t="s">
        <v>404</v>
      </c>
      <c r="J60" s="20" t="s">
        <v>404</v>
      </c>
      <c r="K60" s="18" t="s">
        <v>404</v>
      </c>
      <c r="L60" s="20" t="s">
        <v>404</v>
      </c>
      <c r="M60" s="18" t="s">
        <v>404</v>
      </c>
      <c r="N60" s="20" t="s">
        <v>404</v>
      </c>
      <c r="O60" s="18" t="s">
        <v>404</v>
      </c>
      <c r="P60" s="20" t="s">
        <v>404</v>
      </c>
      <c r="Q60" s="18" t="n">
        <v>283.61132906</v>
      </c>
      <c r="R60" s="20" t="n">
        <v>22.37564588</v>
      </c>
    </row>
    <row r="61" spans="1:18">
      <c r="A61" s="15" t="s">
        <v>458</v>
      </c>
      <c r="B61" s="17" t="n">
        <v>6525</v>
      </c>
      <c r="C61" s="18">
        <f>(0.0/B61*100)</f>
        <v/>
      </c>
      <c r="D61" s="19" t="n">
        <v>6525</v>
      </c>
      <c r="E61" s="18" t="n">
        <v>468.93769231</v>
      </c>
      <c r="F61" s="20" t="n">
        <v>5.29098749</v>
      </c>
      <c r="G61" s="18" t="n">
        <v>476.12989639</v>
      </c>
      <c r="H61" s="20" t="n">
        <v>4.14146699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511.1103687</v>
      </c>
      <c r="F62" s="20" t="n">
        <v>2.17382234</v>
      </c>
      <c r="G62" s="18" t="n">
        <v>507.81151597</v>
      </c>
      <c r="H62" s="20" t="n">
        <v>1.24753753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332.05146054</v>
      </c>
      <c r="F63" s="20" t="n">
        <v>3.66111293</v>
      </c>
      <c r="G63" s="18" t="n">
        <v>353.13094124</v>
      </c>
      <c r="H63" s="20" t="n">
        <v>1.44016703</v>
      </c>
      <c r="I63" s="18" t="s">
        <v>404</v>
      </c>
      <c r="J63" s="20" t="s">
        <v>404</v>
      </c>
      <c r="K63" s="18" t="s">
        <v>404</v>
      </c>
      <c r="L63" s="20" t="s">
        <v>404</v>
      </c>
      <c r="M63" s="18" t="s">
        <v>404</v>
      </c>
      <c r="N63" s="20" t="s">
        <v>404</v>
      </c>
      <c r="O63" s="18" t="s">
        <v>404</v>
      </c>
      <c r="P63" s="20" t="s">
        <v>404</v>
      </c>
      <c r="Q63" s="18" t="n">
        <v>372.83148505</v>
      </c>
      <c r="R63" s="20" t="n">
        <v>6.56014742</v>
      </c>
    </row>
    <row r="64" spans="1:18">
      <c r="A64" s="15" t="s">
        <v>461</v>
      </c>
      <c r="B64" s="17" t="n">
        <v>3634</v>
      </c>
      <c r="C64" s="18">
        <f>(27.0/B64*100)</f>
        <v/>
      </c>
      <c r="D64" s="19" t="n">
        <v>3607</v>
      </c>
      <c r="E64" s="18" t="n">
        <v>432.73788906</v>
      </c>
      <c r="F64" s="20" t="n">
        <v>2.03355453</v>
      </c>
      <c r="G64" s="18" t="n">
        <v>477.7983832</v>
      </c>
      <c r="H64" s="20" t="n">
        <v>2.88817286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424.85297503</v>
      </c>
      <c r="F65" s="20" t="n">
        <v>7.51265579</v>
      </c>
      <c r="G65" s="18" t="n">
        <v>413.85349603</v>
      </c>
      <c r="H65" s="20" t="n">
        <v>3.41567035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422.04258021</v>
      </c>
      <c r="F66" s="20" t="n">
        <v>3.32924219</v>
      </c>
      <c r="G66" s="18" t="n">
        <v>428.23919819</v>
      </c>
      <c r="H66" s="20" t="n">
        <v>1.62040641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418.51450126</v>
      </c>
      <c r="F67" s="20" t="n">
        <v>5.72993107</v>
      </c>
      <c r="G67" s="18" t="n">
        <v>381.25681314</v>
      </c>
      <c r="H67" s="20" t="n">
        <v>3.56057546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383.61478972</v>
      </c>
      <c r="F68" s="20" t="n">
        <v>1.23506151</v>
      </c>
      <c r="G68" s="18" t="n">
        <v>423.39727992</v>
      </c>
      <c r="H68" s="20" t="n">
        <v>1.5749371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439.4509602</v>
      </c>
      <c r="F69" s="20" t="n">
        <v>8.23868388</v>
      </c>
      <c r="G69" s="18" t="n">
        <v>431.38069601</v>
      </c>
      <c r="H69" s="20" t="n">
        <v>5.17221111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485.14355973</v>
      </c>
      <c r="F70" s="20" t="n">
        <v>4.26763788</v>
      </c>
      <c r="G70" s="18" t="n">
        <v>503.16757019</v>
      </c>
      <c r="H70" s="20" t="n">
        <v>4.75601276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535.0509651</v>
      </c>
      <c r="F71" s="20" t="n">
        <v>3.15268388</v>
      </c>
      <c r="G71" s="18" t="n">
        <v>535.11846744</v>
      </c>
      <c r="H71" s="20" t="n">
        <v>2.11750068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494.66395683</v>
      </c>
      <c r="F72" s="20" t="n">
        <v>4.06298918</v>
      </c>
      <c r="G72" s="18" t="n">
        <v>501.86335187</v>
      </c>
      <c r="H72" s="20" t="n">
        <v>6.13803862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410.42373206</v>
      </c>
      <c r="F73" s="20" t="n">
        <v>5.16839493</v>
      </c>
      <c r="G73" s="18" t="n">
        <v>407.97476521</v>
      </c>
      <c r="H73" s="20" t="n">
        <v>4.8349992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415.90859223</v>
      </c>
      <c r="F74" s="20" t="n">
        <v>1.66817908</v>
      </c>
      <c r="G74" s="18" t="n">
        <v>452.36615134</v>
      </c>
      <c r="H74" s="20" t="n">
        <v>3.39753414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364.71673812</v>
      </c>
      <c r="F75" s="20" t="n">
        <v>3.84522348</v>
      </c>
      <c r="G75" s="18" t="n">
        <v>356.39002829</v>
      </c>
      <c r="H75" s="20" t="n">
        <v>9.1898251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422.69434927</v>
      </c>
      <c r="F76" s="20" t="n">
        <v>3.73528597</v>
      </c>
      <c r="G76" s="18" t="n">
        <v>455.12028258</v>
      </c>
      <c r="H76" s="20" t="n">
        <v>6.49672686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425.46460703</v>
      </c>
      <c r="F77" s="20" t="n">
        <v>2.92135116</v>
      </c>
      <c r="G77" s="18" t="n">
        <v>480.06266608</v>
      </c>
      <c r="H77" s="20" t="n">
        <v>8.564508999999999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490.89769934</v>
      </c>
      <c r="F78" s="20" t="n">
        <v>4.33360863</v>
      </c>
      <c r="G78" s="18" t="n">
        <v>467.94259209</v>
      </c>
      <c r="H78" s="20" t="n">
        <v>8.782787000000001</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469.67450561</v>
      </c>
      <c r="F79" s="20" t="n">
        <v>11.67118471</v>
      </c>
      <c r="G79" s="18" t="n">
        <v>481.40782786</v>
      </c>
      <c r="H79" s="20" t="n">
        <v>10.39845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427.52432178</v>
      </c>
      <c r="F80" s="20" t="n">
        <v>4.01762688</v>
      </c>
      <c r="G80" s="18" t="n">
        <v>425.20062004</v>
      </c>
      <c r="H80" s="20" t="n">
        <v>10.30245763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430.37838756</v>
      </c>
      <c r="F81" s="20" t="n">
        <v>3.35143331</v>
      </c>
      <c r="G81" s="18" t="n">
        <v>431.70945562</v>
      </c>
      <c r="H81" s="20" t="n">
        <v>12.61675105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503.89691897</v>
      </c>
      <c r="F7" s="20" t="n">
        <v>1.85943355</v>
      </c>
      <c r="G7" s="18" t="n">
        <v>493.24516478</v>
      </c>
      <c r="H7" s="20" t="n">
        <v>13.14509156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489.18131555</v>
      </c>
      <c r="F8" s="20" t="n">
        <v>3.04439599</v>
      </c>
      <c r="G8" s="18" t="n">
        <v>447.48519617</v>
      </c>
      <c r="H8" s="20" t="n">
        <v>13.16916096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499.49840524</v>
      </c>
      <c r="F9" s="20" t="n">
        <v>2.71875371</v>
      </c>
      <c r="G9" s="18" t="n">
        <v>505.37291208</v>
      </c>
      <c r="H9" s="20" t="n">
        <v>7.37724307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529.31368522</v>
      </c>
      <c r="F10" s="20" t="n">
        <v>2.47554357</v>
      </c>
      <c r="G10" s="18" t="n">
        <v>523.7312197</v>
      </c>
      <c r="H10" s="20" t="n">
        <v>5.87894275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465.29532366</v>
      </c>
      <c r="F11" s="20" t="n">
        <v>3.34195631</v>
      </c>
      <c r="G11" s="18" t="n">
        <v>426.84489366</v>
      </c>
      <c r="H11" s="20" t="n">
        <v>8.765431680000001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489.21739993</v>
      </c>
      <c r="F12" s="20" t="n">
        <v>2.8702515</v>
      </c>
      <c r="G12" s="18" t="n">
        <v>477.14539638</v>
      </c>
      <c r="H12" s="20" t="n">
        <v>10.65430042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500.39591039</v>
      </c>
      <c r="F13" s="20" t="n">
        <v>2.87859249</v>
      </c>
      <c r="G13" s="18" t="n">
        <v>478.38812988</v>
      </c>
      <c r="H13" s="20" t="n">
        <v>15.53867632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521.24229412</v>
      </c>
      <c r="F14" s="20" t="n">
        <v>2.58094225</v>
      </c>
      <c r="G14" s="18" t="n">
        <v>503.81542384</v>
      </c>
      <c r="H14" s="20" t="n">
        <v>7.0171289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527.5822128900001</v>
      </c>
      <c r="F15" s="20" t="n">
        <v>2.63285663</v>
      </c>
      <c r="G15" s="18" t="n">
        <v>512.25608662</v>
      </c>
      <c r="H15" s="20" t="n">
        <v>7.54215716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501.43719389</v>
      </c>
      <c r="F16" s="20" t="n">
        <v>2.86136157</v>
      </c>
      <c r="G16" s="18" t="n">
        <v>521.70506309</v>
      </c>
      <c r="H16" s="20" t="n">
        <v>12.42031143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510.37723299</v>
      </c>
      <c r="F17" s="20" t="n">
        <v>4.63620202</v>
      </c>
      <c r="G17" s="18" t="n">
        <v>503.30357042</v>
      </c>
      <c r="H17" s="20" t="n">
        <v>10.56013881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477.73276425</v>
      </c>
      <c r="F18" s="20" t="n">
        <v>7.97124236</v>
      </c>
      <c r="G18" s="18" t="n">
        <v>462.65355033</v>
      </c>
      <c r="H18" s="20" t="n">
        <v>5.99866891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469.36228704</v>
      </c>
      <c r="F19" s="20" t="n">
        <v>5.74037829</v>
      </c>
      <c r="G19" s="18" t="n">
        <v>470.87061904</v>
      </c>
      <c r="H19" s="20" t="n">
        <v>6.45800146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482.58689653</v>
      </c>
      <c r="F20" s="20" t="n">
        <v>2.25228682</v>
      </c>
      <c r="G20" s="18" t="n">
        <v>478.73095482</v>
      </c>
      <c r="H20" s="20" t="n">
        <v>3.97102986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524.16199092</v>
      </c>
      <c r="F21" s="20" t="n">
        <v>2.77833123</v>
      </c>
      <c r="G21" s="18" t="n">
        <v>503.09771803</v>
      </c>
      <c r="H21" s="20" t="n">
        <v>7.66000405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487.34549213</v>
      </c>
      <c r="F22" s="20" t="n">
        <v>5.22732129</v>
      </c>
      <c r="G22" s="18" t="n">
        <v>450.25493451</v>
      </c>
      <c r="H22" s="20" t="n">
        <v>11.39993863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488.30463705</v>
      </c>
      <c r="F23" s="20" t="n">
        <v>2.97966152</v>
      </c>
      <c r="G23" s="18" t="n">
        <v>494.05700555</v>
      </c>
      <c r="H23" s="20" t="n">
        <v>19.73412015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515.56316674</v>
      </c>
      <c r="F24" s="20" t="n">
        <v>3.69087034</v>
      </c>
      <c r="G24" s="18" t="n">
        <v>519.85852155</v>
      </c>
      <c r="H24" s="20" t="n">
        <v>12.41675435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516.97141433</v>
      </c>
      <c r="F25" s="20" t="n">
        <v>3.78627596</v>
      </c>
      <c r="G25" s="18" t="n">
        <v>521.1760152099999</v>
      </c>
      <c r="H25" s="20" t="n">
        <v>16.57637755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485.51694986</v>
      </c>
      <c r="F26" s="20" t="n">
        <v>2.13393114</v>
      </c>
      <c r="G26" s="18" t="n">
        <v>496.58067244</v>
      </c>
      <c r="H26" s="20" t="n">
        <v>4.31178231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481.43909717</v>
      </c>
      <c r="F27" s="20" t="n">
        <v>1.44144491</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425.35654611</v>
      </c>
      <c r="F28" s="20" t="n">
        <v>3.09862288</v>
      </c>
      <c r="G28" s="18" t="n">
        <v>414.37171421</v>
      </c>
      <c r="H28" s="20" t="n">
        <v>6.0444423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513.27048588</v>
      </c>
      <c r="F31" s="20" t="n">
        <v>2.66523556</v>
      </c>
      <c r="G31" s="18" t="n">
        <v>512.82970991</v>
      </c>
      <c r="H31" s="20" t="n">
        <v>8.801403860000001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515.3411149</v>
      </c>
      <c r="F32" s="20" t="n">
        <v>4.33943183</v>
      </c>
      <c r="G32" s="18" t="n">
        <v>498.75823573</v>
      </c>
      <c r="H32" s="20" t="n">
        <v>3.13868651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498.32626597</v>
      </c>
      <c r="F33" s="20" t="n">
        <v>2.80790675</v>
      </c>
      <c r="G33" s="18" t="n">
        <v>490.21462781</v>
      </c>
      <c r="H33" s="20" t="n">
        <v>10.71252249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453.38475334</v>
      </c>
      <c r="F34" s="20" t="n">
        <v>3.74949812</v>
      </c>
      <c r="G34" s="18" t="n">
        <v>449.1414184</v>
      </c>
      <c r="H34" s="20" t="n">
        <v>9.17241471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508.5026024</v>
      </c>
      <c r="F35" s="20" t="n">
        <v>1.5064853</v>
      </c>
      <c r="G35" s="18" t="n">
        <v>427.17000701</v>
      </c>
      <c r="H35" s="20" t="n">
        <v>17.32036731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495.75379668</v>
      </c>
      <c r="F36" s="20" t="n">
        <v>2.33285948</v>
      </c>
      <c r="G36" s="18" t="n">
        <v>493.70656357</v>
      </c>
      <c r="H36" s="20" t="n">
        <v>14.01750056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502.84959088</v>
      </c>
      <c r="F37" s="20" t="n">
        <v>3.68425234</v>
      </c>
      <c r="G37" s="18" t="n">
        <v>474.02972951</v>
      </c>
      <c r="H37" s="20" t="n">
        <v>10.33368419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490.15222349</v>
      </c>
      <c r="F38" s="20" t="n">
        <v>3.05066521</v>
      </c>
      <c r="G38" s="18" t="n">
        <v>499.59988812</v>
      </c>
      <c r="H38" s="20" t="n">
        <v>9.940456409999999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428.37481862</v>
      </c>
      <c r="F39" s="20" t="n">
        <v>4.1082392</v>
      </c>
      <c r="G39" s="18" t="n">
        <v>426.94628477</v>
      </c>
      <c r="H39" s="20" t="n">
        <v>30.91290378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500.62806058</v>
      </c>
      <c r="F40" s="20" t="n">
        <v>3.31937221</v>
      </c>
      <c r="G40" s="18" t="n">
        <v>487.23879013</v>
      </c>
      <c r="H40" s="20" t="n">
        <v>4.95840218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497.46148676</v>
      </c>
      <c r="F41" s="20" t="n">
        <v>3.99209234</v>
      </c>
      <c r="G41" s="18" t="n">
        <v>498.41318074</v>
      </c>
      <c r="H41" s="20" t="n">
        <v>8.76769384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404.83261296</v>
      </c>
      <c r="F44" s="20" t="n">
        <v>4.63616691</v>
      </c>
      <c r="G44" s="18" t="n">
        <v>410.68845591</v>
      </c>
      <c r="H44" s="20" t="n">
        <v>12.16720639</v>
      </c>
      <c r="I44" s="18" t="s">
        <v>404</v>
      </c>
      <c r="J44" s="20" t="s">
        <v>404</v>
      </c>
      <c r="K44" s="18" t="s">
        <v>404</v>
      </c>
      <c r="L44" s="20" t="s">
        <v>404</v>
      </c>
      <c r="M44" s="18" t="s">
        <v>404</v>
      </c>
      <c r="N44" s="20" t="s">
        <v>404</v>
      </c>
      <c r="O44" s="18" t="s">
        <v>404</v>
      </c>
      <c r="P44" s="20" t="s">
        <v>404</v>
      </c>
      <c r="Q44" s="18" t="n">
        <v>386.10528878</v>
      </c>
      <c r="R44" s="20" t="n">
        <v>36.74497338</v>
      </c>
    </row>
    <row r="45" spans="1:18">
      <c r="A45" s="15" t="s">
        <v>442</v>
      </c>
      <c r="B45" s="17" t="n">
        <v>5519</v>
      </c>
      <c r="C45" s="18">
        <f>(0.0/B45*100)</f>
        <v/>
      </c>
      <c r="D45" s="19" t="n">
        <v>5519</v>
      </c>
      <c r="E45" s="18" t="n">
        <v>349.53031354</v>
      </c>
      <c r="F45" s="20" t="n">
        <v>3.02884805</v>
      </c>
      <c r="G45" s="18" t="n">
        <v>358.8193694</v>
      </c>
      <c r="H45" s="20" t="n">
        <v>15.20600356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421.66055842</v>
      </c>
      <c r="F46" s="20" t="n">
        <v>5.07715133</v>
      </c>
      <c r="G46" s="18" t="n">
        <v>403.45848985</v>
      </c>
      <c r="H46" s="20" t="n">
        <v>3.70438887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431.37282539</v>
      </c>
      <c r="F47" s="20" t="n">
        <v>4.75294276</v>
      </c>
      <c r="G47" s="18" t="n">
        <v>438.31888101</v>
      </c>
      <c r="H47" s="20" t="n">
        <v>31.23825088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496.21868161</v>
      </c>
      <c r="F48" s="20" t="n">
        <v>6.49275313</v>
      </c>
      <c r="G48" s="18" t="n">
        <v>484.4974986</v>
      </c>
      <c r="H48" s="20" t="n">
        <v>12.51422889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436.72839381</v>
      </c>
      <c r="F49" s="20" t="n">
        <v>4.44480432</v>
      </c>
      <c r="G49" s="18" t="n">
        <v>407.47857822</v>
      </c>
      <c r="H49" s="20" t="n">
        <v>5.64745252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429.34818275</v>
      </c>
      <c r="F50" s="20" t="n">
        <v>3.51848796</v>
      </c>
      <c r="G50" s="18" t="n">
        <v>390.02260341</v>
      </c>
      <c r="H50" s="20" t="n">
        <v>20.69772529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427.936919</v>
      </c>
      <c r="F51" s="20" t="n">
        <v>2.65062465</v>
      </c>
      <c r="G51" s="18" t="n">
        <v>402.81775182</v>
      </c>
      <c r="H51" s="20" t="n">
        <v>11.78802985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488.51209097</v>
      </c>
      <c r="F52" s="20" t="n">
        <v>3.92434784</v>
      </c>
      <c r="G52" s="18" t="n">
        <v>481.92533305</v>
      </c>
      <c r="H52" s="20" t="n">
        <v>9.276592559999999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401.28192431</v>
      </c>
      <c r="F55" s="20" t="n">
        <v>3.00671735</v>
      </c>
      <c r="G55" s="18" t="n">
        <v>393.71244372</v>
      </c>
      <c r="H55" s="20" t="n">
        <v>16.04249772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396.25306577</v>
      </c>
      <c r="F57" s="20" t="n">
        <v>3.22256326</v>
      </c>
      <c r="G57" s="18" t="n">
        <v>407.56072836</v>
      </c>
      <c r="H57" s="20" t="n">
        <v>13.74850497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410.99231715</v>
      </c>
      <c r="F58" s="20" t="n">
        <v>3.12292408</v>
      </c>
      <c r="G58" s="18" t="n">
        <v>383.84588005</v>
      </c>
      <c r="H58" s="20" t="n">
        <v>12.05435572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346.97193696</v>
      </c>
      <c r="F59" s="20" t="n">
        <v>2.06699342</v>
      </c>
      <c r="G59" s="18" t="n">
        <v>347.46012377</v>
      </c>
      <c r="H59" s="20" t="n">
        <v>2.80541308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351.04013214</v>
      </c>
      <c r="F60" s="20" t="n">
        <v>5.03331545</v>
      </c>
      <c r="G60" s="18" t="n">
        <v>326.89364182</v>
      </c>
      <c r="H60" s="20" t="n">
        <v>14.21369984</v>
      </c>
      <c r="I60" s="18" t="s">
        <v>404</v>
      </c>
      <c r="J60" s="20" t="s">
        <v>404</v>
      </c>
      <c r="K60" s="18" t="s">
        <v>404</v>
      </c>
      <c r="L60" s="20" t="s">
        <v>404</v>
      </c>
      <c r="M60" s="18" t="s">
        <v>404</v>
      </c>
      <c r="N60" s="20" t="s">
        <v>404</v>
      </c>
      <c r="O60" s="18" t="s">
        <v>404</v>
      </c>
      <c r="P60" s="20" t="s">
        <v>404</v>
      </c>
      <c r="Q60" s="18" t="n">
        <v>283.61132906</v>
      </c>
      <c r="R60" s="20" t="n">
        <v>22.37564588</v>
      </c>
    </row>
    <row r="61" spans="1:18">
      <c r="A61" s="15" t="s">
        <v>458</v>
      </c>
      <c r="B61" s="17" t="n">
        <v>6525</v>
      </c>
      <c r="C61" s="18">
        <f>(0.0/B61*100)</f>
        <v/>
      </c>
      <c r="D61" s="19" t="n">
        <v>6525</v>
      </c>
      <c r="E61" s="18" t="n">
        <v>475.10856211</v>
      </c>
      <c r="F61" s="20" t="n">
        <v>3.36678517</v>
      </c>
      <c r="G61" s="18" t="n">
        <v>464.7211178</v>
      </c>
      <c r="H61" s="20" t="n">
        <v>6.13514869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504.20228081</v>
      </c>
      <c r="F62" s="20" t="n">
        <v>1.34457117</v>
      </c>
      <c r="G62" s="18" t="n">
        <v>519.31974057</v>
      </c>
      <c r="H62" s="20" t="n">
        <v>2.34818022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344.83113651</v>
      </c>
      <c r="F63" s="20" t="n">
        <v>1.78254383</v>
      </c>
      <c r="G63" s="18" t="n">
        <v>357.14995112</v>
      </c>
      <c r="H63" s="20" t="n">
        <v>2.26875319</v>
      </c>
      <c r="I63" s="18" t="s">
        <v>404</v>
      </c>
      <c r="J63" s="20" t="s">
        <v>404</v>
      </c>
      <c r="K63" s="18" t="s">
        <v>404</v>
      </c>
      <c r="L63" s="20" t="s">
        <v>404</v>
      </c>
      <c r="M63" s="18" t="s">
        <v>404</v>
      </c>
      <c r="N63" s="20" t="s">
        <v>404</v>
      </c>
      <c r="O63" s="18" t="s">
        <v>404</v>
      </c>
      <c r="P63" s="20" t="s">
        <v>404</v>
      </c>
      <c r="Q63" s="18" t="n">
        <v>372.83148505</v>
      </c>
      <c r="R63" s="20" t="n">
        <v>6.56014742</v>
      </c>
    </row>
    <row r="64" spans="1:18">
      <c r="A64" s="15" t="s">
        <v>461</v>
      </c>
      <c r="B64" s="17" t="n">
        <v>3634</v>
      </c>
      <c r="C64" s="18">
        <f>(27.0/B64*100)</f>
        <v/>
      </c>
      <c r="D64" s="19" t="n">
        <v>3607</v>
      </c>
      <c r="E64" s="18" t="n">
        <v>438.67882976</v>
      </c>
      <c r="F64" s="20" t="n">
        <v>1.96197427</v>
      </c>
      <c r="G64" s="18" t="n">
        <v>480.59647778</v>
      </c>
      <c r="H64" s="20" t="n">
        <v>3.72549991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414.59491463</v>
      </c>
      <c r="F65" s="20" t="n">
        <v>2.96503065</v>
      </c>
      <c r="G65" s="18" t="n">
        <v>427.21506847</v>
      </c>
      <c r="H65" s="20" t="n">
        <v>7.54337684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426.88447764</v>
      </c>
      <c r="F66" s="20" t="n">
        <v>1.57885956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399.64521577</v>
      </c>
      <c r="F67" s="20" t="n">
        <v>3.02458792</v>
      </c>
      <c r="G67" s="18" t="n">
        <v>375.4518616</v>
      </c>
      <c r="H67" s="20" t="n">
        <v>10.21090905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406.51676086</v>
      </c>
      <c r="F68" s="20" t="n">
        <v>1.26639093</v>
      </c>
      <c r="G68" s="18" t="n">
        <v>376.66495713</v>
      </c>
      <c r="H68" s="20" t="n">
        <v>3.05532038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431.93970867</v>
      </c>
      <c r="F69" s="20" t="n">
        <v>4.59598903</v>
      </c>
      <c r="G69" s="18" t="n">
        <v>445.03126537</v>
      </c>
      <c r="H69" s="20" t="n">
        <v>12.0082146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501.55598386</v>
      </c>
      <c r="F70" s="20" t="n">
        <v>3.72240129</v>
      </c>
      <c r="G70" s="18" t="n">
        <v>483.70138707</v>
      </c>
      <c r="H70" s="20" t="n">
        <v>5.13546195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495.33682472</v>
      </c>
      <c r="F72" s="20" t="n">
        <v>2.49811119</v>
      </c>
      <c r="G72" s="18" t="n">
        <v>512.00826397</v>
      </c>
      <c r="H72" s="20" t="n">
        <v>9.677072389999999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407.93983026</v>
      </c>
      <c r="F73" s="20" t="n">
        <v>3.49282801</v>
      </c>
      <c r="G73" s="18" t="n">
        <v>423.068573</v>
      </c>
      <c r="H73" s="20" t="n">
        <v>11.77931599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424.56706126</v>
      </c>
      <c r="F74" s="20" t="n">
        <v>1.50683943</v>
      </c>
      <c r="G74" s="18" t="n">
        <v>425.44001896</v>
      </c>
      <c r="H74" s="20" t="n">
        <v>11.15504385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360.47697221</v>
      </c>
      <c r="F75" s="20" t="n">
        <v>3.54149976</v>
      </c>
      <c r="G75" s="18" t="n">
        <v>373.18844208</v>
      </c>
      <c r="H75" s="20" t="n">
        <v>11.04242584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441.68021767</v>
      </c>
      <c r="F76" s="20" t="n">
        <v>3.18497186</v>
      </c>
      <c r="G76" s="18" t="n">
        <v>392.71198956</v>
      </c>
      <c r="H76" s="20" t="n">
        <v>7.32758184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437.59531276</v>
      </c>
      <c r="F77" s="20" t="n">
        <v>2.74659836</v>
      </c>
      <c r="G77" s="18" t="n">
        <v>412.90958092</v>
      </c>
      <c r="H77" s="20" t="n">
        <v>7.27663103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484.55878062</v>
      </c>
      <c r="F78" s="20" t="n">
        <v>4.40044253</v>
      </c>
      <c r="G78" s="18" t="n">
        <v>488.44016209</v>
      </c>
      <c r="H78" s="20" t="n">
        <v>6.04747147</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488.91577745</v>
      </c>
      <c r="F79" s="20" t="n">
        <v>9.60740738</v>
      </c>
      <c r="G79" s="18" t="n">
        <v>442.80107552</v>
      </c>
      <c r="H79" s="20" t="n">
        <v>13.60163851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422.40270432</v>
      </c>
      <c r="F80" s="20" t="n">
        <v>7.17384006</v>
      </c>
      <c r="G80" s="18" t="n">
        <v>428.79129757</v>
      </c>
      <c r="H80" s="20" t="n">
        <v>4.34986256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432.60001663</v>
      </c>
      <c r="F81" s="20" t="n">
        <v>3.55857506</v>
      </c>
      <c r="G81" s="18" t="n">
        <v>406.94922135</v>
      </c>
      <c r="H81" s="20" t="n">
        <v>10.65419287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503.39693512</v>
      </c>
      <c r="F7" s="20" t="n">
        <v>1.81804393</v>
      </c>
      <c r="G7" s="18" t="n">
        <v>496.82969824</v>
      </c>
      <c r="H7" s="20" t="n">
        <v>17.55888893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484.20933756</v>
      </c>
      <c r="F8" s="20" t="n">
        <v>3.09896976</v>
      </c>
      <c r="G8" s="18" t="n">
        <v>511.62149367</v>
      </c>
      <c r="H8" s="20" t="n">
        <v>29.16998006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501.4959996</v>
      </c>
      <c r="F9" s="20" t="n">
        <v>2.56337958</v>
      </c>
      <c r="G9" s="18" t="n">
        <v>483.79771331</v>
      </c>
      <c r="H9" s="20" t="n">
        <v>19.11181239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528.63887043</v>
      </c>
      <c r="F10" s="20" t="n">
        <v>2.38264303</v>
      </c>
      <c r="G10" s="18" t="n">
        <v>510.48119259</v>
      </c>
      <c r="H10" s="20" t="n">
        <v>15.19038985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458.52649223</v>
      </c>
      <c r="F11" s="20" t="n">
        <v>2.80735636</v>
      </c>
      <c r="G11" s="18" t="n">
        <v>478.12358452</v>
      </c>
      <c r="H11" s="20" t="n">
        <v>13.07045267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487.57983348</v>
      </c>
      <c r="F12" s="20" t="n">
        <v>2.59132859</v>
      </c>
      <c r="G12" s="18" t="n">
        <v>463.17151814</v>
      </c>
      <c r="H12" s="20" t="n">
        <v>32.75849911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499.79233499</v>
      </c>
      <c r="F13" s="20" t="n">
        <v>2.8608397</v>
      </c>
      <c r="G13" s="18" t="n">
        <v>491.20391234</v>
      </c>
      <c r="H13" s="20" t="n">
        <v>8.082690660000001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519.46639778</v>
      </c>
      <c r="F14" s="20" t="n">
        <v>2.23679352</v>
      </c>
      <c r="G14" s="18" t="n">
        <v>441.90344717</v>
      </c>
      <c r="H14" s="20" t="n">
        <v>10.63988477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526.44504332</v>
      </c>
      <c r="F15" s="20" t="n">
        <v>2.56414088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501.79493134</v>
      </c>
      <c r="F16" s="20" t="n">
        <v>2.73315851</v>
      </c>
      <c r="G16" s="18" t="n">
        <v>544.0043642099999</v>
      </c>
      <c r="H16" s="20" t="n">
        <v>8.81600508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468.95610775</v>
      </c>
      <c r="F18" s="20" t="n">
        <v>4.67197541</v>
      </c>
      <c r="G18" s="18" t="n">
        <v>432.46203699</v>
      </c>
      <c r="H18" s="20" t="n">
        <v>24.15303303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470.8488598</v>
      </c>
      <c r="F19" s="20" t="n">
        <v>3.11315984</v>
      </c>
      <c r="G19" s="18" t="n">
        <v>450.39930148</v>
      </c>
      <c r="H19" s="20" t="n">
        <v>13.86443062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522.93941482</v>
      </c>
      <c r="F21" s="20" t="n">
        <v>2.71152772</v>
      </c>
      <c r="G21" s="18" t="n">
        <v>504.46353537</v>
      </c>
      <c r="H21" s="20" t="n">
        <v>10.66271703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483.5822744</v>
      </c>
      <c r="F22" s="20" t="n">
        <v>4.6999503</v>
      </c>
      <c r="G22" s="18" t="n">
        <v>445.32687137</v>
      </c>
      <c r="H22" s="20" t="n">
        <v>20.03947379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487.5611826</v>
      </c>
      <c r="F23" s="20" t="n">
        <v>3.1201789</v>
      </c>
      <c r="G23" s="18" t="n">
        <v>498.93829075</v>
      </c>
      <c r="H23" s="20" t="n">
        <v>15.36287982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516.7177289</v>
      </c>
      <c r="F25" s="20" t="n">
        <v>3.62472107</v>
      </c>
      <c r="G25" s="18" t="n">
        <v>551.38050923</v>
      </c>
      <c r="H25" s="20" t="n">
        <v>23.50851783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487.87360862</v>
      </c>
      <c r="F26" s="20" t="n">
        <v>1.85673497</v>
      </c>
      <c r="G26" s="18" t="n">
        <v>490.35601996</v>
      </c>
      <c r="H26" s="20" t="n">
        <v>13.83284534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480.89991484</v>
      </c>
      <c r="F27" s="20" t="n">
        <v>1.45555731</v>
      </c>
      <c r="G27" s="18" t="n">
        <v>485.73185763</v>
      </c>
      <c r="H27" s="20" t="n">
        <v>4.33310651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425.31654581</v>
      </c>
      <c r="F28" s="20" t="n">
        <v>2.64391729</v>
      </c>
      <c r="G28" s="18" t="n">
        <v>389.13513959</v>
      </c>
      <c r="H28" s="20" t="n">
        <v>7.83221227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505.17570168</v>
      </c>
      <c r="F29" s="20" t="n">
        <v>4.65004236</v>
      </c>
      <c r="G29" s="18" t="n">
        <v>536.81895532</v>
      </c>
      <c r="H29" s="20" t="n">
        <v>23.83680013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511.33071091</v>
      </c>
      <c r="F30" s="20" t="n">
        <v>2.96487369</v>
      </c>
      <c r="G30" s="18" t="n">
        <v>524.77745608</v>
      </c>
      <c r="H30" s="20" t="n">
        <v>20.33921476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513.21629589</v>
      </c>
      <c r="F31" s="20" t="n">
        <v>2.6357455</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505.69112363</v>
      </c>
      <c r="F32" s="20" t="n">
        <v>2.51919896</v>
      </c>
      <c r="G32" s="18" t="n">
        <v>505.97237747</v>
      </c>
      <c r="H32" s="20" t="n">
        <v>27.88304664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496.69225447</v>
      </c>
      <c r="F33" s="20" t="n">
        <v>3.13390449</v>
      </c>
      <c r="G33" s="18" t="n">
        <v>502.83182808</v>
      </c>
      <c r="H33" s="20" t="n">
        <v>7.14102735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452.05077999</v>
      </c>
      <c r="F34" s="20" t="n">
        <v>3.15306122</v>
      </c>
      <c r="G34" s="18" t="n">
        <v>460.81169937</v>
      </c>
      <c r="H34" s="20" t="n">
        <v>23.02193732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508.12367349</v>
      </c>
      <c r="F35" s="20" t="n">
        <v>1.65849407</v>
      </c>
      <c r="G35" s="18" t="n">
        <v>502.59045757</v>
      </c>
      <c r="H35" s="20" t="n">
        <v>4.00520774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496.09612034</v>
      </c>
      <c r="F36" s="20" t="n">
        <v>2.25661982</v>
      </c>
      <c r="G36" s="18" t="n">
        <v>456.87543041</v>
      </c>
      <c r="H36" s="20" t="n">
        <v>38.87934531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500.15560677</v>
      </c>
      <c r="F37" s="20" t="n">
        <v>3.48340033</v>
      </c>
      <c r="G37" s="18" t="s">
        <v>404</v>
      </c>
      <c r="H37" s="20" t="s">
        <v>404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491.86149131</v>
      </c>
      <c r="F38" s="20" t="n">
        <v>3.15499625</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431.69609459</v>
      </c>
      <c r="F39" s="20" t="n">
        <v>4.63186873</v>
      </c>
      <c r="G39" s="18" t="n">
        <v>416.34109638</v>
      </c>
      <c r="H39" s="20" t="n">
        <v>12.17286538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500.27634575</v>
      </c>
      <c r="F40" s="20" t="n">
        <v>3.28157946</v>
      </c>
      <c r="G40" s="18" t="n">
        <v>502.98240768</v>
      </c>
      <c r="H40" s="20" t="n">
        <v>21.52247499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497.72532244</v>
      </c>
      <c r="F41" s="20" t="n">
        <v>3.40068582</v>
      </c>
      <c r="G41" s="18" t="n">
        <v>479.08918783</v>
      </c>
      <c r="H41" s="20" t="n">
        <v>13.20634653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404.86696786</v>
      </c>
      <c r="F44" s="20" t="n">
        <v>4.34002159</v>
      </c>
      <c r="G44" s="18" t="n">
        <v>424.14542709</v>
      </c>
      <c r="H44" s="20" t="n">
        <v>16.81370162</v>
      </c>
      <c r="I44" s="18" t="s">
        <v>404</v>
      </c>
      <c r="J44" s="20" t="s">
        <v>404</v>
      </c>
      <c r="K44" s="18" t="s">
        <v>404</v>
      </c>
      <c r="L44" s="20" t="s">
        <v>404</v>
      </c>
      <c r="M44" s="18" t="s">
        <v>404</v>
      </c>
      <c r="N44" s="20" t="s">
        <v>404</v>
      </c>
      <c r="O44" s="18" t="s">
        <v>404</v>
      </c>
      <c r="P44" s="20" t="s">
        <v>404</v>
      </c>
      <c r="Q44" s="18" t="n">
        <v>386.10528878</v>
      </c>
      <c r="R44" s="20" t="n">
        <v>36.74497338</v>
      </c>
    </row>
    <row r="45" spans="1:18">
      <c r="A45" s="15" t="s">
        <v>442</v>
      </c>
      <c r="B45" s="17" t="n">
        <v>5519</v>
      </c>
      <c r="C45" s="18">
        <f>(0.0/B45*100)</f>
        <v/>
      </c>
      <c r="D45" s="19" t="n">
        <v>5519</v>
      </c>
      <c r="E45" s="18" t="n">
        <v>348.9327212</v>
      </c>
      <c r="F45" s="20" t="n">
        <v>2.89400463</v>
      </c>
      <c r="G45" s="18" t="n">
        <v>374.05812552</v>
      </c>
      <c r="H45" s="20" t="n">
        <v>28.78016268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412.72483178</v>
      </c>
      <c r="F46" s="20" t="n">
        <v>3.32328812</v>
      </c>
      <c r="G46" s="18" t="n">
        <v>405.51489423</v>
      </c>
      <c r="H46" s="20" t="n">
        <v>10.66169129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432.62637381</v>
      </c>
      <c r="F47" s="20" t="n">
        <v>5.33157302</v>
      </c>
      <c r="G47" s="18" t="n">
        <v>417.67792361</v>
      </c>
      <c r="H47" s="20" t="n">
        <v>14.08910951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493.79802795</v>
      </c>
      <c r="F48" s="20" t="n">
        <v>5.1832815</v>
      </c>
      <c r="G48" s="18" t="n">
        <v>510.64152036</v>
      </c>
      <c r="H48" s="20" t="n">
        <v>24.10495209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425.19094919</v>
      </c>
      <c r="F49" s="20" t="n">
        <v>3.16807158</v>
      </c>
      <c r="G49" s="18" t="n">
        <v>421.00819704</v>
      </c>
      <c r="H49" s="20" t="n">
        <v>23.94987015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427.84421766</v>
      </c>
      <c r="F50" s="20" t="n">
        <v>3.40404695</v>
      </c>
      <c r="G50" s="18" t="n">
        <v>448.32439664</v>
      </c>
      <c r="H50" s="20" t="n">
        <v>11.88323296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427.97005508</v>
      </c>
      <c r="F51" s="20" t="n">
        <v>2.86245221</v>
      </c>
      <c r="G51" s="18" t="n">
        <v>413.79830611</v>
      </c>
      <c r="H51" s="20" t="n">
        <v>27.88077196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488.1525433</v>
      </c>
      <c r="F52" s="20" t="n">
        <v>2.97138892</v>
      </c>
      <c r="G52" s="18" t="n">
        <v>469.56451246</v>
      </c>
      <c r="H52" s="20" t="n">
        <v>20.19463887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447.07753514</v>
      </c>
      <c r="F53" s="20" t="n">
        <v>2.21148841</v>
      </c>
      <c r="G53" s="18" t="n">
        <v>438.20503909</v>
      </c>
      <c r="H53" s="20" t="n">
        <v>2.13544628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367.59547388</v>
      </c>
      <c r="F54" s="20" t="n">
        <v>4.60641173</v>
      </c>
      <c r="G54" s="18" t="n">
        <v>334.25064966</v>
      </c>
      <c r="H54" s="20" t="n">
        <v>7.05579635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401.91323242</v>
      </c>
      <c r="F55" s="20" t="n">
        <v>2.97242497</v>
      </c>
      <c r="G55" s="18" t="n">
        <v>349.37765044</v>
      </c>
      <c r="H55" s="20" t="n">
        <v>29.2272747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525.07435778</v>
      </c>
      <c r="F56" s="20" t="n">
        <v>2.76995594</v>
      </c>
      <c r="G56" s="18" t="n">
        <v>569.52390229</v>
      </c>
      <c r="H56" s="20" t="n">
        <v>19.68958472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396.60612965</v>
      </c>
      <c r="F57" s="20" t="n">
        <v>2.99535433</v>
      </c>
      <c r="G57" s="18" t="n">
        <v>418.19485529</v>
      </c>
      <c r="H57" s="20" t="n">
        <v>25.40533145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409.55372914</v>
      </c>
      <c r="F58" s="20" t="n">
        <v>3.29298299</v>
      </c>
      <c r="G58" s="18" t="n">
        <v>397.27587991</v>
      </c>
      <c r="H58" s="20" t="n">
        <v>13.30247292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346.16635388</v>
      </c>
      <c r="F59" s="20" t="n">
        <v>1.63022338</v>
      </c>
      <c r="G59" s="18" t="n">
        <v>363.66372594</v>
      </c>
      <c r="H59" s="20" t="n">
        <v>7.15507106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352.56784017</v>
      </c>
      <c r="F60" s="20" t="n">
        <v>4.86554771</v>
      </c>
      <c r="G60" s="18" t="n">
        <v>320.83973244</v>
      </c>
      <c r="H60" s="20" t="n">
        <v>12.49125972</v>
      </c>
      <c r="I60" s="18" t="s">
        <v>404</v>
      </c>
      <c r="J60" s="20" t="s">
        <v>404</v>
      </c>
      <c r="K60" s="18" t="s">
        <v>404</v>
      </c>
      <c r="L60" s="20" t="s">
        <v>404</v>
      </c>
      <c r="M60" s="18" t="s">
        <v>404</v>
      </c>
      <c r="N60" s="20" t="s">
        <v>404</v>
      </c>
      <c r="O60" s="18" t="s">
        <v>404</v>
      </c>
      <c r="P60" s="20" t="s">
        <v>404</v>
      </c>
      <c r="Q60" s="18" t="n">
        <v>283.61132906</v>
      </c>
      <c r="R60" s="20" t="n">
        <v>22.37564588</v>
      </c>
    </row>
    <row r="61" spans="1:18">
      <c r="A61" s="15" t="s">
        <v>458</v>
      </c>
      <c r="B61" s="17" t="n">
        <v>6525</v>
      </c>
      <c r="C61" s="18">
        <f>(0.0/B61*100)</f>
        <v/>
      </c>
      <c r="D61" s="19" t="n">
        <v>6525</v>
      </c>
      <c r="E61" s="18" t="n">
        <v>472.93698496</v>
      </c>
      <c r="F61" s="20" t="n">
        <v>2.80074522</v>
      </c>
      <c r="G61" s="18" t="n">
        <v>464.32484217</v>
      </c>
      <c r="H61" s="20" t="n">
        <v>14.87348244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508.65928104</v>
      </c>
      <c r="F62" s="20" t="n">
        <v>1.26046207</v>
      </c>
      <c r="G62" s="18" t="n">
        <v>531.05726667</v>
      </c>
      <c r="H62" s="20" t="n">
        <v>25.84622106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342.99043243</v>
      </c>
      <c r="F63" s="20" t="n">
        <v>1.63199721</v>
      </c>
      <c r="G63" s="18" t="n">
        <v>363.2437338</v>
      </c>
      <c r="H63" s="20" t="n">
        <v>2.47631129</v>
      </c>
      <c r="I63" s="18" t="s">
        <v>404</v>
      </c>
      <c r="J63" s="20" t="s">
        <v>404</v>
      </c>
      <c r="K63" s="18" t="s">
        <v>404</v>
      </c>
      <c r="L63" s="20" t="s">
        <v>404</v>
      </c>
      <c r="M63" s="18" t="s">
        <v>404</v>
      </c>
      <c r="N63" s="20" t="s">
        <v>404</v>
      </c>
      <c r="O63" s="18" t="s">
        <v>404</v>
      </c>
      <c r="P63" s="20" t="s">
        <v>404</v>
      </c>
      <c r="Q63" s="18" t="n">
        <v>372.83148505</v>
      </c>
      <c r="R63" s="20" t="n">
        <v>6.56014742</v>
      </c>
    </row>
    <row r="64" spans="1:18">
      <c r="A64" s="15" t="s">
        <v>461</v>
      </c>
      <c r="B64" s="17" t="n">
        <v>3634</v>
      </c>
      <c r="C64" s="18">
        <f>(27.0/B64*100)</f>
        <v/>
      </c>
      <c r="D64" s="19" t="n">
        <v>3607</v>
      </c>
      <c r="E64" s="18" t="n">
        <v>455.7377551</v>
      </c>
      <c r="F64" s="20" t="n">
        <v>1.8820991</v>
      </c>
      <c r="G64" s="18" t="n">
        <v>377.82405623</v>
      </c>
      <c r="H64" s="20" t="n">
        <v>4.96402405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416.58767313</v>
      </c>
      <c r="F65" s="20" t="n">
        <v>2.7115569</v>
      </c>
      <c r="G65" s="18" t="n">
        <v>405.4941411</v>
      </c>
      <c r="H65" s="20" t="n">
        <v>13.84157112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428.33904157</v>
      </c>
      <c r="F66" s="20" t="n">
        <v>1.60003899</v>
      </c>
      <c r="G66" s="18" t="n">
        <v>416.06366051</v>
      </c>
      <c r="H66" s="20" t="n">
        <v>4.00586112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396.83321232</v>
      </c>
      <c r="F67" s="20" t="n">
        <v>2.92558887</v>
      </c>
      <c r="G67" s="18" t="n">
        <v>408.19847014</v>
      </c>
      <c r="H67" s="20" t="n">
        <v>13.52351865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419.6627434</v>
      </c>
      <c r="F68" s="20" t="n">
        <v>1.15697675</v>
      </c>
      <c r="G68" s="18" t="n">
        <v>342.34447686</v>
      </c>
      <c r="H68" s="20" t="n">
        <v>1.89544056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430.4326909</v>
      </c>
      <c r="F69" s="20" t="n">
        <v>4.48376293</v>
      </c>
      <c r="G69" s="18" t="n">
        <v>453.27801966</v>
      </c>
      <c r="H69" s="20" t="n">
        <v>12.20158819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495.62012046</v>
      </c>
      <c r="F70" s="20" t="n">
        <v>3.15153084</v>
      </c>
      <c r="G70" s="18" t="n">
        <v>476.07041538</v>
      </c>
      <c r="H70" s="20" t="n">
        <v>12.55924435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535.64169424</v>
      </c>
      <c r="F71" s="20" t="n">
        <v>1.61002026</v>
      </c>
      <c r="G71" s="18" t="n">
        <v>528.77389737</v>
      </c>
      <c r="H71" s="20" t="n">
        <v>5.13669735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497.32550647</v>
      </c>
      <c r="F72" s="20" t="n">
        <v>2.47189312</v>
      </c>
      <c r="G72" s="18" t="n">
        <v>483.93814659</v>
      </c>
      <c r="H72" s="20" t="n">
        <v>19.29304306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408.87776522</v>
      </c>
      <c r="F73" s="20" t="n">
        <v>3.5570509</v>
      </c>
      <c r="G73" s="18" t="n">
        <v>411.78958131</v>
      </c>
      <c r="H73" s="20" t="n">
        <v>13.45525524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420.53083764</v>
      </c>
      <c r="F74" s="20" t="n">
        <v>1.70809068</v>
      </c>
      <c r="G74" s="18" t="n">
        <v>443.86768308</v>
      </c>
      <c r="H74" s="20" t="n">
        <v>3.56762831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356.84669176</v>
      </c>
      <c r="F75" s="20" t="n">
        <v>3.56929011</v>
      </c>
      <c r="G75" s="18" t="n">
        <v>390.03860507</v>
      </c>
      <c r="H75" s="20" t="n">
        <v>12.30935483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445.09674487</v>
      </c>
      <c r="F76" s="20" t="n">
        <v>3.66026402</v>
      </c>
      <c r="G76" s="18" t="n">
        <v>391.35151685</v>
      </c>
      <c r="H76" s="20" t="n">
        <v>7.06291414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450.20719932</v>
      </c>
      <c r="F77" s="20" t="n">
        <v>4.60232114</v>
      </c>
      <c r="G77" s="18" t="n">
        <v>420.10093576</v>
      </c>
      <c r="H77" s="20" t="n">
        <v>3.74395737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485.91931096</v>
      </c>
      <c r="F78" s="20" t="n">
        <v>3.80624014</v>
      </c>
      <c r="G78" s="18" t="n">
        <v>559.6986581899999</v>
      </c>
      <c r="H78" s="20" t="n">
        <v>12.80920627</v>
      </c>
      <c r="I78" s="18" t="s">
        <v>404</v>
      </c>
      <c r="J78" s="20" t="s">
        <v>404</v>
      </c>
      <c r="K78" s="18" t="s">
        <v>404</v>
      </c>
      <c r="L78" s="20" t="s">
        <v>404</v>
      </c>
      <c r="M78" s="18" t="s">
        <v>404</v>
      </c>
      <c r="N78" s="20" t="s">
        <v>404</v>
      </c>
      <c r="O78" s="18" t="s">
        <v>404</v>
      </c>
      <c r="P78" s="20" t="s">
        <v>404</v>
      </c>
      <c r="Q78" s="18" t="n">
        <v>484.35925</v>
      </c>
      <c r="R78" s="20" t="n">
        <v>7.96208134</v>
      </c>
    </row>
    <row customHeight="1" ht="25" r="79" spans="1:18">
      <c r="A79" s="15" t="s">
        <v>476</v>
      </c>
      <c r="B79" s="17" t="n">
        <v>1657</v>
      </c>
      <c r="C79" s="18">
        <f>(21.0/B79*100)</f>
        <v/>
      </c>
      <c r="D79" s="19" t="n">
        <v>1636</v>
      </c>
      <c r="E79" s="18" t="n">
        <v>480.0259296</v>
      </c>
      <c r="F79" s="20" t="n">
        <v>7.85077701</v>
      </c>
      <c r="G79" s="18" t="n">
        <v>431.71599468</v>
      </c>
      <c r="H79" s="20" t="n">
        <v>19.16119165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427.59927244</v>
      </c>
      <c r="F80" s="20" t="n">
        <v>3.79316974</v>
      </c>
      <c r="G80" s="18" t="n">
        <v>424.76580474</v>
      </c>
      <c r="H80" s="20" t="n">
        <v>10.93450258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435.66003966</v>
      </c>
      <c r="F81" s="20" t="n">
        <v>4.6760313</v>
      </c>
      <c r="G81" s="18" t="n">
        <v>422.13396444</v>
      </c>
      <c r="H81" s="20" t="n">
        <v>5.20184673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498.77258024</v>
      </c>
      <c r="F7" s="20" t="n">
        <v>4.65609273</v>
      </c>
      <c r="G7" s="18" t="n">
        <v>504.57292986</v>
      </c>
      <c r="H7" s="20" t="n">
        <v>2.23808374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492.10824709</v>
      </c>
      <c r="F8" s="20" t="n">
        <v>7.7609569</v>
      </c>
      <c r="G8" s="18" t="n">
        <v>482.18946711</v>
      </c>
      <c r="H8" s="20" t="n">
        <v>4.0301078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490.08919085</v>
      </c>
      <c r="F9" s="20" t="n">
        <v>6.94075205</v>
      </c>
      <c r="G9" s="18" t="n">
        <v>504.80359845</v>
      </c>
      <c r="H9" s="20" t="n">
        <v>3.33574676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528.13652523</v>
      </c>
      <c r="F10" s="20" t="n">
        <v>7.0027673</v>
      </c>
      <c r="G10" s="18" t="n">
        <v>528.07542094</v>
      </c>
      <c r="H10" s="20" t="n">
        <v>2.57442095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457.22676538</v>
      </c>
      <c r="F11" s="20" t="n">
        <v>7.38416871</v>
      </c>
      <c r="G11" s="18" t="n">
        <v>460.17121904</v>
      </c>
      <c r="H11" s="20" t="n">
        <v>3.57494651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485.25215429</v>
      </c>
      <c r="F12" s="20" t="n">
        <v>14.49596421</v>
      </c>
      <c r="G12" s="18" t="n">
        <v>487.61054184</v>
      </c>
      <c r="H12" s="20" t="n">
        <v>2.7637616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495.3838929</v>
      </c>
      <c r="F13" s="20" t="n">
        <v>5.10785497</v>
      </c>
      <c r="G13" s="18" t="n">
        <v>501.16968052</v>
      </c>
      <c r="H13" s="20" t="n">
        <v>3.51076219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507.12890988</v>
      </c>
      <c r="F14" s="20" t="n">
        <v>9.99884037</v>
      </c>
      <c r="G14" s="18" t="n">
        <v>519.86545023</v>
      </c>
      <c r="H14" s="20" t="n">
        <v>2.36253661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527.23434468</v>
      </c>
      <c r="F15" s="20" t="n">
        <v>5.05183991</v>
      </c>
      <c r="G15" s="18" t="n">
        <v>526.24941319</v>
      </c>
      <c r="H15" s="20" t="n">
        <v>3.03124448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500.30535204</v>
      </c>
      <c r="F16" s="20" t="n">
        <v>8.15933639</v>
      </c>
      <c r="G16" s="18" t="n">
        <v>502.98340222</v>
      </c>
      <c r="H16" s="20" t="n">
        <v>4.60133379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524.59809602</v>
      </c>
      <c r="F17" s="20" t="n">
        <v>12.19193033</v>
      </c>
      <c r="G17" s="18" t="n">
        <v>505.20473602</v>
      </c>
      <c r="H17" s="20" t="n">
        <v>4.58473213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463.79820433</v>
      </c>
      <c r="F18" s="20" t="n">
        <v>5.76029881</v>
      </c>
      <c r="G18" s="18" t="n">
        <v>474.00220586</v>
      </c>
      <c r="H18" s="20" t="n">
        <v>7.81825916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462.97087965</v>
      </c>
      <c r="F19" s="20" t="n">
        <v>5.39767582</v>
      </c>
      <c r="G19" s="18" t="n">
        <v>478.60257424</v>
      </c>
      <c r="H19" s="20" t="n">
        <v>6.02999769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463.47148782</v>
      </c>
      <c r="F20" s="20" t="n">
        <v>7.70639154</v>
      </c>
      <c r="G20" s="18" t="n">
        <v>482.80288895</v>
      </c>
      <c r="H20" s="20" t="n">
        <v>2.01666167</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519.92459107</v>
      </c>
      <c r="F21" s="20" t="n">
        <v>6.50333149</v>
      </c>
      <c r="G21" s="18" t="n">
        <v>521.86267518</v>
      </c>
      <c r="H21" s="20" t="n">
        <v>2.87134544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470.43223275</v>
      </c>
      <c r="F22" s="20" t="n">
        <v>14.8917796</v>
      </c>
      <c r="G22" s="18" t="n">
        <v>481.06414015</v>
      </c>
      <c r="H22" s="20" t="n">
        <v>4.2220116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487.97508979</v>
      </c>
      <c r="F23" s="20" t="n">
        <v>4.0734999</v>
      </c>
      <c r="G23" s="18" t="n">
        <v>489.66284769</v>
      </c>
      <c r="H23" s="20" t="n">
        <v>8.180464110000001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533.05800833</v>
      </c>
      <c r="F24" s="20" t="n">
        <v>17.58421907</v>
      </c>
      <c r="G24" s="18" t="n">
        <v>514.59837405</v>
      </c>
      <c r="H24" s="20" t="n">
        <v>3.22950259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508.6937351</v>
      </c>
      <c r="F25" s="20" t="n">
        <v>7.88024849</v>
      </c>
      <c r="G25" s="18" t="n">
        <v>520.76788676</v>
      </c>
      <c r="H25" s="20" t="n">
        <v>4.22601266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487.97380811</v>
      </c>
      <c r="F26" s="20" t="n">
        <v>5.10416812</v>
      </c>
      <c r="G26" s="18" t="n">
        <v>487.93142023</v>
      </c>
      <c r="H26" s="20" t="n">
        <v>2.29327257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473.96454204</v>
      </c>
      <c r="F27" s="20" t="n">
        <v>2.18461181</v>
      </c>
      <c r="G27" s="18" t="n">
        <v>484.78861901</v>
      </c>
      <c r="H27" s="20" t="n">
        <v>1.83274769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423.26584322</v>
      </c>
      <c r="F28" s="20" t="n">
        <v>3.80098151</v>
      </c>
      <c r="G28" s="18" t="n">
        <v>423.29407995</v>
      </c>
      <c r="H28" s="20" t="n">
        <v>4.21912915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507.15396254</v>
      </c>
      <c r="F29" s="20" t="n">
        <v>22.74272813</v>
      </c>
      <c r="G29" s="18" t="n">
        <v>505.59959096</v>
      </c>
      <c r="H29" s="20" t="n">
        <v>4.69980038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518.8789524699999</v>
      </c>
      <c r="F30" s="20" t="n">
        <v>11.41792549</v>
      </c>
      <c r="G30" s="18" t="n">
        <v>510.49566619</v>
      </c>
      <c r="H30" s="20" t="n">
        <v>3.3950974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514.94882286</v>
      </c>
      <c r="F31" s="20" t="n">
        <v>5.77955313</v>
      </c>
      <c r="G31" s="18" t="n">
        <v>512.54914214</v>
      </c>
      <c r="H31" s="20" t="n">
        <v>3.11664344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508.26477031</v>
      </c>
      <c r="F32" s="20" t="n">
        <v>4.00516598</v>
      </c>
      <c r="G32" s="18" t="n">
        <v>503.82224238</v>
      </c>
      <c r="H32" s="20" t="n">
        <v>3.11976124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498.9249451</v>
      </c>
      <c r="F33" s="20" t="n">
        <v>4.85237602</v>
      </c>
      <c r="G33" s="18" t="n">
        <v>496.79053409</v>
      </c>
      <c r="H33" s="20" t="n">
        <v>4.08481287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444.30210128</v>
      </c>
      <c r="F34" s="20" t="n">
        <v>9.160275260000001</v>
      </c>
      <c r="G34" s="18" t="n">
        <v>454.70169317</v>
      </c>
      <c r="H34" s="20" t="n">
        <v>3.58935128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507.11375337</v>
      </c>
      <c r="F35" s="20" t="n">
        <v>3.19963766</v>
      </c>
      <c r="G35" s="18" t="n">
        <v>507.42498418</v>
      </c>
      <c r="H35" s="20" t="n">
        <v>1.56422998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485.42504746</v>
      </c>
      <c r="F36" s="20" t="n">
        <v>3.96053458</v>
      </c>
      <c r="G36" s="18" t="n">
        <v>501.76206775</v>
      </c>
      <c r="H36" s="20" t="n">
        <v>3.24643739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483.64270361</v>
      </c>
      <c r="F37" s="20" t="n">
        <v>15.94256155</v>
      </c>
      <c r="G37" s="18" t="n">
        <v>501.02316358</v>
      </c>
      <c r="H37" s="20" t="n">
        <v>3.6675988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505.75743588</v>
      </c>
      <c r="F38" s="20" t="n">
        <v>10.0162799</v>
      </c>
      <c r="G38" s="18" t="n">
        <v>487.51115546</v>
      </c>
      <c r="H38" s="20" t="n">
        <v>3.71945865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428.38457561</v>
      </c>
      <c r="F39" s="20" t="n">
        <v>4.30418929</v>
      </c>
      <c r="G39" s="18" t="n">
        <v>427.4063637</v>
      </c>
      <c r="H39" s="20" t="n">
        <v>23.36158863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501.14359294</v>
      </c>
      <c r="F40" s="20" t="n">
        <v>8.77824362</v>
      </c>
      <c r="G40" s="18" t="n">
        <v>500.21999738</v>
      </c>
      <c r="H40" s="20" t="n">
        <v>3.49136341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491.03495285</v>
      </c>
      <c r="F41" s="20" t="n">
        <v>9.32496611</v>
      </c>
      <c r="G41" s="18" t="n">
        <v>499.0833809</v>
      </c>
      <c r="H41" s="20" t="n">
        <v>3.72071097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404.1584163</v>
      </c>
      <c r="F44" s="20" t="n">
        <v>5.2084913</v>
      </c>
      <c r="G44" s="18" t="n">
        <v>407.43754912</v>
      </c>
      <c r="H44" s="20" t="n">
        <v>5.74566187</v>
      </c>
      <c r="I44" s="18" t="s">
        <v>404</v>
      </c>
      <c r="J44" s="20" t="s">
        <v>404</v>
      </c>
      <c r="K44" s="18" t="s">
        <v>404</v>
      </c>
      <c r="L44" s="20" t="s">
        <v>404</v>
      </c>
      <c r="M44" s="18" t="s">
        <v>404</v>
      </c>
      <c r="N44" s="20" t="s">
        <v>404</v>
      </c>
      <c r="O44" s="18" t="s">
        <v>404</v>
      </c>
      <c r="P44" s="20" t="s">
        <v>404</v>
      </c>
      <c r="Q44" s="18" t="n">
        <v>424.12266845</v>
      </c>
      <c r="R44" s="20" t="n">
        <v>51.61421612</v>
      </c>
    </row>
    <row r="45" spans="1:18">
      <c r="A45" s="15" t="s">
        <v>442</v>
      </c>
      <c r="B45" s="17" t="n">
        <v>5519</v>
      </c>
      <c r="C45" s="18">
        <f>(0.0/B45*100)</f>
        <v/>
      </c>
      <c r="D45" s="19" t="n">
        <v>5519</v>
      </c>
      <c r="E45" s="18" t="n">
        <v>359.45292051</v>
      </c>
      <c r="F45" s="20" t="n">
        <v>7.34042168</v>
      </c>
      <c r="G45" s="18" t="n">
        <v>346.64750301</v>
      </c>
      <c r="H45" s="20" t="n">
        <v>3.69150199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407.44345975</v>
      </c>
      <c r="F46" s="20" t="n">
        <v>4.33385628</v>
      </c>
      <c r="G46" s="18" t="n">
        <v>418.5238578</v>
      </c>
      <c r="H46" s="20" t="n">
        <v>5.31030291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440.83179521</v>
      </c>
      <c r="F47" s="20" t="n">
        <v>5.64042806</v>
      </c>
      <c r="G47" s="18" t="n">
        <v>413.72399933</v>
      </c>
      <c r="H47" s="20" t="n">
        <v>10.51699675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492.68803115</v>
      </c>
      <c r="F48" s="20" t="n">
        <v>8.11807179</v>
      </c>
      <c r="G48" s="18" t="n">
        <v>495.37294824</v>
      </c>
      <c r="H48" s="20" t="n">
        <v>9.267118999999999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421.99821633</v>
      </c>
      <c r="F49" s="20" t="n">
        <v>5.23658341</v>
      </c>
      <c r="G49" s="18" t="n">
        <v>427.58303051</v>
      </c>
      <c r="H49" s="20" t="n">
        <v>4.6948566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423.09716785</v>
      </c>
      <c r="F50" s="20" t="n">
        <v>3.81903702</v>
      </c>
      <c r="G50" s="18" t="n">
        <v>440.83651039</v>
      </c>
      <c r="H50" s="20" t="n">
        <v>9.599969229999999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433.57949009</v>
      </c>
      <c r="F51" s="20" t="n">
        <v>5.0727945</v>
      </c>
      <c r="G51" s="18" t="n">
        <v>426.02771693</v>
      </c>
      <c r="H51" s="20" t="n">
        <v>3.24616243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476.95675165</v>
      </c>
      <c r="F52" s="20" t="n">
        <v>5.51011431</v>
      </c>
      <c r="G52" s="18" t="n">
        <v>495.29904446</v>
      </c>
      <c r="H52" s="20" t="n">
        <v>5.33782703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438.67553384</v>
      </c>
      <c r="F53" s="20" t="n">
        <v>2.01384911</v>
      </c>
      <c r="G53" s="18" t="n">
        <v>449.6719654</v>
      </c>
      <c r="H53" s="20" t="n">
        <v>2.80168013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359.60284373</v>
      </c>
      <c r="F54" s="20" t="n">
        <v>5.10209529</v>
      </c>
      <c r="G54" s="18" t="n">
        <v>355.22657323</v>
      </c>
      <c r="H54" s="20" t="n">
        <v>5.74967099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395.99471541</v>
      </c>
      <c r="F55" s="20" t="n">
        <v>7.68814311</v>
      </c>
      <c r="G55" s="18" t="n">
        <v>403.21687516</v>
      </c>
      <c r="H55" s="20" t="n">
        <v>4.08657683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532.96296133</v>
      </c>
      <c r="F56" s="20" t="n">
        <v>6.03991888</v>
      </c>
      <c r="G56" s="18" t="n">
        <v>524.31805362</v>
      </c>
      <c r="H56" s="20" t="n">
        <v>3.98298552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388.72459171</v>
      </c>
      <c r="F57" s="20" t="n">
        <v>14.41248467</v>
      </c>
      <c r="G57" s="18" t="n">
        <v>398.17604141</v>
      </c>
      <c r="H57" s="20" t="n">
        <v>2.97040632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404.92977666</v>
      </c>
      <c r="F58" s="20" t="n">
        <v>3.55881731</v>
      </c>
      <c r="G58" s="18" t="n">
        <v>425.67284974</v>
      </c>
      <c r="H58" s="20" t="n">
        <v>8.44173574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344.51595671</v>
      </c>
      <c r="F59" s="20" t="n">
        <v>2.17756296</v>
      </c>
      <c r="G59" s="18" t="n">
        <v>349.70471344</v>
      </c>
      <c r="H59" s="20" t="n">
        <v>2.40329138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327.3914215</v>
      </c>
      <c r="F60" s="20" t="n">
        <v>9.37905501</v>
      </c>
      <c r="G60" s="18" t="n">
        <v>357.57934994</v>
      </c>
      <c r="H60" s="20" t="n">
        <v>6.16301883</v>
      </c>
      <c r="I60" s="18" t="s">
        <v>404</v>
      </c>
      <c r="J60" s="20" t="s">
        <v>404</v>
      </c>
      <c r="K60" s="18" t="s">
        <v>404</v>
      </c>
      <c r="L60" s="20" t="s">
        <v>404</v>
      </c>
      <c r="M60" s="18" t="s">
        <v>404</v>
      </c>
      <c r="N60" s="20" t="s">
        <v>404</v>
      </c>
      <c r="O60" s="18" t="s">
        <v>404</v>
      </c>
      <c r="P60" s="20" t="s">
        <v>404</v>
      </c>
      <c r="Q60" s="18" t="n">
        <v>280.93298083</v>
      </c>
      <c r="R60" s="20" t="n">
        <v>20.83345354</v>
      </c>
    </row>
    <row r="61" spans="1:18">
      <c r="A61" s="15" t="s">
        <v>458</v>
      </c>
      <c r="B61" s="17" t="n">
        <v>6525</v>
      </c>
      <c r="C61" s="18">
        <f>(0.0/B61*100)</f>
        <v/>
      </c>
      <c r="D61" s="19" t="n">
        <v>6525</v>
      </c>
      <c r="E61" s="18" t="n">
        <v>478.8471756</v>
      </c>
      <c r="F61" s="20" t="n">
        <v>4.33187437</v>
      </c>
      <c r="G61" s="18" t="n">
        <v>467.63444748</v>
      </c>
      <c r="H61" s="20" t="n">
        <v>4.27864453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518.49539382</v>
      </c>
      <c r="F62" s="20" t="n">
        <v>2.69486147</v>
      </c>
      <c r="G62" s="18" t="n">
        <v>506.789117</v>
      </c>
      <c r="H62" s="20" t="n">
        <v>1.28452281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337.79771164</v>
      </c>
      <c r="F63" s="20" t="n">
        <v>2.28647185</v>
      </c>
      <c r="G63" s="18" t="n">
        <v>357.9181303</v>
      </c>
      <c r="H63" s="20" t="n">
        <v>1.58869375</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450.47364512</v>
      </c>
      <c r="F64" s="20" t="n">
        <v>5.07905786</v>
      </c>
      <c r="G64" s="18" t="n">
        <v>445.97433812</v>
      </c>
      <c r="H64" s="20" t="n">
        <v>1.93846753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419.30190582</v>
      </c>
      <c r="F65" s="20" t="n">
        <v>4.07232299</v>
      </c>
      <c r="G65" s="18" t="n">
        <v>410.61094333</v>
      </c>
      <c r="H65" s="20" t="n">
        <v>4.70540173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421.99027139</v>
      </c>
      <c r="F66" s="20" t="n">
        <v>1.82872521</v>
      </c>
      <c r="G66" s="18" t="n">
        <v>438.86710448</v>
      </c>
      <c r="H66" s="20" t="n">
        <v>2.70117292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398.53951635</v>
      </c>
      <c r="F67" s="20" t="n">
        <v>7.5500633</v>
      </c>
      <c r="G67" s="18" t="n">
        <v>397.20293357</v>
      </c>
      <c r="H67" s="20" t="n">
        <v>3.73838187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372.84124437</v>
      </c>
      <c r="F68" s="20" t="n">
        <v>1.37103087</v>
      </c>
      <c r="G68" s="18" t="n">
        <v>415.33750085</v>
      </c>
      <c r="H68" s="20" t="n">
        <v>1.32538253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437.32379949</v>
      </c>
      <c r="F69" s="20" t="n">
        <v>5.42234936</v>
      </c>
      <c r="G69" s="18" t="n">
        <v>428.90323055</v>
      </c>
      <c r="H69" s="20" t="n">
        <v>6.8211351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491.11133333</v>
      </c>
      <c r="F70" s="20" t="n">
        <v>4.54538578</v>
      </c>
      <c r="G70" s="18" t="n">
        <v>498.93481672</v>
      </c>
      <c r="H70" s="20" t="n">
        <v>4.26897723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526.2271677700001</v>
      </c>
      <c r="F71" s="20" t="n">
        <v>2.92640169</v>
      </c>
      <c r="G71" s="18" t="n">
        <v>538.08541641</v>
      </c>
      <c r="H71" s="20" t="n">
        <v>1.97803835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495.4826863</v>
      </c>
      <c r="F72" s="20" t="n">
        <v>3.99135409</v>
      </c>
      <c r="G72" s="18" t="n">
        <v>500.0758571</v>
      </c>
      <c r="H72" s="20" t="n">
        <v>6.29677548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396.38323629</v>
      </c>
      <c r="F73" s="20" t="n">
        <v>6.55713342</v>
      </c>
      <c r="G73" s="18" t="n">
        <v>414.83632186</v>
      </c>
      <c r="H73" s="20" t="n">
        <v>3.76673768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404.34334838</v>
      </c>
      <c r="F74" s="20" t="n">
        <v>3.69519663</v>
      </c>
      <c r="G74" s="18" t="n">
        <v>428.35249519</v>
      </c>
      <c r="H74" s="20" t="n">
        <v>1.60753271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360.53076027</v>
      </c>
      <c r="F75" s="20" t="n">
        <v>5.72881585</v>
      </c>
      <c r="G75" s="18" t="n">
        <v>363.99143186</v>
      </c>
      <c r="H75" s="20" t="n">
        <v>5.2723915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394.642207</v>
      </c>
      <c r="F76" s="20" t="n">
        <v>4.78513809</v>
      </c>
      <c r="G76" s="18" t="n">
        <v>467.70144444</v>
      </c>
      <c r="H76" s="20" t="n">
        <v>4.40130688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434.12454264</v>
      </c>
      <c r="F77" s="20" t="n">
        <v>5.25235492</v>
      </c>
      <c r="G77" s="18" t="n">
        <v>438.3854177</v>
      </c>
      <c r="H77" s="20" t="n">
        <v>4.32500145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485.63822894</v>
      </c>
      <c r="F78" s="20" t="n">
        <v>5.31204348</v>
      </c>
      <c r="G78" s="18" t="n">
        <v>487.14920299</v>
      </c>
      <c r="H78" s="20" t="n">
        <v>5.42459203</v>
      </c>
      <c r="I78" s="18" t="s">
        <v>404</v>
      </c>
      <c r="J78" s="20" t="s">
        <v>404</v>
      </c>
      <c r="K78" s="18" t="s">
        <v>404</v>
      </c>
      <c r="L78" s="20" t="s">
        <v>404</v>
      </c>
      <c r="M78" s="18" t="s">
        <v>404</v>
      </c>
      <c r="N78" s="20" t="s">
        <v>404</v>
      </c>
      <c r="O78" s="18" t="s">
        <v>404</v>
      </c>
      <c r="P78" s="20" t="s">
        <v>404</v>
      </c>
      <c r="Q78" s="18" t="n">
        <v>511.80499662</v>
      </c>
      <c r="R78" s="20" t="n">
        <v>26.74243833</v>
      </c>
    </row>
    <row customHeight="1" ht="25" r="79" spans="1:18">
      <c r="A79" s="15" t="s">
        <v>476</v>
      </c>
      <c r="B79" s="17" t="n">
        <v>1657</v>
      </c>
      <c r="C79" s="18">
        <f>(21.0/B79*100)</f>
        <v/>
      </c>
      <c r="D79" s="19" t="n">
        <v>1636</v>
      </c>
      <c r="E79" s="18" t="n">
        <v>467.97385012</v>
      </c>
      <c r="F79" s="20" t="n">
        <v>11.38150628</v>
      </c>
      <c r="G79" s="18" t="n">
        <v>480.07001115</v>
      </c>
      <c r="H79" s="20" t="n">
        <v>9.87016964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427.23852407</v>
      </c>
      <c r="F80" s="20" t="n">
        <v>4.38734124</v>
      </c>
      <c r="G80" s="18" t="n">
        <v>426.88980361</v>
      </c>
      <c r="H80" s="20" t="n">
        <v>8.103196990000001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429.75037406</v>
      </c>
      <c r="F81" s="20" t="n">
        <v>5.36241993</v>
      </c>
      <c r="G81" s="18" t="n">
        <v>431.15515804</v>
      </c>
      <c r="H81" s="20" t="n">
        <v>4.96851731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504.69451379</v>
      </c>
      <c r="F7" s="20" t="n">
        <v>3.49076087</v>
      </c>
      <c r="G7" s="18" t="n">
        <v>502.58663979</v>
      </c>
      <c r="H7" s="20" t="n">
        <v>2.3350651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496.34229204</v>
      </c>
      <c r="F8" s="20" t="n">
        <v>5.33473976</v>
      </c>
      <c r="G8" s="18" t="n">
        <v>475.2243342</v>
      </c>
      <c r="H8" s="20" t="n">
        <v>4.96963914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503.68692543</v>
      </c>
      <c r="F9" s="20" t="n">
        <v>5.37554493</v>
      </c>
      <c r="G9" s="18" t="n">
        <v>498.47260935</v>
      </c>
      <c r="H9" s="20" t="n">
        <v>4.6890771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524.77758519</v>
      </c>
      <c r="F10" s="20" t="n">
        <v>3.83917902</v>
      </c>
      <c r="G10" s="18" t="n">
        <v>531.03850428</v>
      </c>
      <c r="H10" s="20" t="n">
        <v>3.21911453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462.00838272</v>
      </c>
      <c r="F11" s="20" t="n">
        <v>5.88147422</v>
      </c>
      <c r="G11" s="18" t="n">
        <v>457.65312318</v>
      </c>
      <c r="H11" s="20" t="n">
        <v>4.07529232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481.2169742</v>
      </c>
      <c r="F12" s="20" t="n">
        <v>4.84741293</v>
      </c>
      <c r="G12" s="18" t="n">
        <v>491.6893715</v>
      </c>
      <c r="H12" s="20" t="n">
        <v>3.87069975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495.98068585</v>
      </c>
      <c r="F13" s="20" t="n">
        <v>4.85585546</v>
      </c>
      <c r="G13" s="18" t="n">
        <v>501.93615011</v>
      </c>
      <c r="H13" s="20" t="n">
        <v>2.9932246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522.22159139</v>
      </c>
      <c r="F14" s="20" t="n">
        <v>5.10507848</v>
      </c>
      <c r="G14" s="18" t="n">
        <v>518.00155566</v>
      </c>
      <c r="H14" s="20" t="n">
        <v>2.54150454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524.38467939</v>
      </c>
      <c r="F15" s="20" t="n">
        <v>4.90390968</v>
      </c>
      <c r="G15" s="18" t="n">
        <v>527.37438961</v>
      </c>
      <c r="H15" s="20" t="n">
        <v>3.19623894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501.11706837</v>
      </c>
      <c r="F16" s="20" t="n">
        <v>6.61868644</v>
      </c>
      <c r="G16" s="18" t="n">
        <v>503.07647359</v>
      </c>
      <c r="H16" s="20" t="n">
        <v>5.97845444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523.13270148</v>
      </c>
      <c r="F17" s="20" t="n">
        <v>10.94120464</v>
      </c>
      <c r="G17" s="18" t="n">
        <v>505.37153956</v>
      </c>
      <c r="H17" s="20" t="n">
        <v>4.73107652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455.02996566</v>
      </c>
      <c r="F18" s="20" t="n">
        <v>15.98608655</v>
      </c>
      <c r="G18" s="18" t="n">
        <v>468.39325186</v>
      </c>
      <c r="H18" s="20" t="n">
        <v>4.69867953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453.19460671</v>
      </c>
      <c r="F19" s="20" t="n">
        <v>10.4907765</v>
      </c>
      <c r="G19" s="18" t="n">
        <v>475.20534239</v>
      </c>
      <c r="H19" s="20" t="n">
        <v>4.32298966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471.15889875</v>
      </c>
      <c r="F20" s="20" t="n">
        <v>5.04169696</v>
      </c>
      <c r="G20" s="18" t="n">
        <v>483.09454069</v>
      </c>
      <c r="H20" s="20" t="n">
        <v>2.06982883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518.17999996</v>
      </c>
      <c r="F21" s="20" t="n">
        <v>6.27595264</v>
      </c>
      <c r="G21" s="18" t="n">
        <v>522.51215561</v>
      </c>
      <c r="H21" s="20" t="n">
        <v>2.97115458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489.21662332</v>
      </c>
      <c r="F22" s="20" t="n">
        <v>10.13452553</v>
      </c>
      <c r="G22" s="18" t="n">
        <v>473.99848446</v>
      </c>
      <c r="H22" s="20" t="n">
        <v>5.06236903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486.17846682</v>
      </c>
      <c r="F23" s="20" t="n">
        <v>4.78903226</v>
      </c>
      <c r="G23" s="18" t="n">
        <v>492.66238391</v>
      </c>
      <c r="H23" s="20" t="n">
        <v>6.12761931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512.24783398</v>
      </c>
      <c r="F24" s="20" t="n">
        <v>4.39661539</v>
      </c>
      <c r="G24" s="18" t="n">
        <v>522.47573747</v>
      </c>
      <c r="H24" s="20" t="n">
        <v>7.28657882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522.68927733</v>
      </c>
      <c r="F25" s="20" t="n">
        <v>5.03645326</v>
      </c>
      <c r="G25" s="18" t="n">
        <v>512.86856542</v>
      </c>
      <c r="H25" s="20" t="n">
        <v>5.22531665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490.99438536</v>
      </c>
      <c r="F26" s="20" t="n">
        <v>4.58303134</v>
      </c>
      <c r="G26" s="18" t="n">
        <v>487.06400642</v>
      </c>
      <c r="H26" s="20" t="n">
        <v>2.1685369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463.44597026</v>
      </c>
      <c r="F27" s="20" t="n">
        <v>1.65934478</v>
      </c>
      <c r="G27" s="18" t="n">
        <v>501.83261745</v>
      </c>
      <c r="H27" s="20" t="n">
        <v>2.06436939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425.37622456</v>
      </c>
      <c r="F28" s="20" t="n">
        <v>2.98012644</v>
      </c>
      <c r="G28" s="18" t="n">
        <v>414.24905884</v>
      </c>
      <c r="H28" s="20" t="n">
        <v>5.98025927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508.42230601</v>
      </c>
      <c r="F29" s="20" t="n">
        <v>7.51081851</v>
      </c>
      <c r="G29" s="18" t="n">
        <v>500.94169035</v>
      </c>
      <c r="H29" s="20" t="n">
        <v>11.54883589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521.2793903199999</v>
      </c>
      <c r="F30" s="20" t="n">
        <v>4.73292146</v>
      </c>
      <c r="G30" s="18" t="n">
        <v>500.5077867</v>
      </c>
      <c r="H30" s="20" t="n">
        <v>4.57097117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515.27581744</v>
      </c>
      <c r="F31" s="20" t="n">
        <v>4.50835629</v>
      </c>
      <c r="G31" s="18" t="n">
        <v>511.78350806</v>
      </c>
      <c r="H31" s="20" t="n">
        <v>3.5837243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516.36651919</v>
      </c>
      <c r="F32" s="20" t="n">
        <v>9.488602419999999</v>
      </c>
      <c r="G32" s="18" t="n">
        <v>504.66035782</v>
      </c>
      <c r="H32" s="20" t="n">
        <v>2.57772732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498.80060449</v>
      </c>
      <c r="F33" s="20" t="n">
        <v>3.78627597</v>
      </c>
      <c r="G33" s="18" t="n">
        <v>495.90580148</v>
      </c>
      <c r="H33" s="20" t="n">
        <v>5.57160971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439.38693307</v>
      </c>
      <c r="F34" s="20" t="n">
        <v>7.78959093</v>
      </c>
      <c r="G34" s="18" t="n">
        <v>457.65955861</v>
      </c>
      <c r="H34" s="20" t="n">
        <v>4.74508968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500.68657498</v>
      </c>
      <c r="F35" s="20" t="n">
        <v>3.01661283</v>
      </c>
      <c r="G35" s="18" t="n">
        <v>508.21462687</v>
      </c>
      <c r="H35" s="20" t="n">
        <v>1.66975579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487.79027879</v>
      </c>
      <c r="F36" s="20" t="n">
        <v>3.61645738</v>
      </c>
      <c r="G36" s="18" t="n">
        <v>503.00953136</v>
      </c>
      <c r="H36" s="20" t="n">
        <v>3.44452182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504.00889805</v>
      </c>
      <c r="F37" s="20" t="n">
        <v>7.13853267</v>
      </c>
      <c r="G37" s="18" t="n">
        <v>498.7005698</v>
      </c>
      <c r="H37" s="20" t="n">
        <v>3.86742747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503.1168008</v>
      </c>
      <c r="F38" s="20" t="n">
        <v>7.35439713</v>
      </c>
      <c r="G38" s="18" t="n">
        <v>484.84417188</v>
      </c>
      <c r="H38" s="20" t="n">
        <v>4.97459614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430.00395461</v>
      </c>
      <c r="F39" s="20" t="n">
        <v>4.12365308</v>
      </c>
      <c r="G39" s="18" t="n">
        <v>394.86163264</v>
      </c>
      <c r="H39" s="20" t="n">
        <v>13.02530809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498.49363354</v>
      </c>
      <c r="F40" s="20" t="n">
        <v>5.67616027</v>
      </c>
      <c r="G40" s="18" t="n">
        <v>501.49240971</v>
      </c>
      <c r="H40" s="20" t="n">
        <v>3.74522362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495.26406998</v>
      </c>
      <c r="F41" s="20" t="n">
        <v>4.92454734</v>
      </c>
      <c r="G41" s="18" t="n">
        <v>500.00072172</v>
      </c>
      <c r="H41" s="20" t="n">
        <v>5.00204008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402.50411185</v>
      </c>
      <c r="F44" s="20" t="n">
        <v>5.21302638</v>
      </c>
      <c r="G44" s="18" t="n">
        <v>413.03632934</v>
      </c>
      <c r="H44" s="20" t="n">
        <v>6.58920369</v>
      </c>
      <c r="I44" s="18" t="s">
        <v>404</v>
      </c>
      <c r="J44" s="20" t="s">
        <v>404</v>
      </c>
      <c r="K44" s="18" t="s">
        <v>404</v>
      </c>
      <c r="L44" s="20" t="s">
        <v>404</v>
      </c>
      <c r="M44" s="18" t="s">
        <v>404</v>
      </c>
      <c r="N44" s="20" t="s">
        <v>404</v>
      </c>
      <c r="O44" s="18" t="s">
        <v>404</v>
      </c>
      <c r="P44" s="20" t="s">
        <v>404</v>
      </c>
      <c r="Q44" s="18" t="n">
        <v>424.12266845</v>
      </c>
      <c r="R44" s="20" t="n">
        <v>51.61421612</v>
      </c>
    </row>
    <row r="45" spans="1:18">
      <c r="A45" s="15" t="s">
        <v>442</v>
      </c>
      <c r="B45" s="17" t="n">
        <v>5519</v>
      </c>
      <c r="C45" s="18">
        <f>(0.0/B45*100)</f>
        <v/>
      </c>
      <c r="D45" s="19" t="n">
        <v>5519</v>
      </c>
      <c r="E45" s="18" t="n">
        <v>350.38473491</v>
      </c>
      <c r="F45" s="20" t="n">
        <v>3.27187868</v>
      </c>
      <c r="G45" s="18" t="n">
        <v>344.44159439</v>
      </c>
      <c r="H45" s="20" t="n">
        <v>11.4386406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411.1102081</v>
      </c>
      <c r="F46" s="20" t="n">
        <v>3.90654836</v>
      </c>
      <c r="G46" s="18" t="n">
        <v>413.8287837</v>
      </c>
      <c r="H46" s="20" t="n">
        <v>5.74713405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437.0517564</v>
      </c>
      <c r="F47" s="20" t="n">
        <v>5.80511966</v>
      </c>
      <c r="G47" s="18" t="n">
        <v>417.34959996</v>
      </c>
      <c r="H47" s="20" t="n">
        <v>12.76577198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489.38497185</v>
      </c>
      <c r="F48" s="20" t="n">
        <v>8.05263719</v>
      </c>
      <c r="G48" s="18" t="n">
        <v>501.83083601</v>
      </c>
      <c r="H48" s="20" t="n">
        <v>8.390157629999999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425.2724263</v>
      </c>
      <c r="F49" s="20" t="n">
        <v>4.44858387</v>
      </c>
      <c r="G49" s="18" t="n">
        <v>424.57081595</v>
      </c>
      <c r="H49" s="20" t="n">
        <v>5.59851564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427.19428759</v>
      </c>
      <c r="F50" s="20" t="n">
        <v>3.75625372</v>
      </c>
      <c r="G50" s="18" t="n">
        <v>430.89412188</v>
      </c>
      <c r="H50" s="20" t="n">
        <v>13.74777631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430.87613949</v>
      </c>
      <c r="F51" s="20" t="n">
        <v>7.78796724</v>
      </c>
      <c r="G51" s="18" t="n">
        <v>426.16762222</v>
      </c>
      <c r="H51" s="20" t="n">
        <v>3.36487183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478.39152099</v>
      </c>
      <c r="F52" s="20" t="n">
        <v>6.13850574</v>
      </c>
      <c r="G52" s="18" t="n">
        <v>492.57056697</v>
      </c>
      <c r="H52" s="20" t="n">
        <v>4.80352412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434.95665167</v>
      </c>
      <c r="F53" s="20" t="n">
        <v>2.50078775</v>
      </c>
      <c r="G53" s="18" t="n">
        <v>448.7117018</v>
      </c>
      <c r="H53" s="20" t="n">
        <v>2.11576065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361.25812465</v>
      </c>
      <c r="F54" s="20" t="n">
        <v>4.6337296</v>
      </c>
      <c r="G54" s="18" t="n">
        <v>350.90713116</v>
      </c>
      <c r="H54" s="20" t="n">
        <v>7.12753839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397.47063866</v>
      </c>
      <c r="F55" s="20" t="n">
        <v>5.0761357</v>
      </c>
      <c r="G55" s="18" t="n">
        <v>405.83896973</v>
      </c>
      <c r="H55" s="20" t="n">
        <v>4.42899883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534.88661289</v>
      </c>
      <c r="F56" s="20" t="n">
        <v>10.778889</v>
      </c>
      <c r="G56" s="18" t="n">
        <v>525.57833185</v>
      </c>
      <c r="H56" s="20" t="n">
        <v>3.25489858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384.31923242</v>
      </c>
      <c r="F57" s="20" t="n">
        <v>7.13090116</v>
      </c>
      <c r="G57" s="18" t="n">
        <v>402.12533344</v>
      </c>
      <c r="H57" s="20" t="n">
        <v>3.45918136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406.01701937</v>
      </c>
      <c r="F58" s="20" t="n">
        <v>3.23278535</v>
      </c>
      <c r="G58" s="18" t="n">
        <v>430.93126842</v>
      </c>
      <c r="H58" s="20" t="n">
        <v>9.14856082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350.33127832</v>
      </c>
      <c r="F59" s="20" t="n">
        <v>1.69859505</v>
      </c>
      <c r="G59" s="18" t="n">
        <v>330.80704104</v>
      </c>
      <c r="H59" s="20" t="n">
        <v>4.14676133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338.501419</v>
      </c>
      <c r="F60" s="20" t="n">
        <v>5.42158062</v>
      </c>
      <c r="G60" s="18" t="n">
        <v>372.63218755</v>
      </c>
      <c r="H60" s="20" t="n">
        <v>11.75399975</v>
      </c>
      <c r="I60" s="18" t="s">
        <v>404</v>
      </c>
      <c r="J60" s="20" t="s">
        <v>404</v>
      </c>
      <c r="K60" s="18" t="s">
        <v>404</v>
      </c>
      <c r="L60" s="20" t="s">
        <v>404</v>
      </c>
      <c r="M60" s="18" t="s">
        <v>404</v>
      </c>
      <c r="N60" s="20" t="s">
        <v>404</v>
      </c>
      <c r="O60" s="18" t="s">
        <v>404</v>
      </c>
      <c r="P60" s="20" t="s">
        <v>404</v>
      </c>
      <c r="Q60" s="18" t="n">
        <v>280.93298083</v>
      </c>
      <c r="R60" s="20" t="n">
        <v>20.83345354</v>
      </c>
    </row>
    <row r="61" spans="1:18">
      <c r="A61" s="15" t="s">
        <v>458</v>
      </c>
      <c r="B61" s="17" t="n">
        <v>6525</v>
      </c>
      <c r="C61" s="18">
        <f>(0.0/B61*100)</f>
        <v/>
      </c>
      <c r="D61" s="19" t="n">
        <v>6525</v>
      </c>
      <c r="E61" s="18" t="n">
        <v>471.14749481</v>
      </c>
      <c r="F61" s="20" t="n">
        <v>6.15791101</v>
      </c>
      <c r="G61" s="18" t="n">
        <v>473.02398112</v>
      </c>
      <c r="H61" s="20" t="n">
        <v>3.52361902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509.21748194</v>
      </c>
      <c r="F62" s="20" t="n">
        <v>2.58629333</v>
      </c>
      <c r="G62" s="18" t="n">
        <v>508.54884175</v>
      </c>
      <c r="H62" s="20" t="n">
        <v>1.39704751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339.18614323</v>
      </c>
      <c r="F63" s="20" t="n">
        <v>2.74497601</v>
      </c>
      <c r="G63" s="18" t="n">
        <v>353.95177236</v>
      </c>
      <c r="H63" s="20" t="n">
        <v>1.55995565</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434.70476175</v>
      </c>
      <c r="F64" s="20" t="n">
        <v>3.14267833</v>
      </c>
      <c r="G64" s="18" t="n">
        <v>452.09652143</v>
      </c>
      <c r="H64" s="20" t="n">
        <v>2.06292736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417.92023821</v>
      </c>
      <c r="F65" s="20" t="n">
        <v>4.06283776</v>
      </c>
      <c r="G65" s="18" t="n">
        <v>413.55183335</v>
      </c>
      <c r="H65" s="20" t="n">
        <v>3.85924882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417.39060206</v>
      </c>
      <c r="F66" s="20" t="n">
        <v>1.83776061</v>
      </c>
      <c r="G66" s="18" t="n">
        <v>449.96225512</v>
      </c>
      <c r="H66" s="20" t="n">
        <v>2.53426071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409.44394082</v>
      </c>
      <c r="F67" s="20" t="n">
        <v>7.18124729</v>
      </c>
      <c r="G67" s="18" t="n">
        <v>392.31944901</v>
      </c>
      <c r="H67" s="20" t="n">
        <v>3.68017757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396.42822224</v>
      </c>
      <c r="F68" s="20" t="n">
        <v>1.00898088</v>
      </c>
      <c r="G68" s="18" t="n">
        <v>415.11744634</v>
      </c>
      <c r="H68" s="20" t="n">
        <v>1.96554507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434.56986797</v>
      </c>
      <c r="F69" s="20" t="n">
        <v>7.23741181</v>
      </c>
      <c r="G69" s="18" t="n">
        <v>432.85691671</v>
      </c>
      <c r="H69" s="20" t="n">
        <v>6.13532673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490.73160327</v>
      </c>
      <c r="F70" s="20" t="n">
        <v>4.44825912</v>
      </c>
      <c r="G70" s="18" t="n">
        <v>500.1667268</v>
      </c>
      <c r="H70" s="20" t="n">
        <v>4.88583134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526.96207301</v>
      </c>
      <c r="F71" s="20" t="n">
        <v>2.0347627</v>
      </c>
      <c r="G71" s="18" t="n">
        <v>547.98892046</v>
      </c>
      <c r="H71" s="20" t="n">
        <v>2.63331291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489.23687849</v>
      </c>
      <c r="F72" s="20" t="n">
        <v>3.85397771</v>
      </c>
      <c r="G72" s="18" t="n">
        <v>506.46520629</v>
      </c>
      <c r="H72" s="20" t="n">
        <v>5.75388521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412.76948998</v>
      </c>
      <c r="F73" s="20" t="n">
        <v>10.35985752</v>
      </c>
      <c r="G73" s="18" t="n">
        <v>408.25953565</v>
      </c>
      <c r="H73" s="20" t="n">
        <v>3.65998589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398.51481819</v>
      </c>
      <c r="F74" s="20" t="n">
        <v>3.53817088</v>
      </c>
      <c r="G74" s="18" t="n">
        <v>433.98168578</v>
      </c>
      <c r="H74" s="20" t="n">
        <v>1.69433679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363.05755519</v>
      </c>
      <c r="F75" s="20" t="n">
        <v>3.41628642</v>
      </c>
      <c r="G75" s="18" t="n">
        <v>359.40413515</v>
      </c>
      <c r="H75" s="20" t="n">
        <v>16.98145747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418.57823741</v>
      </c>
      <c r="F76" s="20" t="n">
        <v>3.5307149</v>
      </c>
      <c r="G76" s="18" t="n">
        <v>465.16062356</v>
      </c>
      <c r="H76" s="20" t="n">
        <v>6.02315542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439.17920183</v>
      </c>
      <c r="F77" s="20" t="n">
        <v>4.06957815</v>
      </c>
      <c r="G77" s="18" t="n">
        <v>433.11970488</v>
      </c>
      <c r="H77" s="20" t="n">
        <v>5.30320789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486.12162913</v>
      </c>
      <c r="F78" s="20" t="n">
        <v>3.85782483</v>
      </c>
      <c r="G78" s="18" t="n">
        <v>488.33165727</v>
      </c>
      <c r="H78" s="20" t="n">
        <v>14.30518171</v>
      </c>
      <c r="I78" s="18" t="s">
        <v>404</v>
      </c>
      <c r="J78" s="20" t="s">
        <v>404</v>
      </c>
      <c r="K78" s="18" t="s">
        <v>404</v>
      </c>
      <c r="L78" s="20" t="s">
        <v>404</v>
      </c>
      <c r="M78" s="18" t="s">
        <v>404</v>
      </c>
      <c r="N78" s="20" t="s">
        <v>404</v>
      </c>
      <c r="O78" s="18" t="s">
        <v>404</v>
      </c>
      <c r="P78" s="20" t="s">
        <v>404</v>
      </c>
      <c r="Q78" s="18" t="n">
        <v>511.80499662</v>
      </c>
      <c r="R78" s="20" t="n">
        <v>26.74243833</v>
      </c>
    </row>
    <row customHeight="1" ht="25" r="79" spans="1:18">
      <c r="A79" s="15" t="s">
        <v>476</v>
      </c>
      <c r="B79" s="17" t="n">
        <v>1657</v>
      </c>
      <c r="C79" s="18">
        <f>(21.0/B79*100)</f>
        <v/>
      </c>
      <c r="D79" s="19" t="n">
        <v>1636</v>
      </c>
      <c r="E79" s="18" t="n">
        <v>477.43373532</v>
      </c>
      <c r="F79" s="20" t="n">
        <v>9.674901739999999</v>
      </c>
      <c r="G79" s="18" t="n">
        <v>469.28949303</v>
      </c>
      <c r="H79" s="20" t="n">
        <v>14.53284887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428.27069364</v>
      </c>
      <c r="F80" s="20" t="n">
        <v>4.01341468</v>
      </c>
      <c r="G80" s="18" t="n">
        <v>422.72713563</v>
      </c>
      <c r="H80" s="20" t="n">
        <v>9.771013140000001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428.00539039</v>
      </c>
      <c r="F81" s="20" t="n">
        <v>3.44069525</v>
      </c>
      <c r="G81" s="18" t="n">
        <v>438.00098005</v>
      </c>
      <c r="H81" s="20" t="n">
        <v>8.44846225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506.51437649</v>
      </c>
      <c r="F7" s="20" t="n">
        <v>2.22578422</v>
      </c>
      <c r="G7" s="18" t="n">
        <v>489.86937905</v>
      </c>
      <c r="H7" s="20" t="n">
        <v>4.65962562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482.63517339</v>
      </c>
      <c r="F8" s="20" t="n">
        <v>7.29551055</v>
      </c>
      <c r="G8" s="18" t="n">
        <v>486.26391462</v>
      </c>
      <c r="H8" s="20" t="n">
        <v>4.23832413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504.17936168</v>
      </c>
      <c r="F9" s="20" t="n">
        <v>3.34153056</v>
      </c>
      <c r="G9" s="18" t="n">
        <v>494.36394041</v>
      </c>
      <c r="H9" s="20" t="n">
        <v>6.38435873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527.10833926</v>
      </c>
      <c r="F10" s="20" t="n">
        <v>2.8620642</v>
      </c>
      <c r="G10" s="18" t="n">
        <v>531.17620529</v>
      </c>
      <c r="H10" s="20" t="n">
        <v>4.86078228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455.85372397</v>
      </c>
      <c r="F11" s="20" t="n">
        <v>4.99293688</v>
      </c>
      <c r="G11" s="18" t="n">
        <v>462.23099099</v>
      </c>
      <c r="H11" s="20" t="n">
        <v>5.38936038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480.23445525</v>
      </c>
      <c r="F12" s="20" t="n">
        <v>4.33802501</v>
      </c>
      <c r="G12" s="18" t="n">
        <v>496.66931206</v>
      </c>
      <c r="H12" s="20" t="n">
        <v>4.4962614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504.54416151</v>
      </c>
      <c r="F13" s="20" t="n">
        <v>5.36782444</v>
      </c>
      <c r="G13" s="18" t="n">
        <v>497.6720648</v>
      </c>
      <c r="H13" s="20" t="n">
        <v>3.27456622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519.78894171</v>
      </c>
      <c r="F14" s="20" t="n">
        <v>4.57891505</v>
      </c>
      <c r="G14" s="18" t="n">
        <v>518.9246508</v>
      </c>
      <c r="H14" s="20" t="n">
        <v>2.70605502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526.21254939</v>
      </c>
      <c r="F15" s="20" t="n">
        <v>2.78890506</v>
      </c>
      <c r="G15" s="18" t="n">
        <v>528.6251893</v>
      </c>
      <c r="H15" s="20" t="n">
        <v>9.457257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511.2541454</v>
      </c>
      <c r="F16" s="20" t="n">
        <v>10.73621997</v>
      </c>
      <c r="G16" s="18" t="n">
        <v>499.60511199</v>
      </c>
      <c r="H16" s="20" t="n">
        <v>3.74621756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512.4854764</v>
      </c>
      <c r="F17" s="20" t="n">
        <v>4.7836633</v>
      </c>
      <c r="G17" s="18" t="n">
        <v>499.96711252</v>
      </c>
      <c r="H17" s="20" t="n">
        <v>8.65425793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465.15811404</v>
      </c>
      <c r="F18" s="20" t="n">
        <v>4.46706942</v>
      </c>
      <c r="G18" s="18" t="n">
        <v>531.18738268</v>
      </c>
      <c r="H18" s="20" t="n">
        <v>6.52249471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478.80922229</v>
      </c>
      <c r="F19" s="20" t="n">
        <v>7.16177755</v>
      </c>
      <c r="G19" s="18" t="n">
        <v>465.8553043</v>
      </c>
      <c r="H19" s="20" t="n">
        <v>4.50725632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480.58718353</v>
      </c>
      <c r="F20" s="20" t="n">
        <v>2.20833731</v>
      </c>
      <c r="G20" s="18" t="n">
        <v>487.66585861</v>
      </c>
      <c r="H20" s="20" t="n">
        <v>4.28439838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530.0399605699999</v>
      </c>
      <c r="F21" s="20" t="n">
        <v>5.53393081</v>
      </c>
      <c r="G21" s="18" t="n">
        <v>519.22487427</v>
      </c>
      <c r="H21" s="20" t="n">
        <v>2.97165852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491.18223908</v>
      </c>
      <c r="F22" s="20" t="n">
        <v>6.61748199</v>
      </c>
      <c r="G22" s="18" t="n">
        <v>465.15632765</v>
      </c>
      <c r="H22" s="20" t="n">
        <v>7.6100421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469.07167627</v>
      </c>
      <c r="F23" s="20" t="n">
        <v>8.46608977</v>
      </c>
      <c r="G23" s="18" t="n">
        <v>491.6322063</v>
      </c>
      <c r="H23" s="20" t="n">
        <v>3.43398974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516.7518662799999</v>
      </c>
      <c r="F24" s="20" t="n">
        <v>3.20968445</v>
      </c>
      <c r="G24" s="18" t="n">
        <v>494.2933071</v>
      </c>
      <c r="H24" s="20" t="n">
        <v>35.7593289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514.29834906</v>
      </c>
      <c r="F25" s="20" t="n">
        <v>4.17053695</v>
      </c>
      <c r="G25" s="18" t="n">
        <v>527.29004586</v>
      </c>
      <c r="H25" s="20" t="n">
        <v>7.59553358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484.98272633</v>
      </c>
      <c r="F26" s="20" t="n">
        <v>3.63699365</v>
      </c>
      <c r="G26" s="18" t="n">
        <v>489.30127901</v>
      </c>
      <c r="H26" s="20" t="n">
        <v>2.37266853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495.95839771</v>
      </c>
      <c r="F27" s="20" t="n">
        <v>2.24262234</v>
      </c>
      <c r="G27" s="18" t="n">
        <v>476.45209031</v>
      </c>
      <c r="H27" s="20" t="n">
        <v>1.80009137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420.82528727</v>
      </c>
      <c r="F28" s="20" t="n">
        <v>4.21191385</v>
      </c>
      <c r="G28" s="18" t="n">
        <v>424.94622054</v>
      </c>
      <c r="H28" s="20" t="n">
        <v>3.94464411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508.96228167</v>
      </c>
      <c r="F29" s="20" t="n">
        <v>5.42804781</v>
      </c>
      <c r="G29" s="18" t="n">
        <v>485.94651802</v>
      </c>
      <c r="H29" s="20" t="n">
        <v>15.58842595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505.44244546</v>
      </c>
      <c r="F30" s="20" t="n">
        <v>6.1666034</v>
      </c>
      <c r="G30" s="18" t="n">
        <v>516.58615744</v>
      </c>
      <c r="H30" s="20" t="n">
        <v>4.92580767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514.63395034</v>
      </c>
      <c r="F31" s="20" t="n">
        <v>3.16858552</v>
      </c>
      <c r="G31" s="18" t="n">
        <v>510.46358461</v>
      </c>
      <c r="H31" s="20" t="n">
        <v>4.62876563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507.25392584</v>
      </c>
      <c r="F32" s="20" t="n">
        <v>3.44563392</v>
      </c>
      <c r="G32" s="18" t="n">
        <v>502.42893893</v>
      </c>
      <c r="H32" s="20" t="n">
        <v>4.85838001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497.05053325</v>
      </c>
      <c r="F33" s="20" t="n">
        <v>5.15628502</v>
      </c>
      <c r="G33" s="18" t="n">
        <v>498.32873627</v>
      </c>
      <c r="H33" s="20" t="n">
        <v>3.98455242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451.88669953</v>
      </c>
      <c r="F34" s="20" t="n">
        <v>3.72554483</v>
      </c>
      <c r="G34" s="18" t="n">
        <v>454.64305574</v>
      </c>
      <c r="H34" s="20" t="n">
        <v>9.65601798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504.55541832</v>
      </c>
      <c r="F35" s="20" t="n">
        <v>1.75780121</v>
      </c>
      <c r="G35" s="18" t="n">
        <v>516.48162052</v>
      </c>
      <c r="H35" s="20" t="n">
        <v>2.89722622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506.18300986</v>
      </c>
      <c r="F36" s="20" t="n">
        <v>4.74672621</v>
      </c>
      <c r="G36" s="18" t="n">
        <v>489.13258037</v>
      </c>
      <c r="H36" s="20" t="n">
        <v>2.96550493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499.99585242</v>
      </c>
      <c r="F37" s="20" t="n">
        <v>3.61740959</v>
      </c>
      <c r="G37" s="18" t="n">
        <v>501.63703368</v>
      </c>
      <c r="H37" s="20" t="n">
        <v>9.997713920000001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490.15334028</v>
      </c>
      <c r="F38" s="20" t="n">
        <v>4.72149671</v>
      </c>
      <c r="G38" s="18" t="n">
        <v>494.17834562</v>
      </c>
      <c r="H38" s="20" t="n">
        <v>6.52231757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430.97337364</v>
      </c>
      <c r="F39" s="20" t="n">
        <v>4.73077681</v>
      </c>
      <c r="G39" s="18" t="n">
        <v>413.69715901</v>
      </c>
      <c r="H39" s="20" t="n">
        <v>11.30842824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499.18835279</v>
      </c>
      <c r="F40" s="20" t="n">
        <v>4.87979197</v>
      </c>
      <c r="G40" s="18" t="n">
        <v>501.2752967</v>
      </c>
      <c r="H40" s="20" t="n">
        <v>4.81684111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496.79047249</v>
      </c>
      <c r="F41" s="20" t="n">
        <v>4.44530971</v>
      </c>
      <c r="G41" s="18" t="n">
        <v>498.61176863</v>
      </c>
      <c r="H41" s="20" t="n">
        <v>5.40100623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406.32543906</v>
      </c>
      <c r="F44" s="20" t="n">
        <v>6.39478419</v>
      </c>
      <c r="G44" s="18" t="n">
        <v>404.59069634</v>
      </c>
      <c r="H44" s="20" t="n">
        <v>5.1261247</v>
      </c>
      <c r="I44" s="18" t="s">
        <v>404</v>
      </c>
      <c r="J44" s="20" t="s">
        <v>404</v>
      </c>
      <c r="K44" s="18" t="s">
        <v>404</v>
      </c>
      <c r="L44" s="20" t="s">
        <v>404</v>
      </c>
      <c r="M44" s="18" t="s">
        <v>404</v>
      </c>
      <c r="N44" s="20" t="s">
        <v>404</v>
      </c>
      <c r="O44" s="18" t="s">
        <v>404</v>
      </c>
      <c r="P44" s="20" t="s">
        <v>404</v>
      </c>
      <c r="Q44" s="18" t="n">
        <v>424.12266845</v>
      </c>
      <c r="R44" s="20" t="n">
        <v>51.61421612</v>
      </c>
    </row>
    <row r="45" spans="1:18">
      <c r="A45" s="15" t="s">
        <v>442</v>
      </c>
      <c r="B45" s="17" t="n">
        <v>5519</v>
      </c>
      <c r="C45" s="18">
        <f>(0.0/B45*100)</f>
        <v/>
      </c>
      <c r="D45" s="19" t="n">
        <v>5519</v>
      </c>
      <c r="E45" s="18" t="n">
        <v>349.37380684</v>
      </c>
      <c r="F45" s="20" t="n">
        <v>3.00376042</v>
      </c>
      <c r="G45" s="18" t="n">
        <v>354.90985785</v>
      </c>
      <c r="H45" s="20" t="n">
        <v>12.38228776</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415.01144949</v>
      </c>
      <c r="F46" s="20" t="n">
        <v>8.133660880000001</v>
      </c>
      <c r="G46" s="18" t="n">
        <v>411.21968689</v>
      </c>
      <c r="H46" s="20" t="n">
        <v>3.79314812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424.1808348</v>
      </c>
      <c r="F47" s="20" t="n">
        <v>22.70068828</v>
      </c>
      <c r="G47" s="18" t="n">
        <v>432.17736088</v>
      </c>
      <c r="H47" s="20" t="n">
        <v>5.19042026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480.96647421</v>
      </c>
      <c r="F48" s="20" t="n">
        <v>11.96564451</v>
      </c>
      <c r="G48" s="18" t="n">
        <v>501.03840792</v>
      </c>
      <c r="H48" s="20" t="n">
        <v>6.74988789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428.41631355</v>
      </c>
      <c r="F49" s="20" t="n">
        <v>4.87211179</v>
      </c>
      <c r="G49" s="18" t="n">
        <v>421.65646253</v>
      </c>
      <c r="H49" s="20" t="n">
        <v>5.1644153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455.17609398</v>
      </c>
      <c r="F50" s="20" t="n">
        <v>14.13197129</v>
      </c>
      <c r="G50" s="18" t="n">
        <v>424.93862433</v>
      </c>
      <c r="H50" s="20" t="n">
        <v>3.64368798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428.01203473</v>
      </c>
      <c r="F51" s="20" t="n">
        <v>2.79961257</v>
      </c>
      <c r="G51" s="18" t="n">
        <v>417.36337651</v>
      </c>
      <c r="H51" s="20" t="n">
        <v>8.619841020000001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479.17673183</v>
      </c>
      <c r="F52" s="20" t="n">
        <v>5.47025533</v>
      </c>
      <c r="G52" s="18" t="n">
        <v>495.79056362</v>
      </c>
      <c r="H52" s="20" t="n">
        <v>5.67977504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441.52937876</v>
      </c>
      <c r="F53" s="20" t="n">
        <v>1.80913018</v>
      </c>
      <c r="G53" s="18" t="n">
        <v>446.72216612</v>
      </c>
      <c r="H53" s="20" t="n">
        <v>3.04554422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350.88805812</v>
      </c>
      <c r="F54" s="20" t="n">
        <v>5.95126369</v>
      </c>
      <c r="G54" s="18" t="n">
        <v>362.00560379</v>
      </c>
      <c r="H54" s="20" t="n">
        <v>4.75842543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398.53504668</v>
      </c>
      <c r="F55" s="20" t="n">
        <v>5.69102119</v>
      </c>
      <c r="G55" s="18" t="n">
        <v>402.99458548</v>
      </c>
      <c r="H55" s="20" t="n">
        <v>4.48167728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527.49469663</v>
      </c>
      <c r="F56" s="20" t="n">
        <v>3.01019034</v>
      </c>
      <c r="G56" s="18" t="n">
        <v>521.70881286</v>
      </c>
      <c r="H56" s="20" t="n">
        <v>10.87012947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393.58987173</v>
      </c>
      <c r="F57" s="20" t="n">
        <v>4.09925595</v>
      </c>
      <c r="G57" s="18" t="n">
        <v>406.51594322</v>
      </c>
      <c r="H57" s="20" t="n">
        <v>4.40351607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407.2034261</v>
      </c>
      <c r="F58" s="20" t="n">
        <v>3.82242138</v>
      </c>
      <c r="G58" s="18" t="n">
        <v>410.58368834</v>
      </c>
      <c r="H58" s="20" t="n">
        <v>7.76260107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354.88996263</v>
      </c>
      <c r="F59" s="20" t="n">
        <v>2.16307041</v>
      </c>
      <c r="G59" s="18" t="n">
        <v>341.88465837</v>
      </c>
      <c r="H59" s="20" t="n">
        <v>2.21901174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330.13642141</v>
      </c>
      <c r="F60" s="20" t="n">
        <v>6.207498</v>
      </c>
      <c r="G60" s="18" t="n">
        <v>365.84303168</v>
      </c>
      <c r="H60" s="20" t="n">
        <v>8.757073610000001</v>
      </c>
      <c r="I60" s="18" t="s">
        <v>404</v>
      </c>
      <c r="J60" s="20" t="s">
        <v>404</v>
      </c>
      <c r="K60" s="18" t="s">
        <v>404</v>
      </c>
      <c r="L60" s="20" t="s">
        <v>404</v>
      </c>
      <c r="M60" s="18" t="s">
        <v>404</v>
      </c>
      <c r="N60" s="20" t="s">
        <v>404</v>
      </c>
      <c r="O60" s="18" t="s">
        <v>404</v>
      </c>
      <c r="P60" s="20" t="s">
        <v>404</v>
      </c>
      <c r="Q60" s="18" t="n">
        <v>280.93298083</v>
      </c>
      <c r="R60" s="20" t="n">
        <v>20.83345354</v>
      </c>
    </row>
    <row r="61" spans="1:18">
      <c r="A61" s="15" t="s">
        <v>458</v>
      </c>
      <c r="B61" s="17" t="n">
        <v>6525</v>
      </c>
      <c r="C61" s="18">
        <f>(0.0/B61*100)</f>
        <v/>
      </c>
      <c r="D61" s="19" t="n">
        <v>6525</v>
      </c>
      <c r="E61" s="18" t="n">
        <v>473.21089755</v>
      </c>
      <c r="F61" s="20" t="n">
        <v>7.7170837</v>
      </c>
      <c r="G61" s="18" t="n">
        <v>472.15385751</v>
      </c>
      <c r="H61" s="20" t="n">
        <v>2.71451146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516.21914625</v>
      </c>
      <c r="F62" s="20" t="n">
        <v>1.42393777</v>
      </c>
      <c r="G62" s="18" t="n">
        <v>499.29272878</v>
      </c>
      <c r="H62" s="20" t="n">
        <v>1.90813494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350.13428597</v>
      </c>
      <c r="F63" s="20" t="n">
        <v>2.45374215</v>
      </c>
      <c r="G63" s="18" t="n">
        <v>349.62523241</v>
      </c>
      <c r="H63" s="20" t="n">
        <v>1.69749553</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440.53657355</v>
      </c>
      <c r="F64" s="20" t="n">
        <v>2.02566325</v>
      </c>
      <c r="G64" s="18" t="n">
        <v>468.53860024</v>
      </c>
      <c r="H64" s="20" t="n">
        <v>3.53073137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413.83105905</v>
      </c>
      <c r="F65" s="20" t="n">
        <v>7.33988165</v>
      </c>
      <c r="G65" s="18" t="n">
        <v>416.81270323</v>
      </c>
      <c r="H65" s="20" t="n">
        <v>3.12126096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418.04405313</v>
      </c>
      <c r="F66" s="20" t="n">
        <v>1.4914255</v>
      </c>
      <c r="G66" s="18" t="n">
        <v>446.45482047</v>
      </c>
      <c r="H66" s="20" t="n">
        <v>3.26055228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420.19494833</v>
      </c>
      <c r="F67" s="20" t="n">
        <v>5.55461207</v>
      </c>
      <c r="G67" s="18" t="n">
        <v>385.64072002</v>
      </c>
      <c r="H67" s="20" t="n">
        <v>3.82725157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402.1823557</v>
      </c>
      <c r="F68" s="20" t="n">
        <v>1.23554518</v>
      </c>
      <c r="G68" s="18" t="n">
        <v>400.76498186</v>
      </c>
      <c r="H68" s="20" t="n">
        <v>1.82748464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441.33401075</v>
      </c>
      <c r="F69" s="20" t="n">
        <v>9.310789440000001</v>
      </c>
      <c r="G69" s="18" t="n">
        <v>431.43418212</v>
      </c>
      <c r="H69" s="20" t="n">
        <v>5.10380293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494.59156463</v>
      </c>
      <c r="F70" s="20" t="n">
        <v>8.81877978</v>
      </c>
      <c r="G70" s="18" t="n">
        <v>494.63157835</v>
      </c>
      <c r="H70" s="20" t="n">
        <v>3.34118557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552.80923564</v>
      </c>
      <c r="F71" s="20" t="n">
        <v>4.45858766</v>
      </c>
      <c r="G71" s="18" t="n">
        <v>531.80973514</v>
      </c>
      <c r="H71" s="20" t="n">
        <v>1.83376602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501.52382637</v>
      </c>
      <c r="F72" s="20" t="n">
        <v>6.97682766</v>
      </c>
      <c r="G72" s="18" t="n">
        <v>494.83670438</v>
      </c>
      <c r="H72" s="20" t="n">
        <v>3.76672933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410.76926414</v>
      </c>
      <c r="F73" s="20" t="n">
        <v>5.35000117</v>
      </c>
      <c r="G73" s="18" t="n">
        <v>407.61628804</v>
      </c>
      <c r="H73" s="20" t="n">
        <v>4.64864033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420.18509859</v>
      </c>
      <c r="F74" s="20" t="n">
        <v>1.70352016</v>
      </c>
      <c r="G74" s="18" t="n">
        <v>440.80383242</v>
      </c>
      <c r="H74" s="20" t="n">
        <v>3.15063638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364.88255702</v>
      </c>
      <c r="F75" s="20" t="n">
        <v>4.14911956</v>
      </c>
      <c r="G75" s="18" t="n">
        <v>357.69423394</v>
      </c>
      <c r="H75" s="20" t="n">
        <v>7.66126561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426.65368086</v>
      </c>
      <c r="F76" s="20" t="n">
        <v>3.0805055</v>
      </c>
      <c r="G76" s="18" t="n">
        <v>468.23237467</v>
      </c>
      <c r="H76" s="20" t="n">
        <v>10.47388647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432.75591317</v>
      </c>
      <c r="F77" s="20" t="n">
        <v>3.64315423</v>
      </c>
      <c r="G77" s="18" t="n">
        <v>447.41305998</v>
      </c>
      <c r="H77" s="20" t="n">
        <v>6.41851829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488.7627259</v>
      </c>
      <c r="F78" s="20" t="n">
        <v>5.32884854</v>
      </c>
      <c r="G78" s="18" t="n">
        <v>484.49271994</v>
      </c>
      <c r="H78" s="20" t="n">
        <v>5.27382204</v>
      </c>
      <c r="I78" s="18" t="s">
        <v>404</v>
      </c>
      <c r="J78" s="20" t="s">
        <v>404</v>
      </c>
      <c r="K78" s="18" t="s">
        <v>404</v>
      </c>
      <c r="L78" s="20" t="s">
        <v>404</v>
      </c>
      <c r="M78" s="18" t="s">
        <v>404</v>
      </c>
      <c r="N78" s="20" t="s">
        <v>404</v>
      </c>
      <c r="O78" s="18" t="s">
        <v>404</v>
      </c>
      <c r="P78" s="20" t="s">
        <v>404</v>
      </c>
      <c r="Q78" s="18" t="n">
        <v>511.80499662</v>
      </c>
      <c r="R78" s="20" t="n">
        <v>26.74243833</v>
      </c>
    </row>
    <row customHeight="1" ht="25" r="79" spans="1:18">
      <c r="A79" s="15" t="s">
        <v>476</v>
      </c>
      <c r="B79" s="17" t="n">
        <v>1657</v>
      </c>
      <c r="C79" s="18">
        <f>(21.0/B79*100)</f>
        <v/>
      </c>
      <c r="D79" s="19" t="n">
        <v>1636</v>
      </c>
      <c r="E79" s="18" t="n">
        <v>486.5237387</v>
      </c>
      <c r="F79" s="20" t="n">
        <v>9.54187239</v>
      </c>
      <c r="G79" s="18" t="n">
        <v>463.29588696</v>
      </c>
      <c r="H79" s="20" t="n">
        <v>9.376849030000001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417.16634596</v>
      </c>
      <c r="F80" s="20" t="n">
        <v>5.912766</v>
      </c>
      <c r="G80" s="18" t="n">
        <v>432.24281916</v>
      </c>
      <c r="H80" s="20" t="n">
        <v>4.56202684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432.31576032</v>
      </c>
      <c r="F81" s="20" t="n">
        <v>3.9118946</v>
      </c>
      <c r="G81" s="18" t="n">
        <v>420.82271517</v>
      </c>
      <c r="H81" s="20" t="n">
        <v>9.642613689999999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504.66179654</v>
      </c>
      <c r="F7" s="20" t="n">
        <v>2.09035547</v>
      </c>
      <c r="G7" s="18" t="n">
        <v>498.09832724</v>
      </c>
      <c r="H7" s="20" t="n">
        <v>5.0815015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488.29731986</v>
      </c>
      <c r="F8" s="20" t="n">
        <v>3.32086864</v>
      </c>
      <c r="G8" s="18" t="n">
        <v>447.42391044</v>
      </c>
      <c r="H8" s="20" t="n">
        <v>17.5567965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505.59548046</v>
      </c>
      <c r="F9" s="20" t="n">
        <v>3.15425935</v>
      </c>
      <c r="G9" s="18" t="n">
        <v>475.7380944</v>
      </c>
      <c r="H9" s="20" t="n">
        <v>8.57773783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530.69903591</v>
      </c>
      <c r="F10" s="20" t="n">
        <v>2.88225243</v>
      </c>
      <c r="G10" s="18" t="n">
        <v>525.61711239</v>
      </c>
      <c r="H10" s="20" t="n">
        <v>3.54120536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458.86201414</v>
      </c>
      <c r="F11" s="20" t="n">
        <v>2.89652882</v>
      </c>
      <c r="G11" s="18" t="n">
        <v>469.25922793</v>
      </c>
      <c r="H11" s="20" t="n">
        <v>21.25809456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487.64408238</v>
      </c>
      <c r="F12" s="20" t="n">
        <v>2.60620405</v>
      </c>
      <c r="G12" s="18" t="n">
        <v>465.83246709</v>
      </c>
      <c r="H12" s="20" t="n">
        <v>9.805353050000001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499.91810017</v>
      </c>
      <c r="F13" s="20" t="n">
        <v>2.8893019</v>
      </c>
      <c r="G13" s="18" t="n">
        <v>442.24404609</v>
      </c>
      <c r="H13" s="20" t="n">
        <v>7.76011425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518.46422117</v>
      </c>
      <c r="F14" s="20" t="n">
        <v>2.41772325</v>
      </c>
      <c r="G14" s="18" t="n">
        <v>524.61930574</v>
      </c>
      <c r="H14" s="20" t="n">
        <v>5.82179501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528.02891727</v>
      </c>
      <c r="F15" s="20" t="n">
        <v>2.76882863</v>
      </c>
      <c r="G15" s="18" t="n">
        <v>519.51338829</v>
      </c>
      <c r="H15" s="20" t="n">
        <v>5.80386513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501.93919432</v>
      </c>
      <c r="F16" s="20" t="n">
        <v>2.90610232</v>
      </c>
      <c r="G16" s="18" t="n">
        <v>509.70104541</v>
      </c>
      <c r="H16" s="20" t="n">
        <v>21.34000176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513.20669649</v>
      </c>
      <c r="F17" s="20" t="n">
        <v>4.02427013</v>
      </c>
      <c r="G17" s="18" t="n">
        <v>488.10892713</v>
      </c>
      <c r="H17" s="20" t="n">
        <v>14.0190128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467.69474946</v>
      </c>
      <c r="F18" s="20" t="n">
        <v>4.42385048</v>
      </c>
      <c r="G18" s="18" t="n">
        <v>435.08268015</v>
      </c>
      <c r="H18" s="20" t="n">
        <v>27.9030212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470.81927631</v>
      </c>
      <c r="F19" s="20" t="n">
        <v>2.95218638</v>
      </c>
      <c r="G19" s="18" t="n">
        <v>432.20044113</v>
      </c>
      <c r="H19" s="20" t="n">
        <v>32.08902285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483.038327</v>
      </c>
      <c r="F20" s="20" t="n">
        <v>2.24692453</v>
      </c>
      <c r="G20" s="18" t="n">
        <v>475.96472207</v>
      </c>
      <c r="H20" s="20" t="n">
        <v>4.98005396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523.22608245</v>
      </c>
      <c r="F21" s="20" t="n">
        <v>2.73534743</v>
      </c>
      <c r="G21" s="18" t="n">
        <v>498.31666819</v>
      </c>
      <c r="H21" s="20" t="n">
        <v>10.01627622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481.76536434</v>
      </c>
      <c r="F22" s="20" t="n">
        <v>4.42859527</v>
      </c>
      <c r="G22" s="18" t="n">
        <v>442.57469743</v>
      </c>
      <c r="H22" s="20" t="n">
        <v>19.96642705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488.47557791</v>
      </c>
      <c r="F23" s="20" t="n">
        <v>2.99513889</v>
      </c>
      <c r="G23" s="18" t="n">
        <v>566.75621528</v>
      </c>
      <c r="H23" s="20" t="n">
        <v>17.82204455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515.13661321</v>
      </c>
      <c r="F24" s="20" t="n">
        <v>3.33754743</v>
      </c>
      <c r="G24" s="18" t="n">
        <v>562.7786257400001</v>
      </c>
      <c r="H24" s="20" t="n">
        <v>14.39240037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515.83279251</v>
      </c>
      <c r="F25" s="20" t="n">
        <v>3.60571928</v>
      </c>
      <c r="G25" s="18" t="n">
        <v>527.56570282</v>
      </c>
      <c r="H25" s="20" t="n">
        <v>15.08821184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487.38736021</v>
      </c>
      <c r="F26" s="20" t="n">
        <v>1.9319977</v>
      </c>
      <c r="G26" s="18" t="n">
        <v>494.32868267</v>
      </c>
      <c r="H26" s="20" t="n">
        <v>8.856107890000001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481.43909717</v>
      </c>
      <c r="F27" s="20" t="n">
        <v>1.44144491</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423.43368328</v>
      </c>
      <c r="F28" s="20" t="n">
        <v>2.90325854</v>
      </c>
      <c r="G28" s="18" t="n">
        <v>422.16476787</v>
      </c>
      <c r="H28" s="20" t="n">
        <v>8.305865669999999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510.88774369</v>
      </c>
      <c r="F31" s="20" t="n">
        <v>3.01785956</v>
      </c>
      <c r="G31" s="18" t="n">
        <v>518.01097753</v>
      </c>
      <c r="H31" s="20" t="n">
        <v>4.54387753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506.2039634</v>
      </c>
      <c r="F32" s="20" t="n">
        <v>2.53954755</v>
      </c>
      <c r="G32" s="18" t="n">
        <v>441.57429917</v>
      </c>
      <c r="H32" s="20" t="n">
        <v>9.89723438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498.1659258</v>
      </c>
      <c r="F33" s="20" t="n">
        <v>2.83353727</v>
      </c>
      <c r="G33" s="18" t="n">
        <v>491.35232824</v>
      </c>
      <c r="H33" s="20" t="n">
        <v>9.09536443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451.82348493</v>
      </c>
      <c r="F34" s="20" t="n">
        <v>2.96475192</v>
      </c>
      <c r="G34" s="18" t="n">
        <v>497.99489596</v>
      </c>
      <c r="H34" s="20" t="n">
        <v>40.93463935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507.35508714</v>
      </c>
      <c r="F35" s="20" t="n">
        <v>1.50877897</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493.9945209</v>
      </c>
      <c r="F36" s="20" t="n">
        <v>2.62169563</v>
      </c>
      <c r="G36" s="18" t="n">
        <v>503.14149245</v>
      </c>
      <c r="H36" s="20" t="n">
        <v>6.33107344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499.17537632</v>
      </c>
      <c r="F37" s="20" t="n">
        <v>3.46101149</v>
      </c>
      <c r="G37" s="18" t="n">
        <v>575.16467052</v>
      </c>
      <c r="H37" s="20" t="n">
        <v>23.39075719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488.10747946</v>
      </c>
      <c r="F38" s="20" t="n">
        <v>3.85022616</v>
      </c>
      <c r="G38" s="18" t="n">
        <v>521.97722508</v>
      </c>
      <c r="H38" s="20" t="n">
        <v>12.05757207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429.06549547</v>
      </c>
      <c r="F39" s="20" t="n">
        <v>4.12347156</v>
      </c>
      <c r="G39" s="18" t="n">
        <v>411.34654707</v>
      </c>
      <c r="H39" s="20" t="n">
        <v>11.3831764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501.47449515</v>
      </c>
      <c r="F40" s="20" t="n">
        <v>3.3496855</v>
      </c>
      <c r="G40" s="18" t="n">
        <v>484.07533544</v>
      </c>
      <c r="H40" s="20" t="n">
        <v>12.99151088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496.93012768</v>
      </c>
      <c r="F41" s="20" t="n">
        <v>4.58558412</v>
      </c>
      <c r="G41" s="18" t="n">
        <v>498.66556104</v>
      </c>
      <c r="H41" s="20" t="n">
        <v>5.35289172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404.74928383</v>
      </c>
      <c r="F44" s="20" t="n">
        <v>4.18099928</v>
      </c>
      <c r="G44" s="18" t="n">
        <v>413.16300309</v>
      </c>
      <c r="H44" s="20" t="n">
        <v>14.00635968</v>
      </c>
      <c r="I44" s="18" t="s">
        <v>404</v>
      </c>
      <c r="J44" s="20" t="s">
        <v>404</v>
      </c>
      <c r="K44" s="18" t="s">
        <v>404</v>
      </c>
      <c r="L44" s="20" t="s">
        <v>404</v>
      </c>
      <c r="M44" s="18" t="s">
        <v>404</v>
      </c>
      <c r="N44" s="20" t="s">
        <v>404</v>
      </c>
      <c r="O44" s="18" t="s">
        <v>404</v>
      </c>
      <c r="P44" s="20" t="s">
        <v>404</v>
      </c>
      <c r="Q44" s="18" t="n">
        <v>424.12266845</v>
      </c>
      <c r="R44" s="20" t="n">
        <v>51.61421612</v>
      </c>
    </row>
    <row r="45" spans="1:18">
      <c r="A45" s="15" t="s">
        <v>442</v>
      </c>
      <c r="B45" s="17" t="n">
        <v>5519</v>
      </c>
      <c r="C45" s="18">
        <f>(0.0/B45*100)</f>
        <v/>
      </c>
      <c r="D45" s="19" t="n">
        <v>5519</v>
      </c>
      <c r="E45" s="18" t="n">
        <v>349.76001831</v>
      </c>
      <c r="F45" s="20" t="n">
        <v>3.2116608</v>
      </c>
      <c r="G45" s="18" t="n">
        <v>354.4267943</v>
      </c>
      <c r="H45" s="20" t="n">
        <v>29.60876938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413.84827897</v>
      </c>
      <c r="F46" s="20" t="n">
        <v>3.70512913</v>
      </c>
      <c r="G46" s="18" t="n">
        <v>402.59724706</v>
      </c>
      <c r="H46" s="20" t="n">
        <v>6.5195304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433.10982498</v>
      </c>
      <c r="F47" s="20" t="n">
        <v>5.06907322</v>
      </c>
      <c r="G47" s="18" t="n">
        <v>404.06874778</v>
      </c>
      <c r="H47" s="20" t="n">
        <v>31.27289171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494.74305133</v>
      </c>
      <c r="F48" s="20" t="n">
        <v>6.42627773</v>
      </c>
      <c r="G48" s="18" t="n">
        <v>490.56300281</v>
      </c>
      <c r="H48" s="20" t="n">
        <v>13.4436589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424.96985906</v>
      </c>
      <c r="F49" s="20" t="n">
        <v>3.72574393</v>
      </c>
      <c r="G49" s="18" t="n">
        <v>425.07806421</v>
      </c>
      <c r="H49" s="20" t="n">
        <v>8.427481999999999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427.27083214</v>
      </c>
      <c r="F50" s="20" t="n">
        <v>3.32407023</v>
      </c>
      <c r="G50" s="18" t="n">
        <v>446.96315569</v>
      </c>
      <c r="H50" s="20" t="n">
        <v>23.23025231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428.4465009</v>
      </c>
      <c r="F51" s="20" t="n">
        <v>2.94013113</v>
      </c>
      <c r="G51" s="18" t="n">
        <v>412.76437998</v>
      </c>
      <c r="H51" s="20" t="n">
        <v>14.66397415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483.55727194</v>
      </c>
      <c r="F52" s="20" t="n">
        <v>3.26981328</v>
      </c>
      <c r="G52" s="18" t="n">
        <v>520.03154161</v>
      </c>
      <c r="H52" s="20" t="n">
        <v>15.50804329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401.26543903</v>
      </c>
      <c r="F55" s="20" t="n">
        <v>3.00643201</v>
      </c>
      <c r="G55" s="18" t="n">
        <v>397.76522879</v>
      </c>
      <c r="H55" s="20" t="n">
        <v>14.56284162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395.49989161</v>
      </c>
      <c r="F57" s="20" t="n">
        <v>2.96151696</v>
      </c>
      <c r="G57" s="18" t="n">
        <v>422.74475869</v>
      </c>
      <c r="H57" s="20" t="n">
        <v>13.20171764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405.45393421</v>
      </c>
      <c r="F58" s="20" t="n">
        <v>3.17618606</v>
      </c>
      <c r="G58" s="18" t="n">
        <v>423.08936563</v>
      </c>
      <c r="H58" s="20" t="n">
        <v>8.993323030000001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346.64680934</v>
      </c>
      <c r="F59" s="20" t="n">
        <v>2.23103517</v>
      </c>
      <c r="G59" s="18" t="n">
        <v>347.92065607</v>
      </c>
      <c r="H59" s="20" t="n">
        <v>2.31481546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347.79624448</v>
      </c>
      <c r="F60" s="20" t="n">
        <v>4.70528084</v>
      </c>
      <c r="G60" s="18" t="n">
        <v>334.85254282</v>
      </c>
      <c r="H60" s="20" t="n">
        <v>24.51910329</v>
      </c>
      <c r="I60" s="18" t="s">
        <v>404</v>
      </c>
      <c r="J60" s="20" t="s">
        <v>404</v>
      </c>
      <c r="K60" s="18" t="s">
        <v>404</v>
      </c>
      <c r="L60" s="20" t="s">
        <v>404</v>
      </c>
      <c r="M60" s="18" t="s">
        <v>404</v>
      </c>
      <c r="N60" s="20" t="s">
        <v>404</v>
      </c>
      <c r="O60" s="18" t="s">
        <v>404</v>
      </c>
      <c r="P60" s="20" t="s">
        <v>404</v>
      </c>
      <c r="Q60" s="18" t="n">
        <v>280.93298083</v>
      </c>
      <c r="R60" s="20" t="n">
        <v>20.83345354</v>
      </c>
    </row>
    <row r="61" spans="1:18">
      <c r="A61" s="15" t="s">
        <v>458</v>
      </c>
      <c r="B61" s="17" t="n">
        <v>6525</v>
      </c>
      <c r="C61" s="18">
        <f>(0.0/B61*100)</f>
        <v/>
      </c>
      <c r="D61" s="19" t="n">
        <v>6525</v>
      </c>
      <c r="E61" s="18" t="n">
        <v>472.3110512</v>
      </c>
      <c r="F61" s="20" t="n">
        <v>2.76313879</v>
      </c>
      <c r="G61" s="18" t="n">
        <v>476.56846501</v>
      </c>
      <c r="H61" s="20" t="n">
        <v>13.46143357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509.66544582</v>
      </c>
      <c r="F62" s="20" t="n">
        <v>1.23272314</v>
      </c>
      <c r="G62" s="18" t="n">
        <v>479.36201517</v>
      </c>
      <c r="H62" s="20" t="n">
        <v>6.37174895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342.20832447</v>
      </c>
      <c r="F63" s="20" t="n">
        <v>1.74475653</v>
      </c>
      <c r="G63" s="18" t="n">
        <v>364.14243957</v>
      </c>
      <c r="H63" s="20" t="n">
        <v>2.28861327</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440.96794146</v>
      </c>
      <c r="F64" s="20" t="n">
        <v>1.96488976</v>
      </c>
      <c r="G64" s="18" t="n">
        <v>481.12900647</v>
      </c>
      <c r="H64" s="20" t="n">
        <v>4.54905082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416.01418945</v>
      </c>
      <c r="F65" s="20" t="n">
        <v>2.62418617</v>
      </c>
      <c r="G65" s="18" t="n">
        <v>423.31054363</v>
      </c>
      <c r="H65" s="20" t="n">
        <v>20.81674426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426.85266866</v>
      </c>
      <c r="F66" s="20" t="n">
        <v>1.58426682</v>
      </c>
      <c r="G66" s="18" t="n">
        <v>453.90323333</v>
      </c>
      <c r="H66" s="20" t="n">
        <v>22.06433408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396.32714963</v>
      </c>
      <c r="F67" s="20" t="n">
        <v>2.87001178</v>
      </c>
      <c r="G67" s="18" t="n">
        <v>428.00143629</v>
      </c>
      <c r="H67" s="20" t="n">
        <v>15.36162196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411.03475084</v>
      </c>
      <c r="F68" s="20" t="n">
        <v>1.10314171</v>
      </c>
      <c r="G68" s="18" t="n">
        <v>370.75772444</v>
      </c>
      <c r="H68" s="20" t="n">
        <v>2.32875872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434.25411266</v>
      </c>
      <c r="F69" s="20" t="n">
        <v>4.44248926</v>
      </c>
      <c r="G69" s="18" t="n">
        <v>428.44420817</v>
      </c>
      <c r="H69" s="20" t="n">
        <v>12.57080648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494.26590969</v>
      </c>
      <c r="F70" s="20" t="n">
        <v>2.95671283</v>
      </c>
      <c r="G70" s="18" t="n">
        <v>505.90937482</v>
      </c>
      <c r="H70" s="20" t="n">
        <v>17.08387181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496.88062053</v>
      </c>
      <c r="F72" s="20" t="n">
        <v>2.51423893</v>
      </c>
      <c r="G72" s="18" t="n">
        <v>499.07150723</v>
      </c>
      <c r="H72" s="20" t="n">
        <v>10.98371453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405.82953698</v>
      </c>
      <c r="F73" s="20" t="n">
        <v>3.4559854</v>
      </c>
      <c r="G73" s="18" t="n">
        <v>435.57043983</v>
      </c>
      <c r="H73" s="20" t="n">
        <v>10.14850578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420.98687392</v>
      </c>
      <c r="F74" s="20" t="n">
        <v>2.13955801</v>
      </c>
      <c r="G74" s="18" t="n">
        <v>431.57477623</v>
      </c>
      <c r="H74" s="20" t="n">
        <v>2.78175532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362.95000415</v>
      </c>
      <c r="F75" s="20" t="n">
        <v>3.9177839</v>
      </c>
      <c r="G75" s="18" t="n">
        <v>359.94983664</v>
      </c>
      <c r="H75" s="20" t="n">
        <v>16.87445932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444.63614662</v>
      </c>
      <c r="F76" s="20" t="n">
        <v>4.15629726</v>
      </c>
      <c r="G76" s="18" t="n">
        <v>414.55868012</v>
      </c>
      <c r="H76" s="20" t="n">
        <v>5.72922451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439.29846011</v>
      </c>
      <c r="F77" s="20" t="n">
        <v>2.91476579</v>
      </c>
      <c r="G77" s="18" t="n">
        <v>416.35603542</v>
      </c>
      <c r="H77" s="20" t="n">
        <v>7.41032749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486.49533143</v>
      </c>
      <c r="F78" s="20" t="n">
        <v>3.74832744</v>
      </c>
      <c r="G78" s="18" t="n">
        <v>411.8302303</v>
      </c>
      <c r="H78" s="20" t="n">
        <v>23.42736471</v>
      </c>
      <c r="I78" s="18" t="s">
        <v>404</v>
      </c>
      <c r="J78" s="20" t="s">
        <v>404</v>
      </c>
      <c r="K78" s="18" t="s">
        <v>404</v>
      </c>
      <c r="L78" s="20" t="s">
        <v>404</v>
      </c>
      <c r="M78" s="18" t="s">
        <v>404</v>
      </c>
      <c r="N78" s="20" t="s">
        <v>404</v>
      </c>
      <c r="O78" s="18" t="s">
        <v>404</v>
      </c>
      <c r="P78" s="20" t="s">
        <v>404</v>
      </c>
      <c r="Q78" s="18" t="n">
        <v>511.80499662</v>
      </c>
      <c r="R78" s="20" t="n">
        <v>26.74243833</v>
      </c>
    </row>
    <row customHeight="1" ht="25" r="79" spans="1:18">
      <c r="A79" s="15" t="s">
        <v>476</v>
      </c>
      <c r="B79" s="17" t="n">
        <v>1657</v>
      </c>
      <c r="C79" s="18">
        <f>(21.0/B79*100)</f>
        <v/>
      </c>
      <c r="D79" s="19" t="n">
        <v>1636</v>
      </c>
      <c r="E79" s="18" t="n">
        <v>478.66951635</v>
      </c>
      <c r="F79" s="20" t="n">
        <v>8.57648637</v>
      </c>
      <c r="G79" s="18" t="n">
        <v>457.51454031</v>
      </c>
      <c r="H79" s="20" t="n">
        <v>12.27021049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428.61542307</v>
      </c>
      <c r="F80" s="20" t="n">
        <v>3.69318494</v>
      </c>
      <c r="G80" s="18" t="n">
        <v>418.9661998</v>
      </c>
      <c r="H80" s="20" t="n">
        <v>8.94514478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432.54085427</v>
      </c>
      <c r="F81" s="20" t="n">
        <v>4.18045527</v>
      </c>
      <c r="G81" s="18" t="n">
        <v>421.90175442</v>
      </c>
      <c r="H81" s="20" t="n">
        <v>7.08713581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503.311784</v>
      </c>
      <c r="F7" s="20" t="n">
        <v>1.81551131</v>
      </c>
      <c r="G7" s="18" t="n">
        <v>516.0308976699999</v>
      </c>
      <c r="H7" s="20" t="n">
        <v>17.10456224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483.84204695</v>
      </c>
      <c r="F8" s="20" t="n">
        <v>2.93486887</v>
      </c>
      <c r="G8" s="18" t="n">
        <v>523.38004111</v>
      </c>
      <c r="H8" s="20" t="n">
        <v>15.45964627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502.74549259</v>
      </c>
      <c r="F9" s="20" t="n">
        <v>2.59552355</v>
      </c>
      <c r="G9" s="18" t="n">
        <v>458.98880325</v>
      </c>
      <c r="H9" s="20" t="n">
        <v>20.21544439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528.54831862</v>
      </c>
      <c r="F10" s="20" t="n">
        <v>2.8139034</v>
      </c>
      <c r="G10" s="18" t="n">
        <v>526.331598</v>
      </c>
      <c r="H10" s="20" t="n">
        <v>5.2599734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459.17986401</v>
      </c>
      <c r="F11" s="20" t="n">
        <v>3.09835558</v>
      </c>
      <c r="G11" s="18" t="n">
        <v>459.95977895</v>
      </c>
      <c r="H11" s="20" t="n">
        <v>10.44942468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488.31168932</v>
      </c>
      <c r="F12" s="20" t="n">
        <v>2.50545477</v>
      </c>
      <c r="G12" s="18" t="n">
        <v>461.36119841</v>
      </c>
      <c r="H12" s="20" t="n">
        <v>21.6152519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499.78345723</v>
      </c>
      <c r="F13" s="20" t="n">
        <v>2.86461678</v>
      </c>
      <c r="G13" s="18" t="n">
        <v>497.65162611</v>
      </c>
      <c r="H13" s="20" t="n">
        <v>9.28742128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519.38561108</v>
      </c>
      <c r="F14" s="20" t="n">
        <v>2.26722461</v>
      </c>
      <c r="G14" s="18" t="n">
        <v>511.31943169</v>
      </c>
      <c r="H14" s="20" t="n">
        <v>15.83532207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526.92889526</v>
      </c>
      <c r="F15" s="20" t="n">
        <v>2.62511201</v>
      </c>
      <c r="G15" s="18" t="n">
        <v>519.59094927</v>
      </c>
      <c r="H15" s="20" t="n">
        <v>9.05980096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501.98238958</v>
      </c>
      <c r="F16" s="20" t="n">
        <v>2.83894983</v>
      </c>
      <c r="G16" s="18" t="n">
        <v>511.50714101</v>
      </c>
      <c r="H16" s="20" t="n">
        <v>25.36161536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466.42586229</v>
      </c>
      <c r="F18" s="20" t="n">
        <v>4.81794444</v>
      </c>
      <c r="G18" s="18" t="n">
        <v>471.65596426</v>
      </c>
      <c r="H18" s="20" t="n">
        <v>9.84859183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470.22770249</v>
      </c>
      <c r="F19" s="20" t="n">
        <v>3.13327601</v>
      </c>
      <c r="G19" s="18" t="n">
        <v>465.06600521</v>
      </c>
      <c r="H19" s="20" t="n">
        <v>26.54797578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481.51923747</v>
      </c>
      <c r="F20" s="20" t="n">
        <v>2.20170299</v>
      </c>
      <c r="G20" s="18" t="n">
        <v>483.48064148</v>
      </c>
      <c r="H20" s="20" t="n">
        <v>5.16845698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521.66833479</v>
      </c>
      <c r="F21" s="20" t="n">
        <v>2.72911242</v>
      </c>
      <c r="G21" s="18" t="n">
        <v>520.11688588</v>
      </c>
      <c r="H21" s="20" t="n">
        <v>9.209855599999999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481.15587553</v>
      </c>
      <c r="F22" s="20" t="n">
        <v>4.89451181</v>
      </c>
      <c r="G22" s="18" t="n">
        <v>466.67120928</v>
      </c>
      <c r="H22" s="20" t="n">
        <v>10.88256464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488.47557791</v>
      </c>
      <c r="F23" s="20" t="n">
        <v>2.99513889</v>
      </c>
      <c r="G23" s="18" t="n">
        <v>566.75621528</v>
      </c>
      <c r="H23" s="20" t="n">
        <v>17.82204455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515.65096552</v>
      </c>
      <c r="F24" s="20" t="n">
        <v>3.16977207</v>
      </c>
      <c r="G24" s="18" t="n">
        <v>577.01633328</v>
      </c>
      <c r="H24" s="20" t="n">
        <v>14.00701873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516.63147466</v>
      </c>
      <c r="F25" s="20" t="n">
        <v>3.37477951</v>
      </c>
      <c r="G25" s="18" t="n">
        <v>529.5044944799999</v>
      </c>
      <c r="H25" s="20" t="n">
        <v>21.99460049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487.83335455</v>
      </c>
      <c r="F26" s="20" t="n">
        <v>1.92631495</v>
      </c>
      <c r="G26" s="18" t="n">
        <v>489.42973328</v>
      </c>
      <c r="H26" s="20" t="n">
        <v>8.93827922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477.64268726</v>
      </c>
      <c r="F27" s="20" t="n">
        <v>1.52449115</v>
      </c>
      <c r="G27" s="18" t="n">
        <v>491.17778301</v>
      </c>
      <c r="H27" s="20" t="n">
        <v>2.39759145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424.15849776</v>
      </c>
      <c r="F28" s="20" t="n">
        <v>2.61190183</v>
      </c>
      <c r="G28" s="18" t="n">
        <v>396.33281668</v>
      </c>
      <c r="H28" s="20" t="n">
        <v>11.23812206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512.08277972</v>
      </c>
      <c r="F30" s="20" t="n">
        <v>3.24820946</v>
      </c>
      <c r="G30" s="18" t="n">
        <v>506.83954886</v>
      </c>
      <c r="H30" s="20" t="n">
        <v>9.20725513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513.85753303</v>
      </c>
      <c r="F31" s="20" t="n">
        <v>2.91987268</v>
      </c>
      <c r="G31" s="18" t="n">
        <v>509.43459327</v>
      </c>
      <c r="H31" s="20" t="n">
        <v>5.80118497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505.50440828</v>
      </c>
      <c r="F32" s="20" t="n">
        <v>2.51266172</v>
      </c>
      <c r="G32" s="18" t="n">
        <v>515.2186153</v>
      </c>
      <c r="H32" s="20" t="n">
        <v>16.46303877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499.17647784</v>
      </c>
      <c r="F33" s="20" t="n">
        <v>3.73828538</v>
      </c>
      <c r="G33" s="18" t="n">
        <v>495.60714459</v>
      </c>
      <c r="H33" s="20" t="n">
        <v>5.50900616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452.2576043</v>
      </c>
      <c r="F34" s="20" t="n">
        <v>2.88349038</v>
      </c>
      <c r="G34" s="18" t="n">
        <v>467.35191764</v>
      </c>
      <c r="H34" s="20" t="n">
        <v>31.50469456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499.48383907</v>
      </c>
      <c r="F35" s="20" t="n">
        <v>1.86212307</v>
      </c>
      <c r="G35" s="18" t="n">
        <v>520.93893251</v>
      </c>
      <c r="H35" s="20" t="n">
        <v>2.05182747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496.02092344</v>
      </c>
      <c r="F36" s="20" t="n">
        <v>2.34730246</v>
      </c>
      <c r="G36" s="18" t="n">
        <v>487.01989036</v>
      </c>
      <c r="H36" s="20" t="n">
        <v>17.93723495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500.19672619</v>
      </c>
      <c r="F37" s="20" t="n">
        <v>3.50672485</v>
      </c>
      <c r="G37" s="18" t="n">
        <v>495.87548159</v>
      </c>
      <c r="H37" s="20" t="n">
        <v>9.673785580000001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491.86149131</v>
      </c>
      <c r="F38" s="20" t="n">
        <v>3.15499625</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427.25857318</v>
      </c>
      <c r="F39" s="20" t="n">
        <v>13.01583176</v>
      </c>
      <c r="G39" s="18" t="n">
        <v>428.48085473</v>
      </c>
      <c r="H39" s="20" t="n">
        <v>4.41856256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500.46696074</v>
      </c>
      <c r="F40" s="20" t="n">
        <v>3.38900403</v>
      </c>
      <c r="G40" s="18" t="n">
        <v>494.59314928</v>
      </c>
      <c r="H40" s="20" t="n">
        <v>18.08695247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497.74184635</v>
      </c>
      <c r="F41" s="20" t="n">
        <v>3.47670036</v>
      </c>
      <c r="G41" s="18" t="n">
        <v>495.47828059</v>
      </c>
      <c r="H41" s="20" t="n">
        <v>13.7967855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405.29153903</v>
      </c>
      <c r="F44" s="20" t="n">
        <v>5.1425043</v>
      </c>
      <c r="G44" s="18" t="n">
        <v>405.42218947</v>
      </c>
      <c r="H44" s="20" t="n">
        <v>5.79504243</v>
      </c>
      <c r="I44" s="18" t="s">
        <v>404</v>
      </c>
      <c r="J44" s="20" t="s">
        <v>404</v>
      </c>
      <c r="K44" s="18" t="s">
        <v>404</v>
      </c>
      <c r="L44" s="20" t="s">
        <v>404</v>
      </c>
      <c r="M44" s="18" t="s">
        <v>404</v>
      </c>
      <c r="N44" s="20" t="s">
        <v>404</v>
      </c>
      <c r="O44" s="18" t="n">
        <v>379.53706047</v>
      </c>
      <c r="P44" s="20" t="n">
        <v>12.5491312</v>
      </c>
      <c r="Q44" s="18" t="n">
        <v>424.12266845</v>
      </c>
      <c r="R44" s="20" t="n">
        <v>51.61421612</v>
      </c>
    </row>
    <row r="45" spans="1:18">
      <c r="A45" s="15" t="s">
        <v>442</v>
      </c>
      <c r="B45" s="17" t="n">
        <v>5519</v>
      </c>
      <c r="C45" s="18">
        <f>(0.0/B45*100)</f>
        <v/>
      </c>
      <c r="D45" s="19" t="n">
        <v>5519</v>
      </c>
      <c r="E45" s="18" t="n">
        <v>349.30634472</v>
      </c>
      <c r="F45" s="20" t="n">
        <v>3.53437026</v>
      </c>
      <c r="G45" s="18" t="n">
        <v>353.74053132</v>
      </c>
      <c r="H45" s="20" t="n">
        <v>8.929669880000001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412.71524506</v>
      </c>
      <c r="F46" s="20" t="n">
        <v>3.29734072</v>
      </c>
      <c r="G46" s="18" t="n">
        <v>382.26779932</v>
      </c>
      <c r="H46" s="20" t="n">
        <v>18.05307299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433.03989395</v>
      </c>
      <c r="F47" s="20" t="n">
        <v>6.26413492</v>
      </c>
      <c r="G47" s="18" t="n">
        <v>426.63278422</v>
      </c>
      <c r="H47" s="20" t="n">
        <v>12.24620359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491.13055966</v>
      </c>
      <c r="F48" s="20" t="n">
        <v>5.58848011</v>
      </c>
      <c r="G48" s="18" t="n">
        <v>531.4067912</v>
      </c>
      <c r="H48" s="20" t="n">
        <v>25.07774021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424.43771526</v>
      </c>
      <c r="F49" s="20" t="n">
        <v>3.32561227</v>
      </c>
      <c r="G49" s="18" t="n">
        <v>451.75903898</v>
      </c>
      <c r="H49" s="20" t="n">
        <v>14.54805212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427.7911206</v>
      </c>
      <c r="F50" s="20" t="n">
        <v>3.38266914</v>
      </c>
      <c r="G50" s="18" t="n">
        <v>432.09008</v>
      </c>
      <c r="H50" s="20" t="n">
        <v>49.62218362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428.70071352</v>
      </c>
      <c r="F51" s="20" t="n">
        <v>4.33044993</v>
      </c>
      <c r="G51" s="18" t="n">
        <v>425.18015879</v>
      </c>
      <c r="H51" s="20" t="n">
        <v>5.80444302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491.67803092</v>
      </c>
      <c r="F52" s="20" t="n">
        <v>5.87304882</v>
      </c>
      <c r="G52" s="18" t="n">
        <v>483.86490921</v>
      </c>
      <c r="H52" s="20" t="n">
        <v>4.24795985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449.66526669</v>
      </c>
      <c r="F53" s="20" t="n">
        <v>2.39579531</v>
      </c>
      <c r="G53" s="18" t="n">
        <v>436.35376461</v>
      </c>
      <c r="H53" s="20" t="n">
        <v>2.13304411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355.76865166</v>
      </c>
      <c r="F54" s="20" t="n">
        <v>4.22591378</v>
      </c>
      <c r="G54" s="18" t="n">
        <v>361.19734473</v>
      </c>
      <c r="H54" s="20" t="n">
        <v>7.45031652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399.07202682</v>
      </c>
      <c r="F55" s="20" t="n">
        <v>3.31238937</v>
      </c>
      <c r="G55" s="18" t="n">
        <v>413.44073597</v>
      </c>
      <c r="H55" s="20" t="n">
        <v>10.60717387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526.05463189</v>
      </c>
      <c r="F56" s="20" t="n">
        <v>2.74166827</v>
      </c>
      <c r="G56" s="18" t="n">
        <v>556.41578276</v>
      </c>
      <c r="H56" s="20" t="n">
        <v>22.08162065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397.08711324</v>
      </c>
      <c r="F57" s="20" t="n">
        <v>2.88743067</v>
      </c>
      <c r="G57" s="18" t="n">
        <v>443.75857059</v>
      </c>
      <c r="H57" s="20" t="n">
        <v>9.631641249999999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414.21514765</v>
      </c>
      <c r="F58" s="20" t="n">
        <v>5.57191787</v>
      </c>
      <c r="G58" s="18" t="n">
        <v>402.88984827</v>
      </c>
      <c r="H58" s="20" t="n">
        <v>4.90675132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343.10648234</v>
      </c>
      <c r="F59" s="20" t="n">
        <v>2.06326551</v>
      </c>
      <c r="G59" s="18" t="n">
        <v>353.95590478</v>
      </c>
      <c r="H59" s="20" t="n">
        <v>2.30187363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355.35405109</v>
      </c>
      <c r="F60" s="20" t="n">
        <v>5.44493344</v>
      </c>
      <c r="G60" s="18" t="n">
        <v>313.97523392</v>
      </c>
      <c r="H60" s="20" t="n">
        <v>8.857715929999999</v>
      </c>
      <c r="I60" s="18" t="s">
        <v>404</v>
      </c>
      <c r="J60" s="20" t="s">
        <v>404</v>
      </c>
      <c r="K60" s="18" t="s">
        <v>404</v>
      </c>
      <c r="L60" s="20" t="s">
        <v>404</v>
      </c>
      <c r="M60" s="18" t="s">
        <v>404</v>
      </c>
      <c r="N60" s="20" t="s">
        <v>404</v>
      </c>
      <c r="O60" s="18" t="s">
        <v>404</v>
      </c>
      <c r="P60" s="20" t="s">
        <v>404</v>
      </c>
      <c r="Q60" s="18" t="n">
        <v>280.93298083</v>
      </c>
      <c r="R60" s="20" t="n">
        <v>20.83345354</v>
      </c>
    </row>
    <row r="61" spans="1:18">
      <c r="A61" s="15" t="s">
        <v>458</v>
      </c>
      <c r="B61" s="17" t="n">
        <v>6525</v>
      </c>
      <c r="C61" s="18">
        <f>(0.0/B61*100)</f>
        <v/>
      </c>
      <c r="D61" s="19" t="n">
        <v>6525</v>
      </c>
      <c r="E61" s="18" t="n">
        <v>472.01127005</v>
      </c>
      <c r="F61" s="20" t="n">
        <v>2.85587669</v>
      </c>
      <c r="G61" s="18" t="n">
        <v>481.12927071</v>
      </c>
      <c r="H61" s="20" t="n">
        <v>10.97310904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508.42363519</v>
      </c>
      <c r="F62" s="20" t="n">
        <v>1.26246499</v>
      </c>
      <c r="G62" s="18" t="n">
        <v>533.48291305</v>
      </c>
      <c r="H62" s="20" t="n">
        <v>10.50730643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338.86424554</v>
      </c>
      <c r="F63" s="20" t="n">
        <v>2.21044463</v>
      </c>
      <c r="G63" s="18" t="n">
        <v>362.51567957</v>
      </c>
      <c r="H63" s="20" t="n">
        <v>1.82827061</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449.43746973</v>
      </c>
      <c r="F64" s="20" t="n">
        <v>1.90191127</v>
      </c>
      <c r="G64" s="18" t="n">
        <v>413.0622539</v>
      </c>
      <c r="H64" s="20" t="n">
        <v>6.13413683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415.88247073</v>
      </c>
      <c r="F65" s="20" t="n">
        <v>2.82162897</v>
      </c>
      <c r="G65" s="18" t="n">
        <v>420.44941461</v>
      </c>
      <c r="H65" s="20" t="n">
        <v>15.83833965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434.99894728</v>
      </c>
      <c r="F66" s="20" t="n">
        <v>2.77440366</v>
      </c>
      <c r="G66" s="18" t="n">
        <v>421.28883207</v>
      </c>
      <c r="H66" s="20" t="n">
        <v>1.85067234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396.66356094</v>
      </c>
      <c r="F67" s="20" t="n">
        <v>2.90290762</v>
      </c>
      <c r="G67" s="18" t="n">
        <v>422.89847021</v>
      </c>
      <c r="H67" s="20" t="n">
        <v>20.06285421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438.98349426</v>
      </c>
      <c r="F68" s="20" t="n">
        <v>1.62430209</v>
      </c>
      <c r="G68" s="18" t="n">
        <v>362.5004192</v>
      </c>
      <c r="H68" s="20" t="n">
        <v>1.44355583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433.64891454</v>
      </c>
      <c r="F69" s="20" t="n">
        <v>4.62117663</v>
      </c>
      <c r="G69" s="18" t="n">
        <v>433.40091181</v>
      </c>
      <c r="H69" s="20" t="n">
        <v>13.12332055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493.82162728</v>
      </c>
      <c r="F70" s="20" t="n">
        <v>2.95019407</v>
      </c>
      <c r="G70" s="18" t="n">
        <v>532.08537791</v>
      </c>
      <c r="H70" s="20" t="n">
        <v>29.75972296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535.3206659</v>
      </c>
      <c r="F71" s="20" t="n">
        <v>1.78513587</v>
      </c>
      <c r="G71" s="18" t="n">
        <v>534.2503574</v>
      </c>
      <c r="H71" s="20" t="n">
        <v>2.9014309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497.01094674</v>
      </c>
      <c r="F72" s="20" t="n">
        <v>3.01508519</v>
      </c>
      <c r="G72" s="18" t="n">
        <v>497.61002543</v>
      </c>
      <c r="H72" s="20" t="n">
        <v>11.38451958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407.58326977</v>
      </c>
      <c r="F73" s="20" t="n">
        <v>3.61288801</v>
      </c>
      <c r="G73" s="18" t="n">
        <v>423.7795599</v>
      </c>
      <c r="H73" s="20" t="n">
        <v>10.95738471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426.03794015</v>
      </c>
      <c r="F74" s="20" t="n">
        <v>2.3077362</v>
      </c>
      <c r="G74" s="18" t="n">
        <v>423.47338442</v>
      </c>
      <c r="H74" s="20" t="n">
        <v>1.93066463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361.96510019</v>
      </c>
      <c r="F75" s="20" t="n">
        <v>4.77795605</v>
      </c>
      <c r="G75" s="18" t="n">
        <v>364.48860183</v>
      </c>
      <c r="H75" s="20" t="n">
        <v>6.62587025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450.3961183</v>
      </c>
      <c r="F76" s="20" t="n">
        <v>4.23808025</v>
      </c>
      <c r="G76" s="18" t="n">
        <v>397.0307168</v>
      </c>
      <c r="H76" s="20" t="n">
        <v>5.64706673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442.68062795</v>
      </c>
      <c r="F77" s="20" t="n">
        <v>4.56536755</v>
      </c>
      <c r="G77" s="18" t="n">
        <v>428.7705882</v>
      </c>
      <c r="H77" s="20" t="n">
        <v>4.614845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486.42539827</v>
      </c>
      <c r="F78" s="20" t="n">
        <v>3.78721317</v>
      </c>
      <c r="G78" s="18" t="n">
        <v>482.62029668</v>
      </c>
      <c r="H78" s="20" t="n">
        <v>50.46780319</v>
      </c>
      <c r="I78" s="18" t="s">
        <v>404</v>
      </c>
      <c r="J78" s="20" t="s">
        <v>404</v>
      </c>
      <c r="K78" s="18" t="s">
        <v>404</v>
      </c>
      <c r="L78" s="20" t="s">
        <v>404</v>
      </c>
      <c r="M78" s="18" t="s">
        <v>404</v>
      </c>
      <c r="N78" s="20" t="s">
        <v>404</v>
      </c>
      <c r="O78" s="18" t="s">
        <v>404</v>
      </c>
      <c r="P78" s="20" t="s">
        <v>404</v>
      </c>
      <c r="Q78" s="18" t="n">
        <v>511.80499662</v>
      </c>
      <c r="R78" s="20" t="n">
        <v>26.74243833</v>
      </c>
    </row>
    <row customHeight="1" ht="25" r="79" spans="1:18">
      <c r="A79" s="15" t="s">
        <v>476</v>
      </c>
      <c r="B79" s="17" t="n">
        <v>1657</v>
      </c>
      <c r="C79" s="18">
        <f>(21.0/B79*100)</f>
        <v/>
      </c>
      <c r="D79" s="19" t="n">
        <v>1636</v>
      </c>
      <c r="E79" s="18" t="n">
        <v>476.15364541</v>
      </c>
      <c r="F79" s="20" t="n">
        <v>7.71486245</v>
      </c>
      <c r="G79" s="18" t="n">
        <v>462.52313725</v>
      </c>
      <c r="H79" s="20" t="n">
        <v>19.928461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428.10374397</v>
      </c>
      <c r="F80" s="20" t="n">
        <v>3.94256853</v>
      </c>
      <c r="G80" s="18" t="n">
        <v>420.72562473</v>
      </c>
      <c r="H80" s="20" t="n">
        <v>9.903486920000001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434.87089855</v>
      </c>
      <c r="F81" s="20" t="n">
        <v>6.79259505</v>
      </c>
      <c r="G81" s="18" t="n">
        <v>427.14278196</v>
      </c>
      <c r="H81" s="20" t="n">
        <v>4.08594996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499.37990386</v>
      </c>
      <c r="F7" s="20" t="n">
        <v>3.77882179</v>
      </c>
      <c r="G7" s="18" t="n">
        <v>505.116635</v>
      </c>
      <c r="H7" s="20" t="n">
        <v>2.06097456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495.28228192</v>
      </c>
      <c r="F8" s="20" t="n">
        <v>5.66548369</v>
      </c>
      <c r="G8" s="18" t="n">
        <v>474.39468502</v>
      </c>
      <c r="H8" s="20" t="n">
        <v>6.13903673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491.60470646</v>
      </c>
      <c r="F9" s="20" t="n">
        <v>6.26776489</v>
      </c>
      <c r="G9" s="18" t="n">
        <v>504.87251424</v>
      </c>
      <c r="H9" s="20" t="n">
        <v>3.29760825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529.36111973</v>
      </c>
      <c r="F10" s="20" t="n">
        <v>4.33856712</v>
      </c>
      <c r="G10" s="18" t="n">
        <v>527.46653176</v>
      </c>
      <c r="H10" s="20" t="n">
        <v>2.59099027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454.33078894</v>
      </c>
      <c r="F11" s="20" t="n">
        <v>7.07354708</v>
      </c>
      <c r="G11" s="18" t="n">
        <v>461.8403767</v>
      </c>
      <c r="H11" s="20" t="n">
        <v>3.96372547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492.8763046</v>
      </c>
      <c r="F12" s="20" t="n">
        <v>13.24438328</v>
      </c>
      <c r="G12" s="18" t="n">
        <v>486.83470358</v>
      </c>
      <c r="H12" s="20" t="n">
        <v>2.89408542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492.08642023</v>
      </c>
      <c r="F13" s="20" t="n">
        <v>4.88639856</v>
      </c>
      <c r="G13" s="18" t="n">
        <v>502.81182755</v>
      </c>
      <c r="H13" s="20" t="n">
        <v>3.48335211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511.00755483</v>
      </c>
      <c r="F14" s="20" t="n">
        <v>8.49847119</v>
      </c>
      <c r="G14" s="18" t="n">
        <v>520.08115794</v>
      </c>
      <c r="H14" s="20" t="n">
        <v>2.4513029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525.20974155</v>
      </c>
      <c r="F15" s="20" t="n">
        <v>3.49659983</v>
      </c>
      <c r="G15" s="18" t="n">
        <v>527.23514298</v>
      </c>
      <c r="H15" s="20" t="n">
        <v>3.69863901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509.98107449</v>
      </c>
      <c r="F16" s="20" t="n">
        <v>7.68086421</v>
      </c>
      <c r="G16" s="18" t="n">
        <v>497.84899153</v>
      </c>
      <c r="H16" s="20" t="n">
        <v>5.02536465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516.00088278</v>
      </c>
      <c r="F17" s="20" t="n">
        <v>6.74736278</v>
      </c>
      <c r="G17" s="18" t="n">
        <v>501.84471989</v>
      </c>
      <c r="H17" s="20" t="n">
        <v>6.49854636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462.96499617</v>
      </c>
      <c r="F18" s="20" t="n">
        <v>5.05437615</v>
      </c>
      <c r="G18" s="18" t="n">
        <v>497.96455607</v>
      </c>
      <c r="H18" s="20" t="n">
        <v>6.98942991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462.48790708</v>
      </c>
      <c r="F19" s="20" t="n">
        <v>5.55059716</v>
      </c>
      <c r="G19" s="18" t="n">
        <v>479.14121185</v>
      </c>
      <c r="H19" s="20" t="n">
        <v>6.00017684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469.41980288</v>
      </c>
      <c r="F20" s="20" t="n">
        <v>6.4024251</v>
      </c>
      <c r="G20" s="18" t="n">
        <v>482.91986141</v>
      </c>
      <c r="H20" s="20" t="n">
        <v>2.07005583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528.4418913</v>
      </c>
      <c r="F21" s="20" t="n">
        <v>5.93817388</v>
      </c>
      <c r="G21" s="18" t="n">
        <v>520.45454678</v>
      </c>
      <c r="H21" s="20" t="n">
        <v>2.83986213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469.41953964</v>
      </c>
      <c r="F22" s="20" t="n">
        <v>14.12305544</v>
      </c>
      <c r="G22" s="18" t="n">
        <v>481.39797737</v>
      </c>
      <c r="H22" s="20" t="n">
        <v>4.24910292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486.11000916</v>
      </c>
      <c r="F23" s="20" t="n">
        <v>4.32329209</v>
      </c>
      <c r="G23" s="18" t="n">
        <v>493.85784804</v>
      </c>
      <c r="H23" s="20" t="n">
        <v>7.13527225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512.85314561</v>
      </c>
      <c r="F24" s="20" t="n">
        <v>13.4846708</v>
      </c>
      <c r="G24" s="18" t="n">
        <v>516.30188358</v>
      </c>
      <c r="H24" s="20" t="n">
        <v>3.4278426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519.2906014599999</v>
      </c>
      <c r="F25" s="20" t="n">
        <v>6.45010775</v>
      </c>
      <c r="G25" s="18" t="n">
        <v>515.96153554</v>
      </c>
      <c r="H25" s="20" t="n">
        <v>4.07853061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492.62466609</v>
      </c>
      <c r="F26" s="20" t="n">
        <v>3.71120597</v>
      </c>
      <c r="G26" s="18" t="n">
        <v>485.73181162</v>
      </c>
      <c r="H26" s="20" t="n">
        <v>2.18373768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486.70932302</v>
      </c>
      <c r="F27" s="20" t="n">
        <v>1.53991155</v>
      </c>
      <c r="G27" s="18" t="n">
        <v>472.87557518</v>
      </c>
      <c r="H27" s="20" t="n">
        <v>2.2525624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423.71944712</v>
      </c>
      <c r="F28" s="20" t="n">
        <v>3.12900022</v>
      </c>
      <c r="G28" s="18" t="n">
        <v>421.39132389</v>
      </c>
      <c r="H28" s="20" t="n">
        <v>6.12487152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516.67916195</v>
      </c>
      <c r="F29" s="20" t="n">
        <v>14.64391605</v>
      </c>
      <c r="G29" s="18" t="n">
        <v>503.5890566</v>
      </c>
      <c r="H29" s="20" t="n">
        <v>5.16793254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506.85177518</v>
      </c>
      <c r="F30" s="20" t="n">
        <v>7.80934326</v>
      </c>
      <c r="G30" s="18" t="n">
        <v>512.64686065</v>
      </c>
      <c r="H30" s="20" t="n">
        <v>3.77764144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515.38571515</v>
      </c>
      <c r="F31" s="20" t="n">
        <v>5.291859</v>
      </c>
      <c r="G31" s="18" t="n">
        <v>512.17535886</v>
      </c>
      <c r="H31" s="20" t="n">
        <v>2.99600243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506.61992804</v>
      </c>
      <c r="F32" s="20" t="n">
        <v>4.21213668</v>
      </c>
      <c r="G32" s="18" t="n">
        <v>505.02678637</v>
      </c>
      <c r="H32" s="20" t="n">
        <v>3.34015943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499.61344715</v>
      </c>
      <c r="F33" s="20" t="n">
        <v>3.85727397</v>
      </c>
      <c r="G33" s="18" t="n">
        <v>494.39469768</v>
      </c>
      <c r="H33" s="20" t="n">
        <v>5.65969258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452.5777338</v>
      </c>
      <c r="F34" s="20" t="n">
        <v>6.25473225</v>
      </c>
      <c r="G34" s="18" t="n">
        <v>452.46948438</v>
      </c>
      <c r="H34" s="20" t="n">
        <v>5.26167181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493.25287242</v>
      </c>
      <c r="F35" s="20" t="n">
        <v>2.22219527</v>
      </c>
      <c r="G35" s="18" t="n">
        <v>514.81781445</v>
      </c>
      <c r="H35" s="20" t="n">
        <v>1.9390885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488.18286861</v>
      </c>
      <c r="F36" s="20" t="n">
        <v>3.27873663</v>
      </c>
      <c r="G36" s="18" t="n">
        <v>504.85590359</v>
      </c>
      <c r="H36" s="20" t="n">
        <v>3.74237035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504.263066</v>
      </c>
      <c r="F37" s="20" t="n">
        <v>8.06164738</v>
      </c>
      <c r="G37" s="18" t="n">
        <v>499.33451725</v>
      </c>
      <c r="H37" s="20" t="n">
        <v>3.70265414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504.44278398</v>
      </c>
      <c r="F38" s="20" t="n">
        <v>6.18000838</v>
      </c>
      <c r="G38" s="18" t="n">
        <v>481.19939779</v>
      </c>
      <c r="H38" s="20" t="n">
        <v>5.15718023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427.98152123</v>
      </c>
      <c r="F39" s="20" t="n">
        <v>4.26192842</v>
      </c>
      <c r="G39" s="18" t="n">
        <v>435.44651544</v>
      </c>
      <c r="H39" s="20" t="n">
        <v>24.22591965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504.34316384</v>
      </c>
      <c r="F40" s="20" t="n">
        <v>7.7857257</v>
      </c>
      <c r="G40" s="18" t="n">
        <v>499.7267026</v>
      </c>
      <c r="H40" s="20" t="n">
        <v>3.57475951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493.27319137</v>
      </c>
      <c r="F41" s="20" t="n">
        <v>5.74177563</v>
      </c>
      <c r="G41" s="18" t="n">
        <v>500.33753369</v>
      </c>
      <c r="H41" s="20" t="n">
        <v>4.19381143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403.8256727</v>
      </c>
      <c r="F44" s="20" t="n">
        <v>3.74549299</v>
      </c>
      <c r="G44" s="18" t="n">
        <v>412.32858863</v>
      </c>
      <c r="H44" s="20" t="n">
        <v>12.54637996</v>
      </c>
      <c r="I44" s="18" t="s">
        <v>404</v>
      </c>
      <c r="J44" s="20" t="s">
        <v>404</v>
      </c>
      <c r="K44" s="18" t="s">
        <v>404</v>
      </c>
      <c r="L44" s="20" t="s">
        <v>404</v>
      </c>
      <c r="M44" s="18" t="s">
        <v>404</v>
      </c>
      <c r="N44" s="20" t="s">
        <v>404</v>
      </c>
      <c r="O44" s="18" t="s">
        <v>404</v>
      </c>
      <c r="P44" s="20" t="s">
        <v>404</v>
      </c>
      <c r="Q44" s="18" t="n">
        <v>384.87930951</v>
      </c>
      <c r="R44" s="20" t="n">
        <v>44.82237998</v>
      </c>
    </row>
    <row r="45" spans="1:18">
      <c r="A45" s="15" t="s">
        <v>442</v>
      </c>
      <c r="B45" s="17" t="n">
        <v>5519</v>
      </c>
      <c r="C45" s="18">
        <f>(0.0/B45*100)</f>
        <v/>
      </c>
      <c r="D45" s="19" t="n">
        <v>5519</v>
      </c>
      <c r="E45" s="18" t="n">
        <v>353.3767572</v>
      </c>
      <c r="F45" s="20" t="n">
        <v>3.40108677</v>
      </c>
      <c r="G45" s="18" t="n">
        <v>329.67307349</v>
      </c>
      <c r="H45" s="20" t="n">
        <v>4.96625219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407.07610373</v>
      </c>
      <c r="F46" s="20" t="n">
        <v>4.00431007</v>
      </c>
      <c r="G46" s="18" t="n">
        <v>421.59657027</v>
      </c>
      <c r="H46" s="20" t="n">
        <v>5.36470624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437.70668692</v>
      </c>
      <c r="F47" s="20" t="n">
        <v>5.93193837</v>
      </c>
      <c r="G47" s="18" t="n">
        <v>414.52139305</v>
      </c>
      <c r="H47" s="20" t="n">
        <v>12.56823668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485.60950447</v>
      </c>
      <c r="F48" s="20" t="n">
        <v>8.3460439</v>
      </c>
      <c r="G48" s="18" t="n">
        <v>504.06985167</v>
      </c>
      <c r="H48" s="20" t="n">
        <v>9.26882241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421.30906002</v>
      </c>
      <c r="F49" s="20" t="n">
        <v>4.4232193</v>
      </c>
      <c r="G49" s="18" t="n">
        <v>429.24956071</v>
      </c>
      <c r="H49" s="20" t="n">
        <v>5.35707579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422.38117612</v>
      </c>
      <c r="F50" s="20" t="n">
        <v>3.92360088</v>
      </c>
      <c r="G50" s="18" t="n">
        <v>442.79129687</v>
      </c>
      <c r="H50" s="20" t="n">
        <v>7.57954173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432.41850509</v>
      </c>
      <c r="F51" s="20" t="n">
        <v>3.95735325</v>
      </c>
      <c r="G51" s="18" t="n">
        <v>422.8501212</v>
      </c>
      <c r="H51" s="20" t="n">
        <v>4.93711119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484.11672297</v>
      </c>
      <c r="F52" s="20" t="n">
        <v>4.35203913</v>
      </c>
      <c r="G52" s="18" t="n">
        <v>491.91430998</v>
      </c>
      <c r="H52" s="20" t="n">
        <v>6.65102343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438.47921365</v>
      </c>
      <c r="F53" s="20" t="n">
        <v>1.82580187</v>
      </c>
      <c r="G53" s="18" t="n">
        <v>452.41405878</v>
      </c>
      <c r="H53" s="20" t="n">
        <v>3.35415011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359.66370114</v>
      </c>
      <c r="F54" s="20" t="n">
        <v>4.26155604</v>
      </c>
      <c r="G54" s="18" t="n">
        <v>353.17165117</v>
      </c>
      <c r="H54" s="20" t="n">
        <v>8.83275214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398.82316095</v>
      </c>
      <c r="F55" s="20" t="n">
        <v>3.92075581</v>
      </c>
      <c r="G55" s="18" t="n">
        <v>406.76943811</v>
      </c>
      <c r="H55" s="20" t="n">
        <v>6.37466926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535.85505994</v>
      </c>
      <c r="F56" s="20" t="n">
        <v>6.52913314</v>
      </c>
      <c r="G56" s="18" t="n">
        <v>523.6675653999999</v>
      </c>
      <c r="H56" s="20" t="n">
        <v>3.93304373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388.6415426</v>
      </c>
      <c r="F57" s="20" t="n">
        <v>7.04062105</v>
      </c>
      <c r="G57" s="18" t="n">
        <v>399.76794179</v>
      </c>
      <c r="H57" s="20" t="n">
        <v>3.2431561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405.31479858</v>
      </c>
      <c r="F58" s="20" t="n">
        <v>3.49355519</v>
      </c>
      <c r="G58" s="18" t="n">
        <v>423.00131718</v>
      </c>
      <c r="H58" s="20" t="n">
        <v>7.20746911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344.96815978</v>
      </c>
      <c r="F59" s="20" t="n">
        <v>1.90334224</v>
      </c>
      <c r="G59" s="18" t="n">
        <v>352.74707865</v>
      </c>
      <c r="H59" s="20" t="n">
        <v>3.08687965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333.67172951</v>
      </c>
      <c r="F60" s="20" t="n">
        <v>7.88202183</v>
      </c>
      <c r="G60" s="18" t="n">
        <v>359.74240688</v>
      </c>
      <c r="H60" s="20" t="n">
        <v>7.40905881</v>
      </c>
      <c r="I60" s="18" t="s">
        <v>404</v>
      </c>
      <c r="J60" s="20" t="s">
        <v>404</v>
      </c>
      <c r="K60" s="18" t="s">
        <v>404</v>
      </c>
      <c r="L60" s="20" t="s">
        <v>404</v>
      </c>
      <c r="M60" s="18" t="s">
        <v>404</v>
      </c>
      <c r="N60" s="20" t="s">
        <v>404</v>
      </c>
      <c r="O60" s="18" t="s">
        <v>404</v>
      </c>
      <c r="P60" s="20" t="s">
        <v>404</v>
      </c>
      <c r="Q60" s="18" t="n">
        <v>291.52258715</v>
      </c>
      <c r="R60" s="20" t="n">
        <v>29.43657304</v>
      </c>
    </row>
    <row r="61" spans="1:18">
      <c r="A61" s="15" t="s">
        <v>458</v>
      </c>
      <c r="B61" s="17" t="n">
        <v>6525</v>
      </c>
      <c r="C61" s="18">
        <f>(0.0/B61*100)</f>
        <v/>
      </c>
      <c r="D61" s="19" t="n">
        <v>6525</v>
      </c>
      <c r="E61" s="18" t="n">
        <v>475.40475273</v>
      </c>
      <c r="F61" s="20" t="n">
        <v>4.1642949</v>
      </c>
      <c r="G61" s="18" t="n">
        <v>468.98614655</v>
      </c>
      <c r="H61" s="20" t="n">
        <v>4.18030501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515.53720622</v>
      </c>
      <c r="F62" s="20" t="n">
        <v>2.84011394</v>
      </c>
      <c r="G62" s="18" t="n">
        <v>507.62156692</v>
      </c>
      <c r="H62" s="20" t="n">
        <v>1.30403281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343.80155679</v>
      </c>
      <c r="F63" s="20" t="n">
        <v>2.08375995</v>
      </c>
      <c r="G63" s="18" t="n">
        <v>357.34685895</v>
      </c>
      <c r="H63" s="20" t="n">
        <v>1.95013666</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435.40898057</v>
      </c>
      <c r="F64" s="20" t="n">
        <v>3.56868271</v>
      </c>
      <c r="G64" s="18" t="n">
        <v>449.7721694</v>
      </c>
      <c r="H64" s="20" t="n">
        <v>2.06570804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418.40983988</v>
      </c>
      <c r="F65" s="20" t="n">
        <v>3.04765739</v>
      </c>
      <c r="G65" s="18" t="n">
        <v>407.10250455</v>
      </c>
      <c r="H65" s="20" t="n">
        <v>6.4414333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422.46994521</v>
      </c>
      <c r="F66" s="20" t="n">
        <v>1.84877721</v>
      </c>
      <c r="G66" s="18" t="n">
        <v>439.92760058</v>
      </c>
      <c r="H66" s="20" t="n">
        <v>2.61856253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392.7434402</v>
      </c>
      <c r="F67" s="20" t="n">
        <v>5.88750253</v>
      </c>
      <c r="G67" s="18" t="n">
        <v>399.98664554</v>
      </c>
      <c r="H67" s="20" t="n">
        <v>4.34037799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376.67322198</v>
      </c>
      <c r="F68" s="20" t="n">
        <v>1.18355111</v>
      </c>
      <c r="G68" s="18" t="n">
        <v>434.34218359</v>
      </c>
      <c r="H68" s="20" t="n">
        <v>1.7737732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431.40478012</v>
      </c>
      <c r="F69" s="20" t="n">
        <v>5.29203659</v>
      </c>
      <c r="G69" s="18" t="n">
        <v>436.99137011</v>
      </c>
      <c r="H69" s="20" t="n">
        <v>7.57469138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491.53236998</v>
      </c>
      <c r="F70" s="20" t="n">
        <v>4.26663212</v>
      </c>
      <c r="G70" s="18" t="n">
        <v>499.32712302</v>
      </c>
      <c r="H70" s="20" t="n">
        <v>4.48023959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519.4345479999999</v>
      </c>
      <c r="F71" s="20" t="n">
        <v>2.97552216</v>
      </c>
      <c r="G71" s="18" t="n">
        <v>540.31163897</v>
      </c>
      <c r="H71" s="20" t="n">
        <v>2.0444878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494.71149686</v>
      </c>
      <c r="F72" s="20" t="n">
        <v>3.66347716</v>
      </c>
      <c r="G72" s="18" t="n">
        <v>503.75310599</v>
      </c>
      <c r="H72" s="20" t="n">
        <v>8.15957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395.96301174</v>
      </c>
      <c r="F73" s="20" t="n">
        <v>6.07753675</v>
      </c>
      <c r="G73" s="18" t="n">
        <v>415.04188472</v>
      </c>
      <c r="H73" s="20" t="n">
        <v>3.74185967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397.68182196</v>
      </c>
      <c r="F74" s="20" t="n">
        <v>3.89294765</v>
      </c>
      <c r="G74" s="18" t="n">
        <v>431.5965145</v>
      </c>
      <c r="H74" s="20" t="n">
        <v>1.7039573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363.53936785</v>
      </c>
      <c r="F75" s="20" t="n">
        <v>3.4706348</v>
      </c>
      <c r="G75" s="18" t="n">
        <v>354.0463403</v>
      </c>
      <c r="H75" s="20" t="n">
        <v>21.61833233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405.11129103</v>
      </c>
      <c r="F76" s="20" t="n">
        <v>4.41872793</v>
      </c>
      <c r="G76" s="18" t="n">
        <v>463.1814265</v>
      </c>
      <c r="H76" s="20" t="n">
        <v>5.63959703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428.35529605</v>
      </c>
      <c r="F77" s="20" t="n">
        <v>3.37082691</v>
      </c>
      <c r="G77" s="18" t="n">
        <v>449.63835168</v>
      </c>
      <c r="H77" s="20" t="n">
        <v>5.65011461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489.71869672</v>
      </c>
      <c r="F78" s="20" t="n">
        <v>3.93679454</v>
      </c>
      <c r="G78" s="18" t="n">
        <v>473.34919119</v>
      </c>
      <c r="H78" s="20" t="n">
        <v>10.89788074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475.44638696</v>
      </c>
      <c r="F79" s="20" t="n">
        <v>9.38962851</v>
      </c>
      <c r="G79" s="18" t="n">
        <v>475.07948693</v>
      </c>
      <c r="H79" s="20" t="n">
        <v>13.52456873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428.97983989</v>
      </c>
      <c r="F80" s="20" t="n">
        <v>3.90709017</v>
      </c>
      <c r="G80" s="18" t="n">
        <v>414.77161311</v>
      </c>
      <c r="H80" s="20" t="n">
        <v>11.03922262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430.44635306</v>
      </c>
      <c r="F81" s="20" t="n">
        <v>3.93243254</v>
      </c>
      <c r="G81" s="18" t="n">
        <v>430.78020777</v>
      </c>
      <c r="H81" s="20" t="n">
        <v>7.61191634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503.57813141</v>
      </c>
      <c r="F7" s="20" t="n">
        <v>3.72781167</v>
      </c>
      <c r="G7" s="18" t="n">
        <v>503.3037793</v>
      </c>
      <c r="H7" s="20" t="n">
        <v>2.20581879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487.98830661</v>
      </c>
      <c r="F8" s="20" t="n">
        <v>7.52238571</v>
      </c>
      <c r="G8" s="18" t="n">
        <v>483.48908035</v>
      </c>
      <c r="H8" s="20" t="n">
        <v>3.99079616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494.66796279</v>
      </c>
      <c r="F9" s="20" t="n">
        <v>6.3466371</v>
      </c>
      <c r="G9" s="18" t="n">
        <v>503.85021147</v>
      </c>
      <c r="H9" s="20" t="n">
        <v>4.20836112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527.1437134400001</v>
      </c>
      <c r="F10" s="20" t="n">
        <v>3.59077715</v>
      </c>
      <c r="G10" s="18" t="n">
        <v>528.86635826</v>
      </c>
      <c r="H10" s="20" t="n">
        <v>3.1334378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459.8287474</v>
      </c>
      <c r="F11" s="20" t="n">
        <v>5.90090798</v>
      </c>
      <c r="G11" s="18" t="n">
        <v>458.97780609</v>
      </c>
      <c r="H11" s="20" t="n">
        <v>3.92832776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481.92106227</v>
      </c>
      <c r="F12" s="20" t="n">
        <v>6.3782171</v>
      </c>
      <c r="G12" s="18" t="n">
        <v>490.20649041</v>
      </c>
      <c r="H12" s="20" t="n">
        <v>3.73941706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495.77017353</v>
      </c>
      <c r="F13" s="20" t="n">
        <v>4.27370827</v>
      </c>
      <c r="G13" s="18" t="n">
        <v>502.97014648</v>
      </c>
      <c r="H13" s="20" t="n">
        <v>3.1047007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519.37760475</v>
      </c>
      <c r="F14" s="20" t="n">
        <v>5.84345359</v>
      </c>
      <c r="G14" s="18" t="n">
        <v>519.09889608</v>
      </c>
      <c r="H14" s="20" t="n">
        <v>2.4234265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516.95868567</v>
      </c>
      <c r="F15" s="20" t="n">
        <v>8.18576356</v>
      </c>
      <c r="G15" s="18" t="n">
        <v>528.52709253</v>
      </c>
      <c r="H15" s="20" t="n">
        <v>2.65024134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505.99769664</v>
      </c>
      <c r="F16" s="20" t="n">
        <v>8.261927289999999</v>
      </c>
      <c r="G16" s="18" t="n">
        <v>500.52024867</v>
      </c>
      <c r="H16" s="20" t="n">
        <v>4.57294157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522.8639388300001</v>
      </c>
      <c r="F17" s="20" t="n">
        <v>11.13857395</v>
      </c>
      <c r="G17" s="18" t="n">
        <v>506.16899696</v>
      </c>
      <c r="H17" s="20" t="n">
        <v>4.15887261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462.61728814</v>
      </c>
      <c r="F18" s="20" t="n">
        <v>5.47861524</v>
      </c>
      <c r="G18" s="18" t="n">
        <v>473.81307765</v>
      </c>
      <c r="H18" s="20" t="n">
        <v>7.71349895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460.68069216</v>
      </c>
      <c r="F19" s="20" t="n">
        <v>8.98656036</v>
      </c>
      <c r="G19" s="18" t="n">
        <v>473.24600784</v>
      </c>
      <c r="H19" s="20" t="n">
        <v>4.48031938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466.99382329</v>
      </c>
      <c r="F20" s="20" t="n">
        <v>5.58734981</v>
      </c>
      <c r="G20" s="18" t="n">
        <v>482.9317389</v>
      </c>
      <c r="H20" s="20" t="n">
        <v>2.07614906</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524.0714673</v>
      </c>
      <c r="F21" s="20" t="n">
        <v>6.03421648</v>
      </c>
      <c r="G21" s="18" t="n">
        <v>520.92222799</v>
      </c>
      <c r="H21" s="20" t="n">
        <v>2.91800598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497.23072166</v>
      </c>
      <c r="F22" s="20" t="n">
        <v>12.1477152</v>
      </c>
      <c r="G22" s="18" t="n">
        <v>472.48019631</v>
      </c>
      <c r="H22" s="20" t="n">
        <v>4.97712815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457.41004931</v>
      </c>
      <c r="F23" s="20" t="n">
        <v>11.25093226</v>
      </c>
      <c r="G23" s="18" t="n">
        <v>492.34045284</v>
      </c>
      <c r="H23" s="20" t="n">
        <v>3.4896174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510.18589883</v>
      </c>
      <c r="F24" s="20" t="n">
        <v>4.39739715</v>
      </c>
      <c r="G24" s="18" t="n">
        <v>526.08412218</v>
      </c>
      <c r="H24" s="20" t="n">
        <v>6.20131587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517.87999892</v>
      </c>
      <c r="F25" s="20" t="n">
        <v>6.18959468</v>
      </c>
      <c r="G25" s="18" t="n">
        <v>517.25578416</v>
      </c>
      <c r="H25" s="20" t="n">
        <v>4.66307061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496.33693812</v>
      </c>
      <c r="F26" s="20" t="n">
        <v>6.30568318</v>
      </c>
      <c r="G26" s="18" t="n">
        <v>486.08567795</v>
      </c>
      <c r="H26" s="20" t="n">
        <v>2.06688147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488.45902541</v>
      </c>
      <c r="F27" s="20" t="n">
        <v>1.64754893</v>
      </c>
      <c r="G27" s="18" t="n">
        <v>469.00288106</v>
      </c>
      <c r="H27" s="20" t="n">
        <v>2.14028167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419.61660205</v>
      </c>
      <c r="F28" s="20" t="n">
        <v>3.57642234</v>
      </c>
      <c r="G28" s="18" t="n">
        <v>428.66588085</v>
      </c>
      <c r="H28" s="20" t="n">
        <v>4.7264309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511.29960545</v>
      </c>
      <c r="F29" s="20" t="n">
        <v>9.44903021</v>
      </c>
      <c r="G29" s="18" t="n">
        <v>501.6103431</v>
      </c>
      <c r="H29" s="20" t="n">
        <v>7.01951072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515.36322374</v>
      </c>
      <c r="F30" s="20" t="n">
        <v>5.85197101</v>
      </c>
      <c r="G30" s="18" t="n">
        <v>509.17540052</v>
      </c>
      <c r="H30" s="20" t="n">
        <v>3.83825162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516.71883385</v>
      </c>
      <c r="F31" s="20" t="n">
        <v>4.80086444</v>
      </c>
      <c r="G31" s="18" t="n">
        <v>511.08740742</v>
      </c>
      <c r="H31" s="20" t="n">
        <v>3.72977844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521.81238632</v>
      </c>
      <c r="F32" s="20" t="n">
        <v>14.79844425</v>
      </c>
      <c r="G32" s="18" t="n">
        <v>504.82416951</v>
      </c>
      <c r="H32" s="20" t="n">
        <v>2.54557026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500.19928024</v>
      </c>
      <c r="F33" s="20" t="n">
        <v>4.52611545</v>
      </c>
      <c r="G33" s="18" t="n">
        <v>495.44973725</v>
      </c>
      <c r="H33" s="20" t="n">
        <v>4.21529171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423.8925647</v>
      </c>
      <c r="F34" s="20" t="n">
        <v>19.29795863</v>
      </c>
      <c r="G34" s="18" t="n">
        <v>456.3631292</v>
      </c>
      <c r="H34" s="20" t="n">
        <v>3.9506402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505.95814955</v>
      </c>
      <c r="F35" s="20" t="n">
        <v>4.12792199</v>
      </c>
      <c r="G35" s="18" t="n">
        <v>507.63287504</v>
      </c>
      <c r="H35" s="20" t="n">
        <v>1.61744403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494.29235187</v>
      </c>
      <c r="F36" s="20" t="n">
        <v>4.1230941</v>
      </c>
      <c r="G36" s="18" t="n">
        <v>496.60217831</v>
      </c>
      <c r="H36" s="20" t="n">
        <v>3.07557311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511.86679838</v>
      </c>
      <c r="F37" s="20" t="n">
        <v>7.3292294</v>
      </c>
      <c r="G37" s="18" t="n">
        <v>496.68833819</v>
      </c>
      <c r="H37" s="20" t="n">
        <v>3.89175389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498.39968036</v>
      </c>
      <c r="F38" s="20" t="n">
        <v>7.30068341</v>
      </c>
      <c r="G38" s="18" t="n">
        <v>488.02636299</v>
      </c>
      <c r="H38" s="20" t="n">
        <v>4.3903634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431.703227</v>
      </c>
      <c r="F39" s="20" t="n">
        <v>4.35376901</v>
      </c>
      <c r="G39" s="18" t="n">
        <v>391.74517522</v>
      </c>
      <c r="H39" s="20" t="n">
        <v>14.06793053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495.79278652</v>
      </c>
      <c r="F40" s="20" t="n">
        <v>6.37206829</v>
      </c>
      <c r="G40" s="18" t="n">
        <v>502.23296356</v>
      </c>
      <c r="H40" s="20" t="n">
        <v>3.77049076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492.09296852</v>
      </c>
      <c r="F41" s="20" t="n">
        <v>5.32934602</v>
      </c>
      <c r="G41" s="18" t="n">
        <v>502.94720119</v>
      </c>
      <c r="H41" s="20" t="n">
        <v>4.91083592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411.85484162</v>
      </c>
      <c r="F44" s="20" t="n">
        <v>5.65876718</v>
      </c>
      <c r="G44" s="18" t="n">
        <v>394.14570429</v>
      </c>
      <c r="H44" s="20" t="n">
        <v>5.39567841</v>
      </c>
      <c r="I44" s="18" t="s">
        <v>404</v>
      </c>
      <c r="J44" s="20" t="s">
        <v>404</v>
      </c>
      <c r="K44" s="18" t="s">
        <v>404</v>
      </c>
      <c r="L44" s="20" t="s">
        <v>404</v>
      </c>
      <c r="M44" s="18" t="s">
        <v>404</v>
      </c>
      <c r="N44" s="20" t="s">
        <v>404</v>
      </c>
      <c r="O44" s="18" t="s">
        <v>404</v>
      </c>
      <c r="P44" s="20" t="s">
        <v>404</v>
      </c>
      <c r="Q44" s="18" t="n">
        <v>384.87930951</v>
      </c>
      <c r="R44" s="20" t="n">
        <v>44.82237998</v>
      </c>
    </row>
    <row r="45" spans="1:18">
      <c r="A45" s="15" t="s">
        <v>442</v>
      </c>
      <c r="B45" s="17" t="n">
        <v>5519</v>
      </c>
      <c r="C45" s="18">
        <f>(0.0/B45*100)</f>
        <v/>
      </c>
      <c r="D45" s="19" t="n">
        <v>5519</v>
      </c>
      <c r="E45" s="18" t="n">
        <v>350.96323453</v>
      </c>
      <c r="F45" s="20" t="n">
        <v>3.61947414</v>
      </c>
      <c r="G45" s="18" t="n">
        <v>345.49373734</v>
      </c>
      <c r="H45" s="20" t="n">
        <v>5.46758849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409.40529547</v>
      </c>
      <c r="F46" s="20" t="n">
        <v>4.13538577</v>
      </c>
      <c r="G46" s="18" t="n">
        <v>415.62106984</v>
      </c>
      <c r="H46" s="20" t="n">
        <v>4.85980941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448.98351149</v>
      </c>
      <c r="F47" s="20" t="n">
        <v>6.96747699</v>
      </c>
      <c r="G47" s="18" t="n">
        <v>411.71628457</v>
      </c>
      <c r="H47" s="20" t="n">
        <v>8.1356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491.61959362</v>
      </c>
      <c r="F48" s="20" t="n">
        <v>9.241174539999999</v>
      </c>
      <c r="G48" s="18" t="n">
        <v>496.82791024</v>
      </c>
      <c r="H48" s="20" t="n">
        <v>7.62368754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422.77182182</v>
      </c>
      <c r="F49" s="20" t="n">
        <v>7.38750199</v>
      </c>
      <c r="G49" s="18" t="n">
        <v>425.6293962</v>
      </c>
      <c r="H49" s="20" t="n">
        <v>3.88924005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427.3300261</v>
      </c>
      <c r="F50" s="20" t="n">
        <v>4.33819117</v>
      </c>
      <c r="G50" s="18" t="n">
        <v>429.15834628</v>
      </c>
      <c r="H50" s="20" t="n">
        <v>7.69449624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433.98123961</v>
      </c>
      <c r="F51" s="20" t="n">
        <v>4.50193372</v>
      </c>
      <c r="G51" s="18" t="n">
        <v>422.35345509</v>
      </c>
      <c r="H51" s="20" t="n">
        <v>3.9404929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485.72899269</v>
      </c>
      <c r="F52" s="20" t="n">
        <v>6.38803998</v>
      </c>
      <c r="G52" s="18" t="n">
        <v>487.54640331</v>
      </c>
      <c r="H52" s="20" t="n">
        <v>4.24257497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447.58190537</v>
      </c>
      <c r="F53" s="20" t="n">
        <v>2.05470729</v>
      </c>
      <c r="G53" s="18" t="n">
        <v>436.90598096</v>
      </c>
      <c r="H53" s="20" t="n">
        <v>2.47503999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361.34409743</v>
      </c>
      <c r="F54" s="20" t="n">
        <v>4.54902322</v>
      </c>
      <c r="G54" s="18" t="n">
        <v>351.95403908</v>
      </c>
      <c r="H54" s="20" t="n">
        <v>6.06959108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386.08934426</v>
      </c>
      <c r="F55" s="20" t="n">
        <v>5.64426325</v>
      </c>
      <c r="G55" s="18" t="n">
        <v>410.49978991</v>
      </c>
      <c r="H55" s="20" t="n">
        <v>4.08642501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539.69464198</v>
      </c>
      <c r="F56" s="20" t="n">
        <v>10.70480405</v>
      </c>
      <c r="G56" s="18" t="n">
        <v>524.92682918</v>
      </c>
      <c r="H56" s="20" t="n">
        <v>3.24493606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387.4259711</v>
      </c>
      <c r="F57" s="20" t="n">
        <v>9.988244440000001</v>
      </c>
      <c r="G57" s="18" t="n">
        <v>399.60795771</v>
      </c>
      <c r="H57" s="20" t="n">
        <v>3.15871677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403.28727125</v>
      </c>
      <c r="F58" s="20" t="n">
        <v>3.56522316</v>
      </c>
      <c r="G58" s="18" t="n">
        <v>433.99253547</v>
      </c>
      <c r="H58" s="20" t="n">
        <v>9.07384665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347.5806482</v>
      </c>
      <c r="F59" s="20" t="n">
        <v>2.28083733</v>
      </c>
      <c r="G59" s="18" t="n">
        <v>346.78737052</v>
      </c>
      <c r="H59" s="20" t="n">
        <v>1.90618951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340.80094797</v>
      </c>
      <c r="F60" s="20" t="n">
        <v>6.61221779</v>
      </c>
      <c r="G60" s="18" t="n">
        <v>356.56499446</v>
      </c>
      <c r="H60" s="20" t="n">
        <v>8.63007322</v>
      </c>
      <c r="I60" s="18" t="s">
        <v>404</v>
      </c>
      <c r="J60" s="20" t="s">
        <v>404</v>
      </c>
      <c r="K60" s="18" t="s">
        <v>404</v>
      </c>
      <c r="L60" s="20" t="s">
        <v>404</v>
      </c>
      <c r="M60" s="18" t="s">
        <v>404</v>
      </c>
      <c r="N60" s="20" t="s">
        <v>404</v>
      </c>
      <c r="O60" s="18" t="s">
        <v>404</v>
      </c>
      <c r="P60" s="20" t="s">
        <v>404</v>
      </c>
      <c r="Q60" s="18" t="n">
        <v>291.52258715</v>
      </c>
      <c r="R60" s="20" t="n">
        <v>29.43657304</v>
      </c>
    </row>
    <row r="61" spans="1:18">
      <c r="A61" s="15" t="s">
        <v>458</v>
      </c>
      <c r="B61" s="17" t="n">
        <v>6525</v>
      </c>
      <c r="C61" s="18">
        <f>(0.0/B61*100)</f>
        <v/>
      </c>
      <c r="D61" s="19" t="n">
        <v>6525</v>
      </c>
      <c r="E61" s="18" t="n">
        <v>476.22701594</v>
      </c>
      <c r="F61" s="20" t="n">
        <v>7.60311748</v>
      </c>
      <c r="G61" s="18" t="n">
        <v>471.65284434</v>
      </c>
      <c r="H61" s="20" t="n">
        <v>3.34895619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501.41365426</v>
      </c>
      <c r="F62" s="20" t="n">
        <v>2.8129345</v>
      </c>
      <c r="G62" s="18" t="n">
        <v>510.53218821</v>
      </c>
      <c r="H62" s="20" t="n">
        <v>1.31557048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354.47718047</v>
      </c>
      <c r="F63" s="20" t="n">
        <v>3.3114692</v>
      </c>
      <c r="G63" s="18" t="n">
        <v>348.56498393</v>
      </c>
      <c r="H63" s="20" t="n">
        <v>1.6644209</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434.30962651</v>
      </c>
      <c r="F64" s="20" t="n">
        <v>2.91963723</v>
      </c>
      <c r="G64" s="18" t="n">
        <v>453.11415514</v>
      </c>
      <c r="H64" s="20" t="n">
        <v>2.30915713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419.40695533</v>
      </c>
      <c r="F65" s="20" t="n">
        <v>3.56621803</v>
      </c>
      <c r="G65" s="18" t="n">
        <v>409.54597866</v>
      </c>
      <c r="H65" s="20" t="n">
        <v>4.79009906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423.01475179</v>
      </c>
      <c r="F66" s="20" t="n">
        <v>2.55520231</v>
      </c>
      <c r="G66" s="18" t="n">
        <v>429.66156513</v>
      </c>
      <c r="H66" s="20" t="n">
        <v>1.62186303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413.80127938</v>
      </c>
      <c r="F67" s="20" t="n">
        <v>5.89740086</v>
      </c>
      <c r="G67" s="18" t="n">
        <v>391.02939207</v>
      </c>
      <c r="H67" s="20" t="n">
        <v>3.57753911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389.67801056</v>
      </c>
      <c r="F68" s="20" t="n">
        <v>1.1362995</v>
      </c>
      <c r="G68" s="18" t="n">
        <v>431.87094279</v>
      </c>
      <c r="H68" s="20" t="n">
        <v>1.87251197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429.1311062</v>
      </c>
      <c r="F69" s="20" t="n">
        <v>6.52302788</v>
      </c>
      <c r="G69" s="18" t="n">
        <v>437.27454398</v>
      </c>
      <c r="H69" s="20" t="n">
        <v>5.34930426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482.88531517</v>
      </c>
      <c r="F70" s="20" t="n">
        <v>5.53362796</v>
      </c>
      <c r="G70" s="18" t="n">
        <v>500.60855109</v>
      </c>
      <c r="H70" s="20" t="n">
        <v>3.46088946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528.53371283</v>
      </c>
      <c r="F71" s="20" t="n">
        <v>1.89569135</v>
      </c>
      <c r="G71" s="18" t="n">
        <v>545.128192</v>
      </c>
      <c r="H71" s="20" t="n">
        <v>2.5503398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488.14123591</v>
      </c>
      <c r="F72" s="20" t="n">
        <v>4.07933192</v>
      </c>
      <c r="G72" s="18" t="n">
        <v>503.64363223</v>
      </c>
      <c r="H72" s="20" t="n">
        <v>4.41102165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411.1865163</v>
      </c>
      <c r="F73" s="20" t="n">
        <v>7.92204736</v>
      </c>
      <c r="G73" s="18" t="n">
        <v>408.49554471</v>
      </c>
      <c r="H73" s="20" t="n">
        <v>3.77766633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399.73222765</v>
      </c>
      <c r="F74" s="20" t="n">
        <v>3.10261957</v>
      </c>
      <c r="G74" s="18" t="n">
        <v>431.62957887</v>
      </c>
      <c r="H74" s="20" t="n">
        <v>1.70797465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364.41871837</v>
      </c>
      <c r="F75" s="20" t="n">
        <v>3.86954703</v>
      </c>
      <c r="G75" s="18" t="n">
        <v>349.87174577</v>
      </c>
      <c r="H75" s="20" t="n">
        <v>9.578582920000001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417.74698851</v>
      </c>
      <c r="F76" s="20" t="n">
        <v>3.97195328</v>
      </c>
      <c r="G76" s="18" t="n">
        <v>459.80433741</v>
      </c>
      <c r="H76" s="20" t="n">
        <v>6.26557029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432.16913714</v>
      </c>
      <c r="F77" s="20" t="n">
        <v>4.67260259</v>
      </c>
      <c r="G77" s="18" t="n">
        <v>440.97943295</v>
      </c>
      <c r="H77" s="20" t="n">
        <v>5.23878097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487.97092254</v>
      </c>
      <c r="F78" s="20" t="n">
        <v>3.68006981</v>
      </c>
      <c r="G78" s="18" t="n">
        <v>469.21752488</v>
      </c>
      <c r="H78" s="20" t="n">
        <v>21.11492346</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465.50107854</v>
      </c>
      <c r="F79" s="20" t="n">
        <v>13.55101881</v>
      </c>
      <c r="G79" s="18" t="n">
        <v>479.30172317</v>
      </c>
      <c r="H79" s="20" t="n">
        <v>8.5956435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429.23173546</v>
      </c>
      <c r="F80" s="20" t="n">
        <v>4.55139074</v>
      </c>
      <c r="G80" s="18" t="n">
        <v>422.11627603</v>
      </c>
      <c r="H80" s="20" t="n">
        <v>7.70896881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429.96515803</v>
      </c>
      <c r="F81" s="20" t="n">
        <v>3.62876225</v>
      </c>
      <c r="G81" s="18" t="n">
        <v>432.85669203</v>
      </c>
      <c r="H81" s="20" t="n">
        <v>8.37115118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505.1795395</v>
      </c>
      <c r="F7" s="20" t="n">
        <v>1.898673</v>
      </c>
      <c r="G7" s="18" t="n">
        <v>489.50946451</v>
      </c>
      <c r="H7" s="20" t="n">
        <v>5.52015607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487.38657752</v>
      </c>
      <c r="F8" s="20" t="n">
        <v>2.97066595</v>
      </c>
      <c r="G8" s="18" t="n">
        <v>443.0465252</v>
      </c>
      <c r="H8" s="20" t="n">
        <v>22.84333271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500.90487483</v>
      </c>
      <c r="F9" s="20" t="n">
        <v>3.16371188</v>
      </c>
      <c r="G9" s="18" t="n">
        <v>500.57205897</v>
      </c>
      <c r="H9" s="20" t="n">
        <v>6.01133467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528.41937556</v>
      </c>
      <c r="F10" s="20" t="n">
        <v>2.62755844</v>
      </c>
      <c r="G10" s="18" t="n">
        <v>526.1894459599999</v>
      </c>
      <c r="H10" s="20" t="n">
        <v>5.77474488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461.21768469</v>
      </c>
      <c r="F11" s="20" t="n">
        <v>4.37045234</v>
      </c>
      <c r="G11" s="18" t="n">
        <v>457.01728396</v>
      </c>
      <c r="H11" s="20" t="n">
        <v>6.14725992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486.80035555</v>
      </c>
      <c r="F12" s="20" t="n">
        <v>4.30302866</v>
      </c>
      <c r="G12" s="18" t="n">
        <v>488.96406462</v>
      </c>
      <c r="H12" s="20" t="n">
        <v>6.78898716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500.67387904</v>
      </c>
      <c r="F13" s="20" t="n">
        <v>3.28038895</v>
      </c>
      <c r="G13" s="18" t="n">
        <v>496.37152657</v>
      </c>
      <c r="H13" s="20" t="n">
        <v>5.51961516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523.4413775100001</v>
      </c>
      <c r="F14" s="20" t="n">
        <v>4.2343579</v>
      </c>
      <c r="G14" s="18" t="n">
        <v>516.0370860199999</v>
      </c>
      <c r="H14" s="20" t="n">
        <v>2.78928293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526.57119056</v>
      </c>
      <c r="F15" s="20" t="n">
        <v>2.69791059</v>
      </c>
      <c r="G15" s="18" t="n">
        <v>522.60383856</v>
      </c>
      <c r="H15" s="20" t="n">
        <v>9.386675049999999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508.23932535</v>
      </c>
      <c r="F16" s="20" t="n">
        <v>4.60973472</v>
      </c>
      <c r="G16" s="18" t="n">
        <v>488.84751868</v>
      </c>
      <c r="H16" s="20" t="n">
        <v>9.186763620000001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510.803322</v>
      </c>
      <c r="F17" s="20" t="n">
        <v>5.50542181</v>
      </c>
      <c r="G17" s="18" t="n">
        <v>505.28866078</v>
      </c>
      <c r="H17" s="20" t="n">
        <v>7.85315932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466.06101515</v>
      </c>
      <c r="F18" s="20" t="n">
        <v>4.42350544</v>
      </c>
      <c r="G18" s="18" t="n">
        <v>522.14393892</v>
      </c>
      <c r="H18" s="20" t="n">
        <v>9.12245235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478.81810209</v>
      </c>
      <c r="F19" s="20" t="n">
        <v>8.052559049999999</v>
      </c>
      <c r="G19" s="18" t="n">
        <v>465.99482329</v>
      </c>
      <c r="H19" s="20" t="n">
        <v>4.34566786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480.62749904</v>
      </c>
      <c r="F20" s="20" t="n">
        <v>2.20804346</v>
      </c>
      <c r="G20" s="18" t="n">
        <v>490.55752555</v>
      </c>
      <c r="H20" s="20" t="n">
        <v>6.03096507</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526.98668093</v>
      </c>
      <c r="F21" s="20" t="n">
        <v>4.41422226</v>
      </c>
      <c r="G21" s="18" t="n">
        <v>518.31279757</v>
      </c>
      <c r="H21" s="20" t="n">
        <v>3.56760103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487.55043294</v>
      </c>
      <c r="F22" s="20" t="n">
        <v>5.26334765</v>
      </c>
      <c r="G22" s="18" t="n">
        <v>451.02327501</v>
      </c>
      <c r="H22" s="20" t="n">
        <v>12.65731751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488.93180029</v>
      </c>
      <c r="F23" s="20" t="n">
        <v>3.25554347</v>
      </c>
      <c r="G23" s="18" t="n">
        <v>484.22802529</v>
      </c>
      <c r="H23" s="20" t="n">
        <v>12.55098351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515.52845144</v>
      </c>
      <c r="F24" s="20" t="n">
        <v>3.25997488</v>
      </c>
      <c r="G24" s="18" t="n">
        <v>535.46183791</v>
      </c>
      <c r="H24" s="20" t="n">
        <v>33.78032713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513.29120347</v>
      </c>
      <c r="F25" s="20" t="n">
        <v>3.98207017</v>
      </c>
      <c r="G25" s="18" t="n">
        <v>539.18857729</v>
      </c>
      <c r="H25" s="20" t="n">
        <v>8.4466713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484.40295816</v>
      </c>
      <c r="F26" s="20" t="n">
        <v>2.48601805</v>
      </c>
      <c r="G26" s="18" t="n">
        <v>494.00415321</v>
      </c>
      <c r="H26" s="20" t="n">
        <v>3.46152795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481.52577775</v>
      </c>
      <c r="F27" s="20" t="n">
        <v>1.46930265</v>
      </c>
      <c r="G27" s="18" t="n">
        <v>481.16848175</v>
      </c>
      <c r="H27" s="20" t="n">
        <v>2.70535979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425.81686544</v>
      </c>
      <c r="F28" s="20" t="n">
        <v>3.11104734</v>
      </c>
      <c r="G28" s="18" t="n">
        <v>417.49117844</v>
      </c>
      <c r="H28" s="20" t="n">
        <v>5.32891013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505.95448339</v>
      </c>
      <c r="F29" s="20" t="n">
        <v>5.00204866</v>
      </c>
      <c r="G29" s="18" t="n">
        <v>501.93021968</v>
      </c>
      <c r="H29" s="20" t="n">
        <v>20.6575785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510.96150261</v>
      </c>
      <c r="F30" s="20" t="n">
        <v>3.67628776</v>
      </c>
      <c r="G30" s="18" t="n">
        <v>513.00473045</v>
      </c>
      <c r="H30" s="20" t="n">
        <v>7.1138753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513.4329017699999</v>
      </c>
      <c r="F31" s="20" t="n">
        <v>2.70308824</v>
      </c>
      <c r="G31" s="18" t="n">
        <v>504.59391584</v>
      </c>
      <c r="H31" s="20" t="n">
        <v>13.14924789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506.52760818</v>
      </c>
      <c r="F32" s="20" t="n">
        <v>3.17539925</v>
      </c>
      <c r="G32" s="18" t="n">
        <v>503.47316458</v>
      </c>
      <c r="H32" s="20" t="n">
        <v>5.8299149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495.49648739</v>
      </c>
      <c r="F33" s="20" t="n">
        <v>4.31464592</v>
      </c>
      <c r="G33" s="18" t="n">
        <v>500.29015418</v>
      </c>
      <c r="H33" s="20" t="n">
        <v>4.22019793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451.91108857</v>
      </c>
      <c r="F34" s="20" t="n">
        <v>3.19764659</v>
      </c>
      <c r="G34" s="18" t="n">
        <v>459.88675552</v>
      </c>
      <c r="H34" s="20" t="n">
        <v>20.70449514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508.01062004</v>
      </c>
      <c r="F35" s="20" t="n">
        <v>1.66236127</v>
      </c>
      <c r="G35" s="18" t="n">
        <v>502.39954878</v>
      </c>
      <c r="H35" s="20" t="n">
        <v>4.00603453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497.62423725</v>
      </c>
      <c r="F36" s="20" t="n">
        <v>2.62691278</v>
      </c>
      <c r="G36" s="18" t="n">
        <v>480.63134805</v>
      </c>
      <c r="H36" s="20" t="n">
        <v>4.44121849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500.23139518</v>
      </c>
      <c r="F37" s="20" t="n">
        <v>3.5576259</v>
      </c>
      <c r="G37" s="18" t="n">
        <v>499.42017558</v>
      </c>
      <c r="H37" s="20" t="n">
        <v>13.00311843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489.65092455</v>
      </c>
      <c r="F38" s="20" t="n">
        <v>3.98180262</v>
      </c>
      <c r="G38" s="18" t="n">
        <v>500.76747088</v>
      </c>
      <c r="H38" s="20" t="n">
        <v>12.17950035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431.02910482</v>
      </c>
      <c r="F39" s="20" t="n">
        <v>4.41168598</v>
      </c>
      <c r="G39" s="18" t="n">
        <v>409.01120193</v>
      </c>
      <c r="H39" s="20" t="n">
        <v>12.3769289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498.78037345</v>
      </c>
      <c r="F40" s="20" t="n">
        <v>4.32855988</v>
      </c>
      <c r="G40" s="18" t="n">
        <v>502.91669486</v>
      </c>
      <c r="H40" s="20" t="n">
        <v>4.90408219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503.16104374</v>
      </c>
      <c r="F41" s="20" t="n">
        <v>4.00288346</v>
      </c>
      <c r="G41" s="18" t="n">
        <v>489.39668484</v>
      </c>
      <c r="H41" s="20" t="n">
        <v>6.10248932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402.24594959</v>
      </c>
      <c r="F44" s="20" t="n">
        <v>4.62178543</v>
      </c>
      <c r="G44" s="18" t="n">
        <v>418.21952069</v>
      </c>
      <c r="H44" s="20" t="n">
        <v>10.65620603</v>
      </c>
      <c r="I44" s="18" t="s">
        <v>404</v>
      </c>
      <c r="J44" s="20" t="s">
        <v>404</v>
      </c>
      <c r="K44" s="18" t="s">
        <v>404</v>
      </c>
      <c r="L44" s="20" t="s">
        <v>404</v>
      </c>
      <c r="M44" s="18" t="s">
        <v>404</v>
      </c>
      <c r="N44" s="20" t="s">
        <v>404</v>
      </c>
      <c r="O44" s="18" t="s">
        <v>404</v>
      </c>
      <c r="P44" s="20" t="s">
        <v>404</v>
      </c>
      <c r="Q44" s="18" t="n">
        <v>384.87930951</v>
      </c>
      <c r="R44" s="20" t="n">
        <v>44.82237998</v>
      </c>
    </row>
    <row r="45" spans="1:18">
      <c r="A45" s="15" t="s">
        <v>442</v>
      </c>
      <c r="B45" s="17" t="n">
        <v>5519</v>
      </c>
      <c r="C45" s="18">
        <f>(0.0/B45*100)</f>
        <v/>
      </c>
      <c r="D45" s="19" t="n">
        <v>5519</v>
      </c>
      <c r="E45" s="18" t="n">
        <v>350.78846736</v>
      </c>
      <c r="F45" s="20" t="n">
        <v>4.38839469</v>
      </c>
      <c r="G45" s="18" t="n">
        <v>348.95362536</v>
      </c>
      <c r="H45" s="20" t="n">
        <v>5.03147101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409.09875715</v>
      </c>
      <c r="F46" s="20" t="n">
        <v>4.87004776</v>
      </c>
      <c r="G46" s="18" t="n">
        <v>414.88990575</v>
      </c>
      <c r="H46" s="20" t="n">
        <v>4.61268664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443.52303474</v>
      </c>
      <c r="F47" s="20" t="n">
        <v>8.24337706</v>
      </c>
      <c r="G47" s="18" t="n">
        <v>421.63661669</v>
      </c>
      <c r="H47" s="20" t="n">
        <v>7.76766644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478.22180407</v>
      </c>
      <c r="F48" s="20" t="n">
        <v>10.22691638</v>
      </c>
      <c r="G48" s="18" t="n">
        <v>504.48773797</v>
      </c>
      <c r="H48" s="20" t="n">
        <v>7.07284079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423.96036456</v>
      </c>
      <c r="F49" s="20" t="n">
        <v>3.92888831</v>
      </c>
      <c r="G49" s="18" t="n">
        <v>429.30625748</v>
      </c>
      <c r="H49" s="20" t="n">
        <v>7.36683797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429.92057752</v>
      </c>
      <c r="F50" s="20" t="n">
        <v>8.471740459999999</v>
      </c>
      <c r="G50" s="18" t="n">
        <v>427.10970537</v>
      </c>
      <c r="H50" s="20" t="n">
        <v>3.66457258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427.55601278</v>
      </c>
      <c r="F51" s="20" t="n">
        <v>2.71024311</v>
      </c>
      <c r="G51" s="18" t="n">
        <v>424.63861433</v>
      </c>
      <c r="H51" s="20" t="n">
        <v>8.794938999999999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485.85755562</v>
      </c>
      <c r="F52" s="20" t="n">
        <v>3.46510889</v>
      </c>
      <c r="G52" s="18" t="n">
        <v>494.8887558</v>
      </c>
      <c r="H52" s="20" t="n">
        <v>14.23232456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443.51161557</v>
      </c>
      <c r="F53" s="20" t="n">
        <v>1.67459203</v>
      </c>
      <c r="G53" s="18" t="n">
        <v>437.78332661</v>
      </c>
      <c r="H53" s="20" t="n">
        <v>3.94415468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351.97403046</v>
      </c>
      <c r="F54" s="20" t="n">
        <v>4.51366044</v>
      </c>
      <c r="G54" s="18" t="n">
        <v>368.53911036</v>
      </c>
      <c r="H54" s="20" t="n">
        <v>8.104581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398.39818191</v>
      </c>
      <c r="F55" s="20" t="n">
        <v>3.37355256</v>
      </c>
      <c r="G55" s="18" t="n">
        <v>420.47939458</v>
      </c>
      <c r="H55" s="20" t="n">
        <v>8.94827566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527.35851959</v>
      </c>
      <c r="F56" s="20" t="n">
        <v>3.36544628</v>
      </c>
      <c r="G56" s="18" t="n">
        <v>521.86458414</v>
      </c>
      <c r="H56" s="20" t="n">
        <v>10.35123538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395.50153049</v>
      </c>
      <c r="F57" s="20" t="n">
        <v>3.52610673</v>
      </c>
      <c r="G57" s="18" t="n">
        <v>407.57908996</v>
      </c>
      <c r="H57" s="20" t="n">
        <v>7.66852844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409.48595296</v>
      </c>
      <c r="F58" s="20" t="n">
        <v>3.73213293</v>
      </c>
      <c r="G58" s="18" t="n">
        <v>403.12765914</v>
      </c>
      <c r="H58" s="20" t="n">
        <v>9.261600939999999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343.61353138</v>
      </c>
      <c r="F59" s="20" t="n">
        <v>1.68508358</v>
      </c>
      <c r="G59" s="18" t="n">
        <v>359.05578802</v>
      </c>
      <c r="H59" s="20" t="n">
        <v>3.8178242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330.34578972</v>
      </c>
      <c r="F60" s="20" t="n">
        <v>6.25190373</v>
      </c>
      <c r="G60" s="18" t="n">
        <v>369.10182247</v>
      </c>
      <c r="H60" s="20" t="n">
        <v>8.72902519</v>
      </c>
      <c r="I60" s="18" t="s">
        <v>404</v>
      </c>
      <c r="J60" s="20" t="s">
        <v>404</v>
      </c>
      <c r="K60" s="18" t="s">
        <v>404</v>
      </c>
      <c r="L60" s="20" t="s">
        <v>404</v>
      </c>
      <c r="M60" s="18" t="s">
        <v>404</v>
      </c>
      <c r="N60" s="20" t="s">
        <v>404</v>
      </c>
      <c r="O60" s="18" t="s">
        <v>404</v>
      </c>
      <c r="P60" s="20" t="s">
        <v>404</v>
      </c>
      <c r="Q60" s="18" t="n">
        <v>291.52258715</v>
      </c>
      <c r="R60" s="20" t="n">
        <v>29.43657304</v>
      </c>
    </row>
    <row r="61" spans="1:18">
      <c r="A61" s="15" t="s">
        <v>458</v>
      </c>
      <c r="B61" s="17" t="n">
        <v>6525</v>
      </c>
      <c r="C61" s="18">
        <f>(0.0/B61*100)</f>
        <v/>
      </c>
      <c r="D61" s="19" t="n">
        <v>6525</v>
      </c>
      <c r="E61" s="18" t="n">
        <v>471.07619377</v>
      </c>
      <c r="F61" s="20" t="n">
        <v>4.9897231</v>
      </c>
      <c r="G61" s="18" t="n">
        <v>473.38985242</v>
      </c>
      <c r="H61" s="20" t="n">
        <v>3.88073827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516.02079707</v>
      </c>
      <c r="F62" s="20" t="n">
        <v>1.43320154</v>
      </c>
      <c r="G62" s="18" t="n">
        <v>497.53549734</v>
      </c>
      <c r="H62" s="20" t="n">
        <v>1.96721385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342.40326984</v>
      </c>
      <c r="F63" s="20" t="n">
        <v>1.73588723</v>
      </c>
      <c r="G63" s="18" t="n">
        <v>363.14954411</v>
      </c>
      <c r="H63" s="20" t="n">
        <v>2.42021338</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440.20440823</v>
      </c>
      <c r="F64" s="20" t="n">
        <v>2.05873098</v>
      </c>
      <c r="G64" s="18" t="n">
        <v>481.77090795</v>
      </c>
      <c r="H64" s="20" t="n">
        <v>4.43426409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413.31529879</v>
      </c>
      <c r="F65" s="20" t="n">
        <v>4.10088064</v>
      </c>
      <c r="G65" s="18" t="n">
        <v>420.79807336</v>
      </c>
      <c r="H65" s="20" t="n">
        <v>4.79845478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426.95678141</v>
      </c>
      <c r="F66" s="20" t="n">
        <v>1.59709766</v>
      </c>
      <c r="G66" s="18" t="n">
        <v>414.36386513</v>
      </c>
      <c r="H66" s="20" t="n">
        <v>20.07515518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394.57667709</v>
      </c>
      <c r="F67" s="20" t="n">
        <v>3.19987664</v>
      </c>
      <c r="G67" s="18" t="n">
        <v>409.73598558</v>
      </c>
      <c r="H67" s="20" t="n">
        <v>8.747864610000001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400.07821851</v>
      </c>
      <c r="F68" s="20" t="n">
        <v>1.18812184</v>
      </c>
      <c r="G68" s="18" t="n">
        <v>415.33776618</v>
      </c>
      <c r="H68" s="20" t="n">
        <v>3.04022126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435.16228983</v>
      </c>
      <c r="F69" s="20" t="n">
        <v>5.91178271</v>
      </c>
      <c r="G69" s="18" t="n">
        <v>431.71246223</v>
      </c>
      <c r="H69" s="20" t="n">
        <v>7.5193631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495.89251451</v>
      </c>
      <c r="F70" s="20" t="n">
        <v>4.36006397</v>
      </c>
      <c r="G70" s="18" t="n">
        <v>493.91270762</v>
      </c>
      <c r="H70" s="20" t="n">
        <v>4.22530089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554.50782784</v>
      </c>
      <c r="F71" s="20" t="n">
        <v>5.29974482</v>
      </c>
      <c r="G71" s="18" t="n">
        <v>531.35055349</v>
      </c>
      <c r="H71" s="20" t="n">
        <v>1.82415384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503.24076289</v>
      </c>
      <c r="F72" s="20" t="n">
        <v>5.80869341</v>
      </c>
      <c r="G72" s="18" t="n">
        <v>492.08407569</v>
      </c>
      <c r="H72" s="20" t="n">
        <v>4.30660801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411.16724078</v>
      </c>
      <c r="F73" s="20" t="n">
        <v>4.65783425</v>
      </c>
      <c r="G73" s="18" t="n">
        <v>406.13719839</v>
      </c>
      <c r="H73" s="20" t="n">
        <v>5.20686178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425.04517355</v>
      </c>
      <c r="F74" s="20" t="n">
        <v>1.62000576</v>
      </c>
      <c r="G74" s="18" t="n">
        <v>421.87268643</v>
      </c>
      <c r="H74" s="20" t="n">
        <v>3.37145145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365.62154376</v>
      </c>
      <c r="F75" s="20" t="n">
        <v>3.90195182</v>
      </c>
      <c r="G75" s="18" t="n">
        <v>338.39462557</v>
      </c>
      <c r="H75" s="20" t="n">
        <v>10.36126822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431.02768803</v>
      </c>
      <c r="F76" s="20" t="n">
        <v>3.07500418</v>
      </c>
      <c r="G76" s="18" t="n">
        <v>462.19542396</v>
      </c>
      <c r="H76" s="20" t="n">
        <v>13.72298131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436.65049336</v>
      </c>
      <c r="F77" s="20" t="n">
        <v>3.32653258</v>
      </c>
      <c r="G77" s="18" t="n">
        <v>436.18827559</v>
      </c>
      <c r="H77" s="20" t="n">
        <v>9.301039060000001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488.34873558</v>
      </c>
      <c r="F78" s="20" t="n">
        <v>4.44215578</v>
      </c>
      <c r="G78" s="18" t="n">
        <v>483.36633304</v>
      </c>
      <c r="H78" s="20" t="n">
        <v>7.25378655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477.54924653</v>
      </c>
      <c r="F79" s="20" t="n">
        <v>8.18938988</v>
      </c>
      <c r="G79" s="18" t="n">
        <v>470.27305707</v>
      </c>
      <c r="H79" s="20" t="n">
        <v>16.33434874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423.94375549</v>
      </c>
      <c r="F80" s="20" t="n">
        <v>4.67173905</v>
      </c>
      <c r="G80" s="18" t="n">
        <v>431.2359952</v>
      </c>
      <c r="H80" s="20" t="n">
        <v>5.41383302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430.71092034</v>
      </c>
      <c r="F81" s="20" t="n">
        <v>3.63257499</v>
      </c>
      <c r="G81" s="18" t="n">
        <v>429.31018643</v>
      </c>
      <c r="H81" s="20" t="n">
        <v>13.03167723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506.60340267</v>
      </c>
      <c r="F7" s="20" t="n">
        <v>2.13141346</v>
      </c>
      <c r="G7" s="18" t="n">
        <v>495.56614219</v>
      </c>
      <c r="H7" s="20" t="n">
        <v>3.75384081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485.76475098</v>
      </c>
      <c r="F8" s="20" t="n">
        <v>3.43242057</v>
      </c>
      <c r="G8" s="18" t="n">
        <v>479.80950709</v>
      </c>
      <c r="H8" s="20" t="n">
        <v>10.04934451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505.27096965</v>
      </c>
      <c r="F9" s="20" t="n">
        <v>2.85778716</v>
      </c>
      <c r="G9" s="18" t="n">
        <v>473.53846393</v>
      </c>
      <c r="H9" s="20" t="n">
        <v>8.00847602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527.85715069</v>
      </c>
      <c r="F10" s="20" t="n">
        <v>3.06023919</v>
      </c>
      <c r="G10" s="18" t="n">
        <v>528.24281309</v>
      </c>
      <c r="H10" s="20" t="n">
        <v>3.41182031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459.80717623</v>
      </c>
      <c r="F11" s="20" t="n">
        <v>2.80452119</v>
      </c>
      <c r="G11" s="18" t="n">
        <v>436.65034348</v>
      </c>
      <c r="H11" s="20" t="n">
        <v>45.36601474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487.55570791</v>
      </c>
      <c r="F12" s="20" t="n">
        <v>2.59354569</v>
      </c>
      <c r="G12" s="18" t="n">
        <v>467.85595332</v>
      </c>
      <c r="H12" s="20" t="n">
        <v>9.094587990000001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499.37178179</v>
      </c>
      <c r="F13" s="20" t="n">
        <v>3.03747693</v>
      </c>
      <c r="G13" s="18" t="n">
        <v>503.58858463</v>
      </c>
      <c r="H13" s="20" t="n">
        <v>6.23680058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518.74894198</v>
      </c>
      <c r="F14" s="20" t="n">
        <v>2.30040421</v>
      </c>
      <c r="G14" s="18" t="n">
        <v>527.99699077</v>
      </c>
      <c r="H14" s="20" t="n">
        <v>5.49772866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530.41673708</v>
      </c>
      <c r="F15" s="20" t="n">
        <v>2.8082371</v>
      </c>
      <c r="G15" s="18" t="n">
        <v>515.92454928</v>
      </c>
      <c r="H15" s="20" t="n">
        <v>5.45292113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501.24485114</v>
      </c>
      <c r="F16" s="20" t="n">
        <v>4.81152098</v>
      </c>
      <c r="G16" s="18" t="n">
        <v>504.67468621</v>
      </c>
      <c r="H16" s="20" t="n">
        <v>7.91594617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506.97353842</v>
      </c>
      <c r="F17" s="20" t="n">
        <v>4.80316627</v>
      </c>
      <c r="G17" s="18" t="n">
        <v>514.66243618</v>
      </c>
      <c r="H17" s="20" t="n">
        <v>9.061336259999999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466.90139931</v>
      </c>
      <c r="F18" s="20" t="n">
        <v>4.36064602</v>
      </c>
      <c r="G18" s="18" t="n">
        <v>489.14726106</v>
      </c>
      <c r="H18" s="20" t="n">
        <v>10.54063773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469.72310742</v>
      </c>
      <c r="F19" s="20" t="n">
        <v>2.99531655</v>
      </c>
      <c r="G19" s="18" t="n">
        <v>495.91641621</v>
      </c>
      <c r="H19" s="20" t="n">
        <v>45.62711537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482.20124984</v>
      </c>
      <c r="F20" s="20" t="n">
        <v>2.26868375</v>
      </c>
      <c r="G20" s="18" t="n">
        <v>479.6274904</v>
      </c>
      <c r="H20" s="20" t="n">
        <v>4.47766914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522.85112166</v>
      </c>
      <c r="F21" s="20" t="n">
        <v>2.62118555</v>
      </c>
      <c r="G21" s="18" t="n">
        <v>480.04803479</v>
      </c>
      <c r="H21" s="20" t="n">
        <v>14.07041412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479.15994329</v>
      </c>
      <c r="F22" s="20" t="n">
        <v>3.96100131</v>
      </c>
      <c r="G22" s="18" t="n">
        <v>468.84109849</v>
      </c>
      <c r="H22" s="20" t="n">
        <v>49.91641187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488.67410665</v>
      </c>
      <c r="F23" s="20" t="n">
        <v>2.95844475</v>
      </c>
      <c r="G23" s="18" t="n">
        <v>458.94377588</v>
      </c>
      <c r="H23" s="20" t="n">
        <v>23.461226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515.91610934</v>
      </c>
      <c r="F24" s="20" t="n">
        <v>3.2798219</v>
      </c>
      <c r="G24" s="18" t="n">
        <v>520.63162989</v>
      </c>
      <c r="H24" s="20" t="n">
        <v>32.65448393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517.53452835</v>
      </c>
      <c r="F25" s="20" t="n">
        <v>3.69313538</v>
      </c>
      <c r="G25" s="18" t="n">
        <v>516.8279688699999</v>
      </c>
      <c r="H25" s="20" t="n">
        <v>13.66826502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487.22484184</v>
      </c>
      <c r="F26" s="20" t="n">
        <v>1.83485179</v>
      </c>
      <c r="G26" s="18" t="n">
        <v>493.49376715</v>
      </c>
      <c r="H26" s="20" t="n">
        <v>8.21756171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481.43909717</v>
      </c>
      <c r="F27" s="20" t="n">
        <v>1.44144491</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422.9596817</v>
      </c>
      <c r="F28" s="20" t="n">
        <v>3.34212144</v>
      </c>
      <c r="G28" s="18" t="n">
        <v>424.25032148</v>
      </c>
      <c r="H28" s="20" t="n">
        <v>5.27038626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510.8346274</v>
      </c>
      <c r="F31" s="20" t="n">
        <v>3.25276757</v>
      </c>
      <c r="G31" s="18" t="n">
        <v>520.86317244</v>
      </c>
      <c r="H31" s="20" t="n">
        <v>5.54885833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505.6924024</v>
      </c>
      <c r="F32" s="20" t="n">
        <v>2.49537495</v>
      </c>
      <c r="G32" s="18" t="n">
        <v>506.17748783</v>
      </c>
      <c r="H32" s="20" t="n">
        <v>15.34251996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498.17370915</v>
      </c>
      <c r="F33" s="20" t="n">
        <v>2.8023717</v>
      </c>
      <c r="G33" s="18" t="n">
        <v>488.65726562</v>
      </c>
      <c r="H33" s="20" t="n">
        <v>4.68746407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452.62467458</v>
      </c>
      <c r="F34" s="20" t="n">
        <v>2.84894278</v>
      </c>
      <c r="G34" s="18" t="n">
        <v>426.15112885</v>
      </c>
      <c r="H34" s="20" t="n">
        <v>5.2200173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507.35508714</v>
      </c>
      <c r="F35" s="20" t="n">
        <v>1.50877897</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496.36296271</v>
      </c>
      <c r="F36" s="20" t="n">
        <v>3.32744966</v>
      </c>
      <c r="G36" s="18" t="n">
        <v>494.74510994</v>
      </c>
      <c r="H36" s="20" t="n">
        <v>3.83515889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500.24763044</v>
      </c>
      <c r="F37" s="20" t="n">
        <v>4.07632741</v>
      </c>
      <c r="G37" s="18" t="n">
        <v>499.86153871</v>
      </c>
      <c r="H37" s="20" t="n">
        <v>7.03767216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493.90482474</v>
      </c>
      <c r="F38" s="20" t="n">
        <v>4.85589458</v>
      </c>
      <c r="G38" s="18" t="n">
        <v>488.36595629</v>
      </c>
      <c r="H38" s="20" t="n">
        <v>7.43953704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429.35535112</v>
      </c>
      <c r="F39" s="20" t="n">
        <v>4.0007464</v>
      </c>
      <c r="G39" s="18" t="n">
        <v>402.62689268</v>
      </c>
      <c r="H39" s="20" t="n">
        <v>15.53303396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501.73839702</v>
      </c>
      <c r="F40" s="20" t="n">
        <v>3.44748371</v>
      </c>
      <c r="G40" s="18" t="n">
        <v>477.83346536</v>
      </c>
      <c r="H40" s="20" t="n">
        <v>7.2213812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496.79551729</v>
      </c>
      <c r="F41" s="20" t="n">
        <v>5.55379865</v>
      </c>
      <c r="G41" s="18" t="n">
        <v>498.44623783</v>
      </c>
      <c r="H41" s="20" t="n">
        <v>4.34679226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404.91219787</v>
      </c>
      <c r="F44" s="20" t="n">
        <v>4.28513107</v>
      </c>
      <c r="G44" s="18" t="n">
        <v>413.49234596</v>
      </c>
      <c r="H44" s="20" t="n">
        <v>14.68278896</v>
      </c>
      <c r="I44" s="18" t="s">
        <v>404</v>
      </c>
      <c r="J44" s="20" t="s">
        <v>404</v>
      </c>
      <c r="K44" s="18" t="s">
        <v>404</v>
      </c>
      <c r="L44" s="20" t="s">
        <v>404</v>
      </c>
      <c r="M44" s="18" t="s">
        <v>404</v>
      </c>
      <c r="N44" s="20" t="s">
        <v>404</v>
      </c>
      <c r="O44" s="18" t="s">
        <v>404</v>
      </c>
      <c r="P44" s="20" t="s">
        <v>404</v>
      </c>
      <c r="Q44" s="18" t="n">
        <v>384.87930951</v>
      </c>
      <c r="R44" s="20" t="n">
        <v>44.82237998</v>
      </c>
    </row>
    <row r="45" spans="1:18">
      <c r="A45" s="15" t="s">
        <v>442</v>
      </c>
      <c r="B45" s="17" t="n">
        <v>5519</v>
      </c>
      <c r="C45" s="18">
        <f>(0.0/B45*100)</f>
        <v/>
      </c>
      <c r="D45" s="19" t="n">
        <v>5519</v>
      </c>
      <c r="E45" s="18" t="n">
        <v>349.1725481</v>
      </c>
      <c r="F45" s="20" t="n">
        <v>3.12048407</v>
      </c>
      <c r="G45" s="18" t="n">
        <v>394.49004287</v>
      </c>
      <c r="H45" s="20" t="n">
        <v>32.77543233</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418.99293006</v>
      </c>
      <c r="F46" s="20" t="n">
        <v>4.91760985</v>
      </c>
      <c r="G46" s="18" t="n">
        <v>403.27486068</v>
      </c>
      <c r="H46" s="20" t="n">
        <v>4.38957348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436.95259846</v>
      </c>
      <c r="F47" s="20" t="n">
        <v>5.13741762</v>
      </c>
      <c r="G47" s="18" t="n">
        <v>401.06196849</v>
      </c>
      <c r="H47" s="20" t="n">
        <v>15.91509932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492.22489439</v>
      </c>
      <c r="F48" s="20" t="n">
        <v>7.04116565</v>
      </c>
      <c r="G48" s="18" t="n">
        <v>499.11693438</v>
      </c>
      <c r="H48" s="20" t="n">
        <v>11.57233522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424.15597315</v>
      </c>
      <c r="F49" s="20" t="n">
        <v>3.66953931</v>
      </c>
      <c r="G49" s="18" t="n">
        <v>427.97055035</v>
      </c>
      <c r="H49" s="20" t="n">
        <v>8.767707590000001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427.77030268</v>
      </c>
      <c r="F50" s="20" t="n">
        <v>3.39992093</v>
      </c>
      <c r="G50" s="18" t="n">
        <v>430.2890903</v>
      </c>
      <c r="H50" s="20" t="n">
        <v>25.34596034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429.11374695</v>
      </c>
      <c r="F51" s="20" t="n">
        <v>2.93859756</v>
      </c>
      <c r="G51" s="18" t="n">
        <v>407.31650779</v>
      </c>
      <c r="H51" s="20" t="n">
        <v>12.84076601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485.41564459</v>
      </c>
      <c r="F52" s="20" t="n">
        <v>2.71764923</v>
      </c>
      <c r="G52" s="18" t="n">
        <v>570.70747478</v>
      </c>
      <c r="H52" s="20" t="n">
        <v>13.03558603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401.27122562</v>
      </c>
      <c r="F55" s="20" t="n">
        <v>3.007146</v>
      </c>
      <c r="G55" s="18" t="n">
        <v>397.2242561</v>
      </c>
      <c r="H55" s="20" t="n">
        <v>14.36160756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393.90224915</v>
      </c>
      <c r="F57" s="20" t="n">
        <v>3.44024111</v>
      </c>
      <c r="G57" s="18" t="n">
        <v>419.04253146</v>
      </c>
      <c r="H57" s="20" t="n">
        <v>9.27291189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406.41900125</v>
      </c>
      <c r="F58" s="20" t="n">
        <v>3.36724497</v>
      </c>
      <c r="G58" s="18" t="n">
        <v>415.20557538</v>
      </c>
      <c r="H58" s="20" t="n">
        <v>7.30996188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345.12921913</v>
      </c>
      <c r="F59" s="20" t="n">
        <v>1.79988315</v>
      </c>
      <c r="G59" s="18" t="n">
        <v>354.61258754</v>
      </c>
      <c r="H59" s="20" t="n">
        <v>3.78800329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349.67153996</v>
      </c>
      <c r="F60" s="20" t="n">
        <v>4.84425995</v>
      </c>
      <c r="G60" s="18" t="n">
        <v>322.69122617</v>
      </c>
      <c r="H60" s="20" t="n">
        <v>22.98657612</v>
      </c>
      <c r="I60" s="18" t="s">
        <v>404</v>
      </c>
      <c r="J60" s="20" t="s">
        <v>404</v>
      </c>
      <c r="K60" s="18" t="s">
        <v>404</v>
      </c>
      <c r="L60" s="20" t="s">
        <v>404</v>
      </c>
      <c r="M60" s="18" t="s">
        <v>404</v>
      </c>
      <c r="N60" s="20" t="s">
        <v>404</v>
      </c>
      <c r="O60" s="18" t="s">
        <v>404</v>
      </c>
      <c r="P60" s="20" t="s">
        <v>404</v>
      </c>
      <c r="Q60" s="18" t="n">
        <v>291.52258715</v>
      </c>
      <c r="R60" s="20" t="n">
        <v>29.43657304</v>
      </c>
    </row>
    <row r="61" spans="1:18">
      <c r="A61" s="15" t="s">
        <v>458</v>
      </c>
      <c r="B61" s="17" t="n">
        <v>6525</v>
      </c>
      <c r="C61" s="18">
        <f>(0.0/B61*100)</f>
        <v/>
      </c>
      <c r="D61" s="19" t="n">
        <v>6525</v>
      </c>
      <c r="E61" s="18" t="n">
        <v>472.82236623</v>
      </c>
      <c r="F61" s="20" t="n">
        <v>2.79024223</v>
      </c>
      <c r="G61" s="18" t="n">
        <v>453.22010855</v>
      </c>
      <c r="H61" s="20" t="n">
        <v>10.60451012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511.02035249</v>
      </c>
      <c r="F62" s="20" t="n">
        <v>1.23014782</v>
      </c>
      <c r="G62" s="18" t="n">
        <v>469.06839278</v>
      </c>
      <c r="H62" s="20" t="n">
        <v>5.49048928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344.62919082</v>
      </c>
      <c r="F63" s="20" t="n">
        <v>1.63920324</v>
      </c>
      <c r="G63" s="18" t="n">
        <v>360.73717707</v>
      </c>
      <c r="H63" s="20" t="n">
        <v>2.70342391</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446.30778924</v>
      </c>
      <c r="F64" s="20" t="n">
        <v>1.80325757</v>
      </c>
      <c r="G64" s="18" t="n">
        <v>447.28306516</v>
      </c>
      <c r="H64" s="20" t="n">
        <v>6.26127878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422.58565005</v>
      </c>
      <c r="F65" s="20" t="n">
        <v>3.52945065</v>
      </c>
      <c r="G65" s="18" t="n">
        <v>400.55894296</v>
      </c>
      <c r="H65" s="20" t="n">
        <v>5.30146435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427.40419265</v>
      </c>
      <c r="F66" s="20" t="n">
        <v>1.57919065</v>
      </c>
      <c r="G66" s="18" t="n">
        <v>394.77006513</v>
      </c>
      <c r="H66" s="20" t="n">
        <v>11.41193552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400.87651905</v>
      </c>
      <c r="F67" s="20" t="n">
        <v>3.4964066</v>
      </c>
      <c r="G67" s="18" t="n">
        <v>385.25647125</v>
      </c>
      <c r="H67" s="20" t="n">
        <v>7.08798284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408.83333492</v>
      </c>
      <c r="F68" s="20" t="n">
        <v>1.08220532</v>
      </c>
      <c r="G68" s="18" t="n">
        <v>369.51278517</v>
      </c>
      <c r="H68" s="20" t="n">
        <v>2.77215627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429.61801189</v>
      </c>
      <c r="F69" s="20" t="n">
        <v>5.44090199</v>
      </c>
      <c r="G69" s="18" t="n">
        <v>440.56562024</v>
      </c>
      <c r="H69" s="20" t="n">
        <v>6.93692298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493.44884671</v>
      </c>
      <c r="F70" s="20" t="n">
        <v>3.06860955</v>
      </c>
      <c r="G70" s="18" t="n">
        <v>504.90605023</v>
      </c>
      <c r="H70" s="20" t="n">
        <v>8.807278950000001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497.0237955</v>
      </c>
      <c r="F72" s="20" t="n">
        <v>2.54821034</v>
      </c>
      <c r="G72" s="18" t="n">
        <v>497.61034937</v>
      </c>
      <c r="H72" s="20" t="n">
        <v>9.2865251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404.2516709</v>
      </c>
      <c r="F73" s="20" t="n">
        <v>3.67544223</v>
      </c>
      <c r="G73" s="18" t="n">
        <v>440.01371198</v>
      </c>
      <c r="H73" s="20" t="n">
        <v>9.05340333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420.95663269</v>
      </c>
      <c r="F74" s="20" t="n">
        <v>1.71523848</v>
      </c>
      <c r="G74" s="18" t="n">
        <v>439.83058589</v>
      </c>
      <c r="H74" s="20" t="n">
        <v>2.9383342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362.35103888</v>
      </c>
      <c r="F75" s="20" t="n">
        <v>3.45631349</v>
      </c>
      <c r="G75" s="18" t="n">
        <v>364.36760081</v>
      </c>
      <c r="H75" s="20" t="n">
        <v>14.31809469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445.54994185</v>
      </c>
      <c r="F76" s="20" t="n">
        <v>3.77301231</v>
      </c>
      <c r="G76" s="18" t="n">
        <v>409.03172544</v>
      </c>
      <c r="H76" s="20" t="n">
        <v>6.27546173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438.21194263</v>
      </c>
      <c r="F77" s="20" t="n">
        <v>3.30550439</v>
      </c>
      <c r="G77" s="18" t="n">
        <v>429.91671901</v>
      </c>
      <c r="H77" s="20" t="n">
        <v>8.70896303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488.93195005</v>
      </c>
      <c r="F78" s="20" t="n">
        <v>4.01042955</v>
      </c>
      <c r="G78" s="18" t="n">
        <v>473.58181426</v>
      </c>
      <c r="H78" s="20" t="n">
        <v>10.9899898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479.10774442</v>
      </c>
      <c r="F79" s="20" t="n">
        <v>8.688109280000001</v>
      </c>
      <c r="G79" s="18" t="n">
        <v>461.59214894</v>
      </c>
      <c r="H79" s="20" t="n">
        <v>15.21830807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427.33700623</v>
      </c>
      <c r="F80" s="20" t="n">
        <v>3.84959428</v>
      </c>
      <c r="G80" s="18" t="n">
        <v>425.68427371</v>
      </c>
      <c r="H80" s="20" t="n">
        <v>13.33068406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432.32111955</v>
      </c>
      <c r="F81" s="20" t="n">
        <v>4.02980586</v>
      </c>
      <c r="G81" s="18" t="n">
        <v>423.03604393</v>
      </c>
      <c r="H81" s="20" t="n">
        <v>7.91048836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503.19390252</v>
      </c>
      <c r="F7" s="20" t="n">
        <v>1.90543422</v>
      </c>
      <c r="G7" s="18" t="n">
        <v>506.43750881</v>
      </c>
      <c r="H7" s="20" t="n">
        <v>8.7368959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477.846232</v>
      </c>
      <c r="F8" s="20" t="n">
        <v>4.45268971</v>
      </c>
      <c r="G8" s="18" t="n">
        <v>499.61878873</v>
      </c>
      <c r="H8" s="20" t="n">
        <v>6.02212175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503.06570856</v>
      </c>
      <c r="F9" s="20" t="n">
        <v>2.90437101</v>
      </c>
      <c r="G9" s="18" t="n">
        <v>484.97984063</v>
      </c>
      <c r="H9" s="20" t="n">
        <v>10.11597099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529.00146481</v>
      </c>
      <c r="F10" s="20" t="n">
        <v>2.91257798</v>
      </c>
      <c r="G10" s="18" t="n">
        <v>526.9588264400001</v>
      </c>
      <c r="H10" s="20" t="n">
        <v>4.14478697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457.18947823</v>
      </c>
      <c r="F11" s="20" t="n">
        <v>3.56522703</v>
      </c>
      <c r="G11" s="18" t="n">
        <v>466.70029984</v>
      </c>
      <c r="H11" s="20" t="n">
        <v>7.4872602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486.99558408</v>
      </c>
      <c r="F12" s="20" t="n">
        <v>2.66309829</v>
      </c>
      <c r="G12" s="18" t="n">
        <v>503.42673128</v>
      </c>
      <c r="H12" s="20" t="n">
        <v>30.84170626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500.78324253</v>
      </c>
      <c r="F13" s="20" t="n">
        <v>3.4535744</v>
      </c>
      <c r="G13" s="18" t="n">
        <v>497.39342188</v>
      </c>
      <c r="H13" s="20" t="n">
        <v>4.80714985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519.4724201400001</v>
      </c>
      <c r="F14" s="20" t="n">
        <v>2.42157977</v>
      </c>
      <c r="G14" s="18" t="n">
        <v>516.95506746</v>
      </c>
      <c r="H14" s="20" t="n">
        <v>7.23292103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528.05123702</v>
      </c>
      <c r="F15" s="20" t="n">
        <v>2.74582749</v>
      </c>
      <c r="G15" s="18" t="n">
        <v>520.81904816</v>
      </c>
      <c r="H15" s="20" t="n">
        <v>5.89834876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499.10879642</v>
      </c>
      <c r="F16" s="20" t="n">
        <v>5.35552902</v>
      </c>
      <c r="G16" s="18" t="n">
        <v>507.96848777</v>
      </c>
      <c r="H16" s="20" t="n">
        <v>6.94206238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462.81738355</v>
      </c>
      <c r="F18" s="20" t="n">
        <v>11.46493041</v>
      </c>
      <c r="G18" s="18" t="n">
        <v>468.59080574</v>
      </c>
      <c r="H18" s="20" t="n">
        <v>4.29171843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469.29506913</v>
      </c>
      <c r="F19" s="20" t="n">
        <v>3.30675859</v>
      </c>
      <c r="G19" s="18" t="n">
        <v>482.17970346</v>
      </c>
      <c r="H19" s="20" t="n">
        <v>21.35410619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479.98629005</v>
      </c>
      <c r="F20" s="20" t="n">
        <v>2.50761203</v>
      </c>
      <c r="G20" s="18" t="n">
        <v>484.96793766</v>
      </c>
      <c r="H20" s="20" t="n">
        <v>3.07171171</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523.26285604</v>
      </c>
      <c r="F21" s="20" t="n">
        <v>2.92130649</v>
      </c>
      <c r="G21" s="18" t="n">
        <v>509.92163106</v>
      </c>
      <c r="H21" s="20" t="n">
        <v>6.01363606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478.79738845</v>
      </c>
      <c r="F22" s="20" t="n">
        <v>5.04552456</v>
      </c>
      <c r="G22" s="18" t="n">
        <v>479.61514552</v>
      </c>
      <c r="H22" s="20" t="n">
        <v>10.37078437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486.24336139</v>
      </c>
      <c r="F23" s="20" t="n">
        <v>3.21693621</v>
      </c>
      <c r="G23" s="18" t="n">
        <v>524.38401233</v>
      </c>
      <c r="H23" s="20" t="n">
        <v>16.35979748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516.27963807</v>
      </c>
      <c r="F24" s="20" t="n">
        <v>3.1818073</v>
      </c>
      <c r="G24" s="18" t="n">
        <v>469.36163143</v>
      </c>
      <c r="H24" s="20" t="n">
        <v>6.68546816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518.99103747</v>
      </c>
      <c r="F25" s="20" t="n">
        <v>3.54707514</v>
      </c>
      <c r="G25" s="18" t="n">
        <v>481.98495905</v>
      </c>
      <c r="H25" s="20" t="n">
        <v>22.77912823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488.65288782</v>
      </c>
      <c r="F26" s="20" t="n">
        <v>2.05090341</v>
      </c>
      <c r="G26" s="18" t="n">
        <v>485.85188688</v>
      </c>
      <c r="H26" s="20" t="n">
        <v>4.32279163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489.02796032</v>
      </c>
      <c r="F27" s="20" t="n">
        <v>3.26488612</v>
      </c>
      <c r="G27" s="18" t="n">
        <v>480.00401366</v>
      </c>
      <c r="H27" s="20" t="n">
        <v>1.68111242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424.84870879</v>
      </c>
      <c r="F28" s="20" t="n">
        <v>2.96685688</v>
      </c>
      <c r="G28" s="18" t="n">
        <v>416.26972626</v>
      </c>
      <c r="H28" s="20" t="n">
        <v>6.45774936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512.60056723</v>
      </c>
      <c r="F30" s="20" t="n">
        <v>4.18504654</v>
      </c>
      <c r="G30" s="18" t="n">
        <v>508.30113706</v>
      </c>
      <c r="H30" s="20" t="n">
        <v>6.43209046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508.32802376</v>
      </c>
      <c r="F31" s="20" t="n">
        <v>3.84063128</v>
      </c>
      <c r="G31" s="18" t="n">
        <v>517.87941069</v>
      </c>
      <c r="H31" s="20" t="n">
        <v>3.24288475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503.98303457</v>
      </c>
      <c r="F32" s="20" t="n">
        <v>2.54010498</v>
      </c>
      <c r="G32" s="18" t="n">
        <v>533.73460205</v>
      </c>
      <c r="H32" s="20" t="n">
        <v>7.63185812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500.95638321</v>
      </c>
      <c r="F33" s="20" t="n">
        <v>4.3110785</v>
      </c>
      <c r="G33" s="18" t="n">
        <v>495.21879351</v>
      </c>
      <c r="H33" s="20" t="n">
        <v>4.22610445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451.196824</v>
      </c>
      <c r="F34" s="20" t="n">
        <v>3.64760636</v>
      </c>
      <c r="G34" s="18" t="n">
        <v>461.19137495</v>
      </c>
      <c r="H34" s="20" t="n">
        <v>13.39540027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493.30344482</v>
      </c>
      <c r="F35" s="20" t="n">
        <v>2.13580842</v>
      </c>
      <c r="G35" s="18" t="n">
        <v>519.59828429</v>
      </c>
      <c r="H35" s="20" t="n">
        <v>1.88168514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497.467392</v>
      </c>
      <c r="F36" s="20" t="n">
        <v>2.3750357</v>
      </c>
      <c r="G36" s="18" t="n">
        <v>484.64156756</v>
      </c>
      <c r="H36" s="20" t="n">
        <v>7.46648382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500.71398994</v>
      </c>
      <c r="F37" s="20" t="n">
        <v>3.90573926</v>
      </c>
      <c r="G37" s="18" t="n">
        <v>497.21731614</v>
      </c>
      <c r="H37" s="20" t="n">
        <v>10.00281732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490.41273843</v>
      </c>
      <c r="F38" s="20" t="n">
        <v>3.26631749</v>
      </c>
      <c r="G38" s="18" t="n">
        <v>539.34437159</v>
      </c>
      <c r="H38" s="20" t="n">
        <v>15.78048243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410.28327056</v>
      </c>
      <c r="F39" s="20" t="n">
        <v>12.96724972</v>
      </c>
      <c r="G39" s="18" t="n">
        <v>429.95208063</v>
      </c>
      <c r="H39" s="20" t="n">
        <v>4.27973401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499.91138947</v>
      </c>
      <c r="F40" s="20" t="n">
        <v>3.65690661</v>
      </c>
      <c r="G40" s="18" t="n">
        <v>504.99277918</v>
      </c>
      <c r="H40" s="20" t="n">
        <v>9.564283850000001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496.46845682</v>
      </c>
      <c r="F41" s="20" t="n">
        <v>3.67560997</v>
      </c>
      <c r="G41" s="18" t="n">
        <v>504.9949051</v>
      </c>
      <c r="H41" s="20" t="n">
        <v>10.29524078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404.63997629</v>
      </c>
      <c r="F44" s="20" t="n">
        <v>7.23432791</v>
      </c>
      <c r="G44" s="18" t="n">
        <v>406.11981068</v>
      </c>
      <c r="H44" s="20" t="n">
        <v>4.13076521</v>
      </c>
      <c r="I44" s="18" t="s">
        <v>404</v>
      </c>
      <c r="J44" s="20" t="s">
        <v>404</v>
      </c>
      <c r="K44" s="18" t="s">
        <v>404</v>
      </c>
      <c r="L44" s="20" t="s">
        <v>404</v>
      </c>
      <c r="M44" s="18" t="s">
        <v>404</v>
      </c>
      <c r="N44" s="20" t="s">
        <v>404</v>
      </c>
      <c r="O44" s="18" t="s">
        <v>404</v>
      </c>
      <c r="P44" s="20" t="s">
        <v>404</v>
      </c>
      <c r="Q44" s="18" t="n">
        <v>384.87930951</v>
      </c>
      <c r="R44" s="20" t="n">
        <v>44.82237998</v>
      </c>
    </row>
    <row r="45" spans="1:18">
      <c r="A45" s="15" t="s">
        <v>442</v>
      </c>
      <c r="B45" s="17" t="n">
        <v>5519</v>
      </c>
      <c r="C45" s="18">
        <f>(0.0/B45*100)</f>
        <v/>
      </c>
      <c r="D45" s="19" t="n">
        <v>5519</v>
      </c>
      <c r="E45" s="18" t="n">
        <v>348.4163397</v>
      </c>
      <c r="F45" s="20" t="n">
        <v>3.61148008</v>
      </c>
      <c r="G45" s="18" t="n">
        <v>353.38450268</v>
      </c>
      <c r="H45" s="20" t="n">
        <v>6.27228537</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411.48884111</v>
      </c>
      <c r="F46" s="20" t="n">
        <v>3.05023702</v>
      </c>
      <c r="G46" s="18" t="n">
        <v>417.85414051</v>
      </c>
      <c r="H46" s="20" t="n">
        <v>13.52818756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426.81219897</v>
      </c>
      <c r="F47" s="20" t="n">
        <v>8.891830819999999</v>
      </c>
      <c r="G47" s="18" t="n">
        <v>436.48341625</v>
      </c>
      <c r="H47" s="20" t="n">
        <v>8.358890239999999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490.17737419</v>
      </c>
      <c r="F48" s="20" t="n">
        <v>5.6843438</v>
      </c>
      <c r="G48" s="18" t="n">
        <v>547.40657494</v>
      </c>
      <c r="H48" s="20" t="n">
        <v>24.10788157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425.70871619</v>
      </c>
      <c r="F49" s="20" t="n">
        <v>3.34013986</v>
      </c>
      <c r="G49" s="18" t="n">
        <v>405.79529469</v>
      </c>
      <c r="H49" s="20" t="n">
        <v>22.97470312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428.75965588</v>
      </c>
      <c r="F50" s="20" t="n">
        <v>3.4762233</v>
      </c>
      <c r="G50" s="18" t="n">
        <v>420.67999134</v>
      </c>
      <c r="H50" s="20" t="n">
        <v>14.07515599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430.85639241</v>
      </c>
      <c r="F51" s="20" t="n">
        <v>5.94432048</v>
      </c>
      <c r="G51" s="18" t="n">
        <v>425.20206768</v>
      </c>
      <c r="H51" s="20" t="n">
        <v>3.87374642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489.34973241</v>
      </c>
      <c r="F52" s="20" t="n">
        <v>6.87652548</v>
      </c>
      <c r="G52" s="18" t="n">
        <v>485.90100887</v>
      </c>
      <c r="H52" s="20" t="n">
        <v>3.79990173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447.98568791</v>
      </c>
      <c r="F53" s="20" t="n">
        <v>2.49956246</v>
      </c>
      <c r="G53" s="18" t="n">
        <v>438.91888689</v>
      </c>
      <c r="H53" s="20" t="n">
        <v>2.17076379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365.70960857</v>
      </c>
      <c r="F54" s="20" t="n">
        <v>5.44247739</v>
      </c>
      <c r="G54" s="18" t="n">
        <v>350.85784864</v>
      </c>
      <c r="H54" s="20" t="n">
        <v>5.68061176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409.47025644</v>
      </c>
      <c r="F55" s="20" t="n">
        <v>5.08673102</v>
      </c>
      <c r="G55" s="18" t="n">
        <v>394.06779231</v>
      </c>
      <c r="H55" s="20" t="n">
        <v>4.4143868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527.43112808</v>
      </c>
      <c r="F56" s="20" t="n">
        <v>2.76318806</v>
      </c>
      <c r="G56" s="18" t="n">
        <v>500.52355297</v>
      </c>
      <c r="H56" s="20" t="n">
        <v>25.55840252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395.28039862</v>
      </c>
      <c r="F57" s="20" t="n">
        <v>3.00909409</v>
      </c>
      <c r="G57" s="18" t="n">
        <v>433.61775428</v>
      </c>
      <c r="H57" s="20" t="n">
        <v>11.27497613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412.82302992</v>
      </c>
      <c r="F58" s="20" t="n">
        <v>5.12689444</v>
      </c>
      <c r="G58" s="18" t="n">
        <v>403.51052402</v>
      </c>
      <c r="H58" s="20" t="n">
        <v>5.2883273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344.00991835</v>
      </c>
      <c r="F59" s="20" t="n">
        <v>2.31858706</v>
      </c>
      <c r="G59" s="18" t="n">
        <v>351.06724817</v>
      </c>
      <c r="H59" s="20" t="n">
        <v>2.21164486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351.48662024</v>
      </c>
      <c r="F60" s="20" t="n">
        <v>5.41908924</v>
      </c>
      <c r="G60" s="18" t="n">
        <v>333.69614491</v>
      </c>
      <c r="H60" s="20" t="n">
        <v>8.18635061</v>
      </c>
      <c r="I60" s="18" t="s">
        <v>404</v>
      </c>
      <c r="J60" s="20" t="s">
        <v>404</v>
      </c>
      <c r="K60" s="18" t="s">
        <v>404</v>
      </c>
      <c r="L60" s="20" t="s">
        <v>404</v>
      </c>
      <c r="M60" s="18" t="s">
        <v>404</v>
      </c>
      <c r="N60" s="20" t="s">
        <v>404</v>
      </c>
      <c r="O60" s="18" t="s">
        <v>404</v>
      </c>
      <c r="P60" s="20" t="s">
        <v>404</v>
      </c>
      <c r="Q60" s="18" t="n">
        <v>291.52258715</v>
      </c>
      <c r="R60" s="20" t="n">
        <v>29.43657304</v>
      </c>
    </row>
    <row r="61" spans="1:18">
      <c r="A61" s="15" t="s">
        <v>458</v>
      </c>
      <c r="B61" s="17" t="n">
        <v>6525</v>
      </c>
      <c r="C61" s="18">
        <f>(0.0/B61*100)</f>
        <v/>
      </c>
      <c r="D61" s="19" t="n">
        <v>6525</v>
      </c>
      <c r="E61" s="18" t="n">
        <v>471.08921027</v>
      </c>
      <c r="F61" s="20" t="n">
        <v>2.99723256</v>
      </c>
      <c r="G61" s="18" t="n">
        <v>483.29305134</v>
      </c>
      <c r="H61" s="20" t="n">
        <v>7.8037396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508.42363519</v>
      </c>
      <c r="F62" s="20" t="n">
        <v>1.26246499</v>
      </c>
      <c r="G62" s="18" t="n">
        <v>533.48291305</v>
      </c>
      <c r="H62" s="20" t="n">
        <v>10.50730643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336.24191027</v>
      </c>
      <c r="F63" s="20" t="n">
        <v>2.77357672</v>
      </c>
      <c r="G63" s="18" t="n">
        <v>356.84854122</v>
      </c>
      <c r="H63" s="20" t="n">
        <v>1.53100534</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456.93273184</v>
      </c>
      <c r="F64" s="20" t="n">
        <v>2.07301752</v>
      </c>
      <c r="G64" s="18" t="n">
        <v>418.13395509</v>
      </c>
      <c r="H64" s="20" t="n">
        <v>3.49898728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417.14475633</v>
      </c>
      <c r="F65" s="20" t="n">
        <v>5.3416622</v>
      </c>
      <c r="G65" s="18" t="n">
        <v>415.49609135</v>
      </c>
      <c r="H65" s="20" t="n">
        <v>4.0427041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416.37078605</v>
      </c>
      <c r="F66" s="20" t="n">
        <v>2.28789944</v>
      </c>
      <c r="G66" s="18" t="n">
        <v>431.93962499</v>
      </c>
      <c r="H66" s="20" t="n">
        <v>2.03951697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397.49397693</v>
      </c>
      <c r="F67" s="20" t="n">
        <v>3.71968254</v>
      </c>
      <c r="G67" s="18" t="n">
        <v>397.66984893</v>
      </c>
      <c r="H67" s="20" t="n">
        <v>6.27581478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454.75358517</v>
      </c>
      <c r="F68" s="20" t="n">
        <v>1.65950468</v>
      </c>
      <c r="G68" s="18" t="n">
        <v>364.30187372</v>
      </c>
      <c r="H68" s="20" t="n">
        <v>1.12458591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425.54745782</v>
      </c>
      <c r="F69" s="20" t="n">
        <v>5.74533881</v>
      </c>
      <c r="G69" s="18" t="n">
        <v>442.98953057</v>
      </c>
      <c r="H69" s="20" t="n">
        <v>6.27871434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494.99645205</v>
      </c>
      <c r="F70" s="20" t="n">
        <v>3.20943296</v>
      </c>
      <c r="G70" s="18" t="n">
        <v>492.55612527</v>
      </c>
      <c r="H70" s="20" t="n">
        <v>7.76656118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534.51387987</v>
      </c>
      <c r="F71" s="20" t="n">
        <v>2.03077464</v>
      </c>
      <c r="G71" s="18" t="n">
        <v>536.40490828</v>
      </c>
      <c r="H71" s="20" t="n">
        <v>2.21851028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497.24446601</v>
      </c>
      <c r="F72" s="20" t="n">
        <v>3.00374742</v>
      </c>
      <c r="G72" s="18" t="n">
        <v>496.40427803</v>
      </c>
      <c r="H72" s="20" t="n">
        <v>10.51294578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404.9181632</v>
      </c>
      <c r="F73" s="20" t="n">
        <v>3.65956177</v>
      </c>
      <c r="G73" s="18" t="n">
        <v>434.38855778</v>
      </c>
      <c r="H73" s="20" t="n">
        <v>10.07921793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418.05435177</v>
      </c>
      <c r="F74" s="20" t="n">
        <v>2.41181625</v>
      </c>
      <c r="G74" s="18" t="n">
        <v>428.71981741</v>
      </c>
      <c r="H74" s="20" t="n">
        <v>1.99500195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361.65768776</v>
      </c>
      <c r="F75" s="20" t="n">
        <v>10.52088348</v>
      </c>
      <c r="G75" s="18" t="n">
        <v>362.92223638</v>
      </c>
      <c r="H75" s="20" t="n">
        <v>3.89571131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449.17271711</v>
      </c>
      <c r="F76" s="20" t="n">
        <v>4.13342576</v>
      </c>
      <c r="G76" s="18" t="n">
        <v>403.87078748</v>
      </c>
      <c r="H76" s="20" t="n">
        <v>5.00067231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444.48859315</v>
      </c>
      <c r="F77" s="20" t="n">
        <v>5.76028835</v>
      </c>
      <c r="G77" s="18" t="n">
        <v>430.31508805</v>
      </c>
      <c r="H77" s="20" t="n">
        <v>4.22729467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484.45770416</v>
      </c>
      <c r="F78" s="20" t="n">
        <v>5.15774182</v>
      </c>
      <c r="G78" s="18" t="n">
        <v>489.02427317</v>
      </c>
      <c r="H78" s="20" t="n">
        <v>6.02229256</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477.18795357</v>
      </c>
      <c r="F79" s="20" t="n">
        <v>7.57096306</v>
      </c>
      <c r="G79" s="18" t="n">
        <v>441.54446693</v>
      </c>
      <c r="H79" s="20" t="n">
        <v>32.94670935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421.8101581</v>
      </c>
      <c r="F80" s="20" t="n">
        <v>4.42332006</v>
      </c>
      <c r="G80" s="18" t="n">
        <v>435.85837092</v>
      </c>
      <c r="H80" s="20" t="n">
        <v>6.81401884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431.08918302</v>
      </c>
      <c r="F81" s="20" t="n">
        <v>8.30294664</v>
      </c>
      <c r="G81" s="18" t="n">
        <v>430.34159993</v>
      </c>
      <c r="H81" s="20" t="n">
        <v>3.67776951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501.48290358</v>
      </c>
      <c r="F7" s="20" t="n">
        <v>5.8611457</v>
      </c>
      <c r="G7" s="18" t="n">
        <v>503.64275129</v>
      </c>
      <c r="H7" s="20" t="n">
        <v>2.01222092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443.78798381</v>
      </c>
      <c r="F8" s="20" t="n">
        <v>12.60274828</v>
      </c>
      <c r="G8" s="18" t="n">
        <v>491.52846414</v>
      </c>
      <c r="H8" s="20" t="n">
        <v>3.38649184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499.43532039</v>
      </c>
      <c r="F9" s="20" t="n">
        <v>6.67659425</v>
      </c>
      <c r="G9" s="18" t="n">
        <v>501.37920526</v>
      </c>
      <c r="H9" s="20" t="n">
        <v>3.52538124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528.7024598100001</v>
      </c>
      <c r="F10" s="20" t="n">
        <v>4.6350191</v>
      </c>
      <c r="G10" s="18" t="n">
        <v>527.98608624</v>
      </c>
      <c r="H10" s="20" t="n">
        <v>2.61817342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451.87834434</v>
      </c>
      <c r="F11" s="20" t="n">
        <v>7.31860785</v>
      </c>
      <c r="G11" s="18" t="n">
        <v>462.84344288</v>
      </c>
      <c r="H11" s="20" t="n">
        <v>3.63046616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476.8297189</v>
      </c>
      <c r="F12" s="20" t="n">
        <v>30.08591648</v>
      </c>
      <c r="G12" s="18" t="n">
        <v>487.66865278</v>
      </c>
      <c r="H12" s="20" t="n">
        <v>2.59619372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499.61345228</v>
      </c>
      <c r="F13" s="20" t="n">
        <v>10.85279979</v>
      </c>
      <c r="G13" s="18" t="n">
        <v>499.78785618</v>
      </c>
      <c r="H13" s="20" t="n">
        <v>2.66385955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521.3568342999999</v>
      </c>
      <c r="F14" s="20" t="n">
        <v>9.14503487</v>
      </c>
      <c r="G14" s="18" t="n">
        <v>518.98708669</v>
      </c>
      <c r="H14" s="20" t="n">
        <v>2.2387219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530.13661868</v>
      </c>
      <c r="F15" s="20" t="n">
        <v>6.09482216</v>
      </c>
      <c r="G15" s="18" t="n">
        <v>525.77136724</v>
      </c>
      <c r="H15" s="20" t="n">
        <v>2.89844329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499.14617682</v>
      </c>
      <c r="F16" s="20" t="n">
        <v>6.82769579</v>
      </c>
      <c r="G16" s="18" t="n">
        <v>504.57328639</v>
      </c>
      <c r="H16" s="20" t="n">
        <v>5.59133322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521.14028381</v>
      </c>
      <c r="F17" s="20" t="n">
        <v>20.42357936</v>
      </c>
      <c r="G17" s="18" t="n">
        <v>508.10170122</v>
      </c>
      <c r="H17" s="20" t="n">
        <v>3.99352687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454.57618569</v>
      </c>
      <c r="F18" s="20" t="n">
        <v>12.17146602</v>
      </c>
      <c r="G18" s="18" t="n">
        <v>469.96753945</v>
      </c>
      <c r="H18" s="20" t="n">
        <v>5.33136496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441.02735263</v>
      </c>
      <c r="F19" s="20" t="n">
        <v>12.67734921</v>
      </c>
      <c r="G19" s="18" t="n">
        <v>476.48173719</v>
      </c>
      <c r="H19" s="20" t="n">
        <v>3.61750012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460.98030213</v>
      </c>
      <c r="F20" s="20" t="n">
        <v>6.18043134</v>
      </c>
      <c r="G20" s="18" t="n">
        <v>483.94530003</v>
      </c>
      <c r="H20" s="20" t="n">
        <v>2.02068174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528.4070835</v>
      </c>
      <c r="F21" s="20" t="n">
        <v>4.95703574</v>
      </c>
      <c r="G21" s="18" t="n">
        <v>519.55629361</v>
      </c>
      <c r="H21" s="20" t="n">
        <v>3.21273613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472.61887259</v>
      </c>
      <c r="F22" s="20" t="n">
        <v>13.64850025</v>
      </c>
      <c r="G22" s="18" t="n">
        <v>480.3573721</v>
      </c>
      <c r="H22" s="20" t="n">
        <v>4.43203198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475.07305507</v>
      </c>
      <c r="F23" s="20" t="n">
        <v>5.90873359</v>
      </c>
      <c r="G23" s="18" t="n">
        <v>496.75915804</v>
      </c>
      <c r="H23" s="20" t="n">
        <v>5.01615183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474.5834016</v>
      </c>
      <c r="F24" s="20" t="n">
        <v>12.37583394</v>
      </c>
      <c r="G24" s="18" t="n">
        <v>516.4808962</v>
      </c>
      <c r="H24" s="20" t="n">
        <v>3.18847529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497.42673255</v>
      </c>
      <c r="F25" s="20" t="n">
        <v>11.43401922</v>
      </c>
      <c r="G25" s="18" t="n">
        <v>519.64370888</v>
      </c>
      <c r="H25" s="20" t="n">
        <v>3.56051268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481.44082879</v>
      </c>
      <c r="F26" s="20" t="n">
        <v>4.9096895</v>
      </c>
      <c r="G26" s="18" t="n">
        <v>490.08262208</v>
      </c>
      <c r="H26" s="20" t="n">
        <v>1.94830988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473.1821264</v>
      </c>
      <c r="F27" s="20" t="n">
        <v>20.17140414</v>
      </c>
      <c r="G27" s="18" t="n">
        <v>481.48491305</v>
      </c>
      <c r="H27" s="20" t="n">
        <v>1.46222061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426.65871174</v>
      </c>
      <c r="F28" s="20" t="n">
        <v>3.65553743</v>
      </c>
      <c r="G28" s="18" t="n">
        <v>417.86017888</v>
      </c>
      <c r="H28" s="20" t="n">
        <v>4.30260899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480.09245454</v>
      </c>
      <c r="F29" s="20" t="n">
        <v>23.60982798</v>
      </c>
      <c r="G29" s="18" t="n">
        <v>508.26778902</v>
      </c>
      <c r="H29" s="20" t="n">
        <v>5.1227264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509.96901016</v>
      </c>
      <c r="F30" s="20" t="n">
        <v>12.19846028</v>
      </c>
      <c r="G30" s="18" t="n">
        <v>511.73113578</v>
      </c>
      <c r="H30" s="20" t="n">
        <v>3.37540979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504.84313697</v>
      </c>
      <c r="F31" s="20" t="n">
        <v>4.95697345</v>
      </c>
      <c r="G31" s="18" t="n">
        <v>518.38486667</v>
      </c>
      <c r="H31" s="20" t="n">
        <v>2.87358881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534.2507837000001</v>
      </c>
      <c r="F32" s="20" t="n">
        <v>10.87669658</v>
      </c>
      <c r="G32" s="18" t="n">
        <v>503.94956317</v>
      </c>
      <c r="H32" s="20" t="n">
        <v>2.62093245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499.17440673</v>
      </c>
      <c r="F33" s="20" t="n">
        <v>4.86892187</v>
      </c>
      <c r="G33" s="18" t="n">
        <v>496.57009289</v>
      </c>
      <c r="H33" s="20" t="n">
        <v>3.97508946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418.39154986</v>
      </c>
      <c r="F34" s="20" t="n">
        <v>18.39593956</v>
      </c>
      <c r="G34" s="18" t="n">
        <v>453.19792593</v>
      </c>
      <c r="H34" s="20" t="n">
        <v>2.87649195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504.68780318</v>
      </c>
      <c r="F35" s="20" t="n">
        <v>2.65986628</v>
      </c>
      <c r="G35" s="18" t="n">
        <v>508.85783743</v>
      </c>
      <c r="H35" s="20" t="n">
        <v>1.83491718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492.7436592</v>
      </c>
      <c r="F36" s="20" t="n">
        <v>2.97397805</v>
      </c>
      <c r="G36" s="18" t="n">
        <v>502.53858377</v>
      </c>
      <c r="H36" s="20" t="n">
        <v>4.68084937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492.56841181</v>
      </c>
      <c r="F37" s="20" t="n">
        <v>5.4796304</v>
      </c>
      <c r="G37" s="18" t="n">
        <v>504.42055378</v>
      </c>
      <c r="H37" s="20" t="n">
        <v>4.09999479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489.61881809</v>
      </c>
      <c r="F38" s="20" t="n">
        <v>6.47320895</v>
      </c>
      <c r="G38" s="18" t="n">
        <v>493.09655091</v>
      </c>
      <c r="H38" s="20" t="n">
        <v>4.75764598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432.53737884</v>
      </c>
      <c r="F39" s="20" t="n">
        <v>4.56347572</v>
      </c>
      <c r="G39" s="18" t="n">
        <v>404.75899985</v>
      </c>
      <c r="H39" s="20" t="n">
        <v>8.538129339999999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495.58938387</v>
      </c>
      <c r="F40" s="20" t="n">
        <v>6.77259604</v>
      </c>
      <c r="G40" s="18" t="n">
        <v>502.26636616</v>
      </c>
      <c r="H40" s="20" t="n">
        <v>4.06221081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495.61715996</v>
      </c>
      <c r="F41" s="20" t="n">
        <v>6.60981838</v>
      </c>
      <c r="G41" s="18" t="n">
        <v>499.03504837</v>
      </c>
      <c r="H41" s="20" t="n">
        <v>3.6376447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403.53688241</v>
      </c>
      <c r="F44" s="20" t="n">
        <v>7.68722699</v>
      </c>
      <c r="G44" s="18" t="n">
        <v>406.95280269</v>
      </c>
      <c r="H44" s="20" t="n">
        <v>5.02266953</v>
      </c>
      <c r="I44" s="18" t="s">
        <v>404</v>
      </c>
      <c r="J44" s="20" t="s">
        <v>404</v>
      </c>
      <c r="K44" s="18" t="s">
        <v>404</v>
      </c>
      <c r="L44" s="20" t="s">
        <v>404</v>
      </c>
      <c r="M44" s="18" t="s">
        <v>404</v>
      </c>
      <c r="N44" s="20" t="s">
        <v>404</v>
      </c>
      <c r="O44" s="18" t="s">
        <v>404</v>
      </c>
      <c r="P44" s="20" t="s">
        <v>404</v>
      </c>
      <c r="Q44" s="18" t="n">
        <v>369.84466825</v>
      </c>
      <c r="R44" s="20" t="n">
        <v>22.71312704</v>
      </c>
    </row>
    <row r="45" spans="1:18">
      <c r="A45" s="15" t="s">
        <v>442</v>
      </c>
      <c r="B45" s="17" t="n">
        <v>5519</v>
      </c>
      <c r="C45" s="18">
        <f>(0.0/B45*100)</f>
        <v/>
      </c>
      <c r="D45" s="19" t="n">
        <v>5519</v>
      </c>
      <c r="E45" s="18" t="n">
        <v>353.48610901</v>
      </c>
      <c r="F45" s="20" t="n">
        <v>5.7655952</v>
      </c>
      <c r="G45" s="18" t="n">
        <v>348.9857967</v>
      </c>
      <c r="H45" s="20" t="n">
        <v>3.75189409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407.91805586</v>
      </c>
      <c r="F46" s="20" t="n">
        <v>4.01762166</v>
      </c>
      <c r="G46" s="18" t="n">
        <v>417.27765994</v>
      </c>
      <c r="H46" s="20" t="n">
        <v>4.68271072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435.65444264</v>
      </c>
      <c r="F47" s="20" t="n">
        <v>12.52233301</v>
      </c>
      <c r="G47" s="18" t="n">
        <v>430.50210267</v>
      </c>
      <c r="H47" s="20" t="n">
        <v>6.86730306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492.76759732</v>
      </c>
      <c r="F48" s="20" t="n">
        <v>6.46255708</v>
      </c>
      <c r="G48" s="18" t="n">
        <v>496.97649036</v>
      </c>
      <c r="H48" s="20" t="n">
        <v>12.68276628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413.07189371</v>
      </c>
      <c r="F49" s="20" t="n">
        <v>4.88170795</v>
      </c>
      <c r="G49" s="18" t="n">
        <v>431.91662434</v>
      </c>
      <c r="H49" s="20" t="n">
        <v>4.50110874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418.46485438</v>
      </c>
      <c r="F50" s="20" t="n">
        <v>4.86037958</v>
      </c>
      <c r="G50" s="18" t="n">
        <v>436.24543348</v>
      </c>
      <c r="H50" s="20" t="n">
        <v>4.30047794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418.01236986</v>
      </c>
      <c r="F51" s="20" t="n">
        <v>11.26554159</v>
      </c>
      <c r="G51" s="18" t="n">
        <v>428.61478507</v>
      </c>
      <c r="H51" s="20" t="n">
        <v>2.89062669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496.04321586</v>
      </c>
      <c r="F52" s="20" t="n">
        <v>5.33685967</v>
      </c>
      <c r="G52" s="18" t="n">
        <v>477.93559072</v>
      </c>
      <c r="H52" s="20" t="n">
        <v>5.02425351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442.53957272</v>
      </c>
      <c r="F53" s="20" t="n">
        <v>1.81275391</v>
      </c>
      <c r="G53" s="18" t="n">
        <v>443.55303949</v>
      </c>
      <c r="H53" s="20" t="n">
        <v>2.9089577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367.68431216</v>
      </c>
      <c r="F54" s="20" t="n">
        <v>6.36287864</v>
      </c>
      <c r="G54" s="18" t="n">
        <v>352.61662457</v>
      </c>
      <c r="H54" s="20" t="n">
        <v>4.05347371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394.59501698</v>
      </c>
      <c r="F55" s="20" t="n">
        <v>17.64419041</v>
      </c>
      <c r="G55" s="18" t="n">
        <v>401.97636088</v>
      </c>
      <c r="H55" s="20" t="n">
        <v>3.17087145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513.30194995</v>
      </c>
      <c r="F56" s="20" t="n">
        <v>8.66948927</v>
      </c>
      <c r="G56" s="18" t="n">
        <v>529.7976992</v>
      </c>
      <c r="H56" s="20" t="n">
        <v>3.28296016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383.08671803</v>
      </c>
      <c r="F57" s="20" t="n">
        <v>12.1061025</v>
      </c>
      <c r="G57" s="18" t="n">
        <v>400.07923559</v>
      </c>
      <c r="H57" s="20" t="n">
        <v>3.30109959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395.5624728</v>
      </c>
      <c r="F58" s="20" t="n">
        <v>6.38322872</v>
      </c>
      <c r="G58" s="18" t="n">
        <v>417.21827688</v>
      </c>
      <c r="H58" s="20" t="n">
        <v>4.5561127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356.57366881</v>
      </c>
      <c r="F59" s="20" t="n">
        <v>2.1433788</v>
      </c>
      <c r="G59" s="18" t="n">
        <v>337.56188169</v>
      </c>
      <c r="H59" s="20" t="n">
        <v>2.31946109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333.27953012</v>
      </c>
      <c r="F60" s="20" t="n">
        <v>8.79345086</v>
      </c>
      <c r="G60" s="18" t="n">
        <v>355.42132559</v>
      </c>
      <c r="H60" s="20" t="n">
        <v>6.02117385</v>
      </c>
      <c r="I60" s="18" t="s">
        <v>404</v>
      </c>
      <c r="J60" s="20" t="s">
        <v>404</v>
      </c>
      <c r="K60" s="18" t="s">
        <v>404</v>
      </c>
      <c r="L60" s="20" t="s">
        <v>404</v>
      </c>
      <c r="M60" s="18" t="s">
        <v>404</v>
      </c>
      <c r="N60" s="20" t="s">
        <v>404</v>
      </c>
      <c r="O60" s="18" t="s">
        <v>404</v>
      </c>
      <c r="P60" s="20" t="s">
        <v>404</v>
      </c>
      <c r="Q60" s="18" t="n">
        <v>286.15549995</v>
      </c>
      <c r="R60" s="20" t="n">
        <v>33.54340332</v>
      </c>
    </row>
    <row r="61" spans="1:18">
      <c r="A61" s="15" t="s">
        <v>458</v>
      </c>
      <c r="B61" s="17" t="n">
        <v>6525</v>
      </c>
      <c r="C61" s="18">
        <f>(0.0/B61*100)</f>
        <v/>
      </c>
      <c r="D61" s="19" t="n">
        <v>6525</v>
      </c>
      <c r="E61" s="18" t="n">
        <v>485.24650136</v>
      </c>
      <c r="F61" s="20" t="n">
        <v>10.30924226</v>
      </c>
      <c r="G61" s="18" t="n">
        <v>471.75630701</v>
      </c>
      <c r="H61" s="20" t="n">
        <v>2.90524202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522.24392957</v>
      </c>
      <c r="F62" s="20" t="n">
        <v>3.00768375</v>
      </c>
      <c r="G62" s="18" t="n">
        <v>506.3441249</v>
      </c>
      <c r="H62" s="20" t="n">
        <v>1.31736663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346.52579173</v>
      </c>
      <c r="F63" s="20" t="n">
        <v>2.25678481</v>
      </c>
      <c r="G63" s="18" t="n">
        <v>352.25849216</v>
      </c>
      <c r="H63" s="20" t="n">
        <v>2.00843581</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428.2458579</v>
      </c>
      <c r="F64" s="20" t="n">
        <v>2.21405856</v>
      </c>
      <c r="G64" s="18" t="n">
        <v>473.36540469</v>
      </c>
      <c r="H64" s="20" t="n">
        <v>2.77285672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419.11613004</v>
      </c>
      <c r="F65" s="20" t="n">
        <v>5.30214075</v>
      </c>
      <c r="G65" s="18" t="n">
        <v>414.55646922</v>
      </c>
      <c r="H65" s="20" t="n">
        <v>3.40833443</v>
      </c>
      <c r="I65" s="18" t="s">
        <v>404</v>
      </c>
      <c r="J65" s="20" t="s">
        <v>404</v>
      </c>
      <c r="K65" s="18" t="s">
        <v>404</v>
      </c>
      <c r="L65" s="20" t="s">
        <v>404</v>
      </c>
      <c r="M65" s="18" t="s">
        <v>404</v>
      </c>
      <c r="N65" s="20" t="s">
        <v>404</v>
      </c>
      <c r="O65" s="18" t="s">
        <v>404</v>
      </c>
      <c r="P65" s="20" t="s">
        <v>404</v>
      </c>
      <c r="Q65" s="18" t="n">
        <v>426.66696923</v>
      </c>
      <c r="R65" s="20" t="n">
        <v>10.90514062</v>
      </c>
    </row>
    <row r="66" spans="1:18">
      <c r="A66" s="15" t="s">
        <v>463</v>
      </c>
      <c r="B66" s="17" t="n">
        <v>5665</v>
      </c>
      <c r="C66" s="18">
        <f>(0.0/B66*100)</f>
        <v/>
      </c>
      <c r="D66" s="19" t="n">
        <v>5665</v>
      </c>
      <c r="E66" s="18" t="n">
        <v>422.44457921</v>
      </c>
      <c r="F66" s="20" t="n">
        <v>1.66823665</v>
      </c>
      <c r="G66" s="18" t="n">
        <v>441.49285696</v>
      </c>
      <c r="H66" s="20" t="n">
        <v>3.2488167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382.65793356</v>
      </c>
      <c r="F67" s="20" t="n">
        <v>8.96263074</v>
      </c>
      <c r="G67" s="18" t="n">
        <v>399.98234799</v>
      </c>
      <c r="H67" s="20" t="n">
        <v>3.38187734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376.68424397</v>
      </c>
      <c r="F68" s="20" t="n">
        <v>1.32928368</v>
      </c>
      <c r="G68" s="18" t="n">
        <v>417.46700267</v>
      </c>
      <c r="H68" s="20" t="n">
        <v>1.37560715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436.25844939</v>
      </c>
      <c r="F69" s="20" t="n">
        <v>4.93186721</v>
      </c>
      <c r="G69" s="18" t="n">
        <v>422.82165622</v>
      </c>
      <c r="H69" s="20" t="n">
        <v>11.6619452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470.85354419</v>
      </c>
      <c r="F70" s="20" t="n">
        <v>15.17878621</v>
      </c>
      <c r="G70" s="18" t="n">
        <v>495.73483731</v>
      </c>
      <c r="H70" s="20" t="n">
        <v>3.10287342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540.99098021</v>
      </c>
      <c r="F71" s="20" t="n">
        <v>4.43837276</v>
      </c>
      <c r="G71" s="18" t="n">
        <v>533.72818832</v>
      </c>
      <c r="H71" s="20" t="n">
        <v>1.8552604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500.28057757</v>
      </c>
      <c r="F72" s="20" t="n">
        <v>3.88353847</v>
      </c>
      <c r="G72" s="18" t="n">
        <v>489.51825483</v>
      </c>
      <c r="H72" s="20" t="n">
        <v>5.97626425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398.34134752</v>
      </c>
      <c r="F73" s="20" t="n">
        <v>8.168025269999999</v>
      </c>
      <c r="G73" s="18" t="n">
        <v>412.21660156</v>
      </c>
      <c r="H73" s="20" t="n">
        <v>3.62882691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405.31099291</v>
      </c>
      <c r="F74" s="20" t="n">
        <v>2.55508503</v>
      </c>
      <c r="G74" s="18" t="n">
        <v>438.75852614</v>
      </c>
      <c r="H74" s="20" t="n">
        <v>1.87125599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368.5336899</v>
      </c>
      <c r="F75" s="20" t="n">
        <v>8.486147580000001</v>
      </c>
      <c r="G75" s="18" t="n">
        <v>360.29856157</v>
      </c>
      <c r="H75" s="20" t="n">
        <v>4.43582225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401.23836944</v>
      </c>
      <c r="F76" s="20" t="n">
        <v>7.23902584</v>
      </c>
      <c r="G76" s="18" t="n">
        <v>453.02633756</v>
      </c>
      <c r="H76" s="20" t="n">
        <v>3.71853593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428.72705722</v>
      </c>
      <c r="F77" s="20" t="n">
        <v>4.78997002</v>
      </c>
      <c r="G77" s="18" t="n">
        <v>442.84414274</v>
      </c>
      <c r="H77" s="20" t="n">
        <v>4.20088503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491.57612233</v>
      </c>
      <c r="F78" s="20" t="n">
        <v>4.77253382</v>
      </c>
      <c r="G78" s="18" t="n">
        <v>479.54300574</v>
      </c>
      <c r="H78" s="20" t="n">
        <v>7.01218397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452.84177608</v>
      </c>
      <c r="F79" s="20" t="n">
        <v>11.29387444</v>
      </c>
      <c r="G79" s="18" t="n">
        <v>485.70212943</v>
      </c>
      <c r="H79" s="20" t="n">
        <v>9.790254020000001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414.05852684</v>
      </c>
      <c r="F80" s="20" t="n">
        <v>9.64891843</v>
      </c>
      <c r="G80" s="18" t="n">
        <v>429.05098528</v>
      </c>
      <c r="H80" s="20" t="n">
        <v>3.71277916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428.49383641</v>
      </c>
      <c r="F81" s="20" t="n">
        <v>3.65371757</v>
      </c>
      <c r="G81" s="18" t="n">
        <v>435.8511741</v>
      </c>
      <c r="H81" s="20" t="n">
        <v>8.866169259999999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502.75805351</v>
      </c>
      <c r="F7" s="20" t="n">
        <v>1.98775426</v>
      </c>
      <c r="G7" s="18" t="n">
        <v>508.13559529</v>
      </c>
      <c r="H7" s="20" t="n">
        <v>6.10431616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484.45005043</v>
      </c>
      <c r="F8" s="20" t="n">
        <v>3.5113931</v>
      </c>
      <c r="G8" s="18" t="n">
        <v>487.34119992</v>
      </c>
      <c r="H8" s="20" t="n">
        <v>12.72400172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501.13404798</v>
      </c>
      <c r="F9" s="20" t="n">
        <v>3.316387</v>
      </c>
      <c r="G9" s="18" t="n">
        <v>499.86372203</v>
      </c>
      <c r="H9" s="20" t="n">
        <v>6.74804636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527.8459168099999</v>
      </c>
      <c r="F10" s="20" t="n">
        <v>2.38446724</v>
      </c>
      <c r="G10" s="18" t="n">
        <v>540.28089054</v>
      </c>
      <c r="H10" s="20" t="n">
        <v>22.70245591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462.56948364</v>
      </c>
      <c r="F11" s="20" t="n">
        <v>3.79640682</v>
      </c>
      <c r="G11" s="18" t="n">
        <v>446.51097859</v>
      </c>
      <c r="H11" s="20" t="n">
        <v>7.92434879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486.38325252</v>
      </c>
      <c r="F12" s="20" t="n">
        <v>2.76255894</v>
      </c>
      <c r="G12" s="18" t="n">
        <v>495.75405682</v>
      </c>
      <c r="H12" s="20" t="n">
        <v>11.06786797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497.40384031</v>
      </c>
      <c r="F13" s="20" t="n">
        <v>3.20676727</v>
      </c>
      <c r="G13" s="18" t="n">
        <v>514.84800307</v>
      </c>
      <c r="H13" s="20" t="n">
        <v>6.10642697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517.94235987</v>
      </c>
      <c r="F14" s="20" t="n">
        <v>2.39901703</v>
      </c>
      <c r="G14" s="18" t="n">
        <v>524.916482</v>
      </c>
      <c r="H14" s="20" t="n">
        <v>5.34474967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527.47249871</v>
      </c>
      <c r="F15" s="20" t="n">
        <v>2.51552998</v>
      </c>
      <c r="G15" s="18" t="n">
        <v>474.85031036</v>
      </c>
      <c r="H15" s="20" t="n">
        <v>17.20442037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503.45071944</v>
      </c>
      <c r="F16" s="20" t="n">
        <v>2.7357835</v>
      </c>
      <c r="G16" s="18" t="n">
        <v>452.20535748</v>
      </c>
      <c r="H16" s="20" t="n">
        <v>36.83532359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512.12339659</v>
      </c>
      <c r="F17" s="20" t="n">
        <v>3.90237849</v>
      </c>
      <c r="G17" s="18" t="n">
        <v>473.14012487</v>
      </c>
      <c r="H17" s="20" t="n">
        <v>16.80675191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466.88804476</v>
      </c>
      <c r="F18" s="20" t="n">
        <v>4.83133705</v>
      </c>
      <c r="G18" s="18" t="n">
        <v>468.17549949</v>
      </c>
      <c r="H18" s="20" t="n">
        <v>15.15210706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470.62945532</v>
      </c>
      <c r="F19" s="20" t="n">
        <v>3.07924821</v>
      </c>
      <c r="G19" s="18" t="n">
        <v>457.66032053</v>
      </c>
      <c r="H19" s="20" t="n">
        <v>20.59044432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481.56968505</v>
      </c>
      <c r="F20" s="20" t="n">
        <v>2.05384943</v>
      </c>
      <c r="G20" s="18" t="n">
        <v>486.32259566</v>
      </c>
      <c r="H20" s="20" t="n">
        <v>7.75945734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522.86157518</v>
      </c>
      <c r="F21" s="20" t="n">
        <v>2.39348727</v>
      </c>
      <c r="G21" s="18" t="n">
        <v>500.77377172</v>
      </c>
      <c r="H21" s="20" t="n">
        <v>23.25806437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480.41565823</v>
      </c>
      <c r="F22" s="20" t="n">
        <v>5.0803333</v>
      </c>
      <c r="G22" s="18" t="n">
        <v>471.50725229</v>
      </c>
      <c r="H22" s="20" t="n">
        <v>12.48657242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489.49398346</v>
      </c>
      <c r="F23" s="20" t="n">
        <v>4.90355334</v>
      </c>
      <c r="G23" s="18" t="n">
        <v>487.05060023</v>
      </c>
      <c r="H23" s="20" t="n">
        <v>5.6038722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513.4843402400001</v>
      </c>
      <c r="F24" s="20" t="n">
        <v>3.72895188</v>
      </c>
      <c r="G24" s="18" t="n">
        <v>539.34060808</v>
      </c>
      <c r="H24" s="20" t="n">
        <v>13.03301943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519.12878581</v>
      </c>
      <c r="F25" s="20" t="n">
        <v>3.37145548</v>
      </c>
      <c r="G25" s="18" t="n">
        <v>503.5019422</v>
      </c>
      <c r="H25" s="20" t="n">
        <v>15.96825473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484.92428254</v>
      </c>
      <c r="F26" s="20" t="n">
        <v>2.42664241</v>
      </c>
      <c r="G26" s="18" t="n">
        <v>498.95727541</v>
      </c>
      <c r="H26" s="20" t="n">
        <v>4.3307486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478.71701288</v>
      </c>
      <c r="F27" s="20" t="n">
        <v>1.43012174</v>
      </c>
      <c r="G27" s="18" t="n">
        <v>500.72698122</v>
      </c>
      <c r="H27" s="20" t="n">
        <v>3.94651781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425.20453205</v>
      </c>
      <c r="F28" s="20" t="n">
        <v>2.63149324</v>
      </c>
      <c r="G28" s="18" t="n">
        <v>403.44106377</v>
      </c>
      <c r="H28" s="20" t="n">
        <v>10.44808971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515.87271559</v>
      </c>
      <c r="F29" s="20" t="n">
        <v>5.94820918</v>
      </c>
      <c r="G29" s="18" t="n">
        <v>472.03264758</v>
      </c>
      <c r="H29" s="20" t="n">
        <v>13.24858628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514.97283497</v>
      </c>
      <c r="F30" s="20" t="n">
        <v>3.46437991</v>
      </c>
      <c r="G30" s="18" t="n">
        <v>492.26433902</v>
      </c>
      <c r="H30" s="20" t="n">
        <v>11.16870865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513.1163160900001</v>
      </c>
      <c r="F31" s="20" t="n">
        <v>2.66878177</v>
      </c>
      <c r="G31" s="18" t="n">
        <v>522.54176089</v>
      </c>
      <c r="H31" s="20" t="n">
        <v>9.37902148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505.76719875</v>
      </c>
      <c r="F32" s="20" t="n">
        <v>2.76897996</v>
      </c>
      <c r="G32" s="18" t="n">
        <v>505.38865649</v>
      </c>
      <c r="H32" s="20" t="n">
        <v>7.26966821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497.03669198</v>
      </c>
      <c r="F33" s="20" t="n">
        <v>2.82995994</v>
      </c>
      <c r="G33" s="18" t="n">
        <v>509.60292334</v>
      </c>
      <c r="H33" s="20" t="n">
        <v>14.55262184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453.26157704</v>
      </c>
      <c r="F34" s="20" t="n">
        <v>3.23215059</v>
      </c>
      <c r="G34" s="18" t="n">
        <v>445.65536415</v>
      </c>
      <c r="H34" s="20" t="n">
        <v>16.36897037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508.60610923</v>
      </c>
      <c r="F35" s="20" t="n">
        <v>1.67513853</v>
      </c>
      <c r="G35" s="18" t="n">
        <v>501.27913029</v>
      </c>
      <c r="H35" s="20" t="n">
        <v>2.89607515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495.44056877</v>
      </c>
      <c r="F36" s="20" t="n">
        <v>2.40761984</v>
      </c>
      <c r="G36" s="18" t="n">
        <v>510.92862027</v>
      </c>
      <c r="H36" s="20" t="n">
        <v>28.90390392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500.45430758</v>
      </c>
      <c r="F37" s="20" t="n">
        <v>3.70486207</v>
      </c>
      <c r="G37" s="18" t="n">
        <v>496.46507031</v>
      </c>
      <c r="H37" s="20" t="n">
        <v>12.28159015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492.29758777</v>
      </c>
      <c r="F38" s="20" t="n">
        <v>3.60338165</v>
      </c>
      <c r="G38" s="18" t="n">
        <v>486.62365783</v>
      </c>
      <c r="H38" s="20" t="n">
        <v>19.97576109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429.18587536</v>
      </c>
      <c r="F39" s="20" t="n">
        <v>3.9848237</v>
      </c>
      <c r="G39" s="18" t="n">
        <v>391.98689237</v>
      </c>
      <c r="H39" s="20" t="n">
        <v>14.99496945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499.97228909</v>
      </c>
      <c r="F40" s="20" t="n">
        <v>3.70936078</v>
      </c>
      <c r="G40" s="18" t="n">
        <v>502.13887408</v>
      </c>
      <c r="H40" s="20" t="n">
        <v>9.1211492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496.74435441</v>
      </c>
      <c r="F41" s="20" t="n">
        <v>3.55486599</v>
      </c>
      <c r="G41" s="18" t="n">
        <v>513.50371155</v>
      </c>
      <c r="H41" s="20" t="n">
        <v>11.13824233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404.36031493</v>
      </c>
      <c r="F44" s="20" t="n">
        <v>4.32050504</v>
      </c>
      <c r="G44" s="18" t="n">
        <v>415.87533413</v>
      </c>
      <c r="H44" s="20" t="n">
        <v>9.957196570000001</v>
      </c>
      <c r="I44" s="18" t="s">
        <v>404</v>
      </c>
      <c r="J44" s="20" t="s">
        <v>404</v>
      </c>
      <c r="K44" s="18" t="s">
        <v>404</v>
      </c>
      <c r="L44" s="20" t="s">
        <v>404</v>
      </c>
      <c r="M44" s="18" t="s">
        <v>404</v>
      </c>
      <c r="N44" s="20" t="s">
        <v>404</v>
      </c>
      <c r="O44" s="18" t="s">
        <v>404</v>
      </c>
      <c r="P44" s="20" t="s">
        <v>404</v>
      </c>
      <c r="Q44" s="18" t="n">
        <v>369.84466825</v>
      </c>
      <c r="R44" s="20" t="n">
        <v>22.71312704</v>
      </c>
    </row>
    <row r="45" spans="1:18">
      <c r="A45" s="15" t="s">
        <v>442</v>
      </c>
      <c r="B45" s="17" t="n">
        <v>5519</v>
      </c>
      <c r="C45" s="18">
        <f>(0.0/B45*100)</f>
        <v/>
      </c>
      <c r="D45" s="19" t="n">
        <v>5519</v>
      </c>
      <c r="E45" s="18" t="n">
        <v>349.74891753</v>
      </c>
      <c r="F45" s="20" t="n">
        <v>3.11097448</v>
      </c>
      <c r="G45" s="18" t="n">
        <v>354.80276735</v>
      </c>
      <c r="H45" s="20" t="n">
        <v>19.68718552</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411.79910537</v>
      </c>
      <c r="F46" s="20" t="n">
        <v>3.56537651</v>
      </c>
      <c r="G46" s="18" t="n">
        <v>413.21940026</v>
      </c>
      <c r="H46" s="20" t="n">
        <v>9.17532941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443.64823165</v>
      </c>
      <c r="F47" s="20" t="n">
        <v>5.63226897</v>
      </c>
      <c r="G47" s="18" t="n">
        <v>395.28248127</v>
      </c>
      <c r="H47" s="20" t="n">
        <v>11.03978112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494.33435778</v>
      </c>
      <c r="F48" s="20" t="n">
        <v>5.32488314</v>
      </c>
      <c r="G48" s="18" t="n">
        <v>487.26403842</v>
      </c>
      <c r="H48" s="20" t="n">
        <v>26.01576841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425.06161676</v>
      </c>
      <c r="F49" s="20" t="n">
        <v>3.40465906</v>
      </c>
      <c r="G49" s="18" t="n">
        <v>423.96297222</v>
      </c>
      <c r="H49" s="20" t="n">
        <v>14.96378919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426.36840837</v>
      </c>
      <c r="F50" s="20" t="n">
        <v>3.39465092</v>
      </c>
      <c r="G50" s="18" t="n">
        <v>439.90824903</v>
      </c>
      <c r="H50" s="20" t="n">
        <v>17.27238607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430.62216924</v>
      </c>
      <c r="F51" s="20" t="n">
        <v>2.98427734</v>
      </c>
      <c r="G51" s="18" t="n">
        <v>413.97632118</v>
      </c>
      <c r="H51" s="20" t="n">
        <v>8.061610310000001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492.5976288</v>
      </c>
      <c r="F52" s="20" t="n">
        <v>3.82456834</v>
      </c>
      <c r="G52" s="18" t="n">
        <v>470.46661403</v>
      </c>
      <c r="H52" s="20" t="n">
        <v>7.75108799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440.62459958</v>
      </c>
      <c r="F53" s="20" t="n">
        <v>1.68886109</v>
      </c>
      <c r="G53" s="18" t="n">
        <v>485.26360552</v>
      </c>
      <c r="H53" s="20" t="n">
        <v>5.40754739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358.53463242</v>
      </c>
      <c r="F54" s="20" t="n">
        <v>3.71089035</v>
      </c>
      <c r="G54" s="18" t="n">
        <v>353.34481657</v>
      </c>
      <c r="H54" s="20" t="n">
        <v>12.61583533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394.42102389</v>
      </c>
      <c r="F55" s="20" t="n">
        <v>3.58050135</v>
      </c>
      <c r="G55" s="18" t="n">
        <v>449.06227562</v>
      </c>
      <c r="H55" s="20" t="n">
        <v>8.52163534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542.84241145</v>
      </c>
      <c r="F56" s="20" t="n">
        <v>5.08074802</v>
      </c>
      <c r="G56" s="18" t="n">
        <v>514.86678703</v>
      </c>
      <c r="H56" s="20" t="n">
        <v>5.08434343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407.44829517</v>
      </c>
      <c r="F57" s="20" t="n">
        <v>5.82421792</v>
      </c>
      <c r="G57" s="18" t="n">
        <v>392.33104609</v>
      </c>
      <c r="H57" s="20" t="n">
        <v>3.84146785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407.4270163</v>
      </c>
      <c r="F58" s="20" t="n">
        <v>3.06946972</v>
      </c>
      <c r="G58" s="18" t="n">
        <v>421.66747893</v>
      </c>
      <c r="H58" s="20" t="n">
        <v>16.45200466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347.83775768</v>
      </c>
      <c r="F59" s="20" t="n">
        <v>1.71316024</v>
      </c>
      <c r="G59" s="18" t="n">
        <v>340.52699367</v>
      </c>
      <c r="H59" s="20" t="n">
        <v>5.8239884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345.40010318</v>
      </c>
      <c r="F60" s="20" t="n">
        <v>6.2260138</v>
      </c>
      <c r="G60" s="18" t="n">
        <v>357.55864269</v>
      </c>
      <c r="H60" s="20" t="n">
        <v>9.46494077</v>
      </c>
      <c r="I60" s="18" t="s">
        <v>404</v>
      </c>
      <c r="J60" s="20" t="s">
        <v>404</v>
      </c>
      <c r="K60" s="18" t="s">
        <v>404</v>
      </c>
      <c r="L60" s="20" t="s">
        <v>404</v>
      </c>
      <c r="M60" s="18" t="s">
        <v>404</v>
      </c>
      <c r="N60" s="20" t="s">
        <v>404</v>
      </c>
      <c r="O60" s="18" t="s">
        <v>404</v>
      </c>
      <c r="P60" s="20" t="s">
        <v>404</v>
      </c>
      <c r="Q60" s="18" t="n">
        <v>286.15549995</v>
      </c>
      <c r="R60" s="20" t="n">
        <v>33.54340332</v>
      </c>
    </row>
    <row r="61" spans="1:18">
      <c r="A61" s="15" t="s">
        <v>458</v>
      </c>
      <c r="B61" s="17" t="n">
        <v>6525</v>
      </c>
      <c r="C61" s="18">
        <f>(0.0/B61*100)</f>
        <v/>
      </c>
      <c r="D61" s="19" t="n">
        <v>6525</v>
      </c>
      <c r="E61" s="18" t="n">
        <v>470.76382564</v>
      </c>
      <c r="F61" s="20" t="n">
        <v>2.84479534</v>
      </c>
      <c r="G61" s="18" t="n">
        <v>504.66950668</v>
      </c>
      <c r="H61" s="20" t="n">
        <v>14.03383739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499.8847381</v>
      </c>
      <c r="F62" s="20" t="n">
        <v>1.93538107</v>
      </c>
      <c r="G62" s="18" t="n">
        <v>517.2661581999999</v>
      </c>
      <c r="H62" s="20" t="n">
        <v>1.3172046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343.69909247</v>
      </c>
      <c r="F63" s="20" t="n">
        <v>2.20111322</v>
      </c>
      <c r="G63" s="18" t="n">
        <v>354.86578485</v>
      </c>
      <c r="H63" s="20" t="n">
        <v>1.78521879</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448.12015767</v>
      </c>
      <c r="F64" s="20" t="n">
        <v>1.77321935</v>
      </c>
      <c r="G64" s="18" t="n">
        <v>256.92312174</v>
      </c>
      <c r="H64" s="20" t="n">
        <v>22.95413198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417.59455912</v>
      </c>
      <c r="F65" s="20" t="n">
        <v>3.02557941</v>
      </c>
      <c r="G65" s="18" t="n">
        <v>408.62588304</v>
      </c>
      <c r="H65" s="20" t="n">
        <v>6.47571866</v>
      </c>
      <c r="I65" s="18" t="s">
        <v>404</v>
      </c>
      <c r="J65" s="20" t="s">
        <v>404</v>
      </c>
      <c r="K65" s="18" t="s">
        <v>404</v>
      </c>
      <c r="L65" s="20" t="s">
        <v>404</v>
      </c>
      <c r="M65" s="18" t="s">
        <v>404</v>
      </c>
      <c r="N65" s="20" t="s">
        <v>404</v>
      </c>
      <c r="O65" s="18" t="s">
        <v>404</v>
      </c>
      <c r="P65" s="20" t="s">
        <v>404</v>
      </c>
      <c r="Q65" s="18" t="n">
        <v>426.66696923</v>
      </c>
      <c r="R65" s="20" t="n">
        <v>10.90514062</v>
      </c>
    </row>
    <row r="66" spans="1:18">
      <c r="A66" s="15" t="s">
        <v>463</v>
      </c>
      <c r="B66" s="17" t="n">
        <v>5665</v>
      </c>
      <c r="C66" s="18">
        <f>(0.0/B66*100)</f>
        <v/>
      </c>
      <c r="D66" s="19" t="n">
        <v>5665</v>
      </c>
      <c r="E66" s="18" t="n">
        <v>425.71970919</v>
      </c>
      <c r="F66" s="20" t="n">
        <v>1.56314715</v>
      </c>
      <c r="G66" s="18" t="n">
        <v>453.05480366</v>
      </c>
      <c r="H66" s="20" t="n">
        <v>6.10144044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395.33680192</v>
      </c>
      <c r="F67" s="20" t="n">
        <v>3.80545183</v>
      </c>
      <c r="G67" s="18" t="n">
        <v>402.02512299</v>
      </c>
      <c r="H67" s="20" t="n">
        <v>6.23913325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399.52669127</v>
      </c>
      <c r="F68" s="20" t="n">
        <v>1.04891389</v>
      </c>
      <c r="G68" s="18" t="n">
        <v>432.00116501</v>
      </c>
      <c r="H68" s="20" t="n">
        <v>3.15289048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433.12001166</v>
      </c>
      <c r="F69" s="20" t="n">
        <v>4.28275145</v>
      </c>
      <c r="G69" s="18" t="n">
        <v>437.22237399</v>
      </c>
      <c r="H69" s="20" t="n">
        <v>10.24701339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493.84212213</v>
      </c>
      <c r="F70" s="20" t="n">
        <v>3.1092248</v>
      </c>
      <c r="G70" s="18" t="n">
        <v>512.52408671</v>
      </c>
      <c r="H70" s="20" t="n">
        <v>13.54748647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532.54452886</v>
      </c>
      <c r="F71" s="20" t="n">
        <v>1.69275981</v>
      </c>
      <c r="G71" s="18" t="n">
        <v>594.96468567</v>
      </c>
      <c r="H71" s="20" t="n">
        <v>6.44203655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496.78895</v>
      </c>
      <c r="F72" s="20" t="n">
        <v>3.26075446</v>
      </c>
      <c r="G72" s="18" t="n">
        <v>498.40572798</v>
      </c>
      <c r="H72" s="20" t="n">
        <v>9.164600269999999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407.93832192</v>
      </c>
      <c r="F73" s="20" t="n">
        <v>6.90926524</v>
      </c>
      <c r="G73" s="18" t="n">
        <v>409.94841965</v>
      </c>
      <c r="H73" s="20" t="n">
        <v>3.79759813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424.27705672</v>
      </c>
      <c r="F74" s="20" t="n">
        <v>1.58278442</v>
      </c>
      <c r="G74" s="18" t="n">
        <v>431.09524559</v>
      </c>
      <c r="H74" s="20" t="n">
        <v>5.98358019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363.56887548</v>
      </c>
      <c r="F75" s="20" t="n">
        <v>3.51486069</v>
      </c>
      <c r="G75" s="18" t="n">
        <v>269.91642925</v>
      </c>
      <c r="H75" s="20" t="n">
        <v>17.55590823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428.86190922</v>
      </c>
      <c r="F76" s="20" t="n">
        <v>3.45000298</v>
      </c>
      <c r="G76" s="18" t="n">
        <v>464.14555776</v>
      </c>
      <c r="H76" s="20" t="n">
        <v>9.08520966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437.27447784</v>
      </c>
      <c r="F77" s="20" t="n">
        <v>2.68386542</v>
      </c>
      <c r="G77" s="18" t="n">
        <v>421.89891588</v>
      </c>
      <c r="H77" s="20" t="n">
        <v>17.81202812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486.77376404</v>
      </c>
      <c r="F78" s="20" t="n">
        <v>3.73078934</v>
      </c>
      <c r="G78" s="18" t="s">
        <v>404</v>
      </c>
      <c r="H78" s="20" t="s">
        <v>404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470.99093953</v>
      </c>
      <c r="F79" s="20" t="n">
        <v>8.00550234</v>
      </c>
      <c r="G79" s="18" t="n">
        <v>510.09616324</v>
      </c>
      <c r="H79" s="20" t="n">
        <v>23.22863232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426.91601803</v>
      </c>
      <c r="F80" s="20" t="n">
        <v>3.41294779</v>
      </c>
      <c r="G80" s="18" t="n">
        <v>431.85033807</v>
      </c>
      <c r="H80" s="20" t="n">
        <v>28.77931796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430.29458713</v>
      </c>
      <c r="F81" s="20" t="n">
        <v>3.66548448</v>
      </c>
      <c r="G81" s="18" t="n">
        <v>435.86403855</v>
      </c>
      <c r="H81" s="20" t="n">
        <v>15.5469401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502.55031544</v>
      </c>
      <c r="F7" s="20" t="n">
        <v>1.8838593</v>
      </c>
      <c r="G7" s="18" t="n">
        <v>536.3808967</v>
      </c>
      <c r="H7" s="20" t="n">
        <v>14.79667214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484.39094709</v>
      </c>
      <c r="F8" s="20" t="n">
        <v>2.87321574</v>
      </c>
      <c r="G8" s="18" t="n">
        <v>538.45516341</v>
      </c>
      <c r="H8" s="20" t="n">
        <v>36.97763279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504.04029035</v>
      </c>
      <c r="F9" s="20" t="n">
        <v>3.09710308</v>
      </c>
      <c r="G9" s="18" t="n">
        <v>492.78926257</v>
      </c>
      <c r="H9" s="20" t="n">
        <v>7.29743563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527.5923454</v>
      </c>
      <c r="F10" s="20" t="n">
        <v>2.51591748</v>
      </c>
      <c r="G10" s="18" t="n">
        <v>535.91264012</v>
      </c>
      <c r="H10" s="20" t="n">
        <v>7.88139531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455.04813235</v>
      </c>
      <c r="F11" s="20" t="n">
        <v>4.0268154</v>
      </c>
      <c r="G11" s="18" t="n">
        <v>466.53509538</v>
      </c>
      <c r="H11" s="20" t="n">
        <v>6.66155328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487.38540031</v>
      </c>
      <c r="F12" s="20" t="n">
        <v>2.5763697</v>
      </c>
      <c r="G12" s="18" t="n">
        <v>507.81736815</v>
      </c>
      <c r="H12" s="20" t="n">
        <v>10.85597531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500.28103571</v>
      </c>
      <c r="F13" s="20" t="n">
        <v>2.90030229</v>
      </c>
      <c r="G13" s="18" t="n">
        <v>485.13207446</v>
      </c>
      <c r="H13" s="20" t="n">
        <v>11.75928087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520.48828463</v>
      </c>
      <c r="F14" s="20" t="n">
        <v>2.28553593</v>
      </c>
      <c r="G14" s="18" t="n">
        <v>503.5387653</v>
      </c>
      <c r="H14" s="20" t="n">
        <v>9.425706630000001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526.28348963</v>
      </c>
      <c r="F15" s="20" t="n">
        <v>2.58668747</v>
      </c>
      <c r="G15" s="18" t="n">
        <v>539.58873309</v>
      </c>
      <c r="H15" s="20" t="n">
        <v>10.29094422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502.18987325</v>
      </c>
      <c r="F16" s="20" t="n">
        <v>2.71957707</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508.54670843</v>
      </c>
      <c r="F17" s="20" t="n">
        <v>3.7325758</v>
      </c>
      <c r="G17" s="18" t="n">
        <v>532.83884878</v>
      </c>
      <c r="H17" s="20" t="n">
        <v>31.39858725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465.82115346</v>
      </c>
      <c r="F18" s="20" t="n">
        <v>4.42876244</v>
      </c>
      <c r="G18" s="18" t="n">
        <v>528.98744836</v>
      </c>
      <c r="H18" s="20" t="n">
        <v>10.32542048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482.0440437</v>
      </c>
      <c r="F19" s="20" t="n">
        <v>5.01524537</v>
      </c>
      <c r="G19" s="18" t="n">
        <v>447.19630221</v>
      </c>
      <c r="H19" s="20" t="n">
        <v>8.365672289999999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481.51518613</v>
      </c>
      <c r="F20" s="20" t="n">
        <v>2.02301041</v>
      </c>
      <c r="G20" s="18" t="n">
        <v>500.79936352</v>
      </c>
      <c r="H20" s="20" t="n">
        <v>19.36021799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534.02198114</v>
      </c>
      <c r="F21" s="20" t="n">
        <v>5.57457469</v>
      </c>
      <c r="G21" s="18" t="n">
        <v>518.69395185</v>
      </c>
      <c r="H21" s="20" t="n">
        <v>3.04226095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484.14939836</v>
      </c>
      <c r="F22" s="20" t="n">
        <v>4.53151243</v>
      </c>
      <c r="G22" s="18" t="n">
        <v>427.91278553</v>
      </c>
      <c r="H22" s="20" t="n">
        <v>19.18557112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487.93636247</v>
      </c>
      <c r="F23" s="20" t="n">
        <v>4.9104567</v>
      </c>
      <c r="G23" s="18" t="n">
        <v>489.56926051</v>
      </c>
      <c r="H23" s="20" t="n">
        <v>7.50137279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515.07975216</v>
      </c>
      <c r="F24" s="20" t="n">
        <v>3.40321413</v>
      </c>
      <c r="G24" s="18" t="n">
        <v>540.72390592</v>
      </c>
      <c r="H24" s="20" t="n">
        <v>18.5866537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518.04545335</v>
      </c>
      <c r="F25" s="20" t="n">
        <v>3.55755715</v>
      </c>
      <c r="G25" s="18" t="n">
        <v>506.74969192</v>
      </c>
      <c r="H25" s="20" t="n">
        <v>26.75684872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485.42910712</v>
      </c>
      <c r="F26" s="20" t="n">
        <v>2.4208427</v>
      </c>
      <c r="G26" s="18" t="n">
        <v>494.07016697</v>
      </c>
      <c r="H26" s="20" t="n">
        <v>3.68607363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479.89727737</v>
      </c>
      <c r="F27" s="20" t="n">
        <v>1.43145273</v>
      </c>
      <c r="G27" s="18" t="n">
        <v>508.86134969</v>
      </c>
      <c r="H27" s="20" t="n">
        <v>5.57145099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422.98832637</v>
      </c>
      <c r="F28" s="20" t="n">
        <v>2.95533323</v>
      </c>
      <c r="G28" s="18" t="n">
        <v>424.09019865</v>
      </c>
      <c r="H28" s="20" t="n">
        <v>6.53992479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505.99963792</v>
      </c>
      <c r="F29" s="20" t="n">
        <v>5.19368651</v>
      </c>
      <c r="G29" s="18" t="n">
        <v>503.37445859</v>
      </c>
      <c r="H29" s="20" t="n">
        <v>17.27514883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506.77934412</v>
      </c>
      <c r="F30" s="20" t="n">
        <v>3.23462326</v>
      </c>
      <c r="G30" s="18" t="n">
        <v>537.6140010300001</v>
      </c>
      <c r="H30" s="20" t="n">
        <v>9.828404859999999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513.46777968</v>
      </c>
      <c r="F31" s="20" t="n">
        <v>2.70850422</v>
      </c>
      <c r="G31" s="18" t="n">
        <v>499.08607973</v>
      </c>
      <c r="H31" s="20" t="n">
        <v>26.93367099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506.56036829</v>
      </c>
      <c r="F32" s="20" t="n">
        <v>2.56552135</v>
      </c>
      <c r="G32" s="18" t="n">
        <v>491.15256428</v>
      </c>
      <c r="H32" s="20" t="n">
        <v>10.79604725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492.52948895</v>
      </c>
      <c r="F33" s="20" t="n">
        <v>4.97384171</v>
      </c>
      <c r="G33" s="18" t="n">
        <v>501.65251471</v>
      </c>
      <c r="H33" s="20" t="n">
        <v>4.11946851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452.26047838</v>
      </c>
      <c r="F34" s="20" t="n">
        <v>3.03593726</v>
      </c>
      <c r="G34" s="18" t="n">
        <v>457.64335999</v>
      </c>
      <c r="H34" s="20" t="n">
        <v>24.13083091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506.23137652</v>
      </c>
      <c r="F35" s="20" t="n">
        <v>1.67569318</v>
      </c>
      <c r="G35" s="18" t="n">
        <v>515.20779856</v>
      </c>
      <c r="H35" s="20" t="n">
        <v>3.19037724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497.04498481</v>
      </c>
      <c r="F36" s="20" t="n">
        <v>2.9880285</v>
      </c>
      <c r="G36" s="18" t="n">
        <v>491.56486612</v>
      </c>
      <c r="H36" s="20" t="n">
        <v>4.55186065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500.08861929</v>
      </c>
      <c r="F37" s="20" t="n">
        <v>3.64157517</v>
      </c>
      <c r="G37" s="18" t="n">
        <v>501.62092689</v>
      </c>
      <c r="H37" s="20" t="n">
        <v>15.63987381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499.14842404</v>
      </c>
      <c r="F38" s="20" t="n">
        <v>4.35350977</v>
      </c>
      <c r="G38" s="18" t="n">
        <v>479.0958093</v>
      </c>
      <c r="H38" s="20" t="n">
        <v>5.74793358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427.16670901</v>
      </c>
      <c r="F39" s="20" t="n">
        <v>7.09269571</v>
      </c>
      <c r="G39" s="18" t="n">
        <v>429.27538816</v>
      </c>
      <c r="H39" s="20" t="n">
        <v>5.64983332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501.48678231</v>
      </c>
      <c r="F40" s="20" t="n">
        <v>4.33897153</v>
      </c>
      <c r="G40" s="18" t="n">
        <v>497.96698209</v>
      </c>
      <c r="H40" s="20" t="n">
        <v>4.85492648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497.68226141</v>
      </c>
      <c r="F41" s="20" t="n">
        <v>4.08601335</v>
      </c>
      <c r="G41" s="18" t="n">
        <v>497.5480184</v>
      </c>
      <c r="H41" s="20" t="n">
        <v>5.89560552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405.10337428</v>
      </c>
      <c r="F44" s="20" t="n">
        <v>4.45128551</v>
      </c>
      <c r="G44" s="18" t="n">
        <v>408.96336007</v>
      </c>
      <c r="H44" s="20" t="n">
        <v>11.26975783</v>
      </c>
      <c r="I44" s="18" t="s">
        <v>404</v>
      </c>
      <c r="J44" s="20" t="s">
        <v>404</v>
      </c>
      <c r="K44" s="18" t="s">
        <v>404</v>
      </c>
      <c r="L44" s="20" t="s">
        <v>404</v>
      </c>
      <c r="M44" s="18" t="s">
        <v>404</v>
      </c>
      <c r="N44" s="20" t="s">
        <v>404</v>
      </c>
      <c r="O44" s="18" t="s">
        <v>404</v>
      </c>
      <c r="P44" s="20" t="s">
        <v>404</v>
      </c>
      <c r="Q44" s="18" t="n">
        <v>369.84466825</v>
      </c>
      <c r="R44" s="20" t="n">
        <v>22.71312704</v>
      </c>
    </row>
    <row r="45" spans="1:18">
      <c r="A45" s="15" t="s">
        <v>442</v>
      </c>
      <c r="B45" s="17" t="n">
        <v>5519</v>
      </c>
      <c r="C45" s="18">
        <f>(0.0/B45*100)</f>
        <v/>
      </c>
      <c r="D45" s="19" t="n">
        <v>5519</v>
      </c>
      <c r="E45" s="18" t="n">
        <v>350.7706282</v>
      </c>
      <c r="F45" s="20" t="n">
        <v>3.45567708</v>
      </c>
      <c r="G45" s="18" t="n">
        <v>344.4315916</v>
      </c>
      <c r="H45" s="20" t="n">
        <v>7.13816951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409.24763025</v>
      </c>
      <c r="F46" s="20" t="n">
        <v>3.47235196</v>
      </c>
      <c r="G46" s="18" t="n">
        <v>417.43967671</v>
      </c>
      <c r="H46" s="20" t="n">
        <v>6.35795281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436.70159077</v>
      </c>
      <c r="F47" s="20" t="n">
        <v>5.3911891</v>
      </c>
      <c r="G47" s="18" t="n">
        <v>403.09572048</v>
      </c>
      <c r="H47" s="20" t="n">
        <v>19.08152649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499.05484748</v>
      </c>
      <c r="F48" s="20" t="n">
        <v>7.26892906</v>
      </c>
      <c r="G48" s="18" t="n">
        <v>482.78450793</v>
      </c>
      <c r="H48" s="20" t="n">
        <v>8.68159917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427.33755166</v>
      </c>
      <c r="F49" s="20" t="n">
        <v>3.67992091</v>
      </c>
      <c r="G49" s="18" t="n">
        <v>414.19723844</v>
      </c>
      <c r="H49" s="20" t="n">
        <v>9.544842040000001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439.77642758</v>
      </c>
      <c r="F50" s="20" t="n">
        <v>4.34275072</v>
      </c>
      <c r="G50" s="18" t="n">
        <v>412.62704715</v>
      </c>
      <c r="H50" s="20" t="n">
        <v>5.70750547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427.98677031</v>
      </c>
      <c r="F51" s="20" t="n">
        <v>2.76729916</v>
      </c>
      <c r="G51" s="18" t="n">
        <v>417.45861159</v>
      </c>
      <c r="H51" s="20" t="n">
        <v>9.56076279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491.01874733</v>
      </c>
      <c r="F52" s="20" t="n">
        <v>3.84421801</v>
      </c>
      <c r="G52" s="18" t="n">
        <v>478.85672895</v>
      </c>
      <c r="H52" s="20" t="n">
        <v>7.334026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440.41707662</v>
      </c>
      <c r="F53" s="20" t="n">
        <v>1.6907839</v>
      </c>
      <c r="G53" s="18" t="n">
        <v>467.17218581</v>
      </c>
      <c r="H53" s="20" t="n">
        <v>5.0562726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350.84719316</v>
      </c>
      <c r="F54" s="20" t="n">
        <v>4.76075965</v>
      </c>
      <c r="G54" s="18" t="n">
        <v>365.9019824</v>
      </c>
      <c r="H54" s="20" t="n">
        <v>6.21937989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400.85739522</v>
      </c>
      <c r="F55" s="20" t="n">
        <v>2.94347365</v>
      </c>
      <c r="G55" s="18" t="n">
        <v>414.59523197</v>
      </c>
      <c r="H55" s="20" t="n">
        <v>35.55536175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526.3243092599999</v>
      </c>
      <c r="F56" s="20" t="n">
        <v>3.18845197</v>
      </c>
      <c r="G56" s="18" t="n">
        <v>529.06419031</v>
      </c>
      <c r="H56" s="20" t="n">
        <v>10.76850549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393.6896832</v>
      </c>
      <c r="F57" s="20" t="n">
        <v>4.21899056</v>
      </c>
      <c r="G57" s="18" t="n">
        <v>404.67887416</v>
      </c>
      <c r="H57" s="20" t="n">
        <v>4.91847755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414.22979331</v>
      </c>
      <c r="F58" s="20" t="n">
        <v>3.95479521</v>
      </c>
      <c r="G58" s="18" t="n">
        <v>394.2394875</v>
      </c>
      <c r="H58" s="20" t="n">
        <v>8.33721826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347.20313987</v>
      </c>
      <c r="F59" s="20" t="n">
        <v>1.89149633</v>
      </c>
      <c r="G59" s="18" t="n">
        <v>346.99506977</v>
      </c>
      <c r="H59" s="20" t="n">
        <v>2.78766253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336.16904203</v>
      </c>
      <c r="F60" s="20" t="n">
        <v>6.47295385</v>
      </c>
      <c r="G60" s="18" t="n">
        <v>368.85663383</v>
      </c>
      <c r="H60" s="20" t="n">
        <v>7.84914187</v>
      </c>
      <c r="I60" s="18" t="s">
        <v>404</v>
      </c>
      <c r="J60" s="20" t="s">
        <v>404</v>
      </c>
      <c r="K60" s="18" t="s">
        <v>404</v>
      </c>
      <c r="L60" s="20" t="s">
        <v>404</v>
      </c>
      <c r="M60" s="18" t="s">
        <v>404</v>
      </c>
      <c r="N60" s="20" t="s">
        <v>404</v>
      </c>
      <c r="O60" s="18" t="s">
        <v>404</v>
      </c>
      <c r="P60" s="20" t="s">
        <v>404</v>
      </c>
      <c r="Q60" s="18" t="n">
        <v>286.15549995</v>
      </c>
      <c r="R60" s="20" t="n">
        <v>33.54340332</v>
      </c>
    </row>
    <row r="61" spans="1:18">
      <c r="A61" s="15" t="s">
        <v>458</v>
      </c>
      <c r="B61" s="17" t="n">
        <v>6525</v>
      </c>
      <c r="C61" s="18">
        <f>(0.0/B61*100)</f>
        <v/>
      </c>
      <c r="D61" s="19" t="n">
        <v>6525</v>
      </c>
      <c r="E61" s="18" t="n">
        <v>471.95454763</v>
      </c>
      <c r="F61" s="20" t="n">
        <v>2.94592773</v>
      </c>
      <c r="G61" s="18" t="n">
        <v>480.99877072</v>
      </c>
      <c r="H61" s="20" t="n">
        <v>13.556822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510.83718553</v>
      </c>
      <c r="F62" s="20" t="n">
        <v>1.31003425</v>
      </c>
      <c r="G62" s="18" t="n">
        <v>502.48951374</v>
      </c>
      <c r="H62" s="20" t="n">
        <v>2.34177149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345.35195006</v>
      </c>
      <c r="F63" s="20" t="n">
        <v>1.85771743</v>
      </c>
      <c r="G63" s="18" t="n">
        <v>355.13059011</v>
      </c>
      <c r="H63" s="20" t="n">
        <v>2.10270028</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438.25245495</v>
      </c>
      <c r="F64" s="20" t="n">
        <v>1.9611498</v>
      </c>
      <c r="G64" s="18" t="n">
        <v>501.90338478</v>
      </c>
      <c r="H64" s="20" t="n">
        <v>5.15072037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414.94143355</v>
      </c>
      <c r="F65" s="20" t="n">
        <v>4.07445252</v>
      </c>
      <c r="G65" s="18" t="n">
        <v>417.80095821</v>
      </c>
      <c r="H65" s="20" t="n">
        <v>4.28274214</v>
      </c>
      <c r="I65" s="18" t="s">
        <v>404</v>
      </c>
      <c r="J65" s="20" t="s">
        <v>404</v>
      </c>
      <c r="K65" s="18" t="s">
        <v>404</v>
      </c>
      <c r="L65" s="20" t="s">
        <v>404</v>
      </c>
      <c r="M65" s="18" t="s">
        <v>404</v>
      </c>
      <c r="N65" s="20" t="s">
        <v>404</v>
      </c>
      <c r="O65" s="18" t="s">
        <v>404</v>
      </c>
      <c r="P65" s="20" t="s">
        <v>404</v>
      </c>
      <c r="Q65" s="18" t="n">
        <v>426.66696923</v>
      </c>
      <c r="R65" s="20" t="n">
        <v>10.90514062</v>
      </c>
    </row>
    <row r="66" spans="1:18">
      <c r="A66" s="15" t="s">
        <v>463</v>
      </c>
      <c r="B66" s="17" t="n">
        <v>5665</v>
      </c>
      <c r="C66" s="18">
        <f>(0.0/B66*100)</f>
        <v/>
      </c>
      <c r="D66" s="19" t="n">
        <v>5665</v>
      </c>
      <c r="E66" s="18" t="n">
        <v>429.46764533</v>
      </c>
      <c r="F66" s="20" t="n">
        <v>1.74849559</v>
      </c>
      <c r="G66" s="18" t="n">
        <v>413.35150726</v>
      </c>
      <c r="H66" s="20" t="n">
        <v>2.91337742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399.35216802</v>
      </c>
      <c r="F67" s="20" t="n">
        <v>3.86562673</v>
      </c>
      <c r="G67" s="18" t="n">
        <v>393.88683772</v>
      </c>
      <c r="H67" s="20" t="n">
        <v>6.42953369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400.64441062</v>
      </c>
      <c r="F68" s="20" t="n">
        <v>1.18323656</v>
      </c>
      <c r="G68" s="18" t="n">
        <v>407.45189543</v>
      </c>
      <c r="H68" s="20" t="n">
        <v>2.18800962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436.81315347</v>
      </c>
      <c r="F69" s="20" t="n">
        <v>5.10430444</v>
      </c>
      <c r="G69" s="18" t="n">
        <v>426.41303198</v>
      </c>
      <c r="H69" s="20" t="n">
        <v>8.85557021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495.47764532</v>
      </c>
      <c r="F70" s="20" t="n">
        <v>3.08949676</v>
      </c>
      <c r="G70" s="18" t="n">
        <v>481.54781346</v>
      </c>
      <c r="H70" s="20" t="n">
        <v>14.5563281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525.19310601</v>
      </c>
      <c r="F71" s="20" t="n">
        <v>2.22714725</v>
      </c>
      <c r="G71" s="18" t="n">
        <v>556.98286059</v>
      </c>
      <c r="H71" s="20" t="n">
        <v>3.9398737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497.87002485</v>
      </c>
      <c r="F72" s="20" t="n">
        <v>3.31800107</v>
      </c>
      <c r="G72" s="18" t="n">
        <v>492.13699512</v>
      </c>
      <c r="H72" s="20" t="n">
        <v>9.42618161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403.93864873</v>
      </c>
      <c r="F73" s="20" t="n">
        <v>4.30797838</v>
      </c>
      <c r="G73" s="18" t="n">
        <v>414.39780055</v>
      </c>
      <c r="H73" s="20" t="n">
        <v>5.35226295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410.64424169</v>
      </c>
      <c r="F74" s="20" t="n">
        <v>1.7758565</v>
      </c>
      <c r="G74" s="18" t="n">
        <v>476.39991192</v>
      </c>
      <c r="H74" s="20" t="n">
        <v>3.67174076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365.74390727</v>
      </c>
      <c r="F75" s="20" t="n">
        <v>4.26540883</v>
      </c>
      <c r="G75" s="18" t="n">
        <v>351.13424355</v>
      </c>
      <c r="H75" s="20" t="n">
        <v>6.87533118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431.70515839</v>
      </c>
      <c r="F76" s="20" t="n">
        <v>2.96312782</v>
      </c>
      <c r="G76" s="18" t="n">
        <v>458.22860682</v>
      </c>
      <c r="H76" s="20" t="n">
        <v>13.12526841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433.52508271</v>
      </c>
      <c r="F77" s="20" t="n">
        <v>3.21243389</v>
      </c>
      <c r="G77" s="18" t="n">
        <v>448.69935937</v>
      </c>
      <c r="H77" s="20" t="n">
        <v>9.064433940000001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488.94005103</v>
      </c>
      <c r="F78" s="20" t="n">
        <v>3.94273285</v>
      </c>
      <c r="G78" s="18" t="n">
        <v>464.48378841</v>
      </c>
      <c r="H78" s="20" t="n">
        <v>15.48158667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475.77138358</v>
      </c>
      <c r="F79" s="20" t="n">
        <v>8.203632649999999</v>
      </c>
      <c r="G79" s="18" t="n">
        <v>473.20582281</v>
      </c>
      <c r="H79" s="20" t="n">
        <v>18.92037146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425.07789355</v>
      </c>
      <c r="F80" s="20" t="n">
        <v>3.69226027</v>
      </c>
      <c r="G80" s="18" t="n">
        <v>436.47675998</v>
      </c>
      <c r="H80" s="20" t="n">
        <v>10.56165424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430.43603797</v>
      </c>
      <c r="F81" s="20" t="n">
        <v>3.58825088</v>
      </c>
      <c r="G81" s="18" t="n">
        <v>432.71302562</v>
      </c>
      <c r="H81" s="20" t="n">
        <v>15.7598373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505.52366673</v>
      </c>
      <c r="F7" s="20" t="n">
        <v>1.99390789</v>
      </c>
      <c r="G7" s="18" t="n">
        <v>492.8496947</v>
      </c>
      <c r="H7" s="20" t="n">
        <v>4.75299153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492.13883554</v>
      </c>
      <c r="F8" s="20" t="n">
        <v>3.37015991</v>
      </c>
      <c r="G8" s="18" t="n">
        <v>431.90590489</v>
      </c>
      <c r="H8" s="20" t="n">
        <v>14.77821299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502.18763004</v>
      </c>
      <c r="F9" s="20" t="n">
        <v>2.57279806</v>
      </c>
      <c r="G9" s="18" t="n">
        <v>478.7772823</v>
      </c>
      <c r="H9" s="20" t="n">
        <v>12.23074131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529.30515194</v>
      </c>
      <c r="F10" s="20" t="n">
        <v>2.63037534</v>
      </c>
      <c r="G10" s="18" t="n">
        <v>526.45814492</v>
      </c>
      <c r="H10" s="20" t="n">
        <v>3.97798992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460.45708782</v>
      </c>
      <c r="F11" s="20" t="n">
        <v>2.84907699</v>
      </c>
      <c r="G11" s="18" t="n">
        <v>445.0024368</v>
      </c>
      <c r="H11" s="20" t="n">
        <v>13.59466859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485.60808627</v>
      </c>
      <c r="F12" s="20" t="n">
        <v>2.81148503</v>
      </c>
      <c r="G12" s="18" t="n">
        <v>525.52154019</v>
      </c>
      <c r="H12" s="20" t="n">
        <v>18.14990725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500.15825648</v>
      </c>
      <c r="F13" s="20" t="n">
        <v>3.08929983</v>
      </c>
      <c r="G13" s="18" t="n">
        <v>496.2485961</v>
      </c>
      <c r="H13" s="20" t="n">
        <v>8.52348632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519.73962354</v>
      </c>
      <c r="F14" s="20" t="n">
        <v>2.79712888</v>
      </c>
      <c r="G14" s="18" t="n">
        <v>517.71614587</v>
      </c>
      <c r="H14" s="20" t="n">
        <v>3.55257521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525.5736005</v>
      </c>
      <c r="F15" s="20" t="n">
        <v>3.62635001</v>
      </c>
      <c r="G15" s="18" t="n">
        <v>527.77811389</v>
      </c>
      <c r="H15" s="20" t="n">
        <v>3.90880276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505.90473419</v>
      </c>
      <c r="F16" s="20" t="n">
        <v>7.99868062</v>
      </c>
      <c r="G16" s="18" t="n">
        <v>500.31106494</v>
      </c>
      <c r="H16" s="20" t="n">
        <v>4.74901456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507.50004026</v>
      </c>
      <c r="F17" s="20" t="n">
        <v>4.79774266</v>
      </c>
      <c r="G17" s="18" t="n">
        <v>512.34656112</v>
      </c>
      <c r="H17" s="20" t="n">
        <v>10.71330328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465.50195927</v>
      </c>
      <c r="F18" s="20" t="n">
        <v>4.57947655</v>
      </c>
      <c r="G18" s="18" t="n">
        <v>494.78056241</v>
      </c>
      <c r="H18" s="20" t="n">
        <v>16.13384241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469.37665596</v>
      </c>
      <c r="F19" s="20" t="n">
        <v>3.47250967</v>
      </c>
      <c r="G19" s="18" t="n">
        <v>475.17790268</v>
      </c>
      <c r="H19" s="20" t="n">
        <v>15.13649101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482.0276735</v>
      </c>
      <c r="F20" s="20" t="n">
        <v>2.15896203</v>
      </c>
      <c r="G20" s="18" t="n">
        <v>480.61940151</v>
      </c>
      <c r="H20" s="20" t="n">
        <v>4.56509151</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522.96823183</v>
      </c>
      <c r="F21" s="20" t="n">
        <v>2.45701656</v>
      </c>
      <c r="G21" s="18" t="n">
        <v>495.92592493</v>
      </c>
      <c r="H21" s="20" t="n">
        <v>23.00046141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478.69084384</v>
      </c>
      <c r="F22" s="20" t="n">
        <v>6.07840621</v>
      </c>
      <c r="G22" s="18" t="n">
        <v>479.37933463</v>
      </c>
      <c r="H22" s="20" t="n">
        <v>7.25918562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488.62210298</v>
      </c>
      <c r="F23" s="20" t="n">
        <v>3.00337952</v>
      </c>
      <c r="G23" s="18" t="n">
        <v>482.22167766</v>
      </c>
      <c r="H23" s="20" t="n">
        <v>23.52546791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515.1237638</v>
      </c>
      <c r="F24" s="20" t="n">
        <v>3.3633753</v>
      </c>
      <c r="G24" s="18" t="n">
        <v>539.14272292</v>
      </c>
      <c r="H24" s="20" t="n">
        <v>18.29842864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514.62065693</v>
      </c>
      <c r="F25" s="20" t="n">
        <v>3.85855469</v>
      </c>
      <c r="G25" s="18" t="n">
        <v>529.54393631</v>
      </c>
      <c r="H25" s="20" t="n">
        <v>8.95231592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484.38216455</v>
      </c>
      <c r="F26" s="20" t="n">
        <v>2.38903797</v>
      </c>
      <c r="G26" s="18" t="n">
        <v>496.90153646</v>
      </c>
      <c r="H26" s="20" t="n">
        <v>3.59075705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481.43909717</v>
      </c>
      <c r="F27" s="20" t="n">
        <v>1.44144491</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419.83538837</v>
      </c>
      <c r="F28" s="20" t="n">
        <v>3.53238191</v>
      </c>
      <c r="G28" s="18" t="n">
        <v>431.19884791</v>
      </c>
      <c r="H28" s="20" t="n">
        <v>5.27069034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504.73799188</v>
      </c>
      <c r="F29" s="20" t="n">
        <v>4.6606023</v>
      </c>
      <c r="G29" s="18" t="n">
        <v>589.4781976100001</v>
      </c>
      <c r="H29" s="20" t="n">
        <v>7.33289687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513.86512981</v>
      </c>
      <c r="F31" s="20" t="n">
        <v>3.67696697</v>
      </c>
      <c r="G31" s="18" t="n">
        <v>512.52170532</v>
      </c>
      <c r="H31" s="20" t="n">
        <v>3.81128794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507.94251158</v>
      </c>
      <c r="F32" s="20" t="n">
        <v>2.94178828</v>
      </c>
      <c r="G32" s="18" t="n">
        <v>495.22706393</v>
      </c>
      <c r="H32" s="20" t="n">
        <v>6.04467404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498.41154634</v>
      </c>
      <c r="F33" s="20" t="n">
        <v>3.03167418</v>
      </c>
      <c r="G33" s="18" t="n">
        <v>492.21082166</v>
      </c>
      <c r="H33" s="20" t="n">
        <v>8.41981709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447.29085677</v>
      </c>
      <c r="F34" s="20" t="n">
        <v>3.52141332</v>
      </c>
      <c r="G34" s="18" t="n">
        <v>506.673593</v>
      </c>
      <c r="H34" s="20" t="n">
        <v>12.91888359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507.05576234</v>
      </c>
      <c r="F35" s="20" t="n">
        <v>1.488255</v>
      </c>
      <c r="G35" s="18" t="n">
        <v>523.84514261</v>
      </c>
      <c r="H35" s="20" t="n">
        <v>16.86719929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495.23929346</v>
      </c>
      <c r="F36" s="20" t="n">
        <v>5.52978791</v>
      </c>
      <c r="G36" s="18" t="n">
        <v>495.75496404</v>
      </c>
      <c r="H36" s="20" t="n">
        <v>2.81757771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501.25489109</v>
      </c>
      <c r="F37" s="20" t="n">
        <v>4.19655839</v>
      </c>
      <c r="G37" s="18" t="n">
        <v>496.97563098</v>
      </c>
      <c r="H37" s="20" t="n">
        <v>6.25901558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486.59412508</v>
      </c>
      <c r="F38" s="20" t="n">
        <v>4.62859888</v>
      </c>
      <c r="G38" s="18" t="n">
        <v>501.71984484</v>
      </c>
      <c r="H38" s="20" t="n">
        <v>6.2119819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429.74313786</v>
      </c>
      <c r="F39" s="20" t="n">
        <v>4.42683238</v>
      </c>
      <c r="G39" s="18" t="n">
        <v>415.90674302</v>
      </c>
      <c r="H39" s="20" t="n">
        <v>12.28904546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507.49921421</v>
      </c>
      <c r="F40" s="20" t="n">
        <v>4.04745689</v>
      </c>
      <c r="G40" s="18" t="n">
        <v>489.33955912</v>
      </c>
      <c r="H40" s="20" t="n">
        <v>5.63837663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496.99689248</v>
      </c>
      <c r="F41" s="20" t="n">
        <v>4.94825028</v>
      </c>
      <c r="G41" s="18" t="n">
        <v>498.40386818</v>
      </c>
      <c r="H41" s="20" t="n">
        <v>5.46794563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405.6187003</v>
      </c>
      <c r="F44" s="20" t="n">
        <v>4.76237111</v>
      </c>
      <c r="G44" s="18" t="n">
        <v>406.5362737</v>
      </c>
      <c r="H44" s="20" t="n">
        <v>6.46605294</v>
      </c>
      <c r="I44" s="18" t="s">
        <v>404</v>
      </c>
      <c r="J44" s="20" t="s">
        <v>404</v>
      </c>
      <c r="K44" s="18" t="s">
        <v>404</v>
      </c>
      <c r="L44" s="20" t="s">
        <v>404</v>
      </c>
      <c r="M44" s="18" t="s">
        <v>404</v>
      </c>
      <c r="N44" s="20" t="s">
        <v>404</v>
      </c>
      <c r="O44" s="18" t="s">
        <v>404</v>
      </c>
      <c r="P44" s="20" t="s">
        <v>404</v>
      </c>
      <c r="Q44" s="18" t="n">
        <v>369.84466825</v>
      </c>
      <c r="R44" s="20" t="n">
        <v>22.71312704</v>
      </c>
    </row>
    <row r="45" spans="1:18">
      <c r="A45" s="15" t="s">
        <v>442</v>
      </c>
      <c r="B45" s="17" t="n">
        <v>5519</v>
      </c>
      <c r="C45" s="18">
        <f>(0.0/B45*100)</f>
        <v/>
      </c>
      <c r="D45" s="19" t="n">
        <v>5519</v>
      </c>
      <c r="E45" s="18" t="n">
        <v>347.88738941</v>
      </c>
      <c r="F45" s="20" t="n">
        <v>3.57289196</v>
      </c>
      <c r="G45" s="18" t="n">
        <v>363.24592285</v>
      </c>
      <c r="H45" s="20" t="n">
        <v>10.85723193</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413.87854437</v>
      </c>
      <c r="F46" s="20" t="n">
        <v>3.90255036</v>
      </c>
      <c r="G46" s="18" t="n">
        <v>405.89708492</v>
      </c>
      <c r="H46" s="20" t="n">
        <v>6.25292028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427.59148584</v>
      </c>
      <c r="F47" s="20" t="n">
        <v>6.55820344</v>
      </c>
      <c r="G47" s="18" t="n">
        <v>460.51789938</v>
      </c>
      <c r="H47" s="20" t="n">
        <v>20.28754692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465.48466357</v>
      </c>
      <c r="F48" s="20" t="n">
        <v>9.6857992</v>
      </c>
      <c r="G48" s="18" t="n">
        <v>504.26817003</v>
      </c>
      <c r="H48" s="20" t="n">
        <v>7.23438211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427.68646178</v>
      </c>
      <c r="F49" s="20" t="n">
        <v>4.3224461</v>
      </c>
      <c r="G49" s="18" t="n">
        <v>419.44895355</v>
      </c>
      <c r="H49" s="20" t="n">
        <v>5.35264817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426.78692294</v>
      </c>
      <c r="F50" s="20" t="n">
        <v>3.55764245</v>
      </c>
      <c r="G50" s="18" t="n">
        <v>438.48090735</v>
      </c>
      <c r="H50" s="20" t="n">
        <v>9.271887530000001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426.92477376</v>
      </c>
      <c r="F51" s="20" t="n">
        <v>2.86559183</v>
      </c>
      <c r="G51" s="18" t="n">
        <v>437.67693898</v>
      </c>
      <c r="H51" s="20" t="n">
        <v>18.88156058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494.80486176</v>
      </c>
      <c r="F52" s="20" t="n">
        <v>7.36240453</v>
      </c>
      <c r="G52" s="18" t="n">
        <v>482.89825934</v>
      </c>
      <c r="H52" s="20" t="n">
        <v>3.96395152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401.31960288</v>
      </c>
      <c r="F55" s="20" t="n">
        <v>2.99668829</v>
      </c>
      <c r="G55" s="18" t="n">
        <v>367.49725901</v>
      </c>
      <c r="H55" s="20" t="n">
        <v>14.01117395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392.39087848</v>
      </c>
      <c r="F57" s="20" t="n">
        <v>3.6262768</v>
      </c>
      <c r="G57" s="18" t="n">
        <v>412.32018</v>
      </c>
      <c r="H57" s="20" t="n">
        <v>6.1253136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408.85681309</v>
      </c>
      <c r="F58" s="20" t="n">
        <v>3.14666375</v>
      </c>
      <c r="G58" s="18" t="n">
        <v>397.9138407</v>
      </c>
      <c r="H58" s="20" t="n">
        <v>10.23110214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339.21378798</v>
      </c>
      <c r="F59" s="20" t="n">
        <v>2.3846203</v>
      </c>
      <c r="G59" s="18" t="n">
        <v>355.32395089</v>
      </c>
      <c r="H59" s="20" t="n">
        <v>2.00138664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351.14311935</v>
      </c>
      <c r="F60" s="20" t="n">
        <v>4.40064021</v>
      </c>
      <c r="G60" s="18" t="n">
        <v>318.62640318</v>
      </c>
      <c r="H60" s="20" t="n">
        <v>24.44410362</v>
      </c>
      <c r="I60" s="18" t="s">
        <v>404</v>
      </c>
      <c r="J60" s="20" t="s">
        <v>404</v>
      </c>
      <c r="K60" s="18" t="s">
        <v>404</v>
      </c>
      <c r="L60" s="20" t="s">
        <v>404</v>
      </c>
      <c r="M60" s="18" t="s">
        <v>404</v>
      </c>
      <c r="N60" s="20" t="s">
        <v>404</v>
      </c>
      <c r="O60" s="18" t="s">
        <v>404</v>
      </c>
      <c r="P60" s="20" t="s">
        <v>404</v>
      </c>
      <c r="Q60" s="18" t="n">
        <v>286.15549995</v>
      </c>
      <c r="R60" s="20" t="n">
        <v>33.54340332</v>
      </c>
    </row>
    <row r="61" spans="1:18">
      <c r="A61" s="15" t="s">
        <v>458</v>
      </c>
      <c r="B61" s="17" t="n">
        <v>6525</v>
      </c>
      <c r="C61" s="18">
        <f>(0.0/B61*100)</f>
        <v/>
      </c>
      <c r="D61" s="19" t="n">
        <v>6525</v>
      </c>
      <c r="E61" s="18" t="n">
        <v>472.09367772</v>
      </c>
      <c r="F61" s="20" t="n">
        <v>3.30049462</v>
      </c>
      <c r="G61" s="18" t="n">
        <v>474.618135</v>
      </c>
      <c r="H61" s="20" t="n">
        <v>9.99216798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508.8971568</v>
      </c>
      <c r="F62" s="20" t="n">
        <v>1.26087991</v>
      </c>
      <c r="G62" s="18" t="n">
        <v>507.04299537</v>
      </c>
      <c r="H62" s="20" t="n">
        <v>3.43489543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349.51265389</v>
      </c>
      <c r="F63" s="20" t="n">
        <v>1.88577984</v>
      </c>
      <c r="G63" s="18" t="n">
        <v>350.09461879</v>
      </c>
      <c r="H63" s="20" t="n">
        <v>2.06269296</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460.1481298</v>
      </c>
      <c r="F64" s="20" t="n">
        <v>2.27842832</v>
      </c>
      <c r="G64" s="18" t="n">
        <v>433.05529422</v>
      </c>
      <c r="H64" s="20" t="n">
        <v>2.40037366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416.84518079</v>
      </c>
      <c r="F65" s="20" t="n">
        <v>2.91364251</v>
      </c>
      <c r="G65" s="18" t="n">
        <v>411.71901087</v>
      </c>
      <c r="H65" s="20" t="n">
        <v>8.800152219999999</v>
      </c>
      <c r="I65" s="18" t="s">
        <v>404</v>
      </c>
      <c r="J65" s="20" t="s">
        <v>404</v>
      </c>
      <c r="K65" s="18" t="s">
        <v>404</v>
      </c>
      <c r="L65" s="20" t="s">
        <v>404</v>
      </c>
      <c r="M65" s="18" t="s">
        <v>404</v>
      </c>
      <c r="N65" s="20" t="s">
        <v>404</v>
      </c>
      <c r="O65" s="18" t="s">
        <v>404</v>
      </c>
      <c r="P65" s="20" t="s">
        <v>404</v>
      </c>
      <c r="Q65" s="18" t="n">
        <v>426.66696923</v>
      </c>
      <c r="R65" s="20" t="n">
        <v>10.90514062</v>
      </c>
    </row>
    <row r="66" spans="1:18">
      <c r="A66" s="15" t="s">
        <v>463</v>
      </c>
      <c r="B66" s="17" t="n">
        <v>5665</v>
      </c>
      <c r="C66" s="18">
        <f>(0.0/B66*100)</f>
        <v/>
      </c>
      <c r="D66" s="19" t="n">
        <v>5665</v>
      </c>
      <c r="E66" s="18" t="n">
        <v>427.74486912</v>
      </c>
      <c r="F66" s="20" t="n">
        <v>1.60072182</v>
      </c>
      <c r="G66" s="18" t="n">
        <v>390.99242282</v>
      </c>
      <c r="H66" s="20" t="n">
        <v>8.422168920000001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398.72309296</v>
      </c>
      <c r="F67" s="20" t="n">
        <v>3.04851765</v>
      </c>
      <c r="G67" s="18" t="n">
        <v>384.91177288</v>
      </c>
      <c r="H67" s="20" t="n">
        <v>10.72058635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408.44239793</v>
      </c>
      <c r="F68" s="20" t="n">
        <v>1.09725585</v>
      </c>
      <c r="G68" s="18" t="n">
        <v>370.91070074</v>
      </c>
      <c r="H68" s="20" t="n">
        <v>2.54838954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433.92084935</v>
      </c>
      <c r="F69" s="20" t="n">
        <v>5.03084342</v>
      </c>
      <c r="G69" s="18" t="n">
        <v>433.19710516</v>
      </c>
      <c r="H69" s="20" t="n">
        <v>7.10330295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494.56037699</v>
      </c>
      <c r="F70" s="20" t="n">
        <v>3.33761083</v>
      </c>
      <c r="G70" s="18" t="n">
        <v>495.2101298</v>
      </c>
      <c r="H70" s="20" t="n">
        <v>11.81951475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486.81618484</v>
      </c>
      <c r="F72" s="20" t="n">
        <v>4.05246933</v>
      </c>
      <c r="G72" s="18" t="n">
        <v>511.82849559</v>
      </c>
      <c r="H72" s="20" t="n">
        <v>4.78698592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405.38733359</v>
      </c>
      <c r="F73" s="20" t="n">
        <v>3.48020336</v>
      </c>
      <c r="G73" s="18" t="n">
        <v>439.5610604</v>
      </c>
      <c r="H73" s="20" t="n">
        <v>9.867458920000001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430.05135223</v>
      </c>
      <c r="F74" s="20" t="n">
        <v>2.12593317</v>
      </c>
      <c r="G74" s="18" t="n">
        <v>418.41549243</v>
      </c>
      <c r="H74" s="20" t="n">
        <v>2.31085935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364.7106388</v>
      </c>
      <c r="F75" s="20" t="n">
        <v>4.76895745</v>
      </c>
      <c r="G75" s="18" t="n">
        <v>359.19191688</v>
      </c>
      <c r="H75" s="20" t="n">
        <v>6.44461887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446.07886779</v>
      </c>
      <c r="F76" s="20" t="n">
        <v>4.08269459</v>
      </c>
      <c r="G76" s="18" t="n">
        <v>411.48095456</v>
      </c>
      <c r="H76" s="20" t="n">
        <v>6.70378348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439.0372271</v>
      </c>
      <c r="F77" s="20" t="n">
        <v>3.00166129</v>
      </c>
      <c r="G77" s="18" t="n">
        <v>412.31386875</v>
      </c>
      <c r="H77" s="20" t="n">
        <v>8.23654599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481.77287078</v>
      </c>
      <c r="F78" s="20" t="n">
        <v>6.16314129</v>
      </c>
      <c r="G78" s="18" t="n">
        <v>490.67213294</v>
      </c>
      <c r="H78" s="20" t="n">
        <v>4.81324819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484.49051162</v>
      </c>
      <c r="F79" s="20" t="n">
        <v>9.38931754</v>
      </c>
      <c r="G79" s="18" t="n">
        <v>451.29744383</v>
      </c>
      <c r="H79" s="20" t="n">
        <v>11.27347498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427.63026966</v>
      </c>
      <c r="F80" s="20" t="n">
        <v>3.60237975</v>
      </c>
      <c r="G80" s="18" t="n">
        <v>417.76642752</v>
      </c>
      <c r="H80" s="20" t="n">
        <v>10.42601245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447.10855548</v>
      </c>
      <c r="F81" s="20" t="n">
        <v>9.593765530000001</v>
      </c>
      <c r="G81" s="18" t="n">
        <v>424.91969766</v>
      </c>
      <c r="H81" s="20" t="n">
        <v>3.75056206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503.42434669</v>
      </c>
      <c r="F7" s="20" t="n">
        <v>1.81850928</v>
      </c>
      <c r="G7" s="18" t="n">
        <v>482.00054503</v>
      </c>
      <c r="H7" s="20" t="n">
        <v>11.28368359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484.64504699</v>
      </c>
      <c r="F8" s="20" t="n">
        <v>2.84297466</v>
      </c>
      <c r="G8" s="18" t="n">
        <v>490.42246223</v>
      </c>
      <c r="H8" s="20" t="n">
        <v>18.87922379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499.55793765</v>
      </c>
      <c r="F9" s="20" t="n">
        <v>2.8427111</v>
      </c>
      <c r="G9" s="18" t="n">
        <v>505.8965662</v>
      </c>
      <c r="H9" s="20" t="n">
        <v>9.57685322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528.66116342</v>
      </c>
      <c r="F10" s="20" t="n">
        <v>2.42413881</v>
      </c>
      <c r="G10" s="18" t="n">
        <v>522.76774438</v>
      </c>
      <c r="H10" s="20" t="n">
        <v>7.93634984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460.7595806</v>
      </c>
      <c r="F11" s="20" t="n">
        <v>2.99006436</v>
      </c>
      <c r="G11" s="18" t="n">
        <v>452.2979921</v>
      </c>
      <c r="H11" s="20" t="n">
        <v>9.9346424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486.39101387</v>
      </c>
      <c r="F12" s="20" t="n">
        <v>2.83036226</v>
      </c>
      <c r="G12" s="18" t="n">
        <v>535.18031024</v>
      </c>
      <c r="H12" s="20" t="n">
        <v>39.49680305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499.69612028</v>
      </c>
      <c r="F13" s="20" t="n">
        <v>2.6204526</v>
      </c>
      <c r="G13" s="18" t="n">
        <v>502.13440085</v>
      </c>
      <c r="H13" s="20" t="n">
        <v>23.96014286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519.02727112</v>
      </c>
      <c r="F14" s="20" t="n">
        <v>2.25532787</v>
      </c>
      <c r="G14" s="18" t="n">
        <v>527.2480739600001</v>
      </c>
      <c r="H14" s="20" t="n">
        <v>11.35340957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526.72554282</v>
      </c>
      <c r="F15" s="20" t="n">
        <v>2.61990443</v>
      </c>
      <c r="G15" s="18" t="n">
        <v>509.89007057</v>
      </c>
      <c r="H15" s="20" t="n">
        <v>12.80735618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502.28478835</v>
      </c>
      <c r="F16" s="20" t="n">
        <v>2.80873438</v>
      </c>
      <c r="G16" s="18" t="n">
        <v>498.10710338</v>
      </c>
      <c r="H16" s="20" t="n">
        <v>30.55932449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472.98645701</v>
      </c>
      <c r="F18" s="20" t="n">
        <v>5.24202133</v>
      </c>
      <c r="G18" s="18" t="n">
        <v>435.37207216</v>
      </c>
      <c r="H18" s="20" t="n">
        <v>12.22683527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471.31276336</v>
      </c>
      <c r="F19" s="20" t="n">
        <v>3.07925147</v>
      </c>
      <c r="G19" s="18" t="n">
        <v>407.46260987</v>
      </c>
      <c r="H19" s="20" t="n">
        <v>44.03892737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482.73404323</v>
      </c>
      <c r="F20" s="20" t="n">
        <v>1.98699466</v>
      </c>
      <c r="G20" s="18" t="n">
        <v>434.54510182</v>
      </c>
      <c r="H20" s="20" t="n">
        <v>13.9636584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523.12934995</v>
      </c>
      <c r="F21" s="20" t="n">
        <v>2.48350174</v>
      </c>
      <c r="G21" s="18" t="n">
        <v>493.77691892</v>
      </c>
      <c r="H21" s="20" t="n">
        <v>22.40357548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481.67954004</v>
      </c>
      <c r="F22" s="20" t="n">
        <v>4.59047849</v>
      </c>
      <c r="G22" s="18" t="n">
        <v>453.1913452</v>
      </c>
      <c r="H22" s="20" t="n">
        <v>16.07462655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488.55301249</v>
      </c>
      <c r="F23" s="20" t="n">
        <v>3.01202161</v>
      </c>
      <c r="G23" s="18" t="n">
        <v>482.71604233</v>
      </c>
      <c r="H23" s="20" t="n">
        <v>45.63862169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516.93053249</v>
      </c>
      <c r="F25" s="20" t="n">
        <v>3.5464172</v>
      </c>
      <c r="G25" s="18" t="n">
        <v>531.07474932</v>
      </c>
      <c r="H25" s="20" t="n">
        <v>26.3342007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494.06294496</v>
      </c>
      <c r="F26" s="20" t="n">
        <v>1.96758357</v>
      </c>
      <c r="G26" s="18" t="n">
        <v>465.2542306</v>
      </c>
      <c r="H26" s="20" t="n">
        <v>4.62014023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490.05487421</v>
      </c>
      <c r="F27" s="20" t="n">
        <v>1.70355897</v>
      </c>
      <c r="G27" s="18" t="n">
        <v>463.82702589</v>
      </c>
      <c r="H27" s="20" t="n">
        <v>2.19270144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423.5042716</v>
      </c>
      <c r="F28" s="20" t="n">
        <v>3.04199778</v>
      </c>
      <c r="G28" s="18" t="n">
        <v>422.16898711</v>
      </c>
      <c r="H28" s="20" t="n">
        <v>6.20712499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503.89660362</v>
      </c>
      <c r="F29" s="20" t="n">
        <v>4.99620258</v>
      </c>
      <c r="G29" s="18" t="n">
        <v>554.0487346899999</v>
      </c>
      <c r="H29" s="20" t="n">
        <v>66.1580285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509.90123628</v>
      </c>
      <c r="F30" s="20" t="n">
        <v>3.64411702</v>
      </c>
      <c r="G30" s="18" t="n">
        <v>518.15308911</v>
      </c>
      <c r="H30" s="20" t="n">
        <v>7.66614619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514.1213890400001</v>
      </c>
      <c r="F31" s="20" t="n">
        <v>2.68924962</v>
      </c>
      <c r="G31" s="18" t="n">
        <v>497.70744559</v>
      </c>
      <c r="H31" s="20" t="n">
        <v>6.62721049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505.87014785</v>
      </c>
      <c r="F32" s="20" t="n">
        <v>2.53501375</v>
      </c>
      <c r="G32" s="18" t="n">
        <v>499.8981037</v>
      </c>
      <c r="H32" s="20" t="n">
        <v>19.78619287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495.12219572</v>
      </c>
      <c r="F33" s="20" t="n">
        <v>3.59204612</v>
      </c>
      <c r="G33" s="18" t="n">
        <v>502.72907876</v>
      </c>
      <c r="H33" s="20" t="n">
        <v>5.25376228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452.00139187</v>
      </c>
      <c r="F34" s="20" t="n">
        <v>2.87858765</v>
      </c>
      <c r="G34" s="18" t="n">
        <v>512.30831432</v>
      </c>
      <c r="H34" s="20" t="n">
        <v>27.86262388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500.09053046</v>
      </c>
      <c r="F35" s="20" t="n">
        <v>2.32630832</v>
      </c>
      <c r="G35" s="18" t="n">
        <v>511.9767227</v>
      </c>
      <c r="H35" s="20" t="n">
        <v>1.96346519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497.01710678</v>
      </c>
      <c r="F36" s="20" t="n">
        <v>2.35116698</v>
      </c>
      <c r="G36" s="18" t="n">
        <v>472.7113819</v>
      </c>
      <c r="H36" s="20" t="n">
        <v>12.27222947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503.6634219</v>
      </c>
      <c r="F37" s="20" t="n">
        <v>3.79094734</v>
      </c>
      <c r="G37" s="18" t="n">
        <v>480.34812257</v>
      </c>
      <c r="H37" s="20" t="n">
        <v>8.68125861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491.81432488</v>
      </c>
      <c r="F38" s="20" t="n">
        <v>3.19735027</v>
      </c>
      <c r="G38" s="18" t="n">
        <v>496.55603171</v>
      </c>
      <c r="H38" s="20" t="n">
        <v>23.84734797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425.11123558</v>
      </c>
      <c r="F39" s="20" t="n">
        <v>5.84701197</v>
      </c>
      <c r="G39" s="18" t="n">
        <v>432.86896671</v>
      </c>
      <c r="H39" s="20" t="n">
        <v>8.64702335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500.12583003</v>
      </c>
      <c r="F40" s="20" t="n">
        <v>3.43858047</v>
      </c>
      <c r="G40" s="18" t="n">
        <v>503.43546133</v>
      </c>
      <c r="H40" s="20" t="n">
        <v>17.58521937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497.76192171</v>
      </c>
      <c r="F41" s="20" t="n">
        <v>3.5443039</v>
      </c>
      <c r="G41" s="18" t="n">
        <v>493.52018013</v>
      </c>
      <c r="H41" s="20" t="n">
        <v>13.7097944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406.31141299</v>
      </c>
      <c r="F44" s="20" t="n">
        <v>4.60951135</v>
      </c>
      <c r="G44" s="18" t="n">
        <v>403.12711084</v>
      </c>
      <c r="H44" s="20" t="n">
        <v>7.85675091</v>
      </c>
      <c r="I44" s="18" t="s">
        <v>404</v>
      </c>
      <c r="J44" s="20" t="s">
        <v>404</v>
      </c>
      <c r="K44" s="18" t="s">
        <v>404</v>
      </c>
      <c r="L44" s="20" t="s">
        <v>404</v>
      </c>
      <c r="M44" s="18" t="s">
        <v>404</v>
      </c>
      <c r="N44" s="20" t="s">
        <v>404</v>
      </c>
      <c r="O44" s="18" t="s">
        <v>404</v>
      </c>
      <c r="P44" s="20" t="s">
        <v>404</v>
      </c>
      <c r="Q44" s="18" t="n">
        <v>369.84466825</v>
      </c>
      <c r="R44" s="20" t="n">
        <v>22.71312704</v>
      </c>
    </row>
    <row r="45" spans="1:18">
      <c r="A45" s="15" t="s">
        <v>442</v>
      </c>
      <c r="B45" s="17" t="n">
        <v>5519</v>
      </c>
      <c r="C45" s="18">
        <f>(0.0/B45*100)</f>
        <v/>
      </c>
      <c r="D45" s="19" t="n">
        <v>5519</v>
      </c>
      <c r="E45" s="18" t="n">
        <v>350.54937861</v>
      </c>
      <c r="F45" s="20" t="n">
        <v>3.14528103</v>
      </c>
      <c r="G45" s="18" t="n">
        <v>336.25988322</v>
      </c>
      <c r="H45" s="20" t="n">
        <v>8.13066268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412.05944698</v>
      </c>
      <c r="F46" s="20" t="n">
        <v>3.35971483</v>
      </c>
      <c r="G46" s="18" t="n">
        <v>411.63920417</v>
      </c>
      <c r="H46" s="20" t="n">
        <v>11.29581645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432.77095071</v>
      </c>
      <c r="F47" s="20" t="n">
        <v>5.23012749</v>
      </c>
      <c r="G47" s="18" t="n">
        <v>412.26238942</v>
      </c>
      <c r="H47" s="20" t="n">
        <v>21.80894137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494.00136831</v>
      </c>
      <c r="F48" s="20" t="n">
        <v>5.15422747</v>
      </c>
      <c r="G48" s="18" t="n">
        <v>482.59030227</v>
      </c>
      <c r="H48" s="20" t="n">
        <v>23.49367429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425.10929695</v>
      </c>
      <c r="F49" s="20" t="n">
        <v>3.24107261</v>
      </c>
      <c r="G49" s="18" t="n">
        <v>421.83145473</v>
      </c>
      <c r="H49" s="20" t="n">
        <v>25.99250794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427.91360094</v>
      </c>
      <c r="F50" s="20" t="n">
        <v>3.44358587</v>
      </c>
      <c r="G50" s="18" t="n">
        <v>428.29425715</v>
      </c>
      <c r="H50" s="20" t="n">
        <v>14.00696938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427.13874839</v>
      </c>
      <c r="F51" s="20" t="n">
        <v>3.07019017</v>
      </c>
      <c r="G51" s="18" t="n">
        <v>430.30737442</v>
      </c>
      <c r="H51" s="20" t="n">
        <v>12.80258908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487.19956999</v>
      </c>
      <c r="F52" s="20" t="n">
        <v>10.16146416</v>
      </c>
      <c r="G52" s="18" t="n">
        <v>486.79834474</v>
      </c>
      <c r="H52" s="20" t="n">
        <v>3.34105705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443.31939512</v>
      </c>
      <c r="F53" s="20" t="n">
        <v>3.28651997</v>
      </c>
      <c r="G53" s="18" t="n">
        <v>442.68540197</v>
      </c>
      <c r="H53" s="20" t="n">
        <v>1.78376976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357.95558215</v>
      </c>
      <c r="F54" s="20" t="n">
        <v>3.44082766</v>
      </c>
      <c r="G54" s="18" t="n">
        <v>355.54162154</v>
      </c>
      <c r="H54" s="20" t="n">
        <v>13.70410554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404.58858621</v>
      </c>
      <c r="F55" s="20" t="n">
        <v>3.22499245</v>
      </c>
      <c r="G55" s="18" t="n">
        <v>386.34188848</v>
      </c>
      <c r="H55" s="20" t="n">
        <v>9.231868540000001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523.05633646</v>
      </c>
      <c r="F56" s="20" t="n">
        <v>3.14494381</v>
      </c>
      <c r="G56" s="18" t="n">
        <v>552.21716802</v>
      </c>
      <c r="H56" s="20" t="n">
        <v>10.76343944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396.81045763</v>
      </c>
      <c r="F57" s="20" t="n">
        <v>2.96984666</v>
      </c>
      <c r="G57" s="18" t="n">
        <v>418.27295878</v>
      </c>
      <c r="H57" s="20" t="n">
        <v>42.30760044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407.658868</v>
      </c>
      <c r="F58" s="20" t="n">
        <v>3.10078412</v>
      </c>
      <c r="G58" s="18" t="n">
        <v>412.0776191</v>
      </c>
      <c r="H58" s="20" t="n">
        <v>11.84956395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349.35446768</v>
      </c>
      <c r="F59" s="20" t="n">
        <v>1.80853453</v>
      </c>
      <c r="G59" s="18" t="n">
        <v>337.03520827</v>
      </c>
      <c r="H59" s="20" t="n">
        <v>3.44354903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353.07896233</v>
      </c>
      <c r="F60" s="20" t="n">
        <v>4.77891114</v>
      </c>
      <c r="G60" s="18" t="n">
        <v>324.20044194</v>
      </c>
      <c r="H60" s="20" t="n">
        <v>13.7574001</v>
      </c>
      <c r="I60" s="18" t="s">
        <v>404</v>
      </c>
      <c r="J60" s="20" t="s">
        <v>404</v>
      </c>
      <c r="K60" s="18" t="s">
        <v>404</v>
      </c>
      <c r="L60" s="20" t="s">
        <v>404</v>
      </c>
      <c r="M60" s="18" t="s">
        <v>404</v>
      </c>
      <c r="N60" s="20" t="s">
        <v>404</v>
      </c>
      <c r="O60" s="18" t="s">
        <v>404</v>
      </c>
      <c r="P60" s="20" t="s">
        <v>404</v>
      </c>
      <c r="Q60" s="18" t="n">
        <v>286.15549995</v>
      </c>
      <c r="R60" s="20" t="n">
        <v>33.54340332</v>
      </c>
    </row>
    <row r="61" spans="1:18">
      <c r="A61" s="15" t="s">
        <v>458</v>
      </c>
      <c r="B61" s="17" t="n">
        <v>6525</v>
      </c>
      <c r="C61" s="18">
        <f>(0.0/B61*100)</f>
        <v/>
      </c>
      <c r="D61" s="19" t="n">
        <v>6525</v>
      </c>
      <c r="E61" s="18" t="n">
        <v>472.37857347</v>
      </c>
      <c r="F61" s="20" t="n">
        <v>2.74221914</v>
      </c>
      <c r="G61" s="18" t="n">
        <v>479.67842519</v>
      </c>
      <c r="H61" s="20" t="n">
        <v>14.14422324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508.3916842</v>
      </c>
      <c r="F62" s="20" t="n">
        <v>1.27287466</v>
      </c>
      <c r="G62" s="18" t="n">
        <v>533.2020480899999</v>
      </c>
      <c r="H62" s="20" t="n">
        <v>10.20048712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326.20732835</v>
      </c>
      <c r="F63" s="20" t="n">
        <v>2.41159229</v>
      </c>
      <c r="G63" s="18" t="n">
        <v>363.18621483</v>
      </c>
      <c r="H63" s="20" t="n">
        <v>1.57742693</v>
      </c>
      <c r="I63" s="18" t="s">
        <v>404</v>
      </c>
      <c r="J63" s="20" t="s">
        <v>404</v>
      </c>
      <c r="K63" s="18" t="s">
        <v>404</v>
      </c>
      <c r="L63" s="20" t="s">
        <v>404</v>
      </c>
      <c r="M63" s="18" t="s">
        <v>404</v>
      </c>
      <c r="N63" s="20" t="s">
        <v>404</v>
      </c>
      <c r="O63" s="18" t="s">
        <v>404</v>
      </c>
      <c r="P63" s="20" t="s">
        <v>404</v>
      </c>
      <c r="Q63" s="18" t="n">
        <v>373.37254684</v>
      </c>
      <c r="R63" s="20" t="n">
        <v>6.71565268</v>
      </c>
    </row>
    <row r="64" spans="1:18">
      <c r="A64" s="15" t="s">
        <v>461</v>
      </c>
      <c r="B64" s="17" t="n">
        <v>3634</v>
      </c>
      <c r="C64" s="18">
        <f>(27.0/B64*100)</f>
        <v/>
      </c>
      <c r="D64" s="19" t="n">
        <v>3607</v>
      </c>
      <c r="E64" s="18" t="n">
        <v>466.06423708</v>
      </c>
      <c r="F64" s="20" t="n">
        <v>1.95210603</v>
      </c>
      <c r="G64" s="18" t="n">
        <v>409.17811131</v>
      </c>
      <c r="H64" s="20" t="n">
        <v>3.25456637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416.24658595</v>
      </c>
      <c r="F65" s="20" t="n">
        <v>2.88281494</v>
      </c>
      <c r="G65" s="18" t="n">
        <v>415.94333878</v>
      </c>
      <c r="H65" s="20" t="n">
        <v>8.307985439999999</v>
      </c>
      <c r="I65" s="18" t="s">
        <v>404</v>
      </c>
      <c r="J65" s="20" t="s">
        <v>404</v>
      </c>
      <c r="K65" s="18" t="s">
        <v>404</v>
      </c>
      <c r="L65" s="20" t="s">
        <v>404</v>
      </c>
      <c r="M65" s="18" t="s">
        <v>404</v>
      </c>
      <c r="N65" s="20" t="s">
        <v>404</v>
      </c>
      <c r="O65" s="18" t="s">
        <v>404</v>
      </c>
      <c r="P65" s="20" t="s">
        <v>404</v>
      </c>
      <c r="Q65" s="18" t="n">
        <v>426.66696923</v>
      </c>
      <c r="R65" s="20" t="n">
        <v>10.90514062</v>
      </c>
    </row>
    <row r="66" spans="1:18">
      <c r="A66" s="15" t="s">
        <v>463</v>
      </c>
      <c r="B66" s="17" t="n">
        <v>5665</v>
      </c>
      <c r="C66" s="18">
        <f>(0.0/B66*100)</f>
        <v/>
      </c>
      <c r="D66" s="19" t="n">
        <v>5665</v>
      </c>
      <c r="E66" s="18" t="n">
        <v>413.79408758</v>
      </c>
      <c r="F66" s="20" t="n">
        <v>4.35998712</v>
      </c>
      <c r="G66" s="18" t="n">
        <v>428.493826</v>
      </c>
      <c r="H66" s="20" t="n">
        <v>1.59310533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398.82983282</v>
      </c>
      <c r="F67" s="20" t="n">
        <v>3.14348764</v>
      </c>
      <c r="G67" s="18" t="n">
        <v>384.3140832</v>
      </c>
      <c r="H67" s="20" t="n">
        <v>8.99994746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444.32560533</v>
      </c>
      <c r="F68" s="20" t="n">
        <v>1.52297934</v>
      </c>
      <c r="G68" s="18" t="n">
        <v>362.40667328</v>
      </c>
      <c r="H68" s="20" t="n">
        <v>1.16324658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411.4017689</v>
      </c>
      <c r="F69" s="20" t="n">
        <v>6.54360192</v>
      </c>
      <c r="G69" s="18" t="n">
        <v>449.56362518</v>
      </c>
      <c r="H69" s="20" t="n">
        <v>5.34849443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494.85363782</v>
      </c>
      <c r="F70" s="20" t="n">
        <v>3.01994087</v>
      </c>
      <c r="G70" s="18" t="n">
        <v>484.673519</v>
      </c>
      <c r="H70" s="20" t="n">
        <v>17.23699039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531.16423955</v>
      </c>
      <c r="F71" s="20" t="n">
        <v>2.41279261</v>
      </c>
      <c r="G71" s="18" t="n">
        <v>538.84303887</v>
      </c>
      <c r="H71" s="20" t="n">
        <v>2.08640344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497.54592044</v>
      </c>
      <c r="F72" s="20" t="n">
        <v>3.16943978</v>
      </c>
      <c r="G72" s="18" t="n">
        <v>496.03645027</v>
      </c>
      <c r="H72" s="20" t="n">
        <v>8.011548579999999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407.43286934</v>
      </c>
      <c r="F73" s="20" t="n">
        <v>3.46835784</v>
      </c>
      <c r="G73" s="18" t="n">
        <v>428.2984803</v>
      </c>
      <c r="H73" s="20" t="n">
        <v>12.34744718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427.40611845</v>
      </c>
      <c r="F74" s="20" t="n">
        <v>2.84598429</v>
      </c>
      <c r="G74" s="18" t="n">
        <v>423.18542459</v>
      </c>
      <c r="H74" s="20" t="n">
        <v>1.80147996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360.56513987</v>
      </c>
      <c r="F75" s="20" t="n">
        <v>3.22873736</v>
      </c>
      <c r="G75" s="18" t="n">
        <v>389.72431346</v>
      </c>
      <c r="H75" s="20" t="n">
        <v>30.81779012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442.02381286</v>
      </c>
      <c r="F76" s="20" t="n">
        <v>3.30112421</v>
      </c>
      <c r="G76" s="18" t="n">
        <v>398.93962565</v>
      </c>
      <c r="H76" s="20" t="n">
        <v>7.48853298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439.48172338</v>
      </c>
      <c r="F77" s="20" t="n">
        <v>4.30793379</v>
      </c>
      <c r="G77" s="18" t="n">
        <v>432.71955497</v>
      </c>
      <c r="H77" s="20" t="n">
        <v>4.21627903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486.41835314</v>
      </c>
      <c r="F78" s="20" t="n">
        <v>3.83776279</v>
      </c>
      <c r="G78" s="18" t="n">
        <v>501.71956152</v>
      </c>
      <c r="H78" s="20" t="n">
        <v>17.31597151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475.98017992</v>
      </c>
      <c r="F79" s="20" t="n">
        <v>7.45095055</v>
      </c>
      <c r="G79" s="18" t="n">
        <v>402.66089296</v>
      </c>
      <c r="H79" s="20" t="n">
        <v>5.92229217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427.50570431</v>
      </c>
      <c r="F80" s="20" t="n">
        <v>3.54391272</v>
      </c>
      <c r="G80" s="18" t="n">
        <v>412.78129197</v>
      </c>
      <c r="H80" s="20" t="n">
        <v>14.06392772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429.93892658</v>
      </c>
      <c r="F81" s="20" t="n">
        <v>4.19559819</v>
      </c>
      <c r="G81" s="18" t="n">
        <v>432.21767963</v>
      </c>
      <c r="H81" s="20" t="n">
        <v>5.85152564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504.23966004</v>
      </c>
      <c r="F7" s="20" t="n">
        <v>2.14352523</v>
      </c>
      <c r="G7" s="18" t="n">
        <v>499.82039843</v>
      </c>
      <c r="H7" s="20" t="n">
        <v>4.73261918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493.92920151</v>
      </c>
      <c r="F8" s="20" t="n">
        <v>4.33454139</v>
      </c>
      <c r="G8" s="18" t="n">
        <v>463.02324168</v>
      </c>
      <c r="H8" s="20" t="n">
        <v>8.93420489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496.07101098</v>
      </c>
      <c r="F9" s="20" t="n">
        <v>4.46596191</v>
      </c>
      <c r="G9" s="18" t="n">
        <v>508.24365826</v>
      </c>
      <c r="H9" s="20" t="n">
        <v>5.88124693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525.3893720900001</v>
      </c>
      <c r="F10" s="20" t="n">
        <v>3.39216669</v>
      </c>
      <c r="G10" s="18" t="n">
        <v>531.07678997</v>
      </c>
      <c r="H10" s="20" t="n">
        <v>2.96404346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458.49440035</v>
      </c>
      <c r="F11" s="20" t="n">
        <v>3.44570713</v>
      </c>
      <c r="G11" s="18" t="n">
        <v>461.48209806</v>
      </c>
      <c r="H11" s="20" t="n">
        <v>6.43921447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486.99344841</v>
      </c>
      <c r="F12" s="20" t="n">
        <v>4.75483831</v>
      </c>
      <c r="G12" s="18" t="n">
        <v>487.93970283</v>
      </c>
      <c r="H12" s="20" t="n">
        <v>4.41908217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501.65305193</v>
      </c>
      <c r="F13" s="20" t="n">
        <v>4.90735053</v>
      </c>
      <c r="G13" s="18" t="n">
        <v>498.03541188</v>
      </c>
      <c r="H13" s="20" t="n">
        <v>3.28515338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519.1075968599999</v>
      </c>
      <c r="F14" s="20" t="n">
        <v>3.32228368</v>
      </c>
      <c r="G14" s="18" t="n">
        <v>519.18052701</v>
      </c>
      <c r="H14" s="20" t="n">
        <v>3.29637939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528.4375284499999</v>
      </c>
      <c r="F15" s="20" t="n">
        <v>3.31506898</v>
      </c>
      <c r="G15" s="18" t="n">
        <v>523.9054887</v>
      </c>
      <c r="H15" s="20" t="n">
        <v>4.1711511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505.12265087</v>
      </c>
      <c r="F16" s="20" t="n">
        <v>4.63766054</v>
      </c>
      <c r="G16" s="18" t="n">
        <v>495.25114682</v>
      </c>
      <c r="H16" s="20" t="n">
        <v>9.88300211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520.4658133</v>
      </c>
      <c r="F17" s="20" t="n">
        <v>4.74926579</v>
      </c>
      <c r="G17" s="18" t="n">
        <v>477.88636169</v>
      </c>
      <c r="H17" s="20" t="n">
        <v>8.52971619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466.22625544</v>
      </c>
      <c r="F18" s="20" t="n">
        <v>4.50127534</v>
      </c>
      <c r="G18" s="18" t="n">
        <v>519.56332504</v>
      </c>
      <c r="H18" s="20" t="n">
        <v>22.65220293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471.27314338</v>
      </c>
      <c r="F19" s="20" t="n">
        <v>3.83394772</v>
      </c>
      <c r="G19" s="18" t="n">
        <v>464.82524711</v>
      </c>
      <c r="H19" s="20" t="n">
        <v>9.146955849999999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479.20712033</v>
      </c>
      <c r="F20" s="20" t="n">
        <v>2.52158282</v>
      </c>
      <c r="G20" s="18" t="n">
        <v>486.94094651</v>
      </c>
      <c r="H20" s="20" t="n">
        <v>3.12238059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523.54863177</v>
      </c>
      <c r="F21" s="20" t="n">
        <v>3.14435206</v>
      </c>
      <c r="G21" s="18" t="n">
        <v>516.4195767</v>
      </c>
      <c r="H21" s="20" t="n">
        <v>4.75892822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479.56120487</v>
      </c>
      <c r="F22" s="20" t="n">
        <v>5.76852216</v>
      </c>
      <c r="G22" s="18" t="n">
        <v>478.15291308</v>
      </c>
      <c r="H22" s="20" t="n">
        <v>7.99061344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486.7172818</v>
      </c>
      <c r="F23" s="20" t="n">
        <v>3.4568086</v>
      </c>
      <c r="G23" s="18" t="n">
        <v>508.67689171</v>
      </c>
      <c r="H23" s="20" t="n">
        <v>13.71385189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523.09069906</v>
      </c>
      <c r="F24" s="20" t="n">
        <v>7.69718427</v>
      </c>
      <c r="G24" s="18" t="n">
        <v>513.64884607</v>
      </c>
      <c r="H24" s="20" t="n">
        <v>4.06270935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517.09796122</v>
      </c>
      <c r="F25" s="20" t="n">
        <v>4.8819156</v>
      </c>
      <c r="G25" s="18" t="n">
        <v>517.96288214</v>
      </c>
      <c r="H25" s="20" t="n">
        <v>6.55247096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487.17071223</v>
      </c>
      <c r="F26" s="20" t="n">
        <v>2.95652257</v>
      </c>
      <c r="G26" s="18" t="n">
        <v>488.77603591</v>
      </c>
      <c r="H26" s="20" t="n">
        <v>2.92450034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479.35782072</v>
      </c>
      <c r="F27" s="20" t="n">
        <v>1.44474507</v>
      </c>
      <c r="G27" s="18" t="n">
        <v>588.97681289</v>
      </c>
      <c r="H27" s="20" t="n">
        <v>10.44881638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423.61960642</v>
      </c>
      <c r="F28" s="20" t="n">
        <v>2.71572017</v>
      </c>
      <c r="G28" s="18" t="n">
        <v>419.47734689</v>
      </c>
      <c r="H28" s="20" t="n">
        <v>9.780660109999999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515.11909717</v>
      </c>
      <c r="F29" s="20" t="n">
        <v>8.022086829999999</v>
      </c>
      <c r="G29" s="18" t="n">
        <v>495.80227323</v>
      </c>
      <c r="H29" s="20" t="n">
        <v>8.535473980000001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508.84001878</v>
      </c>
      <c r="F30" s="20" t="n">
        <v>3.00518449</v>
      </c>
      <c r="G30" s="18" t="n">
        <v>532.4684072</v>
      </c>
      <c r="H30" s="20" t="n">
        <v>11.42679553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516.93681981</v>
      </c>
      <c r="F31" s="20" t="n">
        <v>6.27747266</v>
      </c>
      <c r="G31" s="18" t="n">
        <v>511.74314195</v>
      </c>
      <c r="H31" s="20" t="n">
        <v>3.02648681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509.48324927</v>
      </c>
      <c r="F32" s="20" t="n">
        <v>3.9277279</v>
      </c>
      <c r="G32" s="18" t="n">
        <v>502.24005467</v>
      </c>
      <c r="H32" s="20" t="n">
        <v>3.3177657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497.91680274</v>
      </c>
      <c r="F33" s="20" t="n">
        <v>2.84628628</v>
      </c>
      <c r="G33" s="18" t="n">
        <v>494.84706115</v>
      </c>
      <c r="H33" s="20" t="n">
        <v>17.63218777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450.3824007</v>
      </c>
      <c r="F34" s="20" t="n">
        <v>4.50441413</v>
      </c>
      <c r="G34" s="18" t="n">
        <v>456.95053094</v>
      </c>
      <c r="H34" s="20" t="n">
        <v>7.99094151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510.80232723</v>
      </c>
      <c r="F35" s="20" t="n">
        <v>1.76942128</v>
      </c>
      <c r="G35" s="18" t="n">
        <v>497.73920781</v>
      </c>
      <c r="H35" s="20" t="n">
        <v>2.33284041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492.11419457</v>
      </c>
      <c r="F36" s="20" t="n">
        <v>2.83601774</v>
      </c>
      <c r="G36" s="18" t="n">
        <v>509.06426912</v>
      </c>
      <c r="H36" s="20" t="n">
        <v>5.24141973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502.58362019</v>
      </c>
      <c r="F37" s="20" t="n">
        <v>4.69482709</v>
      </c>
      <c r="G37" s="18" t="n">
        <v>495.00872604</v>
      </c>
      <c r="H37" s="20" t="n">
        <v>4.99316627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503.14204159</v>
      </c>
      <c r="F38" s="20" t="n">
        <v>4.18232192</v>
      </c>
      <c r="G38" s="18" t="n">
        <v>466.6823105</v>
      </c>
      <c r="H38" s="20" t="n">
        <v>7.13587736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428.6683683</v>
      </c>
      <c r="F39" s="20" t="n">
        <v>4.40090148</v>
      </c>
      <c r="G39" s="18" t="n">
        <v>423.41046314</v>
      </c>
      <c r="H39" s="20" t="n">
        <v>15.98906484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503.61826867</v>
      </c>
      <c r="F40" s="20" t="n">
        <v>3.49642877</v>
      </c>
      <c r="G40" s="18" t="n">
        <v>480.11892064</v>
      </c>
      <c r="H40" s="20" t="n">
        <v>9.34236353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495.95774381</v>
      </c>
      <c r="F41" s="20" t="n">
        <v>5.9247187</v>
      </c>
      <c r="G41" s="18" t="n">
        <v>499.59527752</v>
      </c>
      <c r="H41" s="20" t="n">
        <v>4.11799029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405.2174729</v>
      </c>
      <c r="F44" s="20" t="n">
        <v>4.21484925</v>
      </c>
      <c r="G44" s="18" t="n">
        <v>386.70458377</v>
      </c>
      <c r="H44" s="20" t="n">
        <v>15.63818443</v>
      </c>
      <c r="I44" s="18" t="s">
        <v>404</v>
      </c>
      <c r="J44" s="20" t="s">
        <v>404</v>
      </c>
      <c r="K44" s="18" t="s">
        <v>404</v>
      </c>
      <c r="L44" s="20" t="s">
        <v>404</v>
      </c>
      <c r="M44" s="18" t="s">
        <v>404</v>
      </c>
      <c r="N44" s="20" t="s">
        <v>404</v>
      </c>
      <c r="O44" s="18" t="s">
        <v>404</v>
      </c>
      <c r="P44" s="20" t="s">
        <v>404</v>
      </c>
      <c r="Q44" s="18" t="n">
        <v>513.13402305</v>
      </c>
      <c r="R44" s="20" t="n">
        <v>10.35893035</v>
      </c>
    </row>
    <row r="45" spans="1:18">
      <c r="A45" s="15" t="s">
        <v>442</v>
      </c>
      <c r="B45" s="17" t="n">
        <v>5519</v>
      </c>
      <c r="C45" s="18">
        <f>(0.0/B45*100)</f>
        <v/>
      </c>
      <c r="D45" s="19" t="n">
        <v>5519</v>
      </c>
      <c r="E45" s="18" t="n">
        <v>348.94531435</v>
      </c>
      <c r="F45" s="20" t="n">
        <v>3.07036051</v>
      </c>
      <c r="G45" s="18" t="n">
        <v>368.73390776</v>
      </c>
      <c r="H45" s="20" t="n">
        <v>13.22934168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407.08211154</v>
      </c>
      <c r="F46" s="20" t="n">
        <v>3.35791901</v>
      </c>
      <c r="G46" s="18" t="n">
        <v>445.31063784</v>
      </c>
      <c r="H46" s="20" t="n">
        <v>9.20894562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432.67412167</v>
      </c>
      <c r="F47" s="20" t="n">
        <v>5.02221191</v>
      </c>
      <c r="G47" s="18" t="n">
        <v>424.61681608</v>
      </c>
      <c r="H47" s="20" t="n">
        <v>17.84540217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490.96917869</v>
      </c>
      <c r="F48" s="20" t="n">
        <v>6.23064857</v>
      </c>
      <c r="G48" s="18" t="n">
        <v>518.3095858200001</v>
      </c>
      <c r="H48" s="20" t="n">
        <v>13.49476435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425.11614695</v>
      </c>
      <c r="F49" s="20" t="n">
        <v>3.46428505</v>
      </c>
      <c r="G49" s="18" t="n">
        <v>423.89033594</v>
      </c>
      <c r="H49" s="20" t="n">
        <v>10.32842273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424.62281991</v>
      </c>
      <c r="F50" s="20" t="n">
        <v>3.61502718</v>
      </c>
      <c r="G50" s="18" t="n">
        <v>440.68554076</v>
      </c>
      <c r="H50" s="20" t="n">
        <v>10.16761409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427.80229891</v>
      </c>
      <c r="F51" s="20" t="n">
        <v>3.09003416</v>
      </c>
      <c r="G51" s="18" t="n">
        <v>425.93890082</v>
      </c>
      <c r="H51" s="20" t="n">
        <v>8.722709679999999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486.02622465</v>
      </c>
      <c r="F52" s="20" t="n">
        <v>2.94748185</v>
      </c>
      <c r="G52" s="18" t="n">
        <v>496.47987621</v>
      </c>
      <c r="H52" s="20" t="n">
        <v>17.06090195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440.70637564</v>
      </c>
      <c r="F53" s="20" t="n">
        <v>1.61765111</v>
      </c>
      <c r="G53" s="18" t="n">
        <v>469.75810824</v>
      </c>
      <c r="H53" s="20" t="n">
        <v>5.75778796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352.24226998</v>
      </c>
      <c r="F54" s="20" t="n">
        <v>3.73503901</v>
      </c>
      <c r="G54" s="18" t="n">
        <v>390.14548213</v>
      </c>
      <c r="H54" s="20" t="n">
        <v>11.60395693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402.9033812</v>
      </c>
      <c r="F55" s="20" t="n">
        <v>3.24460781</v>
      </c>
      <c r="G55" s="18" t="n">
        <v>388.45287129</v>
      </c>
      <c r="H55" s="20" t="n">
        <v>10.48151269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529.43782494</v>
      </c>
      <c r="F56" s="20" t="n">
        <v>3.52774786</v>
      </c>
      <c r="G56" s="18" t="n">
        <v>519.64858598</v>
      </c>
      <c r="H56" s="20" t="n">
        <v>7.12200563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393.71953945</v>
      </c>
      <c r="F57" s="20" t="n">
        <v>5.86235326</v>
      </c>
      <c r="G57" s="18" t="n">
        <v>399.37990397</v>
      </c>
      <c r="H57" s="20" t="n">
        <v>3.63714385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406.3244823</v>
      </c>
      <c r="F58" s="20" t="n">
        <v>3.30282233</v>
      </c>
      <c r="G58" s="18" t="n">
        <v>428.57396608</v>
      </c>
      <c r="H58" s="20" t="n">
        <v>10.66155018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345.1848852</v>
      </c>
      <c r="F59" s="20" t="n">
        <v>1.62523156</v>
      </c>
      <c r="G59" s="18" t="n">
        <v>376.66646615</v>
      </c>
      <c r="H59" s="20" t="n">
        <v>8.673183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338.86763361</v>
      </c>
      <c r="F60" s="20" t="n">
        <v>5.60123081</v>
      </c>
      <c r="G60" s="18" t="n">
        <v>365.60161758</v>
      </c>
      <c r="H60" s="20" t="n">
        <v>9.39855405</v>
      </c>
      <c r="I60" s="18" t="s">
        <v>404</v>
      </c>
      <c r="J60" s="20" t="s">
        <v>404</v>
      </c>
      <c r="K60" s="18" t="s">
        <v>404</v>
      </c>
      <c r="L60" s="20" t="s">
        <v>404</v>
      </c>
      <c r="M60" s="18" t="s">
        <v>404</v>
      </c>
      <c r="N60" s="20" t="s">
        <v>404</v>
      </c>
      <c r="O60" s="18" t="s">
        <v>404</v>
      </c>
      <c r="P60" s="20" t="s">
        <v>404</v>
      </c>
      <c r="Q60" s="18" t="n">
        <v>308.91639607</v>
      </c>
      <c r="R60" s="20" t="n">
        <v>18.62649379</v>
      </c>
    </row>
    <row r="61" spans="1:18">
      <c r="A61" s="15" t="s">
        <v>458</v>
      </c>
      <c r="B61" s="17" t="n">
        <v>6525</v>
      </c>
      <c r="C61" s="18">
        <f>(0.0/B61*100)</f>
        <v/>
      </c>
      <c r="D61" s="19" t="n">
        <v>6525</v>
      </c>
      <c r="E61" s="18" t="n">
        <v>472.08796621</v>
      </c>
      <c r="F61" s="20" t="n">
        <v>3.70094868</v>
      </c>
      <c r="G61" s="18" t="n">
        <v>473.13896511</v>
      </c>
      <c r="H61" s="20" t="n">
        <v>4.7459055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515.35722708</v>
      </c>
      <c r="F62" s="20" t="n">
        <v>2.26406585</v>
      </c>
      <c r="G62" s="18" t="n">
        <v>505.56355817</v>
      </c>
      <c r="H62" s="20" t="n">
        <v>1.56156723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345.39689251</v>
      </c>
      <c r="F63" s="20" t="n">
        <v>1.88838535</v>
      </c>
      <c r="G63" s="18" t="n">
        <v>359.48451652</v>
      </c>
      <c r="H63" s="20" t="n">
        <v>2.40460592</v>
      </c>
      <c r="I63" s="18" t="s">
        <v>404</v>
      </c>
      <c r="J63" s="20" t="s">
        <v>404</v>
      </c>
      <c r="K63" s="18" t="s">
        <v>404</v>
      </c>
      <c r="L63" s="20" t="s">
        <v>404</v>
      </c>
      <c r="M63" s="18" t="s">
        <v>404</v>
      </c>
      <c r="N63" s="20" t="s">
        <v>404</v>
      </c>
      <c r="O63" s="18" t="s">
        <v>404</v>
      </c>
      <c r="P63" s="20" t="s">
        <v>404</v>
      </c>
      <c r="Q63" s="18" t="n">
        <v>368.38061197</v>
      </c>
      <c r="R63" s="20" t="n">
        <v>7.02185841</v>
      </c>
    </row>
    <row r="64" spans="1:18">
      <c r="A64" s="15" t="s">
        <v>461</v>
      </c>
      <c r="B64" s="17" t="n">
        <v>3634</v>
      </c>
      <c r="C64" s="18">
        <f>(27.0/B64*100)</f>
        <v/>
      </c>
      <c r="D64" s="19" t="n">
        <v>3607</v>
      </c>
      <c r="E64" s="18" t="n">
        <v>425.60708447</v>
      </c>
      <c r="F64" s="20" t="n">
        <v>2.43008955</v>
      </c>
      <c r="G64" s="18" t="n">
        <v>478.43189298</v>
      </c>
      <c r="H64" s="20" t="n">
        <v>2.93994525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416.52989181</v>
      </c>
      <c r="F65" s="20" t="n">
        <v>2.71534604</v>
      </c>
      <c r="G65" s="18" t="n">
        <v>410.45535692</v>
      </c>
      <c r="H65" s="20" t="n">
        <v>14.02725416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426.75629952</v>
      </c>
      <c r="F66" s="20" t="n">
        <v>1.59138955</v>
      </c>
      <c r="G66" s="18" t="n">
        <v>437.18423376</v>
      </c>
      <c r="H66" s="20" t="n">
        <v>8.056322379999999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394.37196051</v>
      </c>
      <c r="F67" s="20" t="n">
        <v>3.91597126</v>
      </c>
      <c r="G67" s="18" t="n">
        <v>404.59388626</v>
      </c>
      <c r="H67" s="20" t="n">
        <v>7.06111186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387.88209089</v>
      </c>
      <c r="F68" s="20" t="n">
        <v>1.014877</v>
      </c>
      <c r="G68" s="18" t="n">
        <v>434.82116617</v>
      </c>
      <c r="H68" s="20" t="n">
        <v>1.83164233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437.62830031</v>
      </c>
      <c r="F69" s="20" t="n">
        <v>4.65231297</v>
      </c>
      <c r="G69" s="18" t="n">
        <v>420.37561001</v>
      </c>
      <c r="H69" s="20" t="n">
        <v>10.25881153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490.63908345</v>
      </c>
      <c r="F70" s="20" t="n">
        <v>3.90164566</v>
      </c>
      <c r="G70" s="18" t="n">
        <v>505.28097837</v>
      </c>
      <c r="H70" s="20" t="n">
        <v>5.52681499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534.02243746</v>
      </c>
      <c r="F71" s="20" t="n">
        <v>1.87472375</v>
      </c>
      <c r="G71" s="18" t="n">
        <v>538.55571749</v>
      </c>
      <c r="H71" s="20" t="n">
        <v>2.47875611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498.86606711</v>
      </c>
      <c r="F72" s="20" t="n">
        <v>3.15945259</v>
      </c>
      <c r="G72" s="18" t="n">
        <v>482.56098512</v>
      </c>
      <c r="H72" s="20" t="n">
        <v>15.2326041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403.49751199</v>
      </c>
      <c r="F73" s="20" t="n">
        <v>4.94597804</v>
      </c>
      <c r="G73" s="18" t="n">
        <v>414.97259305</v>
      </c>
      <c r="H73" s="20" t="n">
        <v>4.72190163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411.98806392</v>
      </c>
      <c r="F74" s="20" t="n">
        <v>2.15465949</v>
      </c>
      <c r="G74" s="18" t="n">
        <v>437.47263865</v>
      </c>
      <c r="H74" s="20" t="n">
        <v>2.09427203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364.15850319</v>
      </c>
      <c r="F75" s="20" t="n">
        <v>3.52579134</v>
      </c>
      <c r="G75" s="18" t="n">
        <v>317.5312379</v>
      </c>
      <c r="H75" s="20" t="n">
        <v>23.77610087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415.25670521</v>
      </c>
      <c r="F76" s="20" t="n">
        <v>3.24903748</v>
      </c>
      <c r="G76" s="18" t="n">
        <v>470.00564093</v>
      </c>
      <c r="H76" s="20" t="n">
        <v>6.16036042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433.94378096</v>
      </c>
      <c r="F77" s="20" t="n">
        <v>3.11255806</v>
      </c>
      <c r="G77" s="18" t="n">
        <v>455.32973452</v>
      </c>
      <c r="H77" s="20" t="n">
        <v>10.32416392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485.61391821</v>
      </c>
      <c r="F78" s="20" t="n">
        <v>3.93090319</v>
      </c>
      <c r="G78" s="18" t="n">
        <v>495.47311387</v>
      </c>
      <c r="H78" s="20" t="n">
        <v>13.11044038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475.659244</v>
      </c>
      <c r="F79" s="20" t="n">
        <v>7.45927118</v>
      </c>
      <c r="G79" s="18" t="n">
        <v>472.46194668</v>
      </c>
      <c r="H79" s="20" t="n">
        <v>19.57856875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427.95799443</v>
      </c>
      <c r="F80" s="20" t="n">
        <v>3.61221145</v>
      </c>
      <c r="G80" s="18" t="n">
        <v>418.70000261</v>
      </c>
      <c r="H80" s="20" t="n">
        <v>14.89806154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432.17654274</v>
      </c>
      <c r="F81" s="20" t="n">
        <v>3.67099734</v>
      </c>
      <c r="G81" s="18" t="n">
        <v>422.37618488</v>
      </c>
      <c r="H81" s="20" t="n">
        <v>8.4430891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503.46644512</v>
      </c>
      <c r="F7" s="20" t="n">
        <v>7.54312463</v>
      </c>
      <c r="G7" s="18" t="n">
        <v>503.37931536</v>
      </c>
      <c r="H7" s="20" t="n">
        <v>1.91144036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486.86202996</v>
      </c>
      <c r="F8" s="20" t="n">
        <v>17.7965475</v>
      </c>
      <c r="G8" s="18" t="n">
        <v>484.65231104</v>
      </c>
      <c r="H8" s="20" t="n">
        <v>3.06517382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491.97613312</v>
      </c>
      <c r="F9" s="20" t="n">
        <v>14.13538253</v>
      </c>
      <c r="G9" s="18" t="n">
        <v>501.68066148</v>
      </c>
      <c r="H9" s="20" t="n">
        <v>3.04071662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527.41683542</v>
      </c>
      <c r="F10" s="20" t="n">
        <v>5.19010714</v>
      </c>
      <c r="G10" s="18" t="n">
        <v>528.2695850600001</v>
      </c>
      <c r="H10" s="20" t="n">
        <v>2.53403007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454.21311181</v>
      </c>
      <c r="F11" s="20" t="n">
        <v>8.425890819999999</v>
      </c>
      <c r="G11" s="18" t="n">
        <v>460.78618621</v>
      </c>
      <c r="H11" s="20" t="n">
        <v>3.61033328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496.7197057</v>
      </c>
      <c r="F12" s="20" t="n">
        <v>15.22148479</v>
      </c>
      <c r="G12" s="18" t="n">
        <v>486.76440133</v>
      </c>
      <c r="H12" s="20" t="n">
        <v>2.82912206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499.67476118</v>
      </c>
      <c r="F13" s="20" t="n">
        <v>10.42973844</v>
      </c>
      <c r="G13" s="18" t="n">
        <v>499.78157382</v>
      </c>
      <c r="H13" s="20" t="n">
        <v>3.00150602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520.58290683</v>
      </c>
      <c r="F14" s="20" t="n">
        <v>9.963834050000001</v>
      </c>
      <c r="G14" s="18" t="n">
        <v>519.05270182</v>
      </c>
      <c r="H14" s="20" t="n">
        <v>2.30915821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559.7267798300001</v>
      </c>
      <c r="F15" s="20" t="n">
        <v>13.19925471</v>
      </c>
      <c r="G15" s="18" t="n">
        <v>525.14490918</v>
      </c>
      <c r="H15" s="20" t="n">
        <v>2.54181485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510.87089387</v>
      </c>
      <c r="F16" s="20" t="n">
        <v>15.16130583</v>
      </c>
      <c r="G16" s="18" t="n">
        <v>500.98777218</v>
      </c>
      <c r="H16" s="20" t="n">
        <v>3.36836398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518.4754964700001</v>
      </c>
      <c r="F17" s="20" t="n">
        <v>12.59087471</v>
      </c>
      <c r="G17" s="18" t="n">
        <v>507.08807772</v>
      </c>
      <c r="H17" s="20" t="n">
        <v>4.34608991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466.6594078</v>
      </c>
      <c r="F18" s="20" t="n">
        <v>4.62668031</v>
      </c>
      <c r="G18" s="18" t="n">
        <v>473.590277</v>
      </c>
      <c r="H18" s="20" t="n">
        <v>14.70653631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470.45329159</v>
      </c>
      <c r="F19" s="20" t="n">
        <v>14.63084609</v>
      </c>
      <c r="G19" s="18" t="n">
        <v>469.9867897</v>
      </c>
      <c r="H19" s="20" t="n">
        <v>3.77040464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438.95016879</v>
      </c>
      <c r="F20" s="20" t="n">
        <v>24.88574984</v>
      </c>
      <c r="G20" s="18" t="n">
        <v>482.04144177</v>
      </c>
      <c r="H20" s="20" t="n">
        <v>2.00686969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548.08241957</v>
      </c>
      <c r="F21" s="20" t="n">
        <v>13.32405816</v>
      </c>
      <c r="G21" s="18" t="n">
        <v>521.18341306</v>
      </c>
      <c r="H21" s="20" t="n">
        <v>2.6305305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464.79671829</v>
      </c>
      <c r="F22" s="20" t="n">
        <v>15.96359295</v>
      </c>
      <c r="G22" s="18" t="n">
        <v>481.40464056</v>
      </c>
      <c r="H22" s="20" t="n">
        <v>4.148574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464.58386492</v>
      </c>
      <c r="F23" s="20" t="n">
        <v>13.89699922</v>
      </c>
      <c r="G23" s="18" t="n">
        <v>490.85384838</v>
      </c>
      <c r="H23" s="20" t="n">
        <v>3.39593011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511.9282441</v>
      </c>
      <c r="F24" s="20" t="n">
        <v>4.71291263</v>
      </c>
      <c r="G24" s="18" t="n">
        <v>520.69581224</v>
      </c>
      <c r="H24" s="20" t="n">
        <v>5.98367998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518.66629404</v>
      </c>
      <c r="F25" s="20" t="n">
        <v>7.68700164</v>
      </c>
      <c r="G25" s="18" t="n">
        <v>516.96513494</v>
      </c>
      <c r="H25" s="20" t="n">
        <v>4.73853945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483.79040182</v>
      </c>
      <c r="F26" s="20" t="n">
        <v>7.04021162</v>
      </c>
      <c r="G26" s="18" t="n">
        <v>488.20004652</v>
      </c>
      <c r="H26" s="20" t="n">
        <v>1.91587151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480.33809359</v>
      </c>
      <c r="F27" s="20" t="n">
        <v>3.11299733</v>
      </c>
      <c r="G27" s="18" t="n">
        <v>481.63703087</v>
      </c>
      <c r="H27" s="20" t="n">
        <v>1.63775222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416.39768702</v>
      </c>
      <c r="F28" s="20" t="n">
        <v>3.3351375</v>
      </c>
      <c r="G28" s="18" t="n">
        <v>429.69808608</v>
      </c>
      <c r="H28" s="20" t="n">
        <v>4.18934662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497.93436927</v>
      </c>
      <c r="F29" s="20" t="n">
        <v>20.0471892</v>
      </c>
      <c r="G29" s="18" t="n">
        <v>506.98071805</v>
      </c>
      <c r="H29" s="20" t="n">
        <v>5.35858575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533.60216955</v>
      </c>
      <c r="F30" s="20" t="n">
        <v>13.34787541</v>
      </c>
      <c r="G30" s="18" t="n">
        <v>510.12250076</v>
      </c>
      <c r="H30" s="20" t="n">
        <v>2.99744552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507.66259065</v>
      </c>
      <c r="F31" s="20" t="n">
        <v>8.37059663</v>
      </c>
      <c r="G31" s="18" t="n">
        <v>514.02580378</v>
      </c>
      <c r="H31" s="20" t="n">
        <v>2.82664299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526.04867691</v>
      </c>
      <c r="F32" s="20" t="n">
        <v>16.07196281</v>
      </c>
      <c r="G32" s="18" t="n">
        <v>504.77302374</v>
      </c>
      <c r="H32" s="20" t="n">
        <v>2.50313464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499.33929062</v>
      </c>
      <c r="F33" s="20" t="n">
        <v>18.89186759</v>
      </c>
      <c r="G33" s="18" t="n">
        <v>497.68024403</v>
      </c>
      <c r="H33" s="20" t="n">
        <v>2.76574681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429.23142333</v>
      </c>
      <c r="F34" s="20" t="n">
        <v>33.01728769</v>
      </c>
      <c r="G34" s="18" t="n">
        <v>453.73399476</v>
      </c>
      <c r="H34" s="20" t="n">
        <v>3.32716973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505.54662303</v>
      </c>
      <c r="F35" s="20" t="n">
        <v>4.27482688</v>
      </c>
      <c r="G35" s="18" t="n">
        <v>507.51574889</v>
      </c>
      <c r="H35" s="20" t="n">
        <v>1.62347977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499.00919767</v>
      </c>
      <c r="F36" s="20" t="n">
        <v>8.031247499999999</v>
      </c>
      <c r="G36" s="18" t="n">
        <v>495.30166041</v>
      </c>
      <c r="H36" s="20" t="n">
        <v>2.58685091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519.10438892</v>
      </c>
      <c r="F37" s="20" t="n">
        <v>15.89194098</v>
      </c>
      <c r="G37" s="18" t="n">
        <v>499.63455169</v>
      </c>
      <c r="H37" s="20" t="n">
        <v>3.57383016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470.63880181</v>
      </c>
      <c r="F38" s="20" t="n">
        <v>6.14465069</v>
      </c>
      <c r="G38" s="18" t="n">
        <v>503.80453882</v>
      </c>
      <c r="H38" s="20" t="n">
        <v>4.98597066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430.14084682</v>
      </c>
      <c r="F39" s="20" t="n">
        <v>4.45953809</v>
      </c>
      <c r="G39" s="18" t="n">
        <v>414.40681289</v>
      </c>
      <c r="H39" s="20" t="n">
        <v>8.91440766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497.04528757</v>
      </c>
      <c r="F40" s="20" t="n">
        <v>7.23416712</v>
      </c>
      <c r="G40" s="18" t="n">
        <v>500.4306415</v>
      </c>
      <c r="H40" s="20" t="n">
        <v>3.3846138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489.22645483</v>
      </c>
      <c r="F41" s="20" t="n">
        <v>6.63530862</v>
      </c>
      <c r="G41" s="18" t="n">
        <v>501.67799167</v>
      </c>
      <c r="H41" s="20" t="n">
        <v>4.08337599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403.03945267</v>
      </c>
      <c r="F44" s="20" t="n">
        <v>14.73425711</v>
      </c>
      <c r="G44" s="18" t="n">
        <v>404.46719481</v>
      </c>
      <c r="H44" s="20" t="n">
        <v>4.46183937</v>
      </c>
      <c r="I44" s="18" t="s">
        <v>404</v>
      </c>
      <c r="J44" s="20" t="s">
        <v>404</v>
      </c>
      <c r="K44" s="18" t="s">
        <v>404</v>
      </c>
      <c r="L44" s="20" t="s">
        <v>404</v>
      </c>
      <c r="M44" s="18" t="s">
        <v>404</v>
      </c>
      <c r="N44" s="20" t="s">
        <v>404</v>
      </c>
      <c r="O44" s="18" t="s">
        <v>404</v>
      </c>
      <c r="P44" s="20" t="s">
        <v>404</v>
      </c>
      <c r="Q44" s="18" t="n">
        <v>513.13402305</v>
      </c>
      <c r="R44" s="20" t="n">
        <v>10.35893035</v>
      </c>
    </row>
    <row r="45" spans="1:18">
      <c r="A45" s="15" t="s">
        <v>442</v>
      </c>
      <c r="B45" s="17" t="n">
        <v>5519</v>
      </c>
      <c r="C45" s="18">
        <f>(0.0/B45*100)</f>
        <v/>
      </c>
      <c r="D45" s="19" t="n">
        <v>5519</v>
      </c>
      <c r="E45" s="18" t="n">
        <v>351.49396402</v>
      </c>
      <c r="F45" s="20" t="n">
        <v>3.48894041</v>
      </c>
      <c r="G45" s="18" t="n">
        <v>344.59399445</v>
      </c>
      <c r="H45" s="20" t="n">
        <v>8.1631511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417.98903411</v>
      </c>
      <c r="F46" s="20" t="n">
        <v>9.855592420000001</v>
      </c>
      <c r="G46" s="18" t="n">
        <v>411.28422537</v>
      </c>
      <c r="H46" s="20" t="n">
        <v>3.245648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433.01106979</v>
      </c>
      <c r="F47" s="20" t="n">
        <v>11.85607201</v>
      </c>
      <c r="G47" s="18" t="n">
        <v>431.43591807</v>
      </c>
      <c r="H47" s="20" t="n">
        <v>5.73887459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491.209987</v>
      </c>
      <c r="F48" s="20" t="n">
        <v>5.95813556</v>
      </c>
      <c r="G48" s="18" t="n">
        <v>510.46951007</v>
      </c>
      <c r="H48" s="20" t="n">
        <v>16.0963725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423.2586283</v>
      </c>
      <c r="F49" s="20" t="n">
        <v>11.99141103</v>
      </c>
      <c r="G49" s="18" t="n">
        <v>425.10421</v>
      </c>
      <c r="H49" s="20" t="n">
        <v>3.3745263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432.17580109</v>
      </c>
      <c r="F50" s="20" t="n">
        <v>5.66314432</v>
      </c>
      <c r="G50" s="18" t="n">
        <v>426.3202437</v>
      </c>
      <c r="H50" s="20" t="n">
        <v>4.26171318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435.6927097</v>
      </c>
      <c r="F51" s="20" t="n">
        <v>9.36163904</v>
      </c>
      <c r="G51" s="18" t="n">
        <v>426.17182636</v>
      </c>
      <c r="H51" s="20" t="n">
        <v>3.11479589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502.58468947</v>
      </c>
      <c r="F52" s="20" t="n">
        <v>24.08567796</v>
      </c>
      <c r="G52" s="18" t="n">
        <v>486.45419088</v>
      </c>
      <c r="H52" s="20" t="n">
        <v>2.72441803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438.70790773</v>
      </c>
      <c r="F53" s="20" t="n">
        <v>1.65884561</v>
      </c>
      <c r="G53" s="18" t="n">
        <v>467.54013596</v>
      </c>
      <c r="H53" s="20" t="n">
        <v>4.23804365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348.63038409</v>
      </c>
      <c r="F54" s="20" t="n">
        <v>4.6760832</v>
      </c>
      <c r="G54" s="18" t="n">
        <v>384.81746283</v>
      </c>
      <c r="H54" s="20" t="n">
        <v>8.106476389999999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357.88497004</v>
      </c>
      <c r="F55" s="20" t="n">
        <v>24.9877755</v>
      </c>
      <c r="G55" s="18" t="n">
        <v>403.3999893</v>
      </c>
      <c r="H55" s="20" t="n">
        <v>2.99515023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523.53803448</v>
      </c>
      <c r="F56" s="20" t="n">
        <v>12.20313022</v>
      </c>
      <c r="G56" s="18" t="n">
        <v>527.0180445</v>
      </c>
      <c r="H56" s="20" t="n">
        <v>3.11418827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396.54304957</v>
      </c>
      <c r="F57" s="20" t="n">
        <v>10.32422745</v>
      </c>
      <c r="G57" s="18" t="n">
        <v>397.37264074</v>
      </c>
      <c r="H57" s="20" t="n">
        <v>3.05726822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405.92371289</v>
      </c>
      <c r="F58" s="20" t="n">
        <v>3.08888497</v>
      </c>
      <c r="G58" s="18" t="n">
        <v>442.96883952</v>
      </c>
      <c r="H58" s="20" t="n">
        <v>11.43156339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346.50648614</v>
      </c>
      <c r="F59" s="20" t="n">
        <v>1.79513439</v>
      </c>
      <c r="G59" s="18" t="n">
        <v>348.91051444</v>
      </c>
      <c r="H59" s="20" t="n">
        <v>3.17941143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328.10678594</v>
      </c>
      <c r="F60" s="20" t="n">
        <v>6.61180998</v>
      </c>
      <c r="G60" s="18" t="n">
        <v>373.34647524</v>
      </c>
      <c r="H60" s="20" t="n">
        <v>7.88119736</v>
      </c>
      <c r="I60" s="18" t="s">
        <v>404</v>
      </c>
      <c r="J60" s="20" t="s">
        <v>404</v>
      </c>
      <c r="K60" s="18" t="s">
        <v>404</v>
      </c>
      <c r="L60" s="20" t="s">
        <v>404</v>
      </c>
      <c r="M60" s="18" t="s">
        <v>404</v>
      </c>
      <c r="N60" s="20" t="s">
        <v>404</v>
      </c>
      <c r="O60" s="18" t="s">
        <v>404</v>
      </c>
      <c r="P60" s="20" t="s">
        <v>404</v>
      </c>
      <c r="Q60" s="18" t="n">
        <v>308.91639607</v>
      </c>
      <c r="R60" s="20" t="n">
        <v>18.62649379</v>
      </c>
    </row>
    <row r="61" spans="1:18">
      <c r="A61" s="15" t="s">
        <v>458</v>
      </c>
      <c r="B61" s="17" t="n">
        <v>6525</v>
      </c>
      <c r="C61" s="18">
        <f>(0.0/B61*100)</f>
        <v/>
      </c>
      <c r="D61" s="19" t="n">
        <v>6525</v>
      </c>
      <c r="E61" s="18" t="n">
        <v>468.08842524</v>
      </c>
      <c r="F61" s="20" t="n">
        <v>12.55040867</v>
      </c>
      <c r="G61" s="18" t="n">
        <v>472.98722472</v>
      </c>
      <c r="H61" s="20" t="n">
        <v>2.85024359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564.56613541</v>
      </c>
      <c r="F62" s="20" t="n">
        <v>4.94154773</v>
      </c>
      <c r="G62" s="18" t="n">
        <v>505.69485124</v>
      </c>
      <c r="H62" s="20" t="n">
        <v>1.23116964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334.84910882</v>
      </c>
      <c r="F63" s="20" t="n">
        <v>3.11267977</v>
      </c>
      <c r="G63" s="18" t="n">
        <v>357.15640136</v>
      </c>
      <c r="H63" s="20" t="n">
        <v>1.73633367</v>
      </c>
      <c r="I63" s="18" t="s">
        <v>404</v>
      </c>
      <c r="J63" s="20" t="s">
        <v>404</v>
      </c>
      <c r="K63" s="18" t="s">
        <v>404</v>
      </c>
      <c r="L63" s="20" t="s">
        <v>404</v>
      </c>
      <c r="M63" s="18" t="s">
        <v>404</v>
      </c>
      <c r="N63" s="20" t="s">
        <v>404</v>
      </c>
      <c r="O63" s="18" t="s">
        <v>404</v>
      </c>
      <c r="P63" s="20" t="s">
        <v>404</v>
      </c>
      <c r="Q63" s="18" t="n">
        <v>368.38061197</v>
      </c>
      <c r="R63" s="20" t="n">
        <v>7.02185841</v>
      </c>
    </row>
    <row r="64" spans="1:18">
      <c r="A64" s="15" t="s">
        <v>461</v>
      </c>
      <c r="B64" s="17" t="n">
        <v>3634</v>
      </c>
      <c r="C64" s="18">
        <f>(27.0/B64*100)</f>
        <v/>
      </c>
      <c r="D64" s="19" t="n">
        <v>3607</v>
      </c>
      <c r="E64" s="18" t="n">
        <v>406.40450149</v>
      </c>
      <c r="F64" s="20" t="n">
        <v>2.75156081</v>
      </c>
      <c r="G64" s="18" t="n">
        <v>482.26561892</v>
      </c>
      <c r="H64" s="20" t="n">
        <v>2.17622483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421.10094754</v>
      </c>
      <c r="F65" s="20" t="n">
        <v>4.17914164</v>
      </c>
      <c r="G65" s="18" t="n">
        <v>410.42325033</v>
      </c>
      <c r="H65" s="20" t="n">
        <v>4.31186689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415.29562446</v>
      </c>
      <c r="F66" s="20" t="n">
        <v>1.99619463</v>
      </c>
      <c r="G66" s="18" t="n">
        <v>441.64296301</v>
      </c>
      <c r="H66" s="20" t="n">
        <v>2.00196543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392.69368569</v>
      </c>
      <c r="F67" s="20" t="n">
        <v>4.00048462</v>
      </c>
      <c r="G67" s="18" t="n">
        <v>403.2968125</v>
      </c>
      <c r="H67" s="20" t="n">
        <v>5.38521219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379.08108897</v>
      </c>
      <c r="F68" s="20" t="n">
        <v>1.02113731</v>
      </c>
      <c r="G68" s="18" t="n">
        <v>454.28473116</v>
      </c>
      <c r="H68" s="20" t="n">
        <v>1.90061333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431.5398715</v>
      </c>
      <c r="F69" s="20" t="n">
        <v>8.95123976</v>
      </c>
      <c r="G69" s="18" t="n">
        <v>434.23948829</v>
      </c>
      <c r="H69" s="20" t="n">
        <v>4.84233173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494.72195102</v>
      </c>
      <c r="F70" s="20" t="n">
        <v>7.77331988</v>
      </c>
      <c r="G70" s="18" t="n">
        <v>494.60070132</v>
      </c>
      <c r="H70" s="20" t="n">
        <v>3.54416277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521.76023236</v>
      </c>
      <c r="F71" s="20" t="n">
        <v>2.01443104</v>
      </c>
      <c r="G71" s="18" t="n">
        <v>542.81576822</v>
      </c>
      <c r="H71" s="20" t="n">
        <v>1.96695679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482.60660997</v>
      </c>
      <c r="F72" s="20" t="n">
        <v>6.93237393</v>
      </c>
      <c r="G72" s="18" t="n">
        <v>499.00081689</v>
      </c>
      <c r="H72" s="20" t="n">
        <v>2.87915962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413.45145844</v>
      </c>
      <c r="F73" s="20" t="n">
        <v>10.08179355</v>
      </c>
      <c r="G73" s="18" t="n">
        <v>408.55801301</v>
      </c>
      <c r="H73" s="20" t="n">
        <v>3.57085125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421.56241612</v>
      </c>
      <c r="F74" s="20" t="n">
        <v>4.36446885</v>
      </c>
      <c r="G74" s="18" t="n">
        <v>424.87954919</v>
      </c>
      <c r="H74" s="20" t="n">
        <v>1.65117011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364.50960403</v>
      </c>
      <c r="F75" s="20" t="n">
        <v>3.48901749</v>
      </c>
      <c r="G75" s="18" t="n">
        <v>313.01347905</v>
      </c>
      <c r="H75" s="20" t="n">
        <v>22.86563068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409.06808163</v>
      </c>
      <c r="F76" s="20" t="n">
        <v>3.57276123</v>
      </c>
      <c r="G76" s="18" t="n">
        <v>482.75175954</v>
      </c>
      <c r="H76" s="20" t="n">
        <v>5.05329505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423.16627749</v>
      </c>
      <c r="F77" s="20" t="n">
        <v>4.41104041</v>
      </c>
      <c r="G77" s="18" t="n">
        <v>444.49901758</v>
      </c>
      <c r="H77" s="20" t="n">
        <v>3.90517207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487.13916282</v>
      </c>
      <c r="F78" s="20" t="n">
        <v>3.7500818</v>
      </c>
      <c r="G78" s="18" t="n">
        <v>484.07297398</v>
      </c>
      <c r="H78" s="20" t="n">
        <v>18.82727198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433.81507707</v>
      </c>
      <c r="F79" s="20" t="n">
        <v>32.01875514</v>
      </c>
      <c r="G79" s="18" t="n">
        <v>477.95297114</v>
      </c>
      <c r="H79" s="20" t="n">
        <v>7.24027007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428.15899563</v>
      </c>
      <c r="F80" s="20" t="n">
        <v>4.09848786</v>
      </c>
      <c r="G80" s="18" t="n">
        <v>424.33524427</v>
      </c>
      <c r="H80" s="20" t="n">
        <v>8.11982871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427.68769369</v>
      </c>
      <c r="F81" s="20" t="n">
        <v>3.38506498</v>
      </c>
      <c r="G81" s="18" t="n">
        <v>446.47371285</v>
      </c>
      <c r="H81" s="20" t="n">
        <v>11.75267002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503.66019767</v>
      </c>
      <c r="F7" s="20" t="n">
        <v>1.85404632</v>
      </c>
      <c r="G7" s="18" t="n">
        <v>486.05264753</v>
      </c>
      <c r="H7" s="20" t="n">
        <v>13.55882912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484.96182552</v>
      </c>
      <c r="F8" s="20" t="n">
        <v>3.92462573</v>
      </c>
      <c r="G8" s="18" t="n">
        <v>484.53136091</v>
      </c>
      <c r="H8" s="20" t="n">
        <v>8.956099269999999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500.03961863</v>
      </c>
      <c r="F9" s="20" t="n">
        <v>2.72534511</v>
      </c>
      <c r="G9" s="18" t="n">
        <v>505.89069926</v>
      </c>
      <c r="H9" s="20" t="n">
        <v>9.57581162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529.53501562</v>
      </c>
      <c r="F10" s="20" t="n">
        <v>2.54583036</v>
      </c>
      <c r="G10" s="18" t="n">
        <v>509.31165636</v>
      </c>
      <c r="H10" s="20" t="n">
        <v>7.95427255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458.55480197</v>
      </c>
      <c r="F11" s="20" t="n">
        <v>3.65035934</v>
      </c>
      <c r="G11" s="18" t="n">
        <v>461.56033662</v>
      </c>
      <c r="H11" s="20" t="n">
        <v>6.85307998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488.16077592</v>
      </c>
      <c r="F12" s="20" t="n">
        <v>2.60536708</v>
      </c>
      <c r="G12" s="18" t="n">
        <v>425.75306251</v>
      </c>
      <c r="H12" s="20" t="n">
        <v>25.098514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501.87820017</v>
      </c>
      <c r="F13" s="20" t="n">
        <v>3.31161204</v>
      </c>
      <c r="G13" s="18" t="n">
        <v>488.45054686</v>
      </c>
      <c r="H13" s="20" t="n">
        <v>5.62428617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519.4238500599999</v>
      </c>
      <c r="F14" s="20" t="n">
        <v>2.25896466</v>
      </c>
      <c r="G14" s="18" t="n">
        <v>502.21651723</v>
      </c>
      <c r="H14" s="20" t="n">
        <v>28.43272605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526.41213753</v>
      </c>
      <c r="F15" s="20" t="n">
        <v>2.5882508</v>
      </c>
      <c r="G15" s="18" t="n">
        <v>532.44267638</v>
      </c>
      <c r="H15" s="20" t="n">
        <v>9.28302356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505.36626944</v>
      </c>
      <c r="F16" s="20" t="n">
        <v>3.86228182</v>
      </c>
      <c r="G16" s="18" t="n">
        <v>489.40813716</v>
      </c>
      <c r="H16" s="20" t="n">
        <v>10.20155481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512.2894048000001</v>
      </c>
      <c r="F17" s="20" t="n">
        <v>6.75415314</v>
      </c>
      <c r="G17" s="18" t="n">
        <v>505.82168373</v>
      </c>
      <c r="H17" s="20" t="n">
        <v>5.6505748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465.33944416</v>
      </c>
      <c r="F19" s="20" t="n">
        <v>5.49203092</v>
      </c>
      <c r="G19" s="18" t="n">
        <v>476.97950419</v>
      </c>
      <c r="H19" s="20" t="n">
        <v>6.67237791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481.75376375</v>
      </c>
      <c r="F20" s="20" t="n">
        <v>2.00275247</v>
      </c>
      <c r="G20" s="18" t="s">
        <v>404</v>
      </c>
      <c r="H20" s="20" t="s">
        <v>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521.77901694</v>
      </c>
      <c r="F21" s="20" t="n">
        <v>2.66288068</v>
      </c>
      <c r="G21" s="18" t="n">
        <v>503.59988939</v>
      </c>
      <c r="H21" s="20" t="n">
        <v>7.82380768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483.95848546</v>
      </c>
      <c r="F22" s="20" t="n">
        <v>4.52534626</v>
      </c>
      <c r="G22" s="18" t="n">
        <v>418.5482375</v>
      </c>
      <c r="H22" s="20" t="n">
        <v>20.41315342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488.30436892</v>
      </c>
      <c r="F23" s="20" t="n">
        <v>3.45574927</v>
      </c>
      <c r="G23" s="18" t="n">
        <v>489.64278399</v>
      </c>
      <c r="H23" s="20" t="n">
        <v>13.6902954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514.6753973</v>
      </c>
      <c r="F24" s="20" t="n">
        <v>3.29017546</v>
      </c>
      <c r="G24" s="18" t="n">
        <v>543.63522274</v>
      </c>
      <c r="H24" s="20" t="n">
        <v>18.43408993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514.91371973</v>
      </c>
      <c r="F25" s="20" t="n">
        <v>5.25598713</v>
      </c>
      <c r="G25" s="18" t="n">
        <v>520.05825866</v>
      </c>
      <c r="H25" s="20" t="n">
        <v>4.99511723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487.73778497</v>
      </c>
      <c r="F26" s="20" t="n">
        <v>2.26834902</v>
      </c>
      <c r="G26" s="18" t="n">
        <v>488.77675234</v>
      </c>
      <c r="H26" s="20" t="n">
        <v>4.44565181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479.35782072</v>
      </c>
      <c r="F27" s="20" t="n">
        <v>1.44474507</v>
      </c>
      <c r="G27" s="18" t="n">
        <v>588.97681289</v>
      </c>
      <c r="H27" s="20" t="n">
        <v>10.44881638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421.53769753</v>
      </c>
      <c r="F28" s="20" t="n">
        <v>2.83188601</v>
      </c>
      <c r="G28" s="18" t="n">
        <v>433.72730374</v>
      </c>
      <c r="H28" s="20" t="n">
        <v>7.02108733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507.66162397</v>
      </c>
      <c r="F29" s="20" t="n">
        <v>4.66233057</v>
      </c>
      <c r="G29" s="18" t="n">
        <v>417.92286253</v>
      </c>
      <c r="H29" s="20" t="n">
        <v>38.33669758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511.50665351</v>
      </c>
      <c r="F30" s="20" t="n">
        <v>2.95308535</v>
      </c>
      <c r="G30" s="18" t="s">
        <v>404</v>
      </c>
      <c r="H30" s="20" t="s">
        <v>404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513.0283262200001</v>
      </c>
      <c r="F31" s="20" t="n">
        <v>2.67218132</v>
      </c>
      <c r="G31" s="18" t="n">
        <v>522.07394831</v>
      </c>
      <c r="H31" s="20" t="n">
        <v>13.37661025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506.51522008</v>
      </c>
      <c r="F32" s="20" t="n">
        <v>2.89659038</v>
      </c>
      <c r="G32" s="18" t="n">
        <v>502.05357596</v>
      </c>
      <c r="H32" s="20" t="n">
        <v>7.42119067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497.92112293</v>
      </c>
      <c r="F33" s="20" t="n">
        <v>2.99357545</v>
      </c>
      <c r="G33" s="18" t="n">
        <v>496.52154553</v>
      </c>
      <c r="H33" s="20" t="n">
        <v>9.36521052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453.60158004</v>
      </c>
      <c r="F34" s="20" t="n">
        <v>2.82865918</v>
      </c>
      <c r="G34" s="18" t="n">
        <v>406.84774989</v>
      </c>
      <c r="H34" s="20" t="n">
        <v>10.33883098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508.48034983</v>
      </c>
      <c r="F35" s="20" t="n">
        <v>1.6872442</v>
      </c>
      <c r="G35" s="18" t="n">
        <v>499.63358683</v>
      </c>
      <c r="H35" s="20" t="n">
        <v>4.14888624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497.20270166</v>
      </c>
      <c r="F36" s="20" t="n">
        <v>2.75625212</v>
      </c>
      <c r="G36" s="18" t="n">
        <v>489.26589487</v>
      </c>
      <c r="H36" s="20" t="n">
        <v>5.26700831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499.6225538</v>
      </c>
      <c r="F37" s="20" t="n">
        <v>3.4921388</v>
      </c>
      <c r="G37" s="18" t="n">
        <v>520.6337717</v>
      </c>
      <c r="H37" s="20" t="n">
        <v>14.77871327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494.97035957</v>
      </c>
      <c r="F38" s="20" t="n">
        <v>3.44320162</v>
      </c>
      <c r="G38" s="18" t="n">
        <v>456.06753883</v>
      </c>
      <c r="H38" s="20" t="n">
        <v>18.27921147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430.31075909</v>
      </c>
      <c r="F39" s="20" t="n">
        <v>5.77194668</v>
      </c>
      <c r="G39" s="18" t="n">
        <v>423.62594096</v>
      </c>
      <c r="H39" s="20" t="n">
        <v>6.6268646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501.01088925</v>
      </c>
      <c r="F40" s="20" t="n">
        <v>3.22668776</v>
      </c>
      <c r="G40" s="18" t="n">
        <v>435.75716096</v>
      </c>
      <c r="H40" s="20" t="n">
        <v>16.99518807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496.37022665</v>
      </c>
      <c r="F41" s="20" t="n">
        <v>5.00408391</v>
      </c>
      <c r="G41" s="18" t="n">
        <v>499.46448067</v>
      </c>
      <c r="H41" s="20" t="n">
        <v>5.04441434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402.95238353</v>
      </c>
      <c r="F44" s="20" t="n">
        <v>4.41865621</v>
      </c>
      <c r="G44" s="18" t="n">
        <v>411.68872295</v>
      </c>
      <c r="H44" s="20" t="n">
        <v>12.09781846</v>
      </c>
      <c r="I44" s="18" t="s">
        <v>404</v>
      </c>
      <c r="J44" s="20" t="s">
        <v>404</v>
      </c>
      <c r="K44" s="18" t="s">
        <v>404</v>
      </c>
      <c r="L44" s="20" t="s">
        <v>404</v>
      </c>
      <c r="M44" s="18" t="s">
        <v>404</v>
      </c>
      <c r="N44" s="20" t="s">
        <v>404</v>
      </c>
      <c r="O44" s="18" t="s">
        <v>404</v>
      </c>
      <c r="P44" s="20" t="s">
        <v>404</v>
      </c>
      <c r="Q44" s="18" t="n">
        <v>513.13402305</v>
      </c>
      <c r="R44" s="20" t="n">
        <v>10.35893035</v>
      </c>
    </row>
    <row r="45" spans="1:18">
      <c r="A45" s="15" t="s">
        <v>442</v>
      </c>
      <c r="B45" s="17" t="n">
        <v>5519</v>
      </c>
      <c r="C45" s="18">
        <f>(0.0/B45*100)</f>
        <v/>
      </c>
      <c r="D45" s="19" t="n">
        <v>5519</v>
      </c>
      <c r="E45" s="18" t="n">
        <v>349.77406015</v>
      </c>
      <c r="F45" s="20" t="n">
        <v>2.97865354</v>
      </c>
      <c r="G45" s="18" t="n">
        <v>355.35881805</v>
      </c>
      <c r="H45" s="20" t="n">
        <v>28.40392187</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407.90587541</v>
      </c>
      <c r="F46" s="20" t="n">
        <v>3.29520906</v>
      </c>
      <c r="G46" s="18" t="n">
        <v>434.24061019</v>
      </c>
      <c r="H46" s="20" t="n">
        <v>9.240075770000001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435.97722776</v>
      </c>
      <c r="F47" s="20" t="n">
        <v>7.12743726</v>
      </c>
      <c r="G47" s="18" t="n">
        <v>424.27080954</v>
      </c>
      <c r="H47" s="20" t="n">
        <v>9.723092060000001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487.66540177</v>
      </c>
      <c r="F48" s="20" t="n">
        <v>5.95914985</v>
      </c>
      <c r="G48" s="18" t="n">
        <v>523.02171551</v>
      </c>
      <c r="H48" s="20" t="n">
        <v>14.27774192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425.33417151</v>
      </c>
      <c r="F49" s="20" t="n">
        <v>3.34456102</v>
      </c>
      <c r="G49" s="18" t="n">
        <v>416.73329741</v>
      </c>
      <c r="H49" s="20" t="n">
        <v>15.92323577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426.32110085</v>
      </c>
      <c r="F50" s="20" t="n">
        <v>3.94031648</v>
      </c>
      <c r="G50" s="18" t="n">
        <v>431.74669946</v>
      </c>
      <c r="H50" s="20" t="n">
        <v>7.59801684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427.62708307</v>
      </c>
      <c r="F51" s="20" t="n">
        <v>2.62086596</v>
      </c>
      <c r="G51" s="18" t="n">
        <v>416.92378641</v>
      </c>
      <c r="H51" s="20" t="n">
        <v>22.69934521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487.08436111</v>
      </c>
      <c r="F52" s="20" t="n">
        <v>2.67758151</v>
      </c>
      <c r="G52" s="18" t="n">
        <v>480.5944164</v>
      </c>
      <c r="H52" s="20" t="n">
        <v>20.48298856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443.45593281</v>
      </c>
      <c r="F53" s="20" t="n">
        <v>1.65863116</v>
      </c>
      <c r="G53" s="18" t="n">
        <v>412.27308103</v>
      </c>
      <c r="H53" s="20" t="n">
        <v>9.54425867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351.28151568</v>
      </c>
      <c r="F54" s="20" t="n">
        <v>3.7986769</v>
      </c>
      <c r="G54" s="18" t="n">
        <v>396.18775523</v>
      </c>
      <c r="H54" s="20" t="n">
        <v>14.37845963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399.85326605</v>
      </c>
      <c r="F55" s="20" t="n">
        <v>3.36458393</v>
      </c>
      <c r="G55" s="18" t="n">
        <v>406.55586884</v>
      </c>
      <c r="H55" s="20" t="n">
        <v>8.43889047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527.6307270900001</v>
      </c>
      <c r="F56" s="20" t="n">
        <v>2.73300898</v>
      </c>
      <c r="G56" s="18" t="n">
        <v>513.06155095</v>
      </c>
      <c r="H56" s="20" t="n">
        <v>21.06021746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395.00544434</v>
      </c>
      <c r="F57" s="20" t="n">
        <v>3.28434867</v>
      </c>
      <c r="G57" s="18" t="n">
        <v>417.49167773</v>
      </c>
      <c r="H57" s="20" t="n">
        <v>12.05633655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406.57113409</v>
      </c>
      <c r="F58" s="20" t="n">
        <v>3.30393441</v>
      </c>
      <c r="G58" s="18" t="n">
        <v>422.93885987</v>
      </c>
      <c r="H58" s="20" t="n">
        <v>11.70634763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344.35078362</v>
      </c>
      <c r="F59" s="20" t="n">
        <v>1.59420638</v>
      </c>
      <c r="G59" s="18" t="n">
        <v>374.48057048</v>
      </c>
      <c r="H59" s="20" t="n">
        <v>7.62852194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334.23428344</v>
      </c>
      <c r="F60" s="20" t="n">
        <v>5.60886036</v>
      </c>
      <c r="G60" s="18" t="n">
        <v>370.62226185</v>
      </c>
      <c r="H60" s="20" t="n">
        <v>11.11803299</v>
      </c>
      <c r="I60" s="18" t="s">
        <v>404</v>
      </c>
      <c r="J60" s="20" t="s">
        <v>404</v>
      </c>
      <c r="K60" s="18" t="s">
        <v>404</v>
      </c>
      <c r="L60" s="20" t="s">
        <v>404</v>
      </c>
      <c r="M60" s="18" t="s">
        <v>404</v>
      </c>
      <c r="N60" s="20" t="s">
        <v>404</v>
      </c>
      <c r="O60" s="18" t="s">
        <v>404</v>
      </c>
      <c r="P60" s="20" t="s">
        <v>404</v>
      </c>
      <c r="Q60" s="18" t="n">
        <v>308.91639607</v>
      </c>
      <c r="R60" s="20" t="n">
        <v>18.62649379</v>
      </c>
    </row>
    <row r="61" spans="1:18">
      <c r="A61" s="15" t="s">
        <v>458</v>
      </c>
      <c r="B61" s="17" t="n">
        <v>6525</v>
      </c>
      <c r="C61" s="18">
        <f>(0.0/B61*100)</f>
        <v/>
      </c>
      <c r="D61" s="19" t="n">
        <v>6525</v>
      </c>
      <c r="E61" s="18" t="n">
        <v>475.45100177</v>
      </c>
      <c r="F61" s="20" t="n">
        <v>4.50956974</v>
      </c>
      <c r="G61" s="18" t="n">
        <v>469.03152114</v>
      </c>
      <c r="H61" s="20" t="n">
        <v>4.73446771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508.52100724</v>
      </c>
      <c r="F62" s="20" t="n">
        <v>1.31343938</v>
      </c>
      <c r="G62" s="18" t="n">
        <v>509.08847545</v>
      </c>
      <c r="H62" s="20" t="n">
        <v>2.1990383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345.7777012</v>
      </c>
      <c r="F63" s="20" t="n">
        <v>1.73225479</v>
      </c>
      <c r="G63" s="18" t="n">
        <v>359.59670479</v>
      </c>
      <c r="H63" s="20" t="n">
        <v>2.61424127</v>
      </c>
      <c r="I63" s="18" t="s">
        <v>404</v>
      </c>
      <c r="J63" s="20" t="s">
        <v>404</v>
      </c>
      <c r="K63" s="18" t="s">
        <v>404</v>
      </c>
      <c r="L63" s="20" t="s">
        <v>404</v>
      </c>
      <c r="M63" s="18" t="s">
        <v>404</v>
      </c>
      <c r="N63" s="20" t="s">
        <v>404</v>
      </c>
      <c r="O63" s="18" t="s">
        <v>404</v>
      </c>
      <c r="P63" s="20" t="s">
        <v>404</v>
      </c>
      <c r="Q63" s="18" t="n">
        <v>368.38061197</v>
      </c>
      <c r="R63" s="20" t="n">
        <v>7.02185841</v>
      </c>
    </row>
    <row r="64" spans="1:18">
      <c r="A64" s="15" t="s">
        <v>461</v>
      </c>
      <c r="B64" s="17" t="n">
        <v>3634</v>
      </c>
      <c r="C64" s="18">
        <f>(27.0/B64*100)</f>
        <v/>
      </c>
      <c r="D64" s="19" t="n">
        <v>3607</v>
      </c>
      <c r="E64" s="18" t="n">
        <v>444.10933643</v>
      </c>
      <c r="F64" s="20" t="n">
        <v>1.91205415</v>
      </c>
      <c r="G64" s="18" t="n">
        <v>489.16337554</v>
      </c>
      <c r="H64" s="20" t="n">
        <v>7.06325347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413.42319751</v>
      </c>
      <c r="F65" s="20" t="n">
        <v>2.83289207</v>
      </c>
      <c r="G65" s="18" t="n">
        <v>445.87323896</v>
      </c>
      <c r="H65" s="20" t="n">
        <v>9.370276349999999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426.95678141</v>
      </c>
      <c r="F66" s="20" t="n">
        <v>1.59709766</v>
      </c>
      <c r="G66" s="18" t="n">
        <v>414.36386513</v>
      </c>
      <c r="H66" s="20" t="n">
        <v>20.07515518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394.35417049</v>
      </c>
      <c r="F67" s="20" t="n">
        <v>3.27113174</v>
      </c>
      <c r="G67" s="18" t="n">
        <v>421.75180263</v>
      </c>
      <c r="H67" s="20" t="n">
        <v>11.53451061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399.04484307</v>
      </c>
      <c r="F68" s="20" t="n">
        <v>1.138578</v>
      </c>
      <c r="G68" s="18" t="n">
        <v>428.3223756</v>
      </c>
      <c r="H68" s="20" t="n">
        <v>3.87234474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435.74598018</v>
      </c>
      <c r="F69" s="20" t="n">
        <v>4.31810949</v>
      </c>
      <c r="G69" s="18" t="n">
        <v>420.52096547</v>
      </c>
      <c r="H69" s="20" t="n">
        <v>14.45459599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492.03308545</v>
      </c>
      <c r="F70" s="20" t="n">
        <v>4.15504308</v>
      </c>
      <c r="G70" s="18" t="n">
        <v>498.22477096</v>
      </c>
      <c r="H70" s="20" t="n">
        <v>4.97552816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553.13865464</v>
      </c>
      <c r="F71" s="20" t="n">
        <v>3.40468246</v>
      </c>
      <c r="G71" s="18" t="n">
        <v>528.95645402</v>
      </c>
      <c r="H71" s="20" t="n">
        <v>1.81384817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497.43946585</v>
      </c>
      <c r="F72" s="20" t="n">
        <v>3.47380096</v>
      </c>
      <c r="G72" s="18" t="n">
        <v>495.84682177</v>
      </c>
      <c r="H72" s="20" t="n">
        <v>7.86273771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402.5041486</v>
      </c>
      <c r="F73" s="20" t="n">
        <v>4.72823977</v>
      </c>
      <c r="G73" s="18" t="n">
        <v>416.48484209</v>
      </c>
      <c r="H73" s="20" t="n">
        <v>5.40828408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423.11513099</v>
      </c>
      <c r="F74" s="20" t="n">
        <v>1.5918117</v>
      </c>
      <c r="G74" s="18" t="n">
        <v>448.42308937</v>
      </c>
      <c r="H74" s="20" t="n">
        <v>5.80528476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362.55573635</v>
      </c>
      <c r="F75" s="20" t="n">
        <v>3.46121126</v>
      </c>
      <c r="G75" s="18" t="n">
        <v>408.04618629</v>
      </c>
      <c r="H75" s="20" t="n">
        <v>5.92020956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430.93070041</v>
      </c>
      <c r="F76" s="20" t="n">
        <v>3.18024058</v>
      </c>
      <c r="G76" s="18" t="n">
        <v>480.40141802</v>
      </c>
      <c r="H76" s="20" t="n">
        <v>7.38025394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436.1136567</v>
      </c>
      <c r="F77" s="20" t="n">
        <v>2.85556691</v>
      </c>
      <c r="G77" s="18" t="n">
        <v>445.31927285</v>
      </c>
      <c r="H77" s="20" t="n">
        <v>19.62045417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485.09780143</v>
      </c>
      <c r="F78" s="20" t="n">
        <v>4.2376062</v>
      </c>
      <c r="G78" s="18" t="n">
        <v>493.53435029</v>
      </c>
      <c r="H78" s="20" t="n">
        <v>9.34659855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477.30595473</v>
      </c>
      <c r="F79" s="20" t="n">
        <v>7.91249762</v>
      </c>
      <c r="G79" s="18" t="n">
        <v>452.85680591</v>
      </c>
      <c r="H79" s="20" t="n">
        <v>23.85056023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430.36449562</v>
      </c>
      <c r="F80" s="20" t="n">
        <v>4.45143643</v>
      </c>
      <c r="G80" s="18" t="n">
        <v>419.18918633</v>
      </c>
      <c r="H80" s="20" t="n">
        <v>7.67291228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430.91296427</v>
      </c>
      <c r="F81" s="20" t="n">
        <v>3.58603645</v>
      </c>
      <c r="G81" s="18" t="n">
        <v>422.41552603</v>
      </c>
      <c r="H81" s="20" t="n">
        <v>17.09538481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504.33020757</v>
      </c>
      <c r="F7" s="20" t="n">
        <v>1.84843461</v>
      </c>
      <c r="G7" s="18" t="n">
        <v>482.87225746</v>
      </c>
      <c r="H7" s="20" t="n">
        <v>10.87319478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485.75139373</v>
      </c>
      <c r="F8" s="20" t="n">
        <v>2.84471577</v>
      </c>
      <c r="G8" s="18" t="n">
        <v>379.42283953</v>
      </c>
      <c r="H8" s="20" t="n">
        <v>16.24801996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501.4994043</v>
      </c>
      <c r="F9" s="20" t="n">
        <v>2.54791157</v>
      </c>
      <c r="G9" s="18" t="n">
        <v>407.58737628</v>
      </c>
      <c r="H9" s="20" t="n">
        <v>10.09594566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527.13943029</v>
      </c>
      <c r="F10" s="20" t="n">
        <v>2.38787667</v>
      </c>
      <c r="G10" s="18" t="n">
        <v>530.44914697</v>
      </c>
      <c r="H10" s="20" t="n">
        <v>4.50541243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459.70041202</v>
      </c>
      <c r="F11" s="20" t="n">
        <v>2.76051402</v>
      </c>
      <c r="G11" s="18" t="n">
        <v>413.58617228</v>
      </c>
      <c r="H11" s="20" t="n">
        <v>30.73585026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499.91810017</v>
      </c>
      <c r="F13" s="20" t="n">
        <v>2.8893019</v>
      </c>
      <c r="G13" s="18" t="n">
        <v>442.24404609</v>
      </c>
      <c r="H13" s="20" t="n">
        <v>7.76011425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519.14285498</v>
      </c>
      <c r="F14" s="20" t="n">
        <v>2.21768835</v>
      </c>
      <c r="G14" s="18" t="s">
        <v>404</v>
      </c>
      <c r="H14" s="20" t="s">
        <v>404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526.62834995</v>
      </c>
      <c r="F15" s="20" t="n">
        <v>2.56240037</v>
      </c>
      <c r="G15" s="18" t="n">
        <v>499.79851488</v>
      </c>
      <c r="H15" s="20" t="n">
        <v>7.39035532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501.48740492</v>
      </c>
      <c r="F16" s="20" t="n">
        <v>2.85311175</v>
      </c>
      <c r="G16" s="18" t="n">
        <v>539.35027054</v>
      </c>
      <c r="H16" s="20" t="n">
        <v>34.50832551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511.34072515</v>
      </c>
      <c r="F17" s="20" t="n">
        <v>4.47818107</v>
      </c>
      <c r="G17" s="18" t="n">
        <v>497.32026166</v>
      </c>
      <c r="H17" s="20" t="n">
        <v>13.47090463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469.53383059</v>
      </c>
      <c r="F19" s="20" t="n">
        <v>3.36422758</v>
      </c>
      <c r="G19" s="18" t="n">
        <v>474.57087625</v>
      </c>
      <c r="H19" s="20" t="n">
        <v>14.11814402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482.08048032</v>
      </c>
      <c r="F20" s="20" t="n">
        <v>2.06786074</v>
      </c>
      <c r="G20" s="18" t="n">
        <v>453.06727586</v>
      </c>
      <c r="H20" s="20" t="n">
        <v>17.39501404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521.75246668</v>
      </c>
      <c r="F21" s="20" t="n">
        <v>2.65115322</v>
      </c>
      <c r="G21" s="18" t="n">
        <v>493.85171488</v>
      </c>
      <c r="H21" s="20" t="n">
        <v>4.68232614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478.56236922</v>
      </c>
      <c r="F22" s="20" t="n">
        <v>3.81388607</v>
      </c>
      <c r="G22" s="18" t="n">
        <v>556.49788767</v>
      </c>
      <c r="H22" s="20" t="n">
        <v>8.4858598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488.68084784</v>
      </c>
      <c r="F23" s="20" t="n">
        <v>2.96494692</v>
      </c>
      <c r="G23" s="18" t="n">
        <v>459.1679687</v>
      </c>
      <c r="H23" s="20" t="n">
        <v>33.1540566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515.35353046</v>
      </c>
      <c r="F24" s="20" t="n">
        <v>4.11701777</v>
      </c>
      <c r="G24" s="18" t="n">
        <v>518.62092286</v>
      </c>
      <c r="H24" s="20" t="n">
        <v>8.698031179999999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517.6294738399999</v>
      </c>
      <c r="F25" s="20" t="n">
        <v>3.42186919</v>
      </c>
      <c r="G25" s="18" t="n">
        <v>512.47411442</v>
      </c>
      <c r="H25" s="20" t="n">
        <v>23.04383815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486.03470314</v>
      </c>
      <c r="F26" s="20" t="n">
        <v>1.87437765</v>
      </c>
      <c r="G26" s="18" t="n">
        <v>510.63654569</v>
      </c>
      <c r="H26" s="20" t="n">
        <v>8.08527145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485.86374124</v>
      </c>
      <c r="F27" s="20" t="n">
        <v>1.53188327</v>
      </c>
      <c r="G27" s="18" t="n">
        <v>437.61072561</v>
      </c>
      <c r="H27" s="20" t="n">
        <v>3.6624416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424.6584454</v>
      </c>
      <c r="F28" s="20" t="n">
        <v>3.18772431</v>
      </c>
      <c r="G28" s="18" t="n">
        <v>419.07180761</v>
      </c>
      <c r="H28" s="20" t="n">
        <v>5.12472309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512.8279082400001</v>
      </c>
      <c r="F31" s="20" t="n">
        <v>2.7195244</v>
      </c>
      <c r="G31" s="18" t="n">
        <v>523.24027224</v>
      </c>
      <c r="H31" s="20" t="n">
        <v>13.3819624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497.79292111</v>
      </c>
      <c r="F33" s="20" t="n">
        <v>2.70970743</v>
      </c>
      <c r="G33" s="18" t="n">
        <v>419.90626867</v>
      </c>
      <c r="H33" s="20" t="n">
        <v>12.13885621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452.12535044</v>
      </c>
      <c r="F34" s="20" t="n">
        <v>2.82211523</v>
      </c>
      <c r="G34" s="18" t="n">
        <v>517.21353056</v>
      </c>
      <c r="H34" s="20" t="n">
        <v>10.14541523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507.35508714</v>
      </c>
      <c r="F35" s="20" t="n">
        <v>1.50877897</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494.97030759</v>
      </c>
      <c r="F36" s="20" t="n">
        <v>2.38440465</v>
      </c>
      <c r="G36" s="18" t="n">
        <v>505.5804289</v>
      </c>
      <c r="H36" s="20" t="n">
        <v>8.12893871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500.12209575</v>
      </c>
      <c r="F37" s="20" t="n">
        <v>3.5423167</v>
      </c>
      <c r="G37" s="18" t="n">
        <v>503.17572402</v>
      </c>
      <c r="H37" s="20" t="n">
        <v>27.06676354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527.26927729</v>
      </c>
      <c r="F38" s="20" t="n">
        <v>6.65625771</v>
      </c>
      <c r="G38" s="18" t="n">
        <v>469.34469934</v>
      </c>
      <c r="H38" s="20" t="n">
        <v>3.91570308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429.39168632</v>
      </c>
      <c r="F39" s="20" t="n">
        <v>4.05454589</v>
      </c>
      <c r="G39" s="18" t="n">
        <v>403.31756766</v>
      </c>
      <c r="H39" s="20" t="n">
        <v>13.38338853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500.33168229</v>
      </c>
      <c r="F40" s="20" t="n">
        <v>3.26796485</v>
      </c>
      <c r="G40" s="18" t="n">
        <v>489.62367868</v>
      </c>
      <c r="H40" s="20" t="n">
        <v>8.41011022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500.9890593</v>
      </c>
      <c r="F41" s="20" t="n">
        <v>4.61529061</v>
      </c>
      <c r="G41" s="18" t="n">
        <v>493.98611209</v>
      </c>
      <c r="H41" s="20" t="n">
        <v>5.54252882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404.150921</v>
      </c>
      <c r="F44" s="20" t="n">
        <v>4.11927527</v>
      </c>
      <c r="G44" s="18" t="n">
        <v>422.47449549</v>
      </c>
      <c r="H44" s="20" t="n">
        <v>7.96366169</v>
      </c>
      <c r="I44" s="18" t="s">
        <v>404</v>
      </c>
      <c r="J44" s="20" t="s">
        <v>404</v>
      </c>
      <c r="K44" s="18" t="s">
        <v>404</v>
      </c>
      <c r="L44" s="20" t="s">
        <v>404</v>
      </c>
      <c r="M44" s="18" t="s">
        <v>404</v>
      </c>
      <c r="N44" s="20" t="s">
        <v>404</v>
      </c>
      <c r="O44" s="18" t="s">
        <v>404</v>
      </c>
      <c r="P44" s="20" t="s">
        <v>404</v>
      </c>
      <c r="Q44" s="18" t="n">
        <v>513.13402305</v>
      </c>
      <c r="R44" s="20" t="n">
        <v>10.35893035</v>
      </c>
    </row>
    <row r="45" spans="1:18">
      <c r="A45" s="15" t="s">
        <v>442</v>
      </c>
      <c r="B45" s="17" t="n">
        <v>5519</v>
      </c>
      <c r="C45" s="18">
        <f>(0.0/B45*100)</f>
        <v/>
      </c>
      <c r="D45" s="19" t="n">
        <v>5519</v>
      </c>
      <c r="E45" s="18" t="n">
        <v>350.30890695</v>
      </c>
      <c r="F45" s="20" t="n">
        <v>3.14331971</v>
      </c>
      <c r="G45" s="18" t="n">
        <v>340.47818141</v>
      </c>
      <c r="H45" s="20" t="n">
        <v>16.51760801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413.4319661</v>
      </c>
      <c r="F46" s="20" t="n">
        <v>3.34822275</v>
      </c>
      <c r="G46" s="18" t="n">
        <v>386.88274906</v>
      </c>
      <c r="H46" s="20" t="n">
        <v>9.747061370000001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431.41971446</v>
      </c>
      <c r="F47" s="20" t="n">
        <v>4.98802523</v>
      </c>
      <c r="G47" s="18" t="n">
        <v>454.17028648</v>
      </c>
      <c r="H47" s="20" t="n">
        <v>68.94686084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482.76648454</v>
      </c>
      <c r="F48" s="20" t="n">
        <v>19.05948606</v>
      </c>
      <c r="G48" s="18" t="n">
        <v>495.80551467</v>
      </c>
      <c r="H48" s="20" t="n">
        <v>5.53937425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424.90773027</v>
      </c>
      <c r="F49" s="20" t="n">
        <v>3.26582666</v>
      </c>
      <c r="G49" s="18" t="n">
        <v>425.59551522</v>
      </c>
      <c r="H49" s="20" t="n">
        <v>12.21875657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428.77632763</v>
      </c>
      <c r="F50" s="20" t="n">
        <v>3.41496806</v>
      </c>
      <c r="G50" s="18" t="n">
        <v>403.07978319</v>
      </c>
      <c r="H50" s="20" t="n">
        <v>36.82643313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427.25480231</v>
      </c>
      <c r="F51" s="20" t="n">
        <v>2.58353904</v>
      </c>
      <c r="G51" s="18" t="n">
        <v>439.27556606</v>
      </c>
      <c r="H51" s="20" t="n">
        <v>24.06724835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485.68567734</v>
      </c>
      <c r="F52" s="20" t="n">
        <v>2.81649002</v>
      </c>
      <c r="G52" s="18" t="n">
        <v>557.33430409</v>
      </c>
      <c r="H52" s="20" t="n">
        <v>7.3352503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357.75236744</v>
      </c>
      <c r="F54" s="20" t="n">
        <v>3.29546392</v>
      </c>
      <c r="G54" s="18" t="n">
        <v>353.78325557</v>
      </c>
      <c r="H54" s="20" t="n">
        <v>6.86042832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401.32701781</v>
      </c>
      <c r="F55" s="20" t="n">
        <v>2.99456273</v>
      </c>
      <c r="G55" s="18" t="n">
        <v>332.739725</v>
      </c>
      <c r="H55" s="20" t="n">
        <v>22.46879433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396.59658783</v>
      </c>
      <c r="F57" s="20" t="n">
        <v>4.13025774</v>
      </c>
      <c r="G57" s="18" t="n">
        <v>399.17777705</v>
      </c>
      <c r="H57" s="20" t="n">
        <v>6.309577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406.47287416</v>
      </c>
      <c r="F58" s="20" t="n">
        <v>3.24259781</v>
      </c>
      <c r="G58" s="18" t="n">
        <v>422.03099219</v>
      </c>
      <c r="H58" s="20" t="n">
        <v>9.78507995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343.76558934</v>
      </c>
      <c r="F59" s="20" t="n">
        <v>1.69937598</v>
      </c>
      <c r="G59" s="18" t="n">
        <v>373.18940261</v>
      </c>
      <c r="H59" s="20" t="n">
        <v>5.68034167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345.04557719</v>
      </c>
      <c r="F60" s="20" t="n">
        <v>4.62763068</v>
      </c>
      <c r="G60" s="18" t="n">
        <v>370.37961581</v>
      </c>
      <c r="H60" s="20" t="n">
        <v>23.81235534</v>
      </c>
      <c r="I60" s="18" t="s">
        <v>404</v>
      </c>
      <c r="J60" s="20" t="s">
        <v>404</v>
      </c>
      <c r="K60" s="18" t="s">
        <v>404</v>
      </c>
      <c r="L60" s="20" t="s">
        <v>404</v>
      </c>
      <c r="M60" s="18" t="s">
        <v>404</v>
      </c>
      <c r="N60" s="20" t="s">
        <v>404</v>
      </c>
      <c r="O60" s="18" t="s">
        <v>404</v>
      </c>
      <c r="P60" s="20" t="s">
        <v>404</v>
      </c>
      <c r="Q60" s="18" t="n">
        <v>308.91639607</v>
      </c>
      <c r="R60" s="20" t="n">
        <v>18.62649379</v>
      </c>
    </row>
    <row r="61" spans="1:18">
      <c r="A61" s="15" t="s">
        <v>458</v>
      </c>
      <c r="B61" s="17" t="n">
        <v>6525</v>
      </c>
      <c r="C61" s="18">
        <f>(0.0/B61*100)</f>
        <v/>
      </c>
      <c r="D61" s="19" t="n">
        <v>6525</v>
      </c>
      <c r="E61" s="18" t="n">
        <v>472.39958121</v>
      </c>
      <c r="F61" s="20" t="n">
        <v>2.74273058</v>
      </c>
      <c r="G61" s="18" t="n">
        <v>474.46383214</v>
      </c>
      <c r="H61" s="20" t="n">
        <v>9.96575591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508.0642537</v>
      </c>
      <c r="F62" s="20" t="n">
        <v>1.25135752</v>
      </c>
      <c r="G62" s="18" t="n">
        <v>546.0604633299999</v>
      </c>
      <c r="H62" s="20" t="n">
        <v>9.78411826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344.49933456</v>
      </c>
      <c r="F63" s="20" t="n">
        <v>1.70785559</v>
      </c>
      <c r="G63" s="18" t="n">
        <v>365.05575414</v>
      </c>
      <c r="H63" s="20" t="n">
        <v>2.66618369</v>
      </c>
      <c r="I63" s="18" t="s">
        <v>404</v>
      </c>
      <c r="J63" s="20" t="s">
        <v>404</v>
      </c>
      <c r="K63" s="18" t="s">
        <v>404</v>
      </c>
      <c r="L63" s="20" t="s">
        <v>404</v>
      </c>
      <c r="M63" s="18" t="s">
        <v>404</v>
      </c>
      <c r="N63" s="20" t="s">
        <v>404</v>
      </c>
      <c r="O63" s="18" t="s">
        <v>404</v>
      </c>
      <c r="P63" s="20" t="s">
        <v>404</v>
      </c>
      <c r="Q63" s="18" t="n">
        <v>368.38061197</v>
      </c>
      <c r="R63" s="20" t="n">
        <v>7.02185841</v>
      </c>
    </row>
    <row r="64" spans="1:18">
      <c r="A64" s="15" t="s">
        <v>461</v>
      </c>
      <c r="B64" s="17" t="n">
        <v>3634</v>
      </c>
      <c r="C64" s="18">
        <f>(27.0/B64*100)</f>
        <v/>
      </c>
      <c r="D64" s="19" t="n">
        <v>3607</v>
      </c>
      <c r="E64" s="18" t="n">
        <v>444.47812023</v>
      </c>
      <c r="F64" s="20" t="n">
        <v>1.82930868</v>
      </c>
      <c r="G64" s="18" t="n">
        <v>540.83539898</v>
      </c>
      <c r="H64" s="20" t="n">
        <v>10.7175578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417.92471343</v>
      </c>
      <c r="F65" s="20" t="n">
        <v>2.69544612</v>
      </c>
      <c r="G65" s="18" t="n">
        <v>396.45832092</v>
      </c>
      <c r="H65" s="20" t="n">
        <v>10.22018712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426.85266866</v>
      </c>
      <c r="F66" s="20" t="n">
        <v>1.58426682</v>
      </c>
      <c r="G66" s="18" t="n">
        <v>453.90323333</v>
      </c>
      <c r="H66" s="20" t="n">
        <v>22.06433408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399.60552533</v>
      </c>
      <c r="F67" s="20" t="n">
        <v>3.28741201</v>
      </c>
      <c r="G67" s="18" t="n">
        <v>386.0737911</v>
      </c>
      <c r="H67" s="20" t="n">
        <v>9.441117029999999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404.25057463</v>
      </c>
      <c r="F68" s="20" t="n">
        <v>1.02942447</v>
      </c>
      <c r="G68" s="18" t="n">
        <v>382.19685431</v>
      </c>
      <c r="H68" s="20" t="n">
        <v>3.82912188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430.83253217</v>
      </c>
      <c r="F69" s="20" t="n">
        <v>4.53944787</v>
      </c>
      <c r="G69" s="18" t="n">
        <v>450.85616957</v>
      </c>
      <c r="H69" s="20" t="n">
        <v>13.24488419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495.07433174</v>
      </c>
      <c r="F70" s="20" t="n">
        <v>3.06508552</v>
      </c>
      <c r="G70" s="18" t="n">
        <v>490.44183646</v>
      </c>
      <c r="H70" s="20" t="n">
        <v>10.95985917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497.91648666</v>
      </c>
      <c r="F72" s="20" t="n">
        <v>2.60181672</v>
      </c>
      <c r="G72" s="18" t="n">
        <v>479.07686668</v>
      </c>
      <c r="H72" s="20" t="n">
        <v>8.93944662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407.92921989</v>
      </c>
      <c r="F73" s="20" t="n">
        <v>3.39866079</v>
      </c>
      <c r="G73" s="18" t="n">
        <v>447.60364692</v>
      </c>
      <c r="H73" s="20" t="n">
        <v>22.32914641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424.00514216</v>
      </c>
      <c r="F74" s="20" t="n">
        <v>1.52837094</v>
      </c>
      <c r="G74" s="18" t="n">
        <v>444.11118159</v>
      </c>
      <c r="H74" s="20" t="n">
        <v>8.01591606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364.80235182</v>
      </c>
      <c r="F75" s="20" t="n">
        <v>3.60498746</v>
      </c>
      <c r="G75" s="18" t="n">
        <v>306.13410555</v>
      </c>
      <c r="H75" s="20" t="n">
        <v>13.75437606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443.38680048</v>
      </c>
      <c r="F76" s="20" t="n">
        <v>3.566401</v>
      </c>
      <c r="G76" s="18" t="n">
        <v>407.09435046</v>
      </c>
      <c r="H76" s="20" t="n">
        <v>6.49531626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436.32935801</v>
      </c>
      <c r="F77" s="20" t="n">
        <v>3.63820181</v>
      </c>
      <c r="G77" s="18" t="n">
        <v>437.09847246</v>
      </c>
      <c r="H77" s="20" t="n">
        <v>5.44585787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488.22809108</v>
      </c>
      <c r="F78" s="20" t="n">
        <v>4.43126964</v>
      </c>
      <c r="G78" s="18" t="n">
        <v>480.14531079</v>
      </c>
      <c r="H78" s="20" t="n">
        <v>10.46437695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477.91880667</v>
      </c>
      <c r="F79" s="20" t="n">
        <v>7.87871774</v>
      </c>
      <c r="G79" s="18" t="n">
        <v>419.25006096</v>
      </c>
      <c r="H79" s="20" t="n">
        <v>11.76750661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429.33474801</v>
      </c>
      <c r="F80" s="20" t="n">
        <v>3.66375149</v>
      </c>
      <c r="G80" s="18" t="n">
        <v>412.7135976</v>
      </c>
      <c r="H80" s="20" t="n">
        <v>9.08154433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429.28299096</v>
      </c>
      <c r="F81" s="20" t="n">
        <v>3.70096796</v>
      </c>
      <c r="G81" s="18" t="n">
        <v>439.12830226</v>
      </c>
      <c r="H81" s="20" t="n">
        <v>12.69764821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503.4449514</v>
      </c>
      <c r="F7" s="20" t="n">
        <v>1.82499068</v>
      </c>
      <c r="G7" s="18" t="n">
        <v>485.42509581</v>
      </c>
      <c r="H7" s="20" t="n">
        <v>11.46824519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483.888828</v>
      </c>
      <c r="F8" s="20" t="n">
        <v>3.0690457</v>
      </c>
      <c r="G8" s="18" t="n">
        <v>501.40559994</v>
      </c>
      <c r="H8" s="20" t="n">
        <v>14.4374836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501.59578632</v>
      </c>
      <c r="F9" s="20" t="n">
        <v>2.54111917</v>
      </c>
      <c r="G9" s="18" t="n">
        <v>453.97559207</v>
      </c>
      <c r="H9" s="20" t="n">
        <v>26.70215365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529.52868956</v>
      </c>
      <c r="F10" s="20" t="n">
        <v>3.08768145</v>
      </c>
      <c r="G10" s="18" t="n">
        <v>525.21787232</v>
      </c>
      <c r="H10" s="20" t="n">
        <v>3.761876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459.18629103</v>
      </c>
      <c r="F11" s="20" t="n">
        <v>3.32566862</v>
      </c>
      <c r="G11" s="18" t="n">
        <v>459.57683135</v>
      </c>
      <c r="H11" s="20" t="n">
        <v>7.91191328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487.15644587</v>
      </c>
      <c r="F12" s="20" t="n">
        <v>2.58224955</v>
      </c>
      <c r="G12" s="18" t="n">
        <v>492.21780702</v>
      </c>
      <c r="H12" s="20" t="n">
        <v>19.19535102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499.77449329</v>
      </c>
      <c r="F13" s="20" t="n">
        <v>2.85385652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520.28644764</v>
      </c>
      <c r="F14" s="20" t="n">
        <v>2.36167184</v>
      </c>
      <c r="G14" s="18" t="n">
        <v>505.96901519</v>
      </c>
      <c r="H14" s="20" t="n">
        <v>6.02179359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526.44504332</v>
      </c>
      <c r="F15" s="20" t="n">
        <v>2.56414088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502.75715088</v>
      </c>
      <c r="F16" s="20" t="n">
        <v>2.78063831</v>
      </c>
      <c r="G16" s="18" t="n">
        <v>481.76107921</v>
      </c>
      <c r="H16" s="20" t="n">
        <v>42.89027118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479.44962333</v>
      </c>
      <c r="F18" s="20" t="n">
        <v>15.90592616</v>
      </c>
      <c r="G18" s="18" t="n">
        <v>466.51326243</v>
      </c>
      <c r="H18" s="20" t="n">
        <v>4.65069636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464.58775511</v>
      </c>
      <c r="F19" s="20" t="n">
        <v>3.90077521</v>
      </c>
      <c r="G19" s="18" t="n">
        <v>496.50202099</v>
      </c>
      <c r="H19" s="20" t="n">
        <v>11.19946136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482.4349335</v>
      </c>
      <c r="F20" s="20" t="n">
        <v>2.10200986</v>
      </c>
      <c r="G20" s="18" t="n">
        <v>474.96023665</v>
      </c>
      <c r="H20" s="20" t="n">
        <v>6.19171189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521.54793236</v>
      </c>
      <c r="F21" s="20" t="n">
        <v>2.62556748</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482.05634562</v>
      </c>
      <c r="F22" s="20" t="n">
        <v>6.50916173</v>
      </c>
      <c r="G22" s="18" t="n">
        <v>474.68302184</v>
      </c>
      <c r="H22" s="20" t="n">
        <v>7.6601325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488.60596315</v>
      </c>
      <c r="F23" s="20" t="n">
        <v>3.00869177</v>
      </c>
      <c r="G23" s="18" t="n">
        <v>428.92556773</v>
      </c>
      <c r="H23" s="20" t="n">
        <v>29.02445411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515.89392064</v>
      </c>
      <c r="F24" s="20" t="n">
        <v>3.19544305</v>
      </c>
      <c r="G24" s="18" t="n">
        <v>520.65579757</v>
      </c>
      <c r="H24" s="20" t="n">
        <v>31.04947935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517.26455494</v>
      </c>
      <c r="F25" s="20" t="n">
        <v>3.53872701</v>
      </c>
      <c r="G25" s="18" t="n">
        <v>522.61873877</v>
      </c>
      <c r="H25" s="20" t="n">
        <v>22.42894246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486.83068917</v>
      </c>
      <c r="F26" s="20" t="n">
        <v>2.24061692</v>
      </c>
      <c r="G26" s="18" t="n">
        <v>491.32500534</v>
      </c>
      <c r="H26" s="20" t="n">
        <v>4.22995967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534.71874789</v>
      </c>
      <c r="F27" s="20" t="n">
        <v>4.21689506</v>
      </c>
      <c r="G27" s="18" t="n">
        <v>474.7012052</v>
      </c>
      <c r="H27" s="20" t="n">
        <v>1.56767564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428.56824722</v>
      </c>
      <c r="F28" s="20" t="n">
        <v>3.10890644</v>
      </c>
      <c r="G28" s="18" t="n">
        <v>398.21294114</v>
      </c>
      <c r="H28" s="20" t="n">
        <v>6.67775185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511.59136943</v>
      </c>
      <c r="F30" s="20" t="n">
        <v>2.98654778</v>
      </c>
      <c r="G30" s="18" t="n">
        <v>508.00049078</v>
      </c>
      <c r="H30" s="20" t="n">
        <v>18.6132024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513.34178318</v>
      </c>
      <c r="F31" s="20" t="n">
        <v>2.67313612</v>
      </c>
      <c r="G31" s="18" t="n">
        <v>502.20067728</v>
      </c>
      <c r="H31" s="20" t="n">
        <v>6.039753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505.86259851</v>
      </c>
      <c r="F32" s="20" t="n">
        <v>2.61360932</v>
      </c>
      <c r="G32" s="18" t="n">
        <v>503.21505297</v>
      </c>
      <c r="H32" s="20" t="n">
        <v>13.31953121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498.83036809</v>
      </c>
      <c r="F33" s="20" t="n">
        <v>2.79330886</v>
      </c>
      <c r="G33" s="18" t="n">
        <v>482.34662901</v>
      </c>
      <c r="H33" s="20" t="n">
        <v>13.16760901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446.86598051</v>
      </c>
      <c r="F34" s="20" t="n">
        <v>3.79187825</v>
      </c>
      <c r="G34" s="18" t="n">
        <v>475.94231434</v>
      </c>
      <c r="H34" s="20" t="n">
        <v>10.61516575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506.87130581</v>
      </c>
      <c r="F35" s="20" t="n">
        <v>1.75503247</v>
      </c>
      <c r="G35" s="18" t="n">
        <v>508.36236117</v>
      </c>
      <c r="H35" s="20" t="n">
        <v>2.44823274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495.65301086</v>
      </c>
      <c r="F36" s="20" t="n">
        <v>2.38810155</v>
      </c>
      <c r="G36" s="18" t="n">
        <v>491.29434305</v>
      </c>
      <c r="H36" s="20" t="n">
        <v>23.00970889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500.5207837</v>
      </c>
      <c r="F37" s="20" t="n">
        <v>3.50275902</v>
      </c>
      <c r="G37" s="18" t="n">
        <v>474.01786954</v>
      </c>
      <c r="H37" s="20" t="n">
        <v>13.85443781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492.41052998</v>
      </c>
      <c r="F38" s="20" t="n">
        <v>3.18677441</v>
      </c>
      <c r="G38" s="18" t="n">
        <v>464.6510503</v>
      </c>
      <c r="H38" s="20" t="n">
        <v>28.4828751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430.78847346</v>
      </c>
      <c r="F39" s="20" t="n">
        <v>5.57009084</v>
      </c>
      <c r="G39" s="18" t="n">
        <v>427.55886895</v>
      </c>
      <c r="H39" s="20" t="n">
        <v>5.01965256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500.97519517</v>
      </c>
      <c r="F40" s="20" t="n">
        <v>3.2337784</v>
      </c>
      <c r="G40" s="18" t="n">
        <v>445.99945724</v>
      </c>
      <c r="H40" s="20" t="n">
        <v>24.52757843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497.83778257</v>
      </c>
      <c r="F41" s="20" t="n">
        <v>3.45640493</v>
      </c>
      <c r="G41" s="18" t="n">
        <v>493.70400043</v>
      </c>
      <c r="H41" s="20" t="n">
        <v>19.62296975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403.01895764</v>
      </c>
      <c r="F44" s="20" t="n">
        <v>4.36391835</v>
      </c>
      <c r="G44" s="18" t="n">
        <v>429.37106832</v>
      </c>
      <c r="H44" s="20" t="n">
        <v>12.68583073</v>
      </c>
      <c r="I44" s="18" t="s">
        <v>404</v>
      </c>
      <c r="J44" s="20" t="s">
        <v>404</v>
      </c>
      <c r="K44" s="18" t="s">
        <v>404</v>
      </c>
      <c r="L44" s="20" t="s">
        <v>404</v>
      </c>
      <c r="M44" s="18" t="s">
        <v>404</v>
      </c>
      <c r="N44" s="20" t="s">
        <v>404</v>
      </c>
      <c r="O44" s="18" t="s">
        <v>404</v>
      </c>
      <c r="P44" s="20" t="s">
        <v>404</v>
      </c>
      <c r="Q44" s="18" t="n">
        <v>513.13402305</v>
      </c>
      <c r="R44" s="20" t="n">
        <v>10.35893035</v>
      </c>
    </row>
    <row r="45" spans="1:18">
      <c r="A45" s="15" t="s">
        <v>442</v>
      </c>
      <c r="B45" s="17" t="n">
        <v>5519</v>
      </c>
      <c r="C45" s="18">
        <f>(0.0/B45*100)</f>
        <v/>
      </c>
      <c r="D45" s="19" t="n">
        <v>5519</v>
      </c>
      <c r="E45" s="18" t="n">
        <v>345.78410767</v>
      </c>
      <c r="F45" s="20" t="n">
        <v>5.9529347</v>
      </c>
      <c r="G45" s="18" t="n">
        <v>351.990946</v>
      </c>
      <c r="H45" s="20" t="n">
        <v>3.60715304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412.19174223</v>
      </c>
      <c r="F46" s="20" t="n">
        <v>3.39252727</v>
      </c>
      <c r="G46" s="18" t="n">
        <v>406.64751497</v>
      </c>
      <c r="H46" s="20" t="n">
        <v>21.1976257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431.49885676</v>
      </c>
      <c r="F47" s="20" t="n">
        <v>5.4689916</v>
      </c>
      <c r="G47" s="18" t="n">
        <v>432.6761232</v>
      </c>
      <c r="H47" s="20" t="n">
        <v>16.70645028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495.14856141</v>
      </c>
      <c r="F48" s="20" t="n">
        <v>5.63171565</v>
      </c>
      <c r="G48" s="18" t="n">
        <v>484.76848614</v>
      </c>
      <c r="H48" s="20" t="n">
        <v>20.45014627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424.61367476</v>
      </c>
      <c r="F49" s="20" t="n">
        <v>3.33172217</v>
      </c>
      <c r="G49" s="18" t="n">
        <v>434.01512205</v>
      </c>
      <c r="H49" s="20" t="n">
        <v>18.2788673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427.83808411</v>
      </c>
      <c r="F50" s="20" t="n">
        <v>3.46557757</v>
      </c>
      <c r="G50" s="18" t="n">
        <v>430.76342466</v>
      </c>
      <c r="H50" s="20" t="n">
        <v>14.39284109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427.63534969</v>
      </c>
      <c r="F51" s="20" t="n">
        <v>3.39540002</v>
      </c>
      <c r="G51" s="18" t="n">
        <v>426.99539258</v>
      </c>
      <c r="H51" s="20" t="n">
        <v>5.97992476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485.39640331</v>
      </c>
      <c r="F52" s="20" t="n">
        <v>5.74097377</v>
      </c>
      <c r="G52" s="18" t="n">
        <v>488.40962564</v>
      </c>
      <c r="H52" s="20" t="n">
        <v>5.60377495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472.9671914</v>
      </c>
      <c r="F53" s="20" t="n">
        <v>4.1098122</v>
      </c>
      <c r="G53" s="18" t="n">
        <v>436.94135754</v>
      </c>
      <c r="H53" s="20" t="n">
        <v>1.61205333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392.28525452</v>
      </c>
      <c r="F54" s="20" t="n">
        <v>9.45803911</v>
      </c>
      <c r="G54" s="18" t="n">
        <v>349.56906202</v>
      </c>
      <c r="H54" s="20" t="n">
        <v>3.60968492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400.48201386</v>
      </c>
      <c r="F55" s="20" t="n">
        <v>3.10727246</v>
      </c>
      <c r="G55" s="18" t="n">
        <v>408.89518858</v>
      </c>
      <c r="H55" s="20" t="n">
        <v>17.75370291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526.55385115</v>
      </c>
      <c r="F56" s="20" t="n">
        <v>2.8197318</v>
      </c>
      <c r="G56" s="18" t="n">
        <v>528.90687952</v>
      </c>
      <c r="H56" s="20" t="n">
        <v>19.67082095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395.7606068</v>
      </c>
      <c r="F57" s="20" t="n">
        <v>3.58352942</v>
      </c>
      <c r="G57" s="18" t="n">
        <v>403.64307917</v>
      </c>
      <c r="H57" s="20" t="n">
        <v>7.90084647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422.2221301</v>
      </c>
      <c r="F58" s="20" t="n">
        <v>6.93271036</v>
      </c>
      <c r="G58" s="18" t="n">
        <v>404.24834484</v>
      </c>
      <c r="H58" s="20" t="n">
        <v>3.765527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338.78921687</v>
      </c>
      <c r="F59" s="20" t="n">
        <v>5.19568258</v>
      </c>
      <c r="G59" s="18" t="n">
        <v>348.42951445</v>
      </c>
      <c r="H59" s="20" t="n">
        <v>1.57326679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362.51506657</v>
      </c>
      <c r="F60" s="20" t="n">
        <v>6.49222442</v>
      </c>
      <c r="G60" s="18" t="n">
        <v>324.21869435</v>
      </c>
      <c r="H60" s="20" t="n">
        <v>8.278351049999999</v>
      </c>
      <c r="I60" s="18" t="s">
        <v>404</v>
      </c>
      <c r="J60" s="20" t="s">
        <v>404</v>
      </c>
      <c r="K60" s="18" t="s">
        <v>404</v>
      </c>
      <c r="L60" s="20" t="s">
        <v>404</v>
      </c>
      <c r="M60" s="18" t="s">
        <v>404</v>
      </c>
      <c r="N60" s="20" t="s">
        <v>404</v>
      </c>
      <c r="O60" s="18" t="s">
        <v>404</v>
      </c>
      <c r="P60" s="20" t="s">
        <v>404</v>
      </c>
      <c r="Q60" s="18" t="n">
        <v>308.91639607</v>
      </c>
      <c r="R60" s="20" t="n">
        <v>18.62649379</v>
      </c>
    </row>
    <row r="61" spans="1:18">
      <c r="A61" s="15" t="s">
        <v>458</v>
      </c>
      <c r="B61" s="17" t="n">
        <v>6525</v>
      </c>
      <c r="C61" s="18">
        <f>(0.0/B61*100)</f>
        <v/>
      </c>
      <c r="D61" s="19" t="n">
        <v>6525</v>
      </c>
      <c r="E61" s="18" t="n">
        <v>471.1567915</v>
      </c>
      <c r="F61" s="20" t="n">
        <v>2.83209233</v>
      </c>
      <c r="G61" s="18" t="n">
        <v>504.38081455</v>
      </c>
      <c r="H61" s="20" t="n">
        <v>15.96339021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508.6643081</v>
      </c>
      <c r="F62" s="20" t="n">
        <v>1.22957295</v>
      </c>
      <c r="G62" s="18" t="n">
        <v>510.48170272</v>
      </c>
      <c r="H62" s="20" t="n">
        <v>9.950196910000001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354.32262264</v>
      </c>
      <c r="F63" s="20" t="n">
        <v>3.23927659</v>
      </c>
      <c r="G63" s="18" t="n">
        <v>349.09903273</v>
      </c>
      <c r="H63" s="20" t="n">
        <v>1.62264676</v>
      </c>
      <c r="I63" s="18" t="s">
        <v>404</v>
      </c>
      <c r="J63" s="20" t="s">
        <v>404</v>
      </c>
      <c r="K63" s="18" t="s">
        <v>404</v>
      </c>
      <c r="L63" s="20" t="s">
        <v>404</v>
      </c>
      <c r="M63" s="18" t="s">
        <v>404</v>
      </c>
      <c r="N63" s="20" t="s">
        <v>404</v>
      </c>
      <c r="O63" s="18" t="s">
        <v>404</v>
      </c>
      <c r="P63" s="20" t="s">
        <v>404</v>
      </c>
      <c r="Q63" s="18" t="n">
        <v>368.38061197</v>
      </c>
      <c r="R63" s="20" t="n">
        <v>7.02185841</v>
      </c>
    </row>
    <row r="64" spans="1:18">
      <c r="A64" s="15" t="s">
        <v>461</v>
      </c>
      <c r="B64" s="17" t="n">
        <v>3634</v>
      </c>
      <c r="C64" s="18">
        <f>(27.0/B64*100)</f>
        <v/>
      </c>
      <c r="D64" s="19" t="n">
        <v>3607</v>
      </c>
      <c r="E64" s="18" t="n">
        <v>489.69306817</v>
      </c>
      <c r="F64" s="20" t="n">
        <v>2.29784274</v>
      </c>
      <c r="G64" s="18" t="n">
        <v>408.27574719</v>
      </c>
      <c r="H64" s="20" t="n">
        <v>2.56462352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415.79241554</v>
      </c>
      <c r="F65" s="20" t="n">
        <v>6.97939636</v>
      </c>
      <c r="G65" s="18" t="n">
        <v>416.38559896</v>
      </c>
      <c r="H65" s="20" t="n">
        <v>3.24045379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463.02055401</v>
      </c>
      <c r="F66" s="20" t="n">
        <v>5.14487209</v>
      </c>
      <c r="G66" s="18" t="n">
        <v>423.24034395</v>
      </c>
      <c r="H66" s="20" t="n">
        <v>1.62020219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405.68061883</v>
      </c>
      <c r="F67" s="20" t="n">
        <v>4.709111</v>
      </c>
      <c r="G67" s="18" t="n">
        <v>390.65414752</v>
      </c>
      <c r="H67" s="20" t="n">
        <v>4.22105187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455.95140673</v>
      </c>
      <c r="F68" s="20" t="n">
        <v>1.57838168</v>
      </c>
      <c r="G68" s="18" t="n">
        <v>363.66593696</v>
      </c>
      <c r="H68" s="20" t="n">
        <v>1.03901663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430.28760671</v>
      </c>
      <c r="F69" s="20" t="n">
        <v>4.77121223</v>
      </c>
      <c r="G69" s="18" t="n">
        <v>445.52582365</v>
      </c>
      <c r="H69" s="20" t="n">
        <v>8.69259578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492.82838032</v>
      </c>
      <c r="F70" s="20" t="n">
        <v>3.39894328</v>
      </c>
      <c r="G70" s="18" t="n">
        <v>498.97912692</v>
      </c>
      <c r="H70" s="20" t="n">
        <v>6.89558817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533.69016932</v>
      </c>
      <c r="F71" s="20" t="n">
        <v>1.72143504</v>
      </c>
      <c r="G71" s="18" t="n">
        <v>538.47690763</v>
      </c>
      <c r="H71" s="20" t="n">
        <v>2.66850743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497.93185748</v>
      </c>
      <c r="F72" s="20" t="n">
        <v>2.68858269</v>
      </c>
      <c r="G72" s="18" t="n">
        <v>482.05882997</v>
      </c>
      <c r="H72" s="20" t="n">
        <v>14.15855764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407.03428998</v>
      </c>
      <c r="F73" s="20" t="n">
        <v>3.46576119</v>
      </c>
      <c r="G73" s="18" t="n">
        <v>444.54379151</v>
      </c>
      <c r="H73" s="20" t="n">
        <v>12.83035217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413.72710814</v>
      </c>
      <c r="F74" s="20" t="n">
        <v>2.45655314</v>
      </c>
      <c r="G74" s="18" t="n">
        <v>436.42960106</v>
      </c>
      <c r="H74" s="20" t="n">
        <v>2.45031731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338.13901549</v>
      </c>
      <c r="F75" s="20" t="n">
        <v>17.49143466</v>
      </c>
      <c r="G75" s="18" t="n">
        <v>364.26853481</v>
      </c>
      <c r="H75" s="20" t="n">
        <v>3.68917536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455.786192</v>
      </c>
      <c r="F76" s="20" t="n">
        <v>4.40945878</v>
      </c>
      <c r="G76" s="18" t="n">
        <v>407.81282769</v>
      </c>
      <c r="H76" s="20" t="n">
        <v>4.40595402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443.01089928</v>
      </c>
      <c r="F77" s="20" t="n">
        <v>4.91230506</v>
      </c>
      <c r="G77" s="18" t="n">
        <v>429.62850822</v>
      </c>
      <c r="H77" s="20" t="n">
        <v>4.4848409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492.01868956</v>
      </c>
      <c r="F78" s="20" t="n">
        <v>5.72061759</v>
      </c>
      <c r="G78" s="18" t="n">
        <v>481.36637008</v>
      </c>
      <c r="H78" s="20" t="n">
        <v>5.20791977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475.85177625</v>
      </c>
      <c r="F79" s="20" t="n">
        <v>7.36858398</v>
      </c>
      <c r="G79" s="18" t="n">
        <v>409.25333894</v>
      </c>
      <c r="H79" s="20" t="n">
        <v>7.43247293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415.47727933</v>
      </c>
      <c r="F80" s="20" t="n">
        <v>5.17122673</v>
      </c>
      <c r="G80" s="18" t="n">
        <v>437.80125114</v>
      </c>
      <c r="H80" s="20" t="n">
        <v>4.71716897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424.50267509</v>
      </c>
      <c r="F81" s="20" t="n">
        <v>9.752386400000001</v>
      </c>
      <c r="G81" s="18" t="n">
        <v>432.1976424</v>
      </c>
      <c r="H81" s="20" t="n">
        <v>3.43513531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504.20836877</v>
      </c>
      <c r="F7" s="20" t="n">
        <v>2.11506406</v>
      </c>
      <c r="G7" s="18" t="n">
        <v>499.70458017</v>
      </c>
      <c r="H7" s="20" t="n">
        <v>4.86147133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493.43356923</v>
      </c>
      <c r="F8" s="20" t="n">
        <v>4.3053366</v>
      </c>
      <c r="G8" s="18" t="n">
        <v>463.9571395</v>
      </c>
      <c r="H8" s="20" t="n">
        <v>9.05901061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499.65558599</v>
      </c>
      <c r="F9" s="20" t="n">
        <v>3.37992425</v>
      </c>
      <c r="G9" s="18" t="n">
        <v>505.42055242</v>
      </c>
      <c r="H9" s="20" t="n">
        <v>6.75402878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526.09484445</v>
      </c>
      <c r="F10" s="20" t="n">
        <v>2.78557473</v>
      </c>
      <c r="G10" s="18" t="n">
        <v>534.48462064</v>
      </c>
      <c r="H10" s="20" t="n">
        <v>5.2100466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461.19902059</v>
      </c>
      <c r="F11" s="20" t="n">
        <v>3.55524786</v>
      </c>
      <c r="G11" s="18" t="n">
        <v>454.07384045</v>
      </c>
      <c r="H11" s="20" t="n">
        <v>6.90184019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482.95206412</v>
      </c>
      <c r="F12" s="20" t="n">
        <v>5.29475098</v>
      </c>
      <c r="G12" s="18" t="n">
        <v>489.71899539</v>
      </c>
      <c r="H12" s="20" t="n">
        <v>3.25911483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498.93322225</v>
      </c>
      <c r="F13" s="20" t="n">
        <v>3.70052878</v>
      </c>
      <c r="G13" s="18" t="n">
        <v>500.8714605</v>
      </c>
      <c r="H13" s="20" t="n">
        <v>4.9858369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518.58512357</v>
      </c>
      <c r="F14" s="20" t="n">
        <v>6.29512218</v>
      </c>
      <c r="G14" s="18" t="n">
        <v>519.1875762</v>
      </c>
      <c r="H14" s="20" t="n">
        <v>2.36407502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527.54210994</v>
      </c>
      <c r="F15" s="20" t="n">
        <v>3.00569804</v>
      </c>
      <c r="G15" s="18" t="n">
        <v>522.8954751</v>
      </c>
      <c r="H15" s="20" t="n">
        <v>5.26987576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504.70887216</v>
      </c>
      <c r="F16" s="20" t="n">
        <v>3.27479519</v>
      </c>
      <c r="G16" s="18" t="n">
        <v>462.43566611</v>
      </c>
      <c r="H16" s="20" t="n">
        <v>27.92772951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519.06069093</v>
      </c>
      <c r="F17" s="20" t="n">
        <v>4.58113701</v>
      </c>
      <c r="G17" s="18" t="n">
        <v>475.34572716</v>
      </c>
      <c r="H17" s="20" t="n">
        <v>10.67149937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466.76706524</v>
      </c>
      <c r="F18" s="20" t="n">
        <v>4.36716523</v>
      </c>
      <c r="G18" s="18" t="n">
        <v>492.79379743</v>
      </c>
      <c r="H18" s="20" t="n">
        <v>22.52557791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466.90546089</v>
      </c>
      <c r="F19" s="20" t="n">
        <v>4.44459384</v>
      </c>
      <c r="G19" s="18" t="n">
        <v>481.74113919</v>
      </c>
      <c r="H19" s="20" t="n">
        <v>9.217902779999999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480.5546588</v>
      </c>
      <c r="F20" s="20" t="n">
        <v>2.46515339</v>
      </c>
      <c r="G20" s="18" t="n">
        <v>484.73794832</v>
      </c>
      <c r="H20" s="20" t="n">
        <v>3.03313878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521.19193802</v>
      </c>
      <c r="F21" s="20" t="n">
        <v>2.99752655</v>
      </c>
      <c r="G21" s="18" t="n">
        <v>523.04353818</v>
      </c>
      <c r="H21" s="20" t="n">
        <v>6.80853775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478.55244412</v>
      </c>
      <c r="F22" s="20" t="n">
        <v>5.65137928</v>
      </c>
      <c r="G22" s="18" t="n">
        <v>479.51266113</v>
      </c>
      <c r="H22" s="20" t="n">
        <v>8.30004849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487.07978626</v>
      </c>
      <c r="F23" s="20" t="n">
        <v>3.23639829</v>
      </c>
      <c r="G23" s="18" t="n">
        <v>499.68464599</v>
      </c>
      <c r="H23" s="20" t="n">
        <v>10.57370373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530.56431353</v>
      </c>
      <c r="F24" s="20" t="n">
        <v>10.69351962</v>
      </c>
      <c r="G24" s="18" t="n">
        <v>512.7415816499999</v>
      </c>
      <c r="H24" s="20" t="n">
        <v>3.6518953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516.96208882</v>
      </c>
      <c r="F25" s="20" t="n">
        <v>4.14513235</v>
      </c>
      <c r="G25" s="18" t="n">
        <v>518.91246544</v>
      </c>
      <c r="H25" s="20" t="n">
        <v>9.907098960000001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486.65761948</v>
      </c>
      <c r="F26" s="20" t="n">
        <v>2.09566261</v>
      </c>
      <c r="G26" s="18" t="n">
        <v>492.25470624</v>
      </c>
      <c r="H26" s="20" t="n">
        <v>4.28247841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479.35782072</v>
      </c>
      <c r="F27" s="20" t="n">
        <v>1.44474507</v>
      </c>
      <c r="G27" s="18" t="n">
        <v>588.97681289</v>
      </c>
      <c r="H27" s="20" t="n">
        <v>10.44881638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422.67399221</v>
      </c>
      <c r="F28" s="20" t="n">
        <v>2.68592835</v>
      </c>
      <c r="G28" s="18" t="n">
        <v>436.45613291</v>
      </c>
      <c r="H28" s="20" t="n">
        <v>10.56759586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510.44411362</v>
      </c>
      <c r="F29" s="20" t="n">
        <v>6.08393729</v>
      </c>
      <c r="G29" s="18" t="n">
        <v>487.83498237</v>
      </c>
      <c r="H29" s="20" t="n">
        <v>16.9981161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509.85000788</v>
      </c>
      <c r="F30" s="20" t="n">
        <v>3.34002757</v>
      </c>
      <c r="G30" s="18" t="n">
        <v>517.47799618</v>
      </c>
      <c r="H30" s="20" t="n">
        <v>6.80233316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513.37072816</v>
      </c>
      <c r="F31" s="20" t="n">
        <v>3.54116348</v>
      </c>
      <c r="G31" s="18" t="n">
        <v>512.96315798</v>
      </c>
      <c r="H31" s="20" t="n">
        <v>4.4355579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508.09316856</v>
      </c>
      <c r="F32" s="20" t="n">
        <v>3.72462123</v>
      </c>
      <c r="G32" s="18" t="n">
        <v>503.2576901</v>
      </c>
      <c r="H32" s="20" t="n">
        <v>3.52623058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499.25878492</v>
      </c>
      <c r="F33" s="20" t="n">
        <v>2.91187272</v>
      </c>
      <c r="G33" s="18" t="n">
        <v>486.78172975</v>
      </c>
      <c r="H33" s="20" t="n">
        <v>12.12641327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453.14576115</v>
      </c>
      <c r="F34" s="20" t="n">
        <v>3.97223609</v>
      </c>
      <c r="G34" s="18" t="n">
        <v>451.06589292</v>
      </c>
      <c r="H34" s="20" t="n">
        <v>7.58211852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512.33536198</v>
      </c>
      <c r="F35" s="20" t="n">
        <v>1.71205413</v>
      </c>
      <c r="G35" s="18" t="n">
        <v>484.16736229</v>
      </c>
      <c r="H35" s="20" t="n">
        <v>2.69946341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492.54024451</v>
      </c>
      <c r="F36" s="20" t="n">
        <v>2.72456543</v>
      </c>
      <c r="G36" s="18" t="n">
        <v>512.17226054</v>
      </c>
      <c r="H36" s="20" t="n">
        <v>5.98629885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500.09519285</v>
      </c>
      <c r="F37" s="20" t="n">
        <v>3.95666448</v>
      </c>
      <c r="G37" s="18" t="n">
        <v>500.39992429</v>
      </c>
      <c r="H37" s="20" t="n">
        <v>6.37706489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495.22989986</v>
      </c>
      <c r="F38" s="20" t="n">
        <v>4.54249279</v>
      </c>
      <c r="G38" s="18" t="n">
        <v>483.65076124</v>
      </c>
      <c r="H38" s="20" t="n">
        <v>7.43960339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428.62394523</v>
      </c>
      <c r="F39" s="20" t="n">
        <v>4.06133856</v>
      </c>
      <c r="G39" s="18" t="n">
        <v>415.49587027</v>
      </c>
      <c r="H39" s="20" t="n">
        <v>16.34815504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501.24023317</v>
      </c>
      <c r="F40" s="20" t="n">
        <v>3.83246797</v>
      </c>
      <c r="G40" s="18" t="n">
        <v>496.22565849</v>
      </c>
      <c r="H40" s="20" t="n">
        <v>6.9570369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494.26434012</v>
      </c>
      <c r="F41" s="20" t="n">
        <v>5.34906952</v>
      </c>
      <c r="G41" s="18" t="n">
        <v>502.81483577</v>
      </c>
      <c r="H41" s="20" t="n">
        <v>5.28752742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406.45304496</v>
      </c>
      <c r="F44" s="20" t="n">
        <v>4.37993261</v>
      </c>
      <c r="G44" s="18" t="n">
        <v>400.08004684</v>
      </c>
      <c r="H44" s="20" t="n">
        <v>8.015905679999999</v>
      </c>
      <c r="I44" s="18" t="s">
        <v>404</v>
      </c>
      <c r="J44" s="20" t="s">
        <v>404</v>
      </c>
      <c r="K44" s="18" t="s">
        <v>404</v>
      </c>
      <c r="L44" s="20" t="s">
        <v>404</v>
      </c>
      <c r="M44" s="18" t="s">
        <v>404</v>
      </c>
      <c r="N44" s="20" t="s">
        <v>404</v>
      </c>
      <c r="O44" s="18" t="s">
        <v>404</v>
      </c>
      <c r="P44" s="20" t="s">
        <v>404</v>
      </c>
      <c r="Q44" s="18" t="n">
        <v>402.41274019</v>
      </c>
      <c r="R44" s="20" t="n">
        <v>19.08979622</v>
      </c>
    </row>
    <row r="45" spans="1:18">
      <c r="A45" s="15" t="s">
        <v>442</v>
      </c>
      <c r="B45" s="17" t="n">
        <v>5519</v>
      </c>
      <c r="C45" s="18">
        <f>(0.0/B45*100)</f>
        <v/>
      </c>
      <c r="D45" s="19" t="n">
        <v>5519</v>
      </c>
      <c r="E45" s="18" t="n">
        <v>350.19344914</v>
      </c>
      <c r="F45" s="20" t="n">
        <v>3.0385812</v>
      </c>
      <c r="G45" s="18" t="n">
        <v>297.83014529</v>
      </c>
      <c r="H45" s="20" t="n">
        <v>9.479122800000001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408.12285093</v>
      </c>
      <c r="F46" s="20" t="n">
        <v>3.59097822</v>
      </c>
      <c r="G46" s="18" t="n">
        <v>433.62001426</v>
      </c>
      <c r="H46" s="20" t="n">
        <v>8.051799580000001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434.62057709</v>
      </c>
      <c r="F47" s="20" t="n">
        <v>5.20870082</v>
      </c>
      <c r="G47" s="18" t="n">
        <v>391.67055499</v>
      </c>
      <c r="H47" s="20" t="n">
        <v>29.35693134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488.57005059</v>
      </c>
      <c r="F48" s="20" t="n">
        <v>6.18608983</v>
      </c>
      <c r="G48" s="18" t="n">
        <v>526.80161865</v>
      </c>
      <c r="H48" s="20" t="n">
        <v>12.0161847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423.71276532</v>
      </c>
      <c r="F49" s="20" t="n">
        <v>3.60947394</v>
      </c>
      <c r="G49" s="18" t="n">
        <v>432.79175562</v>
      </c>
      <c r="H49" s="20" t="n">
        <v>11.01862463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426.64695555</v>
      </c>
      <c r="F50" s="20" t="n">
        <v>3.679206</v>
      </c>
      <c r="G50" s="18" t="n">
        <v>431.46121244</v>
      </c>
      <c r="H50" s="20" t="n">
        <v>9.277733080000001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428.36790344</v>
      </c>
      <c r="F51" s="20" t="n">
        <v>2.57084671</v>
      </c>
      <c r="G51" s="18" t="n">
        <v>416.7526447</v>
      </c>
      <c r="H51" s="20" t="n">
        <v>14.23216508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488.34682329</v>
      </c>
      <c r="F52" s="20" t="n">
        <v>2.80145629</v>
      </c>
      <c r="G52" s="18" t="n">
        <v>456.10433764</v>
      </c>
      <c r="H52" s="20" t="n">
        <v>12.24987947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438.01583035</v>
      </c>
      <c r="F53" s="20" t="n">
        <v>1.60882781</v>
      </c>
      <c r="G53" s="18" t="n">
        <v>501.89454078</v>
      </c>
      <c r="H53" s="20" t="n">
        <v>6.06098253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356.55543418</v>
      </c>
      <c r="F54" s="20" t="n">
        <v>3.56480133</v>
      </c>
      <c r="G54" s="18" t="n">
        <v>373.77779344</v>
      </c>
      <c r="H54" s="20" t="n">
        <v>15.60918079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401.35934097</v>
      </c>
      <c r="F55" s="20" t="n">
        <v>3.64057542</v>
      </c>
      <c r="G55" s="18" t="n">
        <v>400.81382631</v>
      </c>
      <c r="H55" s="20" t="n">
        <v>8.705862590000001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529.15938003</v>
      </c>
      <c r="F56" s="20" t="n">
        <v>3.24115605</v>
      </c>
      <c r="G56" s="18" t="n">
        <v>521.10055344</v>
      </c>
      <c r="H56" s="20" t="n">
        <v>7.77806199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393.58209026</v>
      </c>
      <c r="F57" s="20" t="n">
        <v>4.18416595</v>
      </c>
      <c r="G57" s="18" t="n">
        <v>404.10793287</v>
      </c>
      <c r="H57" s="20" t="n">
        <v>4.97361686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406.67604645</v>
      </c>
      <c r="F58" s="20" t="n">
        <v>3.11151258</v>
      </c>
      <c r="G58" s="18" t="n">
        <v>430.79433437</v>
      </c>
      <c r="H58" s="20" t="n">
        <v>13.07465072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346.06860117</v>
      </c>
      <c r="F59" s="20" t="n">
        <v>1.71979196</v>
      </c>
      <c r="G59" s="18" t="n">
        <v>354.70792171</v>
      </c>
      <c r="H59" s="20" t="n">
        <v>4.50151983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334.43571357</v>
      </c>
      <c r="F60" s="20" t="n">
        <v>5.25356975</v>
      </c>
      <c r="G60" s="18" t="n">
        <v>388.32626259</v>
      </c>
      <c r="H60" s="20" t="n">
        <v>11.29026778</v>
      </c>
      <c r="I60" s="18" t="s">
        <v>404</v>
      </c>
      <c r="J60" s="20" t="s">
        <v>404</v>
      </c>
      <c r="K60" s="18" t="s">
        <v>404</v>
      </c>
      <c r="L60" s="20" t="s">
        <v>404</v>
      </c>
      <c r="M60" s="18" t="s">
        <v>404</v>
      </c>
      <c r="N60" s="20" t="s">
        <v>404</v>
      </c>
      <c r="O60" s="18" t="s">
        <v>404</v>
      </c>
      <c r="P60" s="20" t="s">
        <v>404</v>
      </c>
      <c r="Q60" s="18" t="n">
        <v>333.43723083</v>
      </c>
      <c r="R60" s="20" t="n">
        <v>33.080286</v>
      </c>
    </row>
    <row r="61" spans="1:18">
      <c r="A61" s="15" t="s">
        <v>458</v>
      </c>
      <c r="B61" s="17" t="n">
        <v>6525</v>
      </c>
      <c r="C61" s="18">
        <f>(0.0/B61*100)</f>
        <v/>
      </c>
      <c r="D61" s="19" t="n">
        <v>6525</v>
      </c>
      <c r="E61" s="18" t="n">
        <v>473.79371082</v>
      </c>
      <c r="F61" s="20" t="n">
        <v>3.17503696</v>
      </c>
      <c r="G61" s="18" t="n">
        <v>466.62405446</v>
      </c>
      <c r="H61" s="20" t="n">
        <v>6.55164413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514.94138458</v>
      </c>
      <c r="F62" s="20" t="n">
        <v>1.79370728</v>
      </c>
      <c r="G62" s="18" t="n">
        <v>502.94570484</v>
      </c>
      <c r="H62" s="20" t="n">
        <v>1.69385668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344.99095096</v>
      </c>
      <c r="F63" s="20" t="n">
        <v>1.7438478</v>
      </c>
      <c r="G63" s="18" t="n">
        <v>362.85360274</v>
      </c>
      <c r="H63" s="20" t="n">
        <v>2.65114773</v>
      </c>
      <c r="I63" s="18" t="s">
        <v>404</v>
      </c>
      <c r="J63" s="20" t="s">
        <v>404</v>
      </c>
      <c r="K63" s="18" t="s">
        <v>404</v>
      </c>
      <c r="L63" s="20" t="s">
        <v>404</v>
      </c>
      <c r="M63" s="18" t="s">
        <v>404</v>
      </c>
      <c r="N63" s="20" t="s">
        <v>404</v>
      </c>
      <c r="O63" s="18" t="s">
        <v>404</v>
      </c>
      <c r="P63" s="20" t="s">
        <v>404</v>
      </c>
      <c r="Q63" s="18" t="n">
        <v>368.30076045</v>
      </c>
      <c r="R63" s="20" t="n">
        <v>7.74656923</v>
      </c>
    </row>
    <row r="64" spans="1:18">
      <c r="A64" s="15" t="s">
        <v>461</v>
      </c>
      <c r="B64" s="17" t="n">
        <v>3634</v>
      </c>
      <c r="C64" s="18">
        <f>(27.0/B64*100)</f>
        <v/>
      </c>
      <c r="D64" s="19" t="n">
        <v>3607</v>
      </c>
      <c r="E64" s="18" t="n">
        <v>424.02245427</v>
      </c>
      <c r="F64" s="20" t="n">
        <v>2.13324647</v>
      </c>
      <c r="G64" s="18" t="n">
        <v>492.97615812</v>
      </c>
      <c r="H64" s="20" t="n">
        <v>3.01209323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417.1879094</v>
      </c>
      <c r="F65" s="20" t="n">
        <v>2.72796898</v>
      </c>
      <c r="G65" s="18" t="n">
        <v>404.20216955</v>
      </c>
      <c r="H65" s="20" t="n">
        <v>11.5349227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425.72471457</v>
      </c>
      <c r="F66" s="20" t="n">
        <v>1.5950703</v>
      </c>
      <c r="G66" s="18" t="n">
        <v>452.93467482</v>
      </c>
      <c r="H66" s="20" t="n">
        <v>5.49849751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387.21793479</v>
      </c>
      <c r="F67" s="20" t="n">
        <v>4.29631605</v>
      </c>
      <c r="G67" s="18" t="n">
        <v>411.39985965</v>
      </c>
      <c r="H67" s="20" t="n">
        <v>5.45238483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383.24591319</v>
      </c>
      <c r="F68" s="20" t="n">
        <v>1.04629724</v>
      </c>
      <c r="G68" s="18" t="n">
        <v>445.9573134</v>
      </c>
      <c r="H68" s="20" t="n">
        <v>1.81937877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434.65763186</v>
      </c>
      <c r="F69" s="20" t="n">
        <v>4.48084595</v>
      </c>
      <c r="G69" s="18" t="n">
        <v>426.90573989</v>
      </c>
      <c r="H69" s="20" t="n">
        <v>14.0194232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490.59926715</v>
      </c>
      <c r="F70" s="20" t="n">
        <v>4.28259378</v>
      </c>
      <c r="G70" s="18" t="n">
        <v>501.33345542</v>
      </c>
      <c r="H70" s="20" t="n">
        <v>4.76857288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531.56196822</v>
      </c>
      <c r="F71" s="20" t="n">
        <v>1.95346358</v>
      </c>
      <c r="G71" s="18" t="n">
        <v>543.90053545</v>
      </c>
      <c r="H71" s="20" t="n">
        <v>2.21728486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497.19932555</v>
      </c>
      <c r="F72" s="20" t="n">
        <v>3.13008074</v>
      </c>
      <c r="G72" s="18" t="n">
        <v>496.28104729</v>
      </c>
      <c r="H72" s="20" t="n">
        <v>11.95155468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404.73303573</v>
      </c>
      <c r="F73" s="20" t="n">
        <v>4.46777735</v>
      </c>
      <c r="G73" s="18" t="n">
        <v>415.8123449</v>
      </c>
      <c r="H73" s="20" t="n">
        <v>4.90151308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414.1104807</v>
      </c>
      <c r="F74" s="20" t="n">
        <v>2.05615562</v>
      </c>
      <c r="G74" s="18" t="n">
        <v>444.86557179</v>
      </c>
      <c r="H74" s="20" t="n">
        <v>2.77135998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363.05891844</v>
      </c>
      <c r="F75" s="20" t="n">
        <v>3.52480157</v>
      </c>
      <c r="G75" s="18" t="n">
        <v>284.13636297</v>
      </c>
      <c r="H75" s="20" t="n">
        <v>15.61878998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413.83813294</v>
      </c>
      <c r="F76" s="20" t="n">
        <v>3.60495663</v>
      </c>
      <c r="G76" s="18" t="n">
        <v>475.87024528</v>
      </c>
      <c r="H76" s="20" t="n">
        <v>5.92803169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431.74578617</v>
      </c>
      <c r="F77" s="20" t="n">
        <v>2.91796182</v>
      </c>
      <c r="G77" s="18" t="n">
        <v>490.98437427</v>
      </c>
      <c r="H77" s="20" t="n">
        <v>13.47723371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486.29980467</v>
      </c>
      <c r="F78" s="20" t="n">
        <v>4.32040911</v>
      </c>
      <c r="G78" s="18" t="n">
        <v>489.02008928</v>
      </c>
      <c r="H78" s="20" t="n">
        <v>9.782855039999999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471.5881219</v>
      </c>
      <c r="F79" s="20" t="n">
        <v>8.807546589999999</v>
      </c>
      <c r="G79" s="18" t="n">
        <v>483.82691394</v>
      </c>
      <c r="H79" s="20" t="n">
        <v>11.54153733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428.38220361</v>
      </c>
      <c r="F80" s="20" t="n">
        <v>3.98280223</v>
      </c>
      <c r="G80" s="18" t="n">
        <v>417.6302689</v>
      </c>
      <c r="H80" s="20" t="n">
        <v>9.60703294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431.05888632</v>
      </c>
      <c r="F81" s="20" t="n">
        <v>3.65339089</v>
      </c>
      <c r="G81" s="18" t="n">
        <v>427.1178421</v>
      </c>
      <c r="H81" s="20" t="n">
        <v>9.750010850000001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494.54768739</v>
      </c>
      <c r="F7" s="20" t="n">
        <v>3.47648734</v>
      </c>
      <c r="G7" s="18" t="n">
        <v>506.79357447</v>
      </c>
      <c r="H7" s="20" t="n">
        <v>2.42479454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493.69057491</v>
      </c>
      <c r="F8" s="20" t="n">
        <v>6.83323928</v>
      </c>
      <c r="G8" s="18" t="n">
        <v>480.52742576</v>
      </c>
      <c r="H8" s="20" t="n">
        <v>4.38822272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487.6252253</v>
      </c>
      <c r="F9" s="20" t="n">
        <v>6.45404621</v>
      </c>
      <c r="G9" s="18" t="n">
        <v>507.40961835</v>
      </c>
      <c r="H9" s="20" t="n">
        <v>3.70626306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530.84267568</v>
      </c>
      <c r="F10" s="20" t="n">
        <v>3.70113471</v>
      </c>
      <c r="G10" s="18" t="n">
        <v>525.87336193</v>
      </c>
      <c r="H10" s="20" t="n">
        <v>3.29595898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459.69577035</v>
      </c>
      <c r="F11" s="20" t="n">
        <v>4.86899006</v>
      </c>
      <c r="G11" s="18" t="n">
        <v>458.90835675</v>
      </c>
      <c r="H11" s="20" t="n">
        <v>5.46035264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491.9984511</v>
      </c>
      <c r="F12" s="20" t="n">
        <v>13.60537558</v>
      </c>
      <c r="G12" s="18" t="n">
        <v>486.96618281</v>
      </c>
      <c r="H12" s="20" t="n">
        <v>2.82763126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496.42804421</v>
      </c>
      <c r="F13" s="20" t="n">
        <v>8.834811289999999</v>
      </c>
      <c r="G13" s="18" t="n">
        <v>500.17910296</v>
      </c>
      <c r="H13" s="20" t="n">
        <v>3.0121049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512.89464074</v>
      </c>
      <c r="F14" s="20" t="n">
        <v>4.25643588</v>
      </c>
      <c r="G14" s="18" t="n">
        <v>522.32901543</v>
      </c>
      <c r="H14" s="20" t="n">
        <v>2.8669225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517.31586533</v>
      </c>
      <c r="F15" s="20" t="n">
        <v>6.23660412</v>
      </c>
      <c r="G15" s="18" t="n">
        <v>529.00246694</v>
      </c>
      <c r="H15" s="20" t="n">
        <v>2.67603921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503.9268831</v>
      </c>
      <c r="F16" s="20" t="n">
        <v>9.54841354</v>
      </c>
      <c r="G16" s="18" t="n">
        <v>501.5434521</v>
      </c>
      <c r="H16" s="20" t="n">
        <v>4.6845222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521.94417089</v>
      </c>
      <c r="F17" s="20" t="n">
        <v>6.97248797</v>
      </c>
      <c r="G17" s="18" t="n">
        <v>501.79130737</v>
      </c>
      <c r="H17" s="20" t="n">
        <v>5.04693448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466.97208442</v>
      </c>
      <c r="F18" s="20" t="n">
        <v>4.38274113</v>
      </c>
      <c r="G18" s="18" t="n">
        <v>471.73664095</v>
      </c>
      <c r="H18" s="20" t="n">
        <v>30.21945009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458.7639897</v>
      </c>
      <c r="F19" s="20" t="n">
        <v>8.932215619999999</v>
      </c>
      <c r="G19" s="18" t="n">
        <v>475.86085663</v>
      </c>
      <c r="H19" s="20" t="n">
        <v>4.99507172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481.80013044</v>
      </c>
      <c r="F20" s="20" t="n">
        <v>6.61598068</v>
      </c>
      <c r="G20" s="18" t="n">
        <v>481.74965326</v>
      </c>
      <c r="H20" s="20" t="n">
        <v>2.05563898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523.72277319</v>
      </c>
      <c r="F21" s="20" t="n">
        <v>4.583282</v>
      </c>
      <c r="G21" s="18" t="n">
        <v>520.79679418</v>
      </c>
      <c r="H21" s="20" t="n">
        <v>3.19630195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461.9517709</v>
      </c>
      <c r="F22" s="20" t="n">
        <v>15.26668075</v>
      </c>
      <c r="G22" s="18" t="n">
        <v>481.77052519</v>
      </c>
      <c r="H22" s="20" t="n">
        <v>4.40659867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479.02391463</v>
      </c>
      <c r="F23" s="20" t="n">
        <v>8.96014042</v>
      </c>
      <c r="G23" s="18" t="n">
        <v>491.33308651</v>
      </c>
      <c r="H23" s="20" t="n">
        <v>3.54431163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508.79627446</v>
      </c>
      <c r="F24" s="20" t="n">
        <v>5.14225964</v>
      </c>
      <c r="G24" s="18" t="n">
        <v>525.4548774</v>
      </c>
      <c r="H24" s="20" t="n">
        <v>5.80052681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522.09566037</v>
      </c>
      <c r="F25" s="20" t="n">
        <v>16.11647357</v>
      </c>
      <c r="G25" s="18" t="n">
        <v>516.94085903</v>
      </c>
      <c r="H25" s="20" t="n">
        <v>3.71590368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487.49642159</v>
      </c>
      <c r="F26" s="20" t="n">
        <v>3.25962293</v>
      </c>
      <c r="G26" s="18" t="n">
        <v>488.23063144</v>
      </c>
      <c r="H26" s="20" t="n">
        <v>2.54762147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492.9937337</v>
      </c>
      <c r="F27" s="20" t="n">
        <v>2.71746448</v>
      </c>
      <c r="G27" s="18" t="n">
        <v>478.39532241</v>
      </c>
      <c r="H27" s="20" t="n">
        <v>1.51717962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423.36435508</v>
      </c>
      <c r="F28" s="20" t="n">
        <v>2.98285743</v>
      </c>
      <c r="G28" s="18" t="n">
        <v>422.6909879</v>
      </c>
      <c r="H28" s="20" t="n">
        <v>7.88617401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503.24187949</v>
      </c>
      <c r="F29" s="20" t="n">
        <v>24.22573347</v>
      </c>
      <c r="G29" s="18" t="n">
        <v>506.04859723</v>
      </c>
      <c r="H29" s="20" t="n">
        <v>5.19685271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525.91628409</v>
      </c>
      <c r="F30" s="20" t="n">
        <v>11.94890923</v>
      </c>
      <c r="G30" s="18" t="n">
        <v>510.75050301</v>
      </c>
      <c r="H30" s="20" t="n">
        <v>3.09176804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510.25384389</v>
      </c>
      <c r="F31" s="20" t="n">
        <v>6.33579387</v>
      </c>
      <c r="G31" s="18" t="n">
        <v>514.04412003</v>
      </c>
      <c r="H31" s="20" t="n">
        <v>2.99047998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528.39481879</v>
      </c>
      <c r="F32" s="20" t="n">
        <v>14.07821801</v>
      </c>
      <c r="G32" s="18" t="n">
        <v>504.34687955</v>
      </c>
      <c r="H32" s="20" t="n">
        <v>2.47345657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501.71952203</v>
      </c>
      <c r="F33" s="20" t="n">
        <v>4.04604521</v>
      </c>
      <c r="G33" s="18" t="n">
        <v>492.62737786</v>
      </c>
      <c r="H33" s="20" t="n">
        <v>5.02216756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451.95156364</v>
      </c>
      <c r="F34" s="20" t="n">
        <v>15.40805597</v>
      </c>
      <c r="G34" s="18" t="n">
        <v>452.59193274</v>
      </c>
      <c r="H34" s="20" t="n">
        <v>3.78752016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508.70121287</v>
      </c>
      <c r="F35" s="20" t="n">
        <v>3.00109716</v>
      </c>
      <c r="G35" s="18" t="n">
        <v>506.7692975</v>
      </c>
      <c r="H35" s="20" t="n">
        <v>1.79243516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496.34786297</v>
      </c>
      <c r="F36" s="20" t="n">
        <v>3.57820146</v>
      </c>
      <c r="G36" s="18" t="n">
        <v>494.98113246</v>
      </c>
      <c r="H36" s="20" t="n">
        <v>3.61140004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501.840971</v>
      </c>
      <c r="F37" s="20" t="n">
        <v>9.008849590000001</v>
      </c>
      <c r="G37" s="18" t="n">
        <v>499.70887477</v>
      </c>
      <c r="H37" s="20" t="n">
        <v>3.98975118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472.71259221</v>
      </c>
      <c r="F38" s="20" t="n">
        <v>5.19034167</v>
      </c>
      <c r="G38" s="18" t="n">
        <v>506.27879698</v>
      </c>
      <c r="H38" s="20" t="n">
        <v>4.7472724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429.37940856</v>
      </c>
      <c r="F39" s="20" t="n">
        <v>4.4121086</v>
      </c>
      <c r="G39" s="18" t="n">
        <v>417.7020966</v>
      </c>
      <c r="H39" s="20" t="n">
        <v>12.85625055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494.5673222</v>
      </c>
      <c r="F40" s="20" t="n">
        <v>5.89254257</v>
      </c>
      <c r="G40" s="18" t="n">
        <v>500.75295598</v>
      </c>
      <c r="H40" s="20" t="n">
        <v>3.48329361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482.34207173</v>
      </c>
      <c r="F41" s="20" t="n">
        <v>6.86506029</v>
      </c>
      <c r="G41" s="18" t="n">
        <v>506.05732783</v>
      </c>
      <c r="H41" s="20" t="n">
        <v>3.62141126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401.13202012</v>
      </c>
      <c r="F44" s="20" t="n">
        <v>4.64999502</v>
      </c>
      <c r="G44" s="18" t="n">
        <v>411.22349182</v>
      </c>
      <c r="H44" s="20" t="n">
        <v>7.81782203</v>
      </c>
      <c r="I44" s="18" t="s">
        <v>404</v>
      </c>
      <c r="J44" s="20" t="s">
        <v>404</v>
      </c>
      <c r="K44" s="18" t="s">
        <v>404</v>
      </c>
      <c r="L44" s="20" t="s">
        <v>404</v>
      </c>
      <c r="M44" s="18" t="s">
        <v>404</v>
      </c>
      <c r="N44" s="20" t="s">
        <v>404</v>
      </c>
      <c r="O44" s="18" t="s">
        <v>404</v>
      </c>
      <c r="P44" s="20" t="s">
        <v>404</v>
      </c>
      <c r="Q44" s="18" t="n">
        <v>402.41274019</v>
      </c>
      <c r="R44" s="20" t="n">
        <v>19.08979622</v>
      </c>
    </row>
    <row r="45" spans="1:18">
      <c r="A45" s="15" t="s">
        <v>442</v>
      </c>
      <c r="B45" s="17" t="n">
        <v>5519</v>
      </c>
      <c r="C45" s="18">
        <f>(0.0/B45*100)</f>
        <v/>
      </c>
      <c r="D45" s="19" t="n">
        <v>5519</v>
      </c>
      <c r="E45" s="18" t="n">
        <v>351.84938922</v>
      </c>
      <c r="F45" s="20" t="n">
        <v>3.35966529</v>
      </c>
      <c r="G45" s="18" t="n">
        <v>339.60460601</v>
      </c>
      <c r="H45" s="20" t="n">
        <v>9.0492138</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406.34778117</v>
      </c>
      <c r="F46" s="20" t="n">
        <v>4.04664649</v>
      </c>
      <c r="G46" s="18" t="n">
        <v>419.15164351</v>
      </c>
      <c r="H46" s="20" t="n">
        <v>5.24724866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442.17931979</v>
      </c>
      <c r="F47" s="20" t="n">
        <v>6.12829072</v>
      </c>
      <c r="G47" s="18" t="n">
        <v>402.97259874</v>
      </c>
      <c r="H47" s="20" t="n">
        <v>12.38948797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485.26615396</v>
      </c>
      <c r="F48" s="20" t="n">
        <v>7.24098047</v>
      </c>
      <c r="G48" s="18" t="n">
        <v>522.52011424</v>
      </c>
      <c r="H48" s="20" t="n">
        <v>11.74927892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423.11194814</v>
      </c>
      <c r="F49" s="20" t="n">
        <v>4.80375932</v>
      </c>
      <c r="G49" s="18" t="n">
        <v>427.00539092</v>
      </c>
      <c r="H49" s="20" t="n">
        <v>5.25999347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429.51030598</v>
      </c>
      <c r="F50" s="20" t="n">
        <v>5.35237989</v>
      </c>
      <c r="G50" s="18" t="n">
        <v>427.05488116</v>
      </c>
      <c r="H50" s="20" t="n">
        <v>4.76677273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430.66614878</v>
      </c>
      <c r="F51" s="20" t="n">
        <v>2.99580215</v>
      </c>
      <c r="G51" s="18" t="n">
        <v>418.35862258</v>
      </c>
      <c r="H51" s="20" t="n">
        <v>6.23507753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494.68366227</v>
      </c>
      <c r="F52" s="20" t="n">
        <v>5.8571859</v>
      </c>
      <c r="G52" s="18" t="n">
        <v>482.18797025</v>
      </c>
      <c r="H52" s="20" t="n">
        <v>4.77696952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438.87810482</v>
      </c>
      <c r="F53" s="20" t="n">
        <v>1.63664139</v>
      </c>
      <c r="G53" s="18" t="n">
        <v>473.89296375</v>
      </c>
      <c r="H53" s="20" t="n">
        <v>5.23689068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352.85773321</v>
      </c>
      <c r="F54" s="20" t="n">
        <v>3.82172034</v>
      </c>
      <c r="G54" s="18" t="n">
        <v>378.25022165</v>
      </c>
      <c r="H54" s="20" t="n">
        <v>10.96954849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394.39749836</v>
      </c>
      <c r="F55" s="20" t="n">
        <v>4.28433194</v>
      </c>
      <c r="G55" s="18" t="n">
        <v>409.81388324</v>
      </c>
      <c r="H55" s="20" t="n">
        <v>6.1273983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530.45320087</v>
      </c>
      <c r="F56" s="20" t="n">
        <v>11.14600013</v>
      </c>
      <c r="G56" s="18" t="n">
        <v>526.26199243</v>
      </c>
      <c r="H56" s="20" t="n">
        <v>3.09985531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394.28629771</v>
      </c>
      <c r="F57" s="20" t="n">
        <v>8.245924240000001</v>
      </c>
      <c r="G57" s="18" t="n">
        <v>397.78321543</v>
      </c>
      <c r="H57" s="20" t="n">
        <v>3.26335954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405.77585867</v>
      </c>
      <c r="F58" s="20" t="n">
        <v>3.19820745</v>
      </c>
      <c r="G58" s="18" t="n">
        <v>441.72750912</v>
      </c>
      <c r="H58" s="20" t="n">
        <v>12.19798439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350.12266295</v>
      </c>
      <c r="F59" s="20" t="n">
        <v>1.74586539</v>
      </c>
      <c r="G59" s="18" t="n">
        <v>331.7429129</v>
      </c>
      <c r="H59" s="20" t="n">
        <v>4.86429409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329.7300636</v>
      </c>
      <c r="F60" s="20" t="n">
        <v>7.11845746</v>
      </c>
      <c r="G60" s="18" t="n">
        <v>366.67406987</v>
      </c>
      <c r="H60" s="20" t="n">
        <v>8.707387929999999</v>
      </c>
      <c r="I60" s="18" t="s">
        <v>404</v>
      </c>
      <c r="J60" s="20" t="s">
        <v>404</v>
      </c>
      <c r="K60" s="18" t="s">
        <v>404</v>
      </c>
      <c r="L60" s="20" t="s">
        <v>404</v>
      </c>
      <c r="M60" s="18" t="s">
        <v>404</v>
      </c>
      <c r="N60" s="20" t="s">
        <v>404</v>
      </c>
      <c r="O60" s="18" t="s">
        <v>404</v>
      </c>
      <c r="P60" s="20" t="s">
        <v>404</v>
      </c>
      <c r="Q60" s="18" t="n">
        <v>333.43723083</v>
      </c>
      <c r="R60" s="20" t="n">
        <v>33.080286</v>
      </c>
    </row>
    <row r="61" spans="1:18">
      <c r="A61" s="15" t="s">
        <v>458</v>
      </c>
      <c r="B61" s="17" t="n">
        <v>6525</v>
      </c>
      <c r="C61" s="18">
        <f>(0.0/B61*100)</f>
        <v/>
      </c>
      <c r="D61" s="19" t="n">
        <v>6525</v>
      </c>
      <c r="E61" s="18" t="n">
        <v>471.85592526</v>
      </c>
      <c r="F61" s="20" t="n">
        <v>5.37850686</v>
      </c>
      <c r="G61" s="18" t="n">
        <v>472.53578607</v>
      </c>
      <c r="H61" s="20" t="n">
        <v>3.56325054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559.18646154</v>
      </c>
      <c r="F62" s="20" t="n">
        <v>4.4551974</v>
      </c>
      <c r="G62" s="18" t="n">
        <v>505.37950101</v>
      </c>
      <c r="H62" s="20" t="n">
        <v>1.24299241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353.63010803</v>
      </c>
      <c r="F63" s="20" t="n">
        <v>1.88769454</v>
      </c>
      <c r="G63" s="18" t="n">
        <v>347.18912089</v>
      </c>
      <c r="H63" s="20" t="n">
        <v>2.13330364</v>
      </c>
      <c r="I63" s="18" t="s">
        <v>404</v>
      </c>
      <c r="J63" s="20" t="s">
        <v>404</v>
      </c>
      <c r="K63" s="18" t="s">
        <v>404</v>
      </c>
      <c r="L63" s="20" t="s">
        <v>404</v>
      </c>
      <c r="M63" s="18" t="s">
        <v>404</v>
      </c>
      <c r="N63" s="20" t="s">
        <v>404</v>
      </c>
      <c r="O63" s="18" t="s">
        <v>404</v>
      </c>
      <c r="P63" s="20" t="s">
        <v>404</v>
      </c>
      <c r="Q63" s="18" t="n">
        <v>368.30076045</v>
      </c>
      <c r="R63" s="20" t="n">
        <v>7.74656923</v>
      </c>
    </row>
    <row r="64" spans="1:18">
      <c r="A64" s="15" t="s">
        <v>461</v>
      </c>
      <c r="B64" s="17" t="n">
        <v>3634</v>
      </c>
      <c r="C64" s="18">
        <f>(27.0/B64*100)</f>
        <v/>
      </c>
      <c r="D64" s="19" t="n">
        <v>3607</v>
      </c>
      <c r="E64" s="18" t="n">
        <v>424.31381669</v>
      </c>
      <c r="F64" s="20" t="n">
        <v>2.21029881</v>
      </c>
      <c r="G64" s="18" t="n">
        <v>490.89706327</v>
      </c>
      <c r="H64" s="20" t="n">
        <v>3.08773619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420.68207895</v>
      </c>
      <c r="F65" s="20" t="n">
        <v>4.57751424</v>
      </c>
      <c r="G65" s="18" t="n">
        <v>412.2014886</v>
      </c>
      <c r="H65" s="20" t="n">
        <v>3.82659452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416.92299593</v>
      </c>
      <c r="F66" s="20" t="n">
        <v>2.15630462</v>
      </c>
      <c r="G66" s="18" t="n">
        <v>437.63951275</v>
      </c>
      <c r="H66" s="20" t="n">
        <v>2.06084845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390.89311801</v>
      </c>
      <c r="F67" s="20" t="n">
        <v>5.331412</v>
      </c>
      <c r="G67" s="18" t="n">
        <v>401.26260437</v>
      </c>
      <c r="H67" s="20" t="n">
        <v>4.33366431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381.86526181</v>
      </c>
      <c r="F68" s="20" t="n">
        <v>1.01758397</v>
      </c>
      <c r="G68" s="18" t="n">
        <v>450.82985263</v>
      </c>
      <c r="H68" s="20" t="n">
        <v>1.93304564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424.89658148</v>
      </c>
      <c r="F69" s="20" t="n">
        <v>8.004319539999999</v>
      </c>
      <c r="G69" s="18" t="n">
        <v>437.58278549</v>
      </c>
      <c r="H69" s="20" t="n">
        <v>5.28698008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490.34323792</v>
      </c>
      <c r="F70" s="20" t="n">
        <v>4.43964985</v>
      </c>
      <c r="G70" s="18" t="n">
        <v>498.60906108</v>
      </c>
      <c r="H70" s="20" t="n">
        <v>4.58826898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518.33250934</v>
      </c>
      <c r="F71" s="20" t="n">
        <v>1.94702307</v>
      </c>
      <c r="G71" s="18" t="n">
        <v>548.32878693</v>
      </c>
      <c r="H71" s="20" t="n">
        <v>2.12394748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482.40640101</v>
      </c>
      <c r="F72" s="20" t="n">
        <v>7.77367264</v>
      </c>
      <c r="G72" s="18" t="n">
        <v>498.94634433</v>
      </c>
      <c r="H72" s="20" t="n">
        <v>2.85392569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409.34222935</v>
      </c>
      <c r="F73" s="20" t="n">
        <v>12.52060596</v>
      </c>
      <c r="G73" s="18" t="n">
        <v>409.10985823</v>
      </c>
      <c r="H73" s="20" t="n">
        <v>3.5482086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399.8308233</v>
      </c>
      <c r="F74" s="20" t="n">
        <v>2.46247316</v>
      </c>
      <c r="G74" s="18" t="n">
        <v>444.67193186</v>
      </c>
      <c r="H74" s="20" t="n">
        <v>2.00023016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360.70021374</v>
      </c>
      <c r="F75" s="20" t="n">
        <v>4.01436409</v>
      </c>
      <c r="G75" s="18" t="n">
        <v>373.17195487</v>
      </c>
      <c r="H75" s="20" t="n">
        <v>8.660476320000001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412.13573666</v>
      </c>
      <c r="F76" s="20" t="n">
        <v>3.48666293</v>
      </c>
      <c r="G76" s="18" t="n">
        <v>477.94283434</v>
      </c>
      <c r="H76" s="20" t="n">
        <v>5.80198359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427.60931652</v>
      </c>
      <c r="F77" s="20" t="n">
        <v>3.7005351</v>
      </c>
      <c r="G77" s="18" t="n">
        <v>452.28823447</v>
      </c>
      <c r="H77" s="20" t="n">
        <v>4.96302971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488.50920396</v>
      </c>
      <c r="F78" s="20" t="n">
        <v>4.02225318</v>
      </c>
      <c r="G78" s="18" t="n">
        <v>473.43239922</v>
      </c>
      <c r="H78" s="20" t="n">
        <v>10.58870462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451.70581725</v>
      </c>
      <c r="F79" s="20" t="n">
        <v>12.19142838</v>
      </c>
      <c r="G79" s="18" t="n">
        <v>488.00976898</v>
      </c>
      <c r="H79" s="20" t="n">
        <v>8.66036072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432.17359969</v>
      </c>
      <c r="F80" s="20" t="n">
        <v>4.00054186</v>
      </c>
      <c r="G80" s="18" t="n">
        <v>403.20191644</v>
      </c>
      <c r="H80" s="20" t="n">
        <v>8.4311639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428.15317094</v>
      </c>
      <c r="F81" s="20" t="n">
        <v>3.32020341</v>
      </c>
      <c r="G81" s="18" t="n">
        <v>445.21414037</v>
      </c>
      <c r="H81" s="20" t="n">
        <v>14.1116267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503.60842266</v>
      </c>
      <c r="F7" s="20" t="n">
        <v>1.85918777</v>
      </c>
      <c r="G7" s="18" t="n">
        <v>493.11445744</v>
      </c>
      <c r="H7" s="20" t="n">
        <v>13.21358751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485.21195584</v>
      </c>
      <c r="F8" s="20" t="n">
        <v>2.84616836</v>
      </c>
      <c r="G8" s="18" t="n">
        <v>461.36848039</v>
      </c>
      <c r="H8" s="20" t="n">
        <v>20.70399688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501.92337402</v>
      </c>
      <c r="F9" s="20" t="n">
        <v>2.56217532</v>
      </c>
      <c r="G9" s="18" t="n">
        <v>479.08902503</v>
      </c>
      <c r="H9" s="20" t="n">
        <v>11.67176709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527.76835235</v>
      </c>
      <c r="F10" s="20" t="n">
        <v>2.41623022</v>
      </c>
      <c r="G10" s="18" t="n">
        <v>541.1344968</v>
      </c>
      <c r="H10" s="20" t="n">
        <v>12.09947155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458.66650349</v>
      </c>
      <c r="F11" s="20" t="n">
        <v>3.29980453</v>
      </c>
      <c r="G11" s="18" t="n">
        <v>461.93451586</v>
      </c>
      <c r="H11" s="20" t="n">
        <v>9.35336096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488.66706725</v>
      </c>
      <c r="F12" s="20" t="n">
        <v>2.70897368</v>
      </c>
      <c r="G12" s="18" t="n">
        <v>459.02964869</v>
      </c>
      <c r="H12" s="20" t="n">
        <v>19.47797761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500.19698937</v>
      </c>
      <c r="F13" s="20" t="n">
        <v>2.80350322</v>
      </c>
      <c r="G13" s="18" t="n">
        <v>494.21549724</v>
      </c>
      <c r="H13" s="20" t="n">
        <v>11.63416824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514.93099334</v>
      </c>
      <c r="F14" s="20" t="n">
        <v>4.23117726</v>
      </c>
      <c r="G14" s="18" t="n">
        <v>520.99975155</v>
      </c>
      <c r="H14" s="20" t="n">
        <v>2.78085414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525.68980931</v>
      </c>
      <c r="F15" s="20" t="n">
        <v>2.69266897</v>
      </c>
      <c r="G15" s="18" t="n">
        <v>550.53817727</v>
      </c>
      <c r="H15" s="20" t="n">
        <v>16.6933059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503.12062341</v>
      </c>
      <c r="F16" s="20" t="n">
        <v>2.80808545</v>
      </c>
      <c r="G16" s="18" t="n">
        <v>386.14709486</v>
      </c>
      <c r="H16" s="20" t="n">
        <v>27.47412045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510.60767986</v>
      </c>
      <c r="F17" s="20" t="n">
        <v>4.83249718</v>
      </c>
      <c r="G17" s="18" t="n">
        <v>502.7101568</v>
      </c>
      <c r="H17" s="20" t="n">
        <v>9.808561060000001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466.77717393</v>
      </c>
      <c r="F18" s="20" t="n">
        <v>4.34343912</v>
      </c>
      <c r="G18" s="18" t="n">
        <v>512.3766879</v>
      </c>
      <c r="H18" s="20" t="n">
        <v>9.76167918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468.18546965</v>
      </c>
      <c r="F19" s="20" t="n">
        <v>4.81793857</v>
      </c>
      <c r="G19" s="18" t="n">
        <v>473.76536333</v>
      </c>
      <c r="H19" s="20" t="n">
        <v>7.21731622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481.78802779</v>
      </c>
      <c r="F20" s="20" t="n">
        <v>2.00071965</v>
      </c>
      <c r="G20" s="18" t="n">
        <v>427.39935</v>
      </c>
      <c r="H20" s="20" t="n">
        <v>32.51814508</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520.93740443</v>
      </c>
      <c r="F21" s="20" t="n">
        <v>2.67492582</v>
      </c>
      <c r="G21" s="18" t="n">
        <v>536.7983559</v>
      </c>
      <c r="H21" s="20" t="n">
        <v>12.7110661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483.78106793</v>
      </c>
      <c r="F22" s="20" t="n">
        <v>4.42604713</v>
      </c>
      <c r="G22" s="18" t="n">
        <v>426.67486298</v>
      </c>
      <c r="H22" s="20" t="n">
        <v>21.6015147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488.23357555</v>
      </c>
      <c r="F23" s="20" t="n">
        <v>2.98296441</v>
      </c>
      <c r="G23" s="18" t="n">
        <v>496.40851632</v>
      </c>
      <c r="H23" s="20" t="n">
        <v>28.07137268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517.71698012</v>
      </c>
      <c r="F24" s="20" t="n">
        <v>3.23198483</v>
      </c>
      <c r="G24" s="18" t="n">
        <v>473.14864486</v>
      </c>
      <c r="H24" s="20" t="n">
        <v>29.83556901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517.24387938</v>
      </c>
      <c r="F25" s="20" t="n">
        <v>3.66467482</v>
      </c>
      <c r="G25" s="18" t="n">
        <v>520.18499338</v>
      </c>
      <c r="H25" s="20" t="n">
        <v>14.69853363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487.57618639</v>
      </c>
      <c r="F26" s="20" t="n">
        <v>1.99158228</v>
      </c>
      <c r="G26" s="18" t="n">
        <v>492.97789686</v>
      </c>
      <c r="H26" s="20" t="n">
        <v>9.62650983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479.35782072</v>
      </c>
      <c r="F27" s="20" t="n">
        <v>1.44474507</v>
      </c>
      <c r="G27" s="18" t="n">
        <v>588.97681289</v>
      </c>
      <c r="H27" s="20" t="n">
        <v>10.44881638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418.91515068</v>
      </c>
      <c r="F28" s="20" t="n">
        <v>2.70180203</v>
      </c>
      <c r="G28" s="18" t="n">
        <v>455.9085238</v>
      </c>
      <c r="H28" s="20" t="n">
        <v>9.375274129999999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506.0629573</v>
      </c>
      <c r="F29" s="20" t="n">
        <v>4.60759568</v>
      </c>
      <c r="G29" s="18" t="n">
        <v>454.39473857</v>
      </c>
      <c r="H29" s="20" t="n">
        <v>9.204099510000001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511.39506158</v>
      </c>
      <c r="F30" s="20" t="n">
        <v>3.0145862</v>
      </c>
      <c r="G30" s="18" t="n">
        <v>516.70039314</v>
      </c>
      <c r="H30" s="20" t="n">
        <v>10.30641861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513.50343672</v>
      </c>
      <c r="F31" s="20" t="n">
        <v>2.68059557</v>
      </c>
      <c r="G31" s="18" t="n">
        <v>469.59218755</v>
      </c>
      <c r="H31" s="20" t="n">
        <v>13.19331416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505.62066769</v>
      </c>
      <c r="F32" s="20" t="n">
        <v>2.83453558</v>
      </c>
      <c r="G32" s="18" t="n">
        <v>506.16318678</v>
      </c>
      <c r="H32" s="20" t="n">
        <v>8.2155231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499.84789716</v>
      </c>
      <c r="F33" s="20" t="n">
        <v>3.16835968</v>
      </c>
      <c r="G33" s="18" t="n">
        <v>490.62143142</v>
      </c>
      <c r="H33" s="20" t="n">
        <v>6.80357287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455.02659584</v>
      </c>
      <c r="F34" s="20" t="n">
        <v>2.93569751</v>
      </c>
      <c r="G34" s="18" t="n">
        <v>403.59990876</v>
      </c>
      <c r="H34" s="20" t="n">
        <v>23.45964397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510.53232915</v>
      </c>
      <c r="F35" s="20" t="n">
        <v>1.56018013</v>
      </c>
      <c r="G35" s="18" t="n">
        <v>462.48537311</v>
      </c>
      <c r="H35" s="20" t="n">
        <v>3.86124448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495.77629166</v>
      </c>
      <c r="F36" s="20" t="n">
        <v>2.40870805</v>
      </c>
      <c r="G36" s="18" t="n">
        <v>489.27012104</v>
      </c>
      <c r="H36" s="20" t="n">
        <v>10.23419155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499.72024085</v>
      </c>
      <c r="F37" s="20" t="n">
        <v>3.47215576</v>
      </c>
      <c r="G37" s="18" t="n">
        <v>521.86227936</v>
      </c>
      <c r="H37" s="20" t="n">
        <v>15.22793104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491.54152361</v>
      </c>
      <c r="F38" s="20" t="n">
        <v>3.28553182</v>
      </c>
      <c r="G38" s="18" t="n">
        <v>495.92200175</v>
      </c>
      <c r="H38" s="20" t="n">
        <v>23.00334839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428.1269532</v>
      </c>
      <c r="F39" s="20" t="n">
        <v>4.14122676</v>
      </c>
      <c r="G39" s="18" t="n">
        <v>434.98671301</v>
      </c>
      <c r="H39" s="20" t="n">
        <v>30.77089666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500.72070768</v>
      </c>
      <c r="F40" s="20" t="n">
        <v>3.2544179</v>
      </c>
      <c r="G40" s="18" t="n">
        <v>464.4789034</v>
      </c>
      <c r="H40" s="20" t="n">
        <v>11.57777257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497.46480892</v>
      </c>
      <c r="F41" s="20" t="n">
        <v>4.59285799</v>
      </c>
      <c r="G41" s="18" t="n">
        <v>498.05462037</v>
      </c>
      <c r="H41" s="20" t="n">
        <v>5.37759562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404.70194859</v>
      </c>
      <c r="F44" s="20" t="n">
        <v>5.14299728</v>
      </c>
      <c r="G44" s="18" t="n">
        <v>407.47415675</v>
      </c>
      <c r="H44" s="20" t="n">
        <v>6.57959298</v>
      </c>
      <c r="I44" s="18" t="s">
        <v>404</v>
      </c>
      <c r="J44" s="20" t="s">
        <v>404</v>
      </c>
      <c r="K44" s="18" t="s">
        <v>404</v>
      </c>
      <c r="L44" s="20" t="s">
        <v>404</v>
      </c>
      <c r="M44" s="18" t="s">
        <v>404</v>
      </c>
      <c r="N44" s="20" t="s">
        <v>404</v>
      </c>
      <c r="O44" s="18" t="s">
        <v>404</v>
      </c>
      <c r="P44" s="20" t="s">
        <v>404</v>
      </c>
      <c r="Q44" s="18" t="n">
        <v>402.41274019</v>
      </c>
      <c r="R44" s="20" t="n">
        <v>19.08979622</v>
      </c>
    </row>
    <row r="45" spans="1:18">
      <c r="A45" s="15" t="s">
        <v>442</v>
      </c>
      <c r="B45" s="17" t="n">
        <v>5519</v>
      </c>
      <c r="C45" s="18">
        <f>(0.0/B45*100)</f>
        <v/>
      </c>
      <c r="D45" s="19" t="n">
        <v>5519</v>
      </c>
      <c r="E45" s="18" t="n">
        <v>349.99724473</v>
      </c>
      <c r="F45" s="20" t="n">
        <v>3.06768205</v>
      </c>
      <c r="G45" s="18" t="n">
        <v>345.0834238</v>
      </c>
      <c r="H45" s="20" t="n">
        <v>9.750206179999999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408.79435434</v>
      </c>
      <c r="F46" s="20" t="n">
        <v>3.33675901</v>
      </c>
      <c r="G46" s="18" t="n">
        <v>428.38039225</v>
      </c>
      <c r="H46" s="20" t="n">
        <v>9.938895199999999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432.33390925</v>
      </c>
      <c r="F47" s="20" t="n">
        <v>5.49454644</v>
      </c>
      <c r="G47" s="18" t="n">
        <v>425.49340471</v>
      </c>
      <c r="H47" s="20" t="n">
        <v>25.04174256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485.18289297</v>
      </c>
      <c r="F48" s="20" t="n">
        <v>6.46048272</v>
      </c>
      <c r="G48" s="18" t="n">
        <v>528.93485172</v>
      </c>
      <c r="H48" s="20" t="n">
        <v>12.57154149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423.36959529</v>
      </c>
      <c r="F49" s="20" t="n">
        <v>3.46094787</v>
      </c>
      <c r="G49" s="18" t="n">
        <v>448.34672867</v>
      </c>
      <c r="H49" s="20" t="n">
        <v>11.92723202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429.74700717</v>
      </c>
      <c r="F50" s="20" t="n">
        <v>4.12479031</v>
      </c>
      <c r="G50" s="18" t="n">
        <v>424.11103874</v>
      </c>
      <c r="H50" s="20" t="n">
        <v>6.94732105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427.44595389</v>
      </c>
      <c r="F51" s="20" t="n">
        <v>2.65976479</v>
      </c>
      <c r="G51" s="18" t="n">
        <v>432.21486398</v>
      </c>
      <c r="H51" s="20" t="n">
        <v>13.68046088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486.86318645</v>
      </c>
      <c r="F52" s="20" t="n">
        <v>2.67681547</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442.14827184</v>
      </c>
      <c r="F53" s="20" t="n">
        <v>1.66055951</v>
      </c>
      <c r="G53" s="18" t="n">
        <v>472.75415772</v>
      </c>
      <c r="H53" s="20" t="n">
        <v>10.55293335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356.66732221</v>
      </c>
      <c r="F54" s="20" t="n">
        <v>3.54155057</v>
      </c>
      <c r="G54" s="18" t="n">
        <v>372.90168593</v>
      </c>
      <c r="H54" s="20" t="n">
        <v>19.71115253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399.35270747</v>
      </c>
      <c r="F55" s="20" t="n">
        <v>3.12091316</v>
      </c>
      <c r="G55" s="18" t="n">
        <v>412.77054824</v>
      </c>
      <c r="H55" s="20" t="n">
        <v>12.00006054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526.7155045</v>
      </c>
      <c r="F56" s="20" t="n">
        <v>2.75354059</v>
      </c>
      <c r="G56" s="18" t="n">
        <v>524.81116837</v>
      </c>
      <c r="H56" s="20" t="n">
        <v>27.78918038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396.80790918</v>
      </c>
      <c r="F57" s="20" t="n">
        <v>3.02747159</v>
      </c>
      <c r="G57" s="18" t="n">
        <v>406.06157943</v>
      </c>
      <c r="H57" s="20" t="n">
        <v>12.43861806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407.08541277</v>
      </c>
      <c r="F58" s="20" t="n">
        <v>3.1828429</v>
      </c>
      <c r="G58" s="18" t="n">
        <v>422.22787444</v>
      </c>
      <c r="H58" s="20" t="n">
        <v>11.73852809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343.31365877</v>
      </c>
      <c r="F59" s="20" t="n">
        <v>1.56431746</v>
      </c>
      <c r="G59" s="18" t="n">
        <v>374.79786722</v>
      </c>
      <c r="H59" s="20" t="n">
        <v>6.5376984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338.67335039</v>
      </c>
      <c r="F60" s="20" t="n">
        <v>5.15120545</v>
      </c>
      <c r="G60" s="18" t="n">
        <v>368.89590427</v>
      </c>
      <c r="H60" s="20" t="n">
        <v>13.97700844</v>
      </c>
      <c r="I60" s="18" t="s">
        <v>404</v>
      </c>
      <c r="J60" s="20" t="s">
        <v>404</v>
      </c>
      <c r="K60" s="18" t="s">
        <v>404</v>
      </c>
      <c r="L60" s="20" t="s">
        <v>404</v>
      </c>
      <c r="M60" s="18" t="s">
        <v>404</v>
      </c>
      <c r="N60" s="20" t="s">
        <v>404</v>
      </c>
      <c r="O60" s="18" t="s">
        <v>404</v>
      </c>
      <c r="P60" s="20" t="s">
        <v>404</v>
      </c>
      <c r="Q60" s="18" t="n">
        <v>333.43723083</v>
      </c>
      <c r="R60" s="20" t="n">
        <v>33.080286</v>
      </c>
    </row>
    <row r="61" spans="1:18">
      <c r="A61" s="15" t="s">
        <v>458</v>
      </c>
      <c r="B61" s="17" t="n">
        <v>6525</v>
      </c>
      <c r="C61" s="18">
        <f>(0.0/B61*100)</f>
        <v/>
      </c>
      <c r="D61" s="19" t="n">
        <v>6525</v>
      </c>
      <c r="E61" s="18" t="n">
        <v>473.65334248</v>
      </c>
      <c r="F61" s="20" t="n">
        <v>3.45138316</v>
      </c>
      <c r="G61" s="18" t="n">
        <v>467.45161036</v>
      </c>
      <c r="H61" s="20" t="n">
        <v>7.25124846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508.9664817</v>
      </c>
      <c r="F62" s="20" t="n">
        <v>1.28463415</v>
      </c>
      <c r="G62" s="18" t="n">
        <v>507.72126243</v>
      </c>
      <c r="H62" s="20" t="n">
        <v>2.67753522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344.66578929</v>
      </c>
      <c r="F63" s="20" t="n">
        <v>1.69079089</v>
      </c>
      <c r="G63" s="18" t="n">
        <v>364.22235166</v>
      </c>
      <c r="H63" s="20" t="n">
        <v>2.58747619</v>
      </c>
      <c r="I63" s="18" t="s">
        <v>404</v>
      </c>
      <c r="J63" s="20" t="s">
        <v>404</v>
      </c>
      <c r="K63" s="18" t="s">
        <v>404</v>
      </c>
      <c r="L63" s="20" t="s">
        <v>404</v>
      </c>
      <c r="M63" s="18" t="s">
        <v>404</v>
      </c>
      <c r="N63" s="20" t="s">
        <v>404</v>
      </c>
      <c r="O63" s="18" t="s">
        <v>404</v>
      </c>
      <c r="P63" s="20" t="s">
        <v>404</v>
      </c>
      <c r="Q63" s="18" t="n">
        <v>368.30076045</v>
      </c>
      <c r="R63" s="20" t="n">
        <v>7.74656923</v>
      </c>
    </row>
    <row r="64" spans="1:18">
      <c r="A64" s="15" t="s">
        <v>461</v>
      </c>
      <c r="B64" s="17" t="n">
        <v>3634</v>
      </c>
      <c r="C64" s="18">
        <f>(27.0/B64*100)</f>
        <v/>
      </c>
      <c r="D64" s="19" t="n">
        <v>3607</v>
      </c>
      <c r="E64" s="18" t="n">
        <v>444.68157432</v>
      </c>
      <c r="F64" s="20" t="n">
        <v>1.84040797</v>
      </c>
      <c r="G64" s="18" t="n">
        <v>493.96136939</v>
      </c>
      <c r="H64" s="20" t="n">
        <v>8.07371814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416.82663601</v>
      </c>
      <c r="F65" s="20" t="n">
        <v>2.95919507</v>
      </c>
      <c r="G65" s="18" t="n">
        <v>411.03626311</v>
      </c>
      <c r="H65" s="20" t="n">
        <v>9.04258875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426.95678141</v>
      </c>
      <c r="F66" s="20" t="n">
        <v>1.59709766</v>
      </c>
      <c r="G66" s="18" t="n">
        <v>414.36386513</v>
      </c>
      <c r="H66" s="20" t="n">
        <v>20.07515518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395.8853557</v>
      </c>
      <c r="F67" s="20" t="n">
        <v>3.22000107</v>
      </c>
      <c r="G67" s="18" t="n">
        <v>410.89578747</v>
      </c>
      <c r="H67" s="20" t="n">
        <v>9.87963461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397.44221994</v>
      </c>
      <c r="F68" s="20" t="n">
        <v>1.13928241</v>
      </c>
      <c r="G68" s="18" t="n">
        <v>448.15515925</v>
      </c>
      <c r="H68" s="20" t="n">
        <v>4.14904634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438.80607104</v>
      </c>
      <c r="F69" s="20" t="n">
        <v>4.58093453</v>
      </c>
      <c r="G69" s="18" t="n">
        <v>406.81576769</v>
      </c>
      <c r="H69" s="20" t="n">
        <v>9.781706679999999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493.00662905</v>
      </c>
      <c r="F70" s="20" t="n">
        <v>4.03819417</v>
      </c>
      <c r="G70" s="18" t="n">
        <v>496.49687892</v>
      </c>
      <c r="H70" s="20" t="n">
        <v>4.90088564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543.73643983</v>
      </c>
      <c r="F71" s="20" t="n">
        <v>2.61074307</v>
      </c>
      <c r="G71" s="18" t="n">
        <v>530.30205573</v>
      </c>
      <c r="H71" s="20" t="n">
        <v>1.99236353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500.06561062</v>
      </c>
      <c r="F72" s="20" t="n">
        <v>3.44571944</v>
      </c>
      <c r="G72" s="18" t="n">
        <v>484.4540073</v>
      </c>
      <c r="H72" s="20" t="n">
        <v>7.6285185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407.25689316</v>
      </c>
      <c r="F73" s="20" t="n">
        <v>4.01810525</v>
      </c>
      <c r="G73" s="18" t="n">
        <v>414.53778208</v>
      </c>
      <c r="H73" s="20" t="n">
        <v>6.95130076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424.03123362</v>
      </c>
      <c r="F74" s="20" t="n">
        <v>1.62810287</v>
      </c>
      <c r="G74" s="18" t="n">
        <v>436.14331222</v>
      </c>
      <c r="H74" s="20" t="n">
        <v>6.18092962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362.63140536</v>
      </c>
      <c r="F75" s="20" t="n">
        <v>3.45665012</v>
      </c>
      <c r="G75" s="18" t="s">
        <v>404</v>
      </c>
      <c r="H75" s="20" t="s">
        <v>404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430.32623388</v>
      </c>
      <c r="F76" s="20" t="n">
        <v>2.90614236</v>
      </c>
      <c r="G76" s="18" t="n">
        <v>486.44862809</v>
      </c>
      <c r="H76" s="20" t="n">
        <v>9.177112770000001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436.5994743</v>
      </c>
      <c r="F77" s="20" t="n">
        <v>2.55479346</v>
      </c>
      <c r="G77" s="18" t="n">
        <v>435.953518</v>
      </c>
      <c r="H77" s="20" t="n">
        <v>20.83743904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481.61163197</v>
      </c>
      <c r="F78" s="20" t="n">
        <v>3.85436916</v>
      </c>
      <c r="G78" s="18" t="n">
        <v>509.62802381</v>
      </c>
      <c r="H78" s="20" t="n">
        <v>12.15257383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477.42405965</v>
      </c>
      <c r="F79" s="20" t="n">
        <v>8.54356175</v>
      </c>
      <c r="G79" s="18" t="n">
        <v>463.37611377</v>
      </c>
      <c r="H79" s="20" t="n">
        <v>15.23862649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430.01509821</v>
      </c>
      <c r="F80" s="20" t="n">
        <v>4.3463899</v>
      </c>
      <c r="G80" s="18" t="n">
        <v>419.80256901</v>
      </c>
      <c r="H80" s="20" t="n">
        <v>6.37828194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429.91180315</v>
      </c>
      <c r="F81" s="20" t="n">
        <v>3.51710284</v>
      </c>
      <c r="G81" s="18" t="n">
        <v>449.7729401</v>
      </c>
      <c r="H81" s="20" t="n">
        <v>18.95088042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504.30670763</v>
      </c>
      <c r="F7" s="20" t="n">
        <v>2.87710489</v>
      </c>
      <c r="G7" s="18" t="n">
        <v>502.29252473</v>
      </c>
      <c r="H7" s="20" t="n">
        <v>3.08460159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492.4974513</v>
      </c>
      <c r="F8" s="20" t="n">
        <v>3.705471</v>
      </c>
      <c r="G8" s="18" t="n">
        <v>439.15110789</v>
      </c>
      <c r="H8" s="20" t="n">
        <v>10.81647205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504.37680239</v>
      </c>
      <c r="F9" s="20" t="n">
        <v>2.99211705</v>
      </c>
      <c r="G9" s="18" t="n">
        <v>482.3381052</v>
      </c>
      <c r="H9" s="20" t="n">
        <v>10.22487981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527.91152306</v>
      </c>
      <c r="F10" s="20" t="n">
        <v>2.69557738</v>
      </c>
      <c r="G10" s="18" t="n">
        <v>528.82738416</v>
      </c>
      <c r="H10" s="20" t="n">
        <v>6.03472063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459.28140961</v>
      </c>
      <c r="F11" s="20" t="n">
        <v>2.69778557</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487.46080064</v>
      </c>
      <c r="F12" s="20" t="n">
        <v>2.57490305</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501.00360431</v>
      </c>
      <c r="F13" s="20" t="n">
        <v>3.02874687</v>
      </c>
      <c r="G13" s="18" t="n">
        <v>483.66654274</v>
      </c>
      <c r="H13" s="20" t="n">
        <v>9.12706594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518.06997777</v>
      </c>
      <c r="F14" s="20" t="n">
        <v>2.45578616</v>
      </c>
      <c r="G14" s="18" t="n">
        <v>527.36666556</v>
      </c>
      <c r="H14" s="20" t="n">
        <v>4.39569344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529.55994578</v>
      </c>
      <c r="F15" s="20" t="n">
        <v>2.89530113</v>
      </c>
      <c r="G15" s="18" t="n">
        <v>517.83957894</v>
      </c>
      <c r="H15" s="20" t="n">
        <v>5.81714218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496.8899431</v>
      </c>
      <c r="F16" s="20" t="n">
        <v>3.44724376</v>
      </c>
      <c r="G16" s="18" t="n">
        <v>532.2421448</v>
      </c>
      <c r="H16" s="20" t="n">
        <v>11.12348867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495.87057895</v>
      </c>
      <c r="F17" s="20" t="n">
        <v>8.271296359999999</v>
      </c>
      <c r="G17" s="18" t="n">
        <v>514.2459773099999</v>
      </c>
      <c r="H17" s="20" t="n">
        <v>5.24333471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470.20220731</v>
      </c>
      <c r="F19" s="20" t="n">
        <v>3.29933078</v>
      </c>
      <c r="G19" s="18" t="n">
        <v>467.843319</v>
      </c>
      <c r="H19" s="20" t="n">
        <v>19.63970764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481.68422889</v>
      </c>
      <c r="F20" s="20" t="n">
        <v>2.19029765</v>
      </c>
      <c r="G20" s="18" t="n">
        <v>482.9382</v>
      </c>
      <c r="H20" s="20" t="n">
        <v>7.84218334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521.55634219</v>
      </c>
      <c r="F21" s="20" t="n">
        <v>2.64808772</v>
      </c>
      <c r="G21" s="18" t="n">
        <v>520.5068907</v>
      </c>
      <c r="H21" s="20" t="n">
        <v>7.30494183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479.48488826</v>
      </c>
      <c r="F22" s="20" t="n">
        <v>3.90109384</v>
      </c>
      <c r="G22" s="18" t="n">
        <v>336.34942308</v>
      </c>
      <c r="H22" s="20" t="n">
        <v>12.87136784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488.4041051</v>
      </c>
      <c r="F23" s="20" t="n">
        <v>3.03972442</v>
      </c>
      <c r="G23" s="18" t="n">
        <v>491.34501238</v>
      </c>
      <c r="H23" s="20" t="n">
        <v>16.88973286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515.45565747</v>
      </c>
      <c r="F24" s="20" t="n">
        <v>3.52064215</v>
      </c>
      <c r="G24" s="18" t="n">
        <v>523.43347443</v>
      </c>
      <c r="H24" s="20" t="n">
        <v>15.38551776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515.87107215</v>
      </c>
      <c r="F25" s="20" t="n">
        <v>3.64838497</v>
      </c>
      <c r="G25" s="18" t="n">
        <v>534.29226621</v>
      </c>
      <c r="H25" s="20" t="n">
        <v>14.67118946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488.33481426</v>
      </c>
      <c r="F26" s="20" t="n">
        <v>1.92453587</v>
      </c>
      <c r="G26" s="18" t="n">
        <v>480.24269789</v>
      </c>
      <c r="H26" s="20" t="n">
        <v>9.188023189999999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486.00750556</v>
      </c>
      <c r="F27" s="20" t="n">
        <v>1.54069087</v>
      </c>
      <c r="G27" s="18" t="n">
        <v>427.01223154</v>
      </c>
      <c r="H27" s="20" t="n">
        <v>3.74715087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421.79483905</v>
      </c>
      <c r="F28" s="20" t="n">
        <v>3.04894472</v>
      </c>
      <c r="G28" s="18" t="n">
        <v>427.15484772</v>
      </c>
      <c r="H28" s="20" t="n">
        <v>5.14223281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512.02474496</v>
      </c>
      <c r="F31" s="20" t="n">
        <v>2.96795897</v>
      </c>
      <c r="G31" s="18" t="n">
        <v>522.91800271</v>
      </c>
      <c r="H31" s="20" t="n">
        <v>8.72698464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505.69707044</v>
      </c>
      <c r="F32" s="20" t="n">
        <v>2.48475327</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498.02068091</v>
      </c>
      <c r="F33" s="20" t="n">
        <v>2.89137934</v>
      </c>
      <c r="G33" s="18" t="n">
        <v>493.31547502</v>
      </c>
      <c r="H33" s="20" t="n">
        <v>8.530118610000001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452.18883652</v>
      </c>
      <c r="F34" s="20" t="n">
        <v>2.85185901</v>
      </c>
      <c r="G34" s="18" t="n">
        <v>482.75857255</v>
      </c>
      <c r="H34" s="20" t="n">
        <v>36.75387949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509.55564973</v>
      </c>
      <c r="F35" s="20" t="n">
        <v>1.53768798</v>
      </c>
      <c r="G35" s="18" t="n">
        <v>478.73174151</v>
      </c>
      <c r="H35" s="20" t="n">
        <v>4.35939228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496.1098142</v>
      </c>
      <c r="F36" s="20" t="n">
        <v>4.9123694</v>
      </c>
      <c r="G36" s="18" t="n">
        <v>495.41481338</v>
      </c>
      <c r="H36" s="20" t="n">
        <v>2.93806011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500.11585789</v>
      </c>
      <c r="F37" s="20" t="n">
        <v>3.49456443</v>
      </c>
      <c r="G37" s="18" t="n">
        <v>502.18809869</v>
      </c>
      <c r="H37" s="20" t="n">
        <v>18.86058546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520.00655131</v>
      </c>
      <c r="F38" s="20" t="n">
        <v>7.82677611</v>
      </c>
      <c r="G38" s="18" t="n">
        <v>476.78942295</v>
      </c>
      <c r="H38" s="20" t="n">
        <v>4.5999748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428.59553179</v>
      </c>
      <c r="F39" s="20" t="n">
        <v>4.08413427</v>
      </c>
      <c r="G39" s="18" t="n">
        <v>419.249195</v>
      </c>
      <c r="H39" s="20" t="n">
        <v>15.02698676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500.54020508</v>
      </c>
      <c r="F40" s="20" t="n">
        <v>3.30499658</v>
      </c>
      <c r="G40" s="18" t="n">
        <v>487.12816509</v>
      </c>
      <c r="H40" s="20" t="n">
        <v>5.33365268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505.94263215</v>
      </c>
      <c r="F41" s="20" t="n">
        <v>5.56704465</v>
      </c>
      <c r="G41" s="18" t="n">
        <v>492.3462279</v>
      </c>
      <c r="H41" s="20" t="n">
        <v>4.63121273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406.74997539</v>
      </c>
      <c r="F44" s="20" t="n">
        <v>4.43333413</v>
      </c>
      <c r="G44" s="18" t="n">
        <v>392.44985909</v>
      </c>
      <c r="H44" s="20" t="n">
        <v>9.004153369999999</v>
      </c>
      <c r="I44" s="18" t="s">
        <v>404</v>
      </c>
      <c r="J44" s="20" t="s">
        <v>404</v>
      </c>
      <c r="K44" s="18" t="s">
        <v>404</v>
      </c>
      <c r="L44" s="20" t="s">
        <v>404</v>
      </c>
      <c r="M44" s="18" t="s">
        <v>404</v>
      </c>
      <c r="N44" s="20" t="s">
        <v>404</v>
      </c>
      <c r="O44" s="18" t="s">
        <v>404</v>
      </c>
      <c r="P44" s="20" t="s">
        <v>404</v>
      </c>
      <c r="Q44" s="18" t="n">
        <v>402.41274019</v>
      </c>
      <c r="R44" s="20" t="n">
        <v>19.08979622</v>
      </c>
    </row>
    <row r="45" spans="1:18">
      <c r="A45" s="15" t="s">
        <v>442</v>
      </c>
      <c r="B45" s="17" t="n">
        <v>5519</v>
      </c>
      <c r="C45" s="18">
        <f>(0.0/B45*100)</f>
        <v/>
      </c>
      <c r="D45" s="19" t="n">
        <v>5519</v>
      </c>
      <c r="E45" s="18" t="n">
        <v>349.92871105</v>
      </c>
      <c r="F45" s="20" t="n">
        <v>3.00991862</v>
      </c>
      <c r="G45" s="18" t="s">
        <v>404</v>
      </c>
      <c r="H45" s="20" t="s">
        <v>404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420.03245684</v>
      </c>
      <c r="F46" s="20" t="n">
        <v>5.16863154</v>
      </c>
      <c r="G46" s="18" t="n">
        <v>404.83177196</v>
      </c>
      <c r="H46" s="20" t="n">
        <v>3.99869031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436.03305793</v>
      </c>
      <c r="F47" s="20" t="n">
        <v>5.56843359</v>
      </c>
      <c r="G47" s="18" t="n">
        <v>382.18189511</v>
      </c>
      <c r="H47" s="20" t="n">
        <v>23.43040605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497.3045059</v>
      </c>
      <c r="F48" s="20" t="n">
        <v>14.06630673</v>
      </c>
      <c r="G48" s="18" t="n">
        <v>492.9982883</v>
      </c>
      <c r="H48" s="20" t="n">
        <v>6.30454289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420.93328862</v>
      </c>
      <c r="F49" s="20" t="n">
        <v>5.83186723</v>
      </c>
      <c r="G49" s="18" t="n">
        <v>427.04042093</v>
      </c>
      <c r="H49" s="20" t="n">
        <v>4.16143751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426.73111142</v>
      </c>
      <c r="F50" s="20" t="n">
        <v>3.60352094</v>
      </c>
      <c r="G50" s="18" t="n">
        <v>445.05440003</v>
      </c>
      <c r="H50" s="20" t="n">
        <v>11.69411373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427.08656565</v>
      </c>
      <c r="F51" s="20" t="n">
        <v>2.72379171</v>
      </c>
      <c r="G51" s="18" t="n">
        <v>441.72361862</v>
      </c>
      <c r="H51" s="20" t="n">
        <v>31.75441853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487.14605929</v>
      </c>
      <c r="F52" s="20" t="n">
        <v>2.71994271</v>
      </c>
      <c r="G52" s="18" t="n">
        <v>465.82940089</v>
      </c>
      <c r="H52" s="20" t="n">
        <v>12.88109924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357.75236744</v>
      </c>
      <c r="F54" s="20" t="n">
        <v>3.29546392</v>
      </c>
      <c r="G54" s="18" t="n">
        <v>353.78325557</v>
      </c>
      <c r="H54" s="20" t="n">
        <v>6.86042832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401.41715845</v>
      </c>
      <c r="F55" s="20" t="n">
        <v>2.9960119</v>
      </c>
      <c r="G55" s="18" t="n">
        <v>372.91206136</v>
      </c>
      <c r="H55" s="20" t="n">
        <v>16.05948211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394.10609293</v>
      </c>
      <c r="F57" s="20" t="n">
        <v>3.25097275</v>
      </c>
      <c r="G57" s="18" t="n">
        <v>412.50824931</v>
      </c>
      <c r="H57" s="20" t="n">
        <v>7.51931154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407.33836926</v>
      </c>
      <c r="F58" s="20" t="n">
        <v>3.17421717</v>
      </c>
      <c r="G58" s="18" t="n">
        <v>416.49643819</v>
      </c>
      <c r="H58" s="20" t="n">
        <v>12.08171247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350.21299917</v>
      </c>
      <c r="F59" s="20" t="n">
        <v>2.18407952</v>
      </c>
      <c r="G59" s="18" t="n">
        <v>340.50374272</v>
      </c>
      <c r="H59" s="20" t="n">
        <v>2.64240422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345.3797088</v>
      </c>
      <c r="F60" s="20" t="n">
        <v>4.73492043</v>
      </c>
      <c r="G60" s="18" t="n">
        <v>359.17921113</v>
      </c>
      <c r="H60" s="20" t="n">
        <v>23.54022034</v>
      </c>
      <c r="I60" s="18" t="s">
        <v>404</v>
      </c>
      <c r="J60" s="20" t="s">
        <v>404</v>
      </c>
      <c r="K60" s="18" t="s">
        <v>404</v>
      </c>
      <c r="L60" s="20" t="s">
        <v>404</v>
      </c>
      <c r="M60" s="18" t="s">
        <v>404</v>
      </c>
      <c r="N60" s="20" t="s">
        <v>404</v>
      </c>
      <c r="O60" s="18" t="s">
        <v>404</v>
      </c>
      <c r="P60" s="20" t="s">
        <v>404</v>
      </c>
      <c r="Q60" s="18" t="n">
        <v>333.43723083</v>
      </c>
      <c r="R60" s="20" t="n">
        <v>33.080286</v>
      </c>
    </row>
    <row r="61" spans="1:18">
      <c r="A61" s="15" t="s">
        <v>458</v>
      </c>
      <c r="B61" s="17" t="n">
        <v>6525</v>
      </c>
      <c r="C61" s="18">
        <f>(0.0/B61*100)</f>
        <v/>
      </c>
      <c r="D61" s="19" t="n">
        <v>6525</v>
      </c>
      <c r="E61" s="18" t="n">
        <v>472.58417811</v>
      </c>
      <c r="F61" s="20" t="n">
        <v>2.73874014</v>
      </c>
      <c r="G61" s="18" t="n">
        <v>444.3716165</v>
      </c>
      <c r="H61" s="20" t="n">
        <v>7.42192652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508.59812117</v>
      </c>
      <c r="F62" s="20" t="n">
        <v>1.2605141</v>
      </c>
      <c r="G62" s="18" t="n">
        <v>509.9156473</v>
      </c>
      <c r="H62" s="20" t="n">
        <v>4.42732137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344.87651916</v>
      </c>
      <c r="F63" s="20" t="n">
        <v>1.65980557</v>
      </c>
      <c r="G63" s="18" t="n">
        <v>365.05575414</v>
      </c>
      <c r="H63" s="20" t="n">
        <v>2.66618369</v>
      </c>
      <c r="I63" s="18" t="s">
        <v>404</v>
      </c>
      <c r="J63" s="20" t="s">
        <v>404</v>
      </c>
      <c r="K63" s="18" t="s">
        <v>404</v>
      </c>
      <c r="L63" s="20" t="s">
        <v>404</v>
      </c>
      <c r="M63" s="18" t="s">
        <v>404</v>
      </c>
      <c r="N63" s="20" t="s">
        <v>404</v>
      </c>
      <c r="O63" s="18" t="s">
        <v>404</v>
      </c>
      <c r="P63" s="20" t="s">
        <v>404</v>
      </c>
      <c r="Q63" s="18" t="n">
        <v>368.30076045</v>
      </c>
      <c r="R63" s="20" t="n">
        <v>7.74656923</v>
      </c>
    </row>
    <row r="64" spans="1:18">
      <c r="A64" s="15" t="s">
        <v>461</v>
      </c>
      <c r="B64" s="17" t="n">
        <v>3634</v>
      </c>
      <c r="C64" s="18">
        <f>(27.0/B64*100)</f>
        <v/>
      </c>
      <c r="D64" s="19" t="n">
        <v>3607</v>
      </c>
      <c r="E64" s="18" t="n">
        <v>443.14251698</v>
      </c>
      <c r="F64" s="20" t="n">
        <v>1.91247358</v>
      </c>
      <c r="G64" s="18" t="n">
        <v>511.40984542</v>
      </c>
      <c r="H64" s="20" t="n">
        <v>8.16595747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417.66951854</v>
      </c>
      <c r="F65" s="20" t="n">
        <v>2.86687622</v>
      </c>
      <c r="G65" s="18" t="n">
        <v>398.45112088</v>
      </c>
      <c r="H65" s="20" t="n">
        <v>10.28740221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426.85266866</v>
      </c>
      <c r="F66" s="20" t="n">
        <v>1.58426682</v>
      </c>
      <c r="G66" s="18" t="n">
        <v>453.90323333</v>
      </c>
      <c r="H66" s="20" t="n">
        <v>22.06433408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398.84857741</v>
      </c>
      <c r="F67" s="20" t="n">
        <v>3.49431131</v>
      </c>
      <c r="G67" s="18" t="n">
        <v>391.93022562</v>
      </c>
      <c r="H67" s="20" t="n">
        <v>8.714252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400.16800572</v>
      </c>
      <c r="F68" s="20" t="n">
        <v>0.9786488800000001</v>
      </c>
      <c r="G68" s="18" t="n">
        <v>411.90504635</v>
      </c>
      <c r="H68" s="20" t="n">
        <v>2.78732461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434.32121758</v>
      </c>
      <c r="F69" s="20" t="n">
        <v>4.50401659</v>
      </c>
      <c r="G69" s="18" t="n">
        <v>429.37510984</v>
      </c>
      <c r="H69" s="20" t="n">
        <v>13.20609372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495.31640358</v>
      </c>
      <c r="F70" s="20" t="n">
        <v>3.24665896</v>
      </c>
      <c r="G70" s="18" t="n">
        <v>492.68964426</v>
      </c>
      <c r="H70" s="20" t="n">
        <v>6.7078934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497.38474477</v>
      </c>
      <c r="F72" s="20" t="n">
        <v>2.64299313</v>
      </c>
      <c r="G72" s="18" t="n">
        <v>492.94884853</v>
      </c>
      <c r="H72" s="20" t="n">
        <v>9.179723470000001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407.81169093</v>
      </c>
      <c r="F73" s="20" t="n">
        <v>3.58607121</v>
      </c>
      <c r="G73" s="18" t="n">
        <v>436.73987412</v>
      </c>
      <c r="H73" s="20" t="n">
        <v>14.49738909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423.01650099</v>
      </c>
      <c r="F74" s="20" t="n">
        <v>1.51319698</v>
      </c>
      <c r="G74" s="18" t="n">
        <v>456.47941818</v>
      </c>
      <c r="H74" s="20" t="n">
        <v>6.44184503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364.52618186</v>
      </c>
      <c r="F75" s="20" t="n">
        <v>3.45808955</v>
      </c>
      <c r="G75" s="18" t="n">
        <v>309.19361704</v>
      </c>
      <c r="H75" s="20" t="n">
        <v>17.75106369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441.76363262</v>
      </c>
      <c r="F76" s="20" t="n">
        <v>3.49343905</v>
      </c>
      <c r="G76" s="18" t="n">
        <v>415.06399225</v>
      </c>
      <c r="H76" s="20" t="n">
        <v>5.68727081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438.08056037</v>
      </c>
      <c r="F77" s="20" t="n">
        <v>3.62070973</v>
      </c>
      <c r="G77" s="18" t="n">
        <v>433.48341734</v>
      </c>
      <c r="H77" s="20" t="n">
        <v>6.52005246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490.05213688</v>
      </c>
      <c r="F78" s="20" t="n">
        <v>4.8426855</v>
      </c>
      <c r="G78" s="18" t="n">
        <v>477.11880644</v>
      </c>
      <c r="H78" s="20" t="n">
        <v>7.95784633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488.4771978</v>
      </c>
      <c r="F79" s="20" t="n">
        <v>10.77305807</v>
      </c>
      <c r="G79" s="18" t="n">
        <v>465.64827106</v>
      </c>
      <c r="H79" s="20" t="n">
        <v>10.03556471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427.38504387</v>
      </c>
      <c r="F80" s="20" t="n">
        <v>3.8715702</v>
      </c>
      <c r="G80" s="18" t="n">
        <v>425.49324331</v>
      </c>
      <c r="H80" s="20" t="n">
        <v>13.42096329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431.79666553</v>
      </c>
      <c r="F81" s="20" t="n">
        <v>3.67261442</v>
      </c>
      <c r="G81" s="18" t="n">
        <v>415.20789805</v>
      </c>
      <c r="H81" s="20" t="n">
        <v>14.74221904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504.45882813</v>
      </c>
      <c r="F7" s="20" t="n">
        <v>2.31813625</v>
      </c>
      <c r="G7" s="18" t="n">
        <v>500.19721645</v>
      </c>
      <c r="H7" s="20" t="n">
        <v>4.51438918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468.81213433</v>
      </c>
      <c r="F8" s="20" t="n">
        <v>5.99863411</v>
      </c>
      <c r="G8" s="18" t="n">
        <v>499.46437744</v>
      </c>
      <c r="H8" s="20" t="n">
        <v>5.40770937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507.76733267</v>
      </c>
      <c r="F9" s="20" t="n">
        <v>3.75153</v>
      </c>
      <c r="G9" s="18" t="n">
        <v>492.11789322</v>
      </c>
      <c r="H9" s="20" t="n">
        <v>6.11726682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531.10602019</v>
      </c>
      <c r="F10" s="20" t="n">
        <v>4.53089351</v>
      </c>
      <c r="G10" s="18" t="n">
        <v>527.18181366</v>
      </c>
      <c r="H10" s="20" t="n">
        <v>2.82794359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460.14142813</v>
      </c>
      <c r="F11" s="20" t="n">
        <v>5.87715648</v>
      </c>
      <c r="G11" s="18" t="n">
        <v>458.65237884</v>
      </c>
      <c r="H11" s="20" t="n">
        <v>4.10170541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485.3671355</v>
      </c>
      <c r="F12" s="20" t="n">
        <v>2.72212047</v>
      </c>
      <c r="G12" s="18" t="n">
        <v>495.92813364</v>
      </c>
      <c r="H12" s="20" t="n">
        <v>7.728762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500.59933705</v>
      </c>
      <c r="F13" s="20" t="n">
        <v>3.55734496</v>
      </c>
      <c r="G13" s="18" t="n">
        <v>497.63767355</v>
      </c>
      <c r="H13" s="20" t="n">
        <v>5.29996079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518.36385258</v>
      </c>
      <c r="F14" s="20" t="n">
        <v>2.29902031</v>
      </c>
      <c r="G14" s="18" t="n">
        <v>531.58981065</v>
      </c>
      <c r="H14" s="20" t="n">
        <v>7.13796959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527.72417346</v>
      </c>
      <c r="F15" s="20" t="n">
        <v>3.49767445</v>
      </c>
      <c r="G15" s="18" t="n">
        <v>524.31512607</v>
      </c>
      <c r="H15" s="20" t="n">
        <v>3.95928078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489.84511666</v>
      </c>
      <c r="F16" s="20" t="n">
        <v>6.2013212</v>
      </c>
      <c r="G16" s="18" t="n">
        <v>515.71112051</v>
      </c>
      <c r="H16" s="20" t="n">
        <v>5.88529463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443.5259977</v>
      </c>
      <c r="F18" s="20" t="n">
        <v>17.68603415</v>
      </c>
      <c r="G18" s="18" t="n">
        <v>467.40582984</v>
      </c>
      <c r="H18" s="20" t="n">
        <v>4.4450119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461.29356793</v>
      </c>
      <c r="F19" s="20" t="n">
        <v>5.91774226</v>
      </c>
      <c r="G19" s="18" t="n">
        <v>477.86990567</v>
      </c>
      <c r="H19" s="20" t="n">
        <v>5.79898627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482.31594709</v>
      </c>
      <c r="F20" s="20" t="n">
        <v>2.39525319</v>
      </c>
      <c r="G20" s="18" t="n">
        <v>480.4466154</v>
      </c>
      <c r="H20" s="20" t="n">
        <v>3.29814269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521.05313631</v>
      </c>
      <c r="F21" s="20" t="n">
        <v>3.9077406</v>
      </c>
      <c r="G21" s="18" t="n">
        <v>521.93720056</v>
      </c>
      <c r="H21" s="20" t="n">
        <v>3.99657481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485.07298604</v>
      </c>
      <c r="F22" s="20" t="n">
        <v>6.5964978</v>
      </c>
      <c r="G22" s="18" t="n">
        <v>469.16577861</v>
      </c>
      <c r="H22" s="20" t="n">
        <v>7.8724598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484.39657937</v>
      </c>
      <c r="F23" s="20" t="n">
        <v>3.73029244</v>
      </c>
      <c r="G23" s="18" t="n">
        <v>496.42144095</v>
      </c>
      <c r="H23" s="20" t="n">
        <v>6.19499126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514.68389534</v>
      </c>
      <c r="F24" s="20" t="n">
        <v>3.32489201</v>
      </c>
      <c r="G24" s="18" t="n">
        <v>589.9916416900001</v>
      </c>
      <c r="H24" s="20" t="n">
        <v>28.55590712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518.54003166</v>
      </c>
      <c r="F25" s="20" t="n">
        <v>3.59920424</v>
      </c>
      <c r="G25" s="18" t="n">
        <v>496.93469007</v>
      </c>
      <c r="H25" s="20" t="n">
        <v>13.86427747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487.19097672</v>
      </c>
      <c r="F26" s="20" t="n">
        <v>3.8122938</v>
      </c>
      <c r="G26" s="18" t="n">
        <v>488.22238236</v>
      </c>
      <c r="H26" s="20" t="n">
        <v>2.31401709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467.38377423</v>
      </c>
      <c r="F27" s="20" t="n">
        <v>3.79482718</v>
      </c>
      <c r="G27" s="18" t="n">
        <v>484.26159793</v>
      </c>
      <c r="H27" s="20" t="n">
        <v>1.61532959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436.27961736</v>
      </c>
      <c r="F28" s="20" t="n">
        <v>4.57151642</v>
      </c>
      <c r="G28" s="18" t="n">
        <v>414.09886283</v>
      </c>
      <c r="H28" s="20" t="n">
        <v>3.54107837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503.76883529</v>
      </c>
      <c r="F29" s="20" t="n">
        <v>4.997893</v>
      </c>
      <c r="G29" s="18" t="n">
        <v>529.71636165</v>
      </c>
      <c r="H29" s="20" t="n">
        <v>19.06648348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512.99820876</v>
      </c>
      <c r="F30" s="20" t="n">
        <v>3.87422722</v>
      </c>
      <c r="G30" s="18" t="n">
        <v>506.14780727</v>
      </c>
      <c r="H30" s="20" t="n">
        <v>7.26488661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508.89286453</v>
      </c>
      <c r="F31" s="20" t="n">
        <v>5.05976212</v>
      </c>
      <c r="G31" s="18" t="n">
        <v>516.8763639</v>
      </c>
      <c r="H31" s="20" t="n">
        <v>3.47211357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505.43670905</v>
      </c>
      <c r="F32" s="20" t="n">
        <v>2.51302098</v>
      </c>
      <c r="G32" s="18" t="n">
        <v>516.27474313</v>
      </c>
      <c r="H32" s="20" t="n">
        <v>20.74870171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491.1379343</v>
      </c>
      <c r="F33" s="20" t="n">
        <v>5.65790485</v>
      </c>
      <c r="G33" s="18" t="n">
        <v>500.92965754</v>
      </c>
      <c r="H33" s="20" t="n">
        <v>3.62658066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443.25384072</v>
      </c>
      <c r="F34" s="20" t="n">
        <v>5.03374276</v>
      </c>
      <c r="G34" s="18" t="n">
        <v>464.83967763</v>
      </c>
      <c r="H34" s="20" t="n">
        <v>6.87274294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494.06617525</v>
      </c>
      <c r="F35" s="20" t="n">
        <v>2.40135407</v>
      </c>
      <c r="G35" s="18" t="n">
        <v>512.20648159</v>
      </c>
      <c r="H35" s="20" t="n">
        <v>1.87467967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494.75751587</v>
      </c>
      <c r="F36" s="20" t="n">
        <v>2.71627519</v>
      </c>
      <c r="G36" s="18" t="n">
        <v>498.38962216</v>
      </c>
      <c r="H36" s="20" t="n">
        <v>5.97084746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498.97962785</v>
      </c>
      <c r="F37" s="20" t="n">
        <v>4.61851854</v>
      </c>
      <c r="G37" s="18" t="n">
        <v>501.57645706</v>
      </c>
      <c r="H37" s="20" t="n">
        <v>5.29500865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488.70979879</v>
      </c>
      <c r="F38" s="20" t="n">
        <v>3.92309582</v>
      </c>
      <c r="G38" s="18" t="n">
        <v>505.87644595</v>
      </c>
      <c r="H38" s="20" t="n">
        <v>9.14552501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406.43110617</v>
      </c>
      <c r="F39" s="20" t="n">
        <v>9.38919325</v>
      </c>
      <c r="G39" s="18" t="n">
        <v>429.26866705</v>
      </c>
      <c r="H39" s="20" t="n">
        <v>4.13169271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500.69230554</v>
      </c>
      <c r="F40" s="20" t="n">
        <v>3.48903946</v>
      </c>
      <c r="G40" s="18" t="n">
        <v>498.47112995</v>
      </c>
      <c r="H40" s="20" t="n">
        <v>9.10825468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498.9766295</v>
      </c>
      <c r="F41" s="20" t="n">
        <v>3.68629939</v>
      </c>
      <c r="G41" s="18" t="n">
        <v>485.54580479</v>
      </c>
      <c r="H41" s="20" t="n">
        <v>9.4944614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405.79290287</v>
      </c>
      <c r="F44" s="20" t="n">
        <v>5.26627746</v>
      </c>
      <c r="G44" s="18" t="n">
        <v>404.76503143</v>
      </c>
      <c r="H44" s="20" t="n">
        <v>5.94925592</v>
      </c>
      <c r="I44" s="18" t="s">
        <v>404</v>
      </c>
      <c r="J44" s="20" t="s">
        <v>404</v>
      </c>
      <c r="K44" s="18" t="s">
        <v>404</v>
      </c>
      <c r="L44" s="20" t="s">
        <v>404</v>
      </c>
      <c r="M44" s="18" t="s">
        <v>404</v>
      </c>
      <c r="N44" s="20" t="s">
        <v>404</v>
      </c>
      <c r="O44" s="18" t="s">
        <v>404</v>
      </c>
      <c r="P44" s="20" t="s">
        <v>404</v>
      </c>
      <c r="Q44" s="18" t="n">
        <v>402.41274019</v>
      </c>
      <c r="R44" s="20" t="n">
        <v>19.08979622</v>
      </c>
    </row>
    <row r="45" spans="1:18">
      <c r="A45" s="15" t="s">
        <v>442</v>
      </c>
      <c r="B45" s="17" t="n">
        <v>5519</v>
      </c>
      <c r="C45" s="18">
        <f>(0.0/B45*100)</f>
        <v/>
      </c>
      <c r="D45" s="19" t="n">
        <v>5519</v>
      </c>
      <c r="E45" s="18" t="n">
        <v>347.06329215</v>
      </c>
      <c r="F45" s="20" t="n">
        <v>7.91842964</v>
      </c>
      <c r="G45" s="18" t="n">
        <v>350.5547316</v>
      </c>
      <c r="H45" s="20" t="n">
        <v>3.3930422</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410.005367</v>
      </c>
      <c r="F46" s="20" t="n">
        <v>3.38595128</v>
      </c>
      <c r="G46" s="18" t="n">
        <v>425.23376327</v>
      </c>
      <c r="H46" s="20" t="n">
        <v>9.71326153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414.71063155</v>
      </c>
      <c r="F47" s="20" t="n">
        <v>17.08079226</v>
      </c>
      <c r="G47" s="18" t="n">
        <v>435.38882556</v>
      </c>
      <c r="H47" s="20" t="n">
        <v>5.45756201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498.55422026</v>
      </c>
      <c r="F48" s="20" t="n">
        <v>6.29808154</v>
      </c>
      <c r="G48" s="18" t="n">
        <v>479.12919195</v>
      </c>
      <c r="H48" s="20" t="n">
        <v>12.10734294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425.81215501</v>
      </c>
      <c r="F49" s="20" t="n">
        <v>3.7881044</v>
      </c>
      <c r="G49" s="18" t="n">
        <v>421.00834664</v>
      </c>
      <c r="H49" s="20" t="n">
        <v>10.36382267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423.45956118</v>
      </c>
      <c r="F50" s="20" t="n">
        <v>4.15853461</v>
      </c>
      <c r="G50" s="18" t="n">
        <v>446.55429802</v>
      </c>
      <c r="H50" s="20" t="n">
        <v>6.67350976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409.8970973</v>
      </c>
      <c r="F51" s="20" t="n">
        <v>8.230325390000001</v>
      </c>
      <c r="G51" s="18" t="n">
        <v>430.16353169</v>
      </c>
      <c r="H51" s="20" t="n">
        <v>2.72713336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462.16239814</v>
      </c>
      <c r="F52" s="20" t="n">
        <v>12.48857621</v>
      </c>
      <c r="G52" s="18" t="n">
        <v>489.37380823</v>
      </c>
      <c r="H52" s="20" t="n">
        <v>2.93221446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482.54810098</v>
      </c>
      <c r="F53" s="20" t="n">
        <v>4.4317681</v>
      </c>
      <c r="G53" s="18" t="n">
        <v>435.47428106</v>
      </c>
      <c r="H53" s="20" t="n">
        <v>1.60029414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357.54843155</v>
      </c>
      <c r="F54" s="20" t="n">
        <v>11.1969849</v>
      </c>
      <c r="G54" s="18" t="n">
        <v>357.75134445</v>
      </c>
      <c r="H54" s="20" t="n">
        <v>3.71361279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400.70685096</v>
      </c>
      <c r="F55" s="20" t="n">
        <v>5.3864487</v>
      </c>
      <c r="G55" s="18" t="n">
        <v>401.67683159</v>
      </c>
      <c r="H55" s="20" t="n">
        <v>3.98040152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526.75786223</v>
      </c>
      <c r="F56" s="20" t="n">
        <v>3.15494396</v>
      </c>
      <c r="G56" s="18" t="n">
        <v>526.11571443</v>
      </c>
      <c r="H56" s="20" t="n">
        <v>13.898751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395.39089119</v>
      </c>
      <c r="F57" s="20" t="n">
        <v>3.38775035</v>
      </c>
      <c r="G57" s="18" t="n">
        <v>402.47506856</v>
      </c>
      <c r="H57" s="20" t="n">
        <v>7.04936244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420.24193256</v>
      </c>
      <c r="F58" s="20" t="n">
        <v>8.18405615</v>
      </c>
      <c r="G58" s="18" t="n">
        <v>405.36675124</v>
      </c>
      <c r="H58" s="20" t="n">
        <v>3.66054383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349.21048032</v>
      </c>
      <c r="F59" s="20" t="n">
        <v>2.42844667</v>
      </c>
      <c r="G59" s="18" t="n">
        <v>344.93838825</v>
      </c>
      <c r="H59" s="20" t="n">
        <v>2.24282551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353.12540793</v>
      </c>
      <c r="F60" s="20" t="n">
        <v>7.60622375</v>
      </c>
      <c r="G60" s="18" t="n">
        <v>340.6337599</v>
      </c>
      <c r="H60" s="20" t="n">
        <v>6.75343637</v>
      </c>
      <c r="I60" s="18" t="s">
        <v>404</v>
      </c>
      <c r="J60" s="20" t="s">
        <v>404</v>
      </c>
      <c r="K60" s="18" t="s">
        <v>404</v>
      </c>
      <c r="L60" s="20" t="s">
        <v>404</v>
      </c>
      <c r="M60" s="18" t="s">
        <v>404</v>
      </c>
      <c r="N60" s="20" t="s">
        <v>404</v>
      </c>
      <c r="O60" s="18" t="s">
        <v>404</v>
      </c>
      <c r="P60" s="20" t="s">
        <v>404</v>
      </c>
      <c r="Q60" s="18" t="n">
        <v>333.43723083</v>
      </c>
      <c r="R60" s="20" t="n">
        <v>33.080286</v>
      </c>
    </row>
    <row r="61" spans="1:18">
      <c r="A61" s="15" t="s">
        <v>458</v>
      </c>
      <c r="B61" s="17" t="n">
        <v>6525</v>
      </c>
      <c r="C61" s="18">
        <f>(0.0/B61*100)</f>
        <v/>
      </c>
      <c r="D61" s="19" t="n">
        <v>6525</v>
      </c>
      <c r="E61" s="18" t="n">
        <v>473.13444416</v>
      </c>
      <c r="F61" s="20" t="n">
        <v>4.02870281</v>
      </c>
      <c r="G61" s="18" t="n">
        <v>470.90501261</v>
      </c>
      <c r="H61" s="20" t="n">
        <v>4.91952376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508.39319045</v>
      </c>
      <c r="F62" s="20" t="n">
        <v>1.24167682</v>
      </c>
      <c r="G62" s="18" t="n">
        <v>520.25212676</v>
      </c>
      <c r="H62" s="20" t="n">
        <v>7.37313881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320.8077625</v>
      </c>
      <c r="F63" s="20" t="n">
        <v>3.96003098</v>
      </c>
      <c r="G63" s="18" t="n">
        <v>354.96147908</v>
      </c>
      <c r="H63" s="20" t="n">
        <v>1.45571888</v>
      </c>
      <c r="I63" s="18" t="s">
        <v>404</v>
      </c>
      <c r="J63" s="20" t="s">
        <v>404</v>
      </c>
      <c r="K63" s="18" t="s">
        <v>404</v>
      </c>
      <c r="L63" s="20" t="s">
        <v>404</v>
      </c>
      <c r="M63" s="18" t="s">
        <v>404</v>
      </c>
      <c r="N63" s="20" t="s">
        <v>404</v>
      </c>
      <c r="O63" s="18" t="s">
        <v>404</v>
      </c>
      <c r="P63" s="20" t="s">
        <v>404</v>
      </c>
      <c r="Q63" s="18" t="n">
        <v>368.30076045</v>
      </c>
      <c r="R63" s="20" t="n">
        <v>7.74656923</v>
      </c>
    </row>
    <row r="64" spans="1:18">
      <c r="A64" s="15" t="s">
        <v>461</v>
      </c>
      <c r="B64" s="17" t="n">
        <v>3634</v>
      </c>
      <c r="C64" s="18">
        <f>(27.0/B64*100)</f>
        <v/>
      </c>
      <c r="D64" s="19" t="n">
        <v>3607</v>
      </c>
      <c r="E64" s="18" t="n">
        <v>507.19118576</v>
      </c>
      <c r="F64" s="20" t="n">
        <v>4.10570163</v>
      </c>
      <c r="G64" s="18" t="n">
        <v>429.23987518</v>
      </c>
      <c r="H64" s="20" t="n">
        <v>2.11078141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411.33755434</v>
      </c>
      <c r="F65" s="20" t="n">
        <v>4.66380741</v>
      </c>
      <c r="G65" s="18" t="n">
        <v>418.89294621</v>
      </c>
      <c r="H65" s="20" t="n">
        <v>3.2767592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434.28194247</v>
      </c>
      <c r="F66" s="20" t="n">
        <v>2.94904558</v>
      </c>
      <c r="G66" s="18" t="n">
        <v>425.43694398</v>
      </c>
      <c r="H66" s="20" t="n">
        <v>1.69064001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405.19850356</v>
      </c>
      <c r="F67" s="20" t="n">
        <v>4.58547173</v>
      </c>
      <c r="G67" s="18" t="n">
        <v>389.55968802</v>
      </c>
      <c r="H67" s="20" t="n">
        <v>4.88009825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458.88592793</v>
      </c>
      <c r="F68" s="20" t="n">
        <v>1.75694226</v>
      </c>
      <c r="G68" s="18" t="n">
        <v>372.71538235</v>
      </c>
      <c r="H68" s="20" t="n">
        <v>1.1897169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430.85686472</v>
      </c>
      <c r="F69" s="20" t="n">
        <v>5.47495023</v>
      </c>
      <c r="G69" s="18" t="n">
        <v>437.47020996</v>
      </c>
      <c r="H69" s="20" t="n">
        <v>7.65515877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493.51741569</v>
      </c>
      <c r="F70" s="20" t="n">
        <v>4.34676484</v>
      </c>
      <c r="G70" s="18" t="n">
        <v>495.79631036</v>
      </c>
      <c r="H70" s="20" t="n">
        <v>4.70041764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542.15047082</v>
      </c>
      <c r="F71" s="20" t="n">
        <v>2.37030451</v>
      </c>
      <c r="G71" s="18" t="n">
        <v>529.70852479</v>
      </c>
      <c r="H71" s="20" t="n">
        <v>1.99972915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497.6589087</v>
      </c>
      <c r="F72" s="20" t="n">
        <v>2.61879873</v>
      </c>
      <c r="G72" s="18" t="n">
        <v>493.02949262</v>
      </c>
      <c r="H72" s="20" t="n">
        <v>12.99044302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407.63044639</v>
      </c>
      <c r="F73" s="20" t="n">
        <v>3.62388155</v>
      </c>
      <c r="G73" s="18" t="n">
        <v>428.85993573</v>
      </c>
      <c r="H73" s="20" t="n">
        <v>11.38072298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432.54000497</v>
      </c>
      <c r="F74" s="20" t="n">
        <v>3.53009363</v>
      </c>
      <c r="G74" s="18" t="n">
        <v>422.8627262</v>
      </c>
      <c r="H74" s="20" t="n">
        <v>1.79036596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371.69777987</v>
      </c>
      <c r="F75" s="20" t="n">
        <v>10.82774509</v>
      </c>
      <c r="G75" s="18" t="n">
        <v>361.48992107</v>
      </c>
      <c r="H75" s="20" t="n">
        <v>3.80034876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451.48157796</v>
      </c>
      <c r="F76" s="20" t="n">
        <v>4.78592387</v>
      </c>
      <c r="G76" s="18" t="n">
        <v>416.27675068</v>
      </c>
      <c r="H76" s="20" t="n">
        <v>4.60293265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438.46276845</v>
      </c>
      <c r="F77" s="20" t="n">
        <v>6.79807432</v>
      </c>
      <c r="G77" s="18" t="n">
        <v>435.82624611</v>
      </c>
      <c r="H77" s="20" t="n">
        <v>3.33046879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488.70840597</v>
      </c>
      <c r="F78" s="20" t="n">
        <v>5.02180519</v>
      </c>
      <c r="G78" s="18" t="n">
        <v>483.94651638</v>
      </c>
      <c r="H78" s="20" t="n">
        <v>5.65685051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481.22165837</v>
      </c>
      <c r="F79" s="20" t="n">
        <v>8.35116994</v>
      </c>
      <c r="G79" s="18" t="n">
        <v>454.44180034</v>
      </c>
      <c r="H79" s="20" t="n">
        <v>12.86173883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410.95932484</v>
      </c>
      <c r="F80" s="20" t="n">
        <v>5.66067963</v>
      </c>
      <c r="G80" s="18" t="n">
        <v>437.43459686</v>
      </c>
      <c r="H80" s="20" t="n">
        <v>4.77263918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427.9467378</v>
      </c>
      <c r="F81" s="20" t="n">
        <v>10.81943561</v>
      </c>
      <c r="G81" s="18" t="n">
        <v>430.9586635</v>
      </c>
      <c r="H81" s="20" t="n">
        <v>3.49897409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499.56348588</v>
      </c>
      <c r="F7" s="20" t="n">
        <v>4.51100017</v>
      </c>
      <c r="G7" s="18" t="n">
        <v>504.30958738</v>
      </c>
      <c r="H7" s="20" t="n">
        <v>2.05396924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467.6934088</v>
      </c>
      <c r="F8" s="20" t="n">
        <v>6.46756842</v>
      </c>
      <c r="G8" s="18" t="n">
        <v>495.79813647</v>
      </c>
      <c r="H8" s="20" t="n">
        <v>4.88014464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495.60822091</v>
      </c>
      <c r="F9" s="20" t="n">
        <v>6.31965726</v>
      </c>
      <c r="G9" s="18" t="n">
        <v>503.98553718</v>
      </c>
      <c r="H9" s="20" t="n">
        <v>3.94411672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537.99452439</v>
      </c>
      <c r="F10" s="20" t="n">
        <v>8.222352470000001</v>
      </c>
      <c r="G10" s="18" t="n">
        <v>527.10129619</v>
      </c>
      <c r="H10" s="20" t="n">
        <v>2.49168305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451.37100077</v>
      </c>
      <c r="F11" s="20" t="n">
        <v>5.65557777</v>
      </c>
      <c r="G11" s="18" t="n">
        <v>463.63568</v>
      </c>
      <c r="H11" s="20" t="n">
        <v>3.96230857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477.54513648</v>
      </c>
      <c r="F12" s="20" t="n">
        <v>12.06992922</v>
      </c>
      <c r="G12" s="18" t="n">
        <v>488.1311307</v>
      </c>
      <c r="H12" s="20" t="n">
        <v>2.60841103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491.38611427</v>
      </c>
      <c r="F13" s="20" t="n">
        <v>6.43104642</v>
      </c>
      <c r="G13" s="18" t="n">
        <v>501.60947186</v>
      </c>
      <c r="H13" s="20" t="n">
        <v>3.203478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513.50163705</v>
      </c>
      <c r="F14" s="20" t="n">
        <v>6.34650367</v>
      </c>
      <c r="G14" s="18" t="n">
        <v>520.05276439</v>
      </c>
      <c r="H14" s="20" t="n">
        <v>2.58578759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523.00586809</v>
      </c>
      <c r="F15" s="20" t="n">
        <v>5.27442411</v>
      </c>
      <c r="G15" s="18" t="n">
        <v>527.3591404700001</v>
      </c>
      <c r="H15" s="20" t="n">
        <v>3.02294189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496.72901362</v>
      </c>
      <c r="F16" s="20" t="n">
        <v>4.39596759</v>
      </c>
      <c r="G16" s="18" t="n">
        <v>512.35600593</v>
      </c>
      <c r="H16" s="20" t="n">
        <v>6.8088357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478.19236328</v>
      </c>
      <c r="F17" s="20" t="n">
        <v>11.24855436</v>
      </c>
      <c r="G17" s="18" t="n">
        <v>512.86817458</v>
      </c>
      <c r="H17" s="20" t="n">
        <v>4.27270316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466.01362121</v>
      </c>
      <c r="F18" s="20" t="n">
        <v>4.44453977</v>
      </c>
      <c r="G18" s="18" t="n">
        <v>504.67086051</v>
      </c>
      <c r="H18" s="20" t="n">
        <v>12.11070903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462.56217014</v>
      </c>
      <c r="F19" s="20" t="n">
        <v>4.78550717</v>
      </c>
      <c r="G19" s="18" t="n">
        <v>486.74236566</v>
      </c>
      <c r="H19" s="20" t="n">
        <v>7.3323309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467.0242656</v>
      </c>
      <c r="F20" s="20" t="n">
        <v>5.23842315</v>
      </c>
      <c r="G20" s="18" t="n">
        <v>483.72772692</v>
      </c>
      <c r="H20" s="20" t="n">
        <v>2.05824099</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521.08376851</v>
      </c>
      <c r="F21" s="20" t="n">
        <v>6.72880183</v>
      </c>
      <c r="G21" s="18" t="n">
        <v>521.6237296199999</v>
      </c>
      <c r="H21" s="20" t="n">
        <v>2.84758125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460.03426802</v>
      </c>
      <c r="F22" s="20" t="n">
        <v>17.08251882</v>
      </c>
      <c r="G22" s="18" t="n">
        <v>481.44292459</v>
      </c>
      <c r="H22" s="20" t="n">
        <v>4.04402595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486.03664269</v>
      </c>
      <c r="F23" s="20" t="n">
        <v>4.19766833</v>
      </c>
      <c r="G23" s="18" t="n">
        <v>493.56988155</v>
      </c>
      <c r="H23" s="20" t="n">
        <v>7.53971558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531.08192015</v>
      </c>
      <c r="F24" s="20" t="n">
        <v>9.01729639</v>
      </c>
      <c r="G24" s="18" t="n">
        <v>512.11926908</v>
      </c>
      <c r="H24" s="20" t="n">
        <v>3.84565022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518.81134863</v>
      </c>
      <c r="F25" s="20" t="n">
        <v>6.5561053</v>
      </c>
      <c r="G25" s="18" t="n">
        <v>516.66114864</v>
      </c>
      <c r="H25" s="20" t="n">
        <v>4.96677851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484.46610317</v>
      </c>
      <c r="F26" s="20" t="n">
        <v>3.63591824</v>
      </c>
      <c r="G26" s="18" t="n">
        <v>489.51038764</v>
      </c>
      <c r="H26" s="20" t="n">
        <v>2.37454473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474.32061232</v>
      </c>
      <c r="F27" s="20" t="n">
        <v>1.81807967</v>
      </c>
      <c r="G27" s="18" t="n">
        <v>486.81488435</v>
      </c>
      <c r="H27" s="20" t="n">
        <v>1.85137126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421.83637003</v>
      </c>
      <c r="F28" s="20" t="n">
        <v>2.79463371</v>
      </c>
      <c r="G28" s="18" t="n">
        <v>444.60787876</v>
      </c>
      <c r="H28" s="20" t="n">
        <v>7.13572922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522.55414209</v>
      </c>
      <c r="F29" s="20" t="n">
        <v>21.80073428</v>
      </c>
      <c r="G29" s="18" t="n">
        <v>504.04002223</v>
      </c>
      <c r="H29" s="20" t="n">
        <v>5.01236442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507.22979026</v>
      </c>
      <c r="F30" s="20" t="n">
        <v>8.920355470000001</v>
      </c>
      <c r="G30" s="18" t="n">
        <v>512.38926093</v>
      </c>
      <c r="H30" s="20" t="n">
        <v>3.53177387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516.58206489</v>
      </c>
      <c r="F31" s="20" t="n">
        <v>6.71784351</v>
      </c>
      <c r="G31" s="18" t="n">
        <v>512.38860765</v>
      </c>
      <c r="H31" s="20" t="n">
        <v>2.71658294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506.02716754</v>
      </c>
      <c r="F32" s="20" t="n">
        <v>4.22206641</v>
      </c>
      <c r="G32" s="18" t="n">
        <v>505.50412562</v>
      </c>
      <c r="H32" s="20" t="n">
        <v>3.53751096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498.88189305</v>
      </c>
      <c r="F33" s="20" t="n">
        <v>4.34242175</v>
      </c>
      <c r="G33" s="18" t="n">
        <v>496.05993276</v>
      </c>
      <c r="H33" s="20" t="n">
        <v>5.54366972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435.931062</v>
      </c>
      <c r="F34" s="20" t="n">
        <v>9.26799827</v>
      </c>
      <c r="G34" s="18" t="n">
        <v>457.53273875</v>
      </c>
      <c r="H34" s="20" t="n">
        <v>4.01707895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497.7997119</v>
      </c>
      <c r="F35" s="20" t="n">
        <v>2.28272241</v>
      </c>
      <c r="G35" s="18" t="n">
        <v>513.9110165</v>
      </c>
      <c r="H35" s="20" t="n">
        <v>1.76401232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488.04433523</v>
      </c>
      <c r="F36" s="20" t="n">
        <v>3.32570098</v>
      </c>
      <c r="G36" s="18" t="n">
        <v>502.93368601</v>
      </c>
      <c r="H36" s="20" t="n">
        <v>3.70223465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500.3249312</v>
      </c>
      <c r="F37" s="20" t="n">
        <v>4.27955275</v>
      </c>
      <c r="G37" s="18" t="n">
        <v>499.92796907</v>
      </c>
      <c r="H37" s="20" t="n">
        <v>5.50563967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498.46975316</v>
      </c>
      <c r="F38" s="20" t="n">
        <v>5.23858712</v>
      </c>
      <c r="G38" s="18" t="n">
        <v>485.00299733</v>
      </c>
      <c r="H38" s="20" t="n">
        <v>5.39411141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427.60613693</v>
      </c>
      <c r="F39" s="20" t="n">
        <v>4.78306628</v>
      </c>
      <c r="G39" s="18" t="n">
        <v>436.20765231</v>
      </c>
      <c r="H39" s="20" t="n">
        <v>22.42240703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499.31444897</v>
      </c>
      <c r="F40" s="20" t="n">
        <v>7.51638495</v>
      </c>
      <c r="G40" s="18" t="n">
        <v>500.51868315</v>
      </c>
      <c r="H40" s="20" t="n">
        <v>3.5003542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478.76453723</v>
      </c>
      <c r="F41" s="20" t="n">
        <v>8.925889700000001</v>
      </c>
      <c r="G41" s="18" t="n">
        <v>501.814628</v>
      </c>
      <c r="H41" s="20" t="n">
        <v>3.72042877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400.66455249</v>
      </c>
      <c r="F44" s="20" t="n">
        <v>5.02366895</v>
      </c>
      <c r="G44" s="18" t="n">
        <v>414.48375809</v>
      </c>
      <c r="H44" s="20" t="n">
        <v>8.501752639999999</v>
      </c>
      <c r="I44" s="18" t="s">
        <v>404</v>
      </c>
      <c r="J44" s="20" t="s">
        <v>404</v>
      </c>
      <c r="K44" s="18" t="s">
        <v>404</v>
      </c>
      <c r="L44" s="20" t="s">
        <v>404</v>
      </c>
      <c r="M44" s="18" t="s">
        <v>404</v>
      </c>
      <c r="N44" s="20" t="s">
        <v>404</v>
      </c>
      <c r="O44" s="18" t="n">
        <v>293.97506662</v>
      </c>
      <c r="P44" s="20" t="n">
        <v>17.72210488</v>
      </c>
      <c r="Q44" s="18" t="n">
        <v>405.7057112</v>
      </c>
      <c r="R44" s="20" t="n">
        <v>13.42267728</v>
      </c>
    </row>
    <row r="45" spans="1:18">
      <c r="A45" s="15" t="s">
        <v>442</v>
      </c>
      <c r="B45" s="17" t="n">
        <v>5519</v>
      </c>
      <c r="C45" s="18">
        <f>(0.0/B45*100)</f>
        <v/>
      </c>
      <c r="D45" s="19" t="n">
        <v>5519</v>
      </c>
      <c r="E45" s="18" t="n">
        <v>350.40694521</v>
      </c>
      <c r="F45" s="20" t="n">
        <v>3.08411045</v>
      </c>
      <c r="G45" s="18" t="n">
        <v>338.07471781</v>
      </c>
      <c r="H45" s="20" t="n">
        <v>9.28993054</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402.61256056</v>
      </c>
      <c r="F46" s="20" t="n">
        <v>3.67822588</v>
      </c>
      <c r="G46" s="18" t="n">
        <v>436.01970494</v>
      </c>
      <c r="H46" s="20" t="n">
        <v>6.77308878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430.36824304</v>
      </c>
      <c r="F47" s="20" t="n">
        <v>5.14057262</v>
      </c>
      <c r="G47" s="18" t="n">
        <v>439.3299385</v>
      </c>
      <c r="H47" s="20" t="n">
        <v>15.79952037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482.81005264</v>
      </c>
      <c r="F48" s="20" t="n">
        <v>6.6428839</v>
      </c>
      <c r="G48" s="18" t="n">
        <v>526.83852727</v>
      </c>
      <c r="H48" s="20" t="n">
        <v>13.3244839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421.77591262</v>
      </c>
      <c r="F49" s="20" t="n">
        <v>3.4662344</v>
      </c>
      <c r="G49" s="18" t="n">
        <v>446.52591523</v>
      </c>
      <c r="H49" s="20" t="n">
        <v>10.45087025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420.10879532</v>
      </c>
      <c r="F50" s="20" t="n">
        <v>4.45740142</v>
      </c>
      <c r="G50" s="18" t="n">
        <v>434.90219841</v>
      </c>
      <c r="H50" s="20" t="n">
        <v>5.21297013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432.31033675</v>
      </c>
      <c r="F51" s="20" t="n">
        <v>2.85039195</v>
      </c>
      <c r="G51" s="18" t="n">
        <v>408.38805231</v>
      </c>
      <c r="H51" s="20" t="n">
        <v>6.89074243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488.00305901</v>
      </c>
      <c r="F52" s="20" t="n">
        <v>3.55308763</v>
      </c>
      <c r="G52" s="18" t="n">
        <v>482.52803904</v>
      </c>
      <c r="H52" s="20" t="n">
        <v>9.16926411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435.23341332</v>
      </c>
      <c r="F53" s="20" t="n">
        <v>1.61237118</v>
      </c>
      <c r="G53" s="18" t="n">
        <v>481.37292429</v>
      </c>
      <c r="H53" s="20" t="n">
        <v>4.45769069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357.74163757</v>
      </c>
      <c r="F54" s="20" t="n">
        <v>3.59903648</v>
      </c>
      <c r="G54" s="18" t="n">
        <v>357.54598813</v>
      </c>
      <c r="H54" s="20" t="n">
        <v>11.75404576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401.69237971</v>
      </c>
      <c r="F55" s="20" t="n">
        <v>4.33237669</v>
      </c>
      <c r="G55" s="18" t="n">
        <v>400.64093043</v>
      </c>
      <c r="H55" s="20" t="n">
        <v>5.09246152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546.5382866899999</v>
      </c>
      <c r="F56" s="20" t="n">
        <v>7.53969899</v>
      </c>
      <c r="G56" s="18" t="n">
        <v>521.84430042</v>
      </c>
      <c r="H56" s="20" t="n">
        <v>3.59591641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391.38772619</v>
      </c>
      <c r="F57" s="20" t="n">
        <v>6.92004504</v>
      </c>
      <c r="G57" s="18" t="n">
        <v>400.57070347</v>
      </c>
      <c r="H57" s="20" t="n">
        <v>2.90772368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407.13858107</v>
      </c>
      <c r="F58" s="20" t="n">
        <v>3.28540472</v>
      </c>
      <c r="G58" s="18" t="n">
        <v>418.52863494</v>
      </c>
      <c r="H58" s="20" t="n">
        <v>12.83009682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345.88516179</v>
      </c>
      <c r="F59" s="20" t="n">
        <v>1.77269685</v>
      </c>
      <c r="G59" s="18" t="n">
        <v>353.09108724</v>
      </c>
      <c r="H59" s="20" t="n">
        <v>4.11139074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327.53311369</v>
      </c>
      <c r="F60" s="20" t="n">
        <v>6.39340341</v>
      </c>
      <c r="G60" s="18" t="n">
        <v>379.08924945</v>
      </c>
      <c r="H60" s="20" t="n">
        <v>9.18568743</v>
      </c>
      <c r="I60" s="18" t="s">
        <v>404</v>
      </c>
      <c r="J60" s="20" t="s">
        <v>404</v>
      </c>
      <c r="K60" s="18" t="s">
        <v>404</v>
      </c>
      <c r="L60" s="20" t="s">
        <v>404</v>
      </c>
      <c r="M60" s="18" t="s">
        <v>404</v>
      </c>
      <c r="N60" s="20" t="s">
        <v>404</v>
      </c>
      <c r="O60" s="18" t="s">
        <v>404</v>
      </c>
      <c r="P60" s="20" t="s">
        <v>404</v>
      </c>
      <c r="Q60" s="18" t="n">
        <v>325.3394671</v>
      </c>
      <c r="R60" s="20" t="n">
        <v>36.69649855</v>
      </c>
    </row>
    <row r="61" spans="1:18">
      <c r="A61" s="15" t="s">
        <v>458</v>
      </c>
      <c r="B61" s="17" t="n">
        <v>6525</v>
      </c>
      <c r="C61" s="18">
        <f>(0.0/B61*100)</f>
        <v/>
      </c>
      <c r="D61" s="19" t="n">
        <v>6525</v>
      </c>
      <c r="E61" s="18" t="n">
        <v>477.17445952</v>
      </c>
      <c r="F61" s="20" t="n">
        <v>4.04646467</v>
      </c>
      <c r="G61" s="18" t="n">
        <v>467.17014218</v>
      </c>
      <c r="H61" s="20" t="n">
        <v>4.462913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520.31227404</v>
      </c>
      <c r="F62" s="20" t="n">
        <v>4.13204115</v>
      </c>
      <c r="G62" s="18" t="n">
        <v>507.43934819</v>
      </c>
      <c r="H62" s="20" t="n">
        <v>1.24641913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345.14011366</v>
      </c>
      <c r="F63" s="20" t="n">
        <v>1.9375761</v>
      </c>
      <c r="G63" s="18" t="n">
        <v>358.47776359</v>
      </c>
      <c r="H63" s="20" t="n">
        <v>2.33305736</v>
      </c>
      <c r="I63" s="18" t="s">
        <v>404</v>
      </c>
      <c r="J63" s="20" t="s">
        <v>404</v>
      </c>
      <c r="K63" s="18" t="s">
        <v>404</v>
      </c>
      <c r="L63" s="20" t="s">
        <v>404</v>
      </c>
      <c r="M63" s="18" t="s">
        <v>404</v>
      </c>
      <c r="N63" s="20" t="s">
        <v>404</v>
      </c>
      <c r="O63" s="18" t="s">
        <v>404</v>
      </c>
      <c r="P63" s="20" t="s">
        <v>404</v>
      </c>
      <c r="Q63" s="18" t="n">
        <v>367.25063473</v>
      </c>
      <c r="R63" s="20" t="n">
        <v>7.52981075</v>
      </c>
    </row>
    <row r="64" spans="1:18">
      <c r="A64" s="15" t="s">
        <v>461</v>
      </c>
      <c r="B64" s="17" t="n">
        <v>3634</v>
      </c>
      <c r="C64" s="18">
        <f>(27.0/B64*100)</f>
        <v/>
      </c>
      <c r="D64" s="19" t="n">
        <v>3607</v>
      </c>
      <c r="E64" s="18" t="n">
        <v>417.36354511</v>
      </c>
      <c r="F64" s="20" t="n">
        <v>2.4596202</v>
      </c>
      <c r="G64" s="18" t="n">
        <v>492.62877293</v>
      </c>
      <c r="H64" s="20" t="n">
        <v>2.6396603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416.25642681</v>
      </c>
      <c r="F65" s="20" t="n">
        <v>3.18059175</v>
      </c>
      <c r="G65" s="18" t="n">
        <v>416.15271538</v>
      </c>
      <c r="H65" s="20" t="n">
        <v>5.73997284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421.91028631</v>
      </c>
      <c r="F66" s="20" t="n">
        <v>1.60111152</v>
      </c>
      <c r="G66" s="18" t="n">
        <v>440.89337162</v>
      </c>
      <c r="H66" s="20" t="n">
        <v>3.355627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388.71215892</v>
      </c>
      <c r="F67" s="20" t="n">
        <v>4.57323254</v>
      </c>
      <c r="G67" s="18" t="n">
        <v>406.763128</v>
      </c>
      <c r="H67" s="20" t="n">
        <v>5.14635679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366.9732497</v>
      </c>
      <c r="F68" s="20" t="n">
        <v>1.24423057</v>
      </c>
      <c r="G68" s="18" t="n">
        <v>430.01863903</v>
      </c>
      <c r="H68" s="20" t="n">
        <v>1.32690036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431.5338386</v>
      </c>
      <c r="F69" s="20" t="n">
        <v>5.48619314</v>
      </c>
      <c r="G69" s="18" t="n">
        <v>437.73994717</v>
      </c>
      <c r="H69" s="20" t="n">
        <v>8.17006701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493.7376612</v>
      </c>
      <c r="F70" s="20" t="n">
        <v>5.30485188</v>
      </c>
      <c r="G70" s="18" t="n">
        <v>495.49579259</v>
      </c>
      <c r="H70" s="20" t="n">
        <v>4.38020928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535.83255064</v>
      </c>
      <c r="F71" s="20" t="n">
        <v>3.18089818</v>
      </c>
      <c r="G71" s="18" t="n">
        <v>534.7663413499999</v>
      </c>
      <c r="H71" s="20" t="n">
        <v>1.72686149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494.31377784</v>
      </c>
      <c r="F72" s="20" t="n">
        <v>3.23916044</v>
      </c>
      <c r="G72" s="18" t="n">
        <v>509.05292746</v>
      </c>
      <c r="H72" s="20" t="n">
        <v>10.15732424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401.29738854</v>
      </c>
      <c r="F73" s="20" t="n">
        <v>4.87223589</v>
      </c>
      <c r="G73" s="18" t="n">
        <v>414.95405874</v>
      </c>
      <c r="H73" s="20" t="n">
        <v>4.50961799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386.71507151</v>
      </c>
      <c r="F74" s="20" t="n">
        <v>4.06496966</v>
      </c>
      <c r="G74" s="18" t="n">
        <v>433.0874888</v>
      </c>
      <c r="H74" s="20" t="n">
        <v>1.51469956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363.29553453</v>
      </c>
      <c r="F75" s="20" t="n">
        <v>3.51890852</v>
      </c>
      <c r="G75" s="18" t="n">
        <v>300.70281217</v>
      </c>
      <c r="H75" s="20" t="n">
        <v>17.48225603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403.68710725</v>
      </c>
      <c r="F76" s="20" t="n">
        <v>3.48948794</v>
      </c>
      <c r="G76" s="18" t="n">
        <v>479.21128958</v>
      </c>
      <c r="H76" s="20" t="n">
        <v>5.54756042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433.12462267</v>
      </c>
      <c r="F77" s="20" t="n">
        <v>3.76856472</v>
      </c>
      <c r="G77" s="18" t="n">
        <v>443.51806627</v>
      </c>
      <c r="H77" s="20" t="n">
        <v>5.45891505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487.26875531</v>
      </c>
      <c r="F78" s="20" t="n">
        <v>3.73483464</v>
      </c>
      <c r="G78" s="18" t="n">
        <v>485.18627753</v>
      </c>
      <c r="H78" s="20" t="n">
        <v>11.20134909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460.77737507</v>
      </c>
      <c r="F79" s="20" t="n">
        <v>8.062604540000001</v>
      </c>
      <c r="G79" s="18" t="n">
        <v>499.93788011</v>
      </c>
      <c r="H79" s="20" t="n">
        <v>11.33870226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427.66726344</v>
      </c>
      <c r="F80" s="20" t="n">
        <v>3.9984682</v>
      </c>
      <c r="G80" s="18" t="n">
        <v>425.11996522</v>
      </c>
      <c r="H80" s="20" t="n">
        <v>9.336290610000001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429.90727209</v>
      </c>
      <c r="F81" s="20" t="n">
        <v>6.32787626</v>
      </c>
      <c r="G81" s="18" t="n">
        <v>430.846933</v>
      </c>
      <c r="H81" s="20" t="n">
        <v>4.25761647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505.9704264</v>
      </c>
      <c r="F7" s="20" t="n">
        <v>3.18416446</v>
      </c>
      <c r="G7" s="18" t="n">
        <v>501.85276427</v>
      </c>
      <c r="H7" s="20" t="n">
        <v>2.35056917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485.19346229</v>
      </c>
      <c r="F8" s="20" t="n">
        <v>4.53249972</v>
      </c>
      <c r="G8" s="18" t="n">
        <v>484.27750891</v>
      </c>
      <c r="H8" s="20" t="n">
        <v>7.47154641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498.68276206</v>
      </c>
      <c r="F9" s="20" t="n">
        <v>4.17729642</v>
      </c>
      <c r="G9" s="18" t="n">
        <v>503.60303095</v>
      </c>
      <c r="H9" s="20" t="n">
        <v>5.41953245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526.61504902</v>
      </c>
      <c r="F10" s="20" t="n">
        <v>3.96409327</v>
      </c>
      <c r="G10" s="18" t="n">
        <v>529.35791284</v>
      </c>
      <c r="H10" s="20" t="n">
        <v>2.95611339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458.31864138</v>
      </c>
      <c r="F11" s="20" t="n">
        <v>3.47618622</v>
      </c>
      <c r="G11" s="18" t="n">
        <v>462.75572873</v>
      </c>
      <c r="H11" s="20" t="n">
        <v>9.79133554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486.95620251</v>
      </c>
      <c r="F12" s="20" t="n">
        <v>5.37236951</v>
      </c>
      <c r="G12" s="18" t="n">
        <v>487.78045357</v>
      </c>
      <c r="H12" s="20" t="n">
        <v>4.50888643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500.38911957</v>
      </c>
      <c r="F13" s="20" t="n">
        <v>4.24123076</v>
      </c>
      <c r="G13" s="18" t="n">
        <v>499.0540171</v>
      </c>
      <c r="H13" s="20" t="n">
        <v>3.47923093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521.43869951</v>
      </c>
      <c r="F14" s="20" t="n">
        <v>5.4358033</v>
      </c>
      <c r="G14" s="18" t="n">
        <v>518.60121178</v>
      </c>
      <c r="H14" s="20" t="n">
        <v>2.60583609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528.69687218</v>
      </c>
      <c r="F15" s="20" t="n">
        <v>4.78606657</v>
      </c>
      <c r="G15" s="18" t="n">
        <v>525.21461225</v>
      </c>
      <c r="H15" s="20" t="n">
        <v>3.18168846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508.09615393</v>
      </c>
      <c r="F16" s="20" t="n">
        <v>6.30388485</v>
      </c>
      <c r="G16" s="18" t="n">
        <v>498.32556182</v>
      </c>
      <c r="H16" s="20" t="n">
        <v>5.1856204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529.83513112</v>
      </c>
      <c r="F17" s="20" t="n">
        <v>5.55536398</v>
      </c>
      <c r="G17" s="18" t="n">
        <v>485.93257675</v>
      </c>
      <c r="H17" s="20" t="n">
        <v>7.08341616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466.0824698</v>
      </c>
      <c r="F18" s="20" t="n">
        <v>4.60500375</v>
      </c>
      <c r="G18" s="18" t="n">
        <v>481.56143265</v>
      </c>
      <c r="H18" s="20" t="n">
        <v>12.75425479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456.34449945</v>
      </c>
      <c r="F19" s="20" t="n">
        <v>5.04915729</v>
      </c>
      <c r="G19" s="18" t="n">
        <v>487.73632228</v>
      </c>
      <c r="H19" s="20" t="n">
        <v>5.90082842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478.41214084</v>
      </c>
      <c r="F20" s="20" t="n">
        <v>3.23486908</v>
      </c>
      <c r="G20" s="18" t="n">
        <v>484.20854488</v>
      </c>
      <c r="H20" s="20" t="n">
        <v>2.2475271</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525.89518874</v>
      </c>
      <c r="F21" s="20" t="n">
        <v>3.76357349</v>
      </c>
      <c r="G21" s="18" t="n">
        <v>518.12217332</v>
      </c>
      <c r="H21" s="20" t="n">
        <v>3.60940122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480.39019707</v>
      </c>
      <c r="F22" s="20" t="n">
        <v>6.69150592</v>
      </c>
      <c r="G22" s="18" t="n">
        <v>476.40715051</v>
      </c>
      <c r="H22" s="20" t="n">
        <v>7.17766311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483.98189168</v>
      </c>
      <c r="F23" s="20" t="n">
        <v>6.57352073</v>
      </c>
      <c r="G23" s="18" t="n">
        <v>491.59077483</v>
      </c>
      <c r="H23" s="20" t="n">
        <v>5.24313887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508.60703787</v>
      </c>
      <c r="F24" s="20" t="n">
        <v>5.05578748</v>
      </c>
      <c r="G24" s="18" t="n">
        <v>527.09615449</v>
      </c>
      <c r="H24" s="20" t="n">
        <v>5.86619043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518.6292822200001</v>
      </c>
      <c r="F25" s="20" t="n">
        <v>7.1889812</v>
      </c>
      <c r="G25" s="18" t="n">
        <v>516.67511754</v>
      </c>
      <c r="H25" s="20" t="n">
        <v>4.79327301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487.03981826</v>
      </c>
      <c r="F26" s="20" t="n">
        <v>2.98126379</v>
      </c>
      <c r="G26" s="18" t="n">
        <v>488.88721269</v>
      </c>
      <c r="H26" s="20" t="n">
        <v>2.57079361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479.20587089</v>
      </c>
      <c r="F27" s="20" t="n">
        <v>2.09355959</v>
      </c>
      <c r="G27" s="18" t="n">
        <v>483.16993146</v>
      </c>
      <c r="H27" s="20" t="n">
        <v>1.84618142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422.90476913</v>
      </c>
      <c r="F28" s="20" t="n">
        <v>2.63419421</v>
      </c>
      <c r="G28" s="18" t="n">
        <v>442.15125956</v>
      </c>
      <c r="H28" s="20" t="n">
        <v>17.23828758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522.2600194300001</v>
      </c>
      <c r="F29" s="20" t="n">
        <v>7.29028259</v>
      </c>
      <c r="G29" s="18" t="n">
        <v>480.17431539</v>
      </c>
      <c r="H29" s="20" t="n">
        <v>9.5364839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520.64534844</v>
      </c>
      <c r="F30" s="20" t="n">
        <v>7.44178848</v>
      </c>
      <c r="G30" s="18" t="n">
        <v>507.95177517</v>
      </c>
      <c r="H30" s="20" t="n">
        <v>3.28980284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516.12470478</v>
      </c>
      <c r="F31" s="20" t="n">
        <v>3.1106538</v>
      </c>
      <c r="G31" s="18" t="n">
        <v>508.26283084</v>
      </c>
      <c r="H31" s="20" t="n">
        <v>4.53113555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502.61630023</v>
      </c>
      <c r="F32" s="20" t="n">
        <v>3.27329161</v>
      </c>
      <c r="G32" s="18" t="n">
        <v>511.89233959</v>
      </c>
      <c r="H32" s="20" t="n">
        <v>5.12550272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500.47974957</v>
      </c>
      <c r="F33" s="20" t="n">
        <v>3.71764324</v>
      </c>
      <c r="G33" s="18" t="n">
        <v>491.85697568</v>
      </c>
      <c r="H33" s="20" t="n">
        <v>6.34915107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451.15812546</v>
      </c>
      <c r="F34" s="20" t="n">
        <v>8.03146301</v>
      </c>
      <c r="G34" s="18" t="n">
        <v>452.98667444</v>
      </c>
      <c r="H34" s="20" t="n">
        <v>4.20947025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507.15984574</v>
      </c>
      <c r="F35" s="20" t="n">
        <v>1.77987618</v>
      </c>
      <c r="G35" s="18" t="n">
        <v>507.55742264</v>
      </c>
      <c r="H35" s="20" t="n">
        <v>2.24897402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494.79043662</v>
      </c>
      <c r="F36" s="20" t="n">
        <v>2.79176563</v>
      </c>
      <c r="G36" s="18" t="n">
        <v>497.66551093</v>
      </c>
      <c r="H36" s="20" t="n">
        <v>5.08113948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495.92721158</v>
      </c>
      <c r="F37" s="20" t="n">
        <v>5.25977173</v>
      </c>
      <c r="G37" s="18" t="n">
        <v>504.02886342</v>
      </c>
      <c r="H37" s="20" t="n">
        <v>4.57343867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501.23822577</v>
      </c>
      <c r="F38" s="20" t="n">
        <v>4.37523534</v>
      </c>
      <c r="G38" s="18" t="n">
        <v>472.22592752</v>
      </c>
      <c r="H38" s="20" t="n">
        <v>6.09738064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430.58825013</v>
      </c>
      <c r="F39" s="20" t="n">
        <v>4.50159899</v>
      </c>
      <c r="G39" s="18" t="n">
        <v>411.88591652</v>
      </c>
      <c r="H39" s="20" t="n">
        <v>10.71021021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507.11164782</v>
      </c>
      <c r="F40" s="20" t="n">
        <v>6.87272221</v>
      </c>
      <c r="G40" s="18" t="n">
        <v>498.6303198</v>
      </c>
      <c r="H40" s="20" t="n">
        <v>3.71731591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482.63702573</v>
      </c>
      <c r="F41" s="20" t="n">
        <v>6.86354111</v>
      </c>
      <c r="G41" s="18" t="n">
        <v>507.17161439</v>
      </c>
      <c r="H41" s="20" t="n">
        <v>3.71223952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405.10623474</v>
      </c>
      <c r="F44" s="20" t="n">
        <v>4.96603564</v>
      </c>
      <c r="G44" s="18" t="n">
        <v>406.61634211</v>
      </c>
      <c r="H44" s="20" t="n">
        <v>7.37733512</v>
      </c>
      <c r="I44" s="18" t="s">
        <v>404</v>
      </c>
      <c r="J44" s="20" t="s">
        <v>404</v>
      </c>
      <c r="K44" s="18" t="s">
        <v>404</v>
      </c>
      <c r="L44" s="20" t="s">
        <v>404</v>
      </c>
      <c r="M44" s="18" t="s">
        <v>404</v>
      </c>
      <c r="N44" s="20" t="s">
        <v>404</v>
      </c>
      <c r="O44" s="18" t="n">
        <v>293.97506662</v>
      </c>
      <c r="P44" s="20" t="n">
        <v>17.72210488</v>
      </c>
      <c r="Q44" s="18" t="n">
        <v>405.7057112</v>
      </c>
      <c r="R44" s="20" t="n">
        <v>13.42267728</v>
      </c>
    </row>
    <row r="45" spans="1:18">
      <c r="A45" s="15" t="s">
        <v>442</v>
      </c>
      <c r="B45" s="17" t="n">
        <v>5519</v>
      </c>
      <c r="C45" s="18">
        <f>(0.0/B45*100)</f>
        <v/>
      </c>
      <c r="D45" s="19" t="n">
        <v>5519</v>
      </c>
      <c r="E45" s="18" t="n">
        <v>351.56828197</v>
      </c>
      <c r="F45" s="20" t="n">
        <v>3.4251646</v>
      </c>
      <c r="G45" s="18" t="n">
        <v>344.17830054</v>
      </c>
      <c r="H45" s="20" t="n">
        <v>6.69827492</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410.49834784</v>
      </c>
      <c r="F46" s="20" t="n">
        <v>3.39062532</v>
      </c>
      <c r="G46" s="18" t="n">
        <v>420.30875059</v>
      </c>
      <c r="H46" s="20" t="n">
        <v>9.002755069999999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432.70778313</v>
      </c>
      <c r="F47" s="20" t="n">
        <v>5.2109545</v>
      </c>
      <c r="G47" s="18" t="n">
        <v>422.86130566</v>
      </c>
      <c r="H47" s="20" t="n">
        <v>15.40495267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482.85524951</v>
      </c>
      <c r="F48" s="20" t="n">
        <v>5.76280914</v>
      </c>
      <c r="G48" s="18" t="n">
        <v>544.46497678</v>
      </c>
      <c r="H48" s="20" t="n">
        <v>16.00841156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424.5056207</v>
      </c>
      <c r="F49" s="20" t="n">
        <v>3.34624905</v>
      </c>
      <c r="G49" s="18" t="n">
        <v>434.49659056</v>
      </c>
      <c r="H49" s="20" t="n">
        <v>18.70826964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429.89878664</v>
      </c>
      <c r="F50" s="20" t="n">
        <v>3.49993657</v>
      </c>
      <c r="G50" s="18" t="n">
        <v>419.93355372</v>
      </c>
      <c r="H50" s="20" t="n">
        <v>9.727557239999999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428.32822953</v>
      </c>
      <c r="F51" s="20" t="n">
        <v>2.58773794</v>
      </c>
      <c r="G51" s="18" t="n">
        <v>401.53964606</v>
      </c>
      <c r="H51" s="20" t="n">
        <v>13.84611326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490.89099782</v>
      </c>
      <c r="F52" s="20" t="n">
        <v>3.56097409</v>
      </c>
      <c r="G52" s="18" t="n">
        <v>473.55935157</v>
      </c>
      <c r="H52" s="20" t="n">
        <v>8.968079189999999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440.30294991</v>
      </c>
      <c r="F53" s="20" t="n">
        <v>1.6751074</v>
      </c>
      <c r="G53" s="18" t="n">
        <v>466.95575132</v>
      </c>
      <c r="H53" s="20" t="n">
        <v>4.31899584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357.65854012</v>
      </c>
      <c r="F54" s="20" t="n">
        <v>3.46240224</v>
      </c>
      <c r="G54" s="18" t="n">
        <v>359.37803816</v>
      </c>
      <c r="H54" s="20" t="n">
        <v>17.08275042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393.68301899</v>
      </c>
      <c r="F55" s="20" t="n">
        <v>4.0607757</v>
      </c>
      <c r="G55" s="18" t="n">
        <v>411.87103042</v>
      </c>
      <c r="H55" s="20" t="n">
        <v>5.72665082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533.33528839</v>
      </c>
      <c r="F56" s="20" t="n">
        <v>8.65939086</v>
      </c>
      <c r="G56" s="18" t="n">
        <v>525.29065527</v>
      </c>
      <c r="H56" s="20" t="n">
        <v>3.23235196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397.72053694</v>
      </c>
      <c r="F57" s="20" t="n">
        <v>6.30874144</v>
      </c>
      <c r="G57" s="18" t="n">
        <v>397.00215273</v>
      </c>
      <c r="H57" s="20" t="n">
        <v>3.97487644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407.63088442</v>
      </c>
      <c r="F58" s="20" t="n">
        <v>2.9580563</v>
      </c>
      <c r="G58" s="18" t="n">
        <v>416.2410957</v>
      </c>
      <c r="H58" s="20" t="n">
        <v>22.60853792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349.15307169</v>
      </c>
      <c r="F59" s="20" t="n">
        <v>1.74779493</v>
      </c>
      <c r="G59" s="18" t="n">
        <v>329.59392406</v>
      </c>
      <c r="H59" s="20" t="n">
        <v>4.82005043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341.18183401</v>
      </c>
      <c r="F60" s="20" t="n">
        <v>7.312778</v>
      </c>
      <c r="G60" s="18" t="n">
        <v>352.95903207</v>
      </c>
      <c r="H60" s="20" t="n">
        <v>6.90808044</v>
      </c>
      <c r="I60" s="18" t="s">
        <v>404</v>
      </c>
      <c r="J60" s="20" t="s">
        <v>404</v>
      </c>
      <c r="K60" s="18" t="s">
        <v>404</v>
      </c>
      <c r="L60" s="20" t="s">
        <v>404</v>
      </c>
      <c r="M60" s="18" t="s">
        <v>404</v>
      </c>
      <c r="N60" s="20" t="s">
        <v>404</v>
      </c>
      <c r="O60" s="18" t="s">
        <v>404</v>
      </c>
      <c r="P60" s="20" t="s">
        <v>404</v>
      </c>
      <c r="Q60" s="18" t="n">
        <v>325.3394671</v>
      </c>
      <c r="R60" s="20" t="n">
        <v>36.69649855</v>
      </c>
    </row>
    <row r="61" spans="1:18">
      <c r="A61" s="15" t="s">
        <v>458</v>
      </c>
      <c r="B61" s="17" t="n">
        <v>6525</v>
      </c>
      <c r="C61" s="18">
        <f>(0.0/B61*100)</f>
        <v/>
      </c>
      <c r="D61" s="19" t="n">
        <v>6525</v>
      </c>
      <c r="E61" s="18" t="n">
        <v>448.93768193</v>
      </c>
      <c r="F61" s="20" t="n">
        <v>6.85538345</v>
      </c>
      <c r="G61" s="18" t="n">
        <v>477.52165805</v>
      </c>
      <c r="H61" s="20" t="n">
        <v>3.43952718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502.86461339</v>
      </c>
      <c r="F62" s="20" t="n">
        <v>2.10769141</v>
      </c>
      <c r="G62" s="18" t="n">
        <v>510.6094553</v>
      </c>
      <c r="H62" s="20" t="n">
        <v>1.48066616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350.17676439</v>
      </c>
      <c r="F63" s="20" t="n">
        <v>2.03515006</v>
      </c>
      <c r="G63" s="18" t="n">
        <v>351.1163213</v>
      </c>
      <c r="H63" s="20" t="n">
        <v>2.4009283</v>
      </c>
      <c r="I63" s="18" t="s">
        <v>404</v>
      </c>
      <c r="J63" s="20" t="s">
        <v>404</v>
      </c>
      <c r="K63" s="18" t="s">
        <v>404</v>
      </c>
      <c r="L63" s="20" t="s">
        <v>404</v>
      </c>
      <c r="M63" s="18" t="s">
        <v>404</v>
      </c>
      <c r="N63" s="20" t="s">
        <v>404</v>
      </c>
      <c r="O63" s="18" t="s">
        <v>404</v>
      </c>
      <c r="P63" s="20" t="s">
        <v>404</v>
      </c>
      <c r="Q63" s="18" t="n">
        <v>367.25063473</v>
      </c>
      <c r="R63" s="20" t="n">
        <v>7.52981075</v>
      </c>
    </row>
    <row r="64" spans="1:18">
      <c r="A64" s="15" t="s">
        <v>461</v>
      </c>
      <c r="B64" s="17" t="n">
        <v>3634</v>
      </c>
      <c r="C64" s="18">
        <f>(27.0/B64*100)</f>
        <v/>
      </c>
      <c r="D64" s="19" t="n">
        <v>3607</v>
      </c>
      <c r="E64" s="18" t="n">
        <v>443.87694462</v>
      </c>
      <c r="F64" s="20" t="n">
        <v>1.97584235</v>
      </c>
      <c r="G64" s="18" t="n">
        <v>457.16893968</v>
      </c>
      <c r="H64" s="20" t="n">
        <v>3.63786083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413.47648921</v>
      </c>
      <c r="F65" s="20" t="n">
        <v>3.69318627</v>
      </c>
      <c r="G65" s="18" t="n">
        <v>420.26719524</v>
      </c>
      <c r="H65" s="20" t="n">
        <v>4.822335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420.39224444</v>
      </c>
      <c r="F66" s="20" t="n">
        <v>1.78950069</v>
      </c>
      <c r="G66" s="18" t="n">
        <v>441.09529665</v>
      </c>
      <c r="H66" s="20" t="n">
        <v>2.3631349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396.39003481</v>
      </c>
      <c r="F67" s="20" t="n">
        <v>3.83446188</v>
      </c>
      <c r="G67" s="18" t="n">
        <v>399.71709652</v>
      </c>
      <c r="H67" s="20" t="n">
        <v>5.72564306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399.22364539</v>
      </c>
      <c r="F68" s="20" t="n">
        <v>0.95010373</v>
      </c>
      <c r="G68" s="18" t="n">
        <v>409.73184031</v>
      </c>
      <c r="H68" s="20" t="n">
        <v>2.13292201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431.81522398</v>
      </c>
      <c r="F69" s="20" t="n">
        <v>6.66524438</v>
      </c>
      <c r="G69" s="18" t="n">
        <v>435.35355043</v>
      </c>
      <c r="H69" s="20" t="n">
        <v>6.40170278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483.50215765</v>
      </c>
      <c r="F70" s="20" t="n">
        <v>6.08465523</v>
      </c>
      <c r="G70" s="18" t="n">
        <v>502.1308586</v>
      </c>
      <c r="H70" s="20" t="n">
        <v>3.8895637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529.94991022</v>
      </c>
      <c r="F71" s="20" t="n">
        <v>1.88247068</v>
      </c>
      <c r="G71" s="18" t="n">
        <v>547.32046215</v>
      </c>
      <c r="H71" s="20" t="n">
        <v>2.86706306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494.71013622</v>
      </c>
      <c r="F72" s="20" t="n">
        <v>5.83948615</v>
      </c>
      <c r="G72" s="18" t="n">
        <v>497.92726295</v>
      </c>
      <c r="H72" s="20" t="n">
        <v>3.55721681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397.03922297</v>
      </c>
      <c r="F73" s="20" t="n">
        <v>10.93990963</v>
      </c>
      <c r="G73" s="18" t="n">
        <v>411.29457443</v>
      </c>
      <c r="H73" s="20" t="n">
        <v>3.66715588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410.54151734</v>
      </c>
      <c r="F74" s="20" t="n">
        <v>2.61945128</v>
      </c>
      <c r="G74" s="18" t="n">
        <v>432.60380239</v>
      </c>
      <c r="H74" s="20" t="n">
        <v>1.75223012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361.67645392</v>
      </c>
      <c r="F75" s="20" t="n">
        <v>3.60227012</v>
      </c>
      <c r="G75" s="18" t="n">
        <v>394.32137268</v>
      </c>
      <c r="H75" s="20" t="n">
        <v>24.67366436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416.44908498</v>
      </c>
      <c r="F76" s="20" t="n">
        <v>3.37641911</v>
      </c>
      <c r="G76" s="18" t="n">
        <v>488.8824267</v>
      </c>
      <c r="H76" s="20" t="n">
        <v>6.65323006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441.07694321</v>
      </c>
      <c r="F77" s="20" t="n">
        <v>2.81396763</v>
      </c>
      <c r="G77" s="18" t="n">
        <v>409.20737749</v>
      </c>
      <c r="H77" s="20" t="n">
        <v>9.440341589999999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488.27293396</v>
      </c>
      <c r="F78" s="20" t="n">
        <v>3.60152884</v>
      </c>
      <c r="G78" s="18" t="n">
        <v>444.29760815</v>
      </c>
      <c r="H78" s="20" t="n">
        <v>23.85425089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476.24399089</v>
      </c>
      <c r="F79" s="20" t="n">
        <v>7.87384364</v>
      </c>
      <c r="G79" s="18" t="n">
        <v>469.01738604</v>
      </c>
      <c r="H79" s="20" t="n">
        <v>12.77983437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428.67276441</v>
      </c>
      <c r="F80" s="20" t="n">
        <v>3.7685644</v>
      </c>
      <c r="G80" s="18" t="n">
        <v>417.96546536</v>
      </c>
      <c r="H80" s="20" t="n">
        <v>8.748355950000001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431.0271249</v>
      </c>
      <c r="F81" s="20" t="n">
        <v>3.5873437</v>
      </c>
      <c r="G81" s="18" t="n">
        <v>429.01430215</v>
      </c>
      <c r="H81" s="20" t="n">
        <v>9.200373900000001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502.68073499</v>
      </c>
      <c r="F7" s="20" t="n">
        <v>1.95271567</v>
      </c>
      <c r="G7" s="18" t="n">
        <v>510.90968721</v>
      </c>
      <c r="H7" s="20" t="n">
        <v>6.38727039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473.23618041</v>
      </c>
      <c r="F8" s="20" t="n">
        <v>4.50338846</v>
      </c>
      <c r="G8" s="18" t="n">
        <v>503.06477516</v>
      </c>
      <c r="H8" s="20" t="n">
        <v>6.5480478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496.53588036</v>
      </c>
      <c r="F9" s="20" t="n">
        <v>3.34170137</v>
      </c>
      <c r="G9" s="18" t="n">
        <v>511.57743698</v>
      </c>
      <c r="H9" s="20" t="n">
        <v>6.97851222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528.63294503</v>
      </c>
      <c r="F10" s="20" t="n">
        <v>2.59016257</v>
      </c>
      <c r="G10" s="18" t="n">
        <v>523.63203987</v>
      </c>
      <c r="H10" s="20" t="n">
        <v>6.20228426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458.56512927</v>
      </c>
      <c r="F11" s="20" t="n">
        <v>4.54971397</v>
      </c>
      <c r="G11" s="18" t="n">
        <v>460.12797343</v>
      </c>
      <c r="H11" s="20" t="n">
        <v>5.74496396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489.36745603</v>
      </c>
      <c r="F12" s="20" t="n">
        <v>2.96136051</v>
      </c>
      <c r="G12" s="18" t="n">
        <v>470.03302419</v>
      </c>
      <c r="H12" s="20" t="n">
        <v>10.19495772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496.77794485</v>
      </c>
      <c r="F13" s="20" t="n">
        <v>4.10269939</v>
      </c>
      <c r="G13" s="18" t="n">
        <v>502.55706263</v>
      </c>
      <c r="H13" s="20" t="n">
        <v>4.48650305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520.38121471</v>
      </c>
      <c r="F14" s="20" t="n">
        <v>3.06298258</v>
      </c>
      <c r="G14" s="18" t="n">
        <v>517.58966752</v>
      </c>
      <c r="H14" s="20" t="n">
        <v>3.54465326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525.21465489</v>
      </c>
      <c r="F15" s="20" t="n">
        <v>2.64300736</v>
      </c>
      <c r="G15" s="18" t="n">
        <v>543.86170564</v>
      </c>
      <c r="H15" s="20" t="n">
        <v>11.45085107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502.50395644</v>
      </c>
      <c r="F16" s="20" t="n">
        <v>3.29083005</v>
      </c>
      <c r="G16" s="18" t="n">
        <v>499.75169291</v>
      </c>
      <c r="H16" s="20" t="n">
        <v>12.29163764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512.3724049899999</v>
      </c>
      <c r="F17" s="20" t="n">
        <v>5.28937539</v>
      </c>
      <c r="G17" s="18" t="n">
        <v>499.19017036</v>
      </c>
      <c r="H17" s="20" t="n">
        <v>7.25329282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466.77717393</v>
      </c>
      <c r="F18" s="20" t="n">
        <v>4.34343912</v>
      </c>
      <c r="G18" s="18" t="n">
        <v>512.3766879</v>
      </c>
      <c r="H18" s="20" t="n">
        <v>9.76167918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465.08406445</v>
      </c>
      <c r="F19" s="20" t="n">
        <v>5.88978461</v>
      </c>
      <c r="G19" s="18" t="n">
        <v>474.52841601</v>
      </c>
      <c r="H19" s="20" t="n">
        <v>4.93266868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481.97921926</v>
      </c>
      <c r="F20" s="20" t="n">
        <v>2.0259271</v>
      </c>
      <c r="G20" s="18" t="n">
        <v>461.58024817</v>
      </c>
      <c r="H20" s="20" t="n">
        <v>15.59318603</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521.58003064</v>
      </c>
      <c r="F21" s="20" t="n">
        <v>5.57939524</v>
      </c>
      <c r="G21" s="18" t="n">
        <v>521.53441345</v>
      </c>
      <c r="H21" s="20" t="n">
        <v>3.26569937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483.62877446</v>
      </c>
      <c r="F22" s="20" t="n">
        <v>5.01985965</v>
      </c>
      <c r="G22" s="18" t="n">
        <v>447.63919908</v>
      </c>
      <c r="H22" s="20" t="n">
        <v>15.50211403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482.00690769</v>
      </c>
      <c r="F23" s="20" t="n">
        <v>4.92898188</v>
      </c>
      <c r="G23" s="18" t="n">
        <v>496.62812078</v>
      </c>
      <c r="H23" s="20" t="n">
        <v>5.71226705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517.49808453</v>
      </c>
      <c r="F24" s="20" t="n">
        <v>3.26858507</v>
      </c>
      <c r="G24" s="18" t="n">
        <v>490.4648413</v>
      </c>
      <c r="H24" s="20" t="n">
        <v>24.79805089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515.61292469</v>
      </c>
      <c r="F25" s="20" t="n">
        <v>4.42888063</v>
      </c>
      <c r="G25" s="18" t="n">
        <v>521.5362115</v>
      </c>
      <c r="H25" s="20" t="n">
        <v>6.61260836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486.76307803</v>
      </c>
      <c r="F26" s="20" t="n">
        <v>2.5245469</v>
      </c>
      <c r="G26" s="18" t="n">
        <v>490.19765325</v>
      </c>
      <c r="H26" s="20" t="n">
        <v>3.49371529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472.15156864</v>
      </c>
      <c r="F27" s="20" t="n">
        <v>1.39298481</v>
      </c>
      <c r="G27" s="18" t="n">
        <v>503.19208426</v>
      </c>
      <c r="H27" s="20" t="n">
        <v>2.80232016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418.65610087</v>
      </c>
      <c r="F28" s="20" t="n">
        <v>2.74902303</v>
      </c>
      <c r="G28" s="18" t="n">
        <v>459.61926169</v>
      </c>
      <c r="H28" s="20" t="n">
        <v>10.51169834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504.54714921</v>
      </c>
      <c r="F29" s="20" t="n">
        <v>5.79951174</v>
      </c>
      <c r="G29" s="18" t="n">
        <v>510.7744728</v>
      </c>
      <c r="H29" s="20" t="n">
        <v>12.65601819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510.23859832</v>
      </c>
      <c r="F30" s="20" t="n">
        <v>3.45414665</v>
      </c>
      <c r="G30" s="18" t="n">
        <v>517.592449</v>
      </c>
      <c r="H30" s="20" t="n">
        <v>9.12725101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513.11157096</v>
      </c>
      <c r="F31" s="20" t="n">
        <v>2.68705528</v>
      </c>
      <c r="G31" s="18" t="n">
        <v>515.51730132</v>
      </c>
      <c r="H31" s="20" t="n">
        <v>13.23464813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507.40300703</v>
      </c>
      <c r="F32" s="20" t="n">
        <v>2.64740516</v>
      </c>
      <c r="G32" s="18" t="n">
        <v>491.21606829</v>
      </c>
      <c r="H32" s="20" t="n">
        <v>7.29610497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496.58158296</v>
      </c>
      <c r="F33" s="20" t="n">
        <v>5.01119694</v>
      </c>
      <c r="G33" s="18" t="n">
        <v>498.67139229</v>
      </c>
      <c r="H33" s="20" t="n">
        <v>4.1299968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453.62624756</v>
      </c>
      <c r="F34" s="20" t="n">
        <v>2.85002003</v>
      </c>
      <c r="G34" s="18" t="n">
        <v>443.60046028</v>
      </c>
      <c r="H34" s="20" t="n">
        <v>14.7869157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499.78747989</v>
      </c>
      <c r="F35" s="20" t="n">
        <v>1.8996728</v>
      </c>
      <c r="G35" s="18" t="n">
        <v>518.2025300400001</v>
      </c>
      <c r="H35" s="20" t="n">
        <v>1.95574143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498.01833118</v>
      </c>
      <c r="F36" s="20" t="n">
        <v>2.91510402</v>
      </c>
      <c r="G36" s="18" t="n">
        <v>485.03071568</v>
      </c>
      <c r="H36" s="20" t="n">
        <v>6.1709267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499.66735056</v>
      </c>
      <c r="F37" s="20" t="n">
        <v>3.48420296</v>
      </c>
      <c r="G37" s="18" t="n">
        <v>530.55852946</v>
      </c>
      <c r="H37" s="20" t="n">
        <v>10.36925739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495.56038775</v>
      </c>
      <c r="F38" s="20" t="n">
        <v>4.33818107</v>
      </c>
      <c r="G38" s="18" t="n">
        <v>482.39169997</v>
      </c>
      <c r="H38" s="20" t="n">
        <v>7.59659334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428.58379583</v>
      </c>
      <c r="F39" s="20" t="n">
        <v>5.52348748</v>
      </c>
      <c r="G39" s="18" t="n">
        <v>427.77378872</v>
      </c>
      <c r="H39" s="20" t="n">
        <v>7.62922199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496.76512056</v>
      </c>
      <c r="F40" s="20" t="n">
        <v>4.25369779</v>
      </c>
      <c r="G40" s="18" t="n">
        <v>508.80022253</v>
      </c>
      <c r="H40" s="20" t="n">
        <v>5.53110229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496.90904197</v>
      </c>
      <c r="F41" s="20" t="n">
        <v>4.05987229</v>
      </c>
      <c r="G41" s="18" t="n">
        <v>498.55906057</v>
      </c>
      <c r="H41" s="20" t="n">
        <v>6.31047728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404.24768504</v>
      </c>
      <c r="F44" s="20" t="n">
        <v>5.66362635</v>
      </c>
      <c r="G44" s="18" t="n">
        <v>407.92604905</v>
      </c>
      <c r="H44" s="20" t="n">
        <v>6.97198125</v>
      </c>
      <c r="I44" s="18" t="s">
        <v>404</v>
      </c>
      <c r="J44" s="20" t="s">
        <v>404</v>
      </c>
      <c r="K44" s="18" t="s">
        <v>404</v>
      </c>
      <c r="L44" s="20" t="s">
        <v>404</v>
      </c>
      <c r="M44" s="18" t="s">
        <v>404</v>
      </c>
      <c r="N44" s="20" t="s">
        <v>404</v>
      </c>
      <c r="O44" s="18" t="n">
        <v>293.97506662</v>
      </c>
      <c r="P44" s="20" t="n">
        <v>17.72210488</v>
      </c>
      <c r="Q44" s="18" t="n">
        <v>405.7057112</v>
      </c>
      <c r="R44" s="20" t="n">
        <v>13.42267728</v>
      </c>
    </row>
    <row r="45" spans="1:18">
      <c r="A45" s="15" t="s">
        <v>442</v>
      </c>
      <c r="B45" s="17" t="n">
        <v>5519</v>
      </c>
      <c r="C45" s="18">
        <f>(0.0/B45*100)</f>
        <v/>
      </c>
      <c r="D45" s="19" t="n">
        <v>5519</v>
      </c>
      <c r="E45" s="18" t="n">
        <v>351.70287698</v>
      </c>
      <c r="F45" s="20" t="n">
        <v>3.08735671</v>
      </c>
      <c r="G45" s="18" t="n">
        <v>317.53799224</v>
      </c>
      <c r="H45" s="20" t="n">
        <v>9.351897190000001</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403.86366488</v>
      </c>
      <c r="F46" s="20" t="n">
        <v>3.29723118</v>
      </c>
      <c r="G46" s="18" t="n">
        <v>430.89851633</v>
      </c>
      <c r="H46" s="20" t="n">
        <v>6.7332912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429.893385</v>
      </c>
      <c r="F47" s="20" t="n">
        <v>7.88786261</v>
      </c>
      <c r="G47" s="18" t="n">
        <v>433.23113576</v>
      </c>
      <c r="H47" s="20" t="n">
        <v>8.30106496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478.33845117</v>
      </c>
      <c r="F48" s="20" t="n">
        <v>6.99390652</v>
      </c>
      <c r="G48" s="18" t="n">
        <v>531.67625206</v>
      </c>
      <c r="H48" s="20" t="n">
        <v>9.32805611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423.17815093</v>
      </c>
      <c r="F49" s="20" t="n">
        <v>3.42598817</v>
      </c>
      <c r="G49" s="18" t="n">
        <v>441.63872232</v>
      </c>
      <c r="H49" s="20" t="n">
        <v>12.68085533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431.37873307</v>
      </c>
      <c r="F50" s="20" t="n">
        <v>4.37939789</v>
      </c>
      <c r="G50" s="18" t="n">
        <v>423.41237423</v>
      </c>
      <c r="H50" s="20" t="n">
        <v>5.26568561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427.68498947</v>
      </c>
      <c r="F51" s="20" t="n">
        <v>2.61452212</v>
      </c>
      <c r="G51" s="18" t="n">
        <v>423.28817318</v>
      </c>
      <c r="H51" s="20" t="n">
        <v>13.235221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487.74283435</v>
      </c>
      <c r="F52" s="20" t="n">
        <v>3.21130672</v>
      </c>
      <c r="G52" s="18" t="n">
        <v>477.25708524</v>
      </c>
      <c r="H52" s="20" t="n">
        <v>16.16876213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439.8417295</v>
      </c>
      <c r="F53" s="20" t="n">
        <v>1.62884387</v>
      </c>
      <c r="G53" s="18" t="n">
        <v>474.4552708</v>
      </c>
      <c r="H53" s="20" t="n">
        <v>5.7971664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354.43388912</v>
      </c>
      <c r="F54" s="20" t="n">
        <v>3.36507464</v>
      </c>
      <c r="G54" s="18" t="n">
        <v>398.11763368</v>
      </c>
      <c r="H54" s="20" t="n">
        <v>13.75574895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398.30206312</v>
      </c>
      <c r="F55" s="20" t="n">
        <v>3.50751697</v>
      </c>
      <c r="G55" s="18" t="n">
        <v>411.86068143</v>
      </c>
      <c r="H55" s="20" t="n">
        <v>8.496304110000001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531.41083067</v>
      </c>
      <c r="F56" s="20" t="n">
        <v>4.13427766</v>
      </c>
      <c r="G56" s="18" t="n">
        <v>516.79120802</v>
      </c>
      <c r="H56" s="20" t="n">
        <v>6.87640487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395.35798857</v>
      </c>
      <c r="F57" s="20" t="n">
        <v>3.2142282</v>
      </c>
      <c r="G57" s="18" t="n">
        <v>413.86371356</v>
      </c>
      <c r="H57" s="20" t="n">
        <v>12.39738435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405.96868659</v>
      </c>
      <c r="F58" s="20" t="n">
        <v>3.19320094</v>
      </c>
      <c r="G58" s="18" t="n">
        <v>427.10861908</v>
      </c>
      <c r="H58" s="20" t="n">
        <v>9.7167704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343.14017392</v>
      </c>
      <c r="F59" s="20" t="n">
        <v>1.50606987</v>
      </c>
      <c r="G59" s="18" t="n">
        <v>370.17566888</v>
      </c>
      <c r="H59" s="20" t="n">
        <v>6.46742216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332.39606962</v>
      </c>
      <c r="F60" s="20" t="n">
        <v>4.84134792</v>
      </c>
      <c r="G60" s="18" t="n">
        <v>380.07251762</v>
      </c>
      <c r="H60" s="20" t="n">
        <v>12.46241886</v>
      </c>
      <c r="I60" s="18" t="s">
        <v>404</v>
      </c>
      <c r="J60" s="20" t="s">
        <v>404</v>
      </c>
      <c r="K60" s="18" t="s">
        <v>404</v>
      </c>
      <c r="L60" s="20" t="s">
        <v>404</v>
      </c>
      <c r="M60" s="18" t="s">
        <v>404</v>
      </c>
      <c r="N60" s="20" t="s">
        <v>404</v>
      </c>
      <c r="O60" s="18" t="s">
        <v>404</v>
      </c>
      <c r="P60" s="20" t="s">
        <v>404</v>
      </c>
      <c r="Q60" s="18" t="n">
        <v>325.3394671</v>
      </c>
      <c r="R60" s="20" t="n">
        <v>36.69649855</v>
      </c>
    </row>
    <row r="61" spans="1:18">
      <c r="A61" s="15" t="s">
        <v>458</v>
      </c>
      <c r="B61" s="17" t="n">
        <v>6525</v>
      </c>
      <c r="C61" s="18">
        <f>(0.0/B61*100)</f>
        <v/>
      </c>
      <c r="D61" s="19" t="n">
        <v>6525</v>
      </c>
      <c r="E61" s="18" t="n">
        <v>474.62167886</v>
      </c>
      <c r="F61" s="20" t="n">
        <v>4.48619214</v>
      </c>
      <c r="G61" s="18" t="n">
        <v>469.7151031</v>
      </c>
      <c r="H61" s="20" t="n">
        <v>4.76790426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514.31168613</v>
      </c>
      <c r="F62" s="20" t="n">
        <v>1.41163496</v>
      </c>
      <c r="G62" s="18" t="n">
        <v>498.81319141</v>
      </c>
      <c r="H62" s="20" t="n">
        <v>1.93742534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345.31348991</v>
      </c>
      <c r="F63" s="20" t="n">
        <v>1.74718921</v>
      </c>
      <c r="G63" s="18" t="n">
        <v>360.12977025</v>
      </c>
      <c r="H63" s="20" t="n">
        <v>2.39261022</v>
      </c>
      <c r="I63" s="18" t="s">
        <v>404</v>
      </c>
      <c r="J63" s="20" t="s">
        <v>404</v>
      </c>
      <c r="K63" s="18" t="s">
        <v>404</v>
      </c>
      <c r="L63" s="20" t="s">
        <v>404</v>
      </c>
      <c r="M63" s="18" t="s">
        <v>404</v>
      </c>
      <c r="N63" s="20" t="s">
        <v>404</v>
      </c>
      <c r="O63" s="18" t="s">
        <v>404</v>
      </c>
      <c r="P63" s="20" t="s">
        <v>404</v>
      </c>
      <c r="Q63" s="18" t="n">
        <v>367.25063473</v>
      </c>
      <c r="R63" s="20" t="n">
        <v>7.52981075</v>
      </c>
    </row>
    <row r="64" spans="1:18">
      <c r="A64" s="15" t="s">
        <v>461</v>
      </c>
      <c r="B64" s="17" t="n">
        <v>3634</v>
      </c>
      <c r="C64" s="18">
        <f>(27.0/B64*100)</f>
        <v/>
      </c>
      <c r="D64" s="19" t="n">
        <v>3607</v>
      </c>
      <c r="E64" s="18" t="n">
        <v>440.52648313</v>
      </c>
      <c r="F64" s="20" t="n">
        <v>1.85543137</v>
      </c>
      <c r="G64" s="18" t="n">
        <v>493.36965478</v>
      </c>
      <c r="H64" s="20" t="n">
        <v>5.44560709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412.67236902</v>
      </c>
      <c r="F65" s="20" t="n">
        <v>4.41463736</v>
      </c>
      <c r="G65" s="18" t="n">
        <v>419.07244885</v>
      </c>
      <c r="H65" s="20" t="n">
        <v>3.77000945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418.54151617</v>
      </c>
      <c r="F66" s="20" t="n">
        <v>1.70412606</v>
      </c>
      <c r="G66" s="18" t="n">
        <v>440.71989097</v>
      </c>
      <c r="H66" s="20" t="n">
        <v>2.33560596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394.79439118</v>
      </c>
      <c r="F67" s="20" t="n">
        <v>3.35059732</v>
      </c>
      <c r="G67" s="18" t="n">
        <v>413.08692002</v>
      </c>
      <c r="H67" s="20" t="n">
        <v>9.70368871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393.15461886</v>
      </c>
      <c r="F68" s="20" t="n">
        <v>1.13562243</v>
      </c>
      <c r="G68" s="18" t="n">
        <v>430.17163705</v>
      </c>
      <c r="H68" s="20" t="n">
        <v>1.77786903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430.06258173</v>
      </c>
      <c r="F69" s="20" t="n">
        <v>6.03913852</v>
      </c>
      <c r="G69" s="18" t="n">
        <v>436.22212285</v>
      </c>
      <c r="H69" s="20" t="n">
        <v>6.29761293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503.9203067</v>
      </c>
      <c r="F70" s="20" t="n">
        <v>4.39161449</v>
      </c>
      <c r="G70" s="18" t="n">
        <v>488.77676278</v>
      </c>
      <c r="H70" s="20" t="n">
        <v>3.8937749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546.1399366000001</v>
      </c>
      <c r="F71" s="20" t="n">
        <v>3.34535272</v>
      </c>
      <c r="G71" s="18" t="n">
        <v>532.58630606</v>
      </c>
      <c r="H71" s="20" t="n">
        <v>1.96105326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498.21872235</v>
      </c>
      <c r="F72" s="20" t="n">
        <v>4.14434942</v>
      </c>
      <c r="G72" s="18" t="n">
        <v>495.24530747</v>
      </c>
      <c r="H72" s="20" t="n">
        <v>5.13844413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408.17679379</v>
      </c>
      <c r="F73" s="20" t="n">
        <v>3.83160569</v>
      </c>
      <c r="G73" s="18" t="n">
        <v>410.35467965</v>
      </c>
      <c r="H73" s="20" t="n">
        <v>5.6863796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419.36666865</v>
      </c>
      <c r="F74" s="20" t="n">
        <v>1.68088996</v>
      </c>
      <c r="G74" s="18" t="n">
        <v>451.73272084</v>
      </c>
      <c r="H74" s="20" t="n">
        <v>4.3772026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362.87174913</v>
      </c>
      <c r="F75" s="20" t="n">
        <v>3.51414436</v>
      </c>
      <c r="G75" s="18" t="n">
        <v>331.86179317</v>
      </c>
      <c r="H75" s="20" t="n">
        <v>5.6680554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422.61431005</v>
      </c>
      <c r="F76" s="20" t="n">
        <v>3.35247232</v>
      </c>
      <c r="G76" s="18" t="n">
        <v>484.23111401</v>
      </c>
      <c r="H76" s="20" t="n">
        <v>7.45538197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428.00945875</v>
      </c>
      <c r="F77" s="20" t="n">
        <v>2.67351535</v>
      </c>
      <c r="G77" s="18" t="n">
        <v>461.17410765</v>
      </c>
      <c r="H77" s="20" t="n">
        <v>7.11088142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485.87706888</v>
      </c>
      <c r="F78" s="20" t="n">
        <v>4.00737415</v>
      </c>
      <c r="G78" s="18" t="n">
        <v>490.9561624</v>
      </c>
      <c r="H78" s="20" t="n">
        <v>10.35371495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472.02137099</v>
      </c>
      <c r="F79" s="20" t="n">
        <v>8.67444401</v>
      </c>
      <c r="G79" s="18" t="n">
        <v>485.23964654</v>
      </c>
      <c r="H79" s="20" t="n">
        <v>14.14010873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425.17185766</v>
      </c>
      <c r="F80" s="20" t="n">
        <v>5.08102748</v>
      </c>
      <c r="G80" s="18" t="n">
        <v>428.86491221</v>
      </c>
      <c r="H80" s="20" t="n">
        <v>5.15466496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430.0197712</v>
      </c>
      <c r="F81" s="20" t="n">
        <v>3.83072868</v>
      </c>
      <c r="G81" s="18" t="n">
        <v>434.22797137</v>
      </c>
      <c r="H81" s="20" t="n">
        <v>9.291798310000001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504.92885614</v>
      </c>
      <c r="F7" s="20" t="n">
        <v>2.19236321</v>
      </c>
      <c r="G7" s="18" t="n">
        <v>496.61277062</v>
      </c>
      <c r="H7" s="20" t="n">
        <v>5.48741968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491.51250154</v>
      </c>
      <c r="F8" s="20" t="n">
        <v>3.91996704</v>
      </c>
      <c r="G8" s="18" t="n">
        <v>464.59037733</v>
      </c>
      <c r="H8" s="20" t="n">
        <v>7.43093428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505.47400685</v>
      </c>
      <c r="F9" s="20" t="n">
        <v>2.94878637</v>
      </c>
      <c r="G9" s="18" t="n">
        <v>486.87856152</v>
      </c>
      <c r="H9" s="20" t="n">
        <v>7.68848038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527.66790084</v>
      </c>
      <c r="F10" s="20" t="n">
        <v>2.79552047</v>
      </c>
      <c r="G10" s="18" t="n">
        <v>529.13126424</v>
      </c>
      <c r="H10" s="20" t="n">
        <v>4.96759869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463.24564119</v>
      </c>
      <c r="F11" s="20" t="n">
        <v>3.23692513</v>
      </c>
      <c r="G11" s="18" t="n">
        <v>427.28272394</v>
      </c>
      <c r="H11" s="20" t="n">
        <v>11.88360476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487.78622818</v>
      </c>
      <c r="F12" s="20" t="n">
        <v>2.59165329</v>
      </c>
      <c r="G12" s="18" t="n">
        <v>424.44127168</v>
      </c>
      <c r="H12" s="20" t="n">
        <v>43.98400986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501.5292127</v>
      </c>
      <c r="F13" s="20" t="n">
        <v>3.42797954</v>
      </c>
      <c r="G13" s="18" t="n">
        <v>492.14534347</v>
      </c>
      <c r="H13" s="20" t="n">
        <v>6.02969936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519.03818835</v>
      </c>
      <c r="F14" s="20" t="n">
        <v>2.25056225</v>
      </c>
      <c r="G14" s="18" t="n">
        <v>522.14023585</v>
      </c>
      <c r="H14" s="20" t="n">
        <v>7.06053762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532.22599612</v>
      </c>
      <c r="F15" s="20" t="n">
        <v>2.78417465</v>
      </c>
      <c r="G15" s="18" t="n">
        <v>514.33701582</v>
      </c>
      <c r="H15" s="20" t="n">
        <v>4.84995333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493.99853963</v>
      </c>
      <c r="F16" s="20" t="n">
        <v>4.18311497</v>
      </c>
      <c r="G16" s="18" t="n">
        <v>527.44197493</v>
      </c>
      <c r="H16" s="20" t="n">
        <v>8.277955950000001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507.11158171</v>
      </c>
      <c r="F17" s="20" t="n">
        <v>3.97296087</v>
      </c>
      <c r="G17" s="18" t="n">
        <v>514.85882907</v>
      </c>
      <c r="H17" s="20" t="n">
        <v>12.39245729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467.03953801</v>
      </c>
      <c r="F18" s="20" t="n">
        <v>4.33869737</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470.43864396</v>
      </c>
      <c r="F19" s="20" t="n">
        <v>3.45137119</v>
      </c>
      <c r="G19" s="18" t="n">
        <v>466.40821088</v>
      </c>
      <c r="H19" s="20" t="n">
        <v>15.50001492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482.3215355</v>
      </c>
      <c r="F20" s="20" t="n">
        <v>2.08364233</v>
      </c>
      <c r="G20" s="18" t="n">
        <v>474.93054692</v>
      </c>
      <c r="H20" s="20" t="n">
        <v>6.29981374</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524.31698475</v>
      </c>
      <c r="F21" s="20" t="n">
        <v>2.42416565</v>
      </c>
      <c r="G21" s="18" t="n">
        <v>487.74915827</v>
      </c>
      <c r="H21" s="20" t="n">
        <v>18.12596642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479.4731799</v>
      </c>
      <c r="F22" s="20" t="n">
        <v>4.68861734</v>
      </c>
      <c r="G22" s="18" t="n">
        <v>475.39176257</v>
      </c>
      <c r="H22" s="20" t="n">
        <v>17.08857996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485.90311725</v>
      </c>
      <c r="F23" s="20" t="n">
        <v>3.44563525</v>
      </c>
      <c r="G23" s="18" t="n">
        <v>502.28392418</v>
      </c>
      <c r="H23" s="20" t="n">
        <v>7.63624895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516.1615063</v>
      </c>
      <c r="F24" s="20" t="n">
        <v>3.57624877</v>
      </c>
      <c r="G24" s="18" t="n">
        <v>513.76447882</v>
      </c>
      <c r="H24" s="20" t="n">
        <v>9.85687523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517.24695989</v>
      </c>
      <c r="F25" s="20" t="n">
        <v>3.80327499</v>
      </c>
      <c r="G25" s="18" t="n">
        <v>518.39873812</v>
      </c>
      <c r="H25" s="20" t="n">
        <v>10.45364489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487.37672502</v>
      </c>
      <c r="F26" s="20" t="n">
        <v>1.93050689</v>
      </c>
      <c r="G26" s="18" t="n">
        <v>492.67052581</v>
      </c>
      <c r="H26" s="20" t="n">
        <v>6.35617821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485.39750765</v>
      </c>
      <c r="F27" s="20" t="n">
        <v>1.53044492</v>
      </c>
      <c r="G27" s="18" t="n">
        <v>415.55807607</v>
      </c>
      <c r="H27" s="20" t="n">
        <v>4.05194446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424.19023147</v>
      </c>
      <c r="F28" s="20" t="n">
        <v>3.30899317</v>
      </c>
      <c r="G28" s="18" t="n">
        <v>421.33308682</v>
      </c>
      <c r="H28" s="20" t="n">
        <v>4.62934494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505.73101754</v>
      </c>
      <c r="F29" s="20" t="n">
        <v>4.59383423</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509.27071254</v>
      </c>
      <c r="N30" s="20" t="n">
        <v>2.40467898</v>
      </c>
      <c r="O30" s="18" t="s">
        <v>404</v>
      </c>
      <c r="P30" s="20" t="s">
        <v>404</v>
      </c>
      <c r="Q30" s="18" t="s">
        <v>404</v>
      </c>
      <c r="R30" s="20" t="s">
        <v>404</v>
      </c>
    </row>
    <row r="31" spans="1:18">
      <c r="A31" s="15" t="s">
        <v>428</v>
      </c>
      <c r="B31" s="17" t="n">
        <v>5456</v>
      </c>
      <c r="C31" s="18">
        <f>(808.0/B31*100)</f>
        <v/>
      </c>
      <c r="D31" s="19" t="n">
        <v>4648</v>
      </c>
      <c r="E31" s="18" t="n">
        <v>512.0551425899999</v>
      </c>
      <c r="F31" s="20" t="n">
        <v>3.0018776</v>
      </c>
      <c r="G31" s="18" t="n">
        <v>519.13650331</v>
      </c>
      <c r="H31" s="20" t="n">
        <v>6.10909674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508.17962695</v>
      </c>
      <c r="F32" s="20" t="n">
        <v>2.68736195</v>
      </c>
      <c r="G32" s="18" t="n">
        <v>490.3039608</v>
      </c>
      <c r="H32" s="20" t="n">
        <v>5.12905292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498.34901217</v>
      </c>
      <c r="F33" s="20" t="n">
        <v>3.70216557</v>
      </c>
      <c r="G33" s="18" t="n">
        <v>496.41286239</v>
      </c>
      <c r="H33" s="20" t="n">
        <v>4.33928424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451.38221627</v>
      </c>
      <c r="F34" s="20" t="n">
        <v>2.99651434</v>
      </c>
      <c r="G34" s="18" t="n">
        <v>530.8517604899999</v>
      </c>
      <c r="H34" s="20" t="n">
        <v>11.09213522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508.47869405</v>
      </c>
      <c r="F35" s="20" t="n">
        <v>1.62436018</v>
      </c>
      <c r="G35" s="18" t="n">
        <v>497.11550743</v>
      </c>
      <c r="H35" s="20" t="n">
        <v>4.01723337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497.01009888</v>
      </c>
      <c r="F36" s="20" t="n">
        <v>3.81417222</v>
      </c>
      <c r="G36" s="18" t="n">
        <v>494.59548932</v>
      </c>
      <c r="H36" s="20" t="n">
        <v>3.16875069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500.12881638</v>
      </c>
      <c r="F37" s="20" t="n">
        <v>3.54751413</v>
      </c>
      <c r="G37" s="18" t="n">
        <v>500.42699346</v>
      </c>
      <c r="H37" s="20" t="n">
        <v>13.15647406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497.83311176</v>
      </c>
      <c r="F38" s="20" t="n">
        <v>6.2708294</v>
      </c>
      <c r="G38" s="18" t="n">
        <v>489.28487321</v>
      </c>
      <c r="H38" s="20" t="n">
        <v>4.27042043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429.29486899</v>
      </c>
      <c r="F39" s="20" t="n">
        <v>4.07216387</v>
      </c>
      <c r="G39" s="18" t="n">
        <v>394.63055923</v>
      </c>
      <c r="H39" s="20" t="n">
        <v>9.88536175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500.59607216</v>
      </c>
      <c r="F40" s="20" t="n">
        <v>3.33406901</v>
      </c>
      <c r="G40" s="18" t="n">
        <v>489.42826573</v>
      </c>
      <c r="H40" s="20" t="n">
        <v>4.5881782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501.57768413</v>
      </c>
      <c r="F41" s="20" t="n">
        <v>5.5772674</v>
      </c>
      <c r="G41" s="18" t="n">
        <v>493.46428672</v>
      </c>
      <c r="H41" s="20" t="n">
        <v>3.99813647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407.6171564</v>
      </c>
      <c r="F44" s="20" t="n">
        <v>4.746132</v>
      </c>
      <c r="G44" s="18" t="n">
        <v>394.59905791</v>
      </c>
      <c r="H44" s="20" t="n">
        <v>7.23020345</v>
      </c>
      <c r="I44" s="18" t="s">
        <v>404</v>
      </c>
      <c r="J44" s="20" t="s">
        <v>404</v>
      </c>
      <c r="K44" s="18" t="s">
        <v>404</v>
      </c>
      <c r="L44" s="20" t="s">
        <v>404</v>
      </c>
      <c r="M44" s="18" t="s">
        <v>404</v>
      </c>
      <c r="N44" s="20" t="s">
        <v>404</v>
      </c>
      <c r="O44" s="18" t="n">
        <v>293.97506662</v>
      </c>
      <c r="P44" s="20" t="n">
        <v>17.72210488</v>
      </c>
      <c r="Q44" s="18" t="n">
        <v>405.7057112</v>
      </c>
      <c r="R44" s="20" t="n">
        <v>13.42267728</v>
      </c>
    </row>
    <row r="45" spans="1:18">
      <c r="A45" s="15" t="s">
        <v>442</v>
      </c>
      <c r="B45" s="17" t="n">
        <v>5519</v>
      </c>
      <c r="C45" s="18">
        <f>(0.0/B45*100)</f>
        <v/>
      </c>
      <c r="D45" s="19" t="n">
        <v>5519</v>
      </c>
      <c r="E45" s="18" t="n">
        <v>349.8784941</v>
      </c>
      <c r="F45" s="20" t="n">
        <v>3.04780655</v>
      </c>
      <c r="G45" s="18" t="n">
        <v>353.1429004</v>
      </c>
      <c r="H45" s="20" t="n">
        <v>12.43790852</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433.35151264</v>
      </c>
      <c r="F46" s="20" t="n">
        <v>5.59401572</v>
      </c>
      <c r="G46" s="18" t="n">
        <v>398.30511274</v>
      </c>
      <c r="H46" s="20" t="n">
        <v>3.42695974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434.85843814</v>
      </c>
      <c r="F47" s="20" t="n">
        <v>5.21190345</v>
      </c>
      <c r="G47" s="18" t="n">
        <v>380.42968581</v>
      </c>
      <c r="H47" s="20" t="n">
        <v>25.30755894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503.86523971</v>
      </c>
      <c r="F48" s="20" t="n">
        <v>20.42774809</v>
      </c>
      <c r="G48" s="18" t="n">
        <v>491.92993885</v>
      </c>
      <c r="H48" s="20" t="n">
        <v>5.30283253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431.11112072</v>
      </c>
      <c r="F49" s="20" t="n">
        <v>11.41451051</v>
      </c>
      <c r="G49" s="18" t="n">
        <v>423.98994859</v>
      </c>
      <c r="H49" s="20" t="n">
        <v>3.58295474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430.98949141</v>
      </c>
      <c r="F50" s="20" t="n">
        <v>3.48484101</v>
      </c>
      <c r="G50" s="18" t="n">
        <v>415.24407212</v>
      </c>
      <c r="H50" s="20" t="n">
        <v>10.39602659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427.40098965</v>
      </c>
      <c r="F51" s="20" t="n">
        <v>2.63426819</v>
      </c>
      <c r="G51" s="18" t="n">
        <v>432.21990975</v>
      </c>
      <c r="H51" s="20" t="n">
        <v>31.58699045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487.68852205</v>
      </c>
      <c r="F52" s="20" t="n">
        <v>2.66288389</v>
      </c>
      <c r="G52" s="18" t="n">
        <v>451.16912513</v>
      </c>
      <c r="H52" s="20" t="n">
        <v>25.5458615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442.83143358</v>
      </c>
      <c r="N53" s="20" t="n">
        <v>1.65870975</v>
      </c>
      <c r="O53" s="18" t="s">
        <v>404</v>
      </c>
      <c r="P53" s="20" t="s">
        <v>404</v>
      </c>
      <c r="Q53" s="18" t="s">
        <v>404</v>
      </c>
      <c r="R53" s="20" t="s">
        <v>404</v>
      </c>
    </row>
    <row r="54" spans="1:18">
      <c r="A54" s="15" t="s">
        <v>451</v>
      </c>
      <c r="B54" s="17" t="n">
        <v>4740</v>
      </c>
      <c r="C54" s="18">
        <f>(262.0/B54*100)</f>
        <v/>
      </c>
      <c r="D54" s="19" t="n">
        <v>4478</v>
      </c>
      <c r="E54" s="18" t="n">
        <v>357.72562446</v>
      </c>
      <c r="F54" s="20" t="n">
        <v>3.26970151</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401.41715845</v>
      </c>
      <c r="F55" s="20" t="n">
        <v>2.9960119</v>
      </c>
      <c r="G55" s="18" t="n">
        <v>372.91206136</v>
      </c>
      <c r="H55" s="20" t="n">
        <v>16.05948211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526.67534</v>
      </c>
      <c r="N56" s="20" t="n">
        <v>2.68850875</v>
      </c>
      <c r="O56" s="18" t="s">
        <v>404</v>
      </c>
      <c r="P56" s="20" t="s">
        <v>404</v>
      </c>
      <c r="Q56" s="18" t="s">
        <v>404</v>
      </c>
      <c r="R56" s="20" t="s">
        <v>404</v>
      </c>
    </row>
    <row r="57" spans="1:18">
      <c r="A57" s="15" t="s">
        <v>454</v>
      </c>
      <c r="B57" s="17" t="n">
        <v>6513</v>
      </c>
      <c r="C57" s="18">
        <f>(0.0/B57*100)</f>
        <v/>
      </c>
      <c r="D57" s="19" t="n">
        <v>6513</v>
      </c>
      <c r="E57" s="18" t="n">
        <v>396.38767578</v>
      </c>
      <c r="F57" s="20" t="n">
        <v>3.4011491</v>
      </c>
      <c r="G57" s="18" t="n">
        <v>400.5989409</v>
      </c>
      <c r="H57" s="20" t="n">
        <v>5.57798226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407.61980855</v>
      </c>
      <c r="F58" s="20" t="n">
        <v>3.2050073</v>
      </c>
      <c r="G58" s="18" t="n">
        <v>412.7863891</v>
      </c>
      <c r="H58" s="20" t="n">
        <v>11.9717179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351.13703457</v>
      </c>
      <c r="F59" s="20" t="n">
        <v>2.23460235</v>
      </c>
      <c r="G59" s="18" t="n">
        <v>340.87572803</v>
      </c>
      <c r="H59" s="20" t="n">
        <v>2.73648174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347.79926427</v>
      </c>
      <c r="F60" s="20" t="n">
        <v>4.68473671</v>
      </c>
      <c r="G60" s="18" t="n">
        <v>339.84893521</v>
      </c>
      <c r="H60" s="20" t="n">
        <v>19.60795941</v>
      </c>
      <c r="I60" s="18" t="s">
        <v>404</v>
      </c>
      <c r="J60" s="20" t="s">
        <v>404</v>
      </c>
      <c r="K60" s="18" t="s">
        <v>404</v>
      </c>
      <c r="L60" s="20" t="s">
        <v>404</v>
      </c>
      <c r="M60" s="18" t="s">
        <v>404</v>
      </c>
      <c r="N60" s="20" t="s">
        <v>404</v>
      </c>
      <c r="O60" s="18" t="s">
        <v>404</v>
      </c>
      <c r="P60" s="20" t="s">
        <v>404</v>
      </c>
      <c r="Q60" s="18" t="n">
        <v>325.3394671</v>
      </c>
      <c r="R60" s="20" t="n">
        <v>36.69649855</v>
      </c>
    </row>
    <row r="61" spans="1:18">
      <c r="A61" s="15" t="s">
        <v>458</v>
      </c>
      <c r="B61" s="17" t="n">
        <v>6525</v>
      </c>
      <c r="C61" s="18">
        <f>(0.0/B61*100)</f>
        <v/>
      </c>
      <c r="D61" s="19" t="n">
        <v>6525</v>
      </c>
      <c r="E61" s="18" t="n">
        <v>473.4552659</v>
      </c>
      <c r="F61" s="20" t="n">
        <v>2.78745652</v>
      </c>
      <c r="G61" s="18" t="n">
        <v>426.45159564</v>
      </c>
      <c r="H61" s="20" t="n">
        <v>10.05510167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511.04688308</v>
      </c>
      <c r="F62" s="20" t="n">
        <v>1.48338009</v>
      </c>
      <c r="G62" s="18" t="n">
        <v>503.21505589</v>
      </c>
      <c r="H62" s="20" t="n">
        <v>2.14144355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344.92873246</v>
      </c>
      <c r="F63" s="20" t="n">
        <v>1.6704485</v>
      </c>
      <c r="G63" s="18" t="n">
        <v>365.05575414</v>
      </c>
      <c r="H63" s="20" t="n">
        <v>2.66618369</v>
      </c>
      <c r="I63" s="18" t="s">
        <v>404</v>
      </c>
      <c r="J63" s="20" t="s">
        <v>404</v>
      </c>
      <c r="K63" s="18" t="s">
        <v>404</v>
      </c>
      <c r="L63" s="20" t="s">
        <v>404</v>
      </c>
      <c r="M63" s="18" t="s">
        <v>404</v>
      </c>
      <c r="N63" s="20" t="s">
        <v>404</v>
      </c>
      <c r="O63" s="18" t="s">
        <v>404</v>
      </c>
      <c r="P63" s="20" t="s">
        <v>404</v>
      </c>
      <c r="Q63" s="18" t="n">
        <v>367.25063473</v>
      </c>
      <c r="R63" s="20" t="n">
        <v>7.52981075</v>
      </c>
    </row>
    <row r="64" spans="1:18">
      <c r="A64" s="15" t="s">
        <v>461</v>
      </c>
      <c r="B64" s="17" t="n">
        <v>3634</v>
      </c>
      <c r="C64" s="18">
        <f>(27.0/B64*100)</f>
        <v/>
      </c>
      <c r="D64" s="19" t="n">
        <v>3607</v>
      </c>
      <c r="E64" s="18" t="n">
        <v>442.55060444</v>
      </c>
      <c r="F64" s="20" t="n">
        <v>1.93124934</v>
      </c>
      <c r="G64" s="18" t="n">
        <v>482.65019632</v>
      </c>
      <c r="H64" s="20" t="n">
        <v>6.56677607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418.88021206</v>
      </c>
      <c r="F65" s="20" t="n">
        <v>2.78799594</v>
      </c>
      <c r="G65" s="18" t="n">
        <v>401.30944503</v>
      </c>
      <c r="H65" s="20" t="n">
        <v>7.97918934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427.39746883</v>
      </c>
      <c r="F66" s="20" t="n">
        <v>1.53879466</v>
      </c>
      <c r="G66" s="18" t="n">
        <v>403.29063401</v>
      </c>
      <c r="H66" s="20" t="n">
        <v>10.81763978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399.45690242</v>
      </c>
      <c r="F67" s="20" t="n">
        <v>3.25308867</v>
      </c>
      <c r="G67" s="18" t="n">
        <v>389.15522805</v>
      </c>
      <c r="H67" s="20" t="n">
        <v>8.54544903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408.10233601</v>
      </c>
      <c r="F68" s="20" t="n">
        <v>1.21313493</v>
      </c>
      <c r="G68" s="18" t="n">
        <v>370.520984</v>
      </c>
      <c r="H68" s="20" t="n">
        <v>2.55966114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434.14860525</v>
      </c>
      <c r="F69" s="20" t="n">
        <v>5.30066671</v>
      </c>
      <c r="G69" s="18" t="n">
        <v>432.57585736</v>
      </c>
      <c r="H69" s="20" t="n">
        <v>7.46754187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495.31532856</v>
      </c>
      <c r="F70" s="20" t="n">
        <v>3.08258797</v>
      </c>
      <c r="G70" s="18" t="n">
        <v>491.78057317</v>
      </c>
      <c r="H70" s="20" t="n">
        <v>5.75126132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535.10015436</v>
      </c>
      <c r="N71" s="20" t="n">
        <v>1.63496657</v>
      </c>
      <c r="O71" s="18" t="s">
        <v>404</v>
      </c>
      <c r="P71" s="20" t="s">
        <v>404</v>
      </c>
      <c r="Q71" s="18" t="s">
        <v>404</v>
      </c>
      <c r="R71" s="20" t="s">
        <v>404</v>
      </c>
    </row>
    <row r="72" spans="1:18">
      <c r="A72" s="15" t="s">
        <v>469</v>
      </c>
      <c r="B72" s="17" t="n">
        <v>7708</v>
      </c>
      <c r="C72" s="18">
        <f>(0.0/B72*100)</f>
        <v/>
      </c>
      <c r="D72" s="19" t="n">
        <v>7708</v>
      </c>
      <c r="E72" s="18" t="n">
        <v>496.68918911</v>
      </c>
      <c r="F72" s="20" t="n">
        <v>2.71741013</v>
      </c>
      <c r="G72" s="18" t="n">
        <v>501.17190471</v>
      </c>
      <c r="H72" s="20" t="n">
        <v>7.5768436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408.19153829</v>
      </c>
      <c r="F73" s="20" t="n">
        <v>3.55521175</v>
      </c>
      <c r="G73" s="18" t="n">
        <v>422.6447138</v>
      </c>
      <c r="H73" s="20" t="n">
        <v>13.99185894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422.22383096</v>
      </c>
      <c r="F74" s="20" t="n">
        <v>1.5851593</v>
      </c>
      <c r="G74" s="18" t="n">
        <v>460.87781449</v>
      </c>
      <c r="H74" s="20" t="n">
        <v>6.7636306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364.33129866</v>
      </c>
      <c r="F75" s="20" t="n">
        <v>3.5640775</v>
      </c>
      <c r="G75" s="18" t="n">
        <v>295.45523256</v>
      </c>
      <c r="H75" s="20" t="n">
        <v>17.32617433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443.75693557</v>
      </c>
      <c r="F76" s="20" t="n">
        <v>3.43326475</v>
      </c>
      <c r="G76" s="18" t="n">
        <v>406.53952334</v>
      </c>
      <c r="H76" s="20" t="n">
        <v>6.67849087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441.51190016</v>
      </c>
      <c r="F77" s="20" t="n">
        <v>3.07525103</v>
      </c>
      <c r="G77" s="18" t="n">
        <v>415.63941091</v>
      </c>
      <c r="H77" s="20" t="n">
        <v>8.019566319999999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490.28315301</v>
      </c>
      <c r="F78" s="20" t="n">
        <v>7.12651733</v>
      </c>
      <c r="G78" s="18" t="n">
        <v>484.4534522</v>
      </c>
      <c r="H78" s="20" t="n">
        <v>4.47079855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494.46003078</v>
      </c>
      <c r="F79" s="20" t="n">
        <v>13.96936148</v>
      </c>
      <c r="G79" s="18" t="n">
        <v>466.48437552</v>
      </c>
      <c r="H79" s="20" t="n">
        <v>8.71221414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428.23899865</v>
      </c>
      <c r="F80" s="20" t="n">
        <v>4.02200561</v>
      </c>
      <c r="G80" s="18" t="n">
        <v>422.5701351</v>
      </c>
      <c r="H80" s="20" t="n">
        <v>8.00292205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433.38591268</v>
      </c>
      <c r="F81" s="20" t="n">
        <v>4.00494892</v>
      </c>
      <c r="G81" s="18" t="n">
        <v>419.3879834</v>
      </c>
      <c r="H81" s="20" t="n">
        <v>8.01107477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503.66092277</v>
      </c>
      <c r="F7" s="20" t="n">
        <v>2.00547239</v>
      </c>
      <c r="G7" s="18" t="n">
        <v>499.73037365</v>
      </c>
      <c r="H7" s="20" t="n">
        <v>9.86270867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474.6880893</v>
      </c>
      <c r="F8" s="20" t="n">
        <v>6.43764265</v>
      </c>
      <c r="G8" s="18" t="n">
        <v>496.46545608</v>
      </c>
      <c r="H8" s="20" t="n">
        <v>4.70949055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510.31953271</v>
      </c>
      <c r="F9" s="20" t="n">
        <v>3.43486279</v>
      </c>
      <c r="G9" s="18" t="n">
        <v>483.98637443</v>
      </c>
      <c r="H9" s="20" t="n">
        <v>6.12585923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528.47756879</v>
      </c>
      <c r="F10" s="20" t="n">
        <v>2.83744119</v>
      </c>
      <c r="G10" s="18" t="n">
        <v>527.13196154</v>
      </c>
      <c r="H10" s="20" t="n">
        <v>3.96576782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458.08346098</v>
      </c>
      <c r="F11" s="20" t="n">
        <v>3.68195914</v>
      </c>
      <c r="G11" s="18" t="n">
        <v>464.39718338</v>
      </c>
      <c r="H11" s="20" t="n">
        <v>8.71826658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486.69186973</v>
      </c>
      <c r="F12" s="20" t="n">
        <v>2.71533123</v>
      </c>
      <c r="G12" s="18" t="n">
        <v>493.9346067</v>
      </c>
      <c r="H12" s="20" t="n">
        <v>11.88786344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500.20981467</v>
      </c>
      <c r="F13" s="20" t="n">
        <v>4.33593245</v>
      </c>
      <c r="G13" s="18" t="n">
        <v>499.20464011</v>
      </c>
      <c r="H13" s="20" t="n">
        <v>4.1235516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519.37886023</v>
      </c>
      <c r="F14" s="20" t="n">
        <v>2.30837293</v>
      </c>
      <c r="G14" s="18" t="n">
        <v>515.68783007</v>
      </c>
      <c r="H14" s="20" t="n">
        <v>10.16589449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527.36216485</v>
      </c>
      <c r="F15" s="20" t="n">
        <v>2.66617921</v>
      </c>
      <c r="G15" s="18" t="n">
        <v>520.87499641</v>
      </c>
      <c r="H15" s="20" t="n">
        <v>7.91709928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493.46503289</v>
      </c>
      <c r="F16" s="20" t="n">
        <v>5.83822724</v>
      </c>
      <c r="G16" s="18" t="n">
        <v>514.02320665</v>
      </c>
      <c r="H16" s="20" t="n">
        <v>6.57140794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509.10413881</v>
      </c>
      <c r="N17" s="20" t="n">
        <v>3.01848978</v>
      </c>
      <c r="O17" s="18" t="s">
        <v>404</v>
      </c>
      <c r="P17" s="20" t="s">
        <v>404</v>
      </c>
      <c r="Q17" s="18" t="s">
        <v>404</v>
      </c>
      <c r="R17" s="20" t="s">
        <v>404</v>
      </c>
    </row>
    <row r="18" spans="1:18">
      <c r="A18" s="15" t="s">
        <v>415</v>
      </c>
      <c r="B18" s="17" t="n">
        <v>5532</v>
      </c>
      <c r="C18" s="18">
        <f>(0.0/B18*100)</f>
        <v/>
      </c>
      <c r="D18" s="19" t="n">
        <v>5532</v>
      </c>
      <c r="E18" s="18" t="n">
        <v>472.10099296</v>
      </c>
      <c r="F18" s="20" t="n">
        <v>27.33223783</v>
      </c>
      <c r="G18" s="18" t="n">
        <v>466.88462215</v>
      </c>
      <c r="H18" s="20" t="n">
        <v>4.44715785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466.73636097</v>
      </c>
      <c r="F19" s="20" t="n">
        <v>6.28681643</v>
      </c>
      <c r="G19" s="18" t="n">
        <v>472.86087691</v>
      </c>
      <c r="H19" s="20" t="n">
        <v>5.54967378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483.19975214</v>
      </c>
      <c r="F20" s="20" t="n">
        <v>2.73788254</v>
      </c>
      <c r="G20" s="18" t="n">
        <v>480.69162628</v>
      </c>
      <c r="H20" s="20" t="n">
        <v>2.59087792</v>
      </c>
      <c r="I20" s="18" t="s">
        <v>404</v>
      </c>
      <c r="J20" s="20" t="s">
        <v>404</v>
      </c>
      <c r="K20" s="18" t="s">
        <v>404</v>
      </c>
      <c r="L20" s="20" t="s">
        <v>404</v>
      </c>
      <c r="M20" s="18" t="s">
        <v>404</v>
      </c>
      <c r="N20" s="20" t="s">
        <v>404</v>
      </c>
      <c r="O20" s="18" t="s">
        <v>404</v>
      </c>
      <c r="P20" s="20" t="s">
        <v>404</v>
      </c>
      <c r="Q20" s="18" t="n">
        <v>411.67122352</v>
      </c>
      <c r="R20" s="20" t="n">
        <v>28.18523044</v>
      </c>
    </row>
    <row r="21" spans="1:18">
      <c r="A21" s="15" t="s">
        <v>418</v>
      </c>
      <c r="B21" s="17" t="n">
        <v>5741</v>
      </c>
      <c r="C21" s="18">
        <f>(338.0/B21*100)</f>
        <v/>
      </c>
      <c r="D21" s="19" t="n">
        <v>5403</v>
      </c>
      <c r="E21" s="18" t="n">
        <v>522.37354234</v>
      </c>
      <c r="F21" s="20" t="n">
        <v>2.57814417</v>
      </c>
      <c r="G21" s="18" t="n">
        <v>516.74674798</v>
      </c>
      <c r="H21" s="20" t="n">
        <v>10.40938458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483.29202001</v>
      </c>
      <c r="F22" s="20" t="n">
        <v>7.21242894</v>
      </c>
      <c r="G22" s="18" t="n">
        <v>474.73386818</v>
      </c>
      <c r="H22" s="20" t="n">
        <v>7.48348837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481.31342439</v>
      </c>
      <c r="F23" s="20" t="n">
        <v>4.18391625</v>
      </c>
      <c r="G23" s="18" t="n">
        <v>507.10926002</v>
      </c>
      <c r="H23" s="20" t="n">
        <v>8.372710939999999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515.9584799199999</v>
      </c>
      <c r="F24" s="20" t="n">
        <v>3.19721086</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518.08399927</v>
      </c>
      <c r="F25" s="20" t="n">
        <v>3.50319818</v>
      </c>
      <c r="G25" s="18" t="n">
        <v>508.0171538</v>
      </c>
      <c r="H25" s="20" t="n">
        <v>18.53896113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487.04617903</v>
      </c>
      <c r="F26" s="20" t="n">
        <v>2.32242643</v>
      </c>
      <c r="G26" s="18" t="n">
        <v>489.72505517</v>
      </c>
      <c r="H26" s="20" t="n">
        <v>3.88101055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485.39937905</v>
      </c>
      <c r="F27" s="20" t="n">
        <v>2.45780416</v>
      </c>
      <c r="G27" s="18" t="n">
        <v>479.52152237</v>
      </c>
      <c r="H27" s="20" t="n">
        <v>1.94828747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437.05074462</v>
      </c>
      <c r="F28" s="20" t="n">
        <v>4.48414615</v>
      </c>
      <c r="G28" s="18" t="n">
        <v>414.68016061</v>
      </c>
      <c r="H28" s="20" t="n">
        <v>3.51942401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506.03513604</v>
      </c>
      <c r="F29" s="20" t="n">
        <v>5.78875805</v>
      </c>
      <c r="G29" s="18" t="n">
        <v>503.88511089</v>
      </c>
      <c r="H29" s="20" t="n">
        <v>22.49004962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512.08297154</v>
      </c>
      <c r="F30" s="20" t="n">
        <v>3.26665787</v>
      </c>
      <c r="G30" s="18" t="n">
        <v>500.50475409</v>
      </c>
      <c r="H30" s="20" t="n">
        <v>15.59386913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509.6316477</v>
      </c>
      <c r="F31" s="20" t="n">
        <v>4.5200604</v>
      </c>
      <c r="G31" s="18" t="n">
        <v>516.22466935</v>
      </c>
      <c r="H31" s="20" t="n">
        <v>3.27845884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509.38031716</v>
      </c>
      <c r="F32" s="20" t="n">
        <v>4.15627297</v>
      </c>
      <c r="G32" s="18" t="n">
        <v>501.9942807</v>
      </c>
      <c r="H32" s="20" t="n">
        <v>3.87249433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497.48867456</v>
      </c>
      <c r="F33" s="20" t="n">
        <v>3.91478648</v>
      </c>
      <c r="G33" s="18" t="n">
        <v>498.08574442</v>
      </c>
      <c r="H33" s="20" t="n">
        <v>4.68868396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446.1579868</v>
      </c>
      <c r="F34" s="20" t="n">
        <v>4.57562481</v>
      </c>
      <c r="G34" s="18" t="n">
        <v>464.49741159</v>
      </c>
      <c r="H34" s="20" t="n">
        <v>8.383891800000001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491.23539834</v>
      </c>
      <c r="F35" s="20" t="n">
        <v>2.9247541</v>
      </c>
      <c r="G35" s="18" t="n">
        <v>512.41399825</v>
      </c>
      <c r="H35" s="20" t="n">
        <v>1.58123493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496.22309036</v>
      </c>
      <c r="F36" s="20" t="n">
        <v>2.52118163</v>
      </c>
      <c r="G36" s="18" t="n">
        <v>491.73721591</v>
      </c>
      <c r="H36" s="20" t="n">
        <v>8.78206224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499.25127012</v>
      </c>
      <c r="F37" s="20" t="n">
        <v>4.60836496</v>
      </c>
      <c r="G37" s="18" t="n">
        <v>501.2536496</v>
      </c>
      <c r="H37" s="20" t="n">
        <v>5.00495246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488.41877788</v>
      </c>
      <c r="F38" s="20" t="n">
        <v>3.81307608</v>
      </c>
      <c r="G38" s="18" t="n">
        <v>511.6432415</v>
      </c>
      <c r="H38" s="20" t="n">
        <v>10.0331392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443.30869583</v>
      </c>
      <c r="F39" s="20" t="n">
        <v>7.80503845</v>
      </c>
      <c r="G39" s="18" t="n">
        <v>424.87084063</v>
      </c>
      <c r="H39" s="20" t="n">
        <v>4.72452423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499.4178339</v>
      </c>
      <c r="F40" s="20" t="n">
        <v>3.28439236</v>
      </c>
      <c r="G40" s="18" t="n">
        <v>510.58695197</v>
      </c>
      <c r="H40" s="20" t="n">
        <v>14.38825991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498.05002424</v>
      </c>
      <c r="F41" s="20" t="n">
        <v>3.57852616</v>
      </c>
      <c r="G41" s="18" t="n">
        <v>489.96425393</v>
      </c>
      <c r="H41" s="20" t="n">
        <v>12.33851614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408.36596836</v>
      </c>
      <c r="F44" s="20" t="n">
        <v>5.36914693</v>
      </c>
      <c r="G44" s="18" t="n">
        <v>396.13077045</v>
      </c>
      <c r="H44" s="20" t="n">
        <v>6.59362206</v>
      </c>
      <c r="I44" s="18" t="s">
        <v>404</v>
      </c>
      <c r="J44" s="20" t="s">
        <v>404</v>
      </c>
      <c r="K44" s="18" t="s">
        <v>404</v>
      </c>
      <c r="L44" s="20" t="s">
        <v>404</v>
      </c>
      <c r="M44" s="18" t="s">
        <v>404</v>
      </c>
      <c r="N44" s="20" t="s">
        <v>404</v>
      </c>
      <c r="O44" s="18" t="n">
        <v>293.97506662</v>
      </c>
      <c r="P44" s="20" t="n">
        <v>17.72210488</v>
      </c>
      <c r="Q44" s="18" t="n">
        <v>405.7057112</v>
      </c>
      <c r="R44" s="20" t="n">
        <v>13.42267728</v>
      </c>
    </row>
    <row r="45" spans="1:18">
      <c r="A45" s="15" t="s">
        <v>442</v>
      </c>
      <c r="B45" s="17" t="n">
        <v>5519</v>
      </c>
      <c r="C45" s="18">
        <f>(0.0/B45*100)</f>
        <v/>
      </c>
      <c r="D45" s="19" t="n">
        <v>5519</v>
      </c>
      <c r="E45" s="18" t="n">
        <v>340.83995345</v>
      </c>
      <c r="F45" s="20" t="n">
        <v>5.75999908</v>
      </c>
      <c r="G45" s="18" t="n">
        <v>353.23360584</v>
      </c>
      <c r="H45" s="20" t="n">
        <v>3.50581439</v>
      </c>
      <c r="I45" s="18" t="s">
        <v>404</v>
      </c>
      <c r="J45" s="20" t="s">
        <v>404</v>
      </c>
      <c r="K45" s="18" t="s">
        <v>404</v>
      </c>
      <c r="L45" s="20" t="s">
        <v>404</v>
      </c>
      <c r="M45" s="18" t="s">
        <v>404</v>
      </c>
      <c r="N45" s="20" t="s">
        <v>404</v>
      </c>
      <c r="O45" s="18" t="s">
        <v>404</v>
      </c>
      <c r="P45" s="20" t="s">
        <v>404</v>
      </c>
      <c r="Q45" s="18" t="n">
        <v>309.61092469</v>
      </c>
      <c r="R45" s="20" t="n">
        <v>23.50816357</v>
      </c>
    </row>
    <row r="46" spans="1:18">
      <c r="A46" s="15" t="s">
        <v>443</v>
      </c>
      <c r="B46" s="17" t="n">
        <v>23141</v>
      </c>
      <c r="C46" s="18">
        <f>(5205.0/B46*100)</f>
        <v/>
      </c>
      <c r="D46" s="19" t="n">
        <v>17936</v>
      </c>
      <c r="E46" s="18" t="n">
        <v>411.53521239</v>
      </c>
      <c r="F46" s="20" t="n">
        <v>3.43230839</v>
      </c>
      <c r="G46" s="18" t="n">
        <v>415.34866616</v>
      </c>
      <c r="H46" s="20" t="n">
        <v>8.73657377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431.4503658</v>
      </c>
      <c r="F47" s="20" t="n">
        <v>15.54377498</v>
      </c>
      <c r="G47" s="18" t="n">
        <v>431.79393695</v>
      </c>
      <c r="H47" s="20" t="n">
        <v>6.07322023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491.12275614</v>
      </c>
      <c r="F48" s="20" t="n">
        <v>6.31522929</v>
      </c>
      <c r="G48" s="18" t="n">
        <v>500.44926979</v>
      </c>
      <c r="H48" s="20" t="n">
        <v>12.97495199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425.29497151</v>
      </c>
      <c r="F49" s="20" t="n">
        <v>3.69361673</v>
      </c>
      <c r="G49" s="18" t="n">
        <v>423.7286498</v>
      </c>
      <c r="H49" s="20" t="n">
        <v>8.64293953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428.76973774</v>
      </c>
      <c r="F50" s="20" t="n">
        <v>3.43867312</v>
      </c>
      <c r="G50" s="18" t="n">
        <v>421.73136149</v>
      </c>
      <c r="H50" s="20" t="n">
        <v>15.05778921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409.2749934</v>
      </c>
      <c r="F51" s="20" t="n">
        <v>7.31981777</v>
      </c>
      <c r="G51" s="18" t="n">
        <v>429.79893532</v>
      </c>
      <c r="H51" s="20" t="n">
        <v>2.59783389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454.57566856</v>
      </c>
      <c r="F52" s="20" t="n">
        <v>8.461804190000001</v>
      </c>
      <c r="G52" s="18" t="n">
        <v>488.21124122</v>
      </c>
      <c r="H52" s="20" t="n">
        <v>2.7923816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477.05172657</v>
      </c>
      <c r="F53" s="20" t="n">
        <v>4.11023657</v>
      </c>
      <c r="G53" s="18" t="n">
        <v>435.26780498</v>
      </c>
      <c r="H53" s="20" t="n">
        <v>1.60433258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369.04189905</v>
      </c>
      <c r="F54" s="20" t="n">
        <v>13.34023227</v>
      </c>
      <c r="G54" s="18" t="n">
        <v>356.37784447</v>
      </c>
      <c r="H54" s="20" t="n">
        <v>3.74659964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400.10310094</v>
      </c>
      <c r="F55" s="20" t="n">
        <v>5.42444497</v>
      </c>
      <c r="G55" s="18" t="n">
        <v>402.12767165</v>
      </c>
      <c r="H55" s="20" t="n">
        <v>4.21133276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525.20154251</v>
      </c>
      <c r="F56" s="20" t="n">
        <v>3.23255869</v>
      </c>
      <c r="G56" s="18" t="n">
        <v>541.2324548399999</v>
      </c>
      <c r="H56" s="20" t="n">
        <v>15.7482396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395.78519745</v>
      </c>
      <c r="F57" s="20" t="n">
        <v>3.46164808</v>
      </c>
      <c r="G57" s="18" t="n">
        <v>401.7413163</v>
      </c>
      <c r="H57" s="20" t="n">
        <v>7.33485385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414.47383839</v>
      </c>
      <c r="F58" s="20" t="n">
        <v>9.24506775</v>
      </c>
      <c r="G58" s="18" t="n">
        <v>406.26447352</v>
      </c>
      <c r="H58" s="20" t="n">
        <v>3.72542348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348.33114109</v>
      </c>
      <c r="F59" s="20" t="n">
        <v>2.29112906</v>
      </c>
      <c r="G59" s="18" t="n">
        <v>346.10870957</v>
      </c>
      <c r="H59" s="20" t="n">
        <v>2.12239427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351.72921075</v>
      </c>
      <c r="F60" s="20" t="n">
        <v>6.36311777</v>
      </c>
      <c r="G60" s="18" t="n">
        <v>339.10905153</v>
      </c>
      <c r="H60" s="20" t="n">
        <v>8.851970700000001</v>
      </c>
      <c r="I60" s="18" t="s">
        <v>404</v>
      </c>
      <c r="J60" s="20" t="s">
        <v>404</v>
      </c>
      <c r="K60" s="18" t="s">
        <v>404</v>
      </c>
      <c r="L60" s="20" t="s">
        <v>404</v>
      </c>
      <c r="M60" s="18" t="s">
        <v>404</v>
      </c>
      <c r="N60" s="20" t="s">
        <v>404</v>
      </c>
      <c r="O60" s="18" t="s">
        <v>404</v>
      </c>
      <c r="P60" s="20" t="s">
        <v>404</v>
      </c>
      <c r="Q60" s="18" t="n">
        <v>325.3394671</v>
      </c>
      <c r="R60" s="20" t="n">
        <v>36.69649855</v>
      </c>
    </row>
    <row r="61" spans="1:18">
      <c r="A61" s="15" t="s">
        <v>458</v>
      </c>
      <c r="B61" s="17" t="n">
        <v>6525</v>
      </c>
      <c r="C61" s="18">
        <f>(0.0/B61*100)</f>
        <v/>
      </c>
      <c r="D61" s="19" t="n">
        <v>6525</v>
      </c>
      <c r="E61" s="18" t="n">
        <v>474.87402406</v>
      </c>
      <c r="F61" s="20" t="n">
        <v>2.91355103</v>
      </c>
      <c r="G61" s="18" t="n">
        <v>448.02511292</v>
      </c>
      <c r="H61" s="20" t="n">
        <v>10.87684125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507.74542996</v>
      </c>
      <c r="F62" s="20" t="n">
        <v>1.24166646</v>
      </c>
      <c r="G62" s="18" t="n">
        <v>530.48885279</v>
      </c>
      <c r="H62" s="20" t="n">
        <v>5.92291484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340.14247206</v>
      </c>
      <c r="F63" s="20" t="n">
        <v>4.28540978</v>
      </c>
      <c r="G63" s="18" t="n">
        <v>352.32278847</v>
      </c>
      <c r="H63" s="20" t="n">
        <v>1.40208765</v>
      </c>
      <c r="I63" s="18" t="s">
        <v>404</v>
      </c>
      <c r="J63" s="20" t="s">
        <v>404</v>
      </c>
      <c r="K63" s="18" t="s">
        <v>404</v>
      </c>
      <c r="L63" s="20" t="s">
        <v>404</v>
      </c>
      <c r="M63" s="18" t="s">
        <v>404</v>
      </c>
      <c r="N63" s="20" t="s">
        <v>404</v>
      </c>
      <c r="O63" s="18" t="s">
        <v>404</v>
      </c>
      <c r="P63" s="20" t="s">
        <v>404</v>
      </c>
      <c r="Q63" s="18" t="n">
        <v>367.25063473</v>
      </c>
      <c r="R63" s="20" t="n">
        <v>7.52981075</v>
      </c>
    </row>
    <row r="64" spans="1:18">
      <c r="A64" s="15" t="s">
        <v>461</v>
      </c>
      <c r="B64" s="17" t="n">
        <v>3634</v>
      </c>
      <c r="C64" s="18">
        <f>(27.0/B64*100)</f>
        <v/>
      </c>
      <c r="D64" s="19" t="n">
        <v>3607</v>
      </c>
      <c r="E64" s="18" t="n">
        <v>496.53336091</v>
      </c>
      <c r="F64" s="20" t="n">
        <v>2.97627745</v>
      </c>
      <c r="G64" s="18" t="n">
        <v>421.49086268</v>
      </c>
      <c r="H64" s="20" t="n">
        <v>2.30341254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416.20903917</v>
      </c>
      <c r="F65" s="20" t="n">
        <v>3.99330938</v>
      </c>
      <c r="G65" s="18" t="n">
        <v>416.26748242</v>
      </c>
      <c r="H65" s="20" t="n">
        <v>5.87616527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415.48161149</v>
      </c>
      <c r="F66" s="20" t="n">
        <v>3.19441194</v>
      </c>
      <c r="G66" s="18" t="n">
        <v>430.41227156</v>
      </c>
      <c r="H66" s="20" t="n">
        <v>1.75028925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412.70095599</v>
      </c>
      <c r="F67" s="20" t="n">
        <v>5.41177083</v>
      </c>
      <c r="G67" s="18" t="n">
        <v>386.77328035</v>
      </c>
      <c r="H67" s="20" t="n">
        <v>4.0145913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436.28030492</v>
      </c>
      <c r="F68" s="20" t="n">
        <v>1.27779676</v>
      </c>
      <c r="G68" s="18" t="n">
        <v>365.04941518</v>
      </c>
      <c r="H68" s="20" t="n">
        <v>1.34772765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429.09289327</v>
      </c>
      <c r="F69" s="20" t="n">
        <v>5.1972203</v>
      </c>
      <c r="G69" s="18" t="n">
        <v>444.75574416</v>
      </c>
      <c r="H69" s="20" t="n">
        <v>8.29546406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495.0394784</v>
      </c>
      <c r="F70" s="20" t="n">
        <v>3.39364219</v>
      </c>
      <c r="G70" s="18" t="n">
        <v>493.03657568</v>
      </c>
      <c r="H70" s="20" t="n">
        <v>7.92199029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531.7617367399999</v>
      </c>
      <c r="F71" s="20" t="n">
        <v>1.85612016</v>
      </c>
      <c r="G71" s="18" t="n">
        <v>542.24510437</v>
      </c>
      <c r="H71" s="20" t="n">
        <v>2.39213665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497.90552295</v>
      </c>
      <c r="F72" s="20" t="n">
        <v>3.07584948</v>
      </c>
      <c r="G72" s="18" t="n">
        <v>492.4469736</v>
      </c>
      <c r="H72" s="20" t="n">
        <v>9.13311654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406.66802883</v>
      </c>
      <c r="F73" s="20" t="n">
        <v>3.44273245</v>
      </c>
      <c r="G73" s="18" t="n">
        <v>440.75417456</v>
      </c>
      <c r="H73" s="20" t="n">
        <v>18.48661553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415.90381345</v>
      </c>
      <c r="F74" s="20" t="n">
        <v>2.24975339</v>
      </c>
      <c r="G74" s="18" t="n">
        <v>431.98298007</v>
      </c>
      <c r="H74" s="20" t="n">
        <v>2.2198925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368.10324615</v>
      </c>
      <c r="F75" s="20" t="n">
        <v>21.04542537</v>
      </c>
      <c r="G75" s="18" t="n">
        <v>362.4293884</v>
      </c>
      <c r="H75" s="20" t="n">
        <v>3.54770532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454.95992276</v>
      </c>
      <c r="F76" s="20" t="n">
        <v>4.5584226</v>
      </c>
      <c r="G76" s="18" t="n">
        <v>409.97478931</v>
      </c>
      <c r="H76" s="20" t="n">
        <v>4.85171973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455.11412737</v>
      </c>
      <c r="F77" s="20" t="n">
        <v>8.07838838</v>
      </c>
      <c r="G77" s="18" t="n">
        <v>429.43380961</v>
      </c>
      <c r="H77" s="20" t="n">
        <v>3.66195031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487.29953115</v>
      </c>
      <c r="F78" s="20" t="n">
        <v>3.91445002</v>
      </c>
      <c r="G78" s="18" t="n">
        <v>477.9269758</v>
      </c>
      <c r="H78" s="20" t="n">
        <v>13.29124642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473.80070025</v>
      </c>
      <c r="F79" s="20" t="n">
        <v>9.132091000000001</v>
      </c>
      <c r="G79" s="18" t="n">
        <v>479.76874379</v>
      </c>
      <c r="H79" s="20" t="n">
        <v>11.35188487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424.9647202</v>
      </c>
      <c r="F80" s="20" t="n">
        <v>4.36656731</v>
      </c>
      <c r="G80" s="18" t="n">
        <v>432.93277216</v>
      </c>
      <c r="H80" s="20" t="n">
        <v>5.97561452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429.58649755</v>
      </c>
      <c r="F81" s="20" t="n">
        <v>4.31643922</v>
      </c>
      <c r="G81" s="18" t="n">
        <v>432.19897846</v>
      </c>
      <c r="H81" s="20" t="n">
        <v>5.75564775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606</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496.18983127</v>
      </c>
      <c r="F7" s="20" t="n">
        <v>4.41394658</v>
      </c>
      <c r="G7" s="18" t="n">
        <v>506.25070136</v>
      </c>
      <c r="H7" s="20" t="n">
        <v>3.31151499</v>
      </c>
      <c r="I7" s="18" t="n">
        <v>505.99812274</v>
      </c>
      <c r="J7" s="20" t="n">
        <v>4.03870418</v>
      </c>
      <c r="K7" s="18" t="s">
        <v>404</v>
      </c>
      <c r="L7" s="20" t="s">
        <v>404</v>
      </c>
      <c r="M7" s="18" t="s">
        <v>404</v>
      </c>
      <c r="N7" s="20" t="s">
        <v>404</v>
      </c>
      <c r="O7" s="18" t="s">
        <v>404</v>
      </c>
      <c r="P7" s="20" t="s">
        <v>404</v>
      </c>
      <c r="Q7" s="18" t="s">
        <v>404</v>
      </c>
      <c r="R7" s="20" t="s">
        <v>404</v>
      </c>
      <c r="S7" s="18" t="n">
        <v>497.88731249</v>
      </c>
      <c r="T7" s="20" t="n">
        <v>8.58495469</v>
      </c>
    </row>
    <row r="8" spans="1:20">
      <c r="A8" s="15" t="s">
        <v>405</v>
      </c>
      <c r="B8" s="17" t="n">
        <v>7007</v>
      </c>
      <c r="C8" s="18">
        <f>(0.0/B8*100)</f>
        <v/>
      </c>
      <c r="D8" s="19" t="n">
        <v>7007</v>
      </c>
      <c r="E8" s="18" t="n">
        <v>400.68929609</v>
      </c>
      <c r="F8" s="20" t="n">
        <v>6.74185715</v>
      </c>
      <c r="G8" s="18" t="n">
        <v>472.42320842</v>
      </c>
      <c r="H8" s="20" t="n">
        <v>17.59192833</v>
      </c>
      <c r="I8" s="18" t="n">
        <v>505.98576356</v>
      </c>
      <c r="J8" s="20" t="n">
        <v>4.12715331</v>
      </c>
      <c r="K8" s="18" t="s">
        <v>404</v>
      </c>
      <c r="L8" s="20" t="s">
        <v>404</v>
      </c>
      <c r="M8" s="18" t="s">
        <v>404</v>
      </c>
      <c r="N8" s="20" t="s">
        <v>404</v>
      </c>
      <c r="O8" s="18" t="s">
        <v>404</v>
      </c>
      <c r="P8" s="20" t="s">
        <v>404</v>
      </c>
      <c r="Q8" s="18" t="s">
        <v>404</v>
      </c>
      <c r="R8" s="20" t="s">
        <v>404</v>
      </c>
      <c r="S8" s="18" t="n">
        <v>432.61054515</v>
      </c>
      <c r="T8" s="20" t="n">
        <v>14.49690524</v>
      </c>
    </row>
    <row r="9" spans="1:20">
      <c r="A9" s="15" t="s">
        <v>406</v>
      </c>
      <c r="B9" s="17" t="n">
        <v>9651</v>
      </c>
      <c r="C9" s="18">
        <f>(200.0/B9*100)</f>
        <v/>
      </c>
      <c r="D9" s="19" t="n">
        <v>9451</v>
      </c>
      <c r="E9" s="18" t="n">
        <v>495.34289469</v>
      </c>
      <c r="F9" s="20" t="n">
        <v>6.05019787</v>
      </c>
      <c r="G9" s="18" t="n">
        <v>503.12377548</v>
      </c>
      <c r="H9" s="20" t="n">
        <v>7.83684787</v>
      </c>
      <c r="I9" s="18" t="n">
        <v>504.73168481</v>
      </c>
      <c r="J9" s="20" t="n">
        <v>7.47498812</v>
      </c>
      <c r="K9" s="18" t="s">
        <v>404</v>
      </c>
      <c r="L9" s="20" t="s">
        <v>404</v>
      </c>
      <c r="M9" s="18" t="s">
        <v>404</v>
      </c>
      <c r="N9" s="20" t="s">
        <v>404</v>
      </c>
      <c r="O9" s="18" t="s">
        <v>404</v>
      </c>
      <c r="P9" s="20" t="s">
        <v>404</v>
      </c>
      <c r="Q9" s="18" t="s">
        <v>404</v>
      </c>
      <c r="R9" s="20" t="s">
        <v>404</v>
      </c>
      <c r="S9" s="18" t="n">
        <v>475.17702912</v>
      </c>
      <c r="T9" s="20" t="n">
        <v>17.37033248</v>
      </c>
    </row>
    <row r="10" spans="1:20">
      <c r="A10" s="15" t="s">
        <v>407</v>
      </c>
      <c r="B10" s="17" t="n">
        <v>20058</v>
      </c>
      <c r="C10" s="18">
        <f>(2893.0/B10*100)</f>
        <v/>
      </c>
      <c r="D10" s="19" t="n">
        <v>17165</v>
      </c>
      <c r="E10" s="18" t="n">
        <v>521.58773435</v>
      </c>
      <c r="F10" s="20" t="n">
        <v>3.34939438</v>
      </c>
      <c r="G10" s="18" t="n">
        <v>525.48802615</v>
      </c>
      <c r="H10" s="20" t="n">
        <v>4.11831191</v>
      </c>
      <c r="I10" s="18" t="n">
        <v>536.90923533</v>
      </c>
      <c r="J10" s="20" t="n">
        <v>4.62250033</v>
      </c>
      <c r="K10" s="18" t="s">
        <v>404</v>
      </c>
      <c r="L10" s="20" t="s">
        <v>404</v>
      </c>
      <c r="M10" s="18" t="s">
        <v>404</v>
      </c>
      <c r="N10" s="20" t="s">
        <v>404</v>
      </c>
      <c r="O10" s="18" t="s">
        <v>404</v>
      </c>
      <c r="P10" s="20" t="s">
        <v>404</v>
      </c>
      <c r="Q10" s="18" t="s">
        <v>404</v>
      </c>
      <c r="R10" s="20" t="s">
        <v>404</v>
      </c>
      <c r="S10" s="18" t="n">
        <v>548.47850735</v>
      </c>
      <c r="T10" s="20" t="n">
        <v>16.34014004</v>
      </c>
    </row>
    <row r="11" spans="1:20">
      <c r="A11" s="15" t="s">
        <v>408</v>
      </c>
      <c r="B11" s="17" t="n">
        <v>7053</v>
      </c>
      <c r="C11" s="18">
        <f>(137.0/B11*100)</f>
        <v/>
      </c>
      <c r="D11" s="19" t="n">
        <v>6916</v>
      </c>
      <c r="E11" s="18" t="n">
        <v>438.27627808</v>
      </c>
      <c r="F11" s="20" t="n">
        <v>4.65860387</v>
      </c>
      <c r="G11" s="18" t="n">
        <v>473.8186992</v>
      </c>
      <c r="H11" s="20" t="n">
        <v>5.42812459</v>
      </c>
      <c r="I11" s="18" t="n">
        <v>493.73215522</v>
      </c>
      <c r="J11" s="20" t="n">
        <v>8.05193882</v>
      </c>
      <c r="K11" s="18" t="s">
        <v>404</v>
      </c>
      <c r="L11" s="20" t="s">
        <v>404</v>
      </c>
      <c r="M11" s="18" t="s">
        <v>404</v>
      </c>
      <c r="N11" s="20" t="s">
        <v>404</v>
      </c>
      <c r="O11" s="18" t="s">
        <v>404</v>
      </c>
      <c r="P11" s="20" t="s">
        <v>404</v>
      </c>
      <c r="Q11" s="18" t="s">
        <v>404</v>
      </c>
      <c r="R11" s="20" t="s">
        <v>404</v>
      </c>
      <c r="S11" s="18" t="n">
        <v>434.26176489</v>
      </c>
      <c r="T11" s="20" t="n">
        <v>9.98811794</v>
      </c>
    </row>
    <row r="12" spans="1:20">
      <c r="A12" s="15" t="s">
        <v>409</v>
      </c>
      <c r="B12" s="17" t="n">
        <v>6894</v>
      </c>
      <c r="C12" s="18">
        <f>(106.0/B12*100)</f>
        <v/>
      </c>
      <c r="D12" s="19" t="n">
        <v>6788</v>
      </c>
      <c r="E12" s="18" t="n">
        <v>459.09330231</v>
      </c>
      <c r="F12" s="20" t="n">
        <v>5.0571466</v>
      </c>
      <c r="G12" s="18" t="n">
        <v>450.35629075</v>
      </c>
      <c r="H12" s="20" t="n">
        <v>8.04331979</v>
      </c>
      <c r="I12" s="18" t="n">
        <v>514.90673954</v>
      </c>
      <c r="J12" s="20" t="n">
        <v>3.61600896</v>
      </c>
      <c r="K12" s="18" t="s">
        <v>404</v>
      </c>
      <c r="L12" s="20" t="s">
        <v>404</v>
      </c>
      <c r="M12" s="18" t="s">
        <v>404</v>
      </c>
      <c r="N12" s="20" t="s">
        <v>404</v>
      </c>
      <c r="O12" s="18" t="s">
        <v>404</v>
      </c>
      <c r="P12" s="20" t="s">
        <v>404</v>
      </c>
      <c r="Q12" s="18" t="s">
        <v>404</v>
      </c>
      <c r="R12" s="20" t="s">
        <v>404</v>
      </c>
      <c r="S12" s="18" t="n">
        <v>456.3689556</v>
      </c>
      <c r="T12" s="20" t="n">
        <v>25.20127232</v>
      </c>
    </row>
    <row r="13" spans="1:20">
      <c r="A13" s="15" t="s">
        <v>410</v>
      </c>
      <c r="B13" s="17" t="n">
        <v>7161</v>
      </c>
      <c r="C13" s="18">
        <f>(1175.0/B13*100)</f>
        <v/>
      </c>
      <c r="D13" s="19" t="n">
        <v>5986</v>
      </c>
      <c r="E13" s="18" t="n">
        <v>499.82181651</v>
      </c>
      <c r="F13" s="20" t="n">
        <v>3.16250851</v>
      </c>
      <c r="G13" s="18" t="n">
        <v>498.83600535</v>
      </c>
      <c r="H13" s="20" t="n">
        <v>6.0689283</v>
      </c>
      <c r="I13" s="18" t="n">
        <v>505.18729406</v>
      </c>
      <c r="J13" s="20" t="n">
        <v>10.64133475</v>
      </c>
      <c r="K13" s="18" t="s">
        <v>404</v>
      </c>
      <c r="L13" s="20" t="s">
        <v>404</v>
      </c>
      <c r="M13" s="18" t="s">
        <v>404</v>
      </c>
      <c r="N13" s="20" t="s">
        <v>404</v>
      </c>
      <c r="O13" s="18" t="s">
        <v>404</v>
      </c>
      <c r="P13" s="20" t="s">
        <v>404</v>
      </c>
      <c r="Q13" s="18" t="s">
        <v>404</v>
      </c>
      <c r="R13" s="20" t="s">
        <v>404</v>
      </c>
      <c r="S13" s="18" t="n">
        <v>495.37505306</v>
      </c>
      <c r="T13" s="20" t="n">
        <v>7.86986285</v>
      </c>
    </row>
    <row r="14" spans="1:20">
      <c r="A14" s="15" t="s">
        <v>411</v>
      </c>
      <c r="B14" s="17" t="n">
        <v>5587</v>
      </c>
      <c r="C14" s="18">
        <f>(0.0/B14*100)</f>
        <v/>
      </c>
      <c r="D14" s="19" t="n">
        <v>5587</v>
      </c>
      <c r="E14" s="18" t="n">
        <v>506.78449744</v>
      </c>
      <c r="F14" s="20" t="n">
        <v>4.53354409</v>
      </c>
      <c r="G14" s="18" t="n">
        <v>520.2711063</v>
      </c>
      <c r="H14" s="20" t="n">
        <v>3.61938772</v>
      </c>
      <c r="I14" s="18" t="n">
        <v>529.67365355</v>
      </c>
      <c r="J14" s="20" t="n">
        <v>4.77853419</v>
      </c>
      <c r="K14" s="18" t="s">
        <v>404</v>
      </c>
      <c r="L14" s="20" t="s">
        <v>404</v>
      </c>
      <c r="M14" s="18" t="s">
        <v>404</v>
      </c>
      <c r="N14" s="20" t="s">
        <v>404</v>
      </c>
      <c r="O14" s="18" t="s">
        <v>404</v>
      </c>
      <c r="P14" s="20" t="s">
        <v>404</v>
      </c>
      <c r="Q14" s="18" t="s">
        <v>404</v>
      </c>
      <c r="R14" s="20" t="s">
        <v>404</v>
      </c>
      <c r="S14" s="18" t="n">
        <v>529.22402358</v>
      </c>
      <c r="T14" s="20" t="n">
        <v>17.73380867</v>
      </c>
    </row>
    <row r="15" spans="1:20">
      <c r="A15" s="15" t="s">
        <v>412</v>
      </c>
      <c r="B15" s="17" t="n">
        <v>5882</v>
      </c>
      <c r="C15" s="18">
        <f>(0.0/B15*100)</f>
        <v/>
      </c>
      <c r="D15" s="19" t="n">
        <v>5882</v>
      </c>
      <c r="E15" s="18" t="n">
        <v>525.7757239699999</v>
      </c>
      <c r="F15" s="20" t="n">
        <v>2.75374575</v>
      </c>
      <c r="G15" s="18" t="n">
        <v>529.15405946</v>
      </c>
      <c r="H15" s="20" t="n">
        <v>6.36571645</v>
      </c>
      <c r="I15" s="18" t="n">
        <v>524.44366424</v>
      </c>
      <c r="J15" s="20" t="n">
        <v>16.258192</v>
      </c>
      <c r="K15" s="18" t="s">
        <v>404</v>
      </c>
      <c r="L15" s="20" t="s">
        <v>404</v>
      </c>
      <c r="M15" s="18" t="s">
        <v>404</v>
      </c>
      <c r="N15" s="20" t="s">
        <v>404</v>
      </c>
      <c r="O15" s="18" t="s">
        <v>404</v>
      </c>
      <c r="P15" s="20" t="s">
        <v>404</v>
      </c>
      <c r="Q15" s="18" t="s">
        <v>404</v>
      </c>
      <c r="R15" s="20" t="s">
        <v>404</v>
      </c>
      <c r="S15" s="18" t="n">
        <v>534.51478508</v>
      </c>
      <c r="T15" s="20" t="n">
        <v>28.12938883</v>
      </c>
    </row>
    <row r="16" spans="1:20">
      <c r="A16" s="15" t="s">
        <v>413</v>
      </c>
      <c r="B16" s="17" t="n">
        <v>6108</v>
      </c>
      <c r="C16" s="18">
        <f>(390.0/B16*100)</f>
        <v/>
      </c>
      <c r="D16" s="19" t="n">
        <v>5718</v>
      </c>
      <c r="E16" s="18" t="n">
        <v>470.57658632</v>
      </c>
      <c r="F16" s="20" t="n">
        <v>8.31150862</v>
      </c>
      <c r="G16" s="18" t="n">
        <v>523.58814696</v>
      </c>
      <c r="H16" s="20" t="n">
        <v>5.96093288</v>
      </c>
      <c r="I16" s="18" t="n">
        <v>516.85116062</v>
      </c>
      <c r="J16" s="20" t="n">
        <v>7.80794802</v>
      </c>
      <c r="K16" s="18" t="s">
        <v>404</v>
      </c>
      <c r="L16" s="20" t="s">
        <v>404</v>
      </c>
      <c r="M16" s="18" t="s">
        <v>404</v>
      </c>
      <c r="N16" s="20" t="s">
        <v>404</v>
      </c>
      <c r="O16" s="18" t="s">
        <v>404</v>
      </c>
      <c r="P16" s="20" t="s">
        <v>404</v>
      </c>
      <c r="Q16" s="18" t="s">
        <v>404</v>
      </c>
      <c r="R16" s="20" t="s">
        <v>404</v>
      </c>
      <c r="S16" s="18" t="n">
        <v>457.46814067</v>
      </c>
      <c r="T16" s="20" t="n">
        <v>43.76611056</v>
      </c>
    </row>
    <row r="17" spans="1:20">
      <c r="A17" s="15" t="s">
        <v>414</v>
      </c>
      <c r="B17" s="17" t="n">
        <v>6504</v>
      </c>
      <c r="C17" s="18">
        <f>(1325.0/B17*100)</f>
        <v/>
      </c>
      <c r="D17" s="19" t="n">
        <v>5179</v>
      </c>
      <c r="E17" s="18" t="n">
        <v>473.78725756</v>
      </c>
      <c r="F17" s="20" t="n">
        <v>12.21331491</v>
      </c>
      <c r="G17" s="18" t="n">
        <v>511.31558409</v>
      </c>
      <c r="H17" s="20" t="n">
        <v>6.92838301</v>
      </c>
      <c r="I17" s="18" t="n">
        <v>522.16377367</v>
      </c>
      <c r="J17" s="20" t="n">
        <v>5.80101223</v>
      </c>
      <c r="K17" s="18" t="s">
        <v>404</v>
      </c>
      <c r="L17" s="20" t="s">
        <v>404</v>
      </c>
      <c r="M17" s="18" t="s">
        <v>404</v>
      </c>
      <c r="N17" s="20" t="s">
        <v>404</v>
      </c>
      <c r="O17" s="18" t="s">
        <v>404</v>
      </c>
      <c r="P17" s="20" t="s">
        <v>404</v>
      </c>
      <c r="Q17" s="18" t="s">
        <v>404</v>
      </c>
      <c r="R17" s="20" t="s">
        <v>404</v>
      </c>
      <c r="S17" s="18" t="n">
        <v>550.54577528</v>
      </c>
      <c r="T17" s="20" t="n">
        <v>15.36345429</v>
      </c>
    </row>
    <row r="18" spans="1:20">
      <c r="A18" s="15" t="s">
        <v>415</v>
      </c>
      <c r="B18" s="17" t="n">
        <v>5532</v>
      </c>
      <c r="C18" s="18">
        <f>(0.0/B18*100)</f>
        <v/>
      </c>
      <c r="D18" s="19" t="n">
        <v>5532</v>
      </c>
      <c r="E18" s="18" t="n">
        <v>457.76954839</v>
      </c>
      <c r="F18" s="20" t="n">
        <v>5.48344032</v>
      </c>
      <c r="G18" s="18" t="n">
        <v>491.17828313</v>
      </c>
      <c r="H18" s="20" t="n">
        <v>7.47489797</v>
      </c>
      <c r="I18" s="18" t="n">
        <v>522.8534438200001</v>
      </c>
      <c r="J18" s="20" t="n">
        <v>12.72685333</v>
      </c>
      <c r="K18" s="18" t="s">
        <v>404</v>
      </c>
      <c r="L18" s="20" t="s">
        <v>404</v>
      </c>
      <c r="M18" s="18" t="s">
        <v>404</v>
      </c>
      <c r="N18" s="20" t="s">
        <v>404</v>
      </c>
      <c r="O18" s="18" t="s">
        <v>404</v>
      </c>
      <c r="P18" s="20" t="s">
        <v>404</v>
      </c>
      <c r="Q18" s="18" t="s">
        <v>404</v>
      </c>
      <c r="R18" s="20" t="s">
        <v>404</v>
      </c>
      <c r="S18" s="18" t="n">
        <v>423.49466284</v>
      </c>
      <c r="T18" s="20" t="n">
        <v>10.91104671</v>
      </c>
    </row>
    <row r="19" spans="1:20">
      <c r="A19" s="15" t="s">
        <v>416</v>
      </c>
      <c r="B19" s="17" t="n">
        <v>5658</v>
      </c>
      <c r="C19" s="18">
        <f>(327.0/B19*100)</f>
        <v/>
      </c>
      <c r="D19" s="19" t="n">
        <v>5331</v>
      </c>
      <c r="E19" s="18" t="n">
        <v>381.08500752</v>
      </c>
      <c r="F19" s="20" t="n">
        <v>13.52994474</v>
      </c>
      <c r="G19" s="18" t="n">
        <v>429.76566651</v>
      </c>
      <c r="H19" s="20" t="n">
        <v>11.78350185</v>
      </c>
      <c r="I19" s="18" t="n">
        <v>484.20181905</v>
      </c>
      <c r="J19" s="20" t="n">
        <v>3.3609635</v>
      </c>
      <c r="K19" s="18" t="s">
        <v>404</v>
      </c>
      <c r="L19" s="20" t="s">
        <v>404</v>
      </c>
      <c r="M19" s="18" t="s">
        <v>404</v>
      </c>
      <c r="N19" s="20" t="s">
        <v>404</v>
      </c>
      <c r="O19" s="18" t="s">
        <v>404</v>
      </c>
      <c r="P19" s="20" t="s">
        <v>404</v>
      </c>
      <c r="Q19" s="18" t="s">
        <v>404</v>
      </c>
      <c r="R19" s="20" t="s">
        <v>404</v>
      </c>
      <c r="S19" s="18" t="n">
        <v>395.13143506</v>
      </c>
      <c r="T19" s="20" t="n">
        <v>33.77574452</v>
      </c>
    </row>
    <row r="20" spans="1:20">
      <c r="A20" s="15" t="s">
        <v>417</v>
      </c>
      <c r="B20" s="17" t="n">
        <v>3371</v>
      </c>
      <c r="C20" s="18">
        <f>(24.0/B20*100)</f>
        <v/>
      </c>
      <c r="D20" s="19" t="n">
        <v>3347</v>
      </c>
      <c r="E20" s="18" t="n">
        <v>482.98153288</v>
      </c>
      <c r="F20" s="20" t="n">
        <v>2.57312166</v>
      </c>
      <c r="G20" s="18" t="n">
        <v>478.30198912</v>
      </c>
      <c r="H20" s="20" t="n">
        <v>3.8529992</v>
      </c>
      <c r="I20" s="18" t="n">
        <v>481.04660076</v>
      </c>
      <c r="J20" s="20" t="n">
        <v>4.5029143</v>
      </c>
      <c r="K20" s="18" t="s">
        <v>404</v>
      </c>
      <c r="L20" s="20" t="s">
        <v>404</v>
      </c>
      <c r="M20" s="18" t="s">
        <v>404</v>
      </c>
      <c r="N20" s="20" t="s">
        <v>404</v>
      </c>
      <c r="O20" s="18" t="s">
        <v>404</v>
      </c>
      <c r="P20" s="20" t="s">
        <v>404</v>
      </c>
      <c r="Q20" s="18" t="s">
        <v>404</v>
      </c>
      <c r="R20" s="20" t="s">
        <v>404</v>
      </c>
      <c r="S20" s="18" t="n">
        <v>409.74472024</v>
      </c>
      <c r="T20" s="20" t="n">
        <v>26.388141</v>
      </c>
    </row>
    <row r="21" spans="1:20">
      <c r="A21" s="15" t="s">
        <v>418</v>
      </c>
      <c r="B21" s="17" t="n">
        <v>5741</v>
      </c>
      <c r="C21" s="18">
        <f>(0.0/B21*100)</f>
        <v/>
      </c>
      <c r="D21" s="19" t="n">
        <v>5741</v>
      </c>
      <c r="E21" s="18" t="n">
        <v>524.19584696</v>
      </c>
      <c r="F21" s="20" t="n">
        <v>3.80460541</v>
      </c>
      <c r="G21" s="18" t="n">
        <v>518.29979819</v>
      </c>
      <c r="H21" s="20" t="n">
        <v>6.79620879</v>
      </c>
      <c r="I21" s="18" t="n">
        <v>516.37025009</v>
      </c>
      <c r="J21" s="20" t="n">
        <v>5.90359648</v>
      </c>
      <c r="K21" s="18" t="s">
        <v>404</v>
      </c>
      <c r="L21" s="20" t="s">
        <v>404</v>
      </c>
      <c r="M21" s="18" t="s">
        <v>404</v>
      </c>
      <c r="N21" s="20" t="s">
        <v>404</v>
      </c>
      <c r="O21" s="18" t="s">
        <v>404</v>
      </c>
      <c r="P21" s="20" t="s">
        <v>404</v>
      </c>
      <c r="Q21" s="18" t="s">
        <v>404</v>
      </c>
      <c r="R21" s="20" t="s">
        <v>404</v>
      </c>
      <c r="S21" s="18" t="n">
        <v>509.9110517</v>
      </c>
      <c r="T21" s="20" t="n">
        <v>7.5474348</v>
      </c>
    </row>
    <row r="22" spans="1:20">
      <c r="A22" s="15" t="s">
        <v>419</v>
      </c>
      <c r="B22" s="17" t="n">
        <v>6598</v>
      </c>
      <c r="C22" s="18">
        <f>(0.0/B22*100)</f>
        <v/>
      </c>
      <c r="D22" s="19" t="n">
        <v>6598</v>
      </c>
      <c r="E22" s="18" t="n">
        <v>485.76747853</v>
      </c>
      <c r="F22" s="20" t="n">
        <v>13.79784205</v>
      </c>
      <c r="G22" s="18" t="n">
        <v>478.63003463</v>
      </c>
      <c r="H22" s="20" t="n">
        <v>7.83645047</v>
      </c>
      <c r="I22" s="18" t="n">
        <v>476.33837827</v>
      </c>
      <c r="J22" s="20" t="n">
        <v>6.17175194</v>
      </c>
      <c r="K22" s="18" t="s">
        <v>404</v>
      </c>
      <c r="L22" s="20" t="s">
        <v>404</v>
      </c>
      <c r="M22" s="18" t="s">
        <v>404</v>
      </c>
      <c r="N22" s="20" t="s">
        <v>404</v>
      </c>
      <c r="O22" s="18" t="s">
        <v>404</v>
      </c>
      <c r="P22" s="20" t="s">
        <v>404</v>
      </c>
      <c r="Q22" s="18" t="s">
        <v>404</v>
      </c>
      <c r="R22" s="20" t="s">
        <v>404</v>
      </c>
      <c r="S22" s="18" t="n">
        <v>525.9797938200001</v>
      </c>
      <c r="T22" s="20" t="n">
        <v>10.62621269</v>
      </c>
    </row>
    <row r="23" spans="1:20">
      <c r="A23" s="15" t="s">
        <v>420</v>
      </c>
      <c r="B23" s="17" t="n">
        <v>11583</v>
      </c>
      <c r="C23" s="18">
        <f>(3151.0/B23*100)</f>
        <v/>
      </c>
      <c r="D23" s="19" t="n">
        <v>8432</v>
      </c>
      <c r="E23" s="18" t="n">
        <v>493.63390539</v>
      </c>
      <c r="F23" s="20" t="n">
        <v>6.29874686</v>
      </c>
      <c r="G23" s="18" t="n">
        <v>494.60009054</v>
      </c>
      <c r="H23" s="20" t="n">
        <v>7.76346641</v>
      </c>
      <c r="I23" s="18" t="n">
        <v>485.44987048</v>
      </c>
      <c r="J23" s="20" t="n">
        <v>5.7051494</v>
      </c>
      <c r="K23" s="18" t="s">
        <v>404</v>
      </c>
      <c r="L23" s="20" t="s">
        <v>404</v>
      </c>
      <c r="M23" s="18" t="s">
        <v>404</v>
      </c>
      <c r="N23" s="20" t="s">
        <v>404</v>
      </c>
      <c r="O23" s="18" t="s">
        <v>404</v>
      </c>
      <c r="P23" s="20" t="s">
        <v>404</v>
      </c>
      <c r="Q23" s="18" t="s">
        <v>404</v>
      </c>
      <c r="R23" s="20" t="s">
        <v>404</v>
      </c>
      <c r="S23" s="18" t="n">
        <v>458.31815791</v>
      </c>
      <c r="T23" s="20" t="n">
        <v>24.15470738</v>
      </c>
    </row>
    <row r="24" spans="1:20">
      <c r="A24" s="15" t="s">
        <v>421</v>
      </c>
      <c r="B24" s="17" t="n">
        <v>6647</v>
      </c>
      <c r="C24" s="18">
        <f>(0.0/B24*100)</f>
        <v/>
      </c>
      <c r="D24" s="19" t="n">
        <v>6647</v>
      </c>
      <c r="E24" s="18" t="n">
        <v>627.93183714</v>
      </c>
      <c r="F24" s="20" t="n">
        <v>12.84950446</v>
      </c>
      <c r="G24" s="18" t="n">
        <v>514.6896550500001</v>
      </c>
      <c r="H24" s="20" t="n">
        <v>14.40326242</v>
      </c>
      <c r="I24" s="18" t="n">
        <v>515.46177187</v>
      </c>
      <c r="J24" s="20" t="n">
        <v>3.44223615</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530.93744583</v>
      </c>
      <c r="F25" s="20" t="n">
        <v>4.64524596</v>
      </c>
      <c r="G25" s="18" t="n">
        <v>514.38131541</v>
      </c>
      <c r="H25" s="20" t="n">
        <v>10.53120297</v>
      </c>
      <c r="I25" s="18" t="n">
        <v>505.311637</v>
      </c>
      <c r="J25" s="20" t="n">
        <v>6.66267694</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466.7915056</v>
      </c>
      <c r="F26" s="20" t="n">
        <v>3.48891425</v>
      </c>
      <c r="G26" s="18" t="n">
        <v>491.85061203</v>
      </c>
      <c r="H26" s="20" t="n">
        <v>3.74680227</v>
      </c>
      <c r="I26" s="18" t="n">
        <v>511.09891097</v>
      </c>
      <c r="J26" s="20" t="n">
        <v>3.70077657</v>
      </c>
      <c r="K26" s="18" t="s">
        <v>404</v>
      </c>
      <c r="L26" s="20" t="s">
        <v>404</v>
      </c>
      <c r="M26" s="18" t="s">
        <v>404</v>
      </c>
      <c r="N26" s="20" t="s">
        <v>404</v>
      </c>
      <c r="O26" s="18" t="s">
        <v>404</v>
      </c>
      <c r="P26" s="20" t="s">
        <v>404</v>
      </c>
      <c r="Q26" s="18" t="s">
        <v>404</v>
      </c>
      <c r="R26" s="20" t="s">
        <v>404</v>
      </c>
      <c r="S26" s="18" t="n">
        <v>484.47626057</v>
      </c>
      <c r="T26" s="20" t="n">
        <v>13.43201673</v>
      </c>
    </row>
    <row r="27" spans="1:20">
      <c r="A27" s="15" t="s">
        <v>424</v>
      </c>
      <c r="B27" s="17" t="n">
        <v>5299</v>
      </c>
      <c r="C27" s="18">
        <f>(0.0/B27*100)</f>
        <v/>
      </c>
      <c r="D27" s="19" t="n">
        <v>5299</v>
      </c>
      <c r="E27" s="18" t="n">
        <v>460.38783561</v>
      </c>
      <c r="F27" s="20" t="n">
        <v>4.13005469</v>
      </c>
      <c r="G27" s="18" t="n">
        <v>486.3943847</v>
      </c>
      <c r="H27" s="20" t="n">
        <v>3.0333156</v>
      </c>
      <c r="I27" s="18" t="n">
        <v>482.69781805</v>
      </c>
      <c r="J27" s="20" t="n">
        <v>1.79813472</v>
      </c>
      <c r="K27" s="18" t="s">
        <v>404</v>
      </c>
      <c r="L27" s="20" t="s">
        <v>404</v>
      </c>
      <c r="M27" s="18" t="s">
        <v>404</v>
      </c>
      <c r="N27" s="20" t="s">
        <v>404</v>
      </c>
      <c r="O27" s="18" t="s">
        <v>404</v>
      </c>
      <c r="P27" s="20" t="s">
        <v>404</v>
      </c>
      <c r="Q27" s="18" t="s">
        <v>404</v>
      </c>
      <c r="R27" s="20" t="s">
        <v>404</v>
      </c>
      <c r="S27" s="18" t="n">
        <v>468.38694583</v>
      </c>
      <c r="T27" s="20" t="n">
        <v>33.96418549</v>
      </c>
    </row>
    <row r="28" spans="1:20">
      <c r="A28" s="15" t="s">
        <v>425</v>
      </c>
      <c r="B28" s="17" t="n">
        <v>7568</v>
      </c>
      <c r="C28" s="18">
        <f>(0.0/B28*100)</f>
        <v/>
      </c>
      <c r="D28" s="19" t="n">
        <v>7568</v>
      </c>
      <c r="E28" s="18" t="n">
        <v>405.74347445</v>
      </c>
      <c r="F28" s="20" t="n">
        <v>5.46915537</v>
      </c>
      <c r="G28" s="18" t="n">
        <v>409.73558843</v>
      </c>
      <c r="H28" s="20" t="n">
        <v>6.31786154</v>
      </c>
      <c r="I28" s="18" t="n">
        <v>433.73475556</v>
      </c>
      <c r="J28" s="20" t="n">
        <v>4.15502776</v>
      </c>
      <c r="K28" s="18" t="s">
        <v>404</v>
      </c>
      <c r="L28" s="20" t="s">
        <v>404</v>
      </c>
      <c r="M28" s="18" t="s">
        <v>404</v>
      </c>
      <c r="N28" s="20" t="s">
        <v>404</v>
      </c>
      <c r="O28" s="18" t="s">
        <v>404</v>
      </c>
      <c r="P28" s="20" t="s">
        <v>404</v>
      </c>
      <c r="Q28" s="18" t="s">
        <v>404</v>
      </c>
      <c r="R28" s="20" t="s">
        <v>404</v>
      </c>
      <c r="S28" s="18" t="n">
        <v>462.07592531</v>
      </c>
      <c r="T28" s="20" t="n">
        <v>19.16884999</v>
      </c>
    </row>
    <row r="29" spans="1:20">
      <c r="A29" s="15" t="s">
        <v>426</v>
      </c>
      <c r="B29" s="17" t="n">
        <v>5385</v>
      </c>
      <c r="C29" s="18">
        <f>(1123.0/B29*100)</f>
        <v/>
      </c>
      <c r="D29" s="19" t="n">
        <v>4262</v>
      </c>
      <c r="E29" s="18" t="n">
        <v>541.27093896</v>
      </c>
      <c r="F29" s="20" t="n">
        <v>24.01354812</v>
      </c>
      <c r="G29" s="18" t="n">
        <v>531.49782903</v>
      </c>
      <c r="H29" s="20" t="n">
        <v>15.26381272</v>
      </c>
      <c r="I29" s="18" t="n">
        <v>495.2704139</v>
      </c>
      <c r="J29" s="20" t="n">
        <v>6.07855333</v>
      </c>
      <c r="K29" s="18" t="s">
        <v>404</v>
      </c>
      <c r="L29" s="20" t="s">
        <v>404</v>
      </c>
      <c r="M29" s="18" t="s">
        <v>404</v>
      </c>
      <c r="N29" s="20" t="s">
        <v>404</v>
      </c>
      <c r="O29" s="18" t="s">
        <v>404</v>
      </c>
      <c r="P29" s="20" t="s">
        <v>404</v>
      </c>
      <c r="Q29" s="18" t="s">
        <v>404</v>
      </c>
      <c r="R29" s="20" t="s">
        <v>404</v>
      </c>
      <c r="S29" s="18" t="n">
        <v>486.24048797</v>
      </c>
      <c r="T29" s="20" t="n">
        <v>14.76629856</v>
      </c>
    </row>
    <row r="30" spans="1:20">
      <c r="A30" s="15" t="s">
        <v>427</v>
      </c>
      <c r="B30" s="17" t="n">
        <v>4520</v>
      </c>
      <c r="C30" s="18">
        <f>(957.0/B30*100)</f>
        <v/>
      </c>
      <c r="D30" s="19" t="n">
        <v>3563</v>
      </c>
      <c r="E30" s="18" t="n">
        <v>515.25263597</v>
      </c>
      <c r="F30" s="20" t="n">
        <v>5.20293581</v>
      </c>
      <c r="G30" s="18" t="n">
        <v>509.72952755</v>
      </c>
      <c r="H30" s="20" t="n">
        <v>6.01068787</v>
      </c>
      <c r="I30" s="18" t="n">
        <v>509.45545282</v>
      </c>
      <c r="J30" s="20" t="n">
        <v>6.62594956</v>
      </c>
      <c r="K30" s="18" t="s">
        <v>404</v>
      </c>
      <c r="L30" s="20" t="s">
        <v>404</v>
      </c>
      <c r="M30" s="18" t="s">
        <v>404</v>
      </c>
      <c r="N30" s="20" t="s">
        <v>404</v>
      </c>
      <c r="O30" s="18" t="s">
        <v>404</v>
      </c>
      <c r="P30" s="20" t="s">
        <v>404</v>
      </c>
      <c r="Q30" s="18" t="s">
        <v>404</v>
      </c>
      <c r="R30" s="20" t="s">
        <v>404</v>
      </c>
      <c r="S30" s="18" t="n">
        <v>503.3372825</v>
      </c>
      <c r="T30" s="20" t="n">
        <v>17.21709822</v>
      </c>
    </row>
    <row r="31" spans="1:20">
      <c r="A31" s="15" t="s">
        <v>428</v>
      </c>
      <c r="B31" s="17" t="n">
        <v>5456</v>
      </c>
      <c r="C31" s="18">
        <f>(502.0/B31*100)</f>
        <v/>
      </c>
      <c r="D31" s="19" t="n">
        <v>4954</v>
      </c>
      <c r="E31" s="18" t="n">
        <v>512.30834654</v>
      </c>
      <c r="F31" s="20" t="n">
        <v>2.72347508</v>
      </c>
      <c r="G31" s="18" t="n">
        <v>538.51275145</v>
      </c>
      <c r="H31" s="20" t="n">
        <v>12.39393835</v>
      </c>
      <c r="I31" s="18" t="n">
        <v>527.33480373</v>
      </c>
      <c r="J31" s="20" t="n">
        <v>8.717406840000001</v>
      </c>
      <c r="K31" s="18" t="s">
        <v>404</v>
      </c>
      <c r="L31" s="20" t="s">
        <v>404</v>
      </c>
      <c r="M31" s="18" t="s">
        <v>404</v>
      </c>
      <c r="N31" s="20" t="s">
        <v>404</v>
      </c>
      <c r="O31" s="18" t="s">
        <v>404</v>
      </c>
      <c r="P31" s="20" t="s">
        <v>404</v>
      </c>
      <c r="Q31" s="18" t="s">
        <v>404</v>
      </c>
      <c r="R31" s="20" t="s">
        <v>404</v>
      </c>
      <c r="S31" s="18" t="n">
        <v>508.7718748</v>
      </c>
      <c r="T31" s="20" t="n">
        <v>9.43285154</v>
      </c>
    </row>
    <row r="32" spans="1:20">
      <c r="A32" s="15" t="s">
        <v>429</v>
      </c>
      <c r="B32" s="17" t="n">
        <v>4478</v>
      </c>
      <c r="C32" s="18">
        <f>(0.0/B32*100)</f>
        <v/>
      </c>
      <c r="D32" s="19" t="n">
        <v>4478</v>
      </c>
      <c r="E32" s="18" t="n">
        <v>486.53504797</v>
      </c>
      <c r="F32" s="20" t="n">
        <v>3.56224877</v>
      </c>
      <c r="G32" s="18" t="n">
        <v>513.90716707</v>
      </c>
      <c r="H32" s="20" t="n">
        <v>4.12242678</v>
      </c>
      <c r="I32" s="18" t="n">
        <v>529.26893366</v>
      </c>
      <c r="J32" s="20" t="n">
        <v>7.5267285</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(29.0/B33*100)</f>
        <v/>
      </c>
      <c r="D33" s="19" t="n">
        <v>7296</v>
      </c>
      <c r="E33" s="18" t="n">
        <v>489.11896628</v>
      </c>
      <c r="F33" s="20" t="n">
        <v>5.42674663</v>
      </c>
      <c r="G33" s="18" t="n">
        <v>505.57322496</v>
      </c>
      <c r="H33" s="20" t="n">
        <v>6.23634193</v>
      </c>
      <c r="I33" s="18" t="n">
        <v>497.93681337</v>
      </c>
      <c r="J33" s="20" t="n">
        <v>6.24610587</v>
      </c>
      <c r="K33" s="18" t="s">
        <v>404</v>
      </c>
      <c r="L33" s="20" t="s">
        <v>404</v>
      </c>
      <c r="M33" s="18" t="s">
        <v>404</v>
      </c>
      <c r="N33" s="20" t="s">
        <v>404</v>
      </c>
      <c r="O33" s="18" t="s">
        <v>404</v>
      </c>
      <c r="P33" s="20" t="s">
        <v>404</v>
      </c>
      <c r="Q33" s="18" t="s">
        <v>404</v>
      </c>
      <c r="R33" s="20" t="s">
        <v>404</v>
      </c>
      <c r="S33" s="18" t="n">
        <v>544.86576691</v>
      </c>
      <c r="T33" s="20" t="n">
        <v>34.34239244</v>
      </c>
    </row>
    <row r="34" spans="1:20">
      <c r="A34" s="15" t="s">
        <v>431</v>
      </c>
      <c r="B34" s="17" t="n">
        <v>6350</v>
      </c>
      <c r="C34" s="18">
        <f>(0.0/B34*100)</f>
        <v/>
      </c>
      <c r="D34" s="19" t="n">
        <v>6350</v>
      </c>
      <c r="E34" s="18" t="n">
        <v>409.52270225</v>
      </c>
      <c r="F34" s="20" t="n">
        <v>5.54337957</v>
      </c>
      <c r="G34" s="18" t="n">
        <v>426.21002235</v>
      </c>
      <c r="H34" s="20" t="n">
        <v>12.34526914</v>
      </c>
      <c r="I34" s="18" t="n">
        <v>482.64332189</v>
      </c>
      <c r="J34" s="20" t="n">
        <v>4.08067034</v>
      </c>
      <c r="K34" s="18" t="s">
        <v>404</v>
      </c>
      <c r="L34" s="20" t="s">
        <v>404</v>
      </c>
      <c r="M34" s="18" t="s">
        <v>404</v>
      </c>
      <c r="N34" s="20" t="s">
        <v>404</v>
      </c>
      <c r="O34" s="18" t="s">
        <v>404</v>
      </c>
      <c r="P34" s="20" t="s">
        <v>404</v>
      </c>
      <c r="Q34" s="18" t="s">
        <v>404</v>
      </c>
      <c r="R34" s="20" t="s">
        <v>404</v>
      </c>
      <c r="S34" s="18" t="n">
        <v>413.27245474</v>
      </c>
      <c r="T34" s="20" t="n">
        <v>31.58932818</v>
      </c>
    </row>
    <row r="35" spans="1:20">
      <c r="A35" s="15" t="s">
        <v>432</v>
      </c>
      <c r="B35" s="17" t="n">
        <v>6406</v>
      </c>
      <c r="C35" s="18">
        <f>(443.0/B35*100)</f>
        <v/>
      </c>
      <c r="D35" s="19" t="n">
        <v>5963</v>
      </c>
      <c r="E35" s="18" t="n">
        <v>480.31770493</v>
      </c>
      <c r="F35" s="20" t="n">
        <v>2.80082044</v>
      </c>
      <c r="G35" s="18" t="n">
        <v>494.57876354</v>
      </c>
      <c r="H35" s="20" t="n">
        <v>1.91106278</v>
      </c>
      <c r="I35" s="18" t="n">
        <v>547.57559698</v>
      </c>
      <c r="J35" s="20" t="n">
        <v>2.86513231</v>
      </c>
      <c r="K35" s="18" t="s">
        <v>404</v>
      </c>
      <c r="L35" s="20" t="s">
        <v>404</v>
      </c>
      <c r="M35" s="18" t="s">
        <v>404</v>
      </c>
      <c r="N35" s="20" t="s">
        <v>404</v>
      </c>
      <c r="O35" s="18" t="s">
        <v>404</v>
      </c>
      <c r="P35" s="20" t="s">
        <v>404</v>
      </c>
      <c r="Q35" s="18" t="s">
        <v>404</v>
      </c>
      <c r="R35" s="20" t="s">
        <v>404</v>
      </c>
      <c r="S35" s="18" t="n">
        <v>477.07802357</v>
      </c>
      <c r="T35" s="20" t="n">
        <v>13.05750521</v>
      </c>
    </row>
    <row r="36" spans="1:20">
      <c r="A36" s="15" t="s">
        <v>433</v>
      </c>
      <c r="B36" s="17" t="n">
        <v>6736</v>
      </c>
      <c r="C36" s="18">
        <f>(10.0/B36*100)</f>
        <v/>
      </c>
      <c r="D36" s="19" t="n">
        <v>6726</v>
      </c>
      <c r="E36" s="18" t="n">
        <v>492.61918823</v>
      </c>
      <c r="F36" s="20" t="n">
        <v>2.67896919</v>
      </c>
      <c r="G36" s="18" t="n">
        <v>512.43723153</v>
      </c>
      <c r="H36" s="20" t="n">
        <v>6.67804822</v>
      </c>
      <c r="I36" s="18" t="n">
        <v>491.55398528</v>
      </c>
      <c r="J36" s="20" t="n">
        <v>15.18597157</v>
      </c>
      <c r="K36" s="18" t="s">
        <v>404</v>
      </c>
      <c r="L36" s="20" t="s">
        <v>404</v>
      </c>
      <c r="M36" s="18" t="s">
        <v>404</v>
      </c>
      <c r="N36" s="20" t="s">
        <v>404</v>
      </c>
      <c r="O36" s="18" t="s">
        <v>404</v>
      </c>
      <c r="P36" s="20" t="s">
        <v>404</v>
      </c>
      <c r="Q36" s="18" t="s">
        <v>404</v>
      </c>
      <c r="R36" s="20" t="s">
        <v>404</v>
      </c>
      <c r="S36" s="18" t="n">
        <v>548.63445967</v>
      </c>
      <c r="T36" s="20" t="n">
        <v>9.46741637</v>
      </c>
    </row>
    <row r="37" spans="1:20">
      <c r="A37" s="15" t="s">
        <v>434</v>
      </c>
      <c r="B37" s="17" t="n">
        <v>5458</v>
      </c>
      <c r="C37" s="18">
        <f>(0.0/B37*100)</f>
        <v/>
      </c>
      <c r="D37" s="19" t="n">
        <v>5458</v>
      </c>
      <c r="E37" s="18" t="n">
        <v>497.40321231</v>
      </c>
      <c r="F37" s="20" t="n">
        <v>3.71432452</v>
      </c>
      <c r="G37" s="18" t="n">
        <v>510.34793797</v>
      </c>
      <c r="H37" s="20" t="n">
        <v>10.81985705</v>
      </c>
      <c r="I37" s="18" t="n">
        <v>539.34409322</v>
      </c>
      <c r="J37" s="20" t="n">
        <v>18.49939468</v>
      </c>
      <c r="K37" s="18" t="s">
        <v>404</v>
      </c>
      <c r="L37" s="20" t="s">
        <v>404</v>
      </c>
      <c r="M37" s="18" t="s">
        <v>404</v>
      </c>
      <c r="N37" s="20" t="s">
        <v>404</v>
      </c>
      <c r="O37" s="18" t="s">
        <v>404</v>
      </c>
      <c r="P37" s="20" t="s">
        <v>404</v>
      </c>
      <c r="Q37" s="18" t="s">
        <v>404</v>
      </c>
      <c r="R37" s="20" t="s">
        <v>404</v>
      </c>
      <c r="S37" s="18" t="n">
        <v>478.34777039</v>
      </c>
      <c r="T37" s="20" t="n">
        <v>16.20391188</v>
      </c>
    </row>
    <row r="38" spans="1:20">
      <c r="A38" s="15" t="s">
        <v>435</v>
      </c>
      <c r="B38" s="17" t="n">
        <v>5860</v>
      </c>
      <c r="C38" s="18">
        <f>(268.0/B38*100)</f>
        <v/>
      </c>
      <c r="D38" s="19" t="n">
        <v>5592</v>
      </c>
      <c r="E38" s="18" t="n">
        <v>477.47292369</v>
      </c>
      <c r="F38" s="20" t="n">
        <v>7.9372593</v>
      </c>
      <c r="G38" s="18" t="n">
        <v>499.1815251</v>
      </c>
      <c r="H38" s="20" t="n">
        <v>11.33292499</v>
      </c>
      <c r="I38" s="18" t="n">
        <v>495.61427527</v>
      </c>
      <c r="J38" s="20" t="n">
        <v>4.73191262</v>
      </c>
      <c r="K38" s="18" t="s">
        <v>404</v>
      </c>
      <c r="L38" s="20" t="s">
        <v>404</v>
      </c>
      <c r="M38" s="18" t="s">
        <v>404</v>
      </c>
      <c r="N38" s="20" t="s">
        <v>404</v>
      </c>
      <c r="O38" s="18" t="s">
        <v>404</v>
      </c>
      <c r="P38" s="20" t="s">
        <v>404</v>
      </c>
      <c r="Q38" s="18" t="s">
        <v>404</v>
      </c>
      <c r="R38" s="20" t="s">
        <v>404</v>
      </c>
      <c r="S38" s="18" t="n">
        <v>489.88147816</v>
      </c>
      <c r="T38" s="20" t="n">
        <v>28.68597596</v>
      </c>
    </row>
    <row r="39" spans="1:20">
      <c r="A39" s="15" t="s">
        <v>436</v>
      </c>
      <c r="B39" s="17" t="n">
        <v>5895</v>
      </c>
      <c r="C39" s="18">
        <f>(0.0/B39*100)</f>
        <v/>
      </c>
      <c r="D39" s="19" t="n">
        <v>5895</v>
      </c>
      <c r="E39" s="18" t="n">
        <v>361.45459107</v>
      </c>
      <c r="F39" s="20" t="n">
        <v>9.116882650000001</v>
      </c>
      <c r="G39" s="18" t="n">
        <v>392.87618526</v>
      </c>
      <c r="H39" s="20" t="n">
        <v>5.43741628</v>
      </c>
      <c r="I39" s="18" t="n">
        <v>442.24817536</v>
      </c>
      <c r="J39" s="20" t="n">
        <v>5.05350612</v>
      </c>
      <c r="K39" s="18" t="s">
        <v>404</v>
      </c>
      <c r="L39" s="20" t="s">
        <v>404</v>
      </c>
      <c r="M39" s="18" t="s">
        <v>404</v>
      </c>
      <c r="N39" s="20" t="s">
        <v>404</v>
      </c>
      <c r="O39" s="18" t="s">
        <v>404</v>
      </c>
      <c r="P39" s="20" t="s">
        <v>404</v>
      </c>
      <c r="Q39" s="18" t="s">
        <v>404</v>
      </c>
      <c r="R39" s="20" t="s">
        <v>404</v>
      </c>
      <c r="S39" s="18" t="n">
        <v>381.90649078</v>
      </c>
      <c r="T39" s="20" t="n">
        <v>6.70260605</v>
      </c>
    </row>
    <row r="40" spans="1:20">
      <c r="A40" s="15" t="s">
        <v>437</v>
      </c>
      <c r="B40" s="17" t="n">
        <v>14157</v>
      </c>
      <c r="C40" s="18">
        <f>(2728.0/B40*100)</f>
        <v/>
      </c>
      <c r="D40" s="19" t="n">
        <v>11429</v>
      </c>
      <c r="E40" s="18" t="n">
        <v>492.713926</v>
      </c>
      <c r="F40" s="20" t="n">
        <v>3.53434657</v>
      </c>
      <c r="G40" s="18" t="n">
        <v>493.95876568</v>
      </c>
      <c r="H40" s="20" t="n">
        <v>10.25388879</v>
      </c>
      <c r="I40" s="18" t="n">
        <v>526.66788812</v>
      </c>
      <c r="J40" s="20" t="n">
        <v>8.65590722</v>
      </c>
      <c r="K40" s="18" t="s">
        <v>404</v>
      </c>
      <c r="L40" s="20" t="s">
        <v>404</v>
      </c>
      <c r="M40" s="18" t="s">
        <v>404</v>
      </c>
      <c r="N40" s="20" t="s">
        <v>404</v>
      </c>
      <c r="O40" s="18" t="s">
        <v>404</v>
      </c>
      <c r="P40" s="20" t="s">
        <v>404</v>
      </c>
      <c r="Q40" s="18" t="s">
        <v>404</v>
      </c>
      <c r="R40" s="20" t="s">
        <v>404</v>
      </c>
      <c r="S40" s="18" t="n">
        <v>506.09762225</v>
      </c>
      <c r="T40" s="20" t="n">
        <v>8.029700650000001</v>
      </c>
    </row>
    <row r="41" spans="1:20">
      <c r="A41" s="15" t="s">
        <v>438</v>
      </c>
      <c r="B41" s="17" t="n">
        <v>5712</v>
      </c>
      <c r="C41" s="18">
        <f>(99.0/B41*100)</f>
        <v/>
      </c>
      <c r="D41" s="19" t="n">
        <v>5613</v>
      </c>
      <c r="E41" s="18" t="n">
        <v>494.20998042</v>
      </c>
      <c r="F41" s="20" t="n">
        <v>5.39509809</v>
      </c>
      <c r="G41" s="18" t="n">
        <v>498.64458545</v>
      </c>
      <c r="H41" s="20" t="n">
        <v>8.62167105</v>
      </c>
      <c r="I41" s="18" t="n">
        <v>500.06730677</v>
      </c>
      <c r="J41" s="20" t="n">
        <v>5.99574032</v>
      </c>
      <c r="K41" s="18" t="s">
        <v>404</v>
      </c>
      <c r="L41" s="20" t="s">
        <v>404</v>
      </c>
      <c r="M41" s="18" t="s">
        <v>404</v>
      </c>
      <c r="N41" s="20" t="s">
        <v>404</v>
      </c>
      <c r="O41" s="18" t="s">
        <v>404</v>
      </c>
      <c r="P41" s="20" t="s">
        <v>404</v>
      </c>
      <c r="Q41" s="18" t="s">
        <v>404</v>
      </c>
      <c r="R41" s="20" t="s">
        <v>404</v>
      </c>
      <c r="S41" s="18" t="n">
        <v>531.21949854</v>
      </c>
      <c r="T41" s="20" t="n">
        <v>12.35046685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393.36512144</v>
      </c>
      <c r="F44" s="20" t="n">
        <v>8.39492641</v>
      </c>
      <c r="G44" s="18" t="n">
        <v>406.9075345</v>
      </c>
      <c r="H44" s="20" t="n">
        <v>6.32106738</v>
      </c>
      <c r="I44" s="18" t="n">
        <v>407.65316104</v>
      </c>
      <c r="J44" s="20" t="n">
        <v>5.78311489</v>
      </c>
      <c r="K44" s="18" t="s">
        <v>404</v>
      </c>
      <c r="L44" s="20" t="s">
        <v>404</v>
      </c>
      <c r="M44" s="18" t="s">
        <v>404</v>
      </c>
      <c r="N44" s="20" t="s">
        <v>404</v>
      </c>
      <c r="O44" s="18" t="s">
        <v>404</v>
      </c>
      <c r="P44" s="20" t="s">
        <v>404</v>
      </c>
      <c r="Q44" s="18" t="s">
        <v>404</v>
      </c>
      <c r="R44" s="20" t="s">
        <v>404</v>
      </c>
      <c r="S44" s="18" t="n">
        <v>409.74395875</v>
      </c>
      <c r="T44" s="20" t="n">
        <v>40.20977451</v>
      </c>
    </row>
    <row r="45" spans="1:20">
      <c r="A45" s="15" t="s">
        <v>442</v>
      </c>
      <c r="B45" s="17" t="n">
        <v>5519</v>
      </c>
      <c r="C45" s="18">
        <f>(0.0/B45*100)</f>
        <v/>
      </c>
      <c r="D45" s="19" t="n">
        <v>5519</v>
      </c>
      <c r="E45" s="18" t="n">
        <v>340.15022257</v>
      </c>
      <c r="F45" s="20" t="n">
        <v>7.52198568</v>
      </c>
      <c r="G45" s="18" t="n">
        <v>356.86891006</v>
      </c>
      <c r="H45" s="20" t="n">
        <v>6.68587899</v>
      </c>
      <c r="I45" s="18" t="n">
        <v>349.3746653</v>
      </c>
      <c r="J45" s="20" t="n">
        <v>4.36118538</v>
      </c>
      <c r="K45" s="18" t="s">
        <v>404</v>
      </c>
      <c r="L45" s="20" t="s">
        <v>404</v>
      </c>
      <c r="M45" s="18" t="s">
        <v>404</v>
      </c>
      <c r="N45" s="20" t="s">
        <v>404</v>
      </c>
      <c r="O45" s="18" t="s">
        <v>404</v>
      </c>
      <c r="P45" s="20" t="s">
        <v>404</v>
      </c>
      <c r="Q45" s="18" t="s">
        <v>404</v>
      </c>
      <c r="R45" s="20" t="s">
        <v>404</v>
      </c>
      <c r="S45" s="18" t="n">
        <v>344.63816708</v>
      </c>
      <c r="T45" s="20" t="n">
        <v>23.98776934</v>
      </c>
    </row>
    <row r="46" spans="1:20">
      <c r="A46" s="15" t="s">
        <v>443</v>
      </c>
      <c r="B46" s="17" t="n">
        <v>23141</v>
      </c>
      <c r="C46" s="18">
        <f>(4196.0/B46*100)</f>
        <v/>
      </c>
      <c r="D46" s="19" t="n">
        <v>18945</v>
      </c>
      <c r="E46" s="18" t="n">
        <v>406.67232545</v>
      </c>
      <c r="F46" s="20" t="n">
        <v>4.11743861</v>
      </c>
      <c r="G46" s="18" t="n">
        <v>423.58323845</v>
      </c>
      <c r="H46" s="20" t="n">
        <v>9.026691080000001</v>
      </c>
      <c r="I46" s="18" t="n">
        <v>416.88970104</v>
      </c>
      <c r="J46" s="20" t="n">
        <v>7.94567496</v>
      </c>
      <c r="K46" s="18" t="s">
        <v>404</v>
      </c>
      <c r="L46" s="20" t="s">
        <v>404</v>
      </c>
      <c r="M46" s="18" t="s">
        <v>404</v>
      </c>
      <c r="N46" s="20" t="s">
        <v>404</v>
      </c>
      <c r="O46" s="18" t="s">
        <v>404</v>
      </c>
      <c r="P46" s="20" t="s">
        <v>404</v>
      </c>
      <c r="Q46" s="18" t="s">
        <v>404</v>
      </c>
      <c r="R46" s="20" t="s">
        <v>404</v>
      </c>
      <c r="S46" s="18" t="n">
        <v>379.01951094</v>
      </c>
      <c r="T46" s="20" t="n">
        <v>8.359447319999999</v>
      </c>
    </row>
    <row r="47" spans="1:20">
      <c r="A47" s="15" t="s">
        <v>444</v>
      </c>
      <c r="B47" s="17" t="n">
        <v>5928</v>
      </c>
      <c r="C47" s="18">
        <f>(0.0/B47*100)</f>
        <v/>
      </c>
      <c r="D47" s="19" t="n">
        <v>5928</v>
      </c>
      <c r="E47" s="18" t="n">
        <v>328.2717948</v>
      </c>
      <c r="F47" s="20" t="n">
        <v>25.47780349</v>
      </c>
      <c r="G47" s="18" t="n">
        <v>403.20534598</v>
      </c>
      <c r="H47" s="20" t="n">
        <v>9.42803558</v>
      </c>
      <c r="I47" s="18" t="n">
        <v>439.97879347</v>
      </c>
      <c r="J47" s="20" t="n">
        <v>5.41247159</v>
      </c>
      <c r="K47" s="18" t="s">
        <v>404</v>
      </c>
      <c r="L47" s="20" t="s">
        <v>404</v>
      </c>
      <c r="M47" s="18" t="s">
        <v>404</v>
      </c>
      <c r="N47" s="20" t="s">
        <v>404</v>
      </c>
      <c r="O47" s="18" t="s">
        <v>404</v>
      </c>
      <c r="P47" s="20" t="s">
        <v>404</v>
      </c>
      <c r="Q47" s="18" t="s">
        <v>404</v>
      </c>
      <c r="R47" s="20" t="s">
        <v>404</v>
      </c>
      <c r="S47" s="18" t="n">
        <v>499.56237767</v>
      </c>
      <c r="T47" s="20" t="n">
        <v>22.77523511</v>
      </c>
    </row>
    <row r="48" spans="1:20">
      <c r="A48" s="15" t="s">
        <v>445</v>
      </c>
      <c r="B48" s="17" t="n">
        <v>9841</v>
      </c>
      <c r="C48" s="18">
        <f>(40.0/B48*100)</f>
        <v/>
      </c>
      <c r="D48" s="19" t="n">
        <v>9801</v>
      </c>
      <c r="E48" s="18" t="n">
        <v>452.65095464</v>
      </c>
      <c r="F48" s="20" t="n">
        <v>6.64139278</v>
      </c>
      <c r="G48" s="18" t="n">
        <v>474.1912755</v>
      </c>
      <c r="H48" s="20" t="n">
        <v>9.550306580000001</v>
      </c>
      <c r="I48" s="18" t="n">
        <v>542.8295012</v>
      </c>
      <c r="J48" s="20" t="n">
        <v>9.18591739</v>
      </c>
      <c r="K48" s="18" t="s">
        <v>404</v>
      </c>
      <c r="L48" s="20" t="s">
        <v>404</v>
      </c>
      <c r="M48" s="18" t="s">
        <v>404</v>
      </c>
      <c r="N48" s="20" t="s">
        <v>404</v>
      </c>
      <c r="O48" s="18" t="s">
        <v>404</v>
      </c>
      <c r="P48" s="20" t="s">
        <v>404</v>
      </c>
      <c r="Q48" s="18" t="s">
        <v>404</v>
      </c>
      <c r="R48" s="20" t="s">
        <v>404</v>
      </c>
      <c r="S48" s="18" t="n">
        <v>462.67113784</v>
      </c>
      <c r="T48" s="20" t="n">
        <v>65.19996847</v>
      </c>
    </row>
    <row r="49" spans="1:20">
      <c r="A49" s="15" t="s">
        <v>446</v>
      </c>
      <c r="B49" s="17" t="n">
        <v>6349</v>
      </c>
      <c r="C49" s="18">
        <f>(52.0/B49*100)</f>
        <v/>
      </c>
      <c r="D49" s="19" t="n">
        <v>6297</v>
      </c>
      <c r="E49" s="18" t="n">
        <v>414.72230719</v>
      </c>
      <c r="F49" s="20" t="n">
        <v>4.09310405</v>
      </c>
      <c r="G49" s="18" t="n">
        <v>450.48443477</v>
      </c>
      <c r="H49" s="20" t="n">
        <v>6.58750835</v>
      </c>
      <c r="I49" s="18" t="n">
        <v>454.4378153</v>
      </c>
      <c r="J49" s="20" t="n">
        <v>11.87010043</v>
      </c>
      <c r="K49" s="18" t="s">
        <v>404</v>
      </c>
      <c r="L49" s="20" t="s">
        <v>404</v>
      </c>
      <c r="M49" s="18" t="s">
        <v>404</v>
      </c>
      <c r="N49" s="20" t="s">
        <v>404</v>
      </c>
      <c r="O49" s="18" t="s">
        <v>404</v>
      </c>
      <c r="P49" s="20" t="s">
        <v>404</v>
      </c>
      <c r="Q49" s="18" t="s">
        <v>404</v>
      </c>
      <c r="R49" s="20" t="s">
        <v>404</v>
      </c>
      <c r="S49" s="18" t="n">
        <v>398.67798714</v>
      </c>
      <c r="T49" s="20" t="n">
        <v>8.776060380000001</v>
      </c>
    </row>
    <row r="50" spans="1:20">
      <c r="A50" s="15" t="s">
        <v>447</v>
      </c>
      <c r="B50" s="17" t="n">
        <v>11795</v>
      </c>
      <c r="C50" s="18">
        <f>(1031.0/B50*100)</f>
        <v/>
      </c>
      <c r="D50" s="19" t="n">
        <v>10764</v>
      </c>
      <c r="E50" s="18" t="n">
        <v>416.02616142</v>
      </c>
      <c r="F50" s="20" t="n">
        <v>6.02711592</v>
      </c>
      <c r="G50" s="18" t="n">
        <v>426.52275589</v>
      </c>
      <c r="H50" s="20" t="n">
        <v>9.061822749999999</v>
      </c>
      <c r="I50" s="18" t="n">
        <v>434.90744236</v>
      </c>
      <c r="J50" s="20" t="n">
        <v>5.06525192</v>
      </c>
      <c r="K50" s="18" t="s">
        <v>404</v>
      </c>
      <c r="L50" s="20" t="s">
        <v>404</v>
      </c>
      <c r="M50" s="18" t="s">
        <v>404</v>
      </c>
      <c r="N50" s="20" t="s">
        <v>404</v>
      </c>
      <c r="O50" s="18" t="s">
        <v>404</v>
      </c>
      <c r="P50" s="20" t="s">
        <v>404</v>
      </c>
      <c r="Q50" s="18" t="s">
        <v>404</v>
      </c>
      <c r="R50" s="20" t="s">
        <v>404</v>
      </c>
      <c r="S50" s="18" t="n">
        <v>418.58558009</v>
      </c>
      <c r="T50" s="20" t="n">
        <v>14.10344205</v>
      </c>
    </row>
    <row r="51" spans="1:20">
      <c r="A51" s="15" t="s">
        <v>448</v>
      </c>
      <c r="B51" s="17" t="n">
        <v>6866</v>
      </c>
      <c r="C51" s="18">
        <f>(0.0/B51*100)</f>
        <v/>
      </c>
      <c r="D51" s="19" t="n">
        <v>6866</v>
      </c>
      <c r="E51" s="18" t="n">
        <v>434.34385461</v>
      </c>
      <c r="F51" s="20" t="n">
        <v>9.120131779999999</v>
      </c>
      <c r="G51" s="18" t="n">
        <v>423.71317419</v>
      </c>
      <c r="H51" s="20" t="n">
        <v>4.92627953</v>
      </c>
      <c r="I51" s="18" t="n">
        <v>427.65812851</v>
      </c>
      <c r="J51" s="20" t="n">
        <v>5.33662727</v>
      </c>
      <c r="K51" s="18" t="s">
        <v>404</v>
      </c>
      <c r="L51" s="20" t="s">
        <v>404</v>
      </c>
      <c r="M51" s="18" t="s">
        <v>404</v>
      </c>
      <c r="N51" s="20" t="s">
        <v>404</v>
      </c>
      <c r="O51" s="18" t="s">
        <v>404</v>
      </c>
      <c r="P51" s="20" t="s">
        <v>404</v>
      </c>
      <c r="Q51" s="18" t="s">
        <v>404</v>
      </c>
      <c r="R51" s="20" t="s">
        <v>404</v>
      </c>
      <c r="S51" s="18" t="n">
        <v>409.30646631</v>
      </c>
      <c r="T51" s="20" t="n">
        <v>20.42900754</v>
      </c>
    </row>
    <row r="52" spans="1:20">
      <c r="A52" s="15" t="s">
        <v>449</v>
      </c>
      <c r="B52" s="17" t="n">
        <v>5809</v>
      </c>
      <c r="C52" s="18">
        <f>(0.0/B52*100)</f>
        <v/>
      </c>
      <c r="D52" s="19" t="n">
        <v>5809</v>
      </c>
      <c r="E52" s="18" t="n">
        <v>492.83453483</v>
      </c>
      <c r="F52" s="20" t="n">
        <v>37.50170701</v>
      </c>
      <c r="G52" s="18" t="n">
        <v>408.73103283</v>
      </c>
      <c r="H52" s="20" t="n">
        <v>8.81671135</v>
      </c>
      <c r="I52" s="18" t="n">
        <v>488.49412168</v>
      </c>
      <c r="J52" s="20" t="n">
        <v>2.87838334</v>
      </c>
      <c r="K52" s="18" t="s">
        <v>404</v>
      </c>
      <c r="L52" s="20" t="s">
        <v>404</v>
      </c>
      <c r="M52" s="18" t="s">
        <v>404</v>
      </c>
      <c r="N52" s="20" t="s">
        <v>404</v>
      </c>
      <c r="O52" s="18" t="s">
        <v>404</v>
      </c>
      <c r="P52" s="20" t="s">
        <v>404</v>
      </c>
      <c r="Q52" s="18" t="s">
        <v>404</v>
      </c>
      <c r="R52" s="20" t="s">
        <v>404</v>
      </c>
      <c r="S52" s="18" t="n">
        <v>481.37182775</v>
      </c>
      <c r="T52" s="20" t="n">
        <v>17.97297031</v>
      </c>
    </row>
    <row r="53" spans="1:20">
      <c r="A53" s="15" t="s">
        <v>450</v>
      </c>
      <c r="B53" s="17" t="n">
        <v>5571</v>
      </c>
      <c r="C53" s="18">
        <f>(0.0/B53*100)</f>
        <v/>
      </c>
      <c r="D53" s="19" t="n">
        <v>5571</v>
      </c>
      <c r="E53" s="18" t="n">
        <v>443.8570387</v>
      </c>
      <c r="F53" s="20" t="n">
        <v>2.00696463</v>
      </c>
      <c r="G53" s="18" t="n">
        <v>415.99057411</v>
      </c>
      <c r="H53" s="20" t="n">
        <v>3.17595748</v>
      </c>
      <c r="I53" s="18" t="n">
        <v>462.26098397</v>
      </c>
      <c r="J53" s="20" t="n">
        <v>3.36560603</v>
      </c>
      <c r="K53" s="18" t="s">
        <v>404</v>
      </c>
      <c r="L53" s="20" t="s">
        <v>404</v>
      </c>
      <c r="M53" s="18" t="s">
        <v>404</v>
      </c>
      <c r="N53" s="20" t="s">
        <v>404</v>
      </c>
      <c r="O53" s="18" t="s">
        <v>404</v>
      </c>
      <c r="P53" s="20" t="s">
        <v>404</v>
      </c>
      <c r="Q53" s="18" t="s">
        <v>404</v>
      </c>
      <c r="R53" s="20" t="s">
        <v>404</v>
      </c>
      <c r="S53" s="18" t="n">
        <v>363.13040069</v>
      </c>
      <c r="T53" s="20" t="n">
        <v>18.64782135</v>
      </c>
    </row>
    <row r="54" spans="1:20">
      <c r="A54" s="15" t="s">
        <v>451</v>
      </c>
      <c r="B54" s="17" t="n">
        <v>4740</v>
      </c>
      <c r="C54" s="18">
        <f>(199.0/B54*100)</f>
        <v/>
      </c>
      <c r="D54" s="19" t="n">
        <v>4541</v>
      </c>
      <c r="E54" s="18" t="n">
        <v>335.77977868</v>
      </c>
      <c r="F54" s="20" t="n">
        <v>4.97734559</v>
      </c>
      <c r="G54" s="18" t="n">
        <v>370.5860526</v>
      </c>
      <c r="H54" s="20" t="n">
        <v>9.31344112</v>
      </c>
      <c r="I54" s="18" t="n">
        <v>384.4244095</v>
      </c>
      <c r="J54" s="20" t="n">
        <v>7.82695359</v>
      </c>
      <c r="K54" s="18" t="s">
        <v>404</v>
      </c>
      <c r="L54" s="20" t="s">
        <v>404</v>
      </c>
      <c r="M54" s="18" t="s">
        <v>404</v>
      </c>
      <c r="N54" s="20" t="s">
        <v>404</v>
      </c>
      <c r="O54" s="18" t="s">
        <v>404</v>
      </c>
      <c r="P54" s="20" t="s">
        <v>404</v>
      </c>
      <c r="Q54" s="18" t="s">
        <v>404</v>
      </c>
      <c r="R54" s="20" t="s">
        <v>404</v>
      </c>
      <c r="S54" s="18" t="n">
        <v>342.83359554</v>
      </c>
      <c r="T54" s="20" t="n">
        <v>10.37358549</v>
      </c>
    </row>
    <row r="55" spans="1:20">
      <c r="A55" s="15" t="s">
        <v>452</v>
      </c>
      <c r="B55" s="17" t="n">
        <v>5316</v>
      </c>
      <c r="C55" s="18">
        <f>(43.0/B55*100)</f>
        <v/>
      </c>
      <c r="D55" s="19" t="n">
        <v>5273</v>
      </c>
      <c r="E55" s="18" t="n">
        <v>390.76308952</v>
      </c>
      <c r="F55" s="20" t="n">
        <v>4.69205922</v>
      </c>
      <c r="G55" s="18" t="n">
        <v>409.01658957</v>
      </c>
      <c r="H55" s="20" t="n">
        <v>4.76266393</v>
      </c>
      <c r="I55" s="18" t="n">
        <v>408.28817175</v>
      </c>
      <c r="J55" s="20" t="n">
        <v>7.1848774</v>
      </c>
      <c r="K55" s="18" t="s">
        <v>404</v>
      </c>
      <c r="L55" s="20" t="s">
        <v>404</v>
      </c>
      <c r="M55" s="18" t="s">
        <v>404</v>
      </c>
      <c r="N55" s="20" t="s">
        <v>404</v>
      </c>
      <c r="O55" s="18" t="s">
        <v>404</v>
      </c>
      <c r="P55" s="20" t="s">
        <v>404</v>
      </c>
      <c r="Q55" s="18" t="s">
        <v>404</v>
      </c>
      <c r="R55" s="20" t="s">
        <v>404</v>
      </c>
      <c r="S55" s="18" t="n">
        <v>370.18898525</v>
      </c>
      <c r="T55" s="20" t="n">
        <v>26.43441158</v>
      </c>
    </row>
    <row r="56" spans="1:20">
      <c r="A56" s="15" t="s">
        <v>453</v>
      </c>
      <c r="B56" s="17" t="n">
        <v>5359</v>
      </c>
      <c r="C56" s="18">
        <f>(0.0/B56*100)</f>
        <v/>
      </c>
      <c r="D56" s="19" t="n">
        <v>5359</v>
      </c>
      <c r="E56" s="18" t="s">
        <v>404</v>
      </c>
      <c r="F56" s="20" t="s">
        <v>404</v>
      </c>
      <c r="G56" s="18" t="n">
        <v>458.99094324</v>
      </c>
      <c r="H56" s="20" t="n">
        <v>15.18144442</v>
      </c>
      <c r="I56" s="18" t="n">
        <v>531.2008554</v>
      </c>
      <c r="J56" s="20" t="n">
        <v>3.20266497</v>
      </c>
      <c r="K56" s="18" t="s">
        <v>404</v>
      </c>
      <c r="L56" s="20" t="s">
        <v>404</v>
      </c>
      <c r="M56" s="18" t="s">
        <v>404</v>
      </c>
      <c r="N56" s="20" t="s">
        <v>404</v>
      </c>
      <c r="O56" s="18" t="s">
        <v>404</v>
      </c>
      <c r="P56" s="20" t="s">
        <v>404</v>
      </c>
      <c r="Q56" s="18" t="s">
        <v>404</v>
      </c>
      <c r="R56" s="20" t="s">
        <v>404</v>
      </c>
      <c r="S56" s="18" t="n">
        <v>526.73243357</v>
      </c>
      <c r="T56" s="20" t="n">
        <v>13.68526791</v>
      </c>
    </row>
    <row r="57" spans="1:20">
      <c r="A57" s="15" t="s">
        <v>454</v>
      </c>
      <c r="B57" s="17" t="n">
        <v>6513</v>
      </c>
      <c r="C57" s="18">
        <f>(0.0/B57*100)</f>
        <v/>
      </c>
      <c r="D57" s="19" t="n">
        <v>6513</v>
      </c>
      <c r="E57" s="18" t="n">
        <v>372.48562992</v>
      </c>
      <c r="F57" s="20" t="n">
        <v>10.01796489</v>
      </c>
      <c r="G57" s="18" t="n">
        <v>371.27978118</v>
      </c>
      <c r="H57" s="20" t="n">
        <v>7.75892664</v>
      </c>
      <c r="I57" s="18" t="n">
        <v>411.67850968</v>
      </c>
      <c r="J57" s="20" t="n">
        <v>3.29293593</v>
      </c>
      <c r="K57" s="18" t="s">
        <v>404</v>
      </c>
      <c r="L57" s="20" t="s">
        <v>404</v>
      </c>
      <c r="M57" s="18" t="s">
        <v>404</v>
      </c>
      <c r="N57" s="20" t="s">
        <v>404</v>
      </c>
      <c r="O57" s="18" t="s">
        <v>404</v>
      </c>
      <c r="P57" s="20" t="s">
        <v>404</v>
      </c>
      <c r="Q57" s="18" t="s">
        <v>404</v>
      </c>
      <c r="R57" s="20" t="s">
        <v>404</v>
      </c>
      <c r="S57" s="18" t="n">
        <v>330.16336018</v>
      </c>
      <c r="T57" s="20" t="n">
        <v>9.808665899999999</v>
      </c>
    </row>
    <row r="58" spans="1:20">
      <c r="A58" s="15" t="s">
        <v>455</v>
      </c>
      <c r="B58" s="17" t="n">
        <v>7267</v>
      </c>
      <c r="C58" s="18">
        <f>(0.0/B58*100)</f>
        <v/>
      </c>
      <c r="D58" s="19" t="n">
        <v>7267</v>
      </c>
      <c r="E58" s="18" t="n">
        <v>405.54459398</v>
      </c>
      <c r="F58" s="20" t="n">
        <v>10.02581228</v>
      </c>
      <c r="G58" s="18" t="n">
        <v>404.17609308</v>
      </c>
      <c r="H58" s="20" t="n">
        <v>4.85019242</v>
      </c>
      <c r="I58" s="18" t="n">
        <v>415.42612791</v>
      </c>
      <c r="J58" s="20" t="n">
        <v>7.16139468</v>
      </c>
      <c r="K58" s="18" t="s">
        <v>404</v>
      </c>
      <c r="L58" s="20" t="s">
        <v>404</v>
      </c>
      <c r="M58" s="18" t="s">
        <v>404</v>
      </c>
      <c r="N58" s="20" t="s">
        <v>404</v>
      </c>
      <c r="O58" s="18" t="s">
        <v>404</v>
      </c>
      <c r="P58" s="20" t="s">
        <v>404</v>
      </c>
      <c r="Q58" s="18" t="s">
        <v>404</v>
      </c>
      <c r="R58" s="20" t="s">
        <v>404</v>
      </c>
      <c r="S58" s="18" t="n">
        <v>448.99327341</v>
      </c>
      <c r="T58" s="20" t="n">
        <v>12.92165787</v>
      </c>
    </row>
    <row r="59" spans="1:20">
      <c r="A59" s="15" t="s">
        <v>456</v>
      </c>
      <c r="B59" s="17" t="n">
        <v>4826</v>
      </c>
      <c r="C59" s="18">
        <f>(0.0/B59*100)</f>
        <v/>
      </c>
      <c r="D59" s="19" t="n">
        <v>4826</v>
      </c>
      <c r="E59" s="18" t="n">
        <v>332.47210052</v>
      </c>
      <c r="F59" s="20" t="n">
        <v>6.34005933</v>
      </c>
      <c r="G59" s="18" t="n">
        <v>346.75181799</v>
      </c>
      <c r="H59" s="20" t="n">
        <v>4.12820857</v>
      </c>
      <c r="I59" s="18" t="n">
        <v>349.34667509</v>
      </c>
      <c r="J59" s="20" t="n">
        <v>1.82525497</v>
      </c>
      <c r="K59" s="18" t="s">
        <v>404</v>
      </c>
      <c r="L59" s="20" t="s">
        <v>404</v>
      </c>
      <c r="M59" s="18" t="s">
        <v>404</v>
      </c>
      <c r="N59" s="20" t="s">
        <v>404</v>
      </c>
      <c r="O59" s="18" t="s">
        <v>404</v>
      </c>
      <c r="P59" s="20" t="s">
        <v>404</v>
      </c>
      <c r="Q59" s="18" t="s">
        <v>404</v>
      </c>
      <c r="R59" s="20" t="s">
        <v>404</v>
      </c>
      <c r="S59" s="18" t="n">
        <v>308.7834081</v>
      </c>
      <c r="T59" s="20" t="n">
        <v>12.90451746</v>
      </c>
    </row>
    <row r="60" spans="1:20">
      <c r="A60" s="15" t="s">
        <v>457</v>
      </c>
      <c r="B60" s="17" t="n">
        <v>4546</v>
      </c>
      <c r="C60" s="18">
        <f>(0.0/B60*100)</f>
        <v/>
      </c>
      <c r="D60" s="19" t="n">
        <v>4546</v>
      </c>
      <c r="E60" s="18" t="n">
        <v>353.46348825</v>
      </c>
      <c r="F60" s="20" t="n">
        <v>14.09333473</v>
      </c>
      <c r="G60" s="18" t="n">
        <v>342.75822369</v>
      </c>
      <c r="H60" s="20" t="n">
        <v>15.48644216</v>
      </c>
      <c r="I60" s="18" t="n">
        <v>347.63830495</v>
      </c>
      <c r="J60" s="20" t="n">
        <v>5.51591774</v>
      </c>
      <c r="K60" s="18" t="s">
        <v>404</v>
      </c>
      <c r="L60" s="20" t="s">
        <v>404</v>
      </c>
      <c r="M60" s="18" t="s">
        <v>404</v>
      </c>
      <c r="N60" s="20" t="s">
        <v>404</v>
      </c>
      <c r="O60" s="18" t="s">
        <v>404</v>
      </c>
      <c r="P60" s="20" t="s">
        <v>404</v>
      </c>
      <c r="Q60" s="18" t="s">
        <v>404</v>
      </c>
      <c r="R60" s="20" t="s">
        <v>404</v>
      </c>
      <c r="S60" s="18" t="n">
        <v>331.83052191</v>
      </c>
      <c r="T60" s="20" t="n">
        <v>18.10430197</v>
      </c>
    </row>
    <row r="61" spans="1:20">
      <c r="A61" s="15" t="s">
        <v>458</v>
      </c>
      <c r="B61" s="17" t="n">
        <v>6525</v>
      </c>
      <c r="C61" s="18">
        <f>(0.0/B61*100)</f>
        <v/>
      </c>
      <c r="D61" s="19" t="n">
        <v>6525</v>
      </c>
      <c r="E61" s="18" t="n">
        <v>445.73987318</v>
      </c>
      <c r="F61" s="20" t="n">
        <v>4.2749015</v>
      </c>
      <c r="G61" s="18" t="n">
        <v>467.5927907</v>
      </c>
      <c r="H61" s="20" t="n">
        <v>4.71310145</v>
      </c>
      <c r="I61" s="18" t="n">
        <v>517.37472675</v>
      </c>
      <c r="J61" s="20" t="n">
        <v>7.31086152</v>
      </c>
      <c r="K61" s="18" t="s">
        <v>404</v>
      </c>
      <c r="L61" s="20" t="s">
        <v>404</v>
      </c>
      <c r="M61" s="18" t="s">
        <v>404</v>
      </c>
      <c r="N61" s="20" t="s">
        <v>404</v>
      </c>
      <c r="O61" s="18" t="s">
        <v>404</v>
      </c>
      <c r="P61" s="20" t="s">
        <v>404</v>
      </c>
      <c r="Q61" s="18" t="s">
        <v>404</v>
      </c>
      <c r="R61" s="20" t="s">
        <v>404</v>
      </c>
      <c r="S61" s="18" t="n">
        <v>491.67033443</v>
      </c>
      <c r="T61" s="20" t="n">
        <v>12.52476333</v>
      </c>
    </row>
    <row r="62" spans="1:20">
      <c r="A62" s="15" t="s">
        <v>459</v>
      </c>
      <c r="B62" s="17" t="n">
        <v>4476</v>
      </c>
      <c r="C62" s="18">
        <f>(0.0/B62*100)</f>
        <v/>
      </c>
      <c r="D62" s="19" t="n">
        <v>4476</v>
      </c>
      <c r="E62" s="18" t="n">
        <v>455.36751608</v>
      </c>
      <c r="F62" s="20" t="n">
        <v>8.726902190000001</v>
      </c>
      <c r="G62" s="18" t="n">
        <v>504.30102967</v>
      </c>
      <c r="H62" s="20" t="n">
        <v>2.70183078</v>
      </c>
      <c r="I62" s="18" t="n">
        <v>511.26458466</v>
      </c>
      <c r="J62" s="20" t="n">
        <v>1.45767061</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350.29164702</v>
      </c>
      <c r="F63" s="20" t="n">
        <v>3.24592495</v>
      </c>
      <c r="G63" s="18" t="n">
        <v>368.24964266</v>
      </c>
      <c r="H63" s="20" t="n">
        <v>3.27828825</v>
      </c>
      <c r="I63" s="18" t="n">
        <v>343.06369287</v>
      </c>
      <c r="J63" s="20" t="n">
        <v>1.98157412</v>
      </c>
      <c r="K63" s="18" t="s">
        <v>404</v>
      </c>
      <c r="L63" s="20" t="s">
        <v>404</v>
      </c>
      <c r="M63" s="18" t="s">
        <v>404</v>
      </c>
      <c r="N63" s="20" t="s">
        <v>404</v>
      </c>
      <c r="O63" s="18" t="s">
        <v>404</v>
      </c>
      <c r="P63" s="20" t="s">
        <v>404</v>
      </c>
      <c r="Q63" s="18" t="s">
        <v>404</v>
      </c>
      <c r="R63" s="20" t="s">
        <v>404</v>
      </c>
      <c r="S63" s="18" t="n">
        <v>378.10289103</v>
      </c>
      <c r="T63" s="20" t="n">
        <v>5.57148976</v>
      </c>
    </row>
    <row r="64" spans="1:20">
      <c r="A64" s="15" t="s">
        <v>461</v>
      </c>
      <c r="B64" s="17" t="n">
        <v>3634</v>
      </c>
      <c r="C64" s="18">
        <f>(27.0/B64*100)</f>
        <v/>
      </c>
      <c r="D64" s="19" t="n">
        <v>3607</v>
      </c>
      <c r="E64" s="18" t="n">
        <v>451.44211198</v>
      </c>
      <c r="F64" s="20" t="n">
        <v>2.10297287</v>
      </c>
      <c r="G64" s="18" t="n">
        <v>443.18622299</v>
      </c>
      <c r="H64" s="20" t="n">
        <v>4.9181377</v>
      </c>
      <c r="I64" s="18" t="n">
        <v>430.43769125</v>
      </c>
      <c r="J64" s="20" t="n">
        <v>3.38517384</v>
      </c>
      <c r="K64" s="18" t="s">
        <v>404</v>
      </c>
      <c r="L64" s="20" t="s">
        <v>404</v>
      </c>
      <c r="M64" s="18" t="s">
        <v>404</v>
      </c>
      <c r="N64" s="20" t="s">
        <v>404</v>
      </c>
      <c r="O64" s="18" t="n">
        <v>519.51601944</v>
      </c>
      <c r="P64" s="20" t="n">
        <v>13.11383254</v>
      </c>
      <c r="Q64" s="18" t="s">
        <v>404</v>
      </c>
      <c r="R64" s="20" t="s">
        <v>404</v>
      </c>
      <c r="S64" s="18" t="n">
        <v>496.67599766</v>
      </c>
      <c r="T64" s="20" t="n">
        <v>7.89596215</v>
      </c>
    </row>
    <row r="65" spans="1:20">
      <c r="A65" s="15" t="s">
        <v>462</v>
      </c>
      <c r="B65" s="17" t="n">
        <v>5325</v>
      </c>
      <c r="C65" s="18">
        <f>(0.0/B65*100)</f>
        <v/>
      </c>
      <c r="D65" s="19" t="n">
        <v>5325</v>
      </c>
      <c r="E65" s="18" t="n">
        <v>407.4265206</v>
      </c>
      <c r="F65" s="20" t="n">
        <v>4.73673107</v>
      </c>
      <c r="G65" s="18" t="n">
        <v>432.97490449</v>
      </c>
      <c r="H65" s="20" t="n">
        <v>11.00166584</v>
      </c>
      <c r="I65" s="18" t="n">
        <v>417.44074695</v>
      </c>
      <c r="J65" s="20" t="n">
        <v>5.19326187</v>
      </c>
      <c r="K65" s="18" t="s">
        <v>404</v>
      </c>
      <c r="L65" s="20" t="s">
        <v>404</v>
      </c>
      <c r="M65" s="18" t="s">
        <v>404</v>
      </c>
      <c r="N65" s="20" t="s">
        <v>404</v>
      </c>
      <c r="O65" s="18" t="s">
        <v>404</v>
      </c>
      <c r="P65" s="20" t="s">
        <v>404</v>
      </c>
      <c r="Q65" s="18" t="s">
        <v>404</v>
      </c>
      <c r="R65" s="20" t="s">
        <v>404</v>
      </c>
      <c r="S65" s="18" t="n">
        <v>462.43320758</v>
      </c>
      <c r="T65" s="20" t="n">
        <v>7.36880771</v>
      </c>
    </row>
    <row r="66" spans="1:20">
      <c r="A66" s="15" t="s">
        <v>463</v>
      </c>
      <c r="B66" s="17" t="n">
        <v>5665</v>
      </c>
      <c r="C66" s="18">
        <f>(0.0/B66*100)</f>
        <v/>
      </c>
      <c r="D66" s="19" t="n">
        <v>5665</v>
      </c>
      <c r="E66" s="18" t="n">
        <v>425.21140413</v>
      </c>
      <c r="F66" s="20" t="n">
        <v>3.23550174</v>
      </c>
      <c r="G66" s="18" t="n">
        <v>409.13966993</v>
      </c>
      <c r="H66" s="20" t="n">
        <v>2.82490171</v>
      </c>
      <c r="I66" s="18" t="n">
        <v>432.99294052</v>
      </c>
      <c r="J66" s="20" t="n">
        <v>1.70472004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385.17895087</v>
      </c>
      <c r="F67" s="20" t="n">
        <v>4.08400975</v>
      </c>
      <c r="G67" s="18" t="n">
        <v>396.20000528</v>
      </c>
      <c r="H67" s="20" t="n">
        <v>8.827379369999999</v>
      </c>
      <c r="I67" s="18" t="n">
        <v>431.82789336</v>
      </c>
      <c r="J67" s="20" t="n">
        <v>8.40278795</v>
      </c>
      <c r="K67" s="18" t="s">
        <v>404</v>
      </c>
      <c r="L67" s="20" t="s">
        <v>404</v>
      </c>
      <c r="M67" s="18" t="s">
        <v>404</v>
      </c>
      <c r="N67" s="20" t="s">
        <v>404</v>
      </c>
      <c r="O67" s="18" t="s">
        <v>404</v>
      </c>
      <c r="P67" s="20" t="s">
        <v>404</v>
      </c>
      <c r="Q67" s="18" t="s">
        <v>404</v>
      </c>
      <c r="R67" s="20" t="s">
        <v>404</v>
      </c>
      <c r="S67" s="18" t="n">
        <v>406.82675691</v>
      </c>
      <c r="T67" s="20" t="n">
        <v>27.27405937</v>
      </c>
    </row>
    <row r="68" spans="1:20">
      <c r="A68" s="15" t="s">
        <v>465</v>
      </c>
      <c r="B68" s="17" t="n">
        <v>12083</v>
      </c>
      <c r="C68" s="18">
        <f>(0.0/B68*100)</f>
        <v/>
      </c>
      <c r="D68" s="19" t="n">
        <v>12083</v>
      </c>
      <c r="E68" s="18" t="n">
        <v>361.70944726</v>
      </c>
      <c r="F68" s="20" t="n">
        <v>2.38355284</v>
      </c>
      <c r="G68" s="18" t="n">
        <v>395.86493625</v>
      </c>
      <c r="H68" s="20" t="n">
        <v>1.9466331</v>
      </c>
      <c r="I68" s="18" t="n">
        <v>420.87041651</v>
      </c>
      <c r="J68" s="20" t="n">
        <v>1.18545722</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430.22853067</v>
      </c>
      <c r="F69" s="20" t="n">
        <v>9.35947062</v>
      </c>
      <c r="G69" s="18" t="n">
        <v>436.44460422</v>
      </c>
      <c r="H69" s="20" t="n">
        <v>9.8924965</v>
      </c>
      <c r="I69" s="18" t="n">
        <v>434.88316375</v>
      </c>
      <c r="J69" s="20" t="n">
        <v>5.90826655</v>
      </c>
      <c r="K69" s="18" t="s">
        <v>404</v>
      </c>
      <c r="L69" s="20" t="s">
        <v>404</v>
      </c>
      <c r="M69" s="18" t="s">
        <v>404</v>
      </c>
      <c r="N69" s="20" t="s">
        <v>404</v>
      </c>
      <c r="O69" s="18" t="s">
        <v>404</v>
      </c>
      <c r="P69" s="20" t="s">
        <v>404</v>
      </c>
      <c r="Q69" s="18" t="s">
        <v>404</v>
      </c>
      <c r="R69" s="20" t="s">
        <v>404</v>
      </c>
      <c r="S69" s="18" t="n">
        <v>355.00415714</v>
      </c>
      <c r="T69" s="20" t="n">
        <v>11.60571737</v>
      </c>
    </row>
    <row r="70" spans="1:20">
      <c r="A70" s="15" t="s">
        <v>467</v>
      </c>
      <c r="B70" s="17" t="n">
        <v>6036</v>
      </c>
      <c r="C70" s="18">
        <f>(0.0/B70*100)</f>
        <v/>
      </c>
      <c r="D70" s="19" t="n">
        <v>6036</v>
      </c>
      <c r="E70" s="18" t="n">
        <v>487.51364586</v>
      </c>
      <c r="F70" s="20" t="n">
        <v>3.59126658</v>
      </c>
      <c r="G70" s="18" t="n">
        <v>503.24890975</v>
      </c>
      <c r="H70" s="20" t="n">
        <v>7.17777129</v>
      </c>
      <c r="I70" s="18" t="n">
        <v>503.99980023</v>
      </c>
      <c r="J70" s="20" t="n">
        <v>5.61689765</v>
      </c>
      <c r="K70" s="18" t="s">
        <v>404</v>
      </c>
      <c r="L70" s="20" t="s">
        <v>404</v>
      </c>
      <c r="M70" s="18" t="s">
        <v>404</v>
      </c>
      <c r="N70" s="20" t="s">
        <v>404</v>
      </c>
      <c r="O70" s="18" t="s">
        <v>404</v>
      </c>
      <c r="P70" s="20" t="s">
        <v>404</v>
      </c>
      <c r="Q70" s="18" t="s">
        <v>404</v>
      </c>
      <c r="R70" s="20" t="s">
        <v>404</v>
      </c>
      <c r="S70" s="18" t="n">
        <v>478.55504286</v>
      </c>
      <c r="T70" s="20" t="n">
        <v>20.02663344</v>
      </c>
    </row>
    <row r="71" spans="1:20">
      <c r="A71" s="15" t="s">
        <v>468</v>
      </c>
      <c r="B71" s="17" t="n">
        <v>6115</v>
      </c>
      <c r="C71" s="18">
        <f>(0.0/B71*100)</f>
        <v/>
      </c>
      <c r="D71" s="19" t="n">
        <v>6115</v>
      </c>
      <c r="E71" s="18" t="s">
        <v>404</v>
      </c>
      <c r="F71" s="20" t="s">
        <v>404</v>
      </c>
      <c r="G71" s="18" t="n">
        <v>540.1023853299999</v>
      </c>
      <c r="H71" s="20" t="n">
        <v>3.12893086</v>
      </c>
      <c r="I71" s="18" t="n">
        <v>534.79442398</v>
      </c>
      <c r="J71" s="20" t="n">
        <v>1.75320865</v>
      </c>
      <c r="K71" s="18" t="s">
        <v>404</v>
      </c>
      <c r="L71" s="20" t="s">
        <v>404</v>
      </c>
      <c r="M71" s="18" t="s">
        <v>404</v>
      </c>
      <c r="N71" s="20" t="s">
        <v>404</v>
      </c>
      <c r="O71" s="18" t="s">
        <v>404</v>
      </c>
      <c r="P71" s="20" t="s">
        <v>404</v>
      </c>
      <c r="Q71" s="18" t="s">
        <v>404</v>
      </c>
      <c r="R71" s="20" t="s">
        <v>404</v>
      </c>
      <c r="S71" s="18" t="n">
        <v>477.62548649</v>
      </c>
      <c r="T71" s="20" t="n">
        <v>16.94240927</v>
      </c>
    </row>
    <row r="72" spans="1:20">
      <c r="A72" s="15" t="s">
        <v>469</v>
      </c>
      <c r="B72" s="17" t="n">
        <v>7708</v>
      </c>
      <c r="C72" s="18">
        <f>(0.0/B72*100)</f>
        <v/>
      </c>
      <c r="D72" s="19" t="n">
        <v>7708</v>
      </c>
      <c r="E72" s="18" t="n">
        <v>479.41607145</v>
      </c>
      <c r="F72" s="20" t="n">
        <v>4.78700299</v>
      </c>
      <c r="G72" s="18" t="n">
        <v>486.62442966</v>
      </c>
      <c r="H72" s="20" t="n">
        <v>6.96948998</v>
      </c>
      <c r="I72" s="18" t="n">
        <v>515.93615686</v>
      </c>
      <c r="J72" s="20" t="n">
        <v>5.58131647</v>
      </c>
      <c r="K72" s="18" t="s">
        <v>404</v>
      </c>
      <c r="L72" s="20" t="s">
        <v>404</v>
      </c>
      <c r="M72" s="18" t="s">
        <v>404</v>
      </c>
      <c r="N72" s="20" t="s">
        <v>404</v>
      </c>
      <c r="O72" s="18" t="s">
        <v>404</v>
      </c>
      <c r="P72" s="20" t="s">
        <v>404</v>
      </c>
      <c r="Q72" s="18" t="s">
        <v>404</v>
      </c>
      <c r="R72" s="20" t="s">
        <v>404</v>
      </c>
      <c r="S72" s="18" t="n">
        <v>472.066529</v>
      </c>
      <c r="T72" s="20" t="n">
        <v>37.48070563</v>
      </c>
    </row>
    <row r="73" spans="1:20">
      <c r="A73" s="15" t="s">
        <v>470</v>
      </c>
      <c r="B73" s="17" t="n">
        <v>8249</v>
      </c>
      <c r="C73" s="18">
        <f>(0.0/B73*100)</f>
        <v/>
      </c>
      <c r="D73" s="19" t="n">
        <v>8249</v>
      </c>
      <c r="E73" s="18" t="n">
        <v>378.7128009</v>
      </c>
      <c r="F73" s="20" t="n">
        <v>22.2151093</v>
      </c>
      <c r="G73" s="18" t="n">
        <v>371.20136361</v>
      </c>
      <c r="H73" s="20" t="n">
        <v>9.10741311</v>
      </c>
      <c r="I73" s="18" t="n">
        <v>413.15304725</v>
      </c>
      <c r="J73" s="20" t="n">
        <v>3.78582896</v>
      </c>
      <c r="K73" s="18" t="s">
        <v>404</v>
      </c>
      <c r="L73" s="20" t="s">
        <v>404</v>
      </c>
      <c r="M73" s="18" t="s">
        <v>404</v>
      </c>
      <c r="N73" s="20" t="s">
        <v>404</v>
      </c>
      <c r="O73" s="18" t="s">
        <v>404</v>
      </c>
      <c r="P73" s="20" t="s">
        <v>404</v>
      </c>
      <c r="Q73" s="18" t="s">
        <v>404</v>
      </c>
      <c r="R73" s="20" t="s">
        <v>404</v>
      </c>
      <c r="S73" s="18" t="n">
        <v>410.88830532</v>
      </c>
      <c r="T73" s="20" t="n">
        <v>16.00968463</v>
      </c>
    </row>
    <row r="74" spans="1:20">
      <c r="A74" s="15" t="s">
        <v>471</v>
      </c>
      <c r="B74" s="17" t="n">
        <v>4692</v>
      </c>
      <c r="C74" s="18">
        <f>(484.0/B74*100)</f>
        <v/>
      </c>
      <c r="D74" s="19" t="n">
        <v>4208</v>
      </c>
      <c r="E74" s="18" t="n">
        <v>399.486773</v>
      </c>
      <c r="F74" s="20" t="n">
        <v>6.91600362</v>
      </c>
      <c r="G74" s="18" t="n">
        <v>414.41698482</v>
      </c>
      <c r="H74" s="20" t="n">
        <v>2.98283612</v>
      </c>
      <c r="I74" s="18" t="n">
        <v>430.64195307</v>
      </c>
      <c r="J74" s="20" t="n">
        <v>1.72221081</v>
      </c>
      <c r="K74" s="18" t="s">
        <v>404</v>
      </c>
      <c r="L74" s="20" t="s">
        <v>404</v>
      </c>
      <c r="M74" s="18" t="s">
        <v>404</v>
      </c>
      <c r="N74" s="20" t="s">
        <v>404</v>
      </c>
      <c r="O74" s="18" t="s">
        <v>404</v>
      </c>
      <c r="P74" s="20" t="s">
        <v>404</v>
      </c>
      <c r="Q74" s="18" t="s">
        <v>404</v>
      </c>
      <c r="R74" s="20" t="s">
        <v>404</v>
      </c>
      <c r="S74" s="18" t="n">
        <v>247.15124429</v>
      </c>
      <c r="T74" s="20" t="n">
        <v>30.5968072</v>
      </c>
    </row>
    <row r="75" spans="1:20">
      <c r="A75" s="15" t="s">
        <v>472</v>
      </c>
      <c r="B75" s="17" t="n">
        <v>5375</v>
      </c>
      <c r="C75" s="18">
        <f>(483.0/B75*100)</f>
        <v/>
      </c>
      <c r="D75" s="19" t="n">
        <v>4892</v>
      </c>
      <c r="E75" s="18" t="n">
        <v>319.73619066</v>
      </c>
      <c r="F75" s="20" t="n">
        <v>10.80920328</v>
      </c>
      <c r="G75" s="18" t="n">
        <v>364.85014198</v>
      </c>
      <c r="H75" s="20" t="n">
        <v>7.29480247</v>
      </c>
      <c r="I75" s="18" t="n">
        <v>363.8151804</v>
      </c>
      <c r="J75" s="20" t="n">
        <v>4.37551974</v>
      </c>
      <c r="K75" s="18" t="s">
        <v>404</v>
      </c>
      <c r="L75" s="20" t="s">
        <v>404</v>
      </c>
      <c r="M75" s="18" t="s">
        <v>404</v>
      </c>
      <c r="N75" s="20" t="s">
        <v>404</v>
      </c>
      <c r="O75" s="18" t="s">
        <v>404</v>
      </c>
      <c r="P75" s="20" t="s">
        <v>404</v>
      </c>
      <c r="Q75" s="18" t="s">
        <v>404</v>
      </c>
      <c r="R75" s="20" t="s">
        <v>404</v>
      </c>
      <c r="S75" s="18" t="n">
        <v>369.60578198</v>
      </c>
      <c r="T75" s="20" t="n">
        <v>25.81506948</v>
      </c>
    </row>
    <row r="76" spans="1:20">
      <c r="A76" s="15" t="s">
        <v>473</v>
      </c>
      <c r="B76" s="17" t="n">
        <v>14167</v>
      </c>
      <c r="C76" s="18">
        <f>(1400.0/B76*100)</f>
        <v/>
      </c>
      <c r="D76" s="19" t="n">
        <v>12767</v>
      </c>
      <c r="E76" s="18" t="n">
        <v>396.66920758</v>
      </c>
      <c r="F76" s="20" t="n">
        <v>14.70739136</v>
      </c>
      <c r="G76" s="18" t="n">
        <v>419.03116125</v>
      </c>
      <c r="H76" s="20" t="n">
        <v>5.28016827</v>
      </c>
      <c r="I76" s="18" t="n">
        <v>445.0258686</v>
      </c>
      <c r="J76" s="20" t="n">
        <v>4.18421973</v>
      </c>
      <c r="K76" s="18" t="s">
        <v>404</v>
      </c>
      <c r="L76" s="20" t="s">
        <v>404</v>
      </c>
      <c r="M76" s="18" t="s">
        <v>404</v>
      </c>
      <c r="N76" s="20" t="s">
        <v>404</v>
      </c>
      <c r="O76" s="18" t="s">
        <v>404</v>
      </c>
      <c r="P76" s="20" t="s">
        <v>404</v>
      </c>
      <c r="Q76" s="18" t="s">
        <v>404</v>
      </c>
      <c r="R76" s="20" t="s">
        <v>404</v>
      </c>
      <c r="S76" s="18" t="n">
        <v>437.44740642</v>
      </c>
      <c r="T76" s="20" t="n">
        <v>11.46389792</v>
      </c>
    </row>
    <row r="77" spans="1:20">
      <c r="A77" s="15" t="s">
        <v>474</v>
      </c>
      <c r="B77" s="17" t="n">
        <v>6062</v>
      </c>
      <c r="C77" s="18">
        <f>(0.0/B77*100)</f>
        <v/>
      </c>
      <c r="D77" s="19" t="n">
        <v>6062</v>
      </c>
      <c r="E77" s="18" t="n">
        <v>427.32553513</v>
      </c>
      <c r="F77" s="20" t="n">
        <v>3.74507532</v>
      </c>
      <c r="G77" s="18" t="n">
        <v>448.67544263</v>
      </c>
      <c r="H77" s="20" t="n">
        <v>9.897862010000001</v>
      </c>
      <c r="I77" s="18" t="n">
        <v>450.44909674</v>
      </c>
      <c r="J77" s="20" t="n">
        <v>7.95972204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461.69012974</v>
      </c>
      <c r="F78" s="20" t="n">
        <v>15.62002521</v>
      </c>
      <c r="G78" s="18" t="n">
        <v>467.61701316</v>
      </c>
      <c r="H78" s="20" t="n">
        <v>10.49250336</v>
      </c>
      <c r="I78" s="18" t="n">
        <v>491.3629655</v>
      </c>
      <c r="J78" s="20" t="n">
        <v>4.08770258</v>
      </c>
      <c r="K78" s="18" t="s">
        <v>404</v>
      </c>
      <c r="L78" s="20" t="s">
        <v>404</v>
      </c>
      <c r="M78" s="18" t="s">
        <v>404</v>
      </c>
      <c r="N78" s="20" t="s">
        <v>404</v>
      </c>
      <c r="O78" s="18" t="s">
        <v>404</v>
      </c>
      <c r="P78" s="20" t="s">
        <v>404</v>
      </c>
      <c r="Q78" s="18" t="s">
        <v>404</v>
      </c>
      <c r="R78" s="20" t="s">
        <v>404</v>
      </c>
      <c r="S78" s="18" t="n">
        <v>497.17854512</v>
      </c>
      <c r="T78" s="20" t="n">
        <v>29.08113039</v>
      </c>
    </row>
    <row customHeight="1" ht="25" r="79" spans="1:20">
      <c r="A79" s="15" t="s">
        <v>476</v>
      </c>
      <c r="B79" s="17" t="n">
        <v>1657</v>
      </c>
      <c r="C79" s="18">
        <f>(21.0/B79*100)</f>
        <v/>
      </c>
      <c r="D79" s="19" t="n">
        <v>1636</v>
      </c>
      <c r="E79" s="18" t="n">
        <v>446.0846787</v>
      </c>
      <c r="F79" s="20" t="n">
        <v>13.74053498</v>
      </c>
      <c r="G79" s="18" t="n">
        <v>475.27327238</v>
      </c>
      <c r="H79" s="20" t="n">
        <v>11.92834697</v>
      </c>
      <c r="I79" s="18" t="n">
        <v>505.57811498</v>
      </c>
      <c r="J79" s="20" t="n">
        <v>13.09375393</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426.60713057</v>
      </c>
      <c r="F80" s="20" t="n">
        <v>6.11425238</v>
      </c>
      <c r="G80" s="18" t="n">
        <v>433.20574229</v>
      </c>
      <c r="H80" s="20" t="n">
        <v>7.70058532</v>
      </c>
      <c r="I80" s="18" t="n">
        <v>425.19040023</v>
      </c>
      <c r="J80" s="20" t="n">
        <v>6.01485019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414.73879435</v>
      </c>
      <c r="F81" s="20" t="n">
        <v>5.76958003</v>
      </c>
      <c r="G81" s="18" t="n">
        <v>410.99656117</v>
      </c>
      <c r="H81" s="20" t="n">
        <v>6.59285569</v>
      </c>
      <c r="I81" s="18" t="n">
        <v>441.28245476</v>
      </c>
      <c r="J81" s="20" t="n">
        <v>4.77501404</v>
      </c>
      <c r="K81" s="18" t="s">
        <v>404</v>
      </c>
      <c r="L81" s="20" t="s">
        <v>404</v>
      </c>
      <c r="M81" s="18" t="s">
        <v>404</v>
      </c>
      <c r="N81" s="20" t="s">
        <v>404</v>
      </c>
      <c r="O81" s="18" t="s">
        <v>404</v>
      </c>
      <c r="P81" s="20" t="s">
        <v>404</v>
      </c>
      <c r="Q81" s="18" t="s">
        <v>404</v>
      </c>
      <c r="R81" s="20" t="s">
        <v>404</v>
      </c>
      <c r="S81" s="18" t="n">
        <v>440.88963116</v>
      </c>
      <c r="T81" s="20" t="n">
        <v>9.255052239999999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610</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504.52912686</v>
      </c>
      <c r="F7" s="20" t="n">
        <v>5.55510978</v>
      </c>
      <c r="G7" s="18" t="n">
        <v>510.70800539</v>
      </c>
      <c r="H7" s="20" t="n">
        <v>2.70723654</v>
      </c>
      <c r="I7" s="18" t="n">
        <v>493.75406435</v>
      </c>
      <c r="J7" s="20" t="n">
        <v>4.31746917</v>
      </c>
      <c r="K7" s="18" t="s">
        <v>404</v>
      </c>
      <c r="L7" s="20" t="s">
        <v>404</v>
      </c>
      <c r="M7" s="18" t="s">
        <v>404</v>
      </c>
      <c r="N7" s="20" t="s">
        <v>404</v>
      </c>
      <c r="O7" s="18" t="s">
        <v>404</v>
      </c>
      <c r="P7" s="20" t="s">
        <v>404</v>
      </c>
      <c r="Q7" s="18" t="s">
        <v>404</v>
      </c>
      <c r="R7" s="20" t="s">
        <v>404</v>
      </c>
      <c r="S7" s="18" t="n">
        <v>496.48003273</v>
      </c>
      <c r="T7" s="20" t="n">
        <v>8.10981441</v>
      </c>
    </row>
    <row r="8" spans="1:20">
      <c r="A8" s="15" t="s">
        <v>405</v>
      </c>
      <c r="B8" s="17" t="n">
        <v>7007</v>
      </c>
      <c r="C8" s="18">
        <f>(0.0/B8*100)</f>
        <v/>
      </c>
      <c r="D8" s="19" t="n">
        <v>7007</v>
      </c>
      <c r="E8" s="18" t="n">
        <v>466.54039018</v>
      </c>
      <c r="F8" s="20" t="n">
        <v>5.51212614</v>
      </c>
      <c r="G8" s="18" t="n">
        <v>509.66565978</v>
      </c>
      <c r="H8" s="20" t="n">
        <v>6.3386341</v>
      </c>
      <c r="I8" s="18" t="n">
        <v>486.33096322</v>
      </c>
      <c r="J8" s="20" t="n">
        <v>15.96362211</v>
      </c>
      <c r="K8" s="18" t="s">
        <v>404</v>
      </c>
      <c r="L8" s="20" t="s">
        <v>404</v>
      </c>
      <c r="M8" s="18" t="s">
        <v>404</v>
      </c>
      <c r="N8" s="20" t="s">
        <v>404</v>
      </c>
      <c r="O8" s="18" t="s">
        <v>404</v>
      </c>
      <c r="P8" s="20" t="s">
        <v>404</v>
      </c>
      <c r="Q8" s="18" t="s">
        <v>404</v>
      </c>
      <c r="R8" s="20" t="s">
        <v>404</v>
      </c>
      <c r="S8" s="18" t="n">
        <v>434.76731903</v>
      </c>
      <c r="T8" s="20" t="n">
        <v>12.31197368</v>
      </c>
    </row>
    <row r="9" spans="1:20">
      <c r="A9" s="15" t="s">
        <v>406</v>
      </c>
      <c r="B9" s="17" t="n">
        <v>9651</v>
      </c>
      <c r="C9" s="18">
        <f>(200.0/B9*100)</f>
        <v/>
      </c>
      <c r="D9" s="19" t="n">
        <v>9451</v>
      </c>
      <c r="E9" s="18" t="n">
        <v>495.04604327</v>
      </c>
      <c r="F9" s="20" t="n">
        <v>5.35469146</v>
      </c>
      <c r="G9" s="18" t="n">
        <v>503.40143173</v>
      </c>
      <c r="H9" s="20" t="n">
        <v>5.82166684</v>
      </c>
      <c r="I9" s="18" t="n">
        <v>523.1732200599999</v>
      </c>
      <c r="J9" s="20" t="n">
        <v>14.24511921</v>
      </c>
      <c r="K9" s="18" t="s">
        <v>404</v>
      </c>
      <c r="L9" s="20" t="s">
        <v>404</v>
      </c>
      <c r="M9" s="18" t="s">
        <v>404</v>
      </c>
      <c r="N9" s="20" t="s">
        <v>404</v>
      </c>
      <c r="O9" s="18" t="s">
        <v>404</v>
      </c>
      <c r="P9" s="20" t="s">
        <v>404</v>
      </c>
      <c r="Q9" s="18" t="s">
        <v>404</v>
      </c>
      <c r="R9" s="20" t="s">
        <v>404</v>
      </c>
      <c r="S9" s="18" t="n">
        <v>478.18611568</v>
      </c>
      <c r="T9" s="20" t="n">
        <v>15.08007129</v>
      </c>
    </row>
    <row r="10" spans="1:20">
      <c r="A10" s="15" t="s">
        <v>407</v>
      </c>
      <c r="B10" s="17" t="n">
        <v>20058</v>
      </c>
      <c r="C10" s="18">
        <f>(2893.0/B10*100)</f>
        <v/>
      </c>
      <c r="D10" s="19" t="n">
        <v>17165</v>
      </c>
      <c r="E10" s="18" t="n">
        <v>527.88995684</v>
      </c>
      <c r="F10" s="20" t="n">
        <v>3.85076457</v>
      </c>
      <c r="G10" s="18" t="n">
        <v>525.16477757</v>
      </c>
      <c r="H10" s="20" t="n">
        <v>3.58819535</v>
      </c>
      <c r="I10" s="18" t="n">
        <v>529.2553562099999</v>
      </c>
      <c r="J10" s="20" t="n">
        <v>4.6334486</v>
      </c>
      <c r="K10" s="18" t="s">
        <v>404</v>
      </c>
      <c r="L10" s="20" t="s">
        <v>404</v>
      </c>
      <c r="M10" s="18" t="s">
        <v>404</v>
      </c>
      <c r="N10" s="20" t="s">
        <v>404</v>
      </c>
      <c r="O10" s="18" t="s">
        <v>404</v>
      </c>
      <c r="P10" s="20" t="s">
        <v>404</v>
      </c>
      <c r="Q10" s="18" t="s">
        <v>404</v>
      </c>
      <c r="R10" s="20" t="s">
        <v>404</v>
      </c>
      <c r="S10" s="18" t="n">
        <v>549.41158219</v>
      </c>
      <c r="T10" s="20" t="n">
        <v>12.64226993</v>
      </c>
    </row>
    <row r="11" spans="1:20">
      <c r="A11" s="15" t="s">
        <v>408</v>
      </c>
      <c r="B11" s="17" t="n">
        <v>7053</v>
      </c>
      <c r="C11" s="18">
        <f>(137.0/B11*100)</f>
        <v/>
      </c>
      <c r="D11" s="19" t="n">
        <v>6916</v>
      </c>
      <c r="E11" s="18" t="n">
        <v>452.62306308</v>
      </c>
      <c r="F11" s="20" t="n">
        <v>4.41849308</v>
      </c>
      <c r="G11" s="18" t="n">
        <v>468.62113698</v>
      </c>
      <c r="H11" s="20" t="n">
        <v>6.88766579</v>
      </c>
      <c r="I11" s="18" t="n">
        <v>492.51340271</v>
      </c>
      <c r="J11" s="20" t="n">
        <v>19.41697728</v>
      </c>
      <c r="K11" s="18" t="s">
        <v>404</v>
      </c>
      <c r="L11" s="20" t="s">
        <v>404</v>
      </c>
      <c r="M11" s="18" t="s">
        <v>404</v>
      </c>
      <c r="N11" s="20" t="s">
        <v>404</v>
      </c>
      <c r="O11" s="18" t="s">
        <v>404</v>
      </c>
      <c r="P11" s="20" t="s">
        <v>404</v>
      </c>
      <c r="Q11" s="18" t="s">
        <v>404</v>
      </c>
      <c r="R11" s="20" t="s">
        <v>404</v>
      </c>
      <c r="S11" s="18" t="n">
        <v>434.26176489</v>
      </c>
      <c r="T11" s="20" t="n">
        <v>9.98811794</v>
      </c>
    </row>
    <row r="12" spans="1:20">
      <c r="A12" s="15" t="s">
        <v>409</v>
      </c>
      <c r="B12" s="17" t="n">
        <v>6894</v>
      </c>
      <c r="C12" s="18">
        <f>(106.0/B12*100)</f>
        <v/>
      </c>
      <c r="D12" s="19" t="n">
        <v>6788</v>
      </c>
      <c r="E12" s="18" t="n">
        <v>494.25132583</v>
      </c>
      <c r="F12" s="20" t="n">
        <v>4.66838724</v>
      </c>
      <c r="G12" s="18" t="n">
        <v>478.46144033</v>
      </c>
      <c r="H12" s="20" t="n">
        <v>5.95508431</v>
      </c>
      <c r="I12" s="18" t="n">
        <v>483.31083939</v>
      </c>
      <c r="J12" s="20" t="n">
        <v>13.78803572</v>
      </c>
      <c r="K12" s="18" t="s">
        <v>404</v>
      </c>
      <c r="L12" s="20" t="s">
        <v>404</v>
      </c>
      <c r="M12" s="18" t="s">
        <v>404</v>
      </c>
      <c r="N12" s="20" t="s">
        <v>404</v>
      </c>
      <c r="O12" s="18" t="s">
        <v>404</v>
      </c>
      <c r="P12" s="20" t="s">
        <v>404</v>
      </c>
      <c r="Q12" s="18" t="s">
        <v>404</v>
      </c>
      <c r="R12" s="20" t="s">
        <v>404</v>
      </c>
      <c r="S12" s="18" t="n">
        <v>456.3689556</v>
      </c>
      <c r="T12" s="20" t="n">
        <v>25.20127232</v>
      </c>
    </row>
    <row r="13" spans="1:20">
      <c r="A13" s="15" t="s">
        <v>410</v>
      </c>
      <c r="B13" s="17" t="n">
        <v>7161</v>
      </c>
      <c r="C13" s="18">
        <f>(1175.0/B13*100)</f>
        <v/>
      </c>
      <c r="D13" s="19" t="n">
        <v>5986</v>
      </c>
      <c r="E13" s="18" t="n">
        <v>499.51802185</v>
      </c>
      <c r="F13" s="20" t="n">
        <v>4.14000886</v>
      </c>
      <c r="G13" s="18" t="n">
        <v>500.80107226</v>
      </c>
      <c r="H13" s="20" t="n">
        <v>4.47586373</v>
      </c>
      <c r="I13" s="18" t="n">
        <v>498.00860393</v>
      </c>
      <c r="J13" s="20" t="n">
        <v>7.48553769</v>
      </c>
      <c r="K13" s="18" t="s">
        <v>404</v>
      </c>
      <c r="L13" s="20" t="s">
        <v>404</v>
      </c>
      <c r="M13" s="18" t="s">
        <v>404</v>
      </c>
      <c r="N13" s="20" t="s">
        <v>404</v>
      </c>
      <c r="O13" s="18" t="s">
        <v>404</v>
      </c>
      <c r="P13" s="20" t="s">
        <v>404</v>
      </c>
      <c r="Q13" s="18" t="s">
        <v>404</v>
      </c>
      <c r="R13" s="20" t="s">
        <v>404</v>
      </c>
      <c r="S13" s="18" t="n">
        <v>496.58316091</v>
      </c>
      <c r="T13" s="20" t="n">
        <v>7.1603526</v>
      </c>
    </row>
    <row r="14" spans="1:20">
      <c r="A14" s="15" t="s">
        <v>411</v>
      </c>
      <c r="B14" s="17" t="n">
        <v>5587</v>
      </c>
      <c r="C14" s="18">
        <f>(0.0/B14*100)</f>
        <v/>
      </c>
      <c r="D14" s="19" t="n">
        <v>5587</v>
      </c>
      <c r="E14" s="18" t="n">
        <v>517.64831622</v>
      </c>
      <c r="F14" s="20" t="n">
        <v>3.61425693</v>
      </c>
      <c r="G14" s="18" t="n">
        <v>520.02893218</v>
      </c>
      <c r="H14" s="20" t="n">
        <v>2.9900535</v>
      </c>
      <c r="I14" s="18" t="n">
        <v>516.76925054</v>
      </c>
      <c r="J14" s="20" t="n">
        <v>10.17018755</v>
      </c>
      <c r="K14" s="18" t="s">
        <v>404</v>
      </c>
      <c r="L14" s="20" t="s">
        <v>404</v>
      </c>
      <c r="M14" s="18" t="s">
        <v>404</v>
      </c>
      <c r="N14" s="20" t="s">
        <v>404</v>
      </c>
      <c r="O14" s="18" t="s">
        <v>404</v>
      </c>
      <c r="P14" s="20" t="s">
        <v>404</v>
      </c>
      <c r="Q14" s="18" t="s">
        <v>404</v>
      </c>
      <c r="R14" s="20" t="s">
        <v>404</v>
      </c>
      <c r="S14" s="18" t="n">
        <v>529.22402358</v>
      </c>
      <c r="T14" s="20" t="n">
        <v>17.73380867</v>
      </c>
    </row>
    <row r="15" spans="1:20">
      <c r="A15" s="15" t="s">
        <v>412</v>
      </c>
      <c r="B15" s="17" t="n">
        <v>5882</v>
      </c>
      <c r="C15" s="18">
        <f>(0.0/B15*100)</f>
        <v/>
      </c>
      <c r="D15" s="19" t="n">
        <v>5882</v>
      </c>
      <c r="E15" s="18" t="n">
        <v>525.3775074599999</v>
      </c>
      <c r="F15" s="20" t="n">
        <v>2.7957084</v>
      </c>
      <c r="G15" s="18" t="n">
        <v>529.84423845</v>
      </c>
      <c r="H15" s="20" t="n">
        <v>6.682837</v>
      </c>
      <c r="I15" s="18" t="n">
        <v>528.99786565</v>
      </c>
      <c r="J15" s="20" t="n">
        <v>19.0875043</v>
      </c>
      <c r="K15" s="18" t="s">
        <v>404</v>
      </c>
      <c r="L15" s="20" t="s">
        <v>404</v>
      </c>
      <c r="M15" s="18" t="s">
        <v>404</v>
      </c>
      <c r="N15" s="20" t="s">
        <v>404</v>
      </c>
      <c r="O15" s="18" t="s">
        <v>404</v>
      </c>
      <c r="P15" s="20" t="s">
        <v>404</v>
      </c>
      <c r="Q15" s="18" t="s">
        <v>404</v>
      </c>
      <c r="R15" s="20" t="s">
        <v>404</v>
      </c>
      <c r="S15" s="18" t="n">
        <v>526.51546735</v>
      </c>
      <c r="T15" s="20" t="n">
        <v>24.31378906</v>
      </c>
    </row>
    <row r="16" spans="1:20">
      <c r="A16" s="15" t="s">
        <v>413</v>
      </c>
      <c r="B16" s="17" t="n">
        <v>6108</v>
      </c>
      <c r="C16" s="18">
        <f>(390.0/B16*100)</f>
        <v/>
      </c>
      <c r="D16" s="19" t="n">
        <v>5718</v>
      </c>
      <c r="E16" s="18" t="n">
        <v>490.89507814</v>
      </c>
      <c r="F16" s="20" t="n">
        <v>6.30616025</v>
      </c>
      <c r="G16" s="18" t="n">
        <v>516.55392169</v>
      </c>
      <c r="H16" s="20" t="n">
        <v>6.35441737</v>
      </c>
      <c r="I16" s="18" t="n">
        <v>511.49956498</v>
      </c>
      <c r="J16" s="20" t="n">
        <v>23.24516903</v>
      </c>
      <c r="K16" s="18" t="s">
        <v>404</v>
      </c>
      <c r="L16" s="20" t="s">
        <v>404</v>
      </c>
      <c r="M16" s="18" t="s">
        <v>404</v>
      </c>
      <c r="N16" s="20" t="s">
        <v>404</v>
      </c>
      <c r="O16" s="18" t="s">
        <v>404</v>
      </c>
      <c r="P16" s="20" t="s">
        <v>404</v>
      </c>
      <c r="Q16" s="18" t="s">
        <v>404</v>
      </c>
      <c r="R16" s="20" t="s">
        <v>404</v>
      </c>
      <c r="S16" s="18" t="n">
        <v>488.74538564</v>
      </c>
      <c r="T16" s="20" t="n">
        <v>24.96466794</v>
      </c>
    </row>
    <row r="17" spans="1:20">
      <c r="A17" s="15" t="s">
        <v>414</v>
      </c>
      <c r="B17" s="17" t="n">
        <v>6504</v>
      </c>
      <c r="C17" s="18">
        <f>(1325.0/B17*100)</f>
        <v/>
      </c>
      <c r="D17" s="19" t="n">
        <v>5179</v>
      </c>
      <c r="E17" s="18" t="n">
        <v>482.32552206</v>
      </c>
      <c r="F17" s="20" t="n">
        <v>12.28605239</v>
      </c>
      <c r="G17" s="18" t="n">
        <v>507.69484577</v>
      </c>
      <c r="H17" s="20" t="n">
        <v>5.84979908</v>
      </c>
      <c r="I17" s="18" t="n">
        <v>522.74370288</v>
      </c>
      <c r="J17" s="20" t="n">
        <v>8.273487599999999</v>
      </c>
      <c r="K17" s="18" t="s">
        <v>404</v>
      </c>
      <c r="L17" s="20" t="s">
        <v>404</v>
      </c>
      <c r="M17" s="18" t="s">
        <v>404</v>
      </c>
      <c r="N17" s="20" t="s">
        <v>404</v>
      </c>
      <c r="O17" s="18" t="s">
        <v>404</v>
      </c>
      <c r="P17" s="20" t="s">
        <v>404</v>
      </c>
      <c r="Q17" s="18" t="s">
        <v>404</v>
      </c>
      <c r="R17" s="20" t="s">
        <v>404</v>
      </c>
      <c r="S17" s="18" t="n">
        <v>553.32074463</v>
      </c>
      <c r="T17" s="20" t="n">
        <v>15.57986904</v>
      </c>
    </row>
    <row r="18" spans="1:20">
      <c r="A18" s="15" t="s">
        <v>415</v>
      </c>
      <c r="B18" s="17" t="n">
        <v>5532</v>
      </c>
      <c r="C18" s="18">
        <f>(0.0/B18*100)</f>
        <v/>
      </c>
      <c r="D18" s="19" t="n">
        <v>5532</v>
      </c>
      <c r="E18" s="18" t="n">
        <v>458.73059305</v>
      </c>
      <c r="F18" s="20" t="n">
        <v>6.6834478</v>
      </c>
      <c r="G18" s="18" t="n">
        <v>481.95050756</v>
      </c>
      <c r="H18" s="20" t="n">
        <v>6.88140965</v>
      </c>
      <c r="I18" s="18" t="n">
        <v>483.76747976</v>
      </c>
      <c r="J18" s="20" t="n">
        <v>11.74405865</v>
      </c>
      <c r="K18" s="18" t="s">
        <v>404</v>
      </c>
      <c r="L18" s="20" t="s">
        <v>404</v>
      </c>
      <c r="M18" s="18" t="s">
        <v>404</v>
      </c>
      <c r="N18" s="20" t="s">
        <v>404</v>
      </c>
      <c r="O18" s="18" t="s">
        <v>404</v>
      </c>
      <c r="P18" s="20" t="s">
        <v>404</v>
      </c>
      <c r="Q18" s="18" t="s">
        <v>404</v>
      </c>
      <c r="R18" s="20" t="s">
        <v>404</v>
      </c>
      <c r="S18" s="18" t="n">
        <v>410.5408956</v>
      </c>
      <c r="T18" s="20" t="n">
        <v>13.33193061</v>
      </c>
    </row>
    <row r="19" spans="1:20">
      <c r="A19" s="15" t="s">
        <v>416</v>
      </c>
      <c r="B19" s="17" t="n">
        <v>5658</v>
      </c>
      <c r="C19" s="18">
        <f>(327.0/B19*100)</f>
        <v/>
      </c>
      <c r="D19" s="19" t="n">
        <v>5331</v>
      </c>
      <c r="E19" s="18" t="n">
        <v>476.69206117</v>
      </c>
      <c r="F19" s="20" t="n">
        <v>5.74976515</v>
      </c>
      <c r="G19" s="18" t="n">
        <v>469.247625</v>
      </c>
      <c r="H19" s="20" t="n">
        <v>5.85983227</v>
      </c>
      <c r="I19" s="18" t="n">
        <v>434.78757278</v>
      </c>
      <c r="J19" s="20" t="n">
        <v>18.17432508</v>
      </c>
      <c r="K19" s="18" t="s">
        <v>404</v>
      </c>
      <c r="L19" s="20" t="s">
        <v>404</v>
      </c>
      <c r="M19" s="18" t="s">
        <v>404</v>
      </c>
      <c r="N19" s="20" t="s">
        <v>404</v>
      </c>
      <c r="O19" s="18" t="s">
        <v>404</v>
      </c>
      <c r="P19" s="20" t="s">
        <v>404</v>
      </c>
      <c r="Q19" s="18" t="s">
        <v>404</v>
      </c>
      <c r="R19" s="20" t="s">
        <v>404</v>
      </c>
      <c r="S19" s="18" t="n">
        <v>468.2914171</v>
      </c>
      <c r="T19" s="20" t="n">
        <v>43.89861997</v>
      </c>
    </row>
    <row r="20" spans="1:20">
      <c r="A20" s="15" t="s">
        <v>417</v>
      </c>
      <c r="B20" s="17" t="n">
        <v>3371</v>
      </c>
      <c r="C20" s="18">
        <f>(24.0/B20*100)</f>
        <v/>
      </c>
      <c r="D20" s="19" t="n">
        <v>3347</v>
      </c>
      <c r="E20" s="18" t="n">
        <v>479.15474472</v>
      </c>
      <c r="F20" s="20" t="n">
        <v>3.49757822</v>
      </c>
      <c r="G20" s="18" t="n">
        <v>480.44913959</v>
      </c>
      <c r="H20" s="20" t="n">
        <v>2.66182369</v>
      </c>
      <c r="I20" s="18" t="n">
        <v>488.15917468</v>
      </c>
      <c r="J20" s="20" t="n">
        <v>3.85116002</v>
      </c>
      <c r="K20" s="18" t="s">
        <v>404</v>
      </c>
      <c r="L20" s="20" t="s">
        <v>404</v>
      </c>
      <c r="M20" s="18" t="s">
        <v>404</v>
      </c>
      <c r="N20" s="20" t="s">
        <v>404</v>
      </c>
      <c r="O20" s="18" t="s">
        <v>404</v>
      </c>
      <c r="P20" s="20" t="s">
        <v>404</v>
      </c>
      <c r="Q20" s="18" t="s">
        <v>404</v>
      </c>
      <c r="R20" s="20" t="s">
        <v>404</v>
      </c>
      <c r="S20" s="18" t="n">
        <v>443.26547827</v>
      </c>
      <c r="T20" s="20" t="n">
        <v>20.7297664</v>
      </c>
    </row>
    <row r="21" spans="1:20">
      <c r="A21" s="15" t="s">
        <v>418</v>
      </c>
      <c r="B21" s="17" t="n">
        <v>5741</v>
      </c>
      <c r="C21" s="18">
        <f>(0.0/B21*100)</f>
        <v/>
      </c>
      <c r="D21" s="19" t="n">
        <v>5741</v>
      </c>
      <c r="E21" s="18" t="n">
        <v>529.25936186</v>
      </c>
      <c r="F21" s="20" t="n">
        <v>3.66749357</v>
      </c>
      <c r="G21" s="18" t="n">
        <v>515.83424058</v>
      </c>
      <c r="H21" s="20" t="n">
        <v>5.07278355</v>
      </c>
      <c r="I21" s="18" t="n">
        <v>512.11802589</v>
      </c>
      <c r="J21" s="20" t="n">
        <v>6.81398783</v>
      </c>
      <c r="K21" s="18" t="s">
        <v>404</v>
      </c>
      <c r="L21" s="20" t="s">
        <v>404</v>
      </c>
      <c r="M21" s="18" t="s">
        <v>404</v>
      </c>
      <c r="N21" s="20" t="s">
        <v>404</v>
      </c>
      <c r="O21" s="18" t="s">
        <v>404</v>
      </c>
      <c r="P21" s="20" t="s">
        <v>404</v>
      </c>
      <c r="Q21" s="18" t="s">
        <v>404</v>
      </c>
      <c r="R21" s="20" t="s">
        <v>404</v>
      </c>
      <c r="S21" s="18" t="n">
        <v>509.73111758</v>
      </c>
      <c r="T21" s="20" t="n">
        <v>8.25361509</v>
      </c>
    </row>
    <row r="22" spans="1:20">
      <c r="A22" s="15" t="s">
        <v>419</v>
      </c>
      <c r="B22" s="17" t="n">
        <v>6598</v>
      </c>
      <c r="C22" s="18">
        <f>(0.0/B22*100)</f>
        <v/>
      </c>
      <c r="D22" s="19" t="n">
        <v>6598</v>
      </c>
      <c r="E22" s="18" t="n">
        <v>464.2356628</v>
      </c>
      <c r="F22" s="20" t="n">
        <v>15.85048941</v>
      </c>
      <c r="G22" s="18" t="n">
        <v>476.41442034</v>
      </c>
      <c r="H22" s="20" t="n">
        <v>6.47598797</v>
      </c>
      <c r="I22" s="18" t="n">
        <v>486.34741111</v>
      </c>
      <c r="J22" s="20" t="n">
        <v>9.229111250000001</v>
      </c>
      <c r="K22" s="18" t="s">
        <v>404</v>
      </c>
      <c r="L22" s="20" t="s">
        <v>404</v>
      </c>
      <c r="M22" s="18" t="s">
        <v>404</v>
      </c>
      <c r="N22" s="20" t="s">
        <v>404</v>
      </c>
      <c r="O22" s="18" t="s">
        <v>404</v>
      </c>
      <c r="P22" s="20" t="s">
        <v>404</v>
      </c>
      <c r="Q22" s="18" t="s">
        <v>404</v>
      </c>
      <c r="R22" s="20" t="s">
        <v>404</v>
      </c>
      <c r="S22" s="18" t="n">
        <v>512.7416317</v>
      </c>
      <c r="T22" s="20" t="n">
        <v>15.8849971</v>
      </c>
    </row>
    <row r="23" spans="1:20">
      <c r="A23" s="15" t="s">
        <v>420</v>
      </c>
      <c r="B23" s="17" t="n">
        <v>11583</v>
      </c>
      <c r="C23" s="18">
        <f>(3151.0/B23*100)</f>
        <v/>
      </c>
      <c r="D23" s="19" t="n">
        <v>8432</v>
      </c>
      <c r="E23" s="18" t="n">
        <v>477.54112866</v>
      </c>
      <c r="F23" s="20" t="n">
        <v>8.3608452</v>
      </c>
      <c r="G23" s="18" t="n">
        <v>494.89882109</v>
      </c>
      <c r="H23" s="20" t="n">
        <v>6.42298396</v>
      </c>
      <c r="I23" s="18" t="n">
        <v>489.96861556</v>
      </c>
      <c r="J23" s="20" t="n">
        <v>5.85981786</v>
      </c>
      <c r="K23" s="18" t="s">
        <v>404</v>
      </c>
      <c r="L23" s="20" t="s">
        <v>404</v>
      </c>
      <c r="M23" s="18" t="s">
        <v>404</v>
      </c>
      <c r="N23" s="20" t="s">
        <v>404</v>
      </c>
      <c r="O23" s="18" t="s">
        <v>404</v>
      </c>
      <c r="P23" s="20" t="s">
        <v>404</v>
      </c>
      <c r="Q23" s="18" t="s">
        <v>404</v>
      </c>
      <c r="R23" s="20" t="s">
        <v>404</v>
      </c>
      <c r="S23" s="18" t="n">
        <v>464.68396913</v>
      </c>
      <c r="T23" s="20" t="n">
        <v>23.75543739</v>
      </c>
    </row>
    <row r="24" spans="1:20">
      <c r="A24" s="15" t="s">
        <v>421</v>
      </c>
      <c r="B24" s="17" t="n">
        <v>6647</v>
      </c>
      <c r="C24" s="18">
        <f>(0.0/B24*100)</f>
        <v/>
      </c>
      <c r="D24" s="19" t="n">
        <v>6647</v>
      </c>
      <c r="E24" s="18" t="n">
        <v>524.3803954</v>
      </c>
      <c r="F24" s="20" t="n">
        <v>6.50269498</v>
      </c>
      <c r="G24" s="18" t="n">
        <v>526.2829651</v>
      </c>
      <c r="H24" s="20" t="n">
        <v>7.6680166</v>
      </c>
      <c r="I24" s="18" t="n">
        <v>497.72792426</v>
      </c>
      <c r="J24" s="20" t="n">
        <v>7.58092483</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520.6613429</v>
      </c>
      <c r="F25" s="20" t="n">
        <v>4.71082768</v>
      </c>
      <c r="G25" s="18" t="n">
        <v>507.00001237</v>
      </c>
      <c r="H25" s="20" t="n">
        <v>8.787070549999999</v>
      </c>
      <c r="I25" s="18" t="n">
        <v>517.56463404</v>
      </c>
      <c r="J25" s="20" t="n">
        <v>12.76445934</v>
      </c>
      <c r="K25" s="18" t="s">
        <v>404</v>
      </c>
      <c r="L25" s="20" t="s">
        <v>404</v>
      </c>
      <c r="M25" s="18" t="s">
        <v>404</v>
      </c>
      <c r="N25" s="20" t="s">
        <v>404</v>
      </c>
      <c r="O25" s="18" t="s">
        <v>404</v>
      </c>
      <c r="P25" s="20" t="s">
        <v>404</v>
      </c>
      <c r="Q25" s="18" t="s">
        <v>404</v>
      </c>
      <c r="R25" s="20" t="s">
        <v>404</v>
      </c>
      <c r="S25" s="18" t="n">
        <v>635.44774444</v>
      </c>
      <c r="T25" s="20" t="n">
        <v>9.243213020000001</v>
      </c>
    </row>
    <row r="26" spans="1:20">
      <c r="A26" s="15" t="s">
        <v>423</v>
      </c>
      <c r="B26" s="17" t="n">
        <v>4869</v>
      </c>
      <c r="C26" s="18">
        <f>(11.0/B26*100)</f>
        <v/>
      </c>
      <c r="D26" s="19" t="n">
        <v>4858</v>
      </c>
      <c r="E26" s="18" t="n">
        <v>481.66669871</v>
      </c>
      <c r="F26" s="20" t="n">
        <v>2.94032356</v>
      </c>
      <c r="G26" s="18" t="n">
        <v>498.14962369</v>
      </c>
      <c r="H26" s="20" t="n">
        <v>2.61423627</v>
      </c>
      <c r="I26" s="18" t="n">
        <v>469.08875369</v>
      </c>
      <c r="J26" s="20" t="n">
        <v>12.18344195</v>
      </c>
      <c r="K26" s="18" t="s">
        <v>404</v>
      </c>
      <c r="L26" s="20" t="s">
        <v>404</v>
      </c>
      <c r="M26" s="18" t="s">
        <v>404</v>
      </c>
      <c r="N26" s="20" t="s">
        <v>404</v>
      </c>
      <c r="O26" s="18" t="s">
        <v>404</v>
      </c>
      <c r="P26" s="20" t="s">
        <v>404</v>
      </c>
      <c r="Q26" s="18" t="s">
        <v>404</v>
      </c>
      <c r="R26" s="20" t="s">
        <v>404</v>
      </c>
      <c r="S26" s="18" t="n">
        <v>488.72637719</v>
      </c>
      <c r="T26" s="20" t="n">
        <v>18.88942974</v>
      </c>
    </row>
    <row r="27" spans="1:20">
      <c r="A27" s="15" t="s">
        <v>424</v>
      </c>
      <c r="B27" s="17" t="n">
        <v>5299</v>
      </c>
      <c r="C27" s="18">
        <f>(0.0/B27*100)</f>
        <v/>
      </c>
      <c r="D27" s="19" t="n">
        <v>5299</v>
      </c>
      <c r="E27" s="18" t="n">
        <v>472.09393016</v>
      </c>
      <c r="F27" s="20" t="n">
        <v>3.36017565</v>
      </c>
      <c r="G27" s="18" t="n">
        <v>492.03827501</v>
      </c>
      <c r="H27" s="20" t="n">
        <v>1.87003587</v>
      </c>
      <c r="I27" s="18" t="n">
        <v>461.86664826</v>
      </c>
      <c r="J27" s="20" t="n">
        <v>2.58536198</v>
      </c>
      <c r="K27" s="18" t="s">
        <v>404</v>
      </c>
      <c r="L27" s="20" t="s">
        <v>404</v>
      </c>
      <c r="M27" s="18" t="s">
        <v>404</v>
      </c>
      <c r="N27" s="20" t="s">
        <v>404</v>
      </c>
      <c r="O27" s="18" t="s">
        <v>404</v>
      </c>
      <c r="P27" s="20" t="s">
        <v>404</v>
      </c>
      <c r="Q27" s="18" t="s">
        <v>404</v>
      </c>
      <c r="R27" s="20" t="s">
        <v>404</v>
      </c>
      <c r="S27" s="18" t="n">
        <v>468.38694583</v>
      </c>
      <c r="T27" s="20" t="n">
        <v>33.96418549</v>
      </c>
    </row>
    <row r="28" spans="1:20">
      <c r="A28" s="15" t="s">
        <v>425</v>
      </c>
      <c r="B28" s="17" t="n">
        <v>7568</v>
      </c>
      <c r="C28" s="18">
        <f>(0.0/B28*100)</f>
        <v/>
      </c>
      <c r="D28" s="19" t="n">
        <v>7568</v>
      </c>
      <c r="E28" s="18" t="n">
        <v>423.54814029</v>
      </c>
      <c r="F28" s="20" t="n">
        <v>3.33405565</v>
      </c>
      <c r="G28" s="18" t="n">
        <v>425.64513595</v>
      </c>
      <c r="H28" s="20" t="n">
        <v>5.51166468</v>
      </c>
      <c r="I28" s="18" t="n">
        <v>414.56865933</v>
      </c>
      <c r="J28" s="20" t="n">
        <v>7.49737113</v>
      </c>
      <c r="K28" s="18" t="s">
        <v>404</v>
      </c>
      <c r="L28" s="20" t="s">
        <v>404</v>
      </c>
      <c r="M28" s="18" t="s">
        <v>404</v>
      </c>
      <c r="N28" s="20" t="s">
        <v>404</v>
      </c>
      <c r="O28" s="18" t="s">
        <v>404</v>
      </c>
      <c r="P28" s="20" t="s">
        <v>404</v>
      </c>
      <c r="Q28" s="18" t="s">
        <v>404</v>
      </c>
      <c r="R28" s="20" t="s">
        <v>404</v>
      </c>
      <c r="S28" s="18" t="n">
        <v>455.28806578</v>
      </c>
      <c r="T28" s="20" t="n">
        <v>11.2527893</v>
      </c>
    </row>
    <row r="29" spans="1:20">
      <c r="A29" s="15" t="s">
        <v>426</v>
      </c>
      <c r="B29" s="17" t="n">
        <v>5385</v>
      </c>
      <c r="C29" s="18">
        <f>(1123.0/B29*100)</f>
        <v/>
      </c>
      <c r="D29" s="19" t="n">
        <v>4262</v>
      </c>
      <c r="E29" s="18" t="n">
        <v>537.53892019</v>
      </c>
      <c r="F29" s="20" t="n">
        <v>38.61426883</v>
      </c>
      <c r="G29" s="18" t="n">
        <v>504.2056598</v>
      </c>
      <c r="H29" s="20" t="n">
        <v>22.26568147</v>
      </c>
      <c r="I29" s="18" t="n">
        <v>504.21778647</v>
      </c>
      <c r="J29" s="20" t="n">
        <v>5.52550217</v>
      </c>
      <c r="K29" s="18" t="s">
        <v>404</v>
      </c>
      <c r="L29" s="20" t="s">
        <v>404</v>
      </c>
      <c r="M29" s="18" t="s">
        <v>404</v>
      </c>
      <c r="N29" s="20" t="s">
        <v>404</v>
      </c>
      <c r="O29" s="18" t="s">
        <v>404</v>
      </c>
      <c r="P29" s="20" t="s">
        <v>404</v>
      </c>
      <c r="Q29" s="18" t="s">
        <v>404</v>
      </c>
      <c r="R29" s="20" t="s">
        <v>404</v>
      </c>
      <c r="S29" s="18" t="n">
        <v>486.24048797</v>
      </c>
      <c r="T29" s="20" t="n">
        <v>14.76629856</v>
      </c>
    </row>
    <row r="30" spans="1:20">
      <c r="A30" s="15" t="s">
        <v>427</v>
      </c>
      <c r="B30" s="17" t="n">
        <v>4520</v>
      </c>
      <c r="C30" s="18">
        <f>(957.0/B30*100)</f>
        <v/>
      </c>
      <c r="D30" s="19" t="n">
        <v>3563</v>
      </c>
      <c r="E30" s="18" t="n">
        <v>523.40403979</v>
      </c>
      <c r="F30" s="20" t="n">
        <v>4.95604975</v>
      </c>
      <c r="G30" s="18" t="n">
        <v>501.24104854</v>
      </c>
      <c r="H30" s="20" t="n">
        <v>6.54256211</v>
      </c>
      <c r="I30" s="18" t="n">
        <v>510.31332997</v>
      </c>
      <c r="J30" s="20" t="n">
        <v>6.08766277</v>
      </c>
      <c r="K30" s="18" t="s">
        <v>404</v>
      </c>
      <c r="L30" s="20" t="s">
        <v>404</v>
      </c>
      <c r="M30" s="18" t="s">
        <v>404</v>
      </c>
      <c r="N30" s="20" t="s">
        <v>404</v>
      </c>
      <c r="O30" s="18" t="s">
        <v>404</v>
      </c>
      <c r="P30" s="20" t="s">
        <v>404</v>
      </c>
      <c r="Q30" s="18" t="s">
        <v>404</v>
      </c>
      <c r="R30" s="20" t="s">
        <v>404</v>
      </c>
      <c r="S30" s="18" t="n">
        <v>503.3372825</v>
      </c>
      <c r="T30" s="20" t="n">
        <v>17.21709822</v>
      </c>
    </row>
    <row r="31" spans="1:20">
      <c r="A31" s="15" t="s">
        <v>428</v>
      </c>
      <c r="B31" s="17" t="n">
        <v>5456</v>
      </c>
      <c r="C31" s="18">
        <f>(502.0/B31*100)</f>
        <v/>
      </c>
      <c r="D31" s="19" t="n">
        <v>4954</v>
      </c>
      <c r="E31" s="18" t="n">
        <v>512.07583118</v>
      </c>
      <c r="F31" s="20" t="n">
        <v>3.11256012</v>
      </c>
      <c r="G31" s="18" t="n">
        <v>516.1481947</v>
      </c>
      <c r="H31" s="20" t="n">
        <v>7.49886666</v>
      </c>
      <c r="I31" s="18" t="n">
        <v>537.04995303</v>
      </c>
      <c r="J31" s="20" t="n">
        <v>10.61659465</v>
      </c>
      <c r="K31" s="18" t="s">
        <v>404</v>
      </c>
      <c r="L31" s="20" t="s">
        <v>404</v>
      </c>
      <c r="M31" s="18" t="s">
        <v>404</v>
      </c>
      <c r="N31" s="20" t="s">
        <v>404</v>
      </c>
      <c r="O31" s="18" t="s">
        <v>404</v>
      </c>
      <c r="P31" s="20" t="s">
        <v>404</v>
      </c>
      <c r="Q31" s="18" t="s">
        <v>404</v>
      </c>
      <c r="R31" s="20" t="s">
        <v>404</v>
      </c>
      <c r="S31" s="18" t="n">
        <v>508.7718748</v>
      </c>
      <c r="T31" s="20" t="n">
        <v>9.43285154</v>
      </c>
    </row>
    <row r="32" spans="1:20">
      <c r="A32" s="15" t="s">
        <v>429</v>
      </c>
      <c r="B32" s="17" t="n">
        <v>4478</v>
      </c>
      <c r="C32" s="18">
        <f>(0.0/B32*100)</f>
        <v/>
      </c>
      <c r="D32" s="19" t="n">
        <v>4478</v>
      </c>
      <c r="E32" s="18" t="n">
        <v>496.9470049</v>
      </c>
      <c r="F32" s="20" t="n">
        <v>4.45511116</v>
      </c>
      <c r="G32" s="18" t="n">
        <v>512.61485611</v>
      </c>
      <c r="H32" s="20" t="n">
        <v>3.877601</v>
      </c>
      <c r="I32" s="18" t="n">
        <v>507.61848203</v>
      </c>
      <c r="J32" s="20" t="n">
        <v>16.62526864</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(29.0/B33*100)</f>
        <v/>
      </c>
      <c r="D33" s="19" t="n">
        <v>7296</v>
      </c>
      <c r="E33" s="18" t="n">
        <v>497.59333282</v>
      </c>
      <c r="F33" s="20" t="n">
        <v>3.55879786</v>
      </c>
      <c r="G33" s="18" t="n">
        <v>498.10007238</v>
      </c>
      <c r="H33" s="20" t="n">
        <v>6.00841839</v>
      </c>
      <c r="I33" s="18" t="n">
        <v>482.67523554</v>
      </c>
      <c r="J33" s="20" t="n">
        <v>16.70166396</v>
      </c>
      <c r="K33" s="18" t="s">
        <v>404</v>
      </c>
      <c r="L33" s="20" t="s">
        <v>404</v>
      </c>
      <c r="M33" s="18" t="s">
        <v>404</v>
      </c>
      <c r="N33" s="20" t="s">
        <v>404</v>
      </c>
      <c r="O33" s="18" t="s">
        <v>404</v>
      </c>
      <c r="P33" s="20" t="s">
        <v>404</v>
      </c>
      <c r="Q33" s="18" t="s">
        <v>404</v>
      </c>
      <c r="R33" s="20" t="s">
        <v>404</v>
      </c>
      <c r="S33" s="18" t="n">
        <v>546.31819857</v>
      </c>
      <c r="T33" s="20" t="n">
        <v>18.12732064</v>
      </c>
    </row>
    <row r="34" spans="1:20">
      <c r="A34" s="15" t="s">
        <v>431</v>
      </c>
      <c r="B34" s="17" t="n">
        <v>6350</v>
      </c>
      <c r="C34" s="18">
        <f>(0.0/B34*100)</f>
        <v/>
      </c>
      <c r="D34" s="19" t="n">
        <v>6350</v>
      </c>
      <c r="E34" s="18" t="n">
        <v>453.2894633</v>
      </c>
      <c r="F34" s="20" t="n">
        <v>6.09166629</v>
      </c>
      <c r="G34" s="18" t="n">
        <v>453.80114138</v>
      </c>
      <c r="H34" s="20" t="n">
        <v>5.30646256</v>
      </c>
      <c r="I34" s="18" t="n">
        <v>446.8648634</v>
      </c>
      <c r="J34" s="20" t="n">
        <v>17.35205276</v>
      </c>
      <c r="K34" s="18" t="s">
        <v>404</v>
      </c>
      <c r="L34" s="20" t="s">
        <v>404</v>
      </c>
      <c r="M34" s="18" t="s">
        <v>404</v>
      </c>
      <c r="N34" s="20" t="s">
        <v>404</v>
      </c>
      <c r="O34" s="18" t="s">
        <v>404</v>
      </c>
      <c r="P34" s="20" t="s">
        <v>404</v>
      </c>
      <c r="Q34" s="18" t="s">
        <v>404</v>
      </c>
      <c r="R34" s="20" t="s">
        <v>404</v>
      </c>
      <c r="S34" s="18" t="n">
        <v>428.34416861</v>
      </c>
      <c r="T34" s="20" t="n">
        <v>36.54423487</v>
      </c>
    </row>
    <row r="35" spans="1:20">
      <c r="A35" s="15" t="s">
        <v>432</v>
      </c>
      <c r="B35" s="17" t="n">
        <v>6406</v>
      </c>
      <c r="C35" s="18">
        <f>(443.0/B35*100)</f>
        <v/>
      </c>
      <c r="D35" s="19" t="n">
        <v>5963</v>
      </c>
      <c r="E35" s="18" t="n">
        <v>512.46366682</v>
      </c>
      <c r="F35" s="20" t="n">
        <v>1.95643112</v>
      </c>
      <c r="G35" s="18" t="n">
        <v>500.0337975</v>
      </c>
      <c r="H35" s="20" t="n">
        <v>2.54755088</v>
      </c>
      <c r="I35" s="18" t="n">
        <v>491.34178145</v>
      </c>
      <c r="J35" s="20" t="n">
        <v>5.92042809</v>
      </c>
      <c r="K35" s="18" t="s">
        <v>404</v>
      </c>
      <c r="L35" s="20" t="s">
        <v>404</v>
      </c>
      <c r="M35" s="18" t="s">
        <v>404</v>
      </c>
      <c r="N35" s="20" t="s">
        <v>404</v>
      </c>
      <c r="O35" s="18" t="s">
        <v>404</v>
      </c>
      <c r="P35" s="20" t="s">
        <v>404</v>
      </c>
      <c r="Q35" s="18" t="s">
        <v>404</v>
      </c>
      <c r="R35" s="20" t="s">
        <v>404</v>
      </c>
      <c r="S35" s="18" t="n">
        <v>473.58089059</v>
      </c>
      <c r="T35" s="20" t="n">
        <v>11.53633945</v>
      </c>
    </row>
    <row r="36" spans="1:20">
      <c r="A36" s="15" t="s">
        <v>433</v>
      </c>
      <c r="B36" s="17" t="n">
        <v>6736</v>
      </c>
      <c r="C36" s="18">
        <f>(10.0/B36*100)</f>
        <v/>
      </c>
      <c r="D36" s="19" t="n">
        <v>6726</v>
      </c>
      <c r="E36" s="18" t="n">
        <v>493.35186873</v>
      </c>
      <c r="F36" s="20" t="n">
        <v>2.65449221</v>
      </c>
      <c r="G36" s="18" t="n">
        <v>514.05698464</v>
      </c>
      <c r="H36" s="20" t="n">
        <v>7.26174604</v>
      </c>
      <c r="I36" s="18" t="n">
        <v>486.77336698</v>
      </c>
      <c r="J36" s="20" t="n">
        <v>10.41887807</v>
      </c>
      <c r="K36" s="18" t="s">
        <v>404</v>
      </c>
      <c r="L36" s="20" t="s">
        <v>404</v>
      </c>
      <c r="M36" s="18" t="s">
        <v>404</v>
      </c>
      <c r="N36" s="20" t="s">
        <v>404</v>
      </c>
      <c r="O36" s="18" t="s">
        <v>404</v>
      </c>
      <c r="P36" s="20" t="s">
        <v>404</v>
      </c>
      <c r="Q36" s="18" t="s">
        <v>404</v>
      </c>
      <c r="R36" s="20" t="s">
        <v>404</v>
      </c>
      <c r="S36" s="18" t="n">
        <v>521.41214656</v>
      </c>
      <c r="T36" s="20" t="n">
        <v>19.56021986</v>
      </c>
    </row>
    <row r="37" spans="1:20">
      <c r="A37" s="15" t="s">
        <v>434</v>
      </c>
      <c r="B37" s="17" t="n">
        <v>5458</v>
      </c>
      <c r="C37" s="18">
        <f>(0.0/B37*100)</f>
        <v/>
      </c>
      <c r="D37" s="19" t="n">
        <v>5458</v>
      </c>
      <c r="E37" s="18" t="n">
        <v>503.14503774</v>
      </c>
      <c r="F37" s="20" t="n">
        <v>3.88469113</v>
      </c>
      <c r="G37" s="18" t="n">
        <v>496.75760122</v>
      </c>
      <c r="H37" s="20" t="n">
        <v>8.985297620000001</v>
      </c>
      <c r="I37" s="18" t="n">
        <v>487.33136606</v>
      </c>
      <c r="J37" s="20" t="n">
        <v>15.57944132</v>
      </c>
      <c r="K37" s="18" t="s">
        <v>404</v>
      </c>
      <c r="L37" s="20" t="s">
        <v>404</v>
      </c>
      <c r="M37" s="18" t="s">
        <v>404</v>
      </c>
      <c r="N37" s="20" t="s">
        <v>404</v>
      </c>
      <c r="O37" s="18" t="s">
        <v>404</v>
      </c>
      <c r="P37" s="20" t="s">
        <v>404</v>
      </c>
      <c r="Q37" s="18" t="s">
        <v>404</v>
      </c>
      <c r="R37" s="20" t="s">
        <v>404</v>
      </c>
      <c r="S37" s="18" t="n">
        <v>476.17030613</v>
      </c>
      <c r="T37" s="20" t="n">
        <v>12.05256087</v>
      </c>
    </row>
    <row r="38" spans="1:20">
      <c r="A38" s="15" t="s">
        <v>435</v>
      </c>
      <c r="B38" s="17" t="n">
        <v>5860</v>
      </c>
      <c r="C38" s="18">
        <f>(268.0/B38*100)</f>
        <v/>
      </c>
      <c r="D38" s="19" t="n">
        <v>5592</v>
      </c>
      <c r="E38" s="18" t="n">
        <v>502.41016182</v>
      </c>
      <c r="F38" s="20" t="n">
        <v>5.8128694</v>
      </c>
      <c r="G38" s="18" t="n">
        <v>492.90278729</v>
      </c>
      <c r="H38" s="20" t="n">
        <v>8.282447149999999</v>
      </c>
      <c r="I38" s="18" t="n">
        <v>482.46664472</v>
      </c>
      <c r="J38" s="20" t="n">
        <v>6.95284095</v>
      </c>
      <c r="K38" s="18" t="s">
        <v>404</v>
      </c>
      <c r="L38" s="20" t="s">
        <v>404</v>
      </c>
      <c r="M38" s="18" t="s">
        <v>404</v>
      </c>
      <c r="N38" s="20" t="s">
        <v>404</v>
      </c>
      <c r="O38" s="18" t="s">
        <v>404</v>
      </c>
      <c r="P38" s="20" t="s">
        <v>404</v>
      </c>
      <c r="Q38" s="18" t="s">
        <v>404</v>
      </c>
      <c r="R38" s="20" t="s">
        <v>404</v>
      </c>
      <c r="S38" s="18" t="n">
        <v>487.44542018</v>
      </c>
      <c r="T38" s="20" t="n">
        <v>27.82088133</v>
      </c>
    </row>
    <row r="39" spans="1:20">
      <c r="A39" s="15" t="s">
        <v>436</v>
      </c>
      <c r="B39" s="17" t="n">
        <v>5895</v>
      </c>
      <c r="C39" s="18">
        <f>(0.0/B39*100)</f>
        <v/>
      </c>
      <c r="D39" s="19" t="n">
        <v>5895</v>
      </c>
      <c r="E39" s="18" t="n">
        <v>434.81270595</v>
      </c>
      <c r="F39" s="20" t="n">
        <v>6.02568403</v>
      </c>
      <c r="G39" s="18" t="n">
        <v>411.33815274</v>
      </c>
      <c r="H39" s="20" t="n">
        <v>9.620135530000001</v>
      </c>
      <c r="I39" s="18" t="n">
        <v>421.74669012</v>
      </c>
      <c r="J39" s="20" t="n">
        <v>12.68500613</v>
      </c>
      <c r="K39" s="18" t="s">
        <v>404</v>
      </c>
      <c r="L39" s="20" t="s">
        <v>404</v>
      </c>
      <c r="M39" s="18" t="s">
        <v>404</v>
      </c>
      <c r="N39" s="20" t="s">
        <v>404</v>
      </c>
      <c r="O39" s="18" t="s">
        <v>404</v>
      </c>
      <c r="P39" s="20" t="s">
        <v>404</v>
      </c>
      <c r="Q39" s="18" t="s">
        <v>404</v>
      </c>
      <c r="R39" s="20" t="s">
        <v>404</v>
      </c>
      <c r="S39" s="18" t="n">
        <v>381.90649078</v>
      </c>
      <c r="T39" s="20" t="n">
        <v>6.70260605</v>
      </c>
    </row>
    <row r="40" spans="1:20">
      <c r="A40" s="15" t="s">
        <v>437</v>
      </c>
      <c r="B40" s="17" t="n">
        <v>14157</v>
      </c>
      <c r="C40" s="18">
        <f>(2728.0/B40*100)</f>
        <v/>
      </c>
      <c r="D40" s="19" t="n">
        <v>11429</v>
      </c>
      <c r="E40" s="18" t="n">
        <v>498.16548189</v>
      </c>
      <c r="F40" s="20" t="n">
        <v>3.95310459</v>
      </c>
      <c r="G40" s="18" t="n">
        <v>502.4894455</v>
      </c>
      <c r="H40" s="20" t="n">
        <v>8.503119330000001</v>
      </c>
      <c r="I40" s="18" t="n">
        <v>502.6272727</v>
      </c>
      <c r="J40" s="20" t="n">
        <v>8.9387641</v>
      </c>
      <c r="K40" s="18" t="s">
        <v>404</v>
      </c>
      <c r="L40" s="20" t="s">
        <v>404</v>
      </c>
      <c r="M40" s="18" t="s">
        <v>404</v>
      </c>
      <c r="N40" s="20" t="s">
        <v>404</v>
      </c>
      <c r="O40" s="18" t="s">
        <v>404</v>
      </c>
      <c r="P40" s="20" t="s">
        <v>404</v>
      </c>
      <c r="Q40" s="18" t="s">
        <v>404</v>
      </c>
      <c r="R40" s="20" t="s">
        <v>404</v>
      </c>
      <c r="S40" s="18" t="n">
        <v>509.31657238</v>
      </c>
      <c r="T40" s="20" t="n">
        <v>7.40645296</v>
      </c>
    </row>
    <row r="41" spans="1:20">
      <c r="A41" s="15" t="s">
        <v>438</v>
      </c>
      <c r="B41" s="17" t="n">
        <v>5712</v>
      </c>
      <c r="C41" s="18">
        <f>(99.0/B41*100)</f>
        <v/>
      </c>
      <c r="D41" s="19" t="n">
        <v>5613</v>
      </c>
      <c r="E41" s="18" t="n">
        <v>496.11756856</v>
      </c>
      <c r="F41" s="20" t="n">
        <v>4.88894547</v>
      </c>
      <c r="G41" s="18" t="n">
        <v>493.28511102</v>
      </c>
      <c r="H41" s="20" t="n">
        <v>8.864417339999999</v>
      </c>
      <c r="I41" s="18" t="n">
        <v>502.49182938</v>
      </c>
      <c r="J41" s="20" t="n">
        <v>6.80174328</v>
      </c>
      <c r="K41" s="18" t="s">
        <v>404</v>
      </c>
      <c r="L41" s="20" t="s">
        <v>404</v>
      </c>
      <c r="M41" s="18" t="s">
        <v>404</v>
      </c>
      <c r="N41" s="20" t="s">
        <v>404</v>
      </c>
      <c r="O41" s="18" t="s">
        <v>404</v>
      </c>
      <c r="P41" s="20" t="s">
        <v>404</v>
      </c>
      <c r="Q41" s="18" t="s">
        <v>404</v>
      </c>
      <c r="R41" s="20" t="s">
        <v>404</v>
      </c>
      <c r="S41" s="18" t="n">
        <v>531.7896282299999</v>
      </c>
      <c r="T41" s="20" t="n">
        <v>10.10146202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392.11534883</v>
      </c>
      <c r="F44" s="20" t="n">
        <v>9.39475712</v>
      </c>
      <c r="G44" s="18" t="n">
        <v>413.99548305</v>
      </c>
      <c r="H44" s="20" t="n">
        <v>7.78443823</v>
      </c>
      <c r="I44" s="18" t="n">
        <v>405.5720021</v>
      </c>
      <c r="J44" s="20" t="n">
        <v>4.57409874</v>
      </c>
      <c r="K44" s="18" t="s">
        <v>404</v>
      </c>
      <c r="L44" s="20" t="s">
        <v>404</v>
      </c>
      <c r="M44" s="18" t="s">
        <v>404</v>
      </c>
      <c r="N44" s="20" t="s">
        <v>404</v>
      </c>
      <c r="O44" s="18" t="s">
        <v>404</v>
      </c>
      <c r="P44" s="20" t="s">
        <v>404</v>
      </c>
      <c r="Q44" s="18" t="s">
        <v>404</v>
      </c>
      <c r="R44" s="20" t="s">
        <v>404</v>
      </c>
      <c r="S44" s="18" t="n">
        <v>395.641218</v>
      </c>
      <c r="T44" s="20" t="n">
        <v>14.9319615</v>
      </c>
    </row>
    <row r="45" spans="1:20">
      <c r="A45" s="15" t="s">
        <v>442</v>
      </c>
      <c r="B45" s="17" t="n">
        <v>5519</v>
      </c>
      <c r="C45" s="18">
        <f>(0.0/B45*100)</f>
        <v/>
      </c>
      <c r="D45" s="19" t="n">
        <v>5519</v>
      </c>
      <c r="E45" s="18" t="n">
        <v>358.71360556</v>
      </c>
      <c r="F45" s="20" t="n">
        <v>6.96155498</v>
      </c>
      <c r="G45" s="18" t="n">
        <v>341.74855574</v>
      </c>
      <c r="H45" s="20" t="n">
        <v>4.80750959</v>
      </c>
      <c r="I45" s="18" t="n">
        <v>351.14594397</v>
      </c>
      <c r="J45" s="20" t="n">
        <v>7.47660496</v>
      </c>
      <c r="K45" s="18" t="s">
        <v>404</v>
      </c>
      <c r="L45" s="20" t="s">
        <v>404</v>
      </c>
      <c r="M45" s="18" t="s">
        <v>404</v>
      </c>
      <c r="N45" s="20" t="s">
        <v>404</v>
      </c>
      <c r="O45" s="18" t="s">
        <v>404</v>
      </c>
      <c r="P45" s="20" t="s">
        <v>404</v>
      </c>
      <c r="Q45" s="18" t="s">
        <v>404</v>
      </c>
      <c r="R45" s="20" t="s">
        <v>404</v>
      </c>
      <c r="S45" s="18" t="n">
        <v>347.81710435</v>
      </c>
      <c r="T45" s="20" t="n">
        <v>22.54186132</v>
      </c>
    </row>
    <row r="46" spans="1:20">
      <c r="A46" s="15" t="s">
        <v>443</v>
      </c>
      <c r="B46" s="17" t="n">
        <v>23141</v>
      </c>
      <c r="C46" s="18">
        <f>(4196.0/B46*100)</f>
        <v/>
      </c>
      <c r="D46" s="19" t="n">
        <v>18945</v>
      </c>
      <c r="E46" s="18" t="n">
        <v>415.19656431</v>
      </c>
      <c r="F46" s="20" t="n">
        <v>3.73639987</v>
      </c>
      <c r="G46" s="18" t="n">
        <v>412.82273644</v>
      </c>
      <c r="H46" s="20" t="n">
        <v>7.01637412</v>
      </c>
      <c r="I46" s="18" t="n">
        <v>388.07631232</v>
      </c>
      <c r="J46" s="20" t="n">
        <v>11.38488226</v>
      </c>
      <c r="K46" s="18" t="s">
        <v>404</v>
      </c>
      <c r="L46" s="20" t="s">
        <v>404</v>
      </c>
      <c r="M46" s="18" t="s">
        <v>404</v>
      </c>
      <c r="N46" s="20" t="s">
        <v>404</v>
      </c>
      <c r="O46" s="18" t="s">
        <v>404</v>
      </c>
      <c r="P46" s="20" t="s">
        <v>404</v>
      </c>
      <c r="Q46" s="18" t="s">
        <v>404</v>
      </c>
      <c r="R46" s="20" t="s">
        <v>404</v>
      </c>
      <c r="S46" s="18" t="n">
        <v>377.92283951</v>
      </c>
      <c r="T46" s="20" t="n">
        <v>8.158195429999999</v>
      </c>
    </row>
    <row r="47" spans="1:20">
      <c r="A47" s="15" t="s">
        <v>444</v>
      </c>
      <c r="B47" s="17" t="n">
        <v>5928</v>
      </c>
      <c r="C47" s="18">
        <f>(0.0/B47*100)</f>
        <v/>
      </c>
      <c r="D47" s="19" t="n">
        <v>5928</v>
      </c>
      <c r="E47" s="18" t="n">
        <v>443.96706452</v>
      </c>
      <c r="F47" s="20" t="n">
        <v>9.22067105</v>
      </c>
      <c r="G47" s="18" t="n">
        <v>412.53848226</v>
      </c>
      <c r="H47" s="20" t="n">
        <v>8.7833396</v>
      </c>
      <c r="I47" s="18" t="n">
        <v>447.67782597</v>
      </c>
      <c r="J47" s="20" t="n">
        <v>14.13066629</v>
      </c>
      <c r="K47" s="18" t="s">
        <v>404</v>
      </c>
      <c r="L47" s="20" t="s">
        <v>404</v>
      </c>
      <c r="M47" s="18" t="s">
        <v>404</v>
      </c>
      <c r="N47" s="20" t="s">
        <v>404</v>
      </c>
      <c r="O47" s="18" t="s">
        <v>404</v>
      </c>
      <c r="P47" s="20" t="s">
        <v>404</v>
      </c>
      <c r="Q47" s="18" t="s">
        <v>404</v>
      </c>
      <c r="R47" s="20" t="s">
        <v>404</v>
      </c>
      <c r="S47" s="18" t="n">
        <v>462.38383815</v>
      </c>
      <c r="T47" s="20" t="n">
        <v>39.27385744</v>
      </c>
    </row>
    <row r="48" spans="1:20">
      <c r="A48" s="15" t="s">
        <v>445</v>
      </c>
      <c r="B48" s="17" t="n">
        <v>9841</v>
      </c>
      <c r="C48" s="18">
        <f>(40.0/B48*100)</f>
        <v/>
      </c>
      <c r="D48" s="19" t="n">
        <v>9801</v>
      </c>
      <c r="E48" s="18" t="n">
        <v>473.77065557</v>
      </c>
      <c r="F48" s="20" t="n">
        <v>9.168675690000001</v>
      </c>
      <c r="G48" s="18" t="n">
        <v>513.5873367</v>
      </c>
      <c r="H48" s="20" t="n">
        <v>9.041803829999999</v>
      </c>
      <c r="I48" s="18" t="n">
        <v>493.71364902</v>
      </c>
      <c r="J48" s="20" t="n">
        <v>22.27822493</v>
      </c>
      <c r="K48" s="18" t="s">
        <v>404</v>
      </c>
      <c r="L48" s="20" t="s">
        <v>404</v>
      </c>
      <c r="M48" s="18" t="s">
        <v>404</v>
      </c>
      <c r="N48" s="20" t="s">
        <v>404</v>
      </c>
      <c r="O48" s="18" t="s">
        <v>404</v>
      </c>
      <c r="P48" s="20" t="s">
        <v>404</v>
      </c>
      <c r="Q48" s="18" t="s">
        <v>404</v>
      </c>
      <c r="R48" s="20" t="s">
        <v>404</v>
      </c>
      <c r="S48" s="18" t="n">
        <v>388.42359833</v>
      </c>
      <c r="T48" s="20" t="n">
        <v>11.00937144</v>
      </c>
    </row>
    <row r="49" spans="1:20">
      <c r="A49" s="15" t="s">
        <v>446</v>
      </c>
      <c r="B49" s="17" t="n">
        <v>6349</v>
      </c>
      <c r="C49" s="18">
        <f>(52.0/B49*100)</f>
        <v/>
      </c>
      <c r="D49" s="19" t="n">
        <v>6297</v>
      </c>
      <c r="E49" s="18" t="n">
        <v>416.43857822</v>
      </c>
      <c r="F49" s="20" t="n">
        <v>4.83529556</v>
      </c>
      <c r="G49" s="18" t="n">
        <v>438.4200207</v>
      </c>
      <c r="H49" s="20" t="n">
        <v>5.63991325</v>
      </c>
      <c r="I49" s="18" t="n">
        <v>429.12425416</v>
      </c>
      <c r="J49" s="20" t="n">
        <v>24.17383516</v>
      </c>
      <c r="K49" s="18" t="s">
        <v>404</v>
      </c>
      <c r="L49" s="20" t="s">
        <v>404</v>
      </c>
      <c r="M49" s="18" t="s">
        <v>404</v>
      </c>
      <c r="N49" s="20" t="s">
        <v>404</v>
      </c>
      <c r="O49" s="18" t="s">
        <v>404</v>
      </c>
      <c r="P49" s="20" t="s">
        <v>404</v>
      </c>
      <c r="Q49" s="18" t="s">
        <v>404</v>
      </c>
      <c r="R49" s="20" t="s">
        <v>404</v>
      </c>
      <c r="S49" s="18" t="n">
        <v>398.67798714</v>
      </c>
      <c r="T49" s="20" t="n">
        <v>8.776060380000001</v>
      </c>
    </row>
    <row r="50" spans="1:20">
      <c r="A50" s="15" t="s">
        <v>447</v>
      </c>
      <c r="B50" s="17" t="n">
        <v>11795</v>
      </c>
      <c r="C50" s="18">
        <f>(1031.0/B50*100)</f>
        <v/>
      </c>
      <c r="D50" s="19" t="n">
        <v>10764</v>
      </c>
      <c r="E50" s="18" t="n">
        <v>430.38004441</v>
      </c>
      <c r="F50" s="20" t="n">
        <v>4.56400308</v>
      </c>
      <c r="G50" s="18" t="n">
        <v>419.458694</v>
      </c>
      <c r="H50" s="20" t="n">
        <v>8.01020913</v>
      </c>
      <c r="I50" s="18" t="n">
        <v>439.89445474</v>
      </c>
      <c r="J50" s="20" t="n">
        <v>10.71598894</v>
      </c>
      <c r="K50" s="18" t="s">
        <v>404</v>
      </c>
      <c r="L50" s="20" t="s">
        <v>404</v>
      </c>
      <c r="M50" s="18" t="s">
        <v>404</v>
      </c>
      <c r="N50" s="20" t="s">
        <v>404</v>
      </c>
      <c r="O50" s="18" t="s">
        <v>404</v>
      </c>
      <c r="P50" s="20" t="s">
        <v>404</v>
      </c>
      <c r="Q50" s="18" t="s">
        <v>404</v>
      </c>
      <c r="R50" s="20" t="s">
        <v>404</v>
      </c>
      <c r="S50" s="18" t="n">
        <v>415.4206771</v>
      </c>
      <c r="T50" s="20" t="n">
        <v>13.71096792</v>
      </c>
    </row>
    <row r="51" spans="1:20">
      <c r="A51" s="15" t="s">
        <v>448</v>
      </c>
      <c r="B51" s="17" t="n">
        <v>6866</v>
      </c>
      <c r="C51" s="18">
        <f>(0.0/B51*100)</f>
        <v/>
      </c>
      <c r="D51" s="19" t="n">
        <v>6866</v>
      </c>
      <c r="E51" s="18" t="n">
        <v>426.28390495</v>
      </c>
      <c r="F51" s="20" t="n">
        <v>6.24602655</v>
      </c>
      <c r="G51" s="18" t="n">
        <v>432.50800364</v>
      </c>
      <c r="H51" s="20" t="n">
        <v>5.58744062</v>
      </c>
      <c r="I51" s="18" t="n">
        <v>420.72587037</v>
      </c>
      <c r="J51" s="20" t="n">
        <v>6.20967716</v>
      </c>
      <c r="K51" s="18" t="s">
        <v>404</v>
      </c>
      <c r="L51" s="20" t="s">
        <v>404</v>
      </c>
      <c r="M51" s="18" t="s">
        <v>404</v>
      </c>
      <c r="N51" s="20" t="s">
        <v>404</v>
      </c>
      <c r="O51" s="18" t="s">
        <v>404</v>
      </c>
      <c r="P51" s="20" t="s">
        <v>404</v>
      </c>
      <c r="Q51" s="18" t="s">
        <v>404</v>
      </c>
      <c r="R51" s="20" t="s">
        <v>404</v>
      </c>
      <c r="S51" s="18" t="n">
        <v>425.8034756</v>
      </c>
      <c r="T51" s="20" t="n">
        <v>5.15305116</v>
      </c>
    </row>
    <row r="52" spans="1:20">
      <c r="A52" s="15" t="s">
        <v>449</v>
      </c>
      <c r="B52" s="17" t="n">
        <v>5809</v>
      </c>
      <c r="C52" s="18">
        <f>(0.0/B52*100)</f>
        <v/>
      </c>
      <c r="D52" s="19" t="n">
        <v>5809</v>
      </c>
      <c r="E52" s="18" t="n">
        <v>490.59942885</v>
      </c>
      <c r="F52" s="20" t="n">
        <v>5.26869557</v>
      </c>
      <c r="G52" s="18" t="n">
        <v>486.93474009</v>
      </c>
      <c r="H52" s="20" t="n">
        <v>6.39052054</v>
      </c>
      <c r="I52" s="18" t="n">
        <v>464.74665013</v>
      </c>
      <c r="J52" s="20" t="n">
        <v>11.75883268</v>
      </c>
      <c r="K52" s="18" t="s">
        <v>404</v>
      </c>
      <c r="L52" s="20" t="s">
        <v>404</v>
      </c>
      <c r="M52" s="18" t="s">
        <v>404</v>
      </c>
      <c r="N52" s="20" t="s">
        <v>404</v>
      </c>
      <c r="O52" s="18" t="s">
        <v>404</v>
      </c>
      <c r="P52" s="20" t="s">
        <v>404</v>
      </c>
      <c r="Q52" s="18" t="s">
        <v>404</v>
      </c>
      <c r="R52" s="20" t="s">
        <v>404</v>
      </c>
      <c r="S52" s="18" t="n">
        <v>510.1953414</v>
      </c>
      <c r="T52" s="20" t="n">
        <v>25.53429753</v>
      </c>
    </row>
    <row r="53" spans="1:20">
      <c r="A53" s="15" t="s">
        <v>450</v>
      </c>
      <c r="B53" s="17" t="n">
        <v>5571</v>
      </c>
      <c r="C53" s="18">
        <f>(0.0/B53*100)</f>
        <v/>
      </c>
      <c r="D53" s="19" t="n">
        <v>5571</v>
      </c>
      <c r="E53" s="18" t="n">
        <v>445.28143886</v>
      </c>
      <c r="F53" s="20" t="n">
        <v>1.84029067</v>
      </c>
      <c r="G53" s="18" t="n">
        <v>436.5369736</v>
      </c>
      <c r="H53" s="20" t="n">
        <v>3.51235038</v>
      </c>
      <c r="I53" s="18" t="n">
        <v>440.43107959</v>
      </c>
      <c r="J53" s="20" t="n">
        <v>4.5557403</v>
      </c>
      <c r="K53" s="18" t="s">
        <v>404</v>
      </c>
      <c r="L53" s="20" t="s">
        <v>404</v>
      </c>
      <c r="M53" s="18" t="s">
        <v>404</v>
      </c>
      <c r="N53" s="20" t="s">
        <v>404</v>
      </c>
      <c r="O53" s="18" t="s">
        <v>404</v>
      </c>
      <c r="P53" s="20" t="s">
        <v>404</v>
      </c>
      <c r="Q53" s="18" t="s">
        <v>404</v>
      </c>
      <c r="R53" s="20" t="s">
        <v>404</v>
      </c>
      <c r="S53" s="18" t="n">
        <v>354.92007418</v>
      </c>
      <c r="T53" s="20" t="n">
        <v>20.79373971</v>
      </c>
    </row>
    <row r="54" spans="1:20">
      <c r="A54" s="15" t="s">
        <v>451</v>
      </c>
      <c r="B54" s="17" t="n">
        <v>4740</v>
      </c>
      <c r="C54" s="18">
        <f>(199.0/B54*100)</f>
        <v/>
      </c>
      <c r="D54" s="19" t="n">
        <v>4541</v>
      </c>
      <c r="E54" s="18" t="n">
        <v>350.46597809</v>
      </c>
      <c r="F54" s="20" t="n">
        <v>9.82880231</v>
      </c>
      <c r="G54" s="18" t="n">
        <v>372.41076027</v>
      </c>
      <c r="H54" s="20" t="n">
        <v>9.771632200000001</v>
      </c>
      <c r="I54" s="18" t="n">
        <v>353.2712942</v>
      </c>
      <c r="J54" s="20" t="n">
        <v>5.44424826</v>
      </c>
      <c r="K54" s="18" t="s">
        <v>404</v>
      </c>
      <c r="L54" s="20" t="s">
        <v>404</v>
      </c>
      <c r="M54" s="18" t="s">
        <v>404</v>
      </c>
      <c r="N54" s="20" t="s">
        <v>404</v>
      </c>
      <c r="O54" s="18" t="s">
        <v>404</v>
      </c>
      <c r="P54" s="20" t="s">
        <v>404</v>
      </c>
      <c r="Q54" s="18" t="s">
        <v>404</v>
      </c>
      <c r="R54" s="20" t="s">
        <v>404</v>
      </c>
      <c r="S54" s="18" t="n">
        <v>348.00654418</v>
      </c>
      <c r="T54" s="20" t="n">
        <v>12.50882686</v>
      </c>
    </row>
    <row r="55" spans="1:20">
      <c r="A55" s="15" t="s">
        <v>452</v>
      </c>
      <c r="B55" s="17" t="n">
        <v>5316</v>
      </c>
      <c r="C55" s="18">
        <f>(43.0/B55*100)</f>
        <v/>
      </c>
      <c r="D55" s="19" t="n">
        <v>5273</v>
      </c>
      <c r="E55" s="18" t="n">
        <v>400.25406619</v>
      </c>
      <c r="F55" s="20" t="n">
        <v>5.20298516</v>
      </c>
      <c r="G55" s="18" t="n">
        <v>411.63179077</v>
      </c>
      <c r="H55" s="20" t="n">
        <v>6.49850427</v>
      </c>
      <c r="I55" s="18" t="n">
        <v>389.13873497</v>
      </c>
      <c r="J55" s="20" t="n">
        <v>7.14767692</v>
      </c>
      <c r="K55" s="18" t="s">
        <v>404</v>
      </c>
      <c r="L55" s="20" t="s">
        <v>404</v>
      </c>
      <c r="M55" s="18" t="s">
        <v>404</v>
      </c>
      <c r="N55" s="20" t="s">
        <v>404</v>
      </c>
      <c r="O55" s="18" t="s">
        <v>404</v>
      </c>
      <c r="P55" s="20" t="s">
        <v>404</v>
      </c>
      <c r="Q55" s="18" t="n">
        <v>413.6588634</v>
      </c>
      <c r="R55" s="20" t="n">
        <v>5.84716265</v>
      </c>
      <c r="S55" s="18" t="n">
        <v>353.14847859</v>
      </c>
      <c r="T55" s="20" t="n">
        <v>28.86744463</v>
      </c>
    </row>
    <row r="56" spans="1:20">
      <c r="A56" s="15" t="s">
        <v>453</v>
      </c>
      <c r="B56" s="17" t="n">
        <v>5359</v>
      </c>
      <c r="C56" s="18">
        <f>(0.0/B56*100)</f>
        <v/>
      </c>
      <c r="D56" s="19" t="n">
        <v>5359</v>
      </c>
      <c r="E56" s="18" t="n">
        <v>548.71571383</v>
      </c>
      <c r="F56" s="20" t="n">
        <v>12.74332008</v>
      </c>
      <c r="G56" s="18" t="n">
        <v>534.29109394</v>
      </c>
      <c r="H56" s="20" t="n">
        <v>4.87754758</v>
      </c>
      <c r="I56" s="18" t="n">
        <v>513.42089928</v>
      </c>
      <c r="J56" s="20" t="n">
        <v>6.73835726</v>
      </c>
      <c r="K56" s="18" t="s">
        <v>404</v>
      </c>
      <c r="L56" s="20" t="s">
        <v>404</v>
      </c>
      <c r="M56" s="18" t="s">
        <v>404</v>
      </c>
      <c r="N56" s="20" t="s">
        <v>404</v>
      </c>
      <c r="O56" s="18" t="s">
        <v>404</v>
      </c>
      <c r="P56" s="20" t="s">
        <v>404</v>
      </c>
      <c r="Q56" s="18" t="s">
        <v>404</v>
      </c>
      <c r="R56" s="20" t="s">
        <v>404</v>
      </c>
      <c r="S56" s="18" t="n">
        <v>526.54197708</v>
      </c>
      <c r="T56" s="20" t="n">
        <v>12.26576809</v>
      </c>
    </row>
    <row r="57" spans="1:20">
      <c r="A57" s="15" t="s">
        <v>454</v>
      </c>
      <c r="B57" s="17" t="n">
        <v>6513</v>
      </c>
      <c r="C57" s="18">
        <f>(0.0/B57*100)</f>
        <v/>
      </c>
      <c r="D57" s="19" t="n">
        <v>6513</v>
      </c>
      <c r="E57" s="18" t="n">
        <v>399.43789321</v>
      </c>
      <c r="F57" s="20" t="n">
        <v>5.68472202</v>
      </c>
      <c r="G57" s="18" t="n">
        <v>405.0906289</v>
      </c>
      <c r="H57" s="20" t="n">
        <v>6.14218954</v>
      </c>
      <c r="I57" s="18" t="n">
        <v>390.83196034</v>
      </c>
      <c r="J57" s="20" t="n">
        <v>5.87356238</v>
      </c>
      <c r="K57" s="18" t="s">
        <v>404</v>
      </c>
      <c r="L57" s="20" t="s">
        <v>404</v>
      </c>
      <c r="M57" s="18" t="s">
        <v>404</v>
      </c>
      <c r="N57" s="20" t="s">
        <v>404</v>
      </c>
      <c r="O57" s="18" t="s">
        <v>404</v>
      </c>
      <c r="P57" s="20" t="s">
        <v>404</v>
      </c>
      <c r="Q57" s="18" t="s">
        <v>404</v>
      </c>
      <c r="R57" s="20" t="s">
        <v>404</v>
      </c>
      <c r="S57" s="18" t="s">
        <v>404</v>
      </c>
      <c r="T57" s="20" t="s">
        <v>404</v>
      </c>
    </row>
    <row r="58" spans="1:20">
      <c r="A58" s="15" t="s">
        <v>455</v>
      </c>
      <c r="B58" s="17" t="n">
        <v>7267</v>
      </c>
      <c r="C58" s="18">
        <f>(0.0/B58*100)</f>
        <v/>
      </c>
      <c r="D58" s="19" t="n">
        <v>7267</v>
      </c>
      <c r="E58" s="18" t="n">
        <v>416.24745887</v>
      </c>
      <c r="F58" s="20" t="n">
        <v>7.38235423</v>
      </c>
      <c r="G58" s="18" t="n">
        <v>406.33373979</v>
      </c>
      <c r="H58" s="20" t="n">
        <v>5.06851495</v>
      </c>
      <c r="I58" s="18" t="n">
        <v>398.57464034</v>
      </c>
      <c r="J58" s="20" t="n">
        <v>9.22339607</v>
      </c>
      <c r="K58" s="18" t="s">
        <v>404</v>
      </c>
      <c r="L58" s="20" t="s">
        <v>404</v>
      </c>
      <c r="M58" s="18" t="s">
        <v>404</v>
      </c>
      <c r="N58" s="20" t="s">
        <v>404</v>
      </c>
      <c r="O58" s="18" t="s">
        <v>404</v>
      </c>
      <c r="P58" s="20" t="s">
        <v>404</v>
      </c>
      <c r="Q58" s="18" t="n">
        <v>467.35663293</v>
      </c>
      <c r="R58" s="20" t="n">
        <v>7.76221757</v>
      </c>
      <c r="S58" s="18" t="n">
        <v>417.65073157</v>
      </c>
      <c r="T58" s="20" t="n">
        <v>35.39204854</v>
      </c>
    </row>
    <row r="59" spans="1:20">
      <c r="A59" s="15" t="s">
        <v>456</v>
      </c>
      <c r="B59" s="17" t="n">
        <v>4826</v>
      </c>
      <c r="C59" s="18">
        <f>(0.0/B59*100)</f>
        <v/>
      </c>
      <c r="D59" s="19" t="n">
        <v>4826</v>
      </c>
      <c r="E59" s="18" t="n">
        <v>357.91367432</v>
      </c>
      <c r="F59" s="20" t="n">
        <v>3.20747684</v>
      </c>
      <c r="G59" s="18" t="n">
        <v>359.26479533</v>
      </c>
      <c r="H59" s="20" t="n">
        <v>2.38656101</v>
      </c>
      <c r="I59" s="18" t="n">
        <v>331.62169495</v>
      </c>
      <c r="J59" s="20" t="n">
        <v>2.45646761</v>
      </c>
      <c r="K59" s="18" t="s">
        <v>404</v>
      </c>
      <c r="L59" s="20" t="s">
        <v>404</v>
      </c>
      <c r="M59" s="18" t="s">
        <v>404</v>
      </c>
      <c r="N59" s="20" t="s">
        <v>404</v>
      </c>
      <c r="O59" s="18" t="s">
        <v>404</v>
      </c>
      <c r="P59" s="20" t="s">
        <v>404</v>
      </c>
      <c r="Q59" s="18" t="s">
        <v>404</v>
      </c>
      <c r="R59" s="20" t="s">
        <v>404</v>
      </c>
      <c r="S59" s="18" t="n">
        <v>335.70294207</v>
      </c>
      <c r="T59" s="20" t="n">
        <v>6.5618479</v>
      </c>
    </row>
    <row r="60" spans="1:20">
      <c r="A60" s="15" t="s">
        <v>457</v>
      </c>
      <c r="B60" s="17" t="n">
        <v>4546</v>
      </c>
      <c r="C60" s="18">
        <f>(0.0/B60*100)</f>
        <v/>
      </c>
      <c r="D60" s="19" t="n">
        <v>4546</v>
      </c>
      <c r="E60" s="18" t="n">
        <v>323.75610669</v>
      </c>
      <c r="F60" s="20" t="n">
        <v>11.67973798</v>
      </c>
      <c r="G60" s="18" t="n">
        <v>358.36606907</v>
      </c>
      <c r="H60" s="20" t="n">
        <v>9.26341345</v>
      </c>
      <c r="I60" s="18" t="n">
        <v>343.38335283</v>
      </c>
      <c r="J60" s="20" t="n">
        <v>7.02553293</v>
      </c>
      <c r="K60" s="18" t="s">
        <v>404</v>
      </c>
      <c r="L60" s="20" t="s">
        <v>404</v>
      </c>
      <c r="M60" s="18" t="s">
        <v>404</v>
      </c>
      <c r="N60" s="20" t="s">
        <v>404</v>
      </c>
      <c r="O60" s="18" t="s">
        <v>404</v>
      </c>
      <c r="P60" s="20" t="s">
        <v>404</v>
      </c>
      <c r="Q60" s="18" t="s">
        <v>404</v>
      </c>
      <c r="R60" s="20" t="s">
        <v>404</v>
      </c>
      <c r="S60" s="18" t="n">
        <v>381.74121753</v>
      </c>
      <c r="T60" s="20" t="n">
        <v>38.0121424</v>
      </c>
    </row>
    <row r="61" spans="1:20">
      <c r="A61" s="15" t="s">
        <v>458</v>
      </c>
      <c r="B61" s="17" t="n">
        <v>6525</v>
      </c>
      <c r="C61" s="18">
        <f>(0.0/B61*100)</f>
        <v/>
      </c>
      <c r="D61" s="19" t="n">
        <v>6525</v>
      </c>
      <c r="E61" s="18" t="n">
        <v>469.26726826</v>
      </c>
      <c r="F61" s="20" t="n">
        <v>4.66636644</v>
      </c>
      <c r="G61" s="18" t="n">
        <v>475.93050126</v>
      </c>
      <c r="H61" s="20" t="n">
        <v>3.50253557</v>
      </c>
      <c r="I61" s="18" t="n">
        <v>459.44162843</v>
      </c>
      <c r="J61" s="20" t="n">
        <v>34.57153867</v>
      </c>
      <c r="K61" s="18" t="s">
        <v>404</v>
      </c>
      <c r="L61" s="20" t="s">
        <v>404</v>
      </c>
      <c r="M61" s="18" t="s">
        <v>404</v>
      </c>
      <c r="N61" s="20" t="s">
        <v>404</v>
      </c>
      <c r="O61" s="18" t="s">
        <v>404</v>
      </c>
      <c r="P61" s="20" t="s">
        <v>404</v>
      </c>
      <c r="Q61" s="18" t="s">
        <v>404</v>
      </c>
      <c r="R61" s="20" t="s">
        <v>404</v>
      </c>
      <c r="S61" s="18" t="n">
        <v>491.67033443</v>
      </c>
      <c r="T61" s="20" t="n">
        <v>12.52476333</v>
      </c>
    </row>
    <row r="62" spans="1:20">
      <c r="A62" s="15" t="s">
        <v>459</v>
      </c>
      <c r="B62" s="17" t="n">
        <v>4476</v>
      </c>
      <c r="C62" s="18">
        <f>(0.0/B62*100)</f>
        <v/>
      </c>
      <c r="D62" s="19" t="n">
        <v>4476</v>
      </c>
      <c r="E62" s="18" t="n">
        <v>450.88570381</v>
      </c>
      <c r="F62" s="20" t="n">
        <v>7.02823544</v>
      </c>
      <c r="G62" s="18" t="n">
        <v>520.79393049</v>
      </c>
      <c r="H62" s="20" t="n">
        <v>1.63604007</v>
      </c>
      <c r="I62" s="18" t="n">
        <v>490.80310264</v>
      </c>
      <c r="J62" s="20" t="n">
        <v>2.04181053</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358.41195172</v>
      </c>
      <c r="F63" s="20" t="n">
        <v>2.65364849</v>
      </c>
      <c r="G63" s="18" t="n">
        <v>344.68125193</v>
      </c>
      <c r="H63" s="20" t="n">
        <v>2.26300206</v>
      </c>
      <c r="I63" s="18" t="n">
        <v>346.90638374</v>
      </c>
      <c r="J63" s="20" t="n">
        <v>3.10644367</v>
      </c>
      <c r="K63" s="18" t="s">
        <v>404</v>
      </c>
      <c r="L63" s="20" t="s">
        <v>404</v>
      </c>
      <c r="M63" s="18" t="s">
        <v>404</v>
      </c>
      <c r="N63" s="20" t="s">
        <v>404</v>
      </c>
      <c r="O63" s="18" t="s">
        <v>404</v>
      </c>
      <c r="P63" s="20" t="s">
        <v>404</v>
      </c>
      <c r="Q63" s="18" t="s">
        <v>404</v>
      </c>
      <c r="R63" s="20" t="s">
        <v>404</v>
      </c>
      <c r="S63" s="18" t="n">
        <v>378.05479306</v>
      </c>
      <c r="T63" s="20" t="n">
        <v>6.33013204</v>
      </c>
    </row>
    <row r="64" spans="1:20">
      <c r="A64" s="15" t="s">
        <v>461</v>
      </c>
      <c r="B64" s="17" t="n">
        <v>3634</v>
      </c>
      <c r="C64" s="18">
        <f>(27.0/B64*100)</f>
        <v/>
      </c>
      <c r="D64" s="19" t="n">
        <v>3607</v>
      </c>
      <c r="E64" s="18" t="n">
        <v>442.62290034</v>
      </c>
      <c r="F64" s="20" t="n">
        <v>2.52768542</v>
      </c>
      <c r="G64" s="18" t="n">
        <v>449.81975622</v>
      </c>
      <c r="H64" s="20" t="n">
        <v>3.72932047</v>
      </c>
      <c r="I64" s="18" t="n">
        <v>439.4205065</v>
      </c>
      <c r="J64" s="20" t="n">
        <v>4.39233185</v>
      </c>
      <c r="K64" s="18" t="s">
        <v>404</v>
      </c>
      <c r="L64" s="20" t="s">
        <v>404</v>
      </c>
      <c r="M64" s="18" t="s">
        <v>404</v>
      </c>
      <c r="N64" s="20" t="s">
        <v>404</v>
      </c>
      <c r="O64" s="18" t="n">
        <v>519.51601944</v>
      </c>
      <c r="P64" s="20" t="n">
        <v>13.11383254</v>
      </c>
      <c r="Q64" s="18" t="s">
        <v>404</v>
      </c>
      <c r="R64" s="20" t="s">
        <v>404</v>
      </c>
      <c r="S64" s="18" t="n">
        <v>473.04967945</v>
      </c>
      <c r="T64" s="20" t="n">
        <v>7.98931027</v>
      </c>
    </row>
    <row r="65" spans="1:20">
      <c r="A65" s="15" t="s">
        <v>462</v>
      </c>
      <c r="B65" s="17" t="n">
        <v>5325</v>
      </c>
      <c r="C65" s="18">
        <f>(0.0/B65*100)</f>
        <v/>
      </c>
      <c r="D65" s="19" t="n">
        <v>5325</v>
      </c>
      <c r="E65" s="18" t="n">
        <v>407.45888668</v>
      </c>
      <c r="F65" s="20" t="n">
        <v>4.04379257</v>
      </c>
      <c r="G65" s="18" t="n">
        <v>427.05111975</v>
      </c>
      <c r="H65" s="20" t="n">
        <v>5.19356986</v>
      </c>
      <c r="I65" s="18" t="n">
        <v>415.80754655</v>
      </c>
      <c r="J65" s="20" t="n">
        <v>8.31706949</v>
      </c>
      <c r="K65" s="18" t="s">
        <v>404</v>
      </c>
      <c r="L65" s="20" t="s">
        <v>404</v>
      </c>
      <c r="M65" s="18" t="s">
        <v>404</v>
      </c>
      <c r="N65" s="20" t="s">
        <v>404</v>
      </c>
      <c r="O65" s="18" t="s">
        <v>404</v>
      </c>
      <c r="P65" s="20" t="s">
        <v>404</v>
      </c>
      <c r="Q65" s="18" t="s">
        <v>404</v>
      </c>
      <c r="R65" s="20" t="s">
        <v>404</v>
      </c>
      <c r="S65" s="18" t="s">
        <v>404</v>
      </c>
      <c r="T65" s="20" t="s">
        <v>404</v>
      </c>
    </row>
    <row r="66" spans="1:20">
      <c r="A66" s="15" t="s">
        <v>463</v>
      </c>
      <c r="B66" s="17" t="n">
        <v>5665</v>
      </c>
      <c r="C66" s="18">
        <f>(0.0/B66*100)</f>
        <v/>
      </c>
      <c r="D66" s="19" t="n">
        <v>5665</v>
      </c>
      <c r="E66" s="18" t="n">
        <v>427.72149265</v>
      </c>
      <c r="F66" s="20" t="n">
        <v>2.12469849</v>
      </c>
      <c r="G66" s="18" t="n">
        <v>425.69324335</v>
      </c>
      <c r="H66" s="20" t="n">
        <v>2.40190137</v>
      </c>
      <c r="I66" s="18" t="n">
        <v>427.15812398</v>
      </c>
      <c r="J66" s="20" t="n">
        <v>3.27201126</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391.62165809</v>
      </c>
      <c r="F67" s="20" t="n">
        <v>3.94446857</v>
      </c>
      <c r="G67" s="18" t="n">
        <v>406.88215452</v>
      </c>
      <c r="H67" s="20" t="n">
        <v>7.24462353</v>
      </c>
      <c r="I67" s="18" t="n">
        <v>419.75093708</v>
      </c>
      <c r="J67" s="20" t="n">
        <v>14.76671876</v>
      </c>
      <c r="K67" s="18" t="s">
        <v>404</v>
      </c>
      <c r="L67" s="20" t="s">
        <v>404</v>
      </c>
      <c r="M67" s="18" t="s">
        <v>404</v>
      </c>
      <c r="N67" s="20" t="s">
        <v>404</v>
      </c>
      <c r="O67" s="18" t="s">
        <v>404</v>
      </c>
      <c r="P67" s="20" t="s">
        <v>404</v>
      </c>
      <c r="Q67" s="18" t="s">
        <v>404</v>
      </c>
      <c r="R67" s="20" t="s">
        <v>404</v>
      </c>
      <c r="S67" s="18" t="n">
        <v>411.41374807</v>
      </c>
      <c r="T67" s="20" t="n">
        <v>18.24199479</v>
      </c>
    </row>
    <row r="68" spans="1:20">
      <c r="A68" s="15" t="s">
        <v>465</v>
      </c>
      <c r="B68" s="17" t="n">
        <v>12083</v>
      </c>
      <c r="C68" s="18">
        <f>(0.0/B68*100)</f>
        <v/>
      </c>
      <c r="D68" s="19" t="n">
        <v>12083</v>
      </c>
      <c r="E68" s="18" t="n">
        <v>382.39957187</v>
      </c>
      <c r="F68" s="20" t="n">
        <v>1.84789587</v>
      </c>
      <c r="G68" s="18" t="n">
        <v>396.47314844</v>
      </c>
      <c r="H68" s="20" t="n">
        <v>1.7928437</v>
      </c>
      <c r="I68" s="18" t="n">
        <v>425.04403844</v>
      </c>
      <c r="J68" s="20" t="n">
        <v>1.47291987</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434.15817401</v>
      </c>
      <c r="F69" s="20" t="n">
        <v>6.26296316</v>
      </c>
      <c r="G69" s="18" t="n">
        <v>428.6795395</v>
      </c>
      <c r="H69" s="20" t="n">
        <v>7.97969483</v>
      </c>
      <c r="I69" s="18" t="n">
        <v>450.87458033</v>
      </c>
      <c r="J69" s="20" t="n">
        <v>13.33002567</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499.45140215</v>
      </c>
      <c r="F70" s="20" t="n">
        <v>3.74021921</v>
      </c>
      <c r="G70" s="18" t="n">
        <v>490.85255944</v>
      </c>
      <c r="H70" s="20" t="n">
        <v>5.42082356</v>
      </c>
      <c r="I70" s="18" t="n">
        <v>487.80519705</v>
      </c>
      <c r="J70" s="20" t="n">
        <v>10.71073437</v>
      </c>
      <c r="K70" s="18" t="s">
        <v>404</v>
      </c>
      <c r="L70" s="20" t="s">
        <v>404</v>
      </c>
      <c r="M70" s="18" t="s">
        <v>404</v>
      </c>
      <c r="N70" s="20" t="s">
        <v>404</v>
      </c>
      <c r="O70" s="18" t="s">
        <v>404</v>
      </c>
      <c r="P70" s="20" t="s">
        <v>404</v>
      </c>
      <c r="Q70" s="18" t="s">
        <v>404</v>
      </c>
      <c r="R70" s="20" t="s">
        <v>404</v>
      </c>
      <c r="S70" s="18" t="n">
        <v>478.55504286</v>
      </c>
      <c r="T70" s="20" t="n">
        <v>20.02663344</v>
      </c>
    </row>
    <row r="71" spans="1:20">
      <c r="A71" s="15" t="s">
        <v>468</v>
      </c>
      <c r="B71" s="17" t="n">
        <v>6115</v>
      </c>
      <c r="C71" s="18">
        <f>(0.0/B71*100)</f>
        <v/>
      </c>
      <c r="D71" s="19" t="n">
        <v>6115</v>
      </c>
      <c r="E71" s="18" t="n">
        <v>519.43010191</v>
      </c>
      <c r="F71" s="20" t="n">
        <v>2.57820588</v>
      </c>
      <c r="G71" s="18" t="n">
        <v>541.23668539</v>
      </c>
      <c r="H71" s="20" t="n">
        <v>2.633302</v>
      </c>
      <c r="I71" s="18" t="n">
        <v>535.02194328</v>
      </c>
      <c r="J71" s="20" t="n">
        <v>2.36446271</v>
      </c>
      <c r="K71" s="18" t="s">
        <v>404</v>
      </c>
      <c r="L71" s="20" t="s">
        <v>404</v>
      </c>
      <c r="M71" s="18" t="s">
        <v>404</v>
      </c>
      <c r="N71" s="20" t="s">
        <v>404</v>
      </c>
      <c r="O71" s="18" t="s">
        <v>404</v>
      </c>
      <c r="P71" s="20" t="s">
        <v>404</v>
      </c>
      <c r="Q71" s="18" t="s">
        <v>404</v>
      </c>
      <c r="R71" s="20" t="s">
        <v>404</v>
      </c>
      <c r="S71" s="18" t="n">
        <v>477.62548649</v>
      </c>
      <c r="T71" s="20" t="n">
        <v>16.94240927</v>
      </c>
    </row>
    <row r="72" spans="1:20">
      <c r="A72" s="15" t="s">
        <v>469</v>
      </c>
      <c r="B72" s="17" t="n">
        <v>7708</v>
      </c>
      <c r="C72" s="18">
        <f>(0.0/B72*100)</f>
        <v/>
      </c>
      <c r="D72" s="19" t="n">
        <v>7708</v>
      </c>
      <c r="E72" s="18" t="n">
        <v>506.96548769</v>
      </c>
      <c r="F72" s="20" t="n">
        <v>6.41596031</v>
      </c>
      <c r="G72" s="18" t="n">
        <v>495.98339589</v>
      </c>
      <c r="H72" s="20" t="n">
        <v>4.88548726</v>
      </c>
      <c r="I72" s="18" t="n">
        <v>478.17763734</v>
      </c>
      <c r="J72" s="20" t="n">
        <v>8.430948320000001</v>
      </c>
      <c r="K72" s="18" t="s">
        <v>404</v>
      </c>
      <c r="L72" s="20" t="s">
        <v>404</v>
      </c>
      <c r="M72" s="18" t="s">
        <v>404</v>
      </c>
      <c r="N72" s="20" t="s">
        <v>404</v>
      </c>
      <c r="O72" s="18" t="s">
        <v>404</v>
      </c>
      <c r="P72" s="20" t="s">
        <v>404</v>
      </c>
      <c r="Q72" s="18" t="s">
        <v>404</v>
      </c>
      <c r="R72" s="20" t="s">
        <v>404</v>
      </c>
      <c r="S72" s="18" t="n">
        <v>498.65041849</v>
      </c>
      <c r="T72" s="20" t="n">
        <v>35.96749374</v>
      </c>
    </row>
    <row r="73" spans="1:20">
      <c r="A73" s="15" t="s">
        <v>470</v>
      </c>
      <c r="B73" s="17" t="n">
        <v>8249</v>
      </c>
      <c r="C73" s="18">
        <f>(0.0/B73*100)</f>
        <v/>
      </c>
      <c r="D73" s="19" t="n">
        <v>8249</v>
      </c>
      <c r="E73" s="18" t="n">
        <v>419.32970216</v>
      </c>
      <c r="F73" s="20" t="n">
        <v>29.87801526</v>
      </c>
      <c r="G73" s="18" t="n">
        <v>413.97707567</v>
      </c>
      <c r="H73" s="20" t="n">
        <v>9.96430159</v>
      </c>
      <c r="I73" s="18" t="n">
        <v>408.1135819</v>
      </c>
      <c r="J73" s="20" t="n">
        <v>4.02839109</v>
      </c>
      <c r="K73" s="18" t="s">
        <v>404</v>
      </c>
      <c r="L73" s="20" t="s">
        <v>404</v>
      </c>
      <c r="M73" s="18" t="s">
        <v>404</v>
      </c>
      <c r="N73" s="20" t="s">
        <v>404</v>
      </c>
      <c r="O73" s="18" t="s">
        <v>404</v>
      </c>
      <c r="P73" s="20" t="s">
        <v>404</v>
      </c>
      <c r="Q73" s="18" t="s">
        <v>404</v>
      </c>
      <c r="R73" s="20" t="s">
        <v>404</v>
      </c>
      <c r="S73" s="18" t="n">
        <v>410.88830532</v>
      </c>
      <c r="T73" s="20" t="n">
        <v>16.00968463</v>
      </c>
    </row>
    <row r="74" spans="1:20">
      <c r="A74" s="15" t="s">
        <v>471</v>
      </c>
      <c r="B74" s="17" t="n">
        <v>4692</v>
      </c>
      <c r="C74" s="18">
        <f>(484.0/B74*100)</f>
        <v/>
      </c>
      <c r="D74" s="19" t="n">
        <v>4208</v>
      </c>
      <c r="E74" s="18" t="n">
        <v>398.075981</v>
      </c>
      <c r="F74" s="20" t="n">
        <v>3.82614744</v>
      </c>
      <c r="G74" s="18" t="n">
        <v>436.06056021</v>
      </c>
      <c r="H74" s="20" t="n">
        <v>2.55800129</v>
      </c>
      <c r="I74" s="18" t="n">
        <v>427.7753967</v>
      </c>
      <c r="J74" s="20" t="n">
        <v>2.5392047</v>
      </c>
      <c r="K74" s="18" t="s">
        <v>404</v>
      </c>
      <c r="L74" s="20" t="s">
        <v>404</v>
      </c>
      <c r="M74" s="18" t="s">
        <v>404</v>
      </c>
      <c r="N74" s="20" t="s">
        <v>404</v>
      </c>
      <c r="O74" s="18" t="s">
        <v>404</v>
      </c>
      <c r="P74" s="20" t="s">
        <v>404</v>
      </c>
      <c r="Q74" s="18" t="s">
        <v>404</v>
      </c>
      <c r="R74" s="20" t="s">
        <v>404</v>
      </c>
      <c r="S74" s="18" t="n">
        <v>292.30267052</v>
      </c>
      <c r="T74" s="20" t="n">
        <v>19.63102652</v>
      </c>
    </row>
    <row r="75" spans="1:20">
      <c r="A75" s="15" t="s">
        <v>472</v>
      </c>
      <c r="B75" s="17" t="n">
        <v>5375</v>
      </c>
      <c r="C75" s="18">
        <f>(483.0/B75*100)</f>
        <v/>
      </c>
      <c r="D75" s="19" t="n">
        <v>4892</v>
      </c>
      <c r="E75" s="18" t="n">
        <v>369.42315921</v>
      </c>
      <c r="F75" s="20" t="n">
        <v>8.709834300000001</v>
      </c>
      <c r="G75" s="18" t="n">
        <v>359.21131089</v>
      </c>
      <c r="H75" s="20" t="n">
        <v>5.43362639</v>
      </c>
      <c r="I75" s="18" t="n">
        <v>362.04371974</v>
      </c>
      <c r="J75" s="20" t="n">
        <v>8.956228879999999</v>
      </c>
      <c r="K75" s="18" t="s">
        <v>404</v>
      </c>
      <c r="L75" s="20" t="s">
        <v>404</v>
      </c>
      <c r="M75" s="18" t="s">
        <v>404</v>
      </c>
      <c r="N75" s="20" t="s">
        <v>404</v>
      </c>
      <c r="O75" s="18" t="s">
        <v>404</v>
      </c>
      <c r="P75" s="20" t="s">
        <v>404</v>
      </c>
      <c r="Q75" s="18" t="s">
        <v>404</v>
      </c>
      <c r="R75" s="20" t="s">
        <v>404</v>
      </c>
      <c r="S75" s="18" t="n">
        <v>344.45547398</v>
      </c>
      <c r="T75" s="20" t="n">
        <v>23.66944519</v>
      </c>
    </row>
    <row r="76" spans="1:20">
      <c r="A76" s="15" t="s">
        <v>473</v>
      </c>
      <c r="B76" s="17" t="n">
        <v>14167</v>
      </c>
      <c r="C76" s="18">
        <f>(1400.0/B76*100)</f>
        <v/>
      </c>
      <c r="D76" s="19" t="n">
        <v>12767</v>
      </c>
      <c r="E76" s="18" t="n">
        <v>414.28086406</v>
      </c>
      <c r="F76" s="20" t="n">
        <v>11.97406797</v>
      </c>
      <c r="G76" s="18" t="n">
        <v>436.04828837</v>
      </c>
      <c r="H76" s="20" t="n">
        <v>4.71656104</v>
      </c>
      <c r="I76" s="18" t="n">
        <v>444.79539113</v>
      </c>
      <c r="J76" s="20" t="n">
        <v>5.78451496</v>
      </c>
      <c r="K76" s="18" t="s">
        <v>404</v>
      </c>
      <c r="L76" s="20" t="s">
        <v>404</v>
      </c>
      <c r="M76" s="18" t="s">
        <v>404</v>
      </c>
      <c r="N76" s="20" t="s">
        <v>404</v>
      </c>
      <c r="O76" s="18" t="s">
        <v>404</v>
      </c>
      <c r="P76" s="20" t="s">
        <v>404</v>
      </c>
      <c r="Q76" s="18" t="s">
        <v>404</v>
      </c>
      <c r="R76" s="20" t="s">
        <v>404</v>
      </c>
      <c r="S76" s="18" t="n">
        <v>438.04477267</v>
      </c>
      <c r="T76" s="20" t="n">
        <v>11.60938419</v>
      </c>
    </row>
    <row r="77" spans="1:20">
      <c r="A77" s="15" t="s">
        <v>474</v>
      </c>
      <c r="B77" s="17" t="n">
        <v>6062</v>
      </c>
      <c r="C77" s="18">
        <f>(0.0/B77*100)</f>
        <v/>
      </c>
      <c r="D77" s="19" t="n">
        <v>6062</v>
      </c>
      <c r="E77" s="18" t="n">
        <v>432.32237571</v>
      </c>
      <c r="F77" s="20" t="n">
        <v>4.34691944</v>
      </c>
      <c r="G77" s="18" t="n">
        <v>447.086226</v>
      </c>
      <c r="H77" s="20" t="n">
        <v>7.08133424</v>
      </c>
      <c r="I77" s="18" t="n">
        <v>433.09542487</v>
      </c>
      <c r="J77" s="20" t="n">
        <v>13.01021013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486.68263683</v>
      </c>
      <c r="F78" s="20" t="n">
        <v>8.131221500000001</v>
      </c>
      <c r="G78" s="18" t="n">
        <v>483.89713253</v>
      </c>
      <c r="H78" s="20" t="n">
        <v>5.2800825</v>
      </c>
      <c r="I78" s="18" t="n">
        <v>488.23709972</v>
      </c>
      <c r="J78" s="20" t="n">
        <v>7.24245176</v>
      </c>
      <c r="K78" s="18" t="s">
        <v>404</v>
      </c>
      <c r="L78" s="20" t="s">
        <v>404</v>
      </c>
      <c r="M78" s="18" t="s">
        <v>404</v>
      </c>
      <c r="N78" s="20" t="s">
        <v>404</v>
      </c>
      <c r="O78" s="18" t="s">
        <v>404</v>
      </c>
      <c r="P78" s="20" t="s">
        <v>404</v>
      </c>
      <c r="Q78" s="18" t="s">
        <v>404</v>
      </c>
      <c r="R78" s="20" t="s">
        <v>404</v>
      </c>
      <c r="S78" s="18" t="n">
        <v>530.54899663</v>
      </c>
      <c r="T78" s="20" t="n">
        <v>27.2169121</v>
      </c>
    </row>
    <row customHeight="1" ht="25" r="79" spans="1:20">
      <c r="A79" s="15" t="s">
        <v>476</v>
      </c>
      <c r="B79" s="17" t="n">
        <v>1657</v>
      </c>
      <c r="C79" s="18">
        <f>(21.0/B79*100)</f>
        <v/>
      </c>
      <c r="D79" s="19" t="n">
        <v>1636</v>
      </c>
      <c r="E79" s="18" t="n">
        <v>480.34990852</v>
      </c>
      <c r="F79" s="20" t="n">
        <v>12.55147916</v>
      </c>
      <c r="G79" s="18" t="n">
        <v>471.37018605</v>
      </c>
      <c r="H79" s="20" t="n">
        <v>8.957986</v>
      </c>
      <c r="I79" s="18" t="n">
        <v>475.47637441</v>
      </c>
      <c r="J79" s="20" t="n">
        <v>25.12640178</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435.20380405</v>
      </c>
      <c r="F80" s="20" t="n">
        <v>7.03693032</v>
      </c>
      <c r="G80" s="18" t="n">
        <v>427.54242113</v>
      </c>
      <c r="H80" s="20" t="n">
        <v>6.04523677</v>
      </c>
      <c r="I80" s="18" t="n">
        <v>419.69726223</v>
      </c>
      <c r="J80" s="20" t="n">
        <v>7.12317855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430.82651676</v>
      </c>
      <c r="F81" s="20" t="n">
        <v>7.84734563</v>
      </c>
      <c r="G81" s="18" t="n">
        <v>430.67465964</v>
      </c>
      <c r="H81" s="20" t="n">
        <v>5.57918155</v>
      </c>
      <c r="I81" s="18" t="n">
        <v>430.17124334</v>
      </c>
      <c r="J81" s="20" t="n">
        <v>5.50380774</v>
      </c>
      <c r="K81" s="18" t="s">
        <v>404</v>
      </c>
      <c r="L81" s="20" t="s">
        <v>404</v>
      </c>
      <c r="M81" s="18" t="s">
        <v>404</v>
      </c>
      <c r="N81" s="20" t="s">
        <v>404</v>
      </c>
      <c r="O81" s="18" t="s">
        <v>404</v>
      </c>
      <c r="P81" s="20" t="s">
        <v>404</v>
      </c>
      <c r="Q81" s="18" t="s">
        <v>404</v>
      </c>
      <c r="R81" s="20" t="s">
        <v>404</v>
      </c>
      <c r="S81" s="18" t="n">
        <v>440.88963116</v>
      </c>
      <c r="T81" s="20" t="n">
        <v>9.255052239999999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611</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491.36205648</v>
      </c>
      <c r="F7" s="20" t="n">
        <v>2.87827302</v>
      </c>
      <c r="G7" s="18" t="n">
        <v>511.19082671</v>
      </c>
      <c r="H7" s="20" t="n">
        <v>3.44510049</v>
      </c>
      <c r="I7" s="18" t="n">
        <v>515.78877417</v>
      </c>
      <c r="J7" s="20" t="n">
        <v>3.37895096</v>
      </c>
      <c r="K7" s="18" t="s">
        <v>404</v>
      </c>
      <c r="L7" s="20" t="s">
        <v>404</v>
      </c>
      <c r="M7" s="18" t="s">
        <v>404</v>
      </c>
      <c r="N7" s="20" t="s">
        <v>404</v>
      </c>
      <c r="O7" s="18" t="s">
        <v>404</v>
      </c>
      <c r="P7" s="20" t="s">
        <v>404</v>
      </c>
      <c r="Q7" s="18" t="s">
        <v>404</v>
      </c>
      <c r="R7" s="20" t="s">
        <v>404</v>
      </c>
      <c r="S7" s="18" t="n">
        <v>497.09702514</v>
      </c>
      <c r="T7" s="20" t="n">
        <v>8.090674630000001</v>
      </c>
    </row>
    <row r="8" spans="1:20">
      <c r="A8" s="15" t="s">
        <v>405</v>
      </c>
      <c r="B8" s="17" t="n">
        <v>7007</v>
      </c>
      <c r="C8" s="18">
        <f>(0.0/B8*100)</f>
        <v/>
      </c>
      <c r="D8" s="19" t="n">
        <v>7007</v>
      </c>
      <c r="E8" s="18" t="n">
        <v>486.23143628</v>
      </c>
      <c r="F8" s="20" t="n">
        <v>3.90600025</v>
      </c>
      <c r="G8" s="18" t="n">
        <v>479.49660839</v>
      </c>
      <c r="H8" s="20" t="n">
        <v>11.11631351</v>
      </c>
      <c r="I8" s="18" t="n">
        <v>497.81455547</v>
      </c>
      <c r="J8" s="20" t="n">
        <v>16.07722023</v>
      </c>
      <c r="K8" s="18" t="s">
        <v>404</v>
      </c>
      <c r="L8" s="20" t="s">
        <v>404</v>
      </c>
      <c r="M8" s="18" t="s">
        <v>404</v>
      </c>
      <c r="N8" s="20" t="s">
        <v>404</v>
      </c>
      <c r="O8" s="18" t="s">
        <v>404</v>
      </c>
      <c r="P8" s="20" t="s">
        <v>404</v>
      </c>
      <c r="Q8" s="18" t="s">
        <v>404</v>
      </c>
      <c r="R8" s="20" t="s">
        <v>404</v>
      </c>
      <c r="S8" s="18" t="n">
        <v>456.11980904</v>
      </c>
      <c r="T8" s="20" t="n">
        <v>15.31008991</v>
      </c>
    </row>
    <row r="9" spans="1:20">
      <c r="A9" s="15" t="s">
        <v>406</v>
      </c>
      <c r="B9" s="17" t="n">
        <v>9651</v>
      </c>
      <c r="C9" s="18">
        <f>(200.0/B9*100)</f>
        <v/>
      </c>
      <c r="D9" s="19" t="n">
        <v>9451</v>
      </c>
      <c r="E9" s="18" t="n">
        <v>500.67977027</v>
      </c>
      <c r="F9" s="20" t="n">
        <v>6.01293642</v>
      </c>
      <c r="G9" s="18" t="n">
        <v>505.68590599</v>
      </c>
      <c r="H9" s="20" t="n">
        <v>9.388667939999999</v>
      </c>
      <c r="I9" s="18" t="n">
        <v>495.5299941</v>
      </c>
      <c r="J9" s="20" t="n">
        <v>5.34011291</v>
      </c>
      <c r="K9" s="18" t="s">
        <v>404</v>
      </c>
      <c r="L9" s="20" t="s">
        <v>404</v>
      </c>
      <c r="M9" s="18" t="s">
        <v>404</v>
      </c>
      <c r="N9" s="20" t="s">
        <v>404</v>
      </c>
      <c r="O9" s="18" t="s">
        <v>404</v>
      </c>
      <c r="P9" s="20" t="s">
        <v>404</v>
      </c>
      <c r="Q9" s="18" t="s">
        <v>404</v>
      </c>
      <c r="R9" s="20" t="s">
        <v>404</v>
      </c>
      <c r="S9" s="18" t="n">
        <v>488.07981377</v>
      </c>
      <c r="T9" s="20" t="n">
        <v>15.07832609</v>
      </c>
    </row>
    <row r="10" spans="1:20">
      <c r="A10" s="15" t="s">
        <v>407</v>
      </c>
      <c r="B10" s="17" t="n">
        <v>20058</v>
      </c>
      <c r="C10" s="18">
        <f>(2893.0/B10*100)</f>
        <v/>
      </c>
      <c r="D10" s="19" t="n">
        <v>17165</v>
      </c>
      <c r="E10" s="18" t="n">
        <v>525.98431654</v>
      </c>
      <c r="F10" s="20" t="n">
        <v>3.39909492</v>
      </c>
      <c r="G10" s="18" t="n">
        <v>526.2114934700001</v>
      </c>
      <c r="H10" s="20" t="n">
        <v>4.94984832</v>
      </c>
      <c r="I10" s="18" t="n">
        <v>532.2652075</v>
      </c>
      <c r="J10" s="20" t="n">
        <v>4.85192755</v>
      </c>
      <c r="K10" s="18" t="s">
        <v>404</v>
      </c>
      <c r="L10" s="20" t="s">
        <v>404</v>
      </c>
      <c r="M10" s="18" t="s">
        <v>404</v>
      </c>
      <c r="N10" s="20" t="s">
        <v>404</v>
      </c>
      <c r="O10" s="18" t="s">
        <v>404</v>
      </c>
      <c r="P10" s="20" t="s">
        <v>404</v>
      </c>
      <c r="Q10" s="18" t="s">
        <v>404</v>
      </c>
      <c r="R10" s="20" t="s">
        <v>404</v>
      </c>
      <c r="S10" s="18" t="n">
        <v>554.70977233</v>
      </c>
      <c r="T10" s="20" t="n">
        <v>14.87800956</v>
      </c>
    </row>
    <row r="11" spans="1:20">
      <c r="A11" s="15" t="s">
        <v>408</v>
      </c>
      <c r="B11" s="17" t="n">
        <v>7053</v>
      </c>
      <c r="C11" s="18">
        <f>(137.0/B11*100)</f>
        <v/>
      </c>
      <c r="D11" s="19" t="n">
        <v>6916</v>
      </c>
      <c r="E11" s="18" t="n">
        <v>450.06998007</v>
      </c>
      <c r="F11" s="20" t="n">
        <v>3.87372929</v>
      </c>
      <c r="G11" s="18" t="n">
        <v>466.35056973</v>
      </c>
      <c r="H11" s="20" t="n">
        <v>9.22727585</v>
      </c>
      <c r="I11" s="18" t="n">
        <v>496.57569619</v>
      </c>
      <c r="J11" s="20" t="n">
        <v>9.82864238</v>
      </c>
      <c r="K11" s="18" t="s">
        <v>404</v>
      </c>
      <c r="L11" s="20" t="s">
        <v>404</v>
      </c>
      <c r="M11" s="18" t="s">
        <v>404</v>
      </c>
      <c r="N11" s="20" t="s">
        <v>404</v>
      </c>
      <c r="O11" s="18" t="s">
        <v>404</v>
      </c>
      <c r="P11" s="20" t="s">
        <v>404</v>
      </c>
      <c r="Q11" s="18" t="s">
        <v>404</v>
      </c>
      <c r="R11" s="20" t="s">
        <v>404</v>
      </c>
      <c r="S11" s="18" t="n">
        <v>436.30189119</v>
      </c>
      <c r="T11" s="20" t="n">
        <v>8.553277720000001</v>
      </c>
    </row>
    <row r="12" spans="1:20">
      <c r="A12" s="15" t="s">
        <v>409</v>
      </c>
      <c r="B12" s="17" t="n">
        <v>6894</v>
      </c>
      <c r="C12" s="18">
        <f>(106.0/B12*100)</f>
        <v/>
      </c>
      <c r="D12" s="19" t="n">
        <v>6788</v>
      </c>
      <c r="E12" s="18" t="n">
        <v>493.75059579</v>
      </c>
      <c r="F12" s="20" t="n">
        <v>3.43362306</v>
      </c>
      <c r="G12" s="18" t="n">
        <v>475.61853701</v>
      </c>
      <c r="H12" s="20" t="n">
        <v>8.31348414</v>
      </c>
      <c r="I12" s="18" t="n">
        <v>474.1479907</v>
      </c>
      <c r="J12" s="20" t="n">
        <v>6.92355832</v>
      </c>
      <c r="K12" s="18" t="s">
        <v>404</v>
      </c>
      <c r="L12" s="20" t="s">
        <v>404</v>
      </c>
      <c r="M12" s="18" t="s">
        <v>404</v>
      </c>
      <c r="N12" s="20" t="s">
        <v>404</v>
      </c>
      <c r="O12" s="18" t="s">
        <v>404</v>
      </c>
      <c r="P12" s="20" t="s">
        <v>404</v>
      </c>
      <c r="Q12" s="18" t="s">
        <v>404</v>
      </c>
      <c r="R12" s="20" t="s">
        <v>404</v>
      </c>
      <c r="S12" s="18" t="n">
        <v>429.51080839</v>
      </c>
      <c r="T12" s="20" t="n">
        <v>37.21198184</v>
      </c>
    </row>
    <row r="13" spans="1:20">
      <c r="A13" s="15" t="s">
        <v>410</v>
      </c>
      <c r="B13" s="17" t="n">
        <v>7161</v>
      </c>
      <c r="C13" s="18">
        <f>(1175.0/B13*100)</f>
        <v/>
      </c>
      <c r="D13" s="19" t="n">
        <v>5986</v>
      </c>
      <c r="E13" s="18" t="n">
        <v>495.55346197</v>
      </c>
      <c r="F13" s="20" t="n">
        <v>3.6633818</v>
      </c>
      <c r="G13" s="18" t="n">
        <v>506.55186247</v>
      </c>
      <c r="H13" s="20" t="n">
        <v>5.98718711</v>
      </c>
      <c r="I13" s="18" t="n">
        <v>502.69591679</v>
      </c>
      <c r="J13" s="20" t="n">
        <v>7.13418622</v>
      </c>
      <c r="K13" s="18" t="s">
        <v>404</v>
      </c>
      <c r="L13" s="20" t="s">
        <v>404</v>
      </c>
      <c r="M13" s="18" t="s">
        <v>404</v>
      </c>
      <c r="N13" s="20" t="s">
        <v>404</v>
      </c>
      <c r="O13" s="18" t="s">
        <v>404</v>
      </c>
      <c r="P13" s="20" t="s">
        <v>404</v>
      </c>
      <c r="Q13" s="18" t="s">
        <v>404</v>
      </c>
      <c r="R13" s="20" t="s">
        <v>404</v>
      </c>
      <c r="S13" s="18" t="n">
        <v>497.9182448</v>
      </c>
      <c r="T13" s="20" t="n">
        <v>7.56911731</v>
      </c>
    </row>
    <row r="14" spans="1:20">
      <c r="A14" s="15" t="s">
        <v>411</v>
      </c>
      <c r="B14" s="17" t="n">
        <v>5587</v>
      </c>
      <c r="C14" s="18">
        <f>(0.0/B14*100)</f>
        <v/>
      </c>
      <c r="D14" s="19" t="n">
        <v>5587</v>
      </c>
      <c r="E14" s="18" t="n">
        <v>524.74862947</v>
      </c>
      <c r="F14" s="20" t="n">
        <v>3.74493993</v>
      </c>
      <c r="G14" s="18" t="n">
        <v>513.49899356</v>
      </c>
      <c r="H14" s="20" t="n">
        <v>3.92161401</v>
      </c>
      <c r="I14" s="18" t="n">
        <v>511.80753441</v>
      </c>
      <c r="J14" s="20" t="n">
        <v>5.46597713</v>
      </c>
      <c r="K14" s="18" t="s">
        <v>404</v>
      </c>
      <c r="L14" s="20" t="s">
        <v>404</v>
      </c>
      <c r="M14" s="18" t="s">
        <v>404</v>
      </c>
      <c r="N14" s="20" t="s">
        <v>404</v>
      </c>
      <c r="O14" s="18" t="s">
        <v>404</v>
      </c>
      <c r="P14" s="20" t="s">
        <v>404</v>
      </c>
      <c r="Q14" s="18" t="s">
        <v>404</v>
      </c>
      <c r="R14" s="20" t="s">
        <v>404</v>
      </c>
      <c r="S14" s="18" t="n">
        <v>524.8186598</v>
      </c>
      <c r="T14" s="20" t="n">
        <v>12.96557296</v>
      </c>
    </row>
    <row r="15" spans="1:20">
      <c r="A15" s="15" t="s">
        <v>412</v>
      </c>
      <c r="B15" s="17" t="n">
        <v>5882</v>
      </c>
      <c r="C15" s="18">
        <f>(0.0/B15*100)</f>
        <v/>
      </c>
      <c r="D15" s="19" t="n">
        <v>5882</v>
      </c>
      <c r="E15" s="18" t="n">
        <v>524.25079811</v>
      </c>
      <c r="F15" s="20" t="n">
        <v>3.05674309</v>
      </c>
      <c r="G15" s="18" t="n">
        <v>528.3579264700001</v>
      </c>
      <c r="H15" s="20" t="n">
        <v>5.88327006</v>
      </c>
      <c r="I15" s="18" t="n">
        <v>543.31610496</v>
      </c>
      <c r="J15" s="20" t="n">
        <v>13.16775588</v>
      </c>
      <c r="K15" s="18" t="s">
        <v>404</v>
      </c>
      <c r="L15" s="20" t="s">
        <v>404</v>
      </c>
      <c r="M15" s="18" t="s">
        <v>404</v>
      </c>
      <c r="N15" s="20" t="s">
        <v>404</v>
      </c>
      <c r="O15" s="18" t="s">
        <v>404</v>
      </c>
      <c r="P15" s="20" t="s">
        <v>404</v>
      </c>
      <c r="Q15" s="18" t="s">
        <v>404</v>
      </c>
      <c r="R15" s="20" t="s">
        <v>404</v>
      </c>
      <c r="S15" s="18" t="n">
        <v>538.37671564</v>
      </c>
      <c r="T15" s="20" t="n">
        <v>26.88087295</v>
      </c>
    </row>
    <row r="16" spans="1:20">
      <c r="A16" s="15" t="s">
        <v>413</v>
      </c>
      <c r="B16" s="17" t="n">
        <v>6108</v>
      </c>
      <c r="C16" s="18">
        <f>(390.0/B16*100)</f>
        <v/>
      </c>
      <c r="D16" s="19" t="n">
        <v>5718</v>
      </c>
      <c r="E16" s="18" t="n">
        <v>499.30024244</v>
      </c>
      <c r="F16" s="20" t="n">
        <v>4.57920594</v>
      </c>
      <c r="G16" s="18" t="n">
        <v>487.36383738</v>
      </c>
      <c r="H16" s="20" t="n">
        <v>13.72654143</v>
      </c>
      <c r="I16" s="18" t="n">
        <v>530.72805093</v>
      </c>
      <c r="J16" s="20" t="n">
        <v>11.13796427</v>
      </c>
      <c r="K16" s="18" t="s">
        <v>404</v>
      </c>
      <c r="L16" s="20" t="s">
        <v>404</v>
      </c>
      <c r="M16" s="18" t="s">
        <v>404</v>
      </c>
      <c r="N16" s="20" t="s">
        <v>404</v>
      </c>
      <c r="O16" s="18" t="s">
        <v>404</v>
      </c>
      <c r="P16" s="20" t="s">
        <v>404</v>
      </c>
      <c r="Q16" s="18" t="s">
        <v>404</v>
      </c>
      <c r="R16" s="20" t="s">
        <v>404</v>
      </c>
      <c r="S16" s="18" t="n">
        <v>473.8845291</v>
      </c>
      <c r="T16" s="20" t="n">
        <v>27.23598128</v>
      </c>
    </row>
    <row r="17" spans="1:20">
      <c r="A17" s="15" t="s">
        <v>414</v>
      </c>
      <c r="B17" s="17" t="n">
        <v>6504</v>
      </c>
      <c r="C17" s="18">
        <f>(1325.0/B17*100)</f>
        <v/>
      </c>
      <c r="D17" s="19" t="n">
        <v>5179</v>
      </c>
      <c r="E17" s="18" t="n">
        <v>501.86900367</v>
      </c>
      <c r="F17" s="20" t="n">
        <v>6.01117923</v>
      </c>
      <c r="G17" s="18" t="n">
        <v>515.90959473</v>
      </c>
      <c r="H17" s="20" t="n">
        <v>9.56977983</v>
      </c>
      <c r="I17" s="18" t="n">
        <v>528.53834398</v>
      </c>
      <c r="J17" s="20" t="n">
        <v>8.497651749999999</v>
      </c>
      <c r="K17" s="18" t="s">
        <v>404</v>
      </c>
      <c r="L17" s="20" t="s">
        <v>404</v>
      </c>
      <c r="M17" s="18" t="s">
        <v>404</v>
      </c>
      <c r="N17" s="20" t="s">
        <v>404</v>
      </c>
      <c r="O17" s="18" t="s">
        <v>404</v>
      </c>
      <c r="P17" s="20" t="s">
        <v>404</v>
      </c>
      <c r="Q17" s="18" t="s">
        <v>404</v>
      </c>
      <c r="R17" s="20" t="s">
        <v>404</v>
      </c>
      <c r="S17" s="18" t="n">
        <v>548.7355456499999</v>
      </c>
      <c r="T17" s="20" t="n">
        <v>20.12241546</v>
      </c>
    </row>
    <row r="18" spans="1:20">
      <c r="A18" s="15" t="s">
        <v>415</v>
      </c>
      <c r="B18" s="17" t="n">
        <v>5532</v>
      </c>
      <c r="C18" s="18">
        <f>(0.0/B18*100)</f>
        <v/>
      </c>
      <c r="D18" s="19" t="n">
        <v>5532</v>
      </c>
      <c r="E18" s="18" t="n">
        <v>463.35990921</v>
      </c>
      <c r="F18" s="20" t="n">
        <v>5.13104558</v>
      </c>
      <c r="G18" s="18" t="n">
        <v>486.74433443</v>
      </c>
      <c r="H18" s="20" t="n">
        <v>8.403621129999999</v>
      </c>
      <c r="I18" s="18" t="n">
        <v>485.56305403</v>
      </c>
      <c r="J18" s="20" t="n">
        <v>12.24654824</v>
      </c>
      <c r="K18" s="18" t="s">
        <v>404</v>
      </c>
      <c r="L18" s="20" t="s">
        <v>404</v>
      </c>
      <c r="M18" s="18" t="s">
        <v>404</v>
      </c>
      <c r="N18" s="20" t="s">
        <v>404</v>
      </c>
      <c r="O18" s="18" t="s">
        <v>404</v>
      </c>
      <c r="P18" s="20" t="s">
        <v>404</v>
      </c>
      <c r="Q18" s="18" t="s">
        <v>404</v>
      </c>
      <c r="R18" s="20" t="s">
        <v>404</v>
      </c>
      <c r="S18" s="18" t="n">
        <v>423.49466284</v>
      </c>
      <c r="T18" s="20" t="n">
        <v>10.91104671</v>
      </c>
    </row>
    <row r="19" spans="1:20">
      <c r="A19" s="15" t="s">
        <v>416</v>
      </c>
      <c r="B19" s="17" t="n">
        <v>5658</v>
      </c>
      <c r="C19" s="18">
        <f>(327.0/B19*100)</f>
        <v/>
      </c>
      <c r="D19" s="19" t="n">
        <v>5331</v>
      </c>
      <c r="E19" s="18" t="n">
        <v>483.36497846</v>
      </c>
      <c r="F19" s="20" t="n">
        <v>5.69817077</v>
      </c>
      <c r="G19" s="18" t="n">
        <v>443.24665499</v>
      </c>
      <c r="H19" s="20" t="n">
        <v>8.13281843</v>
      </c>
      <c r="I19" s="18" t="n">
        <v>471.13070676</v>
      </c>
      <c r="J19" s="20" t="n">
        <v>8.11279822</v>
      </c>
      <c r="K19" s="18" t="s">
        <v>404</v>
      </c>
      <c r="L19" s="20" t="s">
        <v>404</v>
      </c>
      <c r="M19" s="18" t="s">
        <v>404</v>
      </c>
      <c r="N19" s="20" t="s">
        <v>404</v>
      </c>
      <c r="O19" s="18" t="s">
        <v>404</v>
      </c>
      <c r="P19" s="20" t="s">
        <v>404</v>
      </c>
      <c r="Q19" s="18" t="s">
        <v>404</v>
      </c>
      <c r="R19" s="20" t="s">
        <v>404</v>
      </c>
      <c r="S19" s="18" t="n">
        <v>395.13143506</v>
      </c>
      <c r="T19" s="20" t="n">
        <v>33.77574452</v>
      </c>
    </row>
    <row r="20" spans="1:20">
      <c r="A20" s="15" t="s">
        <v>417</v>
      </c>
      <c r="B20" s="17" t="n">
        <v>3371</v>
      </c>
      <c r="C20" s="18">
        <f>(24.0/B20*100)</f>
        <v/>
      </c>
      <c r="D20" s="19" t="n">
        <v>3347</v>
      </c>
      <c r="E20" s="18" t="n">
        <v>481.9919746</v>
      </c>
      <c r="F20" s="20" t="n">
        <v>2.16818823</v>
      </c>
      <c r="G20" s="18" t="n">
        <v>484.00943963</v>
      </c>
      <c r="H20" s="20" t="n">
        <v>4.47746235</v>
      </c>
      <c r="I20" s="18" t="n">
        <v>475.4690268</v>
      </c>
      <c r="J20" s="20" t="n">
        <v>7.26611064</v>
      </c>
      <c r="K20" s="18" t="s">
        <v>404</v>
      </c>
      <c r="L20" s="20" t="s">
        <v>404</v>
      </c>
      <c r="M20" s="18" t="s">
        <v>404</v>
      </c>
      <c r="N20" s="20" t="s">
        <v>404</v>
      </c>
      <c r="O20" s="18" t="s">
        <v>404</v>
      </c>
      <c r="P20" s="20" t="s">
        <v>404</v>
      </c>
      <c r="Q20" s="18" t="s">
        <v>404</v>
      </c>
      <c r="R20" s="20" t="s">
        <v>404</v>
      </c>
      <c r="S20" s="18" t="n">
        <v>409.74472024</v>
      </c>
      <c r="T20" s="20" t="n">
        <v>26.388141</v>
      </c>
    </row>
    <row r="21" spans="1:20">
      <c r="A21" s="15" t="s">
        <v>418</v>
      </c>
      <c r="B21" s="17" t="n">
        <v>5741</v>
      </c>
      <c r="C21" s="18">
        <f>(0.0/B21*100)</f>
        <v/>
      </c>
      <c r="D21" s="19" t="n">
        <v>5741</v>
      </c>
      <c r="E21" s="18" t="n">
        <v>517.0435663</v>
      </c>
      <c r="F21" s="20" t="n">
        <v>4.20936585</v>
      </c>
      <c r="G21" s="18" t="n">
        <v>529.85122984</v>
      </c>
      <c r="H21" s="20" t="n">
        <v>4.82456259</v>
      </c>
      <c r="I21" s="18" t="n">
        <v>524.64337268</v>
      </c>
      <c r="J21" s="20" t="n">
        <v>5.03304474</v>
      </c>
      <c r="K21" s="18" t="s">
        <v>404</v>
      </c>
      <c r="L21" s="20" t="s">
        <v>404</v>
      </c>
      <c r="M21" s="18" t="s">
        <v>404</v>
      </c>
      <c r="N21" s="20" t="s">
        <v>404</v>
      </c>
      <c r="O21" s="18" t="s">
        <v>404</v>
      </c>
      <c r="P21" s="20" t="s">
        <v>404</v>
      </c>
      <c r="Q21" s="18" t="s">
        <v>404</v>
      </c>
      <c r="R21" s="20" t="s">
        <v>404</v>
      </c>
      <c r="S21" s="18" t="n">
        <v>506.97716101</v>
      </c>
      <c r="T21" s="20" t="n">
        <v>8.1033717</v>
      </c>
    </row>
    <row r="22" spans="1:20">
      <c r="A22" s="15" t="s">
        <v>419</v>
      </c>
      <c r="B22" s="17" t="n">
        <v>6598</v>
      </c>
      <c r="C22" s="18">
        <f>(0.0/B22*100)</f>
        <v/>
      </c>
      <c r="D22" s="19" t="n">
        <v>6598</v>
      </c>
      <c r="E22" s="18" t="n">
        <v>486.76975997</v>
      </c>
      <c r="F22" s="20" t="n">
        <v>7.72231557</v>
      </c>
      <c r="G22" s="18" t="n">
        <v>447.01737479</v>
      </c>
      <c r="H22" s="20" t="n">
        <v>11.7417092</v>
      </c>
      <c r="I22" s="18" t="n">
        <v>489.92715474</v>
      </c>
      <c r="J22" s="20" t="n">
        <v>8.59071406</v>
      </c>
      <c r="K22" s="18" t="s">
        <v>404</v>
      </c>
      <c r="L22" s="20" t="s">
        <v>404</v>
      </c>
      <c r="M22" s="18" t="s">
        <v>404</v>
      </c>
      <c r="N22" s="20" t="s">
        <v>404</v>
      </c>
      <c r="O22" s="18" t="s">
        <v>404</v>
      </c>
      <c r="P22" s="20" t="s">
        <v>404</v>
      </c>
      <c r="Q22" s="18" t="s">
        <v>404</v>
      </c>
      <c r="R22" s="20" t="s">
        <v>404</v>
      </c>
      <c r="S22" s="18" t="n">
        <v>445.64325288</v>
      </c>
      <c r="T22" s="20" t="n">
        <v>44.36020823</v>
      </c>
    </row>
    <row r="23" spans="1:20">
      <c r="A23" s="15" t="s">
        <v>420</v>
      </c>
      <c r="B23" s="17" t="n">
        <v>11583</v>
      </c>
      <c r="C23" s="18">
        <f>(3151.0/B23*100)</f>
        <v/>
      </c>
      <c r="D23" s="19" t="n">
        <v>8432</v>
      </c>
      <c r="E23" s="18" t="n">
        <v>484.09855318</v>
      </c>
      <c r="F23" s="20" t="n">
        <v>6.54083694</v>
      </c>
      <c r="G23" s="18" t="n">
        <v>488.68616871</v>
      </c>
      <c r="H23" s="20" t="n">
        <v>9.77574707</v>
      </c>
      <c r="I23" s="18" t="n">
        <v>493.20880112</v>
      </c>
      <c r="J23" s="20" t="n">
        <v>5.23380713</v>
      </c>
      <c r="K23" s="18" t="s">
        <v>404</v>
      </c>
      <c r="L23" s="20" t="s">
        <v>404</v>
      </c>
      <c r="M23" s="18" t="s">
        <v>404</v>
      </c>
      <c r="N23" s="20" t="s">
        <v>404</v>
      </c>
      <c r="O23" s="18" t="s">
        <v>404</v>
      </c>
      <c r="P23" s="20" t="s">
        <v>404</v>
      </c>
      <c r="Q23" s="18" t="s">
        <v>404</v>
      </c>
      <c r="R23" s="20" t="s">
        <v>404</v>
      </c>
      <c r="S23" s="18" t="n">
        <v>458.31815791</v>
      </c>
      <c r="T23" s="20" t="n">
        <v>24.15470738</v>
      </c>
    </row>
    <row r="24" spans="1:20">
      <c r="A24" s="15" t="s">
        <v>421</v>
      </c>
      <c r="B24" s="17" t="n">
        <v>6647</v>
      </c>
      <c r="C24" s="18">
        <f>(0.0/B24*100)</f>
        <v/>
      </c>
      <c r="D24" s="19" t="n">
        <v>6647</v>
      </c>
      <c r="E24" s="18" t="n">
        <v>519.08212085</v>
      </c>
      <c r="F24" s="20" t="n">
        <v>3.61494302</v>
      </c>
      <c r="G24" s="18" t="n">
        <v>508.52873928</v>
      </c>
      <c r="H24" s="20" t="n">
        <v>13.34387788</v>
      </c>
      <c r="I24" s="18" t="n">
        <v>506.16848553</v>
      </c>
      <c r="J24" s="20" t="n">
        <v>13.7439375</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513.10341136</v>
      </c>
      <c r="F25" s="20" t="n">
        <v>4.09674009</v>
      </c>
      <c r="G25" s="18" t="n">
        <v>514.85628436</v>
      </c>
      <c r="H25" s="20" t="n">
        <v>10.8766225</v>
      </c>
      <c r="I25" s="18" t="n">
        <v>531.78978756</v>
      </c>
      <c r="J25" s="20" t="n">
        <v>9.59057426</v>
      </c>
      <c r="K25" s="18" t="s">
        <v>404</v>
      </c>
      <c r="L25" s="20" t="s">
        <v>404</v>
      </c>
      <c r="M25" s="18" t="s">
        <v>404</v>
      </c>
      <c r="N25" s="20" t="s">
        <v>404</v>
      </c>
      <c r="O25" s="18" t="s">
        <v>404</v>
      </c>
      <c r="P25" s="20" t="s">
        <v>404</v>
      </c>
      <c r="Q25" s="18" t="s">
        <v>404</v>
      </c>
      <c r="R25" s="20" t="s">
        <v>404</v>
      </c>
      <c r="S25" s="18" t="n">
        <v>528.52970901</v>
      </c>
      <c r="T25" s="20" t="n">
        <v>9.682009880000001</v>
      </c>
    </row>
    <row r="26" spans="1:20">
      <c r="A26" s="15" t="s">
        <v>423</v>
      </c>
      <c r="B26" s="17" t="n">
        <v>4869</v>
      </c>
      <c r="C26" s="18">
        <f>(11.0/B26*100)</f>
        <v/>
      </c>
      <c r="D26" s="19" t="n">
        <v>4858</v>
      </c>
      <c r="E26" s="18" t="n">
        <v>487.39067117</v>
      </c>
      <c r="F26" s="20" t="n">
        <v>2.45577088</v>
      </c>
      <c r="G26" s="18" t="n">
        <v>493.98411173</v>
      </c>
      <c r="H26" s="20" t="n">
        <v>6.0404687</v>
      </c>
      <c r="I26" s="18" t="n">
        <v>478.74572641</v>
      </c>
      <c r="J26" s="20" t="n">
        <v>12.06474211</v>
      </c>
      <c r="K26" s="18" t="s">
        <v>404</v>
      </c>
      <c r="L26" s="20" t="s">
        <v>404</v>
      </c>
      <c r="M26" s="18" t="s">
        <v>404</v>
      </c>
      <c r="N26" s="20" t="s">
        <v>404</v>
      </c>
      <c r="O26" s="18" t="s">
        <v>404</v>
      </c>
      <c r="P26" s="20" t="s">
        <v>404</v>
      </c>
      <c r="Q26" s="18" t="s">
        <v>404</v>
      </c>
      <c r="R26" s="20" t="s">
        <v>404</v>
      </c>
      <c r="S26" s="18" t="n">
        <v>487.05613914</v>
      </c>
      <c r="T26" s="20" t="n">
        <v>13.83743742</v>
      </c>
    </row>
    <row r="27" spans="1:20">
      <c r="A27" s="15" t="s">
        <v>424</v>
      </c>
      <c r="B27" s="17" t="n">
        <v>5299</v>
      </c>
      <c r="C27" s="18">
        <f>(0.0/B27*100)</f>
        <v/>
      </c>
      <c r="D27" s="19" t="n">
        <v>5299</v>
      </c>
      <c r="E27" s="18" t="n">
        <v>481.18083559</v>
      </c>
      <c r="F27" s="20" t="n">
        <v>1.65474946</v>
      </c>
      <c r="G27" s="18" t="n">
        <v>478.74375942</v>
      </c>
      <c r="H27" s="20" t="n">
        <v>3.22120774</v>
      </c>
      <c r="I27" s="18" t="n">
        <v>486.29110235</v>
      </c>
      <c r="J27" s="20" t="n">
        <v>2.90785081</v>
      </c>
      <c r="K27" s="18" t="s">
        <v>404</v>
      </c>
      <c r="L27" s="20" t="s">
        <v>404</v>
      </c>
      <c r="M27" s="18" t="s">
        <v>404</v>
      </c>
      <c r="N27" s="20" t="s">
        <v>404</v>
      </c>
      <c r="O27" s="18" t="s">
        <v>404</v>
      </c>
      <c r="P27" s="20" t="s">
        <v>404</v>
      </c>
      <c r="Q27" s="18" t="s">
        <v>404</v>
      </c>
      <c r="R27" s="20" t="s">
        <v>404</v>
      </c>
      <c r="S27" s="18" t="n">
        <v>468.38694583</v>
      </c>
      <c r="T27" s="20" t="n">
        <v>33.96418549</v>
      </c>
    </row>
    <row r="28" spans="1:20">
      <c r="A28" s="15" t="s">
        <v>425</v>
      </c>
      <c r="B28" s="17" t="n">
        <v>7568</v>
      </c>
      <c r="C28" s="18">
        <f>(0.0/B28*100)</f>
        <v/>
      </c>
      <c r="D28" s="19" t="n">
        <v>7568</v>
      </c>
      <c r="E28" s="18" t="n">
        <v>420.36429308</v>
      </c>
      <c r="F28" s="20" t="n">
        <v>2.89920917</v>
      </c>
      <c r="G28" s="18" t="n">
        <v>429.31669842</v>
      </c>
      <c r="H28" s="20" t="n">
        <v>10.07536385</v>
      </c>
      <c r="I28" s="18" t="n">
        <v>436.75507752</v>
      </c>
      <c r="J28" s="20" t="n">
        <v>7.19111873</v>
      </c>
      <c r="K28" s="18" t="s">
        <v>404</v>
      </c>
      <c r="L28" s="20" t="s">
        <v>404</v>
      </c>
      <c r="M28" s="18" t="s">
        <v>404</v>
      </c>
      <c r="N28" s="20" t="s">
        <v>404</v>
      </c>
      <c r="O28" s="18" t="s">
        <v>404</v>
      </c>
      <c r="P28" s="20" t="s">
        <v>404</v>
      </c>
      <c r="Q28" s="18" t="s">
        <v>404</v>
      </c>
      <c r="R28" s="20" t="s">
        <v>404</v>
      </c>
      <c r="S28" s="18" t="n">
        <v>462.07592531</v>
      </c>
      <c r="T28" s="20" t="n">
        <v>19.16884999</v>
      </c>
    </row>
    <row r="29" spans="1:20">
      <c r="A29" s="15" t="s">
        <v>426</v>
      </c>
      <c r="B29" s="17" t="n">
        <v>5385</v>
      </c>
      <c r="C29" s="18">
        <f>(1123.0/B29*100)</f>
        <v/>
      </c>
      <c r="D29" s="19" t="n">
        <v>4262</v>
      </c>
      <c r="E29" s="18" t="n">
        <v>524.35322667</v>
      </c>
      <c r="F29" s="20" t="n">
        <v>9.99575514</v>
      </c>
      <c r="G29" s="18" t="n">
        <v>506.59292864</v>
      </c>
      <c r="H29" s="20" t="n">
        <v>10.51363222</v>
      </c>
      <c r="I29" s="18" t="n">
        <v>470.47792715</v>
      </c>
      <c r="J29" s="20" t="n">
        <v>13.55023376</v>
      </c>
      <c r="K29" s="18" t="s">
        <v>404</v>
      </c>
      <c r="L29" s="20" t="s">
        <v>404</v>
      </c>
      <c r="M29" s="18" t="s">
        <v>404</v>
      </c>
      <c r="N29" s="20" t="s">
        <v>404</v>
      </c>
      <c r="O29" s="18" t="s">
        <v>404</v>
      </c>
      <c r="P29" s="20" t="s">
        <v>404</v>
      </c>
      <c r="Q29" s="18" t="s">
        <v>404</v>
      </c>
      <c r="R29" s="20" t="s">
        <v>404</v>
      </c>
      <c r="S29" s="18" t="n">
        <v>484.9577765</v>
      </c>
      <c r="T29" s="20" t="n">
        <v>14.21002064</v>
      </c>
    </row>
    <row r="30" spans="1:20">
      <c r="A30" s="15" t="s">
        <v>427</v>
      </c>
      <c r="B30" s="17" t="n">
        <v>4520</v>
      </c>
      <c r="C30" s="18">
        <f>(957.0/B30*100)</f>
        <v/>
      </c>
      <c r="D30" s="19" t="n">
        <v>3563</v>
      </c>
      <c r="E30" s="18" t="n">
        <v>511.73822851</v>
      </c>
      <c r="F30" s="20" t="n">
        <v>4.34752411</v>
      </c>
      <c r="G30" s="18" t="n">
        <v>519.16928449</v>
      </c>
      <c r="H30" s="20" t="n">
        <v>8.967916819999999</v>
      </c>
      <c r="I30" s="18" t="n">
        <v>506.72933949</v>
      </c>
      <c r="J30" s="20" t="n">
        <v>7.95275359</v>
      </c>
      <c r="K30" s="18" t="s">
        <v>404</v>
      </c>
      <c r="L30" s="20" t="s">
        <v>404</v>
      </c>
      <c r="M30" s="18" t="s">
        <v>404</v>
      </c>
      <c r="N30" s="20" t="s">
        <v>404</v>
      </c>
      <c r="O30" s="18" t="s">
        <v>404</v>
      </c>
      <c r="P30" s="20" t="s">
        <v>404</v>
      </c>
      <c r="Q30" s="18" t="s">
        <v>404</v>
      </c>
      <c r="R30" s="20" t="s">
        <v>404</v>
      </c>
      <c r="S30" s="18" t="n">
        <v>499.94768565</v>
      </c>
      <c r="T30" s="20" t="n">
        <v>14.7064893</v>
      </c>
    </row>
    <row r="31" spans="1:20">
      <c r="A31" s="15" t="s">
        <v>428</v>
      </c>
      <c r="B31" s="17" t="n">
        <v>5456</v>
      </c>
      <c r="C31" s="18">
        <f>(502.0/B31*100)</f>
        <v/>
      </c>
      <c r="D31" s="19" t="n">
        <v>4954</v>
      </c>
      <c r="E31" s="18" t="n">
        <v>513.5951900699999</v>
      </c>
      <c r="F31" s="20" t="n">
        <v>2.67655463</v>
      </c>
      <c r="G31" s="18" t="s">
        <v>404</v>
      </c>
      <c r="H31" s="20" t="s">
        <v>404</v>
      </c>
      <c r="I31" s="18" t="n">
        <v>522.31130993</v>
      </c>
      <c r="J31" s="20" t="n">
        <v>24.8081723</v>
      </c>
      <c r="K31" s="18" t="s">
        <v>404</v>
      </c>
      <c r="L31" s="20" t="s">
        <v>404</v>
      </c>
      <c r="M31" s="18" t="s">
        <v>404</v>
      </c>
      <c r="N31" s="20" t="s">
        <v>404</v>
      </c>
      <c r="O31" s="18" t="s">
        <v>404</v>
      </c>
      <c r="P31" s="20" t="s">
        <v>404</v>
      </c>
      <c r="Q31" s="18" t="s">
        <v>404</v>
      </c>
      <c r="R31" s="20" t="s">
        <v>404</v>
      </c>
      <c r="S31" s="18" t="n">
        <v>509.69752571</v>
      </c>
      <c r="T31" s="20" t="n">
        <v>9.038485769999999</v>
      </c>
    </row>
    <row r="32" spans="1:20">
      <c r="A32" s="15" t="s">
        <v>429</v>
      </c>
      <c r="B32" s="17" t="n">
        <v>4478</v>
      </c>
      <c r="C32" s="18">
        <f>(0.0/B32*100)</f>
        <v/>
      </c>
      <c r="D32" s="19" t="n">
        <v>4478</v>
      </c>
      <c r="E32" s="18" t="n">
        <v>502.11760283</v>
      </c>
      <c r="F32" s="20" t="n">
        <v>3.1658628</v>
      </c>
      <c r="G32" s="18" t="n">
        <v>507.10536696</v>
      </c>
      <c r="H32" s="20" t="n">
        <v>7.50466344</v>
      </c>
      <c r="I32" s="18" t="n">
        <v>544.41164183</v>
      </c>
      <c r="J32" s="20" t="n">
        <v>13.55581481</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(29.0/B33*100)</f>
        <v/>
      </c>
      <c r="D33" s="19" t="n">
        <v>7296</v>
      </c>
      <c r="E33" s="18" t="n">
        <v>487.68526105</v>
      </c>
      <c r="F33" s="20" t="n">
        <v>5.28312725</v>
      </c>
      <c r="G33" s="18" t="n">
        <v>500.66530052</v>
      </c>
      <c r="H33" s="20" t="n">
        <v>7.60983131</v>
      </c>
      <c r="I33" s="18" t="n">
        <v>506.00944638</v>
      </c>
      <c r="J33" s="20" t="n">
        <v>4.73785058</v>
      </c>
      <c r="K33" s="18" t="s">
        <v>404</v>
      </c>
      <c r="L33" s="20" t="s">
        <v>404</v>
      </c>
      <c r="M33" s="18" t="s">
        <v>404</v>
      </c>
      <c r="N33" s="20" t="s">
        <v>404</v>
      </c>
      <c r="O33" s="18" t="s">
        <v>404</v>
      </c>
      <c r="P33" s="20" t="s">
        <v>404</v>
      </c>
      <c r="Q33" s="18" t="s">
        <v>404</v>
      </c>
      <c r="R33" s="20" t="s">
        <v>404</v>
      </c>
      <c r="S33" s="18" t="n">
        <v>493.21691379</v>
      </c>
      <c r="T33" s="20" t="n">
        <v>28.40020075</v>
      </c>
    </row>
    <row r="34" spans="1:20">
      <c r="A34" s="15" t="s">
        <v>431</v>
      </c>
      <c r="B34" s="17" t="n">
        <v>6350</v>
      </c>
      <c r="C34" s="18">
        <f>(0.0/B34*100)</f>
        <v/>
      </c>
      <c r="D34" s="19" t="n">
        <v>6350</v>
      </c>
      <c r="E34" s="18" t="n">
        <v>448.05359707</v>
      </c>
      <c r="F34" s="20" t="n">
        <v>5.62849914</v>
      </c>
      <c r="G34" s="18" t="n">
        <v>462.98869088</v>
      </c>
      <c r="H34" s="20" t="n">
        <v>10.80550692</v>
      </c>
      <c r="I34" s="18" t="n">
        <v>459.21978622</v>
      </c>
      <c r="J34" s="20" t="n">
        <v>8.77138338</v>
      </c>
      <c r="K34" s="18" t="s">
        <v>404</v>
      </c>
      <c r="L34" s="20" t="s">
        <v>404</v>
      </c>
      <c r="M34" s="18" t="s">
        <v>404</v>
      </c>
      <c r="N34" s="20" t="s">
        <v>404</v>
      </c>
      <c r="O34" s="18" t="s">
        <v>404</v>
      </c>
      <c r="P34" s="20" t="s">
        <v>404</v>
      </c>
      <c r="Q34" s="18" t="s">
        <v>404</v>
      </c>
      <c r="R34" s="20" t="s">
        <v>404</v>
      </c>
      <c r="S34" s="18" t="n">
        <v>448.64268517</v>
      </c>
      <c r="T34" s="20" t="n">
        <v>38.22615181</v>
      </c>
    </row>
    <row r="35" spans="1:20">
      <c r="A35" s="15" t="s">
        <v>432</v>
      </c>
      <c r="B35" s="17" t="n">
        <v>6406</v>
      </c>
      <c r="C35" s="18">
        <f>(443.0/B35*100)</f>
        <v/>
      </c>
      <c r="D35" s="19" t="n">
        <v>5963</v>
      </c>
      <c r="E35" s="18" t="n">
        <v>506.98928963</v>
      </c>
      <c r="F35" s="20" t="n">
        <v>1.50272324</v>
      </c>
      <c r="G35" s="18" t="n">
        <v>491.14321671</v>
      </c>
      <c r="H35" s="20" t="n">
        <v>5.81141964</v>
      </c>
      <c r="I35" s="18" t="n">
        <v>557.97541058</v>
      </c>
      <c r="J35" s="20" t="n">
        <v>9.38012479</v>
      </c>
      <c r="K35" s="18" t="s">
        <v>404</v>
      </c>
      <c r="L35" s="20" t="s">
        <v>404</v>
      </c>
      <c r="M35" s="18" t="s">
        <v>404</v>
      </c>
      <c r="N35" s="20" t="s">
        <v>404</v>
      </c>
      <c r="O35" s="18" t="s">
        <v>404</v>
      </c>
      <c r="P35" s="20" t="s">
        <v>404</v>
      </c>
      <c r="Q35" s="18" t="s">
        <v>404</v>
      </c>
      <c r="R35" s="20" t="s">
        <v>404</v>
      </c>
      <c r="S35" s="18" t="n">
        <v>484.96982984</v>
      </c>
      <c r="T35" s="20" t="n">
        <v>14.05177395</v>
      </c>
    </row>
    <row r="36" spans="1:20">
      <c r="A36" s="15" t="s">
        <v>433</v>
      </c>
      <c r="B36" s="17" t="n">
        <v>6736</v>
      </c>
      <c r="C36" s="18">
        <f>(10.0/B36*100)</f>
        <v/>
      </c>
      <c r="D36" s="19" t="n">
        <v>6726</v>
      </c>
      <c r="E36" s="18" t="n">
        <v>489.8715844</v>
      </c>
      <c r="F36" s="20" t="n">
        <v>2.70498082</v>
      </c>
      <c r="G36" s="18" t="n">
        <v>508.98325119</v>
      </c>
      <c r="H36" s="20" t="n">
        <v>7.5128529</v>
      </c>
      <c r="I36" s="18" t="n">
        <v>516.53674673</v>
      </c>
      <c r="J36" s="20" t="n">
        <v>6.28482611</v>
      </c>
      <c r="K36" s="18" t="s">
        <v>404</v>
      </c>
      <c r="L36" s="20" t="s">
        <v>404</v>
      </c>
      <c r="M36" s="18" t="s">
        <v>404</v>
      </c>
      <c r="N36" s="20" t="s">
        <v>404</v>
      </c>
      <c r="O36" s="18" t="s">
        <v>404</v>
      </c>
      <c r="P36" s="20" t="s">
        <v>404</v>
      </c>
      <c r="Q36" s="18" t="s">
        <v>404</v>
      </c>
      <c r="R36" s="20" t="s">
        <v>404</v>
      </c>
      <c r="S36" s="18" t="n">
        <v>548.63445967</v>
      </c>
      <c r="T36" s="20" t="n">
        <v>9.46741637</v>
      </c>
    </row>
    <row r="37" spans="1:20">
      <c r="A37" s="15" t="s">
        <v>434</v>
      </c>
      <c r="B37" s="17" t="n">
        <v>5458</v>
      </c>
      <c r="C37" s="18">
        <f>(0.0/B37*100)</f>
        <v/>
      </c>
      <c r="D37" s="19" t="n">
        <v>5458</v>
      </c>
      <c r="E37" s="18" t="n">
        <v>502.73636955</v>
      </c>
      <c r="F37" s="20" t="n">
        <v>4.21800459</v>
      </c>
      <c r="G37" s="18" t="n">
        <v>484.50234082</v>
      </c>
      <c r="H37" s="20" t="n">
        <v>8.082897239999999</v>
      </c>
      <c r="I37" s="18" t="n">
        <v>505.79297798</v>
      </c>
      <c r="J37" s="20" t="n">
        <v>13.65551138</v>
      </c>
      <c r="K37" s="18" t="s">
        <v>404</v>
      </c>
      <c r="L37" s="20" t="s">
        <v>404</v>
      </c>
      <c r="M37" s="18" t="s">
        <v>404</v>
      </c>
      <c r="N37" s="20" t="s">
        <v>404</v>
      </c>
      <c r="O37" s="18" t="s">
        <v>404</v>
      </c>
      <c r="P37" s="20" t="s">
        <v>404</v>
      </c>
      <c r="Q37" s="18" t="s">
        <v>404</v>
      </c>
      <c r="R37" s="20" t="s">
        <v>404</v>
      </c>
      <c r="S37" s="18" t="n">
        <v>479.64537093</v>
      </c>
      <c r="T37" s="20" t="n">
        <v>10.92606397</v>
      </c>
    </row>
    <row r="38" spans="1:20">
      <c r="A38" s="15" t="s">
        <v>435</v>
      </c>
      <c r="B38" s="17" t="n">
        <v>5860</v>
      </c>
      <c r="C38" s="18">
        <f>(268.0/B38*100)</f>
        <v/>
      </c>
      <c r="D38" s="19" t="n">
        <v>5592</v>
      </c>
      <c r="E38" s="18" t="n">
        <v>494.91365578</v>
      </c>
      <c r="F38" s="20" t="n">
        <v>4.08873323</v>
      </c>
      <c r="G38" s="18" t="n">
        <v>480.74292817</v>
      </c>
      <c r="H38" s="20" t="n">
        <v>12.7014209</v>
      </c>
      <c r="I38" s="18" t="n">
        <v>465.51394619</v>
      </c>
      <c r="J38" s="20" t="n">
        <v>7.71446511</v>
      </c>
      <c r="K38" s="18" t="s">
        <v>404</v>
      </c>
      <c r="L38" s="20" t="s">
        <v>404</v>
      </c>
      <c r="M38" s="18" t="s">
        <v>404</v>
      </c>
      <c r="N38" s="20" t="s">
        <v>404</v>
      </c>
      <c r="O38" s="18" t="s">
        <v>404</v>
      </c>
      <c r="P38" s="20" t="s">
        <v>404</v>
      </c>
      <c r="Q38" s="18" t="s">
        <v>404</v>
      </c>
      <c r="R38" s="20" t="s">
        <v>404</v>
      </c>
      <c r="S38" s="18" t="n">
        <v>489.88147816</v>
      </c>
      <c r="T38" s="20" t="n">
        <v>28.68597596</v>
      </c>
    </row>
    <row r="39" spans="1:20">
      <c r="A39" s="15" t="s">
        <v>436</v>
      </c>
      <c r="B39" s="17" t="n">
        <v>5895</v>
      </c>
      <c r="C39" s="18">
        <f>(0.0/B39*100)</f>
        <v/>
      </c>
      <c r="D39" s="19" t="n">
        <v>5895</v>
      </c>
      <c r="E39" s="18" t="n">
        <v>432.60302855</v>
      </c>
      <c r="F39" s="20" t="n">
        <v>10.92492123</v>
      </c>
      <c r="G39" s="18" t="n">
        <v>429.92451083</v>
      </c>
      <c r="H39" s="20" t="n">
        <v>6.63042452</v>
      </c>
      <c r="I39" s="18" t="n">
        <v>422.21727922</v>
      </c>
      <c r="J39" s="20" t="n">
        <v>10.67889026</v>
      </c>
      <c r="K39" s="18" t="s">
        <v>404</v>
      </c>
      <c r="L39" s="20" t="s">
        <v>404</v>
      </c>
      <c r="M39" s="18" t="s">
        <v>404</v>
      </c>
      <c r="N39" s="20" t="s">
        <v>404</v>
      </c>
      <c r="O39" s="18" t="s">
        <v>404</v>
      </c>
      <c r="P39" s="20" t="s">
        <v>404</v>
      </c>
      <c r="Q39" s="18" t="s">
        <v>404</v>
      </c>
      <c r="R39" s="20" t="s">
        <v>404</v>
      </c>
      <c r="S39" s="18" t="n">
        <v>359.06066323</v>
      </c>
      <c r="T39" s="20" t="n">
        <v>16.7623979</v>
      </c>
    </row>
    <row r="40" spans="1:20">
      <c r="A40" s="15" t="s">
        <v>437</v>
      </c>
      <c r="B40" s="17" t="n">
        <v>14157</v>
      </c>
      <c r="C40" s="18">
        <f>(2728.0/B40*100)</f>
        <v/>
      </c>
      <c r="D40" s="19" t="n">
        <v>11429</v>
      </c>
      <c r="E40" s="18" t="n">
        <v>498.42162361</v>
      </c>
      <c r="F40" s="20" t="n">
        <v>4.16352551</v>
      </c>
      <c r="G40" s="18" t="n">
        <v>510.64001314</v>
      </c>
      <c r="H40" s="20" t="n">
        <v>8.344569549999999</v>
      </c>
      <c r="I40" s="18" t="n">
        <v>490.11150643</v>
      </c>
      <c r="J40" s="20" t="n">
        <v>9.27418475</v>
      </c>
      <c r="K40" s="18" t="s">
        <v>404</v>
      </c>
      <c r="L40" s="20" t="s">
        <v>404</v>
      </c>
      <c r="M40" s="18" t="s">
        <v>404</v>
      </c>
      <c r="N40" s="20" t="s">
        <v>404</v>
      </c>
      <c r="O40" s="18" t="s">
        <v>404</v>
      </c>
      <c r="P40" s="20" t="s">
        <v>404</v>
      </c>
      <c r="Q40" s="18" t="s">
        <v>404</v>
      </c>
      <c r="R40" s="20" t="s">
        <v>404</v>
      </c>
      <c r="S40" s="18" t="n">
        <v>513.99043648</v>
      </c>
      <c r="T40" s="20" t="n">
        <v>8.57349413</v>
      </c>
    </row>
    <row r="41" spans="1:20">
      <c r="A41" s="15" t="s">
        <v>438</v>
      </c>
      <c r="B41" s="17" t="n">
        <v>5712</v>
      </c>
      <c r="C41" s="18">
        <f>(99.0/B41*100)</f>
        <v/>
      </c>
      <c r="D41" s="19" t="n">
        <v>5613</v>
      </c>
      <c r="E41" s="18" t="n">
        <v>498.89077233</v>
      </c>
      <c r="F41" s="20" t="n">
        <v>4.09425475</v>
      </c>
      <c r="G41" s="18" t="n">
        <v>488.53205994</v>
      </c>
      <c r="H41" s="20" t="n">
        <v>8.74338041</v>
      </c>
      <c r="I41" s="18" t="n">
        <v>496.02918401</v>
      </c>
      <c r="J41" s="20" t="n">
        <v>13.82683918</v>
      </c>
      <c r="K41" s="18" t="s">
        <v>404</v>
      </c>
      <c r="L41" s="20" t="s">
        <v>404</v>
      </c>
      <c r="M41" s="18" t="s">
        <v>404</v>
      </c>
      <c r="N41" s="20" t="s">
        <v>404</v>
      </c>
      <c r="O41" s="18" t="s">
        <v>404</v>
      </c>
      <c r="P41" s="20" t="s">
        <v>404</v>
      </c>
      <c r="Q41" s="18" t="s">
        <v>404</v>
      </c>
      <c r="R41" s="20" t="s">
        <v>404</v>
      </c>
      <c r="S41" s="18" t="n">
        <v>531.7896282299999</v>
      </c>
      <c r="T41" s="20" t="n">
        <v>10.10146202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397.11569929</v>
      </c>
      <c r="F44" s="20" t="n">
        <v>5.64924317</v>
      </c>
      <c r="G44" s="18" t="n">
        <v>389.7224592</v>
      </c>
      <c r="H44" s="20" t="n">
        <v>7.44889885</v>
      </c>
      <c r="I44" s="18" t="n">
        <v>413.76769818</v>
      </c>
      <c r="J44" s="20" t="n">
        <v>6.77642932</v>
      </c>
      <c r="K44" s="18" t="s">
        <v>404</v>
      </c>
      <c r="L44" s="20" t="s">
        <v>404</v>
      </c>
      <c r="M44" s="18" t="s">
        <v>404</v>
      </c>
      <c r="N44" s="20" t="s">
        <v>404</v>
      </c>
      <c r="O44" s="18" t="s">
        <v>404</v>
      </c>
      <c r="P44" s="20" t="s">
        <v>404</v>
      </c>
      <c r="Q44" s="18" t="s">
        <v>404</v>
      </c>
      <c r="R44" s="20" t="s">
        <v>404</v>
      </c>
      <c r="S44" s="18" t="n">
        <v>437.94082493</v>
      </c>
      <c r="T44" s="20" t="n">
        <v>18.19566271</v>
      </c>
    </row>
    <row r="45" spans="1:20">
      <c r="A45" s="15" t="s">
        <v>442</v>
      </c>
      <c r="B45" s="17" t="n">
        <v>5519</v>
      </c>
      <c r="C45" s="18">
        <f>(0.0/B45*100)</f>
        <v/>
      </c>
      <c r="D45" s="19" t="n">
        <v>5519</v>
      </c>
      <c r="E45" s="18" t="n">
        <v>352.50264807</v>
      </c>
      <c r="F45" s="20" t="n">
        <v>3.78112685</v>
      </c>
      <c r="G45" s="18" t="n">
        <v>342.16517147</v>
      </c>
      <c r="H45" s="20" t="n">
        <v>7.6973651</v>
      </c>
      <c r="I45" s="18" t="n">
        <v>350.00116018</v>
      </c>
      <c r="J45" s="20" t="n">
        <v>15.12843169</v>
      </c>
      <c r="K45" s="18" t="s">
        <v>404</v>
      </c>
      <c r="L45" s="20" t="s">
        <v>404</v>
      </c>
      <c r="M45" s="18" t="s">
        <v>404</v>
      </c>
      <c r="N45" s="20" t="s">
        <v>404</v>
      </c>
      <c r="O45" s="18" t="s">
        <v>404</v>
      </c>
      <c r="P45" s="20" t="s">
        <v>404</v>
      </c>
      <c r="Q45" s="18" t="s">
        <v>404</v>
      </c>
      <c r="R45" s="20" t="s">
        <v>404</v>
      </c>
      <c r="S45" s="18" t="n">
        <v>332.66601379</v>
      </c>
      <c r="T45" s="20" t="n">
        <v>19.43261644</v>
      </c>
    </row>
    <row r="46" spans="1:20">
      <c r="A46" s="15" t="s">
        <v>443</v>
      </c>
      <c r="B46" s="17" t="n">
        <v>23141</v>
      </c>
      <c r="C46" s="18">
        <f>(4196.0/B46*100)</f>
        <v/>
      </c>
      <c r="D46" s="19" t="n">
        <v>18945</v>
      </c>
      <c r="E46" s="18" t="n">
        <v>405.92778684</v>
      </c>
      <c r="F46" s="20" t="n">
        <v>3.99028009</v>
      </c>
      <c r="G46" s="18" t="n">
        <v>415.71586403</v>
      </c>
      <c r="H46" s="20" t="n">
        <v>7.19685495</v>
      </c>
      <c r="I46" s="18" t="n">
        <v>428.61562084</v>
      </c>
      <c r="J46" s="20" t="n">
        <v>7.9911685</v>
      </c>
      <c r="K46" s="18" t="s">
        <v>404</v>
      </c>
      <c r="L46" s="20" t="s">
        <v>404</v>
      </c>
      <c r="M46" s="18" t="s">
        <v>404</v>
      </c>
      <c r="N46" s="20" t="s">
        <v>404</v>
      </c>
      <c r="O46" s="18" t="s">
        <v>404</v>
      </c>
      <c r="P46" s="20" t="s">
        <v>404</v>
      </c>
      <c r="Q46" s="18" t="s">
        <v>404</v>
      </c>
      <c r="R46" s="20" t="s">
        <v>404</v>
      </c>
      <c r="S46" s="18" t="n">
        <v>382.03243347</v>
      </c>
      <c r="T46" s="20" t="n">
        <v>11.26434512</v>
      </c>
    </row>
    <row r="47" spans="1:20">
      <c r="A47" s="15" t="s">
        <v>444</v>
      </c>
      <c r="B47" s="17" t="n">
        <v>5928</v>
      </c>
      <c r="C47" s="18">
        <f>(0.0/B47*100)</f>
        <v/>
      </c>
      <c r="D47" s="19" t="n">
        <v>5928</v>
      </c>
      <c r="E47" s="18" t="n">
        <v>460.7152216</v>
      </c>
      <c r="F47" s="20" t="n">
        <v>9.25926574</v>
      </c>
      <c r="G47" s="18" t="n">
        <v>423.47169531</v>
      </c>
      <c r="H47" s="20" t="n">
        <v>14.05396109</v>
      </c>
      <c r="I47" s="18" t="n">
        <v>404.40748711</v>
      </c>
      <c r="J47" s="20" t="n">
        <v>9.36754417</v>
      </c>
      <c r="K47" s="18" t="s">
        <v>404</v>
      </c>
      <c r="L47" s="20" t="s">
        <v>404</v>
      </c>
      <c r="M47" s="18" t="s">
        <v>404</v>
      </c>
      <c r="N47" s="20" t="s">
        <v>404</v>
      </c>
      <c r="O47" s="18" t="s">
        <v>404</v>
      </c>
      <c r="P47" s="20" t="s">
        <v>404</v>
      </c>
      <c r="Q47" s="18" t="s">
        <v>404</v>
      </c>
      <c r="R47" s="20" t="s">
        <v>404</v>
      </c>
      <c r="S47" s="18" t="n">
        <v>468.04217284</v>
      </c>
      <c r="T47" s="20" t="n">
        <v>23.8325213</v>
      </c>
    </row>
    <row r="48" spans="1:20">
      <c r="A48" s="15" t="s">
        <v>445</v>
      </c>
      <c r="B48" s="17" t="n">
        <v>9841</v>
      </c>
      <c r="C48" s="18">
        <f>(40.0/B48*100)</f>
        <v/>
      </c>
      <c r="D48" s="19" t="n">
        <v>9801</v>
      </c>
      <c r="E48" s="18" t="n">
        <v>479.46564974</v>
      </c>
      <c r="F48" s="20" t="n">
        <v>11.34264077</v>
      </c>
      <c r="G48" s="18" t="n">
        <v>496.17881652</v>
      </c>
      <c r="H48" s="20" t="n">
        <v>9.493256430000001</v>
      </c>
      <c r="I48" s="18" t="n">
        <v>498.24484098</v>
      </c>
      <c r="J48" s="20" t="n">
        <v>10.41809345</v>
      </c>
      <c r="K48" s="18" t="s">
        <v>404</v>
      </c>
      <c r="L48" s="20" t="s">
        <v>404</v>
      </c>
      <c r="M48" s="18" t="s">
        <v>404</v>
      </c>
      <c r="N48" s="20" t="s">
        <v>404</v>
      </c>
      <c r="O48" s="18" t="s">
        <v>404</v>
      </c>
      <c r="P48" s="20" t="s">
        <v>404</v>
      </c>
      <c r="Q48" s="18" t="s">
        <v>404</v>
      </c>
      <c r="R48" s="20" t="s">
        <v>404</v>
      </c>
      <c r="S48" s="18" t="n">
        <v>388.42359833</v>
      </c>
      <c r="T48" s="20" t="n">
        <v>11.00937144</v>
      </c>
    </row>
    <row r="49" spans="1:20">
      <c r="A49" s="15" t="s">
        <v>446</v>
      </c>
      <c r="B49" s="17" t="n">
        <v>6349</v>
      </c>
      <c r="C49" s="18">
        <f>(52.0/B49*100)</f>
        <v/>
      </c>
      <c r="D49" s="19" t="n">
        <v>6297</v>
      </c>
      <c r="E49" s="18" t="n">
        <v>414.8798581</v>
      </c>
      <c r="F49" s="20" t="n">
        <v>4.83689533</v>
      </c>
      <c r="G49" s="18" t="n">
        <v>431.46025418</v>
      </c>
      <c r="H49" s="20" t="n">
        <v>6.518103</v>
      </c>
      <c r="I49" s="18" t="n">
        <v>441.34650322</v>
      </c>
      <c r="J49" s="20" t="n">
        <v>6.49086005</v>
      </c>
      <c r="K49" s="18" t="s">
        <v>404</v>
      </c>
      <c r="L49" s="20" t="s">
        <v>404</v>
      </c>
      <c r="M49" s="18" t="s">
        <v>404</v>
      </c>
      <c r="N49" s="20" t="s">
        <v>404</v>
      </c>
      <c r="O49" s="18" t="s">
        <v>404</v>
      </c>
      <c r="P49" s="20" t="s">
        <v>404</v>
      </c>
      <c r="Q49" s="18" t="s">
        <v>404</v>
      </c>
      <c r="R49" s="20" t="s">
        <v>404</v>
      </c>
      <c r="S49" s="18" t="n">
        <v>403.97649443</v>
      </c>
      <c r="T49" s="20" t="n">
        <v>14.59956345</v>
      </c>
    </row>
    <row r="50" spans="1:20">
      <c r="A50" s="15" t="s">
        <v>447</v>
      </c>
      <c r="B50" s="17" t="n">
        <v>11795</v>
      </c>
      <c r="C50" s="18">
        <f>(1031.0/B50*100)</f>
        <v/>
      </c>
      <c r="D50" s="19" t="n">
        <v>10764</v>
      </c>
      <c r="E50" s="18" t="n">
        <v>416.0595507</v>
      </c>
      <c r="F50" s="20" t="n">
        <v>4.4092274</v>
      </c>
      <c r="G50" s="18" t="n">
        <v>433.57323254</v>
      </c>
      <c r="H50" s="20" t="n">
        <v>12.28066486</v>
      </c>
      <c r="I50" s="18" t="n">
        <v>459.53064306</v>
      </c>
      <c r="J50" s="20" t="n">
        <v>7.97405853</v>
      </c>
      <c r="K50" s="18" t="s">
        <v>404</v>
      </c>
      <c r="L50" s="20" t="s">
        <v>404</v>
      </c>
      <c r="M50" s="18" t="s">
        <v>404</v>
      </c>
      <c r="N50" s="20" t="s">
        <v>404</v>
      </c>
      <c r="O50" s="18" t="s">
        <v>404</v>
      </c>
      <c r="P50" s="20" t="s">
        <v>404</v>
      </c>
      <c r="Q50" s="18" t="s">
        <v>404</v>
      </c>
      <c r="R50" s="20" t="s">
        <v>404</v>
      </c>
      <c r="S50" s="18" t="n">
        <v>418.81135333</v>
      </c>
      <c r="T50" s="20" t="n">
        <v>12.23630818</v>
      </c>
    </row>
    <row r="51" spans="1:20">
      <c r="A51" s="15" t="s">
        <v>448</v>
      </c>
      <c r="B51" s="17" t="n">
        <v>6866</v>
      </c>
      <c r="C51" s="18">
        <f>(0.0/B51*100)</f>
        <v/>
      </c>
      <c r="D51" s="19" t="n">
        <v>6866</v>
      </c>
      <c r="E51" s="18" t="n">
        <v>429.75285212</v>
      </c>
      <c r="F51" s="20" t="n">
        <v>3.90035907</v>
      </c>
      <c r="G51" s="18" t="n">
        <v>422.27554375</v>
      </c>
      <c r="H51" s="20" t="n">
        <v>7.08517074</v>
      </c>
      <c r="I51" s="18" t="n">
        <v>429.19450851</v>
      </c>
      <c r="J51" s="20" t="n">
        <v>8.388040459999999</v>
      </c>
      <c r="K51" s="18" t="s">
        <v>404</v>
      </c>
      <c r="L51" s="20" t="s">
        <v>404</v>
      </c>
      <c r="M51" s="18" t="s">
        <v>404</v>
      </c>
      <c r="N51" s="20" t="s">
        <v>404</v>
      </c>
      <c r="O51" s="18" t="s">
        <v>404</v>
      </c>
      <c r="P51" s="20" t="s">
        <v>404</v>
      </c>
      <c r="Q51" s="18" t="s">
        <v>404</v>
      </c>
      <c r="R51" s="20" t="s">
        <v>404</v>
      </c>
      <c r="S51" s="18" t="n">
        <v>413.81622348</v>
      </c>
      <c r="T51" s="20" t="n">
        <v>8.12297899</v>
      </c>
    </row>
    <row r="52" spans="1:20">
      <c r="A52" s="15" t="s">
        <v>449</v>
      </c>
      <c r="B52" s="17" t="n">
        <v>5809</v>
      </c>
      <c r="C52" s="18">
        <f>(0.0/B52*100)</f>
        <v/>
      </c>
      <c r="D52" s="19" t="n">
        <v>5809</v>
      </c>
      <c r="E52" s="18" t="n">
        <v>488.4458293</v>
      </c>
      <c r="F52" s="20" t="n">
        <v>4.22253662</v>
      </c>
      <c r="G52" s="18" t="n">
        <v>491.11288263</v>
      </c>
      <c r="H52" s="20" t="n">
        <v>10.1093025</v>
      </c>
      <c r="I52" s="18" t="n">
        <v>479.50617461</v>
      </c>
      <c r="J52" s="20" t="n">
        <v>8.178173770000001</v>
      </c>
      <c r="K52" s="18" t="s">
        <v>404</v>
      </c>
      <c r="L52" s="20" t="s">
        <v>404</v>
      </c>
      <c r="M52" s="18" t="s">
        <v>404</v>
      </c>
      <c r="N52" s="20" t="s">
        <v>404</v>
      </c>
      <c r="O52" s="18" t="s">
        <v>404</v>
      </c>
      <c r="P52" s="20" t="s">
        <v>404</v>
      </c>
      <c r="Q52" s="18" t="s">
        <v>404</v>
      </c>
      <c r="R52" s="20" t="s">
        <v>404</v>
      </c>
      <c r="S52" s="18" t="n">
        <v>381.8481</v>
      </c>
      <c r="T52" s="20" t="n">
        <v>13.66633815</v>
      </c>
    </row>
    <row r="53" spans="1:20">
      <c r="A53" s="15" t="s">
        <v>450</v>
      </c>
      <c r="B53" s="17" t="n">
        <v>5571</v>
      </c>
      <c r="C53" s="18">
        <f>(0.0/B53*100)</f>
        <v/>
      </c>
      <c r="D53" s="19" t="n">
        <v>5571</v>
      </c>
      <c r="E53" s="18" t="n">
        <v>441.29058401</v>
      </c>
      <c r="F53" s="20" t="n">
        <v>1.8293593</v>
      </c>
      <c r="G53" s="18" t="n">
        <v>436.88705034</v>
      </c>
      <c r="H53" s="20" t="n">
        <v>6.1939434</v>
      </c>
      <c r="I53" s="18" t="n">
        <v>463.20188754</v>
      </c>
      <c r="J53" s="20" t="n">
        <v>4.15507709</v>
      </c>
      <c r="K53" s="18" t="s">
        <v>404</v>
      </c>
      <c r="L53" s="20" t="s">
        <v>404</v>
      </c>
      <c r="M53" s="18" t="s">
        <v>404</v>
      </c>
      <c r="N53" s="20" t="s">
        <v>404</v>
      </c>
      <c r="O53" s="18" t="s">
        <v>404</v>
      </c>
      <c r="P53" s="20" t="s">
        <v>404</v>
      </c>
      <c r="Q53" s="18" t="s">
        <v>404</v>
      </c>
      <c r="R53" s="20" t="s">
        <v>404</v>
      </c>
      <c r="S53" s="18" t="n">
        <v>346.99693608</v>
      </c>
      <c r="T53" s="20" t="n">
        <v>17.42503935</v>
      </c>
    </row>
    <row r="54" spans="1:20">
      <c r="A54" s="15" t="s">
        <v>451</v>
      </c>
      <c r="B54" s="17" t="n">
        <v>4740</v>
      </c>
      <c r="C54" s="18">
        <f>(199.0/B54*100)</f>
        <v/>
      </c>
      <c r="D54" s="19" t="n">
        <v>4541</v>
      </c>
      <c r="E54" s="18" t="n">
        <v>353.75211057</v>
      </c>
      <c r="F54" s="20" t="n">
        <v>3.70369076</v>
      </c>
      <c r="G54" s="18" t="n">
        <v>398.58106642</v>
      </c>
      <c r="H54" s="20" t="n">
        <v>19.46506751</v>
      </c>
      <c r="I54" s="18" t="n">
        <v>356.48333283</v>
      </c>
      <c r="J54" s="20" t="n">
        <v>14.08228661</v>
      </c>
      <c r="K54" s="18" t="s">
        <v>404</v>
      </c>
      <c r="L54" s="20" t="s">
        <v>404</v>
      </c>
      <c r="M54" s="18" t="s">
        <v>404</v>
      </c>
      <c r="N54" s="20" t="s">
        <v>404</v>
      </c>
      <c r="O54" s="18" t="s">
        <v>404</v>
      </c>
      <c r="P54" s="20" t="s">
        <v>404</v>
      </c>
      <c r="Q54" s="18" t="s">
        <v>404</v>
      </c>
      <c r="R54" s="20" t="s">
        <v>404</v>
      </c>
      <c r="S54" s="18" t="n">
        <v>348.00654418</v>
      </c>
      <c r="T54" s="20" t="n">
        <v>12.50882686</v>
      </c>
    </row>
    <row r="55" spans="1:20">
      <c r="A55" s="15" t="s">
        <v>452</v>
      </c>
      <c r="B55" s="17" t="n">
        <v>5316</v>
      </c>
      <c r="C55" s="18">
        <f>(43.0/B55*100)</f>
        <v/>
      </c>
      <c r="D55" s="19" t="n">
        <v>5273</v>
      </c>
      <c r="E55" s="18" t="n">
        <v>404.13095298</v>
      </c>
      <c r="F55" s="20" t="n">
        <v>4.09826247</v>
      </c>
      <c r="G55" s="18" t="n">
        <v>385.21720897</v>
      </c>
      <c r="H55" s="20" t="n">
        <v>11.73777788</v>
      </c>
      <c r="I55" s="18" t="n">
        <v>407.7571864</v>
      </c>
      <c r="J55" s="20" t="n">
        <v>7.21489563</v>
      </c>
      <c r="K55" s="18" t="s">
        <v>404</v>
      </c>
      <c r="L55" s="20" t="s">
        <v>404</v>
      </c>
      <c r="M55" s="18" t="s">
        <v>404</v>
      </c>
      <c r="N55" s="20" t="s">
        <v>404</v>
      </c>
      <c r="O55" s="18" t="s">
        <v>404</v>
      </c>
      <c r="P55" s="20" t="s">
        <v>404</v>
      </c>
      <c r="Q55" s="18" t="s">
        <v>404</v>
      </c>
      <c r="R55" s="20" t="s">
        <v>404</v>
      </c>
      <c r="S55" s="18" t="n">
        <v>380.99316065</v>
      </c>
      <c r="T55" s="20" t="n">
        <v>27.7380276</v>
      </c>
    </row>
    <row r="56" spans="1:20">
      <c r="A56" s="15" t="s">
        <v>453</v>
      </c>
      <c r="B56" s="17" t="n">
        <v>5359</v>
      </c>
      <c r="C56" s="18">
        <f>(0.0/B56*100)</f>
        <v/>
      </c>
      <c r="D56" s="19" t="n">
        <v>5359</v>
      </c>
      <c r="E56" s="18" t="n">
        <v>544.98218567</v>
      </c>
      <c r="F56" s="20" t="n">
        <v>9.49175732</v>
      </c>
      <c r="G56" s="18" t="n">
        <v>527.86762662</v>
      </c>
      <c r="H56" s="20" t="n">
        <v>4.36169144</v>
      </c>
      <c r="I56" s="18" t="n">
        <v>511.02082588</v>
      </c>
      <c r="J56" s="20" t="n">
        <v>8.41322373</v>
      </c>
      <c r="K56" s="18" t="s">
        <v>404</v>
      </c>
      <c r="L56" s="20" t="s">
        <v>404</v>
      </c>
      <c r="M56" s="18" t="s">
        <v>404</v>
      </c>
      <c r="N56" s="20" t="s">
        <v>404</v>
      </c>
      <c r="O56" s="18" t="s">
        <v>404</v>
      </c>
      <c r="P56" s="20" t="s">
        <v>404</v>
      </c>
      <c r="Q56" s="18" t="s">
        <v>404</v>
      </c>
      <c r="R56" s="20" t="s">
        <v>404</v>
      </c>
      <c r="S56" s="18" t="n">
        <v>526.73243357</v>
      </c>
      <c r="T56" s="20" t="n">
        <v>13.68526791</v>
      </c>
    </row>
    <row r="57" spans="1:20">
      <c r="A57" s="15" t="s">
        <v>454</v>
      </c>
      <c r="B57" s="17" t="n">
        <v>6513</v>
      </c>
      <c r="C57" s="18">
        <f>(0.0/B57*100)</f>
        <v/>
      </c>
      <c r="D57" s="19" t="n">
        <v>6513</v>
      </c>
      <c r="E57" s="18" t="n">
        <v>397.21586709</v>
      </c>
      <c r="F57" s="20" t="n">
        <v>9.17896715</v>
      </c>
      <c r="G57" s="18" t="n">
        <v>403.8191916</v>
      </c>
      <c r="H57" s="20" t="n">
        <v>9.767474050000001</v>
      </c>
      <c r="I57" s="18" t="n">
        <v>395.54353007</v>
      </c>
      <c r="J57" s="20" t="n">
        <v>3.97102923</v>
      </c>
      <c r="K57" s="18" t="s">
        <v>404</v>
      </c>
      <c r="L57" s="20" t="s">
        <v>404</v>
      </c>
      <c r="M57" s="18" t="s">
        <v>404</v>
      </c>
      <c r="N57" s="20" t="s">
        <v>404</v>
      </c>
      <c r="O57" s="18" t="s">
        <v>404</v>
      </c>
      <c r="P57" s="20" t="s">
        <v>404</v>
      </c>
      <c r="Q57" s="18" t="s">
        <v>404</v>
      </c>
      <c r="R57" s="20" t="s">
        <v>404</v>
      </c>
      <c r="S57" s="18" t="n">
        <v>387.05155418</v>
      </c>
      <c r="T57" s="20" t="n">
        <v>7.07546007</v>
      </c>
    </row>
    <row r="58" spans="1:20">
      <c r="A58" s="15" t="s">
        <v>455</v>
      </c>
      <c r="B58" s="17" t="n">
        <v>7267</v>
      </c>
      <c r="C58" s="18">
        <f>(0.0/B58*100)</f>
        <v/>
      </c>
      <c r="D58" s="19" t="n">
        <v>7267</v>
      </c>
      <c r="E58" s="18" t="n">
        <v>398.93406866</v>
      </c>
      <c r="F58" s="20" t="n">
        <v>6.73158165</v>
      </c>
      <c r="G58" s="18" t="n">
        <v>408.64298212</v>
      </c>
      <c r="H58" s="20" t="n">
        <v>5.45647318</v>
      </c>
      <c r="I58" s="18" t="n">
        <v>421.64385516</v>
      </c>
      <c r="J58" s="20" t="n">
        <v>7.20342989</v>
      </c>
      <c r="K58" s="18" t="s">
        <v>404</v>
      </c>
      <c r="L58" s="20" t="s">
        <v>404</v>
      </c>
      <c r="M58" s="18" t="s">
        <v>404</v>
      </c>
      <c r="N58" s="20" t="s">
        <v>404</v>
      </c>
      <c r="O58" s="18" t="s">
        <v>404</v>
      </c>
      <c r="P58" s="20" t="s">
        <v>404</v>
      </c>
      <c r="Q58" s="18" t="n">
        <v>358.00775625</v>
      </c>
      <c r="R58" s="20" t="n">
        <v>14.79998324</v>
      </c>
      <c r="S58" s="18" t="n">
        <v>427.30618997</v>
      </c>
      <c r="T58" s="20" t="n">
        <v>9.80184912</v>
      </c>
    </row>
    <row r="59" spans="1:20">
      <c r="A59" s="15" t="s">
        <v>456</v>
      </c>
      <c r="B59" s="17" t="n">
        <v>4826</v>
      </c>
      <c r="C59" s="18">
        <f>(0.0/B59*100)</f>
        <v/>
      </c>
      <c r="D59" s="19" t="n">
        <v>4826</v>
      </c>
      <c r="E59" s="18" t="n">
        <v>349.94512639</v>
      </c>
      <c r="F59" s="20" t="n">
        <v>2.02741332</v>
      </c>
      <c r="G59" s="18" t="n">
        <v>353.44087517</v>
      </c>
      <c r="H59" s="20" t="n">
        <v>2.55156928</v>
      </c>
      <c r="I59" s="18" t="n">
        <v>330.40011279</v>
      </c>
      <c r="J59" s="20" t="n">
        <v>4.65019013</v>
      </c>
      <c r="K59" s="18" t="s">
        <v>404</v>
      </c>
      <c r="L59" s="20" t="s">
        <v>404</v>
      </c>
      <c r="M59" s="18" t="s">
        <v>404</v>
      </c>
      <c r="N59" s="20" t="s">
        <v>404</v>
      </c>
      <c r="O59" s="18" t="s">
        <v>404</v>
      </c>
      <c r="P59" s="20" t="s">
        <v>404</v>
      </c>
      <c r="Q59" s="18" t="s">
        <v>404</v>
      </c>
      <c r="R59" s="20" t="s">
        <v>404</v>
      </c>
      <c r="S59" s="18" t="n">
        <v>333.55958712</v>
      </c>
      <c r="T59" s="20" t="n">
        <v>6.16819681</v>
      </c>
    </row>
    <row r="60" spans="1:20">
      <c r="A60" s="15" t="s">
        <v>457</v>
      </c>
      <c r="B60" s="17" t="n">
        <v>4546</v>
      </c>
      <c r="C60" s="18">
        <f>(0.0/B60*100)</f>
        <v/>
      </c>
      <c r="D60" s="19" t="n">
        <v>4546</v>
      </c>
      <c r="E60" s="18" t="n">
        <v>327.02734852</v>
      </c>
      <c r="F60" s="20" t="n">
        <v>6.5788432</v>
      </c>
      <c r="G60" s="18" t="n">
        <v>347.51281129</v>
      </c>
      <c r="H60" s="20" t="n">
        <v>8.933493139999999</v>
      </c>
      <c r="I60" s="18" t="n">
        <v>390.80290392</v>
      </c>
      <c r="J60" s="20" t="n">
        <v>16.11904438</v>
      </c>
      <c r="K60" s="18" t="s">
        <v>404</v>
      </c>
      <c r="L60" s="20" t="s">
        <v>404</v>
      </c>
      <c r="M60" s="18" t="s">
        <v>404</v>
      </c>
      <c r="N60" s="20" t="s">
        <v>404</v>
      </c>
      <c r="O60" s="18" t="s">
        <v>404</v>
      </c>
      <c r="P60" s="20" t="s">
        <v>404</v>
      </c>
      <c r="Q60" s="18" t="s">
        <v>404</v>
      </c>
      <c r="R60" s="20" t="s">
        <v>404</v>
      </c>
      <c r="S60" s="18" t="n">
        <v>363.06266866</v>
      </c>
      <c r="T60" s="20" t="n">
        <v>27.79456404</v>
      </c>
    </row>
    <row r="61" spans="1:20">
      <c r="A61" s="15" t="s">
        <v>458</v>
      </c>
      <c r="B61" s="17" t="n">
        <v>6525</v>
      </c>
      <c r="C61" s="18">
        <f>(0.0/B61*100)</f>
        <v/>
      </c>
      <c r="D61" s="19" t="n">
        <v>6525</v>
      </c>
      <c r="E61" s="18" t="n">
        <v>478.48312018</v>
      </c>
      <c r="F61" s="20" t="n">
        <v>5.40953574</v>
      </c>
      <c r="G61" s="18" t="n">
        <v>467.13232343</v>
      </c>
      <c r="H61" s="20" t="n">
        <v>5.71907174</v>
      </c>
      <c r="I61" s="18" t="n">
        <v>470.52398059</v>
      </c>
      <c r="J61" s="20" t="n">
        <v>5.39837328</v>
      </c>
      <c r="K61" s="18" t="s">
        <v>404</v>
      </c>
      <c r="L61" s="20" t="s">
        <v>404</v>
      </c>
      <c r="M61" s="18" t="s">
        <v>404</v>
      </c>
      <c r="N61" s="20" t="s">
        <v>404</v>
      </c>
      <c r="O61" s="18" t="s">
        <v>404</v>
      </c>
      <c r="P61" s="20" t="s">
        <v>404</v>
      </c>
      <c r="Q61" s="18" t="s">
        <v>404</v>
      </c>
      <c r="R61" s="20" t="s">
        <v>404</v>
      </c>
      <c r="S61" s="18" t="n">
        <v>491.67033443</v>
      </c>
      <c r="T61" s="20" t="n">
        <v>12.52476333</v>
      </c>
    </row>
    <row r="62" spans="1:20">
      <c r="A62" s="15" t="s">
        <v>459</v>
      </c>
      <c r="B62" s="17" t="n">
        <v>4476</v>
      </c>
      <c r="C62" s="18">
        <f>(0.0/B62*100)</f>
        <v/>
      </c>
      <c r="D62" s="19" t="n">
        <v>4476</v>
      </c>
      <c r="E62" s="18" t="n">
        <v>498.06362097</v>
      </c>
      <c r="F62" s="20" t="n">
        <v>3.0362719</v>
      </c>
      <c r="G62" s="18" t="n">
        <v>515.84710927</v>
      </c>
      <c r="H62" s="20" t="n">
        <v>1.35565197</v>
      </c>
      <c r="I62" s="18" t="n">
        <v>489.84655574</v>
      </c>
      <c r="J62" s="20" t="n">
        <v>2.84224362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356.40231704</v>
      </c>
      <c r="F63" s="20" t="n">
        <v>1.9161722</v>
      </c>
      <c r="G63" s="18" t="n">
        <v>338.06520744</v>
      </c>
      <c r="H63" s="20" t="n">
        <v>2.70548864</v>
      </c>
      <c r="I63" s="18" t="n">
        <v>340.58379733</v>
      </c>
      <c r="J63" s="20" t="n">
        <v>3.27375085</v>
      </c>
      <c r="K63" s="18" t="s">
        <v>404</v>
      </c>
      <c r="L63" s="20" t="s">
        <v>404</v>
      </c>
      <c r="M63" s="18" t="s">
        <v>404</v>
      </c>
      <c r="N63" s="20" t="s">
        <v>404</v>
      </c>
      <c r="O63" s="18" t="s">
        <v>404</v>
      </c>
      <c r="P63" s="20" t="s">
        <v>404</v>
      </c>
      <c r="Q63" s="18" t="s">
        <v>404</v>
      </c>
      <c r="R63" s="20" t="s">
        <v>404</v>
      </c>
      <c r="S63" s="18" t="n">
        <v>375.40572811</v>
      </c>
      <c r="T63" s="20" t="n">
        <v>5.34144034</v>
      </c>
    </row>
    <row r="64" spans="1:20">
      <c r="A64" s="15" t="s">
        <v>461</v>
      </c>
      <c r="B64" s="17" t="n">
        <v>3634</v>
      </c>
      <c r="C64" s="18">
        <f>(27.0/B64*100)</f>
        <v/>
      </c>
      <c r="D64" s="19" t="n">
        <v>3607</v>
      </c>
      <c r="E64" s="18" t="n">
        <v>427.32998991</v>
      </c>
      <c r="F64" s="20" t="n">
        <v>2.17940825</v>
      </c>
      <c r="G64" s="18" t="n">
        <v>470.96169159</v>
      </c>
      <c r="H64" s="20" t="n">
        <v>5.39556758</v>
      </c>
      <c r="I64" s="18" t="n">
        <v>463.82071917</v>
      </c>
      <c r="J64" s="20" t="n">
        <v>3.65401862</v>
      </c>
      <c r="K64" s="18" t="s">
        <v>404</v>
      </c>
      <c r="L64" s="20" t="s">
        <v>404</v>
      </c>
      <c r="M64" s="18" t="s">
        <v>404</v>
      </c>
      <c r="N64" s="20" t="s">
        <v>404</v>
      </c>
      <c r="O64" s="18" t="n">
        <v>519.51601944</v>
      </c>
      <c r="P64" s="20" t="n">
        <v>13.11383254</v>
      </c>
      <c r="Q64" s="18" t="s">
        <v>404</v>
      </c>
      <c r="R64" s="20" t="s">
        <v>404</v>
      </c>
      <c r="S64" s="18" t="n">
        <v>473.04967945</v>
      </c>
      <c r="T64" s="20" t="n">
        <v>7.98931027</v>
      </c>
    </row>
    <row r="65" spans="1:20">
      <c r="A65" s="15" t="s">
        <v>462</v>
      </c>
      <c r="B65" s="17" t="n">
        <v>5325</v>
      </c>
      <c r="C65" s="18">
        <f>(0.0/B65*100)</f>
        <v/>
      </c>
      <c r="D65" s="19" t="n">
        <v>5325</v>
      </c>
      <c r="E65" s="18" t="n">
        <v>411.589875</v>
      </c>
      <c r="F65" s="20" t="n">
        <v>3.81376603</v>
      </c>
      <c r="G65" s="18" t="n">
        <v>417.8571367</v>
      </c>
      <c r="H65" s="20" t="n">
        <v>9.559273299999999</v>
      </c>
      <c r="I65" s="18" t="n">
        <v>441.26360845</v>
      </c>
      <c r="J65" s="20" t="n">
        <v>9.84721438</v>
      </c>
      <c r="K65" s="18" t="s">
        <v>404</v>
      </c>
      <c r="L65" s="20" t="s">
        <v>404</v>
      </c>
      <c r="M65" s="18" t="s">
        <v>404</v>
      </c>
      <c r="N65" s="20" t="s">
        <v>404</v>
      </c>
      <c r="O65" s="18" t="s">
        <v>404</v>
      </c>
      <c r="P65" s="20" t="s">
        <v>404</v>
      </c>
      <c r="Q65" s="18" t="s">
        <v>404</v>
      </c>
      <c r="R65" s="20" t="s">
        <v>404</v>
      </c>
      <c r="S65" s="18" t="n">
        <v>395.25840964</v>
      </c>
      <c r="T65" s="20" t="n">
        <v>14.98970578</v>
      </c>
    </row>
    <row r="66" spans="1:20">
      <c r="A66" s="15" t="s">
        <v>463</v>
      </c>
      <c r="B66" s="17" t="n">
        <v>5665</v>
      </c>
      <c r="C66" s="18">
        <f>(0.0/B66*100)</f>
        <v/>
      </c>
      <c r="D66" s="19" t="n">
        <v>5665</v>
      </c>
      <c r="E66" s="18" t="n">
        <v>432.56716302</v>
      </c>
      <c r="F66" s="20" t="n">
        <v>2.18734467</v>
      </c>
      <c r="G66" s="18" t="n">
        <v>414.94120061</v>
      </c>
      <c r="H66" s="20" t="n">
        <v>1.90319878</v>
      </c>
      <c r="I66" s="18" t="n">
        <v>441.91472796</v>
      </c>
      <c r="J66" s="20" t="n">
        <v>3.72887273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383.53861701</v>
      </c>
      <c r="F67" s="20" t="n">
        <v>3.4100363</v>
      </c>
      <c r="G67" s="18" t="n">
        <v>414.20855093</v>
      </c>
      <c r="H67" s="20" t="n">
        <v>9.63350204</v>
      </c>
      <c r="I67" s="18" t="n">
        <v>441.64365823</v>
      </c>
      <c r="J67" s="20" t="n">
        <v>10.22073966</v>
      </c>
      <c r="K67" s="18" t="s">
        <v>404</v>
      </c>
      <c r="L67" s="20" t="s">
        <v>404</v>
      </c>
      <c r="M67" s="18" t="s">
        <v>404</v>
      </c>
      <c r="N67" s="20" t="s">
        <v>404</v>
      </c>
      <c r="O67" s="18" t="s">
        <v>404</v>
      </c>
      <c r="P67" s="20" t="s">
        <v>404</v>
      </c>
      <c r="Q67" s="18" t="s">
        <v>404</v>
      </c>
      <c r="R67" s="20" t="s">
        <v>404</v>
      </c>
      <c r="S67" s="18" t="n">
        <v>411.41374807</v>
      </c>
      <c r="T67" s="20" t="n">
        <v>18.24199479</v>
      </c>
    </row>
    <row r="68" spans="1:20">
      <c r="A68" s="15" t="s">
        <v>465</v>
      </c>
      <c r="B68" s="17" t="n">
        <v>12083</v>
      </c>
      <c r="C68" s="18">
        <f>(0.0/B68*100)</f>
        <v/>
      </c>
      <c r="D68" s="19" t="n">
        <v>12083</v>
      </c>
      <c r="E68" s="18" t="n">
        <v>409.68756476</v>
      </c>
      <c r="F68" s="20" t="n">
        <v>1.56358445</v>
      </c>
      <c r="G68" s="18" t="n">
        <v>417.00924137</v>
      </c>
      <c r="H68" s="20" t="n">
        <v>2.56896253</v>
      </c>
      <c r="I68" s="18" t="n">
        <v>380.44403103</v>
      </c>
      <c r="J68" s="20" t="n">
        <v>1.37702426</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438.43054256</v>
      </c>
      <c r="F69" s="20" t="n">
        <v>6.81471485</v>
      </c>
      <c r="G69" s="18" t="n">
        <v>419.72533103</v>
      </c>
      <c r="H69" s="20" t="n">
        <v>11.41188666</v>
      </c>
      <c r="I69" s="18" t="n">
        <v>435.4793166</v>
      </c>
      <c r="J69" s="20" t="n">
        <v>6.92539484</v>
      </c>
      <c r="K69" s="18" t="s">
        <v>404</v>
      </c>
      <c r="L69" s="20" t="s">
        <v>404</v>
      </c>
      <c r="M69" s="18" t="s">
        <v>404</v>
      </c>
      <c r="N69" s="20" t="s">
        <v>404</v>
      </c>
      <c r="O69" s="18" t="s">
        <v>404</v>
      </c>
      <c r="P69" s="20" t="s">
        <v>404</v>
      </c>
      <c r="Q69" s="18" t="s">
        <v>404</v>
      </c>
      <c r="R69" s="20" t="s">
        <v>404</v>
      </c>
      <c r="S69" s="18" t="n">
        <v>396.52633429</v>
      </c>
      <c r="T69" s="20" t="n">
        <v>7.81600935</v>
      </c>
    </row>
    <row r="70" spans="1:20">
      <c r="A70" s="15" t="s">
        <v>467</v>
      </c>
      <c r="B70" s="17" t="n">
        <v>6036</v>
      </c>
      <c r="C70" s="18">
        <f>(0.0/B70*100)</f>
        <v/>
      </c>
      <c r="D70" s="19" t="n">
        <v>6036</v>
      </c>
      <c r="E70" s="18" t="n">
        <v>491.21004375</v>
      </c>
      <c r="F70" s="20" t="n">
        <v>6.51773949</v>
      </c>
      <c r="G70" s="18" t="n">
        <v>501.3067324</v>
      </c>
      <c r="H70" s="20" t="n">
        <v>4.9940339</v>
      </c>
      <c r="I70" s="18" t="n">
        <v>490.58427211</v>
      </c>
      <c r="J70" s="20" t="n">
        <v>4.70912374</v>
      </c>
      <c r="K70" s="18" t="s">
        <v>404</v>
      </c>
      <c r="L70" s="20" t="s">
        <v>404</v>
      </c>
      <c r="M70" s="18" t="s">
        <v>404</v>
      </c>
      <c r="N70" s="20" t="s">
        <v>404</v>
      </c>
      <c r="O70" s="18" t="s">
        <v>404</v>
      </c>
      <c r="P70" s="20" t="s">
        <v>404</v>
      </c>
      <c r="Q70" s="18" t="s">
        <v>404</v>
      </c>
      <c r="R70" s="20" t="s">
        <v>404</v>
      </c>
      <c r="S70" s="18" t="n">
        <v>469.72444981</v>
      </c>
      <c r="T70" s="20" t="n">
        <v>22.59664835</v>
      </c>
    </row>
    <row r="71" spans="1:20">
      <c r="A71" s="15" t="s">
        <v>468</v>
      </c>
      <c r="B71" s="17" t="n">
        <v>6115</v>
      </c>
      <c r="C71" s="18">
        <f>(0.0/B71*100)</f>
        <v/>
      </c>
      <c r="D71" s="19" t="n">
        <v>6115</v>
      </c>
      <c r="E71" s="18" t="n">
        <v>533.8156279</v>
      </c>
      <c r="F71" s="20" t="n">
        <v>1.95844408</v>
      </c>
      <c r="G71" s="18" t="n">
        <v>540.65692159</v>
      </c>
      <c r="H71" s="20" t="n">
        <v>3.780959</v>
      </c>
      <c r="I71" s="18" t="n">
        <v>532.58614488</v>
      </c>
      <c r="J71" s="20" t="n">
        <v>4.08002035</v>
      </c>
      <c r="K71" s="18" t="s">
        <v>404</v>
      </c>
      <c r="L71" s="20" t="s">
        <v>404</v>
      </c>
      <c r="M71" s="18" t="s">
        <v>404</v>
      </c>
      <c r="N71" s="20" t="s">
        <v>404</v>
      </c>
      <c r="O71" s="18" t="s">
        <v>404</v>
      </c>
      <c r="P71" s="20" t="s">
        <v>404</v>
      </c>
      <c r="Q71" s="18" t="s">
        <v>404</v>
      </c>
      <c r="R71" s="20" t="s">
        <v>404</v>
      </c>
      <c r="S71" s="18" t="n">
        <v>477.62548649</v>
      </c>
      <c r="T71" s="20" t="n">
        <v>16.94240927</v>
      </c>
    </row>
    <row r="72" spans="1:20">
      <c r="A72" s="15" t="s">
        <v>469</v>
      </c>
      <c r="B72" s="17" t="n">
        <v>7708</v>
      </c>
      <c r="C72" s="18">
        <f>(0.0/B72*100)</f>
        <v/>
      </c>
      <c r="D72" s="19" t="n">
        <v>7708</v>
      </c>
      <c r="E72" s="18" t="n">
        <v>502.41946164</v>
      </c>
      <c r="F72" s="20" t="n">
        <v>7.68651499</v>
      </c>
      <c r="G72" s="18" t="n">
        <v>504.12480292</v>
      </c>
      <c r="H72" s="20" t="n">
        <v>5.8357206</v>
      </c>
      <c r="I72" s="18" t="n">
        <v>487.73639105</v>
      </c>
      <c r="J72" s="20" t="n">
        <v>5.7157689</v>
      </c>
      <c r="K72" s="18" t="s">
        <v>404</v>
      </c>
      <c r="L72" s="20" t="s">
        <v>404</v>
      </c>
      <c r="M72" s="18" t="s">
        <v>404</v>
      </c>
      <c r="N72" s="20" t="s">
        <v>404</v>
      </c>
      <c r="O72" s="18" t="s">
        <v>404</v>
      </c>
      <c r="P72" s="20" t="s">
        <v>404</v>
      </c>
      <c r="Q72" s="18" t="s">
        <v>404</v>
      </c>
      <c r="R72" s="20" t="s">
        <v>404</v>
      </c>
      <c r="S72" s="18" t="n">
        <v>503.38371128</v>
      </c>
      <c r="T72" s="20" t="n">
        <v>23.65787205</v>
      </c>
    </row>
    <row r="73" spans="1:20">
      <c r="A73" s="15" t="s">
        <v>470</v>
      </c>
      <c r="B73" s="17" t="n">
        <v>8249</v>
      </c>
      <c r="C73" s="18">
        <f>(0.0/B73*100)</f>
        <v/>
      </c>
      <c r="D73" s="19" t="n">
        <v>8249</v>
      </c>
      <c r="E73" s="18" t="n">
        <v>404.11038458</v>
      </c>
      <c r="F73" s="20" t="n">
        <v>16.24665211</v>
      </c>
      <c r="G73" s="18" t="n">
        <v>399.47890525</v>
      </c>
      <c r="H73" s="20" t="n">
        <v>7.36574781</v>
      </c>
      <c r="I73" s="18" t="n">
        <v>411.93448047</v>
      </c>
      <c r="J73" s="20" t="n">
        <v>4.41002521</v>
      </c>
      <c r="K73" s="18" t="s">
        <v>404</v>
      </c>
      <c r="L73" s="20" t="s">
        <v>404</v>
      </c>
      <c r="M73" s="18" t="s">
        <v>404</v>
      </c>
      <c r="N73" s="20" t="s">
        <v>404</v>
      </c>
      <c r="O73" s="18" t="s">
        <v>404</v>
      </c>
      <c r="P73" s="20" t="s">
        <v>404</v>
      </c>
      <c r="Q73" s="18" t="s">
        <v>404</v>
      </c>
      <c r="R73" s="20" t="s">
        <v>404</v>
      </c>
      <c r="S73" s="18" t="n">
        <v>410.40475562</v>
      </c>
      <c r="T73" s="20" t="n">
        <v>15.64473457</v>
      </c>
    </row>
    <row r="74" spans="1:20">
      <c r="A74" s="15" t="s">
        <v>471</v>
      </c>
      <c r="B74" s="17" t="n">
        <v>4692</v>
      </c>
      <c r="C74" s="18">
        <f>(484.0/B74*100)</f>
        <v/>
      </c>
      <c r="D74" s="19" t="n">
        <v>4208</v>
      </c>
      <c r="E74" s="18" t="n">
        <v>399.24813778</v>
      </c>
      <c r="F74" s="20" t="n">
        <v>2.88705813</v>
      </c>
      <c r="G74" s="18" t="n">
        <v>425.92218989</v>
      </c>
      <c r="H74" s="20" t="n">
        <v>2.84201123</v>
      </c>
      <c r="I74" s="18" t="n">
        <v>461.43417653</v>
      </c>
      <c r="J74" s="20" t="n">
        <v>3.31086224</v>
      </c>
      <c r="K74" s="18" t="s">
        <v>404</v>
      </c>
      <c r="L74" s="20" t="s">
        <v>404</v>
      </c>
      <c r="M74" s="18" t="s">
        <v>404</v>
      </c>
      <c r="N74" s="20" t="s">
        <v>404</v>
      </c>
      <c r="O74" s="18" t="s">
        <v>404</v>
      </c>
      <c r="P74" s="20" t="s">
        <v>404</v>
      </c>
      <c r="Q74" s="18" t="s">
        <v>404</v>
      </c>
      <c r="R74" s="20" t="s">
        <v>404</v>
      </c>
      <c r="S74" s="18" t="n">
        <v>527.65458485</v>
      </c>
      <c r="T74" s="20" t="n">
        <v>9.136346250000001</v>
      </c>
    </row>
    <row r="75" spans="1:20">
      <c r="A75" s="15" t="s">
        <v>472</v>
      </c>
      <c r="B75" s="17" t="n">
        <v>5375</v>
      </c>
      <c r="C75" s="18">
        <f>(483.0/B75*100)</f>
        <v/>
      </c>
      <c r="D75" s="19" t="n">
        <v>4892</v>
      </c>
      <c r="E75" s="18" t="n">
        <v>368.06964146</v>
      </c>
      <c r="F75" s="20" t="n">
        <v>4.36885997</v>
      </c>
      <c r="G75" s="18" t="n">
        <v>350.25966767</v>
      </c>
      <c r="H75" s="20" t="n">
        <v>8.58059061</v>
      </c>
      <c r="I75" s="18" t="n">
        <v>342.74170688</v>
      </c>
      <c r="J75" s="20" t="n">
        <v>18.66359861</v>
      </c>
      <c r="K75" s="18" t="s">
        <v>404</v>
      </c>
      <c r="L75" s="20" t="s">
        <v>404</v>
      </c>
      <c r="M75" s="18" t="s">
        <v>404</v>
      </c>
      <c r="N75" s="20" t="s">
        <v>404</v>
      </c>
      <c r="O75" s="18" t="s">
        <v>404</v>
      </c>
      <c r="P75" s="20" t="s">
        <v>404</v>
      </c>
      <c r="Q75" s="18" t="s">
        <v>404</v>
      </c>
      <c r="R75" s="20" t="s">
        <v>404</v>
      </c>
      <c r="S75" s="18" t="n">
        <v>341.06130542</v>
      </c>
      <c r="T75" s="20" t="n">
        <v>22.93292603</v>
      </c>
    </row>
    <row r="76" spans="1:20">
      <c r="A76" s="15" t="s">
        <v>473</v>
      </c>
      <c r="B76" s="17" t="n">
        <v>14167</v>
      </c>
      <c r="C76" s="18">
        <f>(1400.0/B76*100)</f>
        <v/>
      </c>
      <c r="D76" s="19" t="n">
        <v>12767</v>
      </c>
      <c r="E76" s="18" t="n">
        <v>447.09578548</v>
      </c>
      <c r="F76" s="20" t="n">
        <v>7.36242338</v>
      </c>
      <c r="G76" s="18" t="n">
        <v>424.48149869</v>
      </c>
      <c r="H76" s="20" t="n">
        <v>6.42093457</v>
      </c>
      <c r="I76" s="18" t="n">
        <v>431.63246071</v>
      </c>
      <c r="J76" s="20" t="n">
        <v>6.09203017</v>
      </c>
      <c r="K76" s="18" t="s">
        <v>404</v>
      </c>
      <c r="L76" s="20" t="s">
        <v>404</v>
      </c>
      <c r="M76" s="18" t="s">
        <v>404</v>
      </c>
      <c r="N76" s="20" t="s">
        <v>404</v>
      </c>
      <c r="O76" s="18" t="s">
        <v>404</v>
      </c>
      <c r="P76" s="20" t="s">
        <v>404</v>
      </c>
      <c r="Q76" s="18" t="s">
        <v>404</v>
      </c>
      <c r="R76" s="20" t="s">
        <v>404</v>
      </c>
      <c r="S76" s="18" t="n">
        <v>438.56753754</v>
      </c>
      <c r="T76" s="20" t="n">
        <v>10.91891818</v>
      </c>
    </row>
    <row r="77" spans="1:20">
      <c r="A77" s="15" t="s">
        <v>474</v>
      </c>
      <c r="B77" s="17" t="n">
        <v>6062</v>
      </c>
      <c r="C77" s="18">
        <f>(0.0/B77*100)</f>
        <v/>
      </c>
      <c r="D77" s="19" t="n">
        <v>6062</v>
      </c>
      <c r="E77" s="18" t="n">
        <v>424.54162269</v>
      </c>
      <c r="F77" s="20" t="n">
        <v>3.03463662</v>
      </c>
      <c r="G77" s="18" t="n">
        <v>438.94009499</v>
      </c>
      <c r="H77" s="20" t="n">
        <v>27.49775979</v>
      </c>
      <c r="I77" s="18" t="n">
        <v>491.85203272</v>
      </c>
      <c r="J77" s="20" t="n">
        <v>9.13257417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472.73115384</v>
      </c>
      <c r="F78" s="20" t="n">
        <v>8.296159129999999</v>
      </c>
      <c r="G78" s="18" t="n">
        <v>476.2621055</v>
      </c>
      <c r="H78" s="20" t="n">
        <v>7.13224662</v>
      </c>
      <c r="I78" s="18" t="n">
        <v>494.97410419</v>
      </c>
      <c r="J78" s="20" t="n">
        <v>4.93747824</v>
      </c>
      <c r="K78" s="18" t="s">
        <v>404</v>
      </c>
      <c r="L78" s="20" t="s">
        <v>404</v>
      </c>
      <c r="M78" s="18" t="s">
        <v>404</v>
      </c>
      <c r="N78" s="20" t="s">
        <v>404</v>
      </c>
      <c r="O78" s="18" t="s">
        <v>404</v>
      </c>
      <c r="P78" s="20" t="s">
        <v>404</v>
      </c>
      <c r="Q78" s="18" t="s">
        <v>404</v>
      </c>
      <c r="R78" s="20" t="s">
        <v>404</v>
      </c>
      <c r="S78" s="18" t="n">
        <v>484.38577785</v>
      </c>
      <c r="T78" s="20" t="n">
        <v>25.99563683</v>
      </c>
    </row>
    <row customHeight="1" ht="25" r="79" spans="1:20">
      <c r="A79" s="15" t="s">
        <v>476</v>
      </c>
      <c r="B79" s="17" t="n">
        <v>1657</v>
      </c>
      <c r="C79" s="18">
        <f>(21.0/B79*100)</f>
        <v/>
      </c>
      <c r="D79" s="19" t="n">
        <v>1636</v>
      </c>
      <c r="E79" s="18" t="n">
        <v>466.05863538</v>
      </c>
      <c r="F79" s="20" t="n">
        <v>13.640636</v>
      </c>
      <c r="G79" s="18" t="n">
        <v>467.01639795</v>
      </c>
      <c r="H79" s="20" t="n">
        <v>14.58598902</v>
      </c>
      <c r="I79" s="18" t="n">
        <v>485.67822632</v>
      </c>
      <c r="J79" s="20" t="n">
        <v>9.90409344</v>
      </c>
      <c r="K79" s="18" t="s">
        <v>404</v>
      </c>
      <c r="L79" s="20" t="s">
        <v>404</v>
      </c>
      <c r="M79" s="18" t="s">
        <v>404</v>
      </c>
      <c r="N79" s="20" t="s">
        <v>404</v>
      </c>
      <c r="O79" s="18" t="s">
        <v>404</v>
      </c>
      <c r="P79" s="20" t="s">
        <v>404</v>
      </c>
      <c r="Q79" s="18" t="s">
        <v>404</v>
      </c>
      <c r="R79" s="20" t="s">
        <v>404</v>
      </c>
      <c r="S79" s="18" t="n">
        <v>517.3813</v>
      </c>
      <c r="T79" s="20" t="n">
        <v>16.45876519</v>
      </c>
    </row>
    <row r="80" spans="1:20">
      <c r="A80" s="15" t="s">
        <v>477</v>
      </c>
      <c r="B80" s="17" t="n">
        <v>7841</v>
      </c>
      <c r="C80" s="18">
        <f>(0.0/B80*100)</f>
        <v/>
      </c>
      <c r="D80" s="19" t="n">
        <v>7841</v>
      </c>
      <c r="E80" s="18" t="n">
        <v>432.13735394</v>
      </c>
      <c r="F80" s="20" t="n">
        <v>5.17337324</v>
      </c>
      <c r="G80" s="18" t="n">
        <v>412.54907901</v>
      </c>
      <c r="H80" s="20" t="n">
        <v>7.5345105</v>
      </c>
      <c r="I80" s="18" t="n">
        <v>427.75653485</v>
      </c>
      <c r="J80" s="20" t="n">
        <v>7.83916264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432.1343397</v>
      </c>
      <c r="F81" s="20" t="n">
        <v>8.99277371</v>
      </c>
      <c r="G81" s="18" t="n">
        <v>427.46131137</v>
      </c>
      <c r="H81" s="20" t="n">
        <v>5.46066116</v>
      </c>
      <c r="I81" s="18" t="n">
        <v>431.1426193</v>
      </c>
      <c r="J81" s="20" t="n">
        <v>5.684123</v>
      </c>
      <c r="K81" s="18" t="s">
        <v>404</v>
      </c>
      <c r="L81" s="20" t="s">
        <v>404</v>
      </c>
      <c r="M81" s="18" t="s">
        <v>404</v>
      </c>
      <c r="N81" s="20" t="s">
        <v>404</v>
      </c>
      <c r="O81" s="18" t="s">
        <v>404</v>
      </c>
      <c r="P81" s="20" t="s">
        <v>404</v>
      </c>
      <c r="Q81" s="18" t="s">
        <v>404</v>
      </c>
      <c r="R81" s="20" t="s">
        <v>404</v>
      </c>
      <c r="S81" s="18" t="n">
        <v>485.27002748</v>
      </c>
      <c r="T81" s="20" t="n">
        <v>48.85374012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612</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503.8546402</v>
      </c>
      <c r="F7" s="20" t="n">
        <v>6.08777921</v>
      </c>
      <c r="G7" s="18" t="n">
        <v>508.77028685</v>
      </c>
      <c r="H7" s="20" t="n">
        <v>2.75344329</v>
      </c>
      <c r="I7" s="18" t="n">
        <v>492.73314105</v>
      </c>
      <c r="J7" s="20" t="n">
        <v>4.06658344</v>
      </c>
      <c r="K7" s="18" t="s">
        <v>404</v>
      </c>
      <c r="L7" s="20" t="s">
        <v>404</v>
      </c>
      <c r="M7" s="18" t="s">
        <v>404</v>
      </c>
      <c r="N7" s="20" t="s">
        <v>404</v>
      </c>
      <c r="O7" s="18" t="s">
        <v>404</v>
      </c>
      <c r="P7" s="20" t="s">
        <v>404</v>
      </c>
      <c r="Q7" s="18" t="s">
        <v>404</v>
      </c>
      <c r="R7" s="20" t="s">
        <v>404</v>
      </c>
      <c r="S7" s="18" t="n">
        <v>498.13063729</v>
      </c>
      <c r="T7" s="20" t="n">
        <v>7.8427461</v>
      </c>
    </row>
    <row r="8" spans="1:20">
      <c r="A8" s="15" t="s">
        <v>405</v>
      </c>
      <c r="B8" s="17" t="n">
        <v>7007</v>
      </c>
      <c r="C8" s="18">
        <f>(0.0/B8*100)</f>
        <v/>
      </c>
      <c r="D8" s="19" t="n">
        <v>7007</v>
      </c>
      <c r="E8" s="18" t="n">
        <v>468.95129854</v>
      </c>
      <c r="F8" s="20" t="n">
        <v>7.52023437</v>
      </c>
      <c r="G8" s="18" t="n">
        <v>504.60671385</v>
      </c>
      <c r="H8" s="20" t="n">
        <v>7.40280263</v>
      </c>
      <c r="I8" s="18" t="n">
        <v>483.80617748</v>
      </c>
      <c r="J8" s="20" t="n">
        <v>7.74907725</v>
      </c>
      <c r="K8" s="18" t="s">
        <v>404</v>
      </c>
      <c r="L8" s="20" t="s">
        <v>404</v>
      </c>
      <c r="M8" s="18" t="s">
        <v>404</v>
      </c>
      <c r="N8" s="20" t="s">
        <v>404</v>
      </c>
      <c r="O8" s="18" t="s">
        <v>404</v>
      </c>
      <c r="P8" s="20" t="s">
        <v>404</v>
      </c>
      <c r="Q8" s="18" t="s">
        <v>404</v>
      </c>
      <c r="R8" s="20" t="s">
        <v>404</v>
      </c>
      <c r="S8" s="18" t="n">
        <v>448.65814847</v>
      </c>
      <c r="T8" s="20" t="n">
        <v>11.55542651</v>
      </c>
    </row>
    <row r="9" spans="1:20">
      <c r="A9" s="15" t="s">
        <v>406</v>
      </c>
      <c r="B9" s="17" t="n">
        <v>9651</v>
      </c>
      <c r="C9" s="18">
        <f>(200.0/B9*100)</f>
        <v/>
      </c>
      <c r="D9" s="19" t="n">
        <v>9451</v>
      </c>
      <c r="E9" s="18" t="n">
        <v>514.43061369</v>
      </c>
      <c r="F9" s="20" t="n">
        <v>7.61676408</v>
      </c>
      <c r="G9" s="18" t="n">
        <v>496.11282443</v>
      </c>
      <c r="H9" s="20" t="n">
        <v>4.13765832</v>
      </c>
      <c r="I9" s="18" t="n">
        <v>493.45140641</v>
      </c>
      <c r="J9" s="20" t="n">
        <v>9.93350036</v>
      </c>
      <c r="K9" s="18" t="s">
        <v>404</v>
      </c>
      <c r="L9" s="20" t="s">
        <v>404</v>
      </c>
      <c r="M9" s="18" t="s">
        <v>404</v>
      </c>
      <c r="N9" s="20" t="s">
        <v>404</v>
      </c>
      <c r="O9" s="18" t="s">
        <v>404</v>
      </c>
      <c r="P9" s="20" t="s">
        <v>404</v>
      </c>
      <c r="Q9" s="18" t="s">
        <v>404</v>
      </c>
      <c r="R9" s="20" t="s">
        <v>404</v>
      </c>
      <c r="S9" s="18" t="n">
        <v>482.96318061</v>
      </c>
      <c r="T9" s="20" t="n">
        <v>13.86088137</v>
      </c>
    </row>
    <row r="10" spans="1:20">
      <c r="A10" s="15" t="s">
        <v>407</v>
      </c>
      <c r="B10" s="17" t="n">
        <v>20058</v>
      </c>
      <c r="C10" s="18">
        <f>(2893.0/B10*100)</f>
        <v/>
      </c>
      <c r="D10" s="19" t="n">
        <v>17165</v>
      </c>
      <c r="E10" s="18" t="n">
        <v>521.49633799</v>
      </c>
      <c r="F10" s="20" t="n">
        <v>5.80862669</v>
      </c>
      <c r="G10" s="18" t="n">
        <v>527.84482468</v>
      </c>
      <c r="H10" s="20" t="n">
        <v>3.27168105</v>
      </c>
      <c r="I10" s="18" t="n">
        <v>529.97900554</v>
      </c>
      <c r="J10" s="20" t="n">
        <v>4.96875995</v>
      </c>
      <c r="K10" s="18" t="s">
        <v>404</v>
      </c>
      <c r="L10" s="20" t="s">
        <v>404</v>
      </c>
      <c r="M10" s="18" t="s">
        <v>404</v>
      </c>
      <c r="N10" s="20" t="s">
        <v>404</v>
      </c>
      <c r="O10" s="18" t="s">
        <v>404</v>
      </c>
      <c r="P10" s="20" t="s">
        <v>404</v>
      </c>
      <c r="Q10" s="18" t="s">
        <v>404</v>
      </c>
      <c r="R10" s="20" t="s">
        <v>404</v>
      </c>
      <c r="S10" s="18" t="n">
        <v>549.11299788</v>
      </c>
      <c r="T10" s="20" t="n">
        <v>15.66567825</v>
      </c>
    </row>
    <row r="11" spans="1:20">
      <c r="A11" s="15" t="s">
        <v>408</v>
      </c>
      <c r="B11" s="17" t="n">
        <v>7053</v>
      </c>
      <c r="C11" s="18">
        <f>(137.0/B11*100)</f>
        <v/>
      </c>
      <c r="D11" s="19" t="n">
        <v>6916</v>
      </c>
      <c r="E11" s="18" t="n">
        <v>464.94062457</v>
      </c>
      <c r="F11" s="20" t="n">
        <v>5.08063931</v>
      </c>
      <c r="G11" s="18" t="n">
        <v>456.02595771</v>
      </c>
      <c r="H11" s="20" t="n">
        <v>5.23229643</v>
      </c>
      <c r="I11" s="18" t="n">
        <v>452.88722175</v>
      </c>
      <c r="J11" s="20" t="n">
        <v>8.754371340000001</v>
      </c>
      <c r="K11" s="18" t="s">
        <v>404</v>
      </c>
      <c r="L11" s="20" t="s">
        <v>404</v>
      </c>
      <c r="M11" s="18" t="s">
        <v>404</v>
      </c>
      <c r="N11" s="20" t="s">
        <v>404</v>
      </c>
      <c r="O11" s="18" t="s">
        <v>404</v>
      </c>
      <c r="P11" s="20" t="s">
        <v>404</v>
      </c>
      <c r="Q11" s="18" t="s">
        <v>404</v>
      </c>
      <c r="R11" s="20" t="s">
        <v>404</v>
      </c>
      <c r="S11" s="18" t="n">
        <v>434.26176489</v>
      </c>
      <c r="T11" s="20" t="n">
        <v>9.98811794</v>
      </c>
    </row>
    <row r="12" spans="1:20">
      <c r="A12" s="15" t="s">
        <v>409</v>
      </c>
      <c r="B12" s="17" t="n">
        <v>6894</v>
      </c>
      <c r="C12" s="18">
        <f>(106.0/B12*100)</f>
        <v/>
      </c>
      <c r="D12" s="19" t="n">
        <v>6788</v>
      </c>
      <c r="E12" s="18" t="n">
        <v>494.92328823</v>
      </c>
      <c r="F12" s="20" t="n">
        <v>4.90295225</v>
      </c>
      <c r="G12" s="18" t="n">
        <v>495.27800659</v>
      </c>
      <c r="H12" s="20" t="n">
        <v>5.61694039</v>
      </c>
      <c r="I12" s="18" t="n">
        <v>474.67225683</v>
      </c>
      <c r="J12" s="20" t="n">
        <v>6.8184421</v>
      </c>
      <c r="K12" s="18" t="s">
        <v>404</v>
      </c>
      <c r="L12" s="20" t="s">
        <v>404</v>
      </c>
      <c r="M12" s="18" t="s">
        <v>404</v>
      </c>
      <c r="N12" s="20" t="s">
        <v>404</v>
      </c>
      <c r="O12" s="18" t="s">
        <v>404</v>
      </c>
      <c r="P12" s="20" t="s">
        <v>404</v>
      </c>
      <c r="Q12" s="18" t="s">
        <v>404</v>
      </c>
      <c r="R12" s="20" t="s">
        <v>404</v>
      </c>
      <c r="S12" s="18" t="n">
        <v>470.36291488</v>
      </c>
      <c r="T12" s="20" t="n">
        <v>22.16754907</v>
      </c>
    </row>
    <row r="13" spans="1:20">
      <c r="A13" s="15" t="s">
        <v>410</v>
      </c>
      <c r="B13" s="17" t="n">
        <v>7161</v>
      </c>
      <c r="C13" s="18">
        <f>(1175.0/B13*100)</f>
        <v/>
      </c>
      <c r="D13" s="19" t="n">
        <v>5986</v>
      </c>
      <c r="E13" s="18" t="n">
        <v>500.77366408</v>
      </c>
      <c r="F13" s="20" t="n">
        <v>4.08754578</v>
      </c>
      <c r="G13" s="18" t="n">
        <v>500.43802911</v>
      </c>
      <c r="H13" s="20" t="n">
        <v>3.72858095</v>
      </c>
      <c r="I13" s="18" t="n">
        <v>498.04884538</v>
      </c>
      <c r="J13" s="20" t="n">
        <v>9.066137919999999</v>
      </c>
      <c r="K13" s="18" t="s">
        <v>404</v>
      </c>
      <c r="L13" s="20" t="s">
        <v>404</v>
      </c>
      <c r="M13" s="18" t="s">
        <v>404</v>
      </c>
      <c r="N13" s="20" t="s">
        <v>404</v>
      </c>
      <c r="O13" s="18" t="s">
        <v>404</v>
      </c>
      <c r="P13" s="20" t="s">
        <v>404</v>
      </c>
      <c r="Q13" s="18" t="s">
        <v>404</v>
      </c>
      <c r="R13" s="20" t="s">
        <v>404</v>
      </c>
      <c r="S13" s="18" t="n">
        <v>493.85215901</v>
      </c>
      <c r="T13" s="20" t="n">
        <v>7.60714892</v>
      </c>
    </row>
    <row r="14" spans="1:20">
      <c r="A14" s="15" t="s">
        <v>411</v>
      </c>
      <c r="B14" s="17" t="n">
        <v>5587</v>
      </c>
      <c r="C14" s="18">
        <f>(0.0/B14*100)</f>
        <v/>
      </c>
      <c r="D14" s="19" t="n">
        <v>5587</v>
      </c>
      <c r="E14" s="18" t="n">
        <v>523.6975215799999</v>
      </c>
      <c r="F14" s="20" t="n">
        <v>7.35137188</v>
      </c>
      <c r="G14" s="18" t="n">
        <v>520.82256038</v>
      </c>
      <c r="H14" s="20" t="n">
        <v>3.50171985</v>
      </c>
      <c r="I14" s="18" t="n">
        <v>513.5300260499999</v>
      </c>
      <c r="J14" s="20" t="n">
        <v>4.19294337</v>
      </c>
      <c r="K14" s="18" t="s">
        <v>404</v>
      </c>
      <c r="L14" s="20" t="s">
        <v>404</v>
      </c>
      <c r="M14" s="18" t="s">
        <v>404</v>
      </c>
      <c r="N14" s="20" t="s">
        <v>404</v>
      </c>
      <c r="O14" s="18" t="s">
        <v>404</v>
      </c>
      <c r="P14" s="20" t="s">
        <v>404</v>
      </c>
      <c r="Q14" s="18" t="s">
        <v>404</v>
      </c>
      <c r="R14" s="20" t="s">
        <v>404</v>
      </c>
      <c r="S14" s="18" t="n">
        <v>523.58562531</v>
      </c>
      <c r="T14" s="20" t="n">
        <v>10.76772846</v>
      </c>
    </row>
    <row r="15" spans="1:20">
      <c r="A15" s="15" t="s">
        <v>412</v>
      </c>
      <c r="B15" s="17" t="n">
        <v>5882</v>
      </c>
      <c r="C15" s="18">
        <f>(0.0/B15*100)</f>
        <v/>
      </c>
      <c r="D15" s="19" t="n">
        <v>5882</v>
      </c>
      <c r="E15" s="18" t="n">
        <v>517.29832153</v>
      </c>
      <c r="F15" s="20" t="n">
        <v>3.21441995</v>
      </c>
      <c r="G15" s="18" t="n">
        <v>537.07415606</v>
      </c>
      <c r="H15" s="20" t="n">
        <v>4.13051993</v>
      </c>
      <c r="I15" s="18" t="n">
        <v>541.8305948</v>
      </c>
      <c r="J15" s="20" t="n">
        <v>14.15007143</v>
      </c>
      <c r="K15" s="18" t="s">
        <v>404</v>
      </c>
      <c r="L15" s="20" t="s">
        <v>404</v>
      </c>
      <c r="M15" s="18" t="s">
        <v>404</v>
      </c>
      <c r="N15" s="20" t="s">
        <v>404</v>
      </c>
      <c r="O15" s="18" t="s">
        <v>404</v>
      </c>
      <c r="P15" s="20" t="s">
        <v>404</v>
      </c>
      <c r="Q15" s="18" t="s">
        <v>404</v>
      </c>
      <c r="R15" s="20" t="s">
        <v>404</v>
      </c>
      <c r="S15" s="18" t="n">
        <v>534.51478508</v>
      </c>
      <c r="T15" s="20" t="n">
        <v>28.12938883</v>
      </c>
    </row>
    <row r="16" spans="1:20">
      <c r="A16" s="15" t="s">
        <v>413</v>
      </c>
      <c r="B16" s="17" t="n">
        <v>6108</v>
      </c>
      <c r="C16" s="18">
        <f>(390.0/B16*100)</f>
        <v/>
      </c>
      <c r="D16" s="19" t="n">
        <v>5718</v>
      </c>
      <c r="E16" s="18" t="n">
        <v>486.15003075</v>
      </c>
      <c r="F16" s="20" t="n">
        <v>9.074340550000001</v>
      </c>
      <c r="G16" s="18" t="n">
        <v>511.0339368</v>
      </c>
      <c r="H16" s="20" t="n">
        <v>5.38814606</v>
      </c>
      <c r="I16" s="18" t="n">
        <v>511.55760583</v>
      </c>
      <c r="J16" s="20" t="n">
        <v>11.86146616</v>
      </c>
      <c r="K16" s="18" t="s">
        <v>404</v>
      </c>
      <c r="L16" s="20" t="s">
        <v>404</v>
      </c>
      <c r="M16" s="18" t="s">
        <v>404</v>
      </c>
      <c r="N16" s="20" t="s">
        <v>404</v>
      </c>
      <c r="O16" s="18" t="s">
        <v>404</v>
      </c>
      <c r="P16" s="20" t="s">
        <v>404</v>
      </c>
      <c r="Q16" s="18" t="s">
        <v>404</v>
      </c>
      <c r="R16" s="20" t="s">
        <v>404</v>
      </c>
      <c r="S16" s="18" t="n">
        <v>468.20076539</v>
      </c>
      <c r="T16" s="20" t="n">
        <v>33.99881802</v>
      </c>
    </row>
    <row r="17" spans="1:20">
      <c r="A17" s="15" t="s">
        <v>414</v>
      </c>
      <c r="B17" s="17" t="n">
        <v>6504</v>
      </c>
      <c r="C17" s="18">
        <f>(1325.0/B17*100)</f>
        <v/>
      </c>
      <c r="D17" s="19" t="n">
        <v>5179</v>
      </c>
      <c r="E17" s="18" t="n">
        <v>492.75857352</v>
      </c>
      <c r="F17" s="20" t="n">
        <v>12.81726468</v>
      </c>
      <c r="G17" s="18" t="n">
        <v>516.4203602699999</v>
      </c>
      <c r="H17" s="20" t="n">
        <v>7.88722375</v>
      </c>
      <c r="I17" s="18" t="n">
        <v>508.9468064</v>
      </c>
      <c r="J17" s="20" t="n">
        <v>6.53045412</v>
      </c>
      <c r="K17" s="18" t="s">
        <v>404</v>
      </c>
      <c r="L17" s="20" t="s">
        <v>404</v>
      </c>
      <c r="M17" s="18" t="s">
        <v>404</v>
      </c>
      <c r="N17" s="20" t="s">
        <v>404</v>
      </c>
      <c r="O17" s="18" t="s">
        <v>404</v>
      </c>
      <c r="P17" s="20" t="s">
        <v>404</v>
      </c>
      <c r="Q17" s="18" t="s">
        <v>404</v>
      </c>
      <c r="R17" s="20" t="s">
        <v>404</v>
      </c>
      <c r="S17" s="18" t="n">
        <v>519.04777355</v>
      </c>
      <c r="T17" s="20" t="n">
        <v>28.65724247</v>
      </c>
    </row>
    <row r="18" spans="1:20">
      <c r="A18" s="15" t="s">
        <v>415</v>
      </c>
      <c r="B18" s="17" t="n">
        <v>5532</v>
      </c>
      <c r="C18" s="18">
        <f>(0.0/B18*100)</f>
        <v/>
      </c>
      <c r="D18" s="19" t="n">
        <v>5532</v>
      </c>
      <c r="E18" s="18" t="n">
        <v>467.20162291</v>
      </c>
      <c r="F18" s="20" t="n">
        <v>6.85082174</v>
      </c>
      <c r="G18" s="18" t="n">
        <v>478.85892643</v>
      </c>
      <c r="H18" s="20" t="n">
        <v>8.80790285</v>
      </c>
      <c r="I18" s="18" t="n">
        <v>452.6173924</v>
      </c>
      <c r="J18" s="20" t="n">
        <v>9.654883720000001</v>
      </c>
      <c r="K18" s="18" t="s">
        <v>404</v>
      </c>
      <c r="L18" s="20" t="s">
        <v>404</v>
      </c>
      <c r="M18" s="18" t="s">
        <v>404</v>
      </c>
      <c r="N18" s="20" t="s">
        <v>404</v>
      </c>
      <c r="O18" s="18" t="s">
        <v>404</v>
      </c>
      <c r="P18" s="20" t="s">
        <v>404</v>
      </c>
      <c r="Q18" s="18" t="s">
        <v>404</v>
      </c>
      <c r="R18" s="20" t="s">
        <v>404</v>
      </c>
      <c r="S18" s="18" t="n">
        <v>384.75045229</v>
      </c>
      <c r="T18" s="20" t="n">
        <v>32.29857578</v>
      </c>
    </row>
    <row r="19" spans="1:20">
      <c r="A19" s="15" t="s">
        <v>416</v>
      </c>
      <c r="B19" s="17" t="n">
        <v>5658</v>
      </c>
      <c r="C19" s="18">
        <f>(327.0/B19*100)</f>
        <v/>
      </c>
      <c r="D19" s="19" t="n">
        <v>5331</v>
      </c>
      <c r="E19" s="18" t="n">
        <v>448.8466446</v>
      </c>
      <c r="F19" s="20" t="n">
        <v>15.76597016</v>
      </c>
      <c r="G19" s="18" t="n">
        <v>469.21986208</v>
      </c>
      <c r="H19" s="20" t="n">
        <v>7.56514338</v>
      </c>
      <c r="I19" s="18" t="n">
        <v>476.61168167</v>
      </c>
      <c r="J19" s="20" t="n">
        <v>6.14639033</v>
      </c>
      <c r="K19" s="18" t="s">
        <v>404</v>
      </c>
      <c r="L19" s="20" t="s">
        <v>404</v>
      </c>
      <c r="M19" s="18" t="s">
        <v>404</v>
      </c>
      <c r="N19" s="20" t="s">
        <v>404</v>
      </c>
      <c r="O19" s="18" t="s">
        <v>404</v>
      </c>
      <c r="P19" s="20" t="s">
        <v>404</v>
      </c>
      <c r="Q19" s="18" t="s">
        <v>404</v>
      </c>
      <c r="R19" s="20" t="s">
        <v>404</v>
      </c>
      <c r="S19" s="18" t="n">
        <v>465.67109869</v>
      </c>
      <c r="T19" s="20" t="n">
        <v>30.2370459</v>
      </c>
    </row>
    <row r="20" spans="1:20">
      <c r="A20" s="15" t="s">
        <v>417</v>
      </c>
      <c r="B20" s="17" t="n">
        <v>3371</v>
      </c>
      <c r="C20" s="18">
        <f>(24.0/B20*100)</f>
        <v/>
      </c>
      <c r="D20" s="19" t="n">
        <v>3347</v>
      </c>
      <c r="E20" s="18" t="n">
        <v>482.85274612</v>
      </c>
      <c r="F20" s="20" t="n">
        <v>2.30551214</v>
      </c>
      <c r="G20" s="18" t="n">
        <v>478.28876383</v>
      </c>
      <c r="H20" s="20" t="n">
        <v>4.36819134</v>
      </c>
      <c r="I20" s="18" t="n">
        <v>497.04359469</v>
      </c>
      <c r="J20" s="20" t="n">
        <v>9.669452420000001</v>
      </c>
      <c r="K20" s="18" t="s">
        <v>404</v>
      </c>
      <c r="L20" s="20" t="s">
        <v>404</v>
      </c>
      <c r="M20" s="18" t="s">
        <v>404</v>
      </c>
      <c r="N20" s="20" t="s">
        <v>404</v>
      </c>
      <c r="O20" s="18" t="s">
        <v>404</v>
      </c>
      <c r="P20" s="20" t="s">
        <v>404</v>
      </c>
      <c r="Q20" s="18" t="s">
        <v>404</v>
      </c>
      <c r="R20" s="20" t="s">
        <v>404</v>
      </c>
      <c r="S20" s="18" t="n">
        <v>453.53720935</v>
      </c>
      <c r="T20" s="20" t="n">
        <v>9.86283218</v>
      </c>
    </row>
    <row r="21" spans="1:20">
      <c r="A21" s="15" t="s">
        <v>418</v>
      </c>
      <c r="B21" s="17" t="n">
        <v>5741</v>
      </c>
      <c r="C21" s="18">
        <f>(0.0/B21*100)</f>
        <v/>
      </c>
      <c r="D21" s="19" t="n">
        <v>5741</v>
      </c>
      <c r="E21" s="18" t="n">
        <v>531.3062996800001</v>
      </c>
      <c r="F21" s="20" t="n">
        <v>4.25748382</v>
      </c>
      <c r="G21" s="18" t="n">
        <v>519.71466236</v>
      </c>
      <c r="H21" s="20" t="n">
        <v>3.53381496</v>
      </c>
      <c r="I21" s="18" t="n">
        <v>509.66115067</v>
      </c>
      <c r="J21" s="20" t="n">
        <v>7.56796035</v>
      </c>
      <c r="K21" s="18" t="s">
        <v>404</v>
      </c>
      <c r="L21" s="20" t="s">
        <v>404</v>
      </c>
      <c r="M21" s="18" t="s">
        <v>404</v>
      </c>
      <c r="N21" s="20" t="s">
        <v>404</v>
      </c>
      <c r="O21" s="18" t="s">
        <v>404</v>
      </c>
      <c r="P21" s="20" t="s">
        <v>404</v>
      </c>
      <c r="Q21" s="18" t="s">
        <v>404</v>
      </c>
      <c r="R21" s="20" t="s">
        <v>404</v>
      </c>
      <c r="S21" s="18" t="n">
        <v>510.53967182</v>
      </c>
      <c r="T21" s="20" t="n">
        <v>8.27112279</v>
      </c>
    </row>
    <row r="22" spans="1:20">
      <c r="A22" s="15" t="s">
        <v>419</v>
      </c>
      <c r="B22" s="17" t="n">
        <v>6598</v>
      </c>
      <c r="C22" s="18">
        <f>(0.0/B22*100)</f>
        <v/>
      </c>
      <c r="D22" s="19" t="n">
        <v>6598</v>
      </c>
      <c r="E22" s="18" t="n">
        <v>493.7693743</v>
      </c>
      <c r="F22" s="20" t="n">
        <v>18.00964187</v>
      </c>
      <c r="G22" s="18" t="n">
        <v>477.26478692</v>
      </c>
      <c r="H22" s="20" t="n">
        <v>7.26184836</v>
      </c>
      <c r="I22" s="18" t="n">
        <v>475.33109641</v>
      </c>
      <c r="J22" s="20" t="n">
        <v>7.23314508</v>
      </c>
      <c r="K22" s="18" t="s">
        <v>404</v>
      </c>
      <c r="L22" s="20" t="s">
        <v>404</v>
      </c>
      <c r="M22" s="18" t="s">
        <v>404</v>
      </c>
      <c r="N22" s="20" t="s">
        <v>404</v>
      </c>
      <c r="O22" s="18" t="s">
        <v>404</v>
      </c>
      <c r="P22" s="20" t="s">
        <v>404</v>
      </c>
      <c r="Q22" s="18" t="s">
        <v>404</v>
      </c>
      <c r="R22" s="20" t="s">
        <v>404</v>
      </c>
      <c r="S22" s="18" t="n">
        <v>525.9797938200001</v>
      </c>
      <c r="T22" s="20" t="n">
        <v>10.62621269</v>
      </c>
    </row>
    <row r="23" spans="1:20">
      <c r="A23" s="15" t="s">
        <v>420</v>
      </c>
      <c r="B23" s="17" t="n">
        <v>11583</v>
      </c>
      <c r="C23" s="18">
        <f>(3151.0/B23*100)</f>
        <v/>
      </c>
      <c r="D23" s="19" t="n">
        <v>8432</v>
      </c>
      <c r="E23" s="18" t="n">
        <v>481.98969078</v>
      </c>
      <c r="F23" s="20" t="n">
        <v>9.65388862</v>
      </c>
      <c r="G23" s="18" t="n">
        <v>503.18341102</v>
      </c>
      <c r="H23" s="20" t="n">
        <v>8.1494371</v>
      </c>
      <c r="I23" s="18" t="n">
        <v>485.62589393</v>
      </c>
      <c r="J23" s="20" t="n">
        <v>5.33911131</v>
      </c>
      <c r="K23" s="18" t="s">
        <v>404</v>
      </c>
      <c r="L23" s="20" t="s">
        <v>404</v>
      </c>
      <c r="M23" s="18" t="s">
        <v>404</v>
      </c>
      <c r="N23" s="20" t="s">
        <v>404</v>
      </c>
      <c r="O23" s="18" t="s">
        <v>404</v>
      </c>
      <c r="P23" s="20" t="s">
        <v>404</v>
      </c>
      <c r="Q23" s="18" t="s">
        <v>404</v>
      </c>
      <c r="R23" s="20" t="s">
        <v>404</v>
      </c>
      <c r="S23" s="18" t="n">
        <v>458.31815791</v>
      </c>
      <c r="T23" s="20" t="n">
        <v>24.15470738</v>
      </c>
    </row>
    <row r="24" spans="1:20">
      <c r="A24" s="15" t="s">
        <v>421</v>
      </c>
      <c r="B24" s="17" t="n">
        <v>6647</v>
      </c>
      <c r="C24" s="18">
        <f>(0.0/B24*100)</f>
        <v/>
      </c>
      <c r="D24" s="19" t="n">
        <v>6647</v>
      </c>
      <c r="E24" s="18" t="n">
        <v>529.33581914</v>
      </c>
      <c r="F24" s="20" t="n">
        <v>6.98111952</v>
      </c>
      <c r="G24" s="18" t="n">
        <v>515.71594852</v>
      </c>
      <c r="H24" s="20" t="n">
        <v>7.22197539</v>
      </c>
      <c r="I24" s="18" t="n">
        <v>504.89448064</v>
      </c>
      <c r="J24" s="20" t="n">
        <v>6.63852907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527.06075053</v>
      </c>
      <c r="F25" s="20" t="n">
        <v>4.95885038</v>
      </c>
      <c r="G25" s="18" t="n">
        <v>495.49448442</v>
      </c>
      <c r="H25" s="20" t="n">
        <v>9.85549829</v>
      </c>
      <c r="I25" s="18" t="n">
        <v>519.79421672</v>
      </c>
      <c r="J25" s="20" t="n">
        <v>6.43168613</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494.63421468</v>
      </c>
      <c r="F26" s="20" t="n">
        <v>6.13609497</v>
      </c>
      <c r="G26" s="18" t="n">
        <v>500.65307728</v>
      </c>
      <c r="H26" s="20" t="n">
        <v>2.96286113</v>
      </c>
      <c r="I26" s="18" t="n">
        <v>478.81333709</v>
      </c>
      <c r="J26" s="20" t="n">
        <v>2.87849634</v>
      </c>
      <c r="K26" s="18" t="s">
        <v>404</v>
      </c>
      <c r="L26" s="20" t="s">
        <v>404</v>
      </c>
      <c r="M26" s="18" t="s">
        <v>404</v>
      </c>
      <c r="N26" s="20" t="s">
        <v>404</v>
      </c>
      <c r="O26" s="18" t="s">
        <v>404</v>
      </c>
      <c r="P26" s="20" t="s">
        <v>404</v>
      </c>
      <c r="Q26" s="18" t="s">
        <v>404</v>
      </c>
      <c r="R26" s="20" t="s">
        <v>404</v>
      </c>
      <c r="S26" s="18" t="n">
        <v>488.72637719</v>
      </c>
      <c r="T26" s="20" t="n">
        <v>18.88942974</v>
      </c>
    </row>
    <row r="27" spans="1:20">
      <c r="A27" s="15" t="s">
        <v>424</v>
      </c>
      <c r="B27" s="17" t="n">
        <v>5299</v>
      </c>
      <c r="C27" s="18">
        <f>(0.0/B27*100)</f>
        <v/>
      </c>
      <c r="D27" s="19" t="n">
        <v>5299</v>
      </c>
      <c r="E27" s="18" t="n">
        <v>471.65376158</v>
      </c>
      <c r="F27" s="20" t="n">
        <v>3.14230541</v>
      </c>
      <c r="G27" s="18" t="n">
        <v>473.98672188</v>
      </c>
      <c r="H27" s="20" t="n">
        <v>1.71920292</v>
      </c>
      <c r="I27" s="18" t="n">
        <v>503.65712131</v>
      </c>
      <c r="J27" s="20" t="n">
        <v>2.49902784</v>
      </c>
      <c r="K27" s="18" t="s">
        <v>404</v>
      </c>
      <c r="L27" s="20" t="s">
        <v>404</v>
      </c>
      <c r="M27" s="18" t="s">
        <v>404</v>
      </c>
      <c r="N27" s="20" t="s">
        <v>404</v>
      </c>
      <c r="O27" s="18" t="s">
        <v>404</v>
      </c>
      <c r="P27" s="20" t="s">
        <v>404</v>
      </c>
      <c r="Q27" s="18" t="s">
        <v>404</v>
      </c>
      <c r="R27" s="20" t="s">
        <v>404</v>
      </c>
      <c r="S27" s="18" t="n">
        <v>468.38694583</v>
      </c>
      <c r="T27" s="20" t="n">
        <v>33.96418549</v>
      </c>
    </row>
    <row r="28" spans="1:20">
      <c r="A28" s="15" t="s">
        <v>425</v>
      </c>
      <c r="B28" s="17" t="n">
        <v>7568</v>
      </c>
      <c r="C28" s="18">
        <f>(0.0/B28*100)</f>
        <v/>
      </c>
      <c r="D28" s="19" t="n">
        <v>7568</v>
      </c>
      <c r="E28" s="18" t="n">
        <v>415.85967138</v>
      </c>
      <c r="F28" s="20" t="n">
        <v>4.48189654</v>
      </c>
      <c r="G28" s="18" t="n">
        <v>421.62134527</v>
      </c>
      <c r="H28" s="20" t="n">
        <v>4.91553965</v>
      </c>
      <c r="I28" s="18" t="n">
        <v>441.84967904</v>
      </c>
      <c r="J28" s="20" t="n">
        <v>7.69272291</v>
      </c>
      <c r="K28" s="18" t="s">
        <v>404</v>
      </c>
      <c r="L28" s="20" t="s">
        <v>404</v>
      </c>
      <c r="M28" s="18" t="s">
        <v>404</v>
      </c>
      <c r="N28" s="20" t="s">
        <v>404</v>
      </c>
      <c r="O28" s="18" t="s">
        <v>404</v>
      </c>
      <c r="P28" s="20" t="s">
        <v>404</v>
      </c>
      <c r="Q28" s="18" t="s">
        <v>404</v>
      </c>
      <c r="R28" s="20" t="s">
        <v>404</v>
      </c>
      <c r="S28" s="18" t="n">
        <v>456.94823476</v>
      </c>
      <c r="T28" s="20" t="n">
        <v>15.37450105</v>
      </c>
    </row>
    <row r="29" spans="1:20">
      <c r="A29" s="15" t="s">
        <v>426</v>
      </c>
      <c r="B29" s="17" t="n">
        <v>5385</v>
      </c>
      <c r="C29" s="18">
        <f>(1123.0/B29*100)</f>
        <v/>
      </c>
      <c r="D29" s="19" t="n">
        <v>4262</v>
      </c>
      <c r="E29" s="18" t="n">
        <v>521.3771361300001</v>
      </c>
      <c r="F29" s="20" t="n">
        <v>16.89045091</v>
      </c>
      <c r="G29" s="18" t="n">
        <v>516.19972656</v>
      </c>
      <c r="H29" s="20" t="n">
        <v>7.06885221</v>
      </c>
      <c r="I29" s="18" t="n">
        <v>456.32308594</v>
      </c>
      <c r="J29" s="20" t="n">
        <v>10.38838493</v>
      </c>
      <c r="K29" s="18" t="s">
        <v>404</v>
      </c>
      <c r="L29" s="20" t="s">
        <v>404</v>
      </c>
      <c r="M29" s="18" t="s">
        <v>404</v>
      </c>
      <c r="N29" s="20" t="s">
        <v>404</v>
      </c>
      <c r="O29" s="18" t="s">
        <v>404</v>
      </c>
      <c r="P29" s="20" t="s">
        <v>404</v>
      </c>
      <c r="Q29" s="18" t="s">
        <v>404</v>
      </c>
      <c r="R29" s="20" t="s">
        <v>404</v>
      </c>
      <c r="S29" s="18" t="n">
        <v>489.42362015</v>
      </c>
      <c r="T29" s="20" t="n">
        <v>14.67082172</v>
      </c>
    </row>
    <row r="30" spans="1:20">
      <c r="A30" s="15" t="s">
        <v>427</v>
      </c>
      <c r="B30" s="17" t="n">
        <v>4520</v>
      </c>
      <c r="C30" s="18">
        <f>(957.0/B30*100)</f>
        <v/>
      </c>
      <c r="D30" s="19" t="n">
        <v>3563</v>
      </c>
      <c r="E30" s="18" t="n">
        <v>525.45943019</v>
      </c>
      <c r="F30" s="20" t="n">
        <v>5.690122</v>
      </c>
      <c r="G30" s="18" t="n">
        <v>503.84765809</v>
      </c>
      <c r="H30" s="20" t="n">
        <v>6.07983434</v>
      </c>
      <c r="I30" s="18" t="n">
        <v>508.52257172</v>
      </c>
      <c r="J30" s="20" t="n">
        <v>6.67457543</v>
      </c>
      <c r="K30" s="18" t="s">
        <v>404</v>
      </c>
      <c r="L30" s="20" t="s">
        <v>404</v>
      </c>
      <c r="M30" s="18" t="s">
        <v>404</v>
      </c>
      <c r="N30" s="20" t="s">
        <v>404</v>
      </c>
      <c r="O30" s="18" t="s">
        <v>404</v>
      </c>
      <c r="P30" s="20" t="s">
        <v>404</v>
      </c>
      <c r="Q30" s="18" t="s">
        <v>404</v>
      </c>
      <c r="R30" s="20" t="s">
        <v>404</v>
      </c>
      <c r="S30" s="18" t="n">
        <v>503.50580626</v>
      </c>
      <c r="T30" s="20" t="n">
        <v>14.8889323</v>
      </c>
    </row>
    <row r="31" spans="1:20">
      <c r="A31" s="15" t="s">
        <v>428</v>
      </c>
      <c r="B31" s="17" t="n">
        <v>5456</v>
      </c>
      <c r="C31" s="18">
        <f>(502.0/B31*100)</f>
        <v/>
      </c>
      <c r="D31" s="19" t="n">
        <v>4954</v>
      </c>
      <c r="E31" s="18" t="n">
        <v>510.72762579</v>
      </c>
      <c r="F31" s="20" t="n">
        <v>3.07585715</v>
      </c>
      <c r="G31" s="18" t="n">
        <v>528.7084872200001</v>
      </c>
      <c r="H31" s="20" t="n">
        <v>5.5592626</v>
      </c>
      <c r="I31" s="18" t="n">
        <v>498.18465883</v>
      </c>
      <c r="J31" s="20" t="n">
        <v>20.55682083</v>
      </c>
      <c r="K31" s="18" t="s">
        <v>404</v>
      </c>
      <c r="L31" s="20" t="s">
        <v>404</v>
      </c>
      <c r="M31" s="18" t="s">
        <v>404</v>
      </c>
      <c r="N31" s="20" t="s">
        <v>404</v>
      </c>
      <c r="O31" s="18" t="s">
        <v>404</v>
      </c>
      <c r="P31" s="20" t="s">
        <v>404</v>
      </c>
      <c r="Q31" s="18" t="s">
        <v>404</v>
      </c>
      <c r="R31" s="20" t="s">
        <v>404</v>
      </c>
      <c r="S31" s="18" t="n">
        <v>509.40738711</v>
      </c>
      <c r="T31" s="20" t="n">
        <v>9.16840846</v>
      </c>
    </row>
    <row r="32" spans="1:20">
      <c r="A32" s="15" t="s">
        <v>429</v>
      </c>
      <c r="B32" s="17" t="n">
        <v>4478</v>
      </c>
      <c r="C32" s="18">
        <f>(0.0/B32*100)</f>
        <v/>
      </c>
      <c r="D32" s="19" t="n">
        <v>4478</v>
      </c>
      <c r="E32" s="18" t="n">
        <v>488.60611675</v>
      </c>
      <c r="F32" s="20" t="n">
        <v>4.29881236</v>
      </c>
      <c r="G32" s="18" t="n">
        <v>509.88397061</v>
      </c>
      <c r="H32" s="20" t="n">
        <v>3.57084673</v>
      </c>
      <c r="I32" s="18" t="n">
        <v>526.33063066</v>
      </c>
      <c r="J32" s="20" t="n">
        <v>7.70324108</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(29.0/B33*100)</f>
        <v/>
      </c>
      <c r="D33" s="19" t="n">
        <v>7296</v>
      </c>
      <c r="E33" s="18" t="n">
        <v>474.92471954</v>
      </c>
      <c r="F33" s="20" t="n">
        <v>28.02077631</v>
      </c>
      <c r="G33" s="18" t="n">
        <v>497.47416244</v>
      </c>
      <c r="H33" s="20" t="n">
        <v>4.6529991</v>
      </c>
      <c r="I33" s="18" t="n">
        <v>498.2788733</v>
      </c>
      <c r="J33" s="20" t="n">
        <v>3.85601145</v>
      </c>
      <c r="K33" s="18" t="s">
        <v>404</v>
      </c>
      <c r="L33" s="20" t="s">
        <v>404</v>
      </c>
      <c r="M33" s="18" t="s">
        <v>404</v>
      </c>
      <c r="N33" s="20" t="s">
        <v>404</v>
      </c>
      <c r="O33" s="18" t="s">
        <v>404</v>
      </c>
      <c r="P33" s="20" t="s">
        <v>404</v>
      </c>
      <c r="Q33" s="18" t="s">
        <v>404</v>
      </c>
      <c r="R33" s="20" t="s">
        <v>404</v>
      </c>
      <c r="S33" s="18" t="n">
        <v>543.9617703599999</v>
      </c>
      <c r="T33" s="20" t="n">
        <v>34.1501429</v>
      </c>
    </row>
    <row r="34" spans="1:20">
      <c r="A34" s="15" t="s">
        <v>431</v>
      </c>
      <c r="B34" s="17" t="n">
        <v>6350</v>
      </c>
      <c r="C34" s="18">
        <f>(0.0/B34*100)</f>
        <v/>
      </c>
      <c r="D34" s="19" t="n">
        <v>6350</v>
      </c>
      <c r="E34" s="18" t="n">
        <v>444.71994867</v>
      </c>
      <c r="F34" s="20" t="n">
        <v>6.30113249</v>
      </c>
      <c r="G34" s="18" t="n">
        <v>456.70140968</v>
      </c>
      <c r="H34" s="20" t="n">
        <v>7.16573808</v>
      </c>
      <c r="I34" s="18" t="n">
        <v>457.723614</v>
      </c>
      <c r="J34" s="20" t="n">
        <v>7.51039887</v>
      </c>
      <c r="K34" s="18" t="s">
        <v>404</v>
      </c>
      <c r="L34" s="20" t="s">
        <v>404</v>
      </c>
      <c r="M34" s="18" t="s">
        <v>404</v>
      </c>
      <c r="N34" s="20" t="s">
        <v>404</v>
      </c>
      <c r="O34" s="18" t="s">
        <v>404</v>
      </c>
      <c r="P34" s="20" t="s">
        <v>404</v>
      </c>
      <c r="Q34" s="18" t="s">
        <v>404</v>
      </c>
      <c r="R34" s="20" t="s">
        <v>404</v>
      </c>
      <c r="S34" s="18" t="n">
        <v>424.68706282</v>
      </c>
      <c r="T34" s="20" t="n">
        <v>32.41951824</v>
      </c>
    </row>
    <row r="35" spans="1:20">
      <c r="A35" s="15" t="s">
        <v>432</v>
      </c>
      <c r="B35" s="17" t="n">
        <v>6406</v>
      </c>
      <c r="C35" s="18">
        <f>(443.0/B35*100)</f>
        <v/>
      </c>
      <c r="D35" s="19" t="n">
        <v>5963</v>
      </c>
      <c r="E35" s="18" t="n">
        <v>517.22625028</v>
      </c>
      <c r="F35" s="20" t="n">
        <v>5.13420781</v>
      </c>
      <c r="G35" s="18" t="n">
        <v>511.69333882</v>
      </c>
      <c r="H35" s="20" t="n">
        <v>3.4589343</v>
      </c>
      <c r="I35" s="18" t="n">
        <v>504.13682487</v>
      </c>
      <c r="J35" s="20" t="n">
        <v>1.52882697</v>
      </c>
      <c r="K35" s="18" t="s">
        <v>404</v>
      </c>
      <c r="L35" s="20" t="s">
        <v>404</v>
      </c>
      <c r="M35" s="18" t="s">
        <v>404</v>
      </c>
      <c r="N35" s="20" t="s">
        <v>404</v>
      </c>
      <c r="O35" s="18" t="s">
        <v>404</v>
      </c>
      <c r="P35" s="20" t="s">
        <v>404</v>
      </c>
      <c r="Q35" s="18" t="s">
        <v>404</v>
      </c>
      <c r="R35" s="20" t="s">
        <v>404</v>
      </c>
      <c r="S35" s="18" t="n">
        <v>476.5380587</v>
      </c>
      <c r="T35" s="20" t="n">
        <v>12.30809258</v>
      </c>
    </row>
    <row r="36" spans="1:20">
      <c r="A36" s="15" t="s">
        <v>433</v>
      </c>
      <c r="B36" s="17" t="n">
        <v>6736</v>
      </c>
      <c r="C36" s="18">
        <f>(10.0/B36*100)</f>
        <v/>
      </c>
      <c r="D36" s="19" t="n">
        <v>6726</v>
      </c>
      <c r="E36" s="18" t="n">
        <v>491.86605589</v>
      </c>
      <c r="F36" s="20" t="n">
        <v>3.76283532</v>
      </c>
      <c r="G36" s="18" t="n">
        <v>500.55924117</v>
      </c>
      <c r="H36" s="20" t="n">
        <v>5.03596174</v>
      </c>
      <c r="I36" s="18" t="n">
        <v>497.31754621</v>
      </c>
      <c r="J36" s="20" t="n">
        <v>5.38082931</v>
      </c>
      <c r="K36" s="18" t="s">
        <v>404</v>
      </c>
      <c r="L36" s="20" t="s">
        <v>404</v>
      </c>
      <c r="M36" s="18" t="s">
        <v>404</v>
      </c>
      <c r="N36" s="20" t="s">
        <v>404</v>
      </c>
      <c r="O36" s="18" t="s">
        <v>404</v>
      </c>
      <c r="P36" s="20" t="s">
        <v>404</v>
      </c>
      <c r="Q36" s="18" t="s">
        <v>404</v>
      </c>
      <c r="R36" s="20" t="s">
        <v>404</v>
      </c>
      <c r="S36" s="18" t="n">
        <v>548.63445967</v>
      </c>
      <c r="T36" s="20" t="n">
        <v>9.46741637</v>
      </c>
    </row>
    <row r="37" spans="1:20">
      <c r="A37" s="15" t="s">
        <v>434</v>
      </c>
      <c r="B37" s="17" t="n">
        <v>5458</v>
      </c>
      <c r="C37" s="18">
        <f>(0.0/B37*100)</f>
        <v/>
      </c>
      <c r="D37" s="19" t="n">
        <v>5458</v>
      </c>
      <c r="E37" s="18" t="n">
        <v>500.59510477</v>
      </c>
      <c r="F37" s="20" t="n">
        <v>4.43747946</v>
      </c>
      <c r="G37" s="18" t="n">
        <v>494.9339347</v>
      </c>
      <c r="H37" s="20" t="n">
        <v>6.8972652</v>
      </c>
      <c r="I37" s="18" t="n">
        <v>515.33523113</v>
      </c>
      <c r="J37" s="20" t="n">
        <v>12.23472676</v>
      </c>
      <c r="K37" s="18" t="s">
        <v>404</v>
      </c>
      <c r="L37" s="20" t="s">
        <v>404</v>
      </c>
      <c r="M37" s="18" t="s">
        <v>404</v>
      </c>
      <c r="N37" s="20" t="s">
        <v>404</v>
      </c>
      <c r="O37" s="18" t="s">
        <v>404</v>
      </c>
      <c r="P37" s="20" t="s">
        <v>404</v>
      </c>
      <c r="Q37" s="18" t="s">
        <v>404</v>
      </c>
      <c r="R37" s="20" t="s">
        <v>404</v>
      </c>
      <c r="S37" s="18" t="n">
        <v>480.0755379</v>
      </c>
      <c r="T37" s="20" t="n">
        <v>10.57843244</v>
      </c>
    </row>
    <row r="38" spans="1:20">
      <c r="A38" s="15" t="s">
        <v>435</v>
      </c>
      <c r="B38" s="17" t="n">
        <v>5860</v>
      </c>
      <c r="C38" s="18">
        <f>(268.0/B38*100)</f>
        <v/>
      </c>
      <c r="D38" s="19" t="n">
        <v>5592</v>
      </c>
      <c r="E38" s="18" t="n">
        <v>486.85285119</v>
      </c>
      <c r="F38" s="20" t="n">
        <v>5.59381917</v>
      </c>
      <c r="G38" s="18" t="n">
        <v>491.28197651</v>
      </c>
      <c r="H38" s="20" t="n">
        <v>7.36705082</v>
      </c>
      <c r="I38" s="18" t="n">
        <v>503.88196002</v>
      </c>
      <c r="J38" s="20" t="n">
        <v>10.39764514</v>
      </c>
      <c r="K38" s="18" t="s">
        <v>404</v>
      </c>
      <c r="L38" s="20" t="s">
        <v>404</v>
      </c>
      <c r="M38" s="18" t="s">
        <v>404</v>
      </c>
      <c r="N38" s="20" t="s">
        <v>404</v>
      </c>
      <c r="O38" s="18" t="s">
        <v>404</v>
      </c>
      <c r="P38" s="20" t="s">
        <v>404</v>
      </c>
      <c r="Q38" s="18" t="s">
        <v>404</v>
      </c>
      <c r="R38" s="20" t="s">
        <v>404</v>
      </c>
      <c r="S38" s="18" t="n">
        <v>489.88147816</v>
      </c>
      <c r="T38" s="20" t="n">
        <v>28.68597596</v>
      </c>
    </row>
    <row r="39" spans="1:20">
      <c r="A39" s="15" t="s">
        <v>436</v>
      </c>
      <c r="B39" s="17" t="n">
        <v>5895</v>
      </c>
      <c r="C39" s="18">
        <f>(0.0/B39*100)</f>
        <v/>
      </c>
      <c r="D39" s="19" t="n">
        <v>5895</v>
      </c>
      <c r="E39" s="18" t="n">
        <v>439.94460027</v>
      </c>
      <c r="F39" s="20" t="n">
        <v>10.58139607</v>
      </c>
      <c r="G39" s="18" t="n">
        <v>425.11999979</v>
      </c>
      <c r="H39" s="20" t="n">
        <v>5.51974201</v>
      </c>
      <c r="I39" s="18" t="n">
        <v>417.69845406</v>
      </c>
      <c r="J39" s="20" t="n">
        <v>8.524869839999999</v>
      </c>
      <c r="K39" s="18" t="s">
        <v>404</v>
      </c>
      <c r="L39" s="20" t="s">
        <v>404</v>
      </c>
      <c r="M39" s="18" t="s">
        <v>404</v>
      </c>
      <c r="N39" s="20" t="s">
        <v>404</v>
      </c>
      <c r="O39" s="18" t="s">
        <v>404</v>
      </c>
      <c r="P39" s="20" t="s">
        <v>404</v>
      </c>
      <c r="Q39" s="18" t="s">
        <v>404</v>
      </c>
      <c r="R39" s="20" t="s">
        <v>404</v>
      </c>
      <c r="S39" s="18" t="n">
        <v>381.90649078</v>
      </c>
      <c r="T39" s="20" t="n">
        <v>6.70260605</v>
      </c>
    </row>
    <row r="40" spans="1:20">
      <c r="A40" s="15" t="s">
        <v>437</v>
      </c>
      <c r="B40" s="17" t="n">
        <v>14157</v>
      </c>
      <c r="C40" s="18">
        <f>(2728.0/B40*100)</f>
        <v/>
      </c>
      <c r="D40" s="19" t="n">
        <v>11429</v>
      </c>
      <c r="E40" s="18" t="n">
        <v>501.03805212</v>
      </c>
      <c r="F40" s="20" t="n">
        <v>4.46136434</v>
      </c>
      <c r="G40" s="18" t="n">
        <v>502.04018093</v>
      </c>
      <c r="H40" s="20" t="n">
        <v>6.13747557</v>
      </c>
      <c r="I40" s="18" t="n">
        <v>488.94767799</v>
      </c>
      <c r="J40" s="20" t="n">
        <v>10.22981612</v>
      </c>
      <c r="K40" s="18" t="s">
        <v>404</v>
      </c>
      <c r="L40" s="20" t="s">
        <v>404</v>
      </c>
      <c r="M40" s="18" t="s">
        <v>404</v>
      </c>
      <c r="N40" s="20" t="s">
        <v>404</v>
      </c>
      <c r="O40" s="18" t="s">
        <v>404</v>
      </c>
      <c r="P40" s="20" t="s">
        <v>404</v>
      </c>
      <c r="Q40" s="18" t="s">
        <v>404</v>
      </c>
      <c r="R40" s="20" t="s">
        <v>404</v>
      </c>
      <c r="S40" s="18" t="n">
        <v>504.24596785</v>
      </c>
      <c r="T40" s="20" t="n">
        <v>7.35275532</v>
      </c>
    </row>
    <row r="41" spans="1:20">
      <c r="A41" s="15" t="s">
        <v>438</v>
      </c>
      <c r="B41" s="17" t="n">
        <v>5712</v>
      </c>
      <c r="C41" s="18">
        <f>(99.0/B41*100)</f>
        <v/>
      </c>
      <c r="D41" s="19" t="n">
        <v>5613</v>
      </c>
      <c r="E41" s="18" t="n">
        <v>495.96864982</v>
      </c>
      <c r="F41" s="20" t="n">
        <v>5.34981862</v>
      </c>
      <c r="G41" s="18" t="n">
        <v>496.70083159</v>
      </c>
      <c r="H41" s="20" t="n">
        <v>6.80346637</v>
      </c>
      <c r="I41" s="18" t="n">
        <v>496.85363459</v>
      </c>
      <c r="J41" s="20" t="n">
        <v>9.1405095</v>
      </c>
      <c r="K41" s="18" t="s">
        <v>404</v>
      </c>
      <c r="L41" s="20" t="s">
        <v>404</v>
      </c>
      <c r="M41" s="18" t="s">
        <v>404</v>
      </c>
      <c r="N41" s="20" t="s">
        <v>404</v>
      </c>
      <c r="O41" s="18" t="s">
        <v>404</v>
      </c>
      <c r="P41" s="20" t="s">
        <v>404</v>
      </c>
      <c r="Q41" s="18" t="s">
        <v>404</v>
      </c>
      <c r="R41" s="20" t="s">
        <v>404</v>
      </c>
      <c r="S41" s="18" t="n">
        <v>525.57591934</v>
      </c>
      <c r="T41" s="20" t="n">
        <v>10.96636714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400.81879426</v>
      </c>
      <c r="F44" s="20" t="n">
        <v>9.174544839999999</v>
      </c>
      <c r="G44" s="18" t="n">
        <v>400.90919805</v>
      </c>
      <c r="H44" s="20" t="n">
        <v>4.23021421</v>
      </c>
      <c r="I44" s="18" t="n">
        <v>410.184416</v>
      </c>
      <c r="J44" s="20" t="n">
        <v>7.23365007</v>
      </c>
      <c r="K44" s="18" t="s">
        <v>404</v>
      </c>
      <c r="L44" s="20" t="s">
        <v>404</v>
      </c>
      <c r="M44" s="18" t="s">
        <v>404</v>
      </c>
      <c r="N44" s="20" t="s">
        <v>404</v>
      </c>
      <c r="O44" s="18" t="s">
        <v>404</v>
      </c>
      <c r="P44" s="20" t="s">
        <v>404</v>
      </c>
      <c r="Q44" s="18" t="s">
        <v>404</v>
      </c>
      <c r="R44" s="20" t="s">
        <v>404</v>
      </c>
      <c r="S44" s="18" t="n">
        <v>405.07608015</v>
      </c>
      <c r="T44" s="20" t="n">
        <v>23.52208243</v>
      </c>
    </row>
    <row r="45" spans="1:20">
      <c r="A45" s="15" t="s">
        <v>442</v>
      </c>
      <c r="B45" s="17" t="n">
        <v>5519</v>
      </c>
      <c r="C45" s="18">
        <f>(0.0/B45*100)</f>
        <v/>
      </c>
      <c r="D45" s="19" t="n">
        <v>5519</v>
      </c>
      <c r="E45" s="18" t="n">
        <v>349.79535142</v>
      </c>
      <c r="F45" s="20" t="n">
        <v>4.90447297</v>
      </c>
      <c r="G45" s="18" t="n">
        <v>351.44341873</v>
      </c>
      <c r="H45" s="20" t="n">
        <v>6.12362943</v>
      </c>
      <c r="I45" s="18" t="n">
        <v>338.86258698</v>
      </c>
      <c r="J45" s="20" t="n">
        <v>17.95585226</v>
      </c>
      <c r="K45" s="18" t="s">
        <v>404</v>
      </c>
      <c r="L45" s="20" t="s">
        <v>404</v>
      </c>
      <c r="M45" s="18" t="s">
        <v>404</v>
      </c>
      <c r="N45" s="20" t="s">
        <v>404</v>
      </c>
      <c r="O45" s="18" t="s">
        <v>404</v>
      </c>
      <c r="P45" s="20" t="s">
        <v>404</v>
      </c>
      <c r="Q45" s="18" t="s">
        <v>404</v>
      </c>
      <c r="R45" s="20" t="s">
        <v>404</v>
      </c>
      <c r="S45" s="18" t="n">
        <v>347.30009961</v>
      </c>
      <c r="T45" s="20" t="n">
        <v>17.68279229</v>
      </c>
    </row>
    <row r="46" spans="1:20">
      <c r="A46" s="15" t="s">
        <v>443</v>
      </c>
      <c r="B46" s="17" t="n">
        <v>23141</v>
      </c>
      <c r="C46" s="18">
        <f>(4196.0/B46*100)</f>
        <v/>
      </c>
      <c r="D46" s="19" t="n">
        <v>18945</v>
      </c>
      <c r="E46" s="18" t="n">
        <v>410.14628564</v>
      </c>
      <c r="F46" s="20" t="n">
        <v>5.03354127</v>
      </c>
      <c r="G46" s="18" t="n">
        <v>415.00789759</v>
      </c>
      <c r="H46" s="20" t="n">
        <v>5.67696705</v>
      </c>
      <c r="I46" s="18" t="n">
        <v>414.01328238</v>
      </c>
      <c r="J46" s="20" t="n">
        <v>6.95747513</v>
      </c>
      <c r="K46" s="18" t="s">
        <v>404</v>
      </c>
      <c r="L46" s="20" t="s">
        <v>404</v>
      </c>
      <c r="M46" s="18" t="s">
        <v>404</v>
      </c>
      <c r="N46" s="20" t="s">
        <v>404</v>
      </c>
      <c r="O46" s="18" t="s">
        <v>404</v>
      </c>
      <c r="P46" s="20" t="s">
        <v>404</v>
      </c>
      <c r="Q46" s="18" t="s">
        <v>404</v>
      </c>
      <c r="R46" s="20" t="s">
        <v>404</v>
      </c>
      <c r="S46" s="18" t="n">
        <v>383.626178</v>
      </c>
      <c r="T46" s="20" t="n">
        <v>11.06111413</v>
      </c>
    </row>
    <row r="47" spans="1:20">
      <c r="A47" s="15" t="s">
        <v>444</v>
      </c>
      <c r="B47" s="17" t="n">
        <v>5928</v>
      </c>
      <c r="C47" s="18">
        <f>(0.0/B47*100)</f>
        <v/>
      </c>
      <c r="D47" s="19" t="n">
        <v>5928</v>
      </c>
      <c r="E47" s="18" t="n">
        <v>471.61676001</v>
      </c>
      <c r="F47" s="20" t="n">
        <v>13.01240636</v>
      </c>
      <c r="G47" s="18" t="n">
        <v>423.29937211</v>
      </c>
      <c r="H47" s="20" t="n">
        <v>7.85777734</v>
      </c>
      <c r="I47" s="18" t="n">
        <v>408.8766144</v>
      </c>
      <c r="J47" s="20" t="n">
        <v>12.1479177</v>
      </c>
      <c r="K47" s="18" t="s">
        <v>404</v>
      </c>
      <c r="L47" s="20" t="s">
        <v>404</v>
      </c>
      <c r="M47" s="18" t="s">
        <v>404</v>
      </c>
      <c r="N47" s="20" t="s">
        <v>404</v>
      </c>
      <c r="O47" s="18" t="s">
        <v>404</v>
      </c>
      <c r="P47" s="20" t="s">
        <v>404</v>
      </c>
      <c r="Q47" s="18" t="s">
        <v>404</v>
      </c>
      <c r="R47" s="20" t="s">
        <v>404</v>
      </c>
      <c r="S47" s="18" t="n">
        <v>487.42354209</v>
      </c>
      <c r="T47" s="20" t="n">
        <v>13.46883283</v>
      </c>
    </row>
    <row r="48" spans="1:20">
      <c r="A48" s="15" t="s">
        <v>445</v>
      </c>
      <c r="B48" s="17" t="n">
        <v>9841</v>
      </c>
      <c r="C48" s="18">
        <f>(40.0/B48*100)</f>
        <v/>
      </c>
      <c r="D48" s="19" t="n">
        <v>9801</v>
      </c>
      <c r="E48" s="18" t="n">
        <v>477.02997154</v>
      </c>
      <c r="F48" s="20" t="n">
        <v>9.819602570000001</v>
      </c>
      <c r="G48" s="18" t="n">
        <v>495.48546284</v>
      </c>
      <c r="H48" s="20" t="n">
        <v>9.201377689999999</v>
      </c>
      <c r="I48" s="18" t="n">
        <v>533.95434032</v>
      </c>
      <c r="J48" s="20" t="n">
        <v>14.60585133</v>
      </c>
      <c r="K48" s="18" t="s">
        <v>404</v>
      </c>
      <c r="L48" s="20" t="s">
        <v>404</v>
      </c>
      <c r="M48" s="18" t="s">
        <v>404</v>
      </c>
      <c r="N48" s="20" t="s">
        <v>404</v>
      </c>
      <c r="O48" s="18" t="s">
        <v>404</v>
      </c>
      <c r="P48" s="20" t="s">
        <v>404</v>
      </c>
      <c r="Q48" s="18" t="s">
        <v>404</v>
      </c>
      <c r="R48" s="20" t="s">
        <v>404</v>
      </c>
      <c r="S48" s="18" t="n">
        <v>388.42359833</v>
      </c>
      <c r="T48" s="20" t="n">
        <v>11.00937144</v>
      </c>
    </row>
    <row r="49" spans="1:20">
      <c r="A49" s="15" t="s">
        <v>446</v>
      </c>
      <c r="B49" s="17" t="n">
        <v>6349</v>
      </c>
      <c r="C49" s="18">
        <f>(52.0/B49*100)</f>
        <v/>
      </c>
      <c r="D49" s="19" t="n">
        <v>6297</v>
      </c>
      <c r="E49" s="18" t="n">
        <v>411.60878729</v>
      </c>
      <c r="F49" s="20" t="n">
        <v>6.57138205</v>
      </c>
      <c r="G49" s="18" t="n">
        <v>430.60350407</v>
      </c>
      <c r="H49" s="20" t="n">
        <v>5.87065649</v>
      </c>
      <c r="I49" s="18" t="n">
        <v>432.59098431</v>
      </c>
      <c r="J49" s="20" t="n">
        <v>6.52576506</v>
      </c>
      <c r="K49" s="18" t="s">
        <v>404</v>
      </c>
      <c r="L49" s="20" t="s">
        <v>404</v>
      </c>
      <c r="M49" s="18" t="s">
        <v>404</v>
      </c>
      <c r="N49" s="20" t="s">
        <v>404</v>
      </c>
      <c r="O49" s="18" t="s">
        <v>404</v>
      </c>
      <c r="P49" s="20" t="s">
        <v>404</v>
      </c>
      <c r="Q49" s="18" t="s">
        <v>404</v>
      </c>
      <c r="R49" s="20" t="s">
        <v>404</v>
      </c>
      <c r="S49" s="18" t="n">
        <v>398.67798714</v>
      </c>
      <c r="T49" s="20" t="n">
        <v>8.776060380000001</v>
      </c>
    </row>
    <row r="50" spans="1:20">
      <c r="A50" s="15" t="s">
        <v>447</v>
      </c>
      <c r="B50" s="17" t="n">
        <v>11795</v>
      </c>
      <c r="C50" s="18">
        <f>(1031.0/B50*100)</f>
        <v/>
      </c>
      <c r="D50" s="19" t="n">
        <v>10764</v>
      </c>
      <c r="E50" s="18" t="n">
        <v>424.24126335</v>
      </c>
      <c r="F50" s="20" t="n">
        <v>6.3871521</v>
      </c>
      <c r="G50" s="18" t="n">
        <v>424.29060897</v>
      </c>
      <c r="H50" s="20" t="n">
        <v>6.45485777</v>
      </c>
      <c r="I50" s="18" t="n">
        <v>440.68310603</v>
      </c>
      <c r="J50" s="20" t="n">
        <v>7.26874994</v>
      </c>
      <c r="K50" s="18" t="s">
        <v>404</v>
      </c>
      <c r="L50" s="20" t="s">
        <v>404</v>
      </c>
      <c r="M50" s="18" t="s">
        <v>404</v>
      </c>
      <c r="N50" s="20" t="s">
        <v>404</v>
      </c>
      <c r="O50" s="18" t="s">
        <v>404</v>
      </c>
      <c r="P50" s="20" t="s">
        <v>404</v>
      </c>
      <c r="Q50" s="18" t="s">
        <v>404</v>
      </c>
      <c r="R50" s="20" t="s">
        <v>404</v>
      </c>
      <c r="S50" s="18" t="n">
        <v>421.91145277</v>
      </c>
      <c r="T50" s="20" t="n">
        <v>13.17774788</v>
      </c>
    </row>
    <row r="51" spans="1:20">
      <c r="A51" s="15" t="s">
        <v>448</v>
      </c>
      <c r="B51" s="17" t="n">
        <v>6866</v>
      </c>
      <c r="C51" s="18">
        <f>(0.0/B51*100)</f>
        <v/>
      </c>
      <c r="D51" s="19" t="n">
        <v>6866</v>
      </c>
      <c r="E51" s="18" t="n">
        <v>427.79883698</v>
      </c>
      <c r="F51" s="20" t="n">
        <v>5.85435439</v>
      </c>
      <c r="G51" s="18" t="n">
        <v>428.47037967</v>
      </c>
      <c r="H51" s="20" t="n">
        <v>5.42970278</v>
      </c>
      <c r="I51" s="18" t="n">
        <v>425.89588959</v>
      </c>
      <c r="J51" s="20" t="n">
        <v>6.15110526</v>
      </c>
      <c r="K51" s="18" t="s">
        <v>404</v>
      </c>
      <c r="L51" s="20" t="s">
        <v>404</v>
      </c>
      <c r="M51" s="18" t="s">
        <v>404</v>
      </c>
      <c r="N51" s="20" t="s">
        <v>404</v>
      </c>
      <c r="O51" s="18" t="s">
        <v>404</v>
      </c>
      <c r="P51" s="20" t="s">
        <v>404</v>
      </c>
      <c r="Q51" s="18" t="s">
        <v>404</v>
      </c>
      <c r="R51" s="20" t="s">
        <v>404</v>
      </c>
      <c r="S51" s="18" t="n">
        <v>427.85773641</v>
      </c>
      <c r="T51" s="20" t="n">
        <v>10.73244197</v>
      </c>
    </row>
    <row r="52" spans="1:20">
      <c r="A52" s="15" t="s">
        <v>449</v>
      </c>
      <c r="B52" s="17" t="n">
        <v>5809</v>
      </c>
      <c r="C52" s="18">
        <f>(0.0/B52*100)</f>
        <v/>
      </c>
      <c r="D52" s="19" t="n">
        <v>5809</v>
      </c>
      <c r="E52" s="18" t="n">
        <v>500.96746705</v>
      </c>
      <c r="F52" s="20" t="n">
        <v>7.28290593</v>
      </c>
      <c r="G52" s="18" t="n">
        <v>484.4027678</v>
      </c>
      <c r="H52" s="20" t="n">
        <v>5.91205465</v>
      </c>
      <c r="I52" s="18" t="n">
        <v>472.88435372</v>
      </c>
      <c r="J52" s="20" t="n">
        <v>9.14687762</v>
      </c>
      <c r="K52" s="18" t="s">
        <v>404</v>
      </c>
      <c r="L52" s="20" t="s">
        <v>404</v>
      </c>
      <c r="M52" s="18" t="s">
        <v>404</v>
      </c>
      <c r="N52" s="20" t="s">
        <v>404</v>
      </c>
      <c r="O52" s="18" t="s">
        <v>404</v>
      </c>
      <c r="P52" s="20" t="s">
        <v>404</v>
      </c>
      <c r="Q52" s="18" t="s">
        <v>404</v>
      </c>
      <c r="R52" s="20" t="s">
        <v>404</v>
      </c>
      <c r="S52" s="18" t="n">
        <v>490.69855833</v>
      </c>
      <c r="T52" s="20" t="n">
        <v>19.9083085</v>
      </c>
    </row>
    <row r="53" spans="1:20">
      <c r="A53" s="15" t="s">
        <v>450</v>
      </c>
      <c r="B53" s="17" t="n">
        <v>5571</v>
      </c>
      <c r="C53" s="18">
        <f>(0.0/B53*100)</f>
        <v/>
      </c>
      <c r="D53" s="19" t="n">
        <v>5571</v>
      </c>
      <c r="E53" s="18" t="n">
        <v>460.16810973</v>
      </c>
      <c r="F53" s="20" t="n">
        <v>2.90560279</v>
      </c>
      <c r="G53" s="18" t="n">
        <v>453.54830566</v>
      </c>
      <c r="H53" s="20" t="n">
        <v>2.39860947</v>
      </c>
      <c r="I53" s="18" t="n">
        <v>420.94371157</v>
      </c>
      <c r="J53" s="20" t="n">
        <v>2.57278791</v>
      </c>
      <c r="K53" s="18" t="s">
        <v>404</v>
      </c>
      <c r="L53" s="20" t="s">
        <v>404</v>
      </c>
      <c r="M53" s="18" t="s">
        <v>404</v>
      </c>
      <c r="N53" s="20" t="s">
        <v>404</v>
      </c>
      <c r="O53" s="18" t="s">
        <v>404</v>
      </c>
      <c r="P53" s="20" t="s">
        <v>404</v>
      </c>
      <c r="Q53" s="18" t="s">
        <v>404</v>
      </c>
      <c r="R53" s="20" t="s">
        <v>404</v>
      </c>
      <c r="S53" s="18" t="n">
        <v>339.97806007</v>
      </c>
      <c r="T53" s="20" t="n">
        <v>14.80445046</v>
      </c>
    </row>
    <row r="54" spans="1:20">
      <c r="A54" s="15" t="s">
        <v>451</v>
      </c>
      <c r="B54" s="17" t="n">
        <v>4740</v>
      </c>
      <c r="C54" s="18">
        <f>(199.0/B54*100)</f>
        <v/>
      </c>
      <c r="D54" s="19" t="n">
        <v>4541</v>
      </c>
      <c r="E54" s="18" t="n">
        <v>343.88837943</v>
      </c>
      <c r="F54" s="20" t="n">
        <v>4.61030727</v>
      </c>
      <c r="G54" s="18" t="n">
        <v>368.5837914</v>
      </c>
      <c r="H54" s="20" t="n">
        <v>6.54096468</v>
      </c>
      <c r="I54" s="18" t="n">
        <v>395.16157958</v>
      </c>
      <c r="J54" s="20" t="n">
        <v>12.71116263</v>
      </c>
      <c r="K54" s="18" t="s">
        <v>404</v>
      </c>
      <c r="L54" s="20" t="s">
        <v>404</v>
      </c>
      <c r="M54" s="18" t="s">
        <v>404</v>
      </c>
      <c r="N54" s="20" t="s">
        <v>404</v>
      </c>
      <c r="O54" s="18" t="s">
        <v>404</v>
      </c>
      <c r="P54" s="20" t="s">
        <v>404</v>
      </c>
      <c r="Q54" s="18" t="s">
        <v>404</v>
      </c>
      <c r="R54" s="20" t="s">
        <v>404</v>
      </c>
      <c r="S54" s="18" t="n">
        <v>341.73478947</v>
      </c>
      <c r="T54" s="20" t="n">
        <v>7.40553224</v>
      </c>
    </row>
    <row r="55" spans="1:20">
      <c r="A55" s="15" t="s">
        <v>452</v>
      </c>
      <c r="B55" s="17" t="n">
        <v>5316</v>
      </c>
      <c r="C55" s="18">
        <f>(43.0/B55*100)</f>
        <v/>
      </c>
      <c r="D55" s="19" t="n">
        <v>5273</v>
      </c>
      <c r="E55" s="18" t="n">
        <v>393.24535149</v>
      </c>
      <c r="F55" s="20" t="n">
        <v>8.1882644</v>
      </c>
      <c r="G55" s="18" t="n">
        <v>413.71880781</v>
      </c>
      <c r="H55" s="20" t="n">
        <v>8.221895180000001</v>
      </c>
      <c r="I55" s="18" t="n">
        <v>400.25140378</v>
      </c>
      <c r="J55" s="20" t="n">
        <v>3.98049795</v>
      </c>
      <c r="K55" s="18" t="s">
        <v>404</v>
      </c>
      <c r="L55" s="20" t="s">
        <v>404</v>
      </c>
      <c r="M55" s="18" t="s">
        <v>404</v>
      </c>
      <c r="N55" s="20" t="s">
        <v>404</v>
      </c>
      <c r="O55" s="18" t="s">
        <v>404</v>
      </c>
      <c r="P55" s="20" t="s">
        <v>404</v>
      </c>
      <c r="Q55" s="18" t="s">
        <v>404</v>
      </c>
      <c r="R55" s="20" t="s">
        <v>404</v>
      </c>
      <c r="S55" s="18" t="n">
        <v>374.68068281</v>
      </c>
      <c r="T55" s="20" t="n">
        <v>20.99209372</v>
      </c>
    </row>
    <row r="56" spans="1:20">
      <c r="A56" s="15" t="s">
        <v>453</v>
      </c>
      <c r="B56" s="17" t="n">
        <v>5359</v>
      </c>
      <c r="C56" s="18">
        <f>(0.0/B56*100)</f>
        <v/>
      </c>
      <c r="D56" s="19" t="n">
        <v>5359</v>
      </c>
      <c r="E56" s="18" t="n">
        <v>539.25726265</v>
      </c>
      <c r="F56" s="20" t="n">
        <v>7.69648811</v>
      </c>
      <c r="G56" s="18" t="n">
        <v>523.49359616</v>
      </c>
      <c r="H56" s="20" t="n">
        <v>4.87353799</v>
      </c>
      <c r="I56" s="18" t="n">
        <v>520.98305676</v>
      </c>
      <c r="J56" s="20" t="n">
        <v>9.90618377</v>
      </c>
      <c r="K56" s="18" t="s">
        <v>404</v>
      </c>
      <c r="L56" s="20" t="s">
        <v>404</v>
      </c>
      <c r="M56" s="18" t="s">
        <v>404</v>
      </c>
      <c r="N56" s="20" t="s">
        <v>404</v>
      </c>
      <c r="O56" s="18" t="s">
        <v>404</v>
      </c>
      <c r="P56" s="20" t="s">
        <v>404</v>
      </c>
      <c r="Q56" s="18" t="s">
        <v>404</v>
      </c>
      <c r="R56" s="20" t="s">
        <v>404</v>
      </c>
      <c r="S56" s="18" t="n">
        <v>526.73243357</v>
      </c>
      <c r="T56" s="20" t="n">
        <v>13.68526791</v>
      </c>
    </row>
    <row r="57" spans="1:20">
      <c r="A57" s="15" t="s">
        <v>454</v>
      </c>
      <c r="B57" s="17" t="n">
        <v>6513</v>
      </c>
      <c r="C57" s="18">
        <f>(0.0/B57*100)</f>
        <v/>
      </c>
      <c r="D57" s="19" t="n">
        <v>6513</v>
      </c>
      <c r="E57" s="18" t="n">
        <v>374.5715972</v>
      </c>
      <c r="F57" s="20" t="n">
        <v>8.253590409999999</v>
      </c>
      <c r="G57" s="18" t="n">
        <v>389.37570943</v>
      </c>
      <c r="H57" s="20" t="n">
        <v>7.83096047</v>
      </c>
      <c r="I57" s="18" t="n">
        <v>406.86210678</v>
      </c>
      <c r="J57" s="20" t="n">
        <v>4.08116302</v>
      </c>
      <c r="K57" s="18" t="s">
        <v>404</v>
      </c>
      <c r="L57" s="20" t="s">
        <v>404</v>
      </c>
      <c r="M57" s="18" t="s">
        <v>404</v>
      </c>
      <c r="N57" s="20" t="s">
        <v>404</v>
      </c>
      <c r="O57" s="18" t="s">
        <v>404</v>
      </c>
      <c r="P57" s="20" t="s">
        <v>404</v>
      </c>
      <c r="Q57" s="18" t="n">
        <v>366.47956667</v>
      </c>
      <c r="R57" s="20" t="n">
        <v>9.966155410000001</v>
      </c>
      <c r="S57" s="18" t="n">
        <v>424.19505142</v>
      </c>
      <c r="T57" s="20" t="n">
        <v>30.13329618</v>
      </c>
    </row>
    <row r="58" spans="1:20">
      <c r="A58" s="15" t="s">
        <v>455</v>
      </c>
      <c r="B58" s="17" t="n">
        <v>7267</v>
      </c>
      <c r="C58" s="18">
        <f>(0.0/B58*100)</f>
        <v/>
      </c>
      <c r="D58" s="19" t="n">
        <v>7267</v>
      </c>
      <c r="E58" s="18" t="n">
        <v>392.36926297</v>
      </c>
      <c r="F58" s="20" t="n">
        <v>7.81787125</v>
      </c>
      <c r="G58" s="18" t="n">
        <v>409.03985347</v>
      </c>
      <c r="H58" s="20" t="n">
        <v>5.18018812</v>
      </c>
      <c r="I58" s="18" t="n">
        <v>427.759735</v>
      </c>
      <c r="J58" s="20" t="n">
        <v>7.42945239</v>
      </c>
      <c r="K58" s="18" t="s">
        <v>404</v>
      </c>
      <c r="L58" s="20" t="s">
        <v>404</v>
      </c>
      <c r="M58" s="18" t="s">
        <v>404</v>
      </c>
      <c r="N58" s="20" t="s">
        <v>404</v>
      </c>
      <c r="O58" s="18" t="s">
        <v>404</v>
      </c>
      <c r="P58" s="20" t="s">
        <v>404</v>
      </c>
      <c r="Q58" s="18" t="n">
        <v>358.00775625</v>
      </c>
      <c r="R58" s="20" t="n">
        <v>14.79998324</v>
      </c>
      <c r="S58" s="18" t="n">
        <v>448.99327341</v>
      </c>
      <c r="T58" s="20" t="n">
        <v>12.92165787</v>
      </c>
    </row>
    <row r="59" spans="1:20">
      <c r="A59" s="15" t="s">
        <v>456</v>
      </c>
      <c r="B59" s="17" t="n">
        <v>4826</v>
      </c>
      <c r="C59" s="18">
        <f>(0.0/B59*100)</f>
        <v/>
      </c>
      <c r="D59" s="19" t="n">
        <v>4826</v>
      </c>
      <c r="E59" s="18" t="n">
        <v>355.23816126</v>
      </c>
      <c r="F59" s="20" t="n">
        <v>3.5932955</v>
      </c>
      <c r="G59" s="18" t="n">
        <v>347.47917632</v>
      </c>
      <c r="H59" s="20" t="n">
        <v>1.81097319</v>
      </c>
      <c r="I59" s="18" t="n">
        <v>345.06181006</v>
      </c>
      <c r="J59" s="20" t="n">
        <v>4.43345161</v>
      </c>
      <c r="K59" s="18" t="s">
        <v>404</v>
      </c>
      <c r="L59" s="20" t="s">
        <v>404</v>
      </c>
      <c r="M59" s="18" t="s">
        <v>404</v>
      </c>
      <c r="N59" s="20" t="s">
        <v>404</v>
      </c>
      <c r="O59" s="18" t="s">
        <v>404</v>
      </c>
      <c r="P59" s="20" t="s">
        <v>404</v>
      </c>
      <c r="Q59" s="18" t="s">
        <v>404</v>
      </c>
      <c r="R59" s="20" t="s">
        <v>404</v>
      </c>
      <c r="S59" s="18" t="n">
        <v>321.17417947</v>
      </c>
      <c r="T59" s="20" t="n">
        <v>7.98335941</v>
      </c>
    </row>
    <row r="60" spans="1:20">
      <c r="A60" s="15" t="s">
        <v>457</v>
      </c>
      <c r="B60" s="17" t="n">
        <v>4546</v>
      </c>
      <c r="C60" s="18">
        <f>(0.0/B60*100)</f>
        <v/>
      </c>
      <c r="D60" s="19" t="n">
        <v>4546</v>
      </c>
      <c r="E60" s="18" t="n">
        <v>331.22555525</v>
      </c>
      <c r="F60" s="20" t="n">
        <v>8.08056326</v>
      </c>
      <c r="G60" s="18" t="n">
        <v>354.78353588</v>
      </c>
      <c r="H60" s="20" t="n">
        <v>8.160974619999999</v>
      </c>
      <c r="I60" s="18" t="n">
        <v>346.85616434</v>
      </c>
      <c r="J60" s="20" t="n">
        <v>14.02214429</v>
      </c>
      <c r="K60" s="18" t="s">
        <v>404</v>
      </c>
      <c r="L60" s="20" t="s">
        <v>404</v>
      </c>
      <c r="M60" s="18" t="s">
        <v>404</v>
      </c>
      <c r="N60" s="20" t="s">
        <v>404</v>
      </c>
      <c r="O60" s="18" t="s">
        <v>404</v>
      </c>
      <c r="P60" s="20" t="s">
        <v>404</v>
      </c>
      <c r="Q60" s="18" t="s">
        <v>404</v>
      </c>
      <c r="R60" s="20" t="s">
        <v>404</v>
      </c>
      <c r="S60" s="18" t="n">
        <v>415.0063116</v>
      </c>
      <c r="T60" s="20" t="n">
        <v>16.08862475</v>
      </c>
    </row>
    <row r="61" spans="1:20">
      <c r="A61" s="15" t="s">
        <v>458</v>
      </c>
      <c r="B61" s="17" t="n">
        <v>6525</v>
      </c>
      <c r="C61" s="18">
        <f>(0.0/B61*100)</f>
        <v/>
      </c>
      <c r="D61" s="19" t="n">
        <v>6525</v>
      </c>
      <c r="E61" s="18" t="n">
        <v>497.32205583</v>
      </c>
      <c r="F61" s="20" t="n">
        <v>7.95282204</v>
      </c>
      <c r="G61" s="18" t="n">
        <v>481.49306129</v>
      </c>
      <c r="H61" s="20" t="n">
        <v>4.29347399</v>
      </c>
      <c r="I61" s="18" t="n">
        <v>459.50723141</v>
      </c>
      <c r="J61" s="20" t="n">
        <v>3.81964696</v>
      </c>
      <c r="K61" s="18" t="s">
        <v>404</v>
      </c>
      <c r="L61" s="20" t="s">
        <v>404</v>
      </c>
      <c r="M61" s="18" t="s">
        <v>404</v>
      </c>
      <c r="N61" s="20" t="s">
        <v>404</v>
      </c>
      <c r="O61" s="18" t="s">
        <v>404</v>
      </c>
      <c r="P61" s="20" t="s">
        <v>404</v>
      </c>
      <c r="Q61" s="18" t="s">
        <v>404</v>
      </c>
      <c r="R61" s="20" t="s">
        <v>404</v>
      </c>
      <c r="S61" s="18" t="n">
        <v>484.00960303</v>
      </c>
      <c r="T61" s="20" t="n">
        <v>13.52616754</v>
      </c>
    </row>
    <row r="62" spans="1:20">
      <c r="A62" s="15" t="s">
        <v>459</v>
      </c>
      <c r="B62" s="17" t="n">
        <v>4476</v>
      </c>
      <c r="C62" s="18">
        <f>(0.0/B62*100)</f>
        <v/>
      </c>
      <c r="D62" s="19" t="n">
        <v>4476</v>
      </c>
      <c r="E62" s="18" t="n">
        <v>501.05590657</v>
      </c>
      <c r="F62" s="20" t="n">
        <v>3.53191906</v>
      </c>
      <c r="G62" s="18" t="n">
        <v>510.93364423</v>
      </c>
      <c r="H62" s="20" t="n">
        <v>1.43228918</v>
      </c>
      <c r="I62" s="18" t="n">
        <v>502.14509708</v>
      </c>
      <c r="J62" s="20" t="n">
        <v>2.55407099</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365.45448778</v>
      </c>
      <c r="F63" s="20" t="n">
        <v>2.06678401</v>
      </c>
      <c r="G63" s="18" t="n">
        <v>334.11613579</v>
      </c>
      <c r="H63" s="20" t="n">
        <v>2.58646514</v>
      </c>
      <c r="I63" s="18" t="n">
        <v>343.92358835</v>
      </c>
      <c r="J63" s="20" t="n">
        <v>2.92022033</v>
      </c>
      <c r="K63" s="18" t="s">
        <v>404</v>
      </c>
      <c r="L63" s="20" t="s">
        <v>404</v>
      </c>
      <c r="M63" s="18" t="s">
        <v>404</v>
      </c>
      <c r="N63" s="20" t="s">
        <v>404</v>
      </c>
      <c r="O63" s="18" t="s">
        <v>404</v>
      </c>
      <c r="P63" s="20" t="s">
        <v>404</v>
      </c>
      <c r="Q63" s="18" t="s">
        <v>404</v>
      </c>
      <c r="R63" s="20" t="s">
        <v>404</v>
      </c>
      <c r="S63" s="18" t="n">
        <v>373.46876761</v>
      </c>
      <c r="T63" s="20" t="n">
        <v>6.49234871</v>
      </c>
    </row>
    <row r="64" spans="1:20">
      <c r="A64" s="15" t="s">
        <v>461</v>
      </c>
      <c r="B64" s="17" t="n">
        <v>3634</v>
      </c>
      <c r="C64" s="18">
        <f>(27.0/B64*100)</f>
        <v/>
      </c>
      <c r="D64" s="19" t="n">
        <v>3607</v>
      </c>
      <c r="E64" s="18" t="n">
        <v>443.10112078</v>
      </c>
      <c r="F64" s="20" t="n">
        <v>2.65905443</v>
      </c>
      <c r="G64" s="18" t="n">
        <v>443.02601934</v>
      </c>
      <c r="H64" s="20" t="n">
        <v>4.36950616</v>
      </c>
      <c r="I64" s="18" t="n">
        <v>442.53485661</v>
      </c>
      <c r="J64" s="20" t="n">
        <v>3.05204619</v>
      </c>
      <c r="K64" s="18" t="s">
        <v>404</v>
      </c>
      <c r="L64" s="20" t="s">
        <v>404</v>
      </c>
      <c r="M64" s="18" t="s">
        <v>404</v>
      </c>
      <c r="N64" s="20" t="s">
        <v>404</v>
      </c>
      <c r="O64" s="18" t="n">
        <v>519.51601944</v>
      </c>
      <c r="P64" s="20" t="n">
        <v>13.11383254</v>
      </c>
      <c r="Q64" s="18" t="n">
        <v>450.2968</v>
      </c>
      <c r="R64" s="20" t="n">
        <v>11.9685491</v>
      </c>
      <c r="S64" s="18" t="n">
        <v>496.67599766</v>
      </c>
      <c r="T64" s="20" t="n">
        <v>7.89596215</v>
      </c>
    </row>
    <row r="65" spans="1:20">
      <c r="A65" s="15" t="s">
        <v>462</v>
      </c>
      <c r="B65" s="17" t="n">
        <v>5325</v>
      </c>
      <c r="C65" s="18">
        <f>(0.0/B65*100)</f>
        <v/>
      </c>
      <c r="D65" s="19" t="n">
        <v>5325</v>
      </c>
      <c r="E65" s="18" t="n">
        <v>411.77635961</v>
      </c>
      <c r="F65" s="20" t="n">
        <v>5.38177417</v>
      </c>
      <c r="G65" s="18" t="n">
        <v>419.32565021</v>
      </c>
      <c r="H65" s="20" t="n">
        <v>6.20814353</v>
      </c>
      <c r="I65" s="18" t="n">
        <v>416.98173607</v>
      </c>
      <c r="J65" s="20" t="n">
        <v>4.96925335</v>
      </c>
      <c r="K65" s="18" t="s">
        <v>404</v>
      </c>
      <c r="L65" s="20" t="s">
        <v>404</v>
      </c>
      <c r="M65" s="18" t="s">
        <v>404</v>
      </c>
      <c r="N65" s="20" t="s">
        <v>404</v>
      </c>
      <c r="O65" s="18" t="s">
        <v>404</v>
      </c>
      <c r="P65" s="20" t="s">
        <v>404</v>
      </c>
      <c r="Q65" s="18" t="s">
        <v>404</v>
      </c>
      <c r="R65" s="20" t="s">
        <v>404</v>
      </c>
      <c r="S65" s="18" t="s">
        <v>404</v>
      </c>
      <c r="T65" s="20" t="s">
        <v>404</v>
      </c>
    </row>
    <row r="66" spans="1:20">
      <c r="A66" s="15" t="s">
        <v>463</v>
      </c>
      <c r="B66" s="17" t="n">
        <v>5665</v>
      </c>
      <c r="C66" s="18">
        <f>(0.0/B66*100)</f>
        <v/>
      </c>
      <c r="D66" s="19" t="n">
        <v>5665</v>
      </c>
      <c r="E66" s="18" t="n">
        <v>430.15529729</v>
      </c>
      <c r="F66" s="20" t="n">
        <v>3.43247502</v>
      </c>
      <c r="G66" s="18" t="n">
        <v>402.33901353</v>
      </c>
      <c r="H66" s="20" t="n">
        <v>3.03053363</v>
      </c>
      <c r="I66" s="18" t="n">
        <v>436.10425387</v>
      </c>
      <c r="J66" s="20" t="n">
        <v>2.18910276</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388.37269278</v>
      </c>
      <c r="F67" s="20" t="n">
        <v>4.94907147</v>
      </c>
      <c r="G67" s="18" t="n">
        <v>399.3773179</v>
      </c>
      <c r="H67" s="20" t="n">
        <v>5.75058871</v>
      </c>
      <c r="I67" s="18" t="n">
        <v>413.69903427</v>
      </c>
      <c r="J67" s="20" t="n">
        <v>8.84961253</v>
      </c>
      <c r="K67" s="18" t="s">
        <v>404</v>
      </c>
      <c r="L67" s="20" t="s">
        <v>404</v>
      </c>
      <c r="M67" s="18" t="s">
        <v>404</v>
      </c>
      <c r="N67" s="20" t="s">
        <v>404</v>
      </c>
      <c r="O67" s="18" t="s">
        <v>404</v>
      </c>
      <c r="P67" s="20" t="s">
        <v>404</v>
      </c>
      <c r="Q67" s="18" t="s">
        <v>404</v>
      </c>
      <c r="R67" s="20" t="s">
        <v>404</v>
      </c>
      <c r="S67" s="18" t="n">
        <v>436.93841536</v>
      </c>
      <c r="T67" s="20" t="n">
        <v>20.52263198</v>
      </c>
    </row>
    <row r="68" spans="1:20">
      <c r="A68" s="15" t="s">
        <v>465</v>
      </c>
      <c r="B68" s="17" t="n">
        <v>12083</v>
      </c>
      <c r="C68" s="18">
        <f>(0.0/B68*100)</f>
        <v/>
      </c>
      <c r="D68" s="19" t="n">
        <v>12083</v>
      </c>
      <c r="E68" s="18" t="n">
        <v>401.44550185</v>
      </c>
      <c r="F68" s="20" t="n">
        <v>1.94874446</v>
      </c>
      <c r="G68" s="18" t="n">
        <v>403.46389715</v>
      </c>
      <c r="H68" s="20" t="n">
        <v>1.55604269</v>
      </c>
      <c r="I68" s="18" t="n">
        <v>399.34529319</v>
      </c>
      <c r="J68" s="20" t="n">
        <v>1.65236815</v>
      </c>
      <c r="K68" s="18" t="s">
        <v>404</v>
      </c>
      <c r="L68" s="20" t="s">
        <v>404</v>
      </c>
      <c r="M68" s="18" t="s">
        <v>404</v>
      </c>
      <c r="N68" s="20" t="s">
        <v>404</v>
      </c>
      <c r="O68" s="18" t="s">
        <v>404</v>
      </c>
      <c r="P68" s="20" t="s">
        <v>404</v>
      </c>
      <c r="Q68" s="18" t="s">
        <v>404</v>
      </c>
      <c r="R68" s="20" t="s">
        <v>404</v>
      </c>
      <c r="S68" s="18" t="n">
        <v>403.13799747</v>
      </c>
      <c r="T68" s="20" t="n">
        <v>10.55372365</v>
      </c>
    </row>
    <row r="69" spans="1:20">
      <c r="A69" s="15" t="s">
        <v>466</v>
      </c>
      <c r="B69" s="17" t="n">
        <v>4876</v>
      </c>
      <c r="C69" s="18">
        <f>(0.0/B69*100)</f>
        <v/>
      </c>
      <c r="D69" s="19" t="n">
        <v>4876</v>
      </c>
      <c r="E69" s="18" t="n">
        <v>423.51558159</v>
      </c>
      <c r="F69" s="20" t="n">
        <v>12.97611364</v>
      </c>
      <c r="G69" s="18" t="n">
        <v>436.14417837</v>
      </c>
      <c r="H69" s="20" t="n">
        <v>7.49600458</v>
      </c>
      <c r="I69" s="18" t="n">
        <v>435.73162095</v>
      </c>
      <c r="J69" s="20" t="n">
        <v>6.89460633</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469.8861734</v>
      </c>
      <c r="F70" s="20" t="n">
        <v>12.03607738</v>
      </c>
      <c r="G70" s="18" t="n">
        <v>490.74530153</v>
      </c>
      <c r="H70" s="20" t="n">
        <v>5.94606238</v>
      </c>
      <c r="I70" s="18" t="n">
        <v>499.44790886</v>
      </c>
      <c r="J70" s="20" t="n">
        <v>3.9860899</v>
      </c>
      <c r="K70" s="18" t="s">
        <v>404</v>
      </c>
      <c r="L70" s="20" t="s">
        <v>404</v>
      </c>
      <c r="M70" s="18" t="s">
        <v>404</v>
      </c>
      <c r="N70" s="20" t="s">
        <v>404</v>
      </c>
      <c r="O70" s="18" t="s">
        <v>404</v>
      </c>
      <c r="P70" s="20" t="s">
        <v>404</v>
      </c>
      <c r="Q70" s="18" t="s">
        <v>404</v>
      </c>
      <c r="R70" s="20" t="s">
        <v>404</v>
      </c>
      <c r="S70" s="18" t="n">
        <v>529.01597405</v>
      </c>
      <c r="T70" s="20" t="n">
        <v>37.35283247</v>
      </c>
    </row>
    <row r="71" spans="1:20">
      <c r="A71" s="15" t="s">
        <v>468</v>
      </c>
      <c r="B71" s="17" t="n">
        <v>6115</v>
      </c>
      <c r="C71" s="18">
        <f>(0.0/B71*100)</f>
        <v/>
      </c>
      <c r="D71" s="19" t="n">
        <v>6115</v>
      </c>
      <c r="E71" s="18" t="n">
        <v>518.03560751</v>
      </c>
      <c r="F71" s="20" t="n">
        <v>4.02257903</v>
      </c>
      <c r="G71" s="18" t="n">
        <v>534.99945884</v>
      </c>
      <c r="H71" s="20" t="n">
        <v>2.15282003</v>
      </c>
      <c r="I71" s="18" t="n">
        <v>546.87794706</v>
      </c>
      <c r="J71" s="20" t="n">
        <v>2.39002993</v>
      </c>
      <c r="K71" s="18" t="s">
        <v>404</v>
      </c>
      <c r="L71" s="20" t="s">
        <v>404</v>
      </c>
      <c r="M71" s="18" t="s">
        <v>404</v>
      </c>
      <c r="N71" s="20" t="s">
        <v>404</v>
      </c>
      <c r="O71" s="18" t="s">
        <v>404</v>
      </c>
      <c r="P71" s="20" t="s">
        <v>404</v>
      </c>
      <c r="Q71" s="18" t="s">
        <v>404</v>
      </c>
      <c r="R71" s="20" t="s">
        <v>404</v>
      </c>
      <c r="S71" s="18" t="n">
        <v>477.62548649</v>
      </c>
      <c r="T71" s="20" t="n">
        <v>16.94240927</v>
      </c>
    </row>
    <row r="72" spans="1:20">
      <c r="A72" s="15" t="s">
        <v>469</v>
      </c>
      <c r="B72" s="17" t="n">
        <v>7708</v>
      </c>
      <c r="C72" s="18">
        <f>(0.0/B72*100)</f>
        <v/>
      </c>
      <c r="D72" s="19" t="n">
        <v>7708</v>
      </c>
      <c r="E72" s="18" t="n">
        <v>507.18185549</v>
      </c>
      <c r="F72" s="20" t="n">
        <v>11.4680148</v>
      </c>
      <c r="G72" s="18" t="n">
        <v>509.12261859</v>
      </c>
      <c r="H72" s="20" t="n">
        <v>4.81326497</v>
      </c>
      <c r="I72" s="18" t="n">
        <v>483.1889074</v>
      </c>
      <c r="J72" s="20" t="n">
        <v>5.54730788</v>
      </c>
      <c r="K72" s="18" t="s">
        <v>404</v>
      </c>
      <c r="L72" s="20" t="s">
        <v>404</v>
      </c>
      <c r="M72" s="18" t="s">
        <v>404</v>
      </c>
      <c r="N72" s="20" t="s">
        <v>404</v>
      </c>
      <c r="O72" s="18" t="s">
        <v>404</v>
      </c>
      <c r="P72" s="20" t="s">
        <v>404</v>
      </c>
      <c r="Q72" s="18" t="s">
        <v>404</v>
      </c>
      <c r="R72" s="20" t="s">
        <v>404</v>
      </c>
      <c r="S72" s="18" t="n">
        <v>498.65041849</v>
      </c>
      <c r="T72" s="20" t="n">
        <v>35.96749374</v>
      </c>
    </row>
    <row r="73" spans="1:20">
      <c r="A73" s="15" t="s">
        <v>470</v>
      </c>
      <c r="B73" s="17" t="n">
        <v>8249</v>
      </c>
      <c r="C73" s="18">
        <f>(0.0/B73*100)</f>
        <v/>
      </c>
      <c r="D73" s="19" t="n">
        <v>8249</v>
      </c>
      <c r="E73" s="18" t="n">
        <v>367.44417049</v>
      </c>
      <c r="F73" s="20" t="n">
        <v>11.06089361</v>
      </c>
      <c r="G73" s="18" t="n">
        <v>394.8003406</v>
      </c>
      <c r="H73" s="20" t="n">
        <v>5.46361208</v>
      </c>
      <c r="I73" s="18" t="n">
        <v>420.71941357</v>
      </c>
      <c r="J73" s="20" t="n">
        <v>4.18966742</v>
      </c>
      <c r="K73" s="18" t="s">
        <v>404</v>
      </c>
      <c r="L73" s="20" t="s">
        <v>404</v>
      </c>
      <c r="M73" s="18" t="s">
        <v>404</v>
      </c>
      <c r="N73" s="20" t="s">
        <v>404</v>
      </c>
      <c r="O73" s="18" t="s">
        <v>404</v>
      </c>
      <c r="P73" s="20" t="s">
        <v>404</v>
      </c>
      <c r="Q73" s="18" t="s">
        <v>404</v>
      </c>
      <c r="R73" s="20" t="s">
        <v>404</v>
      </c>
      <c r="S73" s="18" t="n">
        <v>410.88830532</v>
      </c>
      <c r="T73" s="20" t="n">
        <v>16.00968463</v>
      </c>
    </row>
    <row r="74" spans="1:20">
      <c r="A74" s="15" t="s">
        <v>471</v>
      </c>
      <c r="B74" s="17" t="n">
        <v>4692</v>
      </c>
      <c r="C74" s="18">
        <f>(484.0/B74*100)</f>
        <v/>
      </c>
      <c r="D74" s="19" t="n">
        <v>4208</v>
      </c>
      <c r="E74" s="18" t="n">
        <v>414.73735835</v>
      </c>
      <c r="F74" s="20" t="n">
        <v>3.50962024</v>
      </c>
      <c r="G74" s="18" t="n">
        <v>434.1217823</v>
      </c>
      <c r="H74" s="20" t="n">
        <v>2.41454072</v>
      </c>
      <c r="I74" s="18" t="n">
        <v>415.55250534</v>
      </c>
      <c r="J74" s="20" t="n">
        <v>3.56826032</v>
      </c>
      <c r="K74" s="18" t="s">
        <v>404</v>
      </c>
      <c r="L74" s="20" t="s">
        <v>404</v>
      </c>
      <c r="M74" s="18" t="s">
        <v>404</v>
      </c>
      <c r="N74" s="20" t="s">
        <v>404</v>
      </c>
      <c r="O74" s="18" t="s">
        <v>404</v>
      </c>
      <c r="P74" s="20" t="s">
        <v>404</v>
      </c>
      <c r="Q74" s="18" t="s">
        <v>404</v>
      </c>
      <c r="R74" s="20" t="s">
        <v>404</v>
      </c>
      <c r="S74" s="18" t="n">
        <v>344.64929929</v>
      </c>
      <c r="T74" s="20" t="n">
        <v>22.61949977</v>
      </c>
    </row>
    <row r="75" spans="1:20">
      <c r="A75" s="15" t="s">
        <v>472</v>
      </c>
      <c r="B75" s="17" t="n">
        <v>5375</v>
      </c>
      <c r="C75" s="18">
        <f>(483.0/B75*100)</f>
        <v/>
      </c>
      <c r="D75" s="19" t="n">
        <v>4892</v>
      </c>
      <c r="E75" s="18" t="n">
        <v>360.02621105</v>
      </c>
      <c r="F75" s="20" t="n">
        <v>5.47809437</v>
      </c>
      <c r="G75" s="18" t="n">
        <v>374.37125089</v>
      </c>
      <c r="H75" s="20" t="n">
        <v>6.69801008</v>
      </c>
      <c r="I75" s="18" t="n">
        <v>329.6622718</v>
      </c>
      <c r="J75" s="20" t="n">
        <v>15.99144322</v>
      </c>
      <c r="K75" s="18" t="s">
        <v>404</v>
      </c>
      <c r="L75" s="20" t="s">
        <v>404</v>
      </c>
      <c r="M75" s="18" t="s">
        <v>404</v>
      </c>
      <c r="N75" s="20" t="s">
        <v>404</v>
      </c>
      <c r="O75" s="18" t="s">
        <v>404</v>
      </c>
      <c r="P75" s="20" t="s">
        <v>404</v>
      </c>
      <c r="Q75" s="18" t="s">
        <v>404</v>
      </c>
      <c r="R75" s="20" t="s">
        <v>404</v>
      </c>
      <c r="S75" s="18" t="n">
        <v>344.45547398</v>
      </c>
      <c r="T75" s="20" t="n">
        <v>23.66944519</v>
      </c>
    </row>
    <row r="76" spans="1:20">
      <c r="A76" s="15" t="s">
        <v>473</v>
      </c>
      <c r="B76" s="17" t="n">
        <v>14167</v>
      </c>
      <c r="C76" s="18">
        <f>(1400.0/B76*100)</f>
        <v/>
      </c>
      <c r="D76" s="19" t="n">
        <v>12767</v>
      </c>
      <c r="E76" s="18" t="n">
        <v>428.81712137</v>
      </c>
      <c r="F76" s="20" t="n">
        <v>9.252981009999999</v>
      </c>
      <c r="G76" s="18" t="n">
        <v>431.80430463</v>
      </c>
      <c r="H76" s="20" t="n">
        <v>4.58197333</v>
      </c>
      <c r="I76" s="18" t="n">
        <v>442.92945006</v>
      </c>
      <c r="J76" s="20" t="n">
        <v>5.50940792</v>
      </c>
      <c r="K76" s="18" t="s">
        <v>404</v>
      </c>
      <c r="L76" s="20" t="s">
        <v>404</v>
      </c>
      <c r="M76" s="18" t="s">
        <v>404</v>
      </c>
      <c r="N76" s="20" t="s">
        <v>404</v>
      </c>
      <c r="O76" s="18" t="s">
        <v>404</v>
      </c>
      <c r="P76" s="20" t="s">
        <v>404</v>
      </c>
      <c r="Q76" s="18" t="s">
        <v>404</v>
      </c>
      <c r="R76" s="20" t="s">
        <v>404</v>
      </c>
      <c r="S76" s="18" t="n">
        <v>435.30030338</v>
      </c>
      <c r="T76" s="20" t="n">
        <v>10.26720136</v>
      </c>
    </row>
    <row r="77" spans="1:20">
      <c r="A77" s="15" t="s">
        <v>474</v>
      </c>
      <c r="B77" s="17" t="n">
        <v>6062</v>
      </c>
      <c r="C77" s="18">
        <f>(0.0/B77*100)</f>
        <v/>
      </c>
      <c r="D77" s="19" t="n">
        <v>6062</v>
      </c>
      <c r="E77" s="18" t="n">
        <v>433.91931945</v>
      </c>
      <c r="F77" s="20" t="n">
        <v>4.9825817</v>
      </c>
      <c r="G77" s="18" t="n">
        <v>440.68928378</v>
      </c>
      <c r="H77" s="20" t="n">
        <v>6.46535769</v>
      </c>
      <c r="I77" s="18" t="n">
        <v>434.82081871</v>
      </c>
      <c r="J77" s="20" t="n">
        <v>8.58484181</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484.57182114</v>
      </c>
      <c r="F78" s="20" t="n">
        <v>5.24609947</v>
      </c>
      <c r="G78" s="18" t="n">
        <v>481.11916335</v>
      </c>
      <c r="H78" s="20" t="n">
        <v>8.01820395</v>
      </c>
      <c r="I78" s="18" t="n">
        <v>492.35690485</v>
      </c>
      <c r="J78" s="20" t="n">
        <v>7.81721337</v>
      </c>
      <c r="K78" s="18" t="s">
        <v>404</v>
      </c>
      <c r="L78" s="20" t="s">
        <v>404</v>
      </c>
      <c r="M78" s="18" t="s">
        <v>404</v>
      </c>
      <c r="N78" s="20" t="s">
        <v>404</v>
      </c>
      <c r="O78" s="18" t="s">
        <v>404</v>
      </c>
      <c r="P78" s="20" t="s">
        <v>404</v>
      </c>
      <c r="Q78" s="18" t="s">
        <v>404</v>
      </c>
      <c r="R78" s="20" t="s">
        <v>404</v>
      </c>
      <c r="S78" s="18" t="n">
        <v>538.94188898</v>
      </c>
      <c r="T78" s="20" t="n">
        <v>38.32686571</v>
      </c>
    </row>
    <row customHeight="1" ht="25" r="79" spans="1:20">
      <c r="A79" s="15" t="s">
        <v>476</v>
      </c>
      <c r="B79" s="17" t="n">
        <v>1657</v>
      </c>
      <c r="C79" s="18">
        <f>(21.0/B79*100)</f>
        <v/>
      </c>
      <c r="D79" s="19" t="n">
        <v>1636</v>
      </c>
      <c r="E79" s="18" t="n">
        <v>466.3420988</v>
      </c>
      <c r="F79" s="20" t="n">
        <v>18.37866853</v>
      </c>
      <c r="G79" s="18" t="n">
        <v>478.33385896</v>
      </c>
      <c r="H79" s="20" t="n">
        <v>7.86450708</v>
      </c>
      <c r="I79" s="18" t="n">
        <v>479.83278003</v>
      </c>
      <c r="J79" s="20" t="n">
        <v>17.31610375</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429.45548643</v>
      </c>
      <c r="F80" s="20" t="n">
        <v>8.64382827</v>
      </c>
      <c r="G80" s="18" t="n">
        <v>427.59363961</v>
      </c>
      <c r="H80" s="20" t="n">
        <v>5.07452821</v>
      </c>
      <c r="I80" s="18" t="n">
        <v>425.42760753</v>
      </c>
      <c r="J80" s="20" t="n">
        <v>6.56553525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421.31559046</v>
      </c>
      <c r="F81" s="20" t="n">
        <v>13.25010992</v>
      </c>
      <c r="G81" s="18" t="n">
        <v>427.95388487</v>
      </c>
      <c r="H81" s="20" t="n">
        <v>4.68842439</v>
      </c>
      <c r="I81" s="18" t="n">
        <v>434.63295719</v>
      </c>
      <c r="J81" s="20" t="n">
        <v>5.98177299</v>
      </c>
      <c r="K81" s="18" t="s">
        <v>404</v>
      </c>
      <c r="L81" s="20" t="s">
        <v>404</v>
      </c>
      <c r="M81" s="18" t="s">
        <v>404</v>
      </c>
      <c r="N81" s="20" t="s">
        <v>404</v>
      </c>
      <c r="O81" s="18" t="s">
        <v>404</v>
      </c>
      <c r="P81" s="20" t="s">
        <v>404</v>
      </c>
      <c r="Q81" s="18" t="s">
        <v>404</v>
      </c>
      <c r="R81" s="20" t="s">
        <v>404</v>
      </c>
      <c r="S81" s="18" t="n">
        <v>465.8578131</v>
      </c>
      <c r="T81" s="20" t="n">
        <v>19.45026629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613</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487.76097454</v>
      </c>
      <c r="F7" s="20" t="n">
        <v>4.96947165</v>
      </c>
      <c r="G7" s="18" t="n">
        <v>499.39033113</v>
      </c>
      <c r="H7" s="20" t="n">
        <v>3.56782912</v>
      </c>
      <c r="I7" s="18" t="n">
        <v>514.33114687</v>
      </c>
      <c r="J7" s="20" t="n">
        <v>2.76933604</v>
      </c>
      <c r="K7" s="18" t="s">
        <v>404</v>
      </c>
      <c r="L7" s="20" t="s">
        <v>404</v>
      </c>
      <c r="M7" s="18" t="s">
        <v>404</v>
      </c>
      <c r="N7" s="20" t="s">
        <v>404</v>
      </c>
      <c r="O7" s="18" t="s">
        <v>404</v>
      </c>
      <c r="P7" s="20" t="s">
        <v>404</v>
      </c>
      <c r="Q7" s="18" t="s">
        <v>404</v>
      </c>
      <c r="R7" s="20" t="s">
        <v>404</v>
      </c>
      <c r="S7" s="18" t="n">
        <v>499.71005161</v>
      </c>
      <c r="T7" s="20" t="n">
        <v>8.03519425</v>
      </c>
    </row>
    <row r="8" spans="1:20">
      <c r="A8" s="15" t="s">
        <v>405</v>
      </c>
      <c r="B8" s="17" t="n">
        <v>7007</v>
      </c>
      <c r="C8" s="18">
        <f>(0.0/B8*100)</f>
        <v/>
      </c>
      <c r="D8" s="19" t="n">
        <v>7007</v>
      </c>
      <c r="E8" s="18" t="n">
        <v>463.37476128</v>
      </c>
      <c r="F8" s="20" t="n">
        <v>5.0052191</v>
      </c>
      <c r="G8" s="18" t="n">
        <v>507.86901484</v>
      </c>
      <c r="H8" s="20" t="n">
        <v>8.040549049999999</v>
      </c>
      <c r="I8" s="18" t="n">
        <v>526.72538966</v>
      </c>
      <c r="J8" s="20" t="n">
        <v>9.137160099999999</v>
      </c>
      <c r="K8" s="18" t="s">
        <v>404</v>
      </c>
      <c r="L8" s="20" t="s">
        <v>404</v>
      </c>
      <c r="M8" s="18" t="s">
        <v>404</v>
      </c>
      <c r="N8" s="20" t="s">
        <v>404</v>
      </c>
      <c r="O8" s="18" t="s">
        <v>404</v>
      </c>
      <c r="P8" s="20" t="s">
        <v>404</v>
      </c>
      <c r="Q8" s="18" t="s">
        <v>404</v>
      </c>
      <c r="R8" s="20" t="s">
        <v>404</v>
      </c>
      <c r="S8" s="18" t="n">
        <v>450.26516726</v>
      </c>
      <c r="T8" s="20" t="n">
        <v>12.0534265</v>
      </c>
    </row>
    <row r="9" spans="1:20">
      <c r="A9" s="15" t="s">
        <v>406</v>
      </c>
      <c r="B9" s="17" t="n">
        <v>9651</v>
      </c>
      <c r="C9" s="18">
        <f>(200.0/B9*100)</f>
        <v/>
      </c>
      <c r="D9" s="19" t="n">
        <v>9451</v>
      </c>
      <c r="E9" s="18" t="n">
        <v>486.84831653</v>
      </c>
      <c r="F9" s="20" t="n">
        <v>4.99221386</v>
      </c>
      <c r="G9" s="18" t="n">
        <v>495.05423789</v>
      </c>
      <c r="H9" s="20" t="n">
        <v>7.7658918</v>
      </c>
      <c r="I9" s="18" t="n">
        <v>525.56009976</v>
      </c>
      <c r="J9" s="20" t="n">
        <v>5.97832267</v>
      </c>
      <c r="K9" s="18" t="s">
        <v>404</v>
      </c>
      <c r="L9" s="20" t="s">
        <v>404</v>
      </c>
      <c r="M9" s="18" t="s">
        <v>404</v>
      </c>
      <c r="N9" s="20" t="s">
        <v>404</v>
      </c>
      <c r="O9" s="18" t="s">
        <v>404</v>
      </c>
      <c r="P9" s="20" t="s">
        <v>404</v>
      </c>
      <c r="Q9" s="18" t="s">
        <v>404</v>
      </c>
      <c r="R9" s="20" t="s">
        <v>404</v>
      </c>
      <c r="S9" s="18" t="n">
        <v>472.31098484</v>
      </c>
      <c r="T9" s="20" t="n">
        <v>16.44961828</v>
      </c>
    </row>
    <row r="10" spans="1:20">
      <c r="A10" s="15" t="s">
        <v>407</v>
      </c>
      <c r="B10" s="17" t="n">
        <v>20058</v>
      </c>
      <c r="C10" s="18">
        <f>(2893.0/B10*100)</f>
        <v/>
      </c>
      <c r="D10" s="19" t="n">
        <v>17165</v>
      </c>
      <c r="E10" s="18" t="n">
        <v>519.50316658</v>
      </c>
      <c r="F10" s="20" t="n">
        <v>3.5011326</v>
      </c>
      <c r="G10" s="18" t="n">
        <v>533.94284671</v>
      </c>
      <c r="H10" s="20" t="n">
        <v>4.22261379</v>
      </c>
      <c r="I10" s="18" t="n">
        <v>537.36364183</v>
      </c>
      <c r="J10" s="20" t="n">
        <v>7.05484646</v>
      </c>
      <c r="K10" s="18" t="s">
        <v>404</v>
      </c>
      <c r="L10" s="20" t="s">
        <v>404</v>
      </c>
      <c r="M10" s="18" t="s">
        <v>404</v>
      </c>
      <c r="N10" s="20" t="s">
        <v>404</v>
      </c>
      <c r="O10" s="18" t="s">
        <v>404</v>
      </c>
      <c r="P10" s="20" t="s">
        <v>404</v>
      </c>
      <c r="Q10" s="18" t="s">
        <v>404</v>
      </c>
      <c r="R10" s="20" t="s">
        <v>404</v>
      </c>
      <c r="S10" s="18" t="n">
        <v>551.12632117</v>
      </c>
      <c r="T10" s="20" t="n">
        <v>13.26752469</v>
      </c>
    </row>
    <row r="11" spans="1:20">
      <c r="A11" s="15" t="s">
        <v>408</v>
      </c>
      <c r="B11" s="17" t="n">
        <v>7053</v>
      </c>
      <c r="C11" s="18">
        <f>(137.0/B11*100)</f>
        <v/>
      </c>
      <c r="D11" s="19" t="n">
        <v>6916</v>
      </c>
      <c r="E11" s="18" t="n">
        <v>419.58816504</v>
      </c>
      <c r="F11" s="20" t="n">
        <v>6.05984245</v>
      </c>
      <c r="G11" s="18" t="n">
        <v>460.17521345</v>
      </c>
      <c r="H11" s="20" t="n">
        <v>6.34518089</v>
      </c>
      <c r="I11" s="18" t="n">
        <v>486.70591351</v>
      </c>
      <c r="J11" s="20" t="n">
        <v>5.33759505</v>
      </c>
      <c r="K11" s="18" t="s">
        <v>404</v>
      </c>
      <c r="L11" s="20" t="s">
        <v>404</v>
      </c>
      <c r="M11" s="18" t="s">
        <v>404</v>
      </c>
      <c r="N11" s="20" t="s">
        <v>404</v>
      </c>
      <c r="O11" s="18" t="s">
        <v>404</v>
      </c>
      <c r="P11" s="20" t="s">
        <v>404</v>
      </c>
      <c r="Q11" s="18" t="s">
        <v>404</v>
      </c>
      <c r="R11" s="20" t="s">
        <v>404</v>
      </c>
      <c r="S11" s="18" t="n">
        <v>442.91492267</v>
      </c>
      <c r="T11" s="20" t="n">
        <v>15.26325117</v>
      </c>
    </row>
    <row r="12" spans="1:20">
      <c r="A12" s="15" t="s">
        <v>409</v>
      </c>
      <c r="B12" s="17" t="n">
        <v>6894</v>
      </c>
      <c r="C12" s="18">
        <f>(106.0/B12*100)</f>
        <v/>
      </c>
      <c r="D12" s="19" t="n">
        <v>6788</v>
      </c>
      <c r="E12" s="18" t="n">
        <v>491.95836337</v>
      </c>
      <c r="F12" s="20" t="n">
        <v>3.35205691</v>
      </c>
      <c r="G12" s="18" t="n">
        <v>477.48040784</v>
      </c>
      <c r="H12" s="20" t="n">
        <v>7.98872586</v>
      </c>
      <c r="I12" s="18" t="n">
        <v>464.46419167</v>
      </c>
      <c r="J12" s="20" t="n">
        <v>13.85698541</v>
      </c>
      <c r="K12" s="18" t="s">
        <v>404</v>
      </c>
      <c r="L12" s="20" t="s">
        <v>404</v>
      </c>
      <c r="M12" s="18" t="s">
        <v>404</v>
      </c>
      <c r="N12" s="20" t="s">
        <v>404</v>
      </c>
      <c r="O12" s="18" t="s">
        <v>404</v>
      </c>
      <c r="P12" s="20" t="s">
        <v>404</v>
      </c>
      <c r="Q12" s="18" t="s">
        <v>404</v>
      </c>
      <c r="R12" s="20" t="s">
        <v>404</v>
      </c>
      <c r="S12" s="18" t="n">
        <v>454.66376022</v>
      </c>
      <c r="T12" s="20" t="n">
        <v>23.59544572</v>
      </c>
    </row>
    <row r="13" spans="1:20">
      <c r="A13" s="15" t="s">
        <v>410</v>
      </c>
      <c r="B13" s="17" t="n">
        <v>7161</v>
      </c>
      <c r="C13" s="18">
        <f>(1175.0/B13*100)</f>
        <v/>
      </c>
      <c r="D13" s="19" t="n">
        <v>5986</v>
      </c>
      <c r="E13" s="18" t="n">
        <v>493.49138893</v>
      </c>
      <c r="F13" s="20" t="n">
        <v>5.19415764</v>
      </c>
      <c r="G13" s="18" t="n">
        <v>505.02268546</v>
      </c>
      <c r="H13" s="20" t="n">
        <v>4.0599738</v>
      </c>
      <c r="I13" s="18" t="n">
        <v>505.30906907</v>
      </c>
      <c r="J13" s="20" t="n">
        <v>5.63866795</v>
      </c>
      <c r="K13" s="18" t="s">
        <v>404</v>
      </c>
      <c r="L13" s="20" t="s">
        <v>404</v>
      </c>
      <c r="M13" s="18" t="s">
        <v>404</v>
      </c>
      <c r="N13" s="20" t="s">
        <v>404</v>
      </c>
      <c r="O13" s="18" t="s">
        <v>404</v>
      </c>
      <c r="P13" s="20" t="s">
        <v>404</v>
      </c>
      <c r="Q13" s="18" t="s">
        <v>404</v>
      </c>
      <c r="R13" s="20" t="s">
        <v>404</v>
      </c>
      <c r="S13" s="18" t="n">
        <v>495.73323998</v>
      </c>
      <c r="T13" s="20" t="n">
        <v>8.49315114</v>
      </c>
    </row>
    <row r="14" spans="1:20">
      <c r="A14" s="15" t="s">
        <v>411</v>
      </c>
      <c r="B14" s="17" t="n">
        <v>5587</v>
      </c>
      <c r="C14" s="18">
        <f>(0.0/B14*100)</f>
        <v/>
      </c>
      <c r="D14" s="19" t="n">
        <v>5587</v>
      </c>
      <c r="E14" s="18" t="n">
        <v>512.04861464</v>
      </c>
      <c r="F14" s="20" t="n">
        <v>4.22053175</v>
      </c>
      <c r="G14" s="18" t="n">
        <v>528.92004362</v>
      </c>
      <c r="H14" s="20" t="n">
        <v>3.17688114</v>
      </c>
      <c r="I14" s="18" t="n">
        <v>515.10594702</v>
      </c>
      <c r="J14" s="20" t="n">
        <v>6.18025075</v>
      </c>
      <c r="K14" s="18" t="s">
        <v>404</v>
      </c>
      <c r="L14" s="20" t="s">
        <v>404</v>
      </c>
      <c r="M14" s="18" t="s">
        <v>404</v>
      </c>
      <c r="N14" s="20" t="s">
        <v>404</v>
      </c>
      <c r="O14" s="18" t="s">
        <v>404</v>
      </c>
      <c r="P14" s="20" t="s">
        <v>404</v>
      </c>
      <c r="Q14" s="18" t="s">
        <v>404</v>
      </c>
      <c r="R14" s="20" t="s">
        <v>404</v>
      </c>
      <c r="S14" s="18" t="n">
        <v>524.8186598</v>
      </c>
      <c r="T14" s="20" t="n">
        <v>12.96557296</v>
      </c>
    </row>
    <row r="15" spans="1:20">
      <c r="A15" s="15" t="s">
        <v>412</v>
      </c>
      <c r="B15" s="17" t="n">
        <v>5882</v>
      </c>
      <c r="C15" s="18">
        <f>(0.0/B15*100)</f>
        <v/>
      </c>
      <c r="D15" s="19" t="n">
        <v>5882</v>
      </c>
      <c r="E15" s="18" t="n">
        <v>522.84185378</v>
      </c>
      <c r="F15" s="20" t="n">
        <v>3.15499332</v>
      </c>
      <c r="G15" s="18" t="n">
        <v>531.97991923</v>
      </c>
      <c r="H15" s="20" t="n">
        <v>5.42191242</v>
      </c>
      <c r="I15" s="18" t="n">
        <v>535.0952608600001</v>
      </c>
      <c r="J15" s="20" t="n">
        <v>12.69181084</v>
      </c>
      <c r="K15" s="18" t="s">
        <v>404</v>
      </c>
      <c r="L15" s="20" t="s">
        <v>404</v>
      </c>
      <c r="M15" s="18" t="s">
        <v>404</v>
      </c>
      <c r="N15" s="20" t="s">
        <v>404</v>
      </c>
      <c r="O15" s="18" t="s">
        <v>404</v>
      </c>
      <c r="P15" s="20" t="s">
        <v>404</v>
      </c>
      <c r="Q15" s="18" t="s">
        <v>404</v>
      </c>
      <c r="R15" s="20" t="s">
        <v>404</v>
      </c>
      <c r="S15" s="18" t="n">
        <v>533.67685069</v>
      </c>
      <c r="T15" s="20" t="n">
        <v>22.42171542</v>
      </c>
    </row>
    <row r="16" spans="1:20">
      <c r="A16" s="15" t="s">
        <v>413</v>
      </c>
      <c r="B16" s="17" t="n">
        <v>6108</v>
      </c>
      <c r="C16" s="18">
        <f>(390.0/B16*100)</f>
        <v/>
      </c>
      <c r="D16" s="19" t="n">
        <v>5718</v>
      </c>
      <c r="E16" s="18" t="n">
        <v>491.12024944</v>
      </c>
      <c r="F16" s="20" t="n">
        <v>7.53754727</v>
      </c>
      <c r="G16" s="18" t="n">
        <v>510.58734525</v>
      </c>
      <c r="H16" s="20" t="n">
        <v>7.62727607</v>
      </c>
      <c r="I16" s="18" t="n">
        <v>514.12424341</v>
      </c>
      <c r="J16" s="20" t="n">
        <v>11.68221306</v>
      </c>
      <c r="K16" s="18" t="s">
        <v>404</v>
      </c>
      <c r="L16" s="20" t="s">
        <v>404</v>
      </c>
      <c r="M16" s="18" t="s">
        <v>404</v>
      </c>
      <c r="N16" s="20" t="s">
        <v>404</v>
      </c>
      <c r="O16" s="18" t="s">
        <v>404</v>
      </c>
      <c r="P16" s="20" t="s">
        <v>404</v>
      </c>
      <c r="Q16" s="18" t="s">
        <v>404</v>
      </c>
      <c r="R16" s="20" t="s">
        <v>404</v>
      </c>
      <c r="S16" s="18" t="n">
        <v>482.9951832</v>
      </c>
      <c r="T16" s="20" t="n">
        <v>28.94577913</v>
      </c>
    </row>
    <row r="17" spans="1:20">
      <c r="A17" s="15" t="s">
        <v>414</v>
      </c>
      <c r="B17" s="17" t="n">
        <v>6504</v>
      </c>
      <c r="C17" s="18">
        <f>(1325.0/B17*100)</f>
        <v/>
      </c>
      <c r="D17" s="19" t="n">
        <v>5179</v>
      </c>
      <c r="E17" s="18" t="n">
        <v>489.71114983</v>
      </c>
      <c r="F17" s="20" t="n">
        <v>7.70952997</v>
      </c>
      <c r="G17" s="18" t="n">
        <v>511.93785112</v>
      </c>
      <c r="H17" s="20" t="n">
        <v>7.38529916</v>
      </c>
      <c r="I17" s="18" t="n">
        <v>536.54874997</v>
      </c>
      <c r="J17" s="20" t="n">
        <v>10.0549792</v>
      </c>
      <c r="K17" s="18" t="s">
        <v>404</v>
      </c>
      <c r="L17" s="20" t="s">
        <v>404</v>
      </c>
      <c r="M17" s="18" t="s">
        <v>404</v>
      </c>
      <c r="N17" s="20" t="s">
        <v>404</v>
      </c>
      <c r="O17" s="18" t="s">
        <v>404</v>
      </c>
      <c r="P17" s="20" t="s">
        <v>404</v>
      </c>
      <c r="Q17" s="18" t="s">
        <v>404</v>
      </c>
      <c r="R17" s="20" t="s">
        <v>404</v>
      </c>
      <c r="S17" s="18" t="n">
        <v>567.40696631</v>
      </c>
      <c r="T17" s="20" t="n">
        <v>13.39057179</v>
      </c>
    </row>
    <row r="18" spans="1:20">
      <c r="A18" s="15" t="s">
        <v>415</v>
      </c>
      <c r="B18" s="17" t="n">
        <v>5532</v>
      </c>
      <c r="C18" s="18">
        <f>(0.0/B18*100)</f>
        <v/>
      </c>
      <c r="D18" s="19" t="n">
        <v>5532</v>
      </c>
      <c r="E18" s="18" t="n">
        <v>455.86250962</v>
      </c>
      <c r="F18" s="20" t="n">
        <v>7.12079244</v>
      </c>
      <c r="G18" s="18" t="n">
        <v>484.54213412</v>
      </c>
      <c r="H18" s="20" t="n">
        <v>4.73727617</v>
      </c>
      <c r="I18" s="18" t="n">
        <v>480.11079939</v>
      </c>
      <c r="J18" s="20" t="n">
        <v>8.46495228</v>
      </c>
      <c r="K18" s="18" t="s">
        <v>404</v>
      </c>
      <c r="L18" s="20" t="s">
        <v>404</v>
      </c>
      <c r="M18" s="18" t="s">
        <v>404</v>
      </c>
      <c r="N18" s="20" t="s">
        <v>404</v>
      </c>
      <c r="O18" s="18" t="s">
        <v>404</v>
      </c>
      <c r="P18" s="20" t="s">
        <v>404</v>
      </c>
      <c r="Q18" s="18" t="s">
        <v>404</v>
      </c>
      <c r="R18" s="20" t="s">
        <v>404</v>
      </c>
      <c r="S18" s="18" t="n">
        <v>380.90812817</v>
      </c>
      <c r="T18" s="20" t="n">
        <v>38.51266039</v>
      </c>
    </row>
    <row r="19" spans="1:20">
      <c r="A19" s="15" t="s">
        <v>416</v>
      </c>
      <c r="B19" s="17" t="n">
        <v>5658</v>
      </c>
      <c r="C19" s="18">
        <f>(327.0/B19*100)</f>
        <v/>
      </c>
      <c r="D19" s="19" t="n">
        <v>5331</v>
      </c>
      <c r="E19" s="18" t="n">
        <v>463.15411827</v>
      </c>
      <c r="F19" s="20" t="n">
        <v>8.711191700000001</v>
      </c>
      <c r="G19" s="18" t="n">
        <v>481.08458881</v>
      </c>
      <c r="H19" s="20" t="n">
        <v>5.81603326</v>
      </c>
      <c r="I19" s="18" t="n">
        <v>457.93802055</v>
      </c>
      <c r="J19" s="20" t="n">
        <v>10.53901869</v>
      </c>
      <c r="K19" s="18" t="s">
        <v>404</v>
      </c>
      <c r="L19" s="20" t="s">
        <v>404</v>
      </c>
      <c r="M19" s="18" t="s">
        <v>404</v>
      </c>
      <c r="N19" s="20" t="s">
        <v>404</v>
      </c>
      <c r="O19" s="18" t="s">
        <v>404</v>
      </c>
      <c r="P19" s="20" t="s">
        <v>404</v>
      </c>
      <c r="Q19" s="18" t="s">
        <v>404</v>
      </c>
      <c r="R19" s="20" t="s">
        <v>404</v>
      </c>
      <c r="S19" s="18" t="n">
        <v>401.48930613</v>
      </c>
      <c r="T19" s="20" t="n">
        <v>28.14194612</v>
      </c>
    </row>
    <row r="20" spans="1:20">
      <c r="A20" s="15" t="s">
        <v>417</v>
      </c>
      <c r="B20" s="17" t="n">
        <v>3371</v>
      </c>
      <c r="C20" s="18">
        <f>(24.0/B20*100)</f>
        <v/>
      </c>
      <c r="D20" s="19" t="n">
        <v>3347</v>
      </c>
      <c r="E20" s="18" t="n">
        <v>481.80548522</v>
      </c>
      <c r="F20" s="20" t="n">
        <v>2.29573081</v>
      </c>
      <c r="G20" s="18" t="n">
        <v>486.2296644</v>
      </c>
      <c r="H20" s="20" t="n">
        <v>4.67881961</v>
      </c>
      <c r="I20" s="18" t="n">
        <v>475.76418005</v>
      </c>
      <c r="J20" s="20" t="n">
        <v>7.30003022</v>
      </c>
      <c r="K20" s="18" t="s">
        <v>404</v>
      </c>
      <c r="L20" s="20" t="s">
        <v>404</v>
      </c>
      <c r="M20" s="18" t="s">
        <v>404</v>
      </c>
      <c r="N20" s="20" t="s">
        <v>404</v>
      </c>
      <c r="O20" s="18" t="s">
        <v>404</v>
      </c>
      <c r="P20" s="20" t="s">
        <v>404</v>
      </c>
      <c r="Q20" s="18" t="s">
        <v>404</v>
      </c>
      <c r="R20" s="20" t="s">
        <v>404</v>
      </c>
      <c r="S20" s="18" t="n">
        <v>434.62503543</v>
      </c>
      <c r="T20" s="20" t="n">
        <v>14.65774508</v>
      </c>
    </row>
    <row r="21" spans="1:20">
      <c r="A21" s="15" t="s">
        <v>418</v>
      </c>
      <c r="B21" s="17" t="n">
        <v>5741</v>
      </c>
      <c r="C21" s="18">
        <f>(0.0/B21*100)</f>
        <v/>
      </c>
      <c r="D21" s="19" t="n">
        <v>5741</v>
      </c>
      <c r="E21" s="18" t="n">
        <v>507.74716033</v>
      </c>
      <c r="F21" s="20" t="n">
        <v>5.09390692</v>
      </c>
      <c r="G21" s="18" t="n">
        <v>521.88168555</v>
      </c>
      <c r="H21" s="20" t="n">
        <v>5.9235223</v>
      </c>
      <c r="I21" s="18" t="n">
        <v>532.8002097999999</v>
      </c>
      <c r="J21" s="20" t="n">
        <v>3.90315667</v>
      </c>
      <c r="K21" s="18" t="s">
        <v>404</v>
      </c>
      <c r="L21" s="20" t="s">
        <v>404</v>
      </c>
      <c r="M21" s="18" t="s">
        <v>404</v>
      </c>
      <c r="N21" s="20" t="s">
        <v>404</v>
      </c>
      <c r="O21" s="18" t="s">
        <v>404</v>
      </c>
      <c r="P21" s="20" t="s">
        <v>404</v>
      </c>
      <c r="Q21" s="18" t="s">
        <v>404</v>
      </c>
      <c r="R21" s="20" t="s">
        <v>404</v>
      </c>
      <c r="S21" s="18" t="n">
        <v>515.42931892</v>
      </c>
      <c r="T21" s="20" t="n">
        <v>8.268259690000001</v>
      </c>
    </row>
    <row r="22" spans="1:20">
      <c r="A22" s="15" t="s">
        <v>419</v>
      </c>
      <c r="B22" s="17" t="n">
        <v>6598</v>
      </c>
      <c r="C22" s="18">
        <f>(0.0/B22*100)</f>
        <v/>
      </c>
      <c r="D22" s="19" t="n">
        <v>6598</v>
      </c>
      <c r="E22" s="18" t="n">
        <v>471.24377888</v>
      </c>
      <c r="F22" s="20" t="n">
        <v>6.50428768</v>
      </c>
      <c r="G22" s="18" t="n">
        <v>485.40679464</v>
      </c>
      <c r="H22" s="20" t="n">
        <v>8.550748</v>
      </c>
      <c r="I22" s="18" t="n">
        <v>500.62624531</v>
      </c>
      <c r="J22" s="20" t="n">
        <v>17.80089282</v>
      </c>
      <c r="K22" s="18" t="s">
        <v>404</v>
      </c>
      <c r="L22" s="20" t="s">
        <v>404</v>
      </c>
      <c r="M22" s="18" t="s">
        <v>404</v>
      </c>
      <c r="N22" s="20" t="s">
        <v>404</v>
      </c>
      <c r="O22" s="18" t="s">
        <v>404</v>
      </c>
      <c r="P22" s="20" t="s">
        <v>404</v>
      </c>
      <c r="Q22" s="18" t="s">
        <v>404</v>
      </c>
      <c r="R22" s="20" t="s">
        <v>404</v>
      </c>
      <c r="S22" s="18" t="n">
        <v>525.9797938200001</v>
      </c>
      <c r="T22" s="20" t="n">
        <v>10.62621269</v>
      </c>
    </row>
    <row r="23" spans="1:20">
      <c r="A23" s="15" t="s">
        <v>420</v>
      </c>
      <c r="B23" s="17" t="n">
        <v>11583</v>
      </c>
      <c r="C23" s="18">
        <f>(3151.0/B23*100)</f>
        <v/>
      </c>
      <c r="D23" s="19" t="n">
        <v>8432</v>
      </c>
      <c r="E23" s="18" t="n">
        <v>487.53969075</v>
      </c>
      <c r="F23" s="20" t="n">
        <v>8.789154999999999</v>
      </c>
      <c r="G23" s="18" t="n">
        <v>495.07441488</v>
      </c>
      <c r="H23" s="20" t="n">
        <v>7.08687844</v>
      </c>
      <c r="I23" s="18" t="n">
        <v>484.98996787</v>
      </c>
      <c r="J23" s="20" t="n">
        <v>8.491522529999999</v>
      </c>
      <c r="K23" s="18" t="s">
        <v>404</v>
      </c>
      <c r="L23" s="20" t="s">
        <v>404</v>
      </c>
      <c r="M23" s="18" t="s">
        <v>404</v>
      </c>
      <c r="N23" s="20" t="s">
        <v>404</v>
      </c>
      <c r="O23" s="18" t="s">
        <v>404</v>
      </c>
      <c r="P23" s="20" t="s">
        <v>404</v>
      </c>
      <c r="Q23" s="18" t="s">
        <v>404</v>
      </c>
      <c r="R23" s="20" t="s">
        <v>404</v>
      </c>
      <c r="S23" s="18" t="n">
        <v>458.30431086</v>
      </c>
      <c r="T23" s="20" t="n">
        <v>24.14660846</v>
      </c>
    </row>
    <row r="24" spans="1:20">
      <c r="A24" s="15" t="s">
        <v>421</v>
      </c>
      <c r="B24" s="17" t="n">
        <v>6647</v>
      </c>
      <c r="C24" s="18">
        <f>(0.0/B24*100)</f>
        <v/>
      </c>
      <c r="D24" s="19" t="n">
        <v>6647</v>
      </c>
      <c r="E24" s="18" t="n">
        <v>519.04191339</v>
      </c>
      <c r="F24" s="20" t="n">
        <v>3.92219166</v>
      </c>
      <c r="G24" s="18" t="n">
        <v>502.38418453</v>
      </c>
      <c r="H24" s="20" t="n">
        <v>11.07003738</v>
      </c>
      <c r="I24" s="18" t="n">
        <v>470.37788302</v>
      </c>
      <c r="J24" s="20" t="n">
        <v>15.58329572</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514.80135454</v>
      </c>
      <c r="F25" s="20" t="n">
        <v>4.65641096</v>
      </c>
      <c r="G25" s="18" t="n">
        <v>514.91951704</v>
      </c>
      <c r="H25" s="20" t="n">
        <v>10.30655566</v>
      </c>
      <c r="I25" s="18" t="n">
        <v>525.26386297</v>
      </c>
      <c r="J25" s="20" t="n">
        <v>7.97946087</v>
      </c>
      <c r="K25" s="18" t="s">
        <v>404</v>
      </c>
      <c r="L25" s="20" t="s">
        <v>404</v>
      </c>
      <c r="M25" s="18" t="s">
        <v>404</v>
      </c>
      <c r="N25" s="20" t="s">
        <v>404</v>
      </c>
      <c r="O25" s="18" t="s">
        <v>404</v>
      </c>
      <c r="P25" s="20" t="s">
        <v>404</v>
      </c>
      <c r="Q25" s="18" t="s">
        <v>404</v>
      </c>
      <c r="R25" s="20" t="s">
        <v>404</v>
      </c>
      <c r="S25" s="18" t="n">
        <v>503.27622698</v>
      </c>
      <c r="T25" s="20" t="n">
        <v>5.09972673</v>
      </c>
    </row>
    <row r="26" spans="1:20">
      <c r="A26" s="15" t="s">
        <v>423</v>
      </c>
      <c r="B26" s="17" t="n">
        <v>4869</v>
      </c>
      <c r="C26" s="18">
        <f>(11.0/B26*100)</f>
        <v/>
      </c>
      <c r="D26" s="19" t="n">
        <v>4858</v>
      </c>
      <c r="E26" s="18" t="n">
        <v>475.96216033</v>
      </c>
      <c r="F26" s="20" t="n">
        <v>2.87329307</v>
      </c>
      <c r="G26" s="18" t="n">
        <v>517.3325247499999</v>
      </c>
      <c r="H26" s="20" t="n">
        <v>3.82864972</v>
      </c>
      <c r="I26" s="18" t="n">
        <v>488.10578584</v>
      </c>
      <c r="J26" s="20" t="n">
        <v>5.00272162</v>
      </c>
      <c r="K26" s="18" t="s">
        <v>404</v>
      </c>
      <c r="L26" s="20" t="s">
        <v>404</v>
      </c>
      <c r="M26" s="18" t="s">
        <v>404</v>
      </c>
      <c r="N26" s="20" t="s">
        <v>404</v>
      </c>
      <c r="O26" s="18" t="s">
        <v>404</v>
      </c>
      <c r="P26" s="20" t="s">
        <v>404</v>
      </c>
      <c r="Q26" s="18" t="s">
        <v>404</v>
      </c>
      <c r="R26" s="20" t="s">
        <v>404</v>
      </c>
      <c r="S26" s="18" t="n">
        <v>491.12517963</v>
      </c>
      <c r="T26" s="20" t="n">
        <v>13.5717979</v>
      </c>
    </row>
    <row r="27" spans="1:20">
      <c r="A27" s="15" t="s">
        <v>424</v>
      </c>
      <c r="B27" s="17" t="n">
        <v>5299</v>
      </c>
      <c r="C27" s="18">
        <f>(0.0/B27*100)</f>
        <v/>
      </c>
      <c r="D27" s="19" t="n">
        <v>5299</v>
      </c>
      <c r="E27" s="18" t="n">
        <v>482.95412805</v>
      </c>
      <c r="F27" s="20" t="n">
        <v>3.30513357</v>
      </c>
      <c r="G27" s="18" t="n">
        <v>472.13262992</v>
      </c>
      <c r="H27" s="20" t="n">
        <v>2.30043729</v>
      </c>
      <c r="I27" s="18" t="n">
        <v>486.71210652</v>
      </c>
      <c r="J27" s="20" t="n">
        <v>2.02969754</v>
      </c>
      <c r="K27" s="18" t="s">
        <v>404</v>
      </c>
      <c r="L27" s="20" t="s">
        <v>404</v>
      </c>
      <c r="M27" s="18" t="s">
        <v>404</v>
      </c>
      <c r="N27" s="20" t="s">
        <v>404</v>
      </c>
      <c r="O27" s="18" t="s">
        <v>404</v>
      </c>
      <c r="P27" s="20" t="s">
        <v>404</v>
      </c>
      <c r="Q27" s="18" t="s">
        <v>404</v>
      </c>
      <c r="R27" s="20" t="s">
        <v>404</v>
      </c>
      <c r="S27" s="18" t="n">
        <v>468.38694583</v>
      </c>
      <c r="T27" s="20" t="n">
        <v>33.96418549</v>
      </c>
    </row>
    <row r="28" spans="1:20">
      <c r="A28" s="15" t="s">
        <v>425</v>
      </c>
      <c r="B28" s="17" t="n">
        <v>7568</v>
      </c>
      <c r="C28" s="18">
        <f>(0.0/B28*100)</f>
        <v/>
      </c>
      <c r="D28" s="19" t="n">
        <v>7568</v>
      </c>
      <c r="E28" s="18" t="n">
        <v>419.99745573</v>
      </c>
      <c r="F28" s="20" t="n">
        <v>3.01248344</v>
      </c>
      <c r="G28" s="18" t="n">
        <v>433.16647228</v>
      </c>
      <c r="H28" s="20" t="n">
        <v>5.74612939</v>
      </c>
      <c r="I28" s="18" t="n">
        <v>419.54991661</v>
      </c>
      <c r="J28" s="20" t="n">
        <v>9.33611949</v>
      </c>
      <c r="K28" s="18" t="s">
        <v>404</v>
      </c>
      <c r="L28" s="20" t="s">
        <v>404</v>
      </c>
      <c r="M28" s="18" t="s">
        <v>404</v>
      </c>
      <c r="N28" s="20" t="s">
        <v>404</v>
      </c>
      <c r="O28" s="18" t="s">
        <v>404</v>
      </c>
      <c r="P28" s="20" t="s">
        <v>404</v>
      </c>
      <c r="Q28" s="18" t="s">
        <v>404</v>
      </c>
      <c r="R28" s="20" t="s">
        <v>404</v>
      </c>
      <c r="S28" s="18" t="n">
        <v>462.07592531</v>
      </c>
      <c r="T28" s="20" t="n">
        <v>19.16884999</v>
      </c>
    </row>
    <row r="29" spans="1:20">
      <c r="A29" s="15" t="s">
        <v>426</v>
      </c>
      <c r="B29" s="17" t="n">
        <v>5385</v>
      </c>
      <c r="C29" s="18">
        <f>(1123.0/B29*100)</f>
        <v/>
      </c>
      <c r="D29" s="19" t="n">
        <v>4262</v>
      </c>
      <c r="E29" s="18" t="n">
        <v>498.58748385</v>
      </c>
      <c r="F29" s="20" t="n">
        <v>7.36621705</v>
      </c>
      <c r="G29" s="18" t="n">
        <v>493.33226492</v>
      </c>
      <c r="H29" s="20" t="n">
        <v>15.11646089</v>
      </c>
      <c r="I29" s="18" t="n">
        <v>557.9085913</v>
      </c>
      <c r="J29" s="20" t="n">
        <v>14.64167624</v>
      </c>
      <c r="K29" s="18" t="s">
        <v>404</v>
      </c>
      <c r="L29" s="20" t="s">
        <v>404</v>
      </c>
      <c r="M29" s="18" t="s">
        <v>404</v>
      </c>
      <c r="N29" s="20" t="s">
        <v>404</v>
      </c>
      <c r="O29" s="18" t="s">
        <v>404</v>
      </c>
      <c r="P29" s="20" t="s">
        <v>404</v>
      </c>
      <c r="Q29" s="18" t="s">
        <v>404</v>
      </c>
      <c r="R29" s="20" t="s">
        <v>404</v>
      </c>
      <c r="S29" s="18" t="n">
        <v>484.9577765</v>
      </c>
      <c r="T29" s="20" t="n">
        <v>14.21002064</v>
      </c>
    </row>
    <row r="30" spans="1:20">
      <c r="A30" s="15" t="s">
        <v>427</v>
      </c>
      <c r="B30" s="17" t="n">
        <v>4520</v>
      </c>
      <c r="C30" s="18">
        <f>(957.0/B30*100)</f>
        <v/>
      </c>
      <c r="D30" s="19" t="n">
        <v>3563</v>
      </c>
      <c r="E30" s="18" t="n">
        <v>478.02037123</v>
      </c>
      <c r="F30" s="20" t="n">
        <v>6.67455364</v>
      </c>
      <c r="G30" s="18" t="n">
        <v>518.22390275</v>
      </c>
      <c r="H30" s="20" t="n">
        <v>5.66630529</v>
      </c>
      <c r="I30" s="18" t="n">
        <v>526.65137454</v>
      </c>
      <c r="J30" s="20" t="n">
        <v>6.49373967</v>
      </c>
      <c r="K30" s="18" t="s">
        <v>404</v>
      </c>
      <c r="L30" s="20" t="s">
        <v>404</v>
      </c>
      <c r="M30" s="18" t="s">
        <v>404</v>
      </c>
      <c r="N30" s="20" t="s">
        <v>404</v>
      </c>
      <c r="O30" s="18" t="s">
        <v>404</v>
      </c>
      <c r="P30" s="20" t="s">
        <v>404</v>
      </c>
      <c r="Q30" s="18" t="s">
        <v>404</v>
      </c>
      <c r="R30" s="20" t="s">
        <v>404</v>
      </c>
      <c r="S30" s="18" t="n">
        <v>503.3372825</v>
      </c>
      <c r="T30" s="20" t="n">
        <v>17.21709822</v>
      </c>
    </row>
    <row r="31" spans="1:20">
      <c r="A31" s="15" t="s">
        <v>428</v>
      </c>
      <c r="B31" s="17" t="n">
        <v>5456</v>
      </c>
      <c r="C31" s="18">
        <f>(502.0/B31*100)</f>
        <v/>
      </c>
      <c r="D31" s="19" t="n">
        <v>4954</v>
      </c>
      <c r="E31" s="18" t="n">
        <v>510.63342793</v>
      </c>
      <c r="F31" s="20" t="n">
        <v>3.503878</v>
      </c>
      <c r="G31" s="18" t="n">
        <v>521.48224423</v>
      </c>
      <c r="H31" s="20" t="n">
        <v>6.73245352</v>
      </c>
      <c r="I31" s="18" t="n">
        <v>527.67098432</v>
      </c>
      <c r="J31" s="20" t="n">
        <v>15.08571527</v>
      </c>
      <c r="K31" s="18" t="s">
        <v>404</v>
      </c>
      <c r="L31" s="20" t="s">
        <v>404</v>
      </c>
      <c r="M31" s="18" t="s">
        <v>404</v>
      </c>
      <c r="N31" s="20" t="s">
        <v>404</v>
      </c>
      <c r="O31" s="18" t="s">
        <v>404</v>
      </c>
      <c r="P31" s="20" t="s">
        <v>404</v>
      </c>
      <c r="Q31" s="18" t="s">
        <v>404</v>
      </c>
      <c r="R31" s="20" t="s">
        <v>404</v>
      </c>
      <c r="S31" s="18" t="n">
        <v>510.01003687</v>
      </c>
      <c r="T31" s="20" t="n">
        <v>8.86240997</v>
      </c>
    </row>
    <row r="32" spans="1:20">
      <c r="A32" s="15" t="s">
        <v>429</v>
      </c>
      <c r="B32" s="17" t="n">
        <v>4478</v>
      </c>
      <c r="C32" s="18">
        <f>(0.0/B32*100)</f>
        <v/>
      </c>
      <c r="D32" s="19" t="n">
        <v>4478</v>
      </c>
      <c r="E32" s="18" t="n">
        <v>499.88935751</v>
      </c>
      <c r="F32" s="20" t="n">
        <v>3.4627961</v>
      </c>
      <c r="G32" s="18" t="n">
        <v>520.80792256</v>
      </c>
      <c r="H32" s="20" t="n">
        <v>5.98419244</v>
      </c>
      <c r="I32" s="18" t="n">
        <v>519.38399822</v>
      </c>
      <c r="J32" s="20" t="n">
        <v>14.61349733</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(29.0/B33*100)</f>
        <v/>
      </c>
      <c r="D33" s="19" t="n">
        <v>7296</v>
      </c>
      <c r="E33" s="18" t="n">
        <v>479.90152248</v>
      </c>
      <c r="F33" s="20" t="n">
        <v>7.23752404</v>
      </c>
      <c r="G33" s="18" t="n">
        <v>506.07312892</v>
      </c>
      <c r="H33" s="20" t="n">
        <v>4.41765393</v>
      </c>
      <c r="I33" s="18" t="n">
        <v>494.07378329</v>
      </c>
      <c r="J33" s="20" t="n">
        <v>6.70992384</v>
      </c>
      <c r="K33" s="18" t="s">
        <v>404</v>
      </c>
      <c r="L33" s="20" t="s">
        <v>404</v>
      </c>
      <c r="M33" s="18" t="s">
        <v>404</v>
      </c>
      <c r="N33" s="20" t="s">
        <v>404</v>
      </c>
      <c r="O33" s="18" t="s">
        <v>404</v>
      </c>
      <c r="P33" s="20" t="s">
        <v>404</v>
      </c>
      <c r="Q33" s="18" t="s">
        <v>404</v>
      </c>
      <c r="R33" s="20" t="s">
        <v>404</v>
      </c>
      <c r="S33" s="18" t="n">
        <v>544.86576691</v>
      </c>
      <c r="T33" s="20" t="n">
        <v>34.34239244</v>
      </c>
    </row>
    <row r="34" spans="1:20">
      <c r="A34" s="15" t="s">
        <v>431</v>
      </c>
      <c r="B34" s="17" t="n">
        <v>6350</v>
      </c>
      <c r="C34" s="18">
        <f>(0.0/B34*100)</f>
        <v/>
      </c>
      <c r="D34" s="19" t="n">
        <v>6350</v>
      </c>
      <c r="E34" s="18" t="n">
        <v>452.99737034</v>
      </c>
      <c r="F34" s="20" t="n">
        <v>3.24222323</v>
      </c>
      <c r="G34" s="18" t="n">
        <v>448.06266522</v>
      </c>
      <c r="H34" s="20" t="n">
        <v>9.160660549999999</v>
      </c>
      <c r="I34" s="18" t="n">
        <v>471.20707466</v>
      </c>
      <c r="J34" s="20" t="n">
        <v>18.30946203</v>
      </c>
      <c r="K34" s="18" t="s">
        <v>404</v>
      </c>
      <c r="L34" s="20" t="s">
        <v>404</v>
      </c>
      <c r="M34" s="18" t="s">
        <v>404</v>
      </c>
      <c r="N34" s="20" t="s">
        <v>404</v>
      </c>
      <c r="O34" s="18" t="s">
        <v>404</v>
      </c>
      <c r="P34" s="20" t="s">
        <v>404</v>
      </c>
      <c r="Q34" s="18" t="s">
        <v>404</v>
      </c>
      <c r="R34" s="20" t="s">
        <v>404</v>
      </c>
      <c r="S34" s="18" t="n">
        <v>429.79490161</v>
      </c>
      <c r="T34" s="20" t="n">
        <v>32.4052203</v>
      </c>
    </row>
    <row r="35" spans="1:20">
      <c r="A35" s="15" t="s">
        <v>432</v>
      </c>
      <c r="B35" s="17" t="n">
        <v>6406</v>
      </c>
      <c r="C35" s="18">
        <f>(443.0/B35*100)</f>
        <v/>
      </c>
      <c r="D35" s="19" t="n">
        <v>5963</v>
      </c>
      <c r="E35" s="18" t="n">
        <v>507.97557448</v>
      </c>
      <c r="F35" s="20" t="n">
        <v>1.57623328</v>
      </c>
      <c r="G35" s="18" t="n">
        <v>506.75011344</v>
      </c>
      <c r="H35" s="20" t="n">
        <v>5.8704293</v>
      </c>
      <c r="I35" s="18" t="n">
        <v>470.83518099</v>
      </c>
      <c r="J35" s="20" t="n">
        <v>13.03286705</v>
      </c>
      <c r="K35" s="18" t="s">
        <v>404</v>
      </c>
      <c r="L35" s="20" t="s">
        <v>404</v>
      </c>
      <c r="M35" s="18" t="s">
        <v>404</v>
      </c>
      <c r="N35" s="20" t="s">
        <v>404</v>
      </c>
      <c r="O35" s="18" t="s">
        <v>404</v>
      </c>
      <c r="P35" s="20" t="s">
        <v>404</v>
      </c>
      <c r="Q35" s="18" t="s">
        <v>404</v>
      </c>
      <c r="R35" s="20" t="s">
        <v>404</v>
      </c>
      <c r="S35" s="18" t="n">
        <v>484.96982984</v>
      </c>
      <c r="T35" s="20" t="n">
        <v>14.05177395</v>
      </c>
    </row>
    <row r="36" spans="1:20">
      <c r="A36" s="15" t="s">
        <v>433</v>
      </c>
      <c r="B36" s="17" t="n">
        <v>6736</v>
      </c>
      <c r="C36" s="18">
        <f>(10.0/B36*100)</f>
        <v/>
      </c>
      <c r="D36" s="19" t="n">
        <v>6726</v>
      </c>
      <c r="E36" s="18" t="n">
        <v>487.42500895</v>
      </c>
      <c r="F36" s="20" t="n">
        <v>4.43363952</v>
      </c>
      <c r="G36" s="18" t="n">
        <v>503.12386981</v>
      </c>
      <c r="H36" s="20" t="n">
        <v>5.91025849</v>
      </c>
      <c r="I36" s="18" t="n">
        <v>496.7469357</v>
      </c>
      <c r="J36" s="20" t="n">
        <v>3.71633011</v>
      </c>
      <c r="K36" s="18" t="s">
        <v>404</v>
      </c>
      <c r="L36" s="20" t="s">
        <v>404</v>
      </c>
      <c r="M36" s="18" t="s">
        <v>404</v>
      </c>
      <c r="N36" s="20" t="s">
        <v>404</v>
      </c>
      <c r="O36" s="18" t="s">
        <v>404</v>
      </c>
      <c r="P36" s="20" t="s">
        <v>404</v>
      </c>
      <c r="Q36" s="18" t="s">
        <v>404</v>
      </c>
      <c r="R36" s="20" t="s">
        <v>404</v>
      </c>
      <c r="S36" s="18" t="n">
        <v>548.63445967</v>
      </c>
      <c r="T36" s="20" t="n">
        <v>9.46741637</v>
      </c>
    </row>
    <row r="37" spans="1:20">
      <c r="A37" s="15" t="s">
        <v>434</v>
      </c>
      <c r="B37" s="17" t="n">
        <v>5458</v>
      </c>
      <c r="C37" s="18">
        <f>(0.0/B37*100)</f>
        <v/>
      </c>
      <c r="D37" s="19" t="n">
        <v>5458</v>
      </c>
      <c r="E37" s="18" t="n">
        <v>496.073995</v>
      </c>
      <c r="F37" s="20" t="n">
        <v>4.27939955</v>
      </c>
      <c r="G37" s="18" t="n">
        <v>505.24816005</v>
      </c>
      <c r="H37" s="20" t="n">
        <v>7.4446663</v>
      </c>
      <c r="I37" s="18" t="n">
        <v>510.90035683</v>
      </c>
      <c r="J37" s="20" t="n">
        <v>9.23318907</v>
      </c>
      <c r="K37" s="18" t="s">
        <v>404</v>
      </c>
      <c r="L37" s="20" t="s">
        <v>404</v>
      </c>
      <c r="M37" s="18" t="s">
        <v>404</v>
      </c>
      <c r="N37" s="20" t="s">
        <v>404</v>
      </c>
      <c r="O37" s="18" t="s">
        <v>404</v>
      </c>
      <c r="P37" s="20" t="s">
        <v>404</v>
      </c>
      <c r="Q37" s="18" t="s">
        <v>404</v>
      </c>
      <c r="R37" s="20" t="s">
        <v>404</v>
      </c>
      <c r="S37" s="18" t="n">
        <v>480.15714087</v>
      </c>
      <c r="T37" s="20" t="n">
        <v>13.61876903</v>
      </c>
    </row>
    <row r="38" spans="1:20">
      <c r="A38" s="15" t="s">
        <v>435</v>
      </c>
      <c r="B38" s="17" t="n">
        <v>5860</v>
      </c>
      <c r="C38" s="18">
        <f>(268.0/B38*100)</f>
        <v/>
      </c>
      <c r="D38" s="19" t="n">
        <v>5592</v>
      </c>
      <c r="E38" s="18" t="n">
        <v>493.31232821</v>
      </c>
      <c r="F38" s="20" t="n">
        <v>3.92291506</v>
      </c>
      <c r="G38" s="18" t="n">
        <v>488.04638837</v>
      </c>
      <c r="H38" s="20" t="n">
        <v>12.1749917</v>
      </c>
      <c r="I38" s="18" t="n">
        <v>482.81338216</v>
      </c>
      <c r="J38" s="20" t="n">
        <v>22.22375396</v>
      </c>
      <c r="K38" s="18" t="s">
        <v>404</v>
      </c>
      <c r="L38" s="20" t="s">
        <v>404</v>
      </c>
      <c r="M38" s="18" t="s">
        <v>404</v>
      </c>
      <c r="N38" s="20" t="s">
        <v>404</v>
      </c>
      <c r="O38" s="18" t="s">
        <v>404</v>
      </c>
      <c r="P38" s="20" t="s">
        <v>404</v>
      </c>
      <c r="Q38" s="18" t="s">
        <v>404</v>
      </c>
      <c r="R38" s="20" t="s">
        <v>404</v>
      </c>
      <c r="S38" s="18" t="n">
        <v>487.43021938</v>
      </c>
      <c r="T38" s="20" t="n">
        <v>24.22848472</v>
      </c>
    </row>
    <row r="39" spans="1:20">
      <c r="A39" s="15" t="s">
        <v>436</v>
      </c>
      <c r="B39" s="17" t="n">
        <v>5895</v>
      </c>
      <c r="C39" s="18">
        <f>(0.0/B39*100)</f>
        <v/>
      </c>
      <c r="D39" s="19" t="n">
        <v>5895</v>
      </c>
      <c r="E39" s="18" t="n">
        <v>433.19697941</v>
      </c>
      <c r="F39" s="20" t="n">
        <v>5.60532653</v>
      </c>
      <c r="G39" s="18" t="n">
        <v>421.41919672</v>
      </c>
      <c r="H39" s="20" t="n">
        <v>10.49964927</v>
      </c>
      <c r="I39" s="18" t="n">
        <v>409.50421075</v>
      </c>
      <c r="J39" s="20" t="n">
        <v>9.921468709999999</v>
      </c>
      <c r="K39" s="18" t="s">
        <v>404</v>
      </c>
      <c r="L39" s="20" t="s">
        <v>404</v>
      </c>
      <c r="M39" s="18" t="s">
        <v>404</v>
      </c>
      <c r="N39" s="20" t="s">
        <v>404</v>
      </c>
      <c r="O39" s="18" t="s">
        <v>404</v>
      </c>
      <c r="P39" s="20" t="s">
        <v>404</v>
      </c>
      <c r="Q39" s="18" t="s">
        <v>404</v>
      </c>
      <c r="R39" s="20" t="s">
        <v>404</v>
      </c>
      <c r="S39" s="18" t="n">
        <v>381.90649078</v>
      </c>
      <c r="T39" s="20" t="n">
        <v>6.70260605</v>
      </c>
    </row>
    <row r="40" spans="1:20">
      <c r="A40" s="15" t="s">
        <v>437</v>
      </c>
      <c r="B40" s="17" t="n">
        <v>14157</v>
      </c>
      <c r="C40" s="18">
        <f>(2728.0/B40*100)</f>
        <v/>
      </c>
      <c r="D40" s="19" t="n">
        <v>11429</v>
      </c>
      <c r="E40" s="18" t="n">
        <v>488.60941612</v>
      </c>
      <c r="F40" s="20" t="n">
        <v>5.89942208</v>
      </c>
      <c r="G40" s="18" t="n">
        <v>506.26334042</v>
      </c>
      <c r="H40" s="20" t="n">
        <v>5.91145063</v>
      </c>
      <c r="I40" s="18" t="n">
        <v>502.16886231</v>
      </c>
      <c r="J40" s="20" t="n">
        <v>5.79051921</v>
      </c>
      <c r="K40" s="18" t="s">
        <v>404</v>
      </c>
      <c r="L40" s="20" t="s">
        <v>404</v>
      </c>
      <c r="M40" s="18" t="s">
        <v>404</v>
      </c>
      <c r="N40" s="20" t="s">
        <v>404</v>
      </c>
      <c r="O40" s="18" t="s">
        <v>404</v>
      </c>
      <c r="P40" s="20" t="s">
        <v>404</v>
      </c>
      <c r="Q40" s="18" t="s">
        <v>404</v>
      </c>
      <c r="R40" s="20" t="s">
        <v>404</v>
      </c>
      <c r="S40" s="18" t="n">
        <v>506.32741922</v>
      </c>
      <c r="T40" s="20" t="n">
        <v>8.19688485</v>
      </c>
    </row>
    <row r="41" spans="1:20">
      <c r="A41" s="15" t="s">
        <v>438</v>
      </c>
      <c r="B41" s="17" t="n">
        <v>5712</v>
      </c>
      <c r="C41" s="18">
        <f>(99.0/B41*100)</f>
        <v/>
      </c>
      <c r="D41" s="19" t="n">
        <v>5613</v>
      </c>
      <c r="E41" s="18" t="n">
        <v>493.0488576</v>
      </c>
      <c r="F41" s="20" t="n">
        <v>4.30478064</v>
      </c>
      <c r="G41" s="18" t="n">
        <v>501.75422655</v>
      </c>
      <c r="H41" s="20" t="n">
        <v>7.23692679</v>
      </c>
      <c r="I41" s="18" t="n">
        <v>511.40270946</v>
      </c>
      <c r="J41" s="20" t="n">
        <v>20.39188736</v>
      </c>
      <c r="K41" s="18" t="s">
        <v>404</v>
      </c>
      <c r="L41" s="20" t="s">
        <v>404</v>
      </c>
      <c r="M41" s="18" t="s">
        <v>404</v>
      </c>
      <c r="N41" s="20" t="s">
        <v>404</v>
      </c>
      <c r="O41" s="18" t="s">
        <v>404</v>
      </c>
      <c r="P41" s="20" t="s">
        <v>404</v>
      </c>
      <c r="Q41" s="18" t="s">
        <v>404</v>
      </c>
      <c r="R41" s="20" t="s">
        <v>404</v>
      </c>
      <c r="S41" s="18" t="n">
        <v>523.41841851</v>
      </c>
      <c r="T41" s="20" t="n">
        <v>11.69743246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397.18462425</v>
      </c>
      <c r="F44" s="20" t="n">
        <v>8.75114645</v>
      </c>
      <c r="G44" s="18" t="n">
        <v>409.09685977</v>
      </c>
      <c r="H44" s="20" t="n">
        <v>5.00886008</v>
      </c>
      <c r="I44" s="18" t="n">
        <v>404.01728834</v>
      </c>
      <c r="J44" s="20" t="n">
        <v>8.365722460000001</v>
      </c>
      <c r="K44" s="18" t="s">
        <v>404</v>
      </c>
      <c r="L44" s="20" t="s">
        <v>404</v>
      </c>
      <c r="M44" s="18" t="s">
        <v>404</v>
      </c>
      <c r="N44" s="20" t="s">
        <v>404</v>
      </c>
      <c r="O44" s="18" t="s">
        <v>404</v>
      </c>
      <c r="P44" s="20" t="s">
        <v>404</v>
      </c>
      <c r="Q44" s="18" t="s">
        <v>404</v>
      </c>
      <c r="R44" s="20" t="s">
        <v>404</v>
      </c>
      <c r="S44" s="18" t="n">
        <v>409.74842161</v>
      </c>
      <c r="T44" s="20" t="n">
        <v>13.91474308</v>
      </c>
    </row>
    <row r="45" spans="1:20">
      <c r="A45" s="15" t="s">
        <v>442</v>
      </c>
      <c r="B45" s="17" t="n">
        <v>5519</v>
      </c>
      <c r="C45" s="18">
        <f>(0.0/B45*100)</f>
        <v/>
      </c>
      <c r="D45" s="19" t="n">
        <v>5519</v>
      </c>
      <c r="E45" s="18" t="n">
        <v>351.42694094</v>
      </c>
      <c r="F45" s="20" t="n">
        <v>4.062223</v>
      </c>
      <c r="G45" s="18" t="n">
        <v>345.60284755</v>
      </c>
      <c r="H45" s="20" t="n">
        <v>6.65077962</v>
      </c>
      <c r="I45" s="18" t="n">
        <v>351.56960621</v>
      </c>
      <c r="J45" s="20" t="n">
        <v>10.41749805</v>
      </c>
      <c r="K45" s="18" t="s">
        <v>404</v>
      </c>
      <c r="L45" s="20" t="s">
        <v>404</v>
      </c>
      <c r="M45" s="18" t="s">
        <v>404</v>
      </c>
      <c r="N45" s="20" t="s">
        <v>404</v>
      </c>
      <c r="O45" s="18" t="s">
        <v>404</v>
      </c>
      <c r="P45" s="20" t="s">
        <v>404</v>
      </c>
      <c r="Q45" s="18" t="s">
        <v>404</v>
      </c>
      <c r="R45" s="20" t="s">
        <v>404</v>
      </c>
      <c r="S45" s="18" t="n">
        <v>351.41494905</v>
      </c>
      <c r="T45" s="20" t="n">
        <v>20.58374981</v>
      </c>
    </row>
    <row r="46" spans="1:20">
      <c r="A46" s="15" t="s">
        <v>443</v>
      </c>
      <c r="B46" s="17" t="n">
        <v>23141</v>
      </c>
      <c r="C46" s="18">
        <f>(4196.0/B46*100)</f>
        <v/>
      </c>
      <c r="D46" s="19" t="n">
        <v>18945</v>
      </c>
      <c r="E46" s="18" t="n">
        <v>405.78536026</v>
      </c>
      <c r="F46" s="20" t="n">
        <v>4.10726609</v>
      </c>
      <c r="G46" s="18" t="n">
        <v>425.70378105</v>
      </c>
      <c r="H46" s="20" t="n">
        <v>7.25442937</v>
      </c>
      <c r="I46" s="18" t="n">
        <v>416.04371461</v>
      </c>
      <c r="J46" s="20" t="n">
        <v>7.57512676</v>
      </c>
      <c r="K46" s="18" t="s">
        <v>404</v>
      </c>
      <c r="L46" s="20" t="s">
        <v>404</v>
      </c>
      <c r="M46" s="18" t="s">
        <v>404</v>
      </c>
      <c r="N46" s="20" t="s">
        <v>404</v>
      </c>
      <c r="O46" s="18" t="s">
        <v>404</v>
      </c>
      <c r="P46" s="20" t="s">
        <v>404</v>
      </c>
      <c r="Q46" s="18" t="s">
        <v>404</v>
      </c>
      <c r="R46" s="20" t="s">
        <v>404</v>
      </c>
      <c r="S46" s="18" t="n">
        <v>394.69073597</v>
      </c>
      <c r="T46" s="20" t="n">
        <v>13.63310259</v>
      </c>
    </row>
    <row r="47" spans="1:20">
      <c r="A47" s="15" t="s">
        <v>444</v>
      </c>
      <c r="B47" s="17" t="n">
        <v>5928</v>
      </c>
      <c r="C47" s="18">
        <f>(0.0/B47*100)</f>
        <v/>
      </c>
      <c r="D47" s="19" t="n">
        <v>5928</v>
      </c>
      <c r="E47" s="18" t="n">
        <v>444.018236</v>
      </c>
      <c r="F47" s="20" t="n">
        <v>6.77079729</v>
      </c>
      <c r="G47" s="18" t="n">
        <v>410.73222085</v>
      </c>
      <c r="H47" s="20" t="n">
        <v>15.07525363</v>
      </c>
      <c r="I47" s="18" t="n">
        <v>408.90065846</v>
      </c>
      <c r="J47" s="20" t="n">
        <v>13.57745249</v>
      </c>
      <c r="K47" s="18" t="s">
        <v>404</v>
      </c>
      <c r="L47" s="20" t="s">
        <v>404</v>
      </c>
      <c r="M47" s="18" t="s">
        <v>404</v>
      </c>
      <c r="N47" s="20" t="s">
        <v>404</v>
      </c>
      <c r="O47" s="18" t="s">
        <v>404</v>
      </c>
      <c r="P47" s="20" t="s">
        <v>404</v>
      </c>
      <c r="Q47" s="18" t="s">
        <v>404</v>
      </c>
      <c r="R47" s="20" t="s">
        <v>404</v>
      </c>
      <c r="S47" s="18" t="n">
        <v>499.56237767</v>
      </c>
      <c r="T47" s="20" t="n">
        <v>22.77523511</v>
      </c>
    </row>
    <row r="48" spans="1:20">
      <c r="A48" s="15" t="s">
        <v>445</v>
      </c>
      <c r="B48" s="17" t="n">
        <v>9841</v>
      </c>
      <c r="C48" s="18">
        <f>(40.0/B48*100)</f>
        <v/>
      </c>
      <c r="D48" s="19" t="n">
        <v>9801</v>
      </c>
      <c r="E48" s="18" t="n">
        <v>491.1692264</v>
      </c>
      <c r="F48" s="20" t="n">
        <v>6.84222866</v>
      </c>
      <c r="G48" s="18" t="n">
        <v>505.96648591</v>
      </c>
      <c r="H48" s="20" t="n">
        <v>13.08167136</v>
      </c>
      <c r="I48" s="18" t="n">
        <v>468.0537503</v>
      </c>
      <c r="J48" s="20" t="n">
        <v>17.606671</v>
      </c>
      <c r="K48" s="18" t="s">
        <v>404</v>
      </c>
      <c r="L48" s="20" t="s">
        <v>404</v>
      </c>
      <c r="M48" s="18" t="s">
        <v>404</v>
      </c>
      <c r="N48" s="20" t="s">
        <v>404</v>
      </c>
      <c r="O48" s="18" t="s">
        <v>404</v>
      </c>
      <c r="P48" s="20" t="s">
        <v>404</v>
      </c>
      <c r="Q48" s="18" t="s">
        <v>404</v>
      </c>
      <c r="R48" s="20" t="s">
        <v>404</v>
      </c>
      <c r="S48" s="18" t="n">
        <v>388.42359833</v>
      </c>
      <c r="T48" s="20" t="n">
        <v>11.00937144</v>
      </c>
    </row>
    <row r="49" spans="1:20">
      <c r="A49" s="15" t="s">
        <v>446</v>
      </c>
      <c r="B49" s="17" t="n">
        <v>6349</v>
      </c>
      <c r="C49" s="18">
        <f>(52.0/B49*100)</f>
        <v/>
      </c>
      <c r="D49" s="19" t="n">
        <v>6297</v>
      </c>
      <c r="E49" s="18" t="n">
        <v>402.97323399</v>
      </c>
      <c r="F49" s="20" t="n">
        <v>5.47820895</v>
      </c>
      <c r="G49" s="18" t="n">
        <v>427.85433856</v>
      </c>
      <c r="H49" s="20" t="n">
        <v>7.75668528</v>
      </c>
      <c r="I49" s="18" t="n">
        <v>438.7996607</v>
      </c>
      <c r="J49" s="20" t="n">
        <v>4.74830118</v>
      </c>
      <c r="K49" s="18" t="s">
        <v>404</v>
      </c>
      <c r="L49" s="20" t="s">
        <v>404</v>
      </c>
      <c r="M49" s="18" t="s">
        <v>404</v>
      </c>
      <c r="N49" s="20" t="s">
        <v>404</v>
      </c>
      <c r="O49" s="18" t="s">
        <v>404</v>
      </c>
      <c r="P49" s="20" t="s">
        <v>404</v>
      </c>
      <c r="Q49" s="18" t="s">
        <v>404</v>
      </c>
      <c r="R49" s="20" t="s">
        <v>404</v>
      </c>
      <c r="S49" s="18" t="n">
        <v>422.67255179</v>
      </c>
      <c r="T49" s="20" t="n">
        <v>21.76939178</v>
      </c>
    </row>
    <row r="50" spans="1:20">
      <c r="A50" s="15" t="s">
        <v>447</v>
      </c>
      <c r="B50" s="17" t="n">
        <v>11795</v>
      </c>
      <c r="C50" s="18">
        <f>(1031.0/B50*100)</f>
        <v/>
      </c>
      <c r="D50" s="19" t="n">
        <v>10764</v>
      </c>
      <c r="E50" s="18" t="n">
        <v>410.8041529</v>
      </c>
      <c r="F50" s="20" t="n">
        <v>4.63459851</v>
      </c>
      <c r="G50" s="18" t="n">
        <v>441.82696397</v>
      </c>
      <c r="H50" s="20" t="n">
        <v>6.45164011</v>
      </c>
      <c r="I50" s="18" t="n">
        <v>451.89747389</v>
      </c>
      <c r="J50" s="20" t="n">
        <v>9.382319799999999</v>
      </c>
      <c r="K50" s="18" t="s">
        <v>404</v>
      </c>
      <c r="L50" s="20" t="s">
        <v>404</v>
      </c>
      <c r="M50" s="18" t="s">
        <v>404</v>
      </c>
      <c r="N50" s="20" t="s">
        <v>404</v>
      </c>
      <c r="O50" s="18" t="s">
        <v>404</v>
      </c>
      <c r="P50" s="20" t="s">
        <v>404</v>
      </c>
      <c r="Q50" s="18" t="s">
        <v>404</v>
      </c>
      <c r="R50" s="20" t="s">
        <v>404</v>
      </c>
      <c r="S50" s="18" t="n">
        <v>421.09841303</v>
      </c>
      <c r="T50" s="20" t="n">
        <v>13.98879038</v>
      </c>
    </row>
    <row r="51" spans="1:20">
      <c r="A51" s="15" t="s">
        <v>448</v>
      </c>
      <c r="B51" s="17" t="n">
        <v>6866</v>
      </c>
      <c r="C51" s="18">
        <f>(0.0/B51*100)</f>
        <v/>
      </c>
      <c r="D51" s="19" t="n">
        <v>6866</v>
      </c>
      <c r="E51" s="18" t="n">
        <v>430.46075422</v>
      </c>
      <c r="F51" s="20" t="n">
        <v>3.06308793</v>
      </c>
      <c r="G51" s="18" t="n">
        <v>421.94166946</v>
      </c>
      <c r="H51" s="20" t="n">
        <v>7.81862614</v>
      </c>
      <c r="I51" s="18" t="n">
        <v>415.14529534</v>
      </c>
      <c r="J51" s="20" t="n">
        <v>12.064214</v>
      </c>
      <c r="K51" s="18" t="s">
        <v>404</v>
      </c>
      <c r="L51" s="20" t="s">
        <v>404</v>
      </c>
      <c r="M51" s="18" t="s">
        <v>404</v>
      </c>
      <c r="N51" s="20" t="s">
        <v>404</v>
      </c>
      <c r="O51" s="18" t="s">
        <v>404</v>
      </c>
      <c r="P51" s="20" t="s">
        <v>404</v>
      </c>
      <c r="Q51" s="18" t="s">
        <v>404</v>
      </c>
      <c r="R51" s="20" t="s">
        <v>404</v>
      </c>
      <c r="S51" s="18" t="n">
        <v>427.85773641</v>
      </c>
      <c r="T51" s="20" t="n">
        <v>10.73244197</v>
      </c>
    </row>
    <row r="52" spans="1:20">
      <c r="A52" s="15" t="s">
        <v>449</v>
      </c>
      <c r="B52" s="17" t="n">
        <v>5809</v>
      </c>
      <c r="C52" s="18">
        <f>(0.0/B52*100)</f>
        <v/>
      </c>
      <c r="D52" s="19" t="n">
        <v>5809</v>
      </c>
      <c r="E52" s="18" t="n">
        <v>485.22034948</v>
      </c>
      <c r="F52" s="20" t="n">
        <v>3.14150163</v>
      </c>
      <c r="G52" s="18" t="n">
        <v>506.09697102</v>
      </c>
      <c r="H52" s="20" t="n">
        <v>11.68649741</v>
      </c>
      <c r="I52" s="18" t="n">
        <v>465.87873121</v>
      </c>
      <c r="J52" s="20" t="n">
        <v>16.24037473</v>
      </c>
      <c r="K52" s="18" t="s">
        <v>404</v>
      </c>
      <c r="L52" s="20" t="s">
        <v>404</v>
      </c>
      <c r="M52" s="18" t="s">
        <v>404</v>
      </c>
      <c r="N52" s="20" t="s">
        <v>404</v>
      </c>
      <c r="O52" s="18" t="s">
        <v>404</v>
      </c>
      <c r="P52" s="20" t="s">
        <v>404</v>
      </c>
      <c r="Q52" s="18" t="s">
        <v>404</v>
      </c>
      <c r="R52" s="20" t="s">
        <v>404</v>
      </c>
      <c r="S52" s="18" t="n">
        <v>381.8481</v>
      </c>
      <c r="T52" s="20" t="n">
        <v>13.66633815</v>
      </c>
    </row>
    <row r="53" spans="1:20">
      <c r="A53" s="15" t="s">
        <v>450</v>
      </c>
      <c r="B53" s="17" t="n">
        <v>5571</v>
      </c>
      <c r="C53" s="18">
        <f>(0.0/B53*100)</f>
        <v/>
      </c>
      <c r="D53" s="19" t="n">
        <v>5571</v>
      </c>
      <c r="E53" s="18" t="n">
        <v>441.42508959</v>
      </c>
      <c r="F53" s="20" t="n">
        <v>1.91900619</v>
      </c>
      <c r="G53" s="18" t="n">
        <v>443.96133641</v>
      </c>
      <c r="H53" s="20" t="n">
        <v>3.29011345</v>
      </c>
      <c r="I53" s="18" t="n">
        <v>452.00422653</v>
      </c>
      <c r="J53" s="20" t="n">
        <v>4.62659436</v>
      </c>
      <c r="K53" s="18" t="s">
        <v>404</v>
      </c>
      <c r="L53" s="20" t="s">
        <v>404</v>
      </c>
      <c r="M53" s="18" t="s">
        <v>404</v>
      </c>
      <c r="N53" s="20" t="s">
        <v>404</v>
      </c>
      <c r="O53" s="18" t="s">
        <v>404</v>
      </c>
      <c r="P53" s="20" t="s">
        <v>404</v>
      </c>
      <c r="Q53" s="18" t="s">
        <v>404</v>
      </c>
      <c r="R53" s="20" t="s">
        <v>404</v>
      </c>
      <c r="S53" s="18" t="n">
        <v>346.99693608</v>
      </c>
      <c r="T53" s="20" t="n">
        <v>17.42503935</v>
      </c>
    </row>
    <row r="54" spans="1:20">
      <c r="A54" s="15" t="s">
        <v>451</v>
      </c>
      <c r="B54" s="17" t="n">
        <v>4740</v>
      </c>
      <c r="C54" s="18">
        <f>(199.0/B54*100)</f>
        <v/>
      </c>
      <c r="D54" s="19" t="n">
        <v>4541</v>
      </c>
      <c r="E54" s="18" t="n">
        <v>342.67189735</v>
      </c>
      <c r="F54" s="20" t="n">
        <v>4.48375761</v>
      </c>
      <c r="G54" s="18" t="n">
        <v>377.02140459</v>
      </c>
      <c r="H54" s="20" t="n">
        <v>7.64872502</v>
      </c>
      <c r="I54" s="18" t="n">
        <v>421.25306519</v>
      </c>
      <c r="J54" s="20" t="n">
        <v>18.37605923</v>
      </c>
      <c r="K54" s="18" t="s">
        <v>404</v>
      </c>
      <c r="L54" s="20" t="s">
        <v>404</v>
      </c>
      <c r="M54" s="18" t="s">
        <v>404</v>
      </c>
      <c r="N54" s="20" t="s">
        <v>404</v>
      </c>
      <c r="O54" s="18" t="s">
        <v>404</v>
      </c>
      <c r="P54" s="20" t="s">
        <v>404</v>
      </c>
      <c r="Q54" s="18" t="s">
        <v>404</v>
      </c>
      <c r="R54" s="20" t="s">
        <v>404</v>
      </c>
      <c r="S54" s="18" t="n">
        <v>351.09724876</v>
      </c>
      <c r="T54" s="20" t="n">
        <v>10.48986178</v>
      </c>
    </row>
    <row r="55" spans="1:20">
      <c r="A55" s="15" t="s">
        <v>452</v>
      </c>
      <c r="B55" s="17" t="n">
        <v>5316</v>
      </c>
      <c r="C55" s="18">
        <f>(43.0/B55*100)</f>
        <v/>
      </c>
      <c r="D55" s="19" t="n">
        <v>5273</v>
      </c>
      <c r="E55" s="18" t="n">
        <v>398.11739781</v>
      </c>
      <c r="F55" s="20" t="n">
        <v>3.9457233</v>
      </c>
      <c r="G55" s="18" t="n">
        <v>417.53047975</v>
      </c>
      <c r="H55" s="20" t="n">
        <v>8.63579723</v>
      </c>
      <c r="I55" s="18" t="n">
        <v>403.57686699</v>
      </c>
      <c r="J55" s="20" t="n">
        <v>10.95343741</v>
      </c>
      <c r="K55" s="18" t="s">
        <v>404</v>
      </c>
      <c r="L55" s="20" t="s">
        <v>404</v>
      </c>
      <c r="M55" s="18" t="s">
        <v>404</v>
      </c>
      <c r="N55" s="20" t="s">
        <v>404</v>
      </c>
      <c r="O55" s="18" t="s">
        <v>404</v>
      </c>
      <c r="P55" s="20" t="s">
        <v>404</v>
      </c>
      <c r="Q55" s="18" t="s">
        <v>404</v>
      </c>
      <c r="R55" s="20" t="s">
        <v>404</v>
      </c>
      <c r="S55" s="18" t="n">
        <v>361.71689457</v>
      </c>
      <c r="T55" s="20" t="n">
        <v>37.74573838</v>
      </c>
    </row>
    <row r="56" spans="1:20">
      <c r="A56" s="15" t="s">
        <v>453</v>
      </c>
      <c r="B56" s="17" t="n">
        <v>5359</v>
      </c>
      <c r="C56" s="18">
        <f>(0.0/B56*100)</f>
        <v/>
      </c>
      <c r="D56" s="19" t="n">
        <v>5359</v>
      </c>
      <c r="E56" s="18" t="n">
        <v>546.60478086</v>
      </c>
      <c r="F56" s="20" t="n">
        <v>9.99691797</v>
      </c>
      <c r="G56" s="18" t="n">
        <v>527.0267410599999</v>
      </c>
      <c r="H56" s="20" t="n">
        <v>3.49211809</v>
      </c>
      <c r="I56" s="18" t="n">
        <v>503.12423353</v>
      </c>
      <c r="J56" s="20" t="n">
        <v>13.28704516</v>
      </c>
      <c r="K56" s="18" t="s">
        <v>404</v>
      </c>
      <c r="L56" s="20" t="s">
        <v>404</v>
      </c>
      <c r="M56" s="18" t="s">
        <v>404</v>
      </c>
      <c r="N56" s="20" t="s">
        <v>404</v>
      </c>
      <c r="O56" s="18" t="s">
        <v>404</v>
      </c>
      <c r="P56" s="20" t="s">
        <v>404</v>
      </c>
      <c r="Q56" s="18" t="s">
        <v>404</v>
      </c>
      <c r="R56" s="20" t="s">
        <v>404</v>
      </c>
      <c r="S56" s="18" t="n">
        <v>526.73243357</v>
      </c>
      <c r="T56" s="20" t="n">
        <v>13.68526791</v>
      </c>
    </row>
    <row r="57" spans="1:20">
      <c r="A57" s="15" t="s">
        <v>454</v>
      </c>
      <c r="B57" s="17" t="n">
        <v>6513</v>
      </c>
      <c r="C57" s="18">
        <f>(0.0/B57*100)</f>
        <v/>
      </c>
      <c r="D57" s="19" t="n">
        <v>6513</v>
      </c>
      <c r="E57" s="18" t="n">
        <v>399.09128636</v>
      </c>
      <c r="F57" s="20" t="n">
        <v>5.23056913</v>
      </c>
      <c r="G57" s="18" t="n">
        <v>403.61720395</v>
      </c>
      <c r="H57" s="20" t="n">
        <v>5.25339358</v>
      </c>
      <c r="I57" s="18" t="n">
        <v>382.39631276</v>
      </c>
      <c r="J57" s="20" t="n">
        <v>8.68015527</v>
      </c>
      <c r="K57" s="18" t="s">
        <v>404</v>
      </c>
      <c r="L57" s="20" t="s">
        <v>404</v>
      </c>
      <c r="M57" s="18" t="s">
        <v>404</v>
      </c>
      <c r="N57" s="20" t="s">
        <v>404</v>
      </c>
      <c r="O57" s="18" t="s">
        <v>404</v>
      </c>
      <c r="P57" s="20" t="s">
        <v>404</v>
      </c>
      <c r="Q57" s="18" t="s">
        <v>404</v>
      </c>
      <c r="R57" s="20" t="s">
        <v>404</v>
      </c>
      <c r="S57" s="18" t="s">
        <v>404</v>
      </c>
      <c r="T57" s="20" t="s">
        <v>404</v>
      </c>
    </row>
    <row r="58" spans="1:20">
      <c r="A58" s="15" t="s">
        <v>455</v>
      </c>
      <c r="B58" s="17" t="n">
        <v>7267</v>
      </c>
      <c r="C58" s="18">
        <f>(0.0/B58*100)</f>
        <v/>
      </c>
      <c r="D58" s="19" t="n">
        <v>7267</v>
      </c>
      <c r="E58" s="18" t="n">
        <v>398.88503729</v>
      </c>
      <c r="F58" s="20" t="n">
        <v>6.45635268</v>
      </c>
      <c r="G58" s="18" t="n">
        <v>411.19888818</v>
      </c>
      <c r="H58" s="20" t="n">
        <v>5.24213692</v>
      </c>
      <c r="I58" s="18" t="n">
        <v>413.99546326</v>
      </c>
      <c r="J58" s="20" t="n">
        <v>9.58937354</v>
      </c>
      <c r="K58" s="18" t="s">
        <v>404</v>
      </c>
      <c r="L58" s="20" t="s">
        <v>404</v>
      </c>
      <c r="M58" s="18" t="s">
        <v>404</v>
      </c>
      <c r="N58" s="20" t="s">
        <v>404</v>
      </c>
      <c r="O58" s="18" t="s">
        <v>404</v>
      </c>
      <c r="P58" s="20" t="s">
        <v>404</v>
      </c>
      <c r="Q58" s="18" t="s">
        <v>404</v>
      </c>
      <c r="R58" s="20" t="s">
        <v>404</v>
      </c>
      <c r="S58" s="18" t="n">
        <v>448.99327341</v>
      </c>
      <c r="T58" s="20" t="n">
        <v>12.92165787</v>
      </c>
    </row>
    <row r="59" spans="1:20">
      <c r="A59" s="15" t="s">
        <v>456</v>
      </c>
      <c r="B59" s="17" t="n">
        <v>4826</v>
      </c>
      <c r="C59" s="18">
        <f>(0.0/B59*100)</f>
        <v/>
      </c>
      <c r="D59" s="19" t="n">
        <v>4826</v>
      </c>
      <c r="E59" s="18" t="n">
        <v>357.28893844</v>
      </c>
      <c r="F59" s="20" t="n">
        <v>2.1709524</v>
      </c>
      <c r="G59" s="18" t="n">
        <v>328.76639236</v>
      </c>
      <c r="H59" s="20" t="n">
        <v>2.69277623</v>
      </c>
      <c r="I59" s="18" t="n">
        <v>342.45059481</v>
      </c>
      <c r="J59" s="20" t="n">
        <v>3.82689424</v>
      </c>
      <c r="K59" s="18" t="s">
        <v>404</v>
      </c>
      <c r="L59" s="20" t="s">
        <v>404</v>
      </c>
      <c r="M59" s="18" t="s">
        <v>404</v>
      </c>
      <c r="N59" s="20" t="s">
        <v>404</v>
      </c>
      <c r="O59" s="18" t="s">
        <v>404</v>
      </c>
      <c r="P59" s="20" t="s">
        <v>404</v>
      </c>
      <c r="Q59" s="18" t="s">
        <v>404</v>
      </c>
      <c r="R59" s="20" t="s">
        <v>404</v>
      </c>
      <c r="S59" s="18" t="n">
        <v>341.57713684</v>
      </c>
      <c r="T59" s="20" t="n">
        <v>6.39291668</v>
      </c>
    </row>
    <row r="60" spans="1:20">
      <c r="A60" s="15" t="s">
        <v>457</v>
      </c>
      <c r="B60" s="17" t="n">
        <v>4546</v>
      </c>
      <c r="C60" s="18">
        <f>(0.0/B60*100)</f>
        <v/>
      </c>
      <c r="D60" s="19" t="n">
        <v>4546</v>
      </c>
      <c r="E60" s="18" t="n">
        <v>326.06230321</v>
      </c>
      <c r="F60" s="20" t="n">
        <v>7.47086532</v>
      </c>
      <c r="G60" s="18" t="n">
        <v>340.26660682</v>
      </c>
      <c r="H60" s="20" t="n">
        <v>7.50626798</v>
      </c>
      <c r="I60" s="18" t="n">
        <v>389.1660095</v>
      </c>
      <c r="J60" s="20" t="n">
        <v>10.69304706</v>
      </c>
      <c r="K60" s="18" t="s">
        <v>404</v>
      </c>
      <c r="L60" s="20" t="s">
        <v>404</v>
      </c>
      <c r="M60" s="18" t="s">
        <v>404</v>
      </c>
      <c r="N60" s="20" t="s">
        <v>404</v>
      </c>
      <c r="O60" s="18" t="s">
        <v>404</v>
      </c>
      <c r="P60" s="20" t="s">
        <v>404</v>
      </c>
      <c r="Q60" s="18" t="s">
        <v>404</v>
      </c>
      <c r="R60" s="20" t="s">
        <v>404</v>
      </c>
      <c r="S60" s="18" t="n">
        <v>367.6222116</v>
      </c>
      <c r="T60" s="20" t="n">
        <v>30.58000373</v>
      </c>
    </row>
    <row r="61" spans="1:20">
      <c r="A61" s="15" t="s">
        <v>458</v>
      </c>
      <c r="B61" s="17" t="n">
        <v>6525</v>
      </c>
      <c r="C61" s="18">
        <f>(0.0/B61*100)</f>
        <v/>
      </c>
      <c r="D61" s="19" t="n">
        <v>6525</v>
      </c>
      <c r="E61" s="18" t="n">
        <v>454.44835704</v>
      </c>
      <c r="F61" s="20" t="n">
        <v>4.88954204</v>
      </c>
      <c r="G61" s="18" t="n">
        <v>485.97154906</v>
      </c>
      <c r="H61" s="20" t="n">
        <v>6.73227256</v>
      </c>
      <c r="I61" s="18" t="n">
        <v>482.7143299</v>
      </c>
      <c r="J61" s="20" t="n">
        <v>4.03749131</v>
      </c>
      <c r="K61" s="18" t="s">
        <v>404</v>
      </c>
      <c r="L61" s="20" t="s">
        <v>404</v>
      </c>
      <c r="M61" s="18" t="s">
        <v>404</v>
      </c>
      <c r="N61" s="20" t="s">
        <v>404</v>
      </c>
      <c r="O61" s="18" t="s">
        <v>404</v>
      </c>
      <c r="P61" s="20" t="s">
        <v>404</v>
      </c>
      <c r="Q61" s="18" t="s">
        <v>404</v>
      </c>
      <c r="R61" s="20" t="s">
        <v>404</v>
      </c>
      <c r="S61" s="18" t="n">
        <v>491.67033443</v>
      </c>
      <c r="T61" s="20" t="n">
        <v>12.52476333</v>
      </c>
    </row>
    <row r="62" spans="1:20">
      <c r="A62" s="15" t="s">
        <v>459</v>
      </c>
      <c r="B62" s="17" t="n">
        <v>4476</v>
      </c>
      <c r="C62" s="18">
        <f>(0.0/B62*100)</f>
        <v/>
      </c>
      <c r="D62" s="19" t="n">
        <v>4476</v>
      </c>
      <c r="E62" s="18" t="n">
        <v>463.01150048</v>
      </c>
      <c r="F62" s="20" t="n">
        <v>4.51354011</v>
      </c>
      <c r="G62" s="18" t="n">
        <v>509.79714051</v>
      </c>
      <c r="H62" s="20" t="n">
        <v>1.69802982</v>
      </c>
      <c r="I62" s="18" t="n">
        <v>514.69723365</v>
      </c>
      <c r="J62" s="20" t="n">
        <v>1.61838519</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352.90215488</v>
      </c>
      <c r="F63" s="20" t="n">
        <v>1.61716501</v>
      </c>
      <c r="G63" s="18" t="n">
        <v>338.36013505</v>
      </c>
      <c r="H63" s="20" t="n">
        <v>3.26272254</v>
      </c>
      <c r="I63" s="18" t="n">
        <v>375.0275251</v>
      </c>
      <c r="J63" s="20" t="n">
        <v>9.808125710000001</v>
      </c>
      <c r="K63" s="18" t="s">
        <v>404</v>
      </c>
      <c r="L63" s="20" t="s">
        <v>404</v>
      </c>
      <c r="M63" s="18" t="s">
        <v>404</v>
      </c>
      <c r="N63" s="20" t="s">
        <v>404</v>
      </c>
      <c r="O63" s="18" t="s">
        <v>404</v>
      </c>
      <c r="P63" s="20" t="s">
        <v>404</v>
      </c>
      <c r="Q63" s="18" t="s">
        <v>404</v>
      </c>
      <c r="R63" s="20" t="s">
        <v>404</v>
      </c>
      <c r="S63" s="18" t="n">
        <v>373.46876761</v>
      </c>
      <c r="T63" s="20" t="n">
        <v>6.49234871</v>
      </c>
    </row>
    <row r="64" spans="1:20">
      <c r="A64" s="15" t="s">
        <v>461</v>
      </c>
      <c r="B64" s="17" t="n">
        <v>3634</v>
      </c>
      <c r="C64" s="18">
        <f>(27.0/B64*100)</f>
        <v/>
      </c>
      <c r="D64" s="19" t="n">
        <v>3607</v>
      </c>
      <c r="E64" s="18" t="n">
        <v>429.63585085</v>
      </c>
      <c r="F64" s="20" t="n">
        <v>2.18261533</v>
      </c>
      <c r="G64" s="18" t="n">
        <v>444.15796891</v>
      </c>
      <c r="H64" s="20" t="n">
        <v>6.32161286</v>
      </c>
      <c r="I64" s="18" t="n">
        <v>502.17099298</v>
      </c>
      <c r="J64" s="20" t="n">
        <v>4.08929533</v>
      </c>
      <c r="K64" s="18" t="s">
        <v>404</v>
      </c>
      <c r="L64" s="20" t="s">
        <v>404</v>
      </c>
      <c r="M64" s="18" t="s">
        <v>404</v>
      </c>
      <c r="N64" s="20" t="s">
        <v>404</v>
      </c>
      <c r="O64" s="18" t="n">
        <v>519.51601944</v>
      </c>
      <c r="P64" s="20" t="n">
        <v>13.11383254</v>
      </c>
      <c r="Q64" s="18" t="s">
        <v>404</v>
      </c>
      <c r="R64" s="20" t="s">
        <v>404</v>
      </c>
      <c r="S64" s="18" t="n">
        <v>496.67599766</v>
      </c>
      <c r="T64" s="20" t="n">
        <v>7.89596215</v>
      </c>
    </row>
    <row r="65" spans="1:20">
      <c r="A65" s="15" t="s">
        <v>462</v>
      </c>
      <c r="B65" s="17" t="n">
        <v>5325</v>
      </c>
      <c r="C65" s="18">
        <f>(0.0/B65*100)</f>
        <v/>
      </c>
      <c r="D65" s="19" t="n">
        <v>5325</v>
      </c>
      <c r="E65" s="18" t="n">
        <v>407.85707391</v>
      </c>
      <c r="F65" s="20" t="n">
        <v>3.69175863</v>
      </c>
      <c r="G65" s="18" t="n">
        <v>433.2960775</v>
      </c>
      <c r="H65" s="20" t="n">
        <v>9.229081430000001</v>
      </c>
      <c r="I65" s="18" t="n">
        <v>430.30290167</v>
      </c>
      <c r="J65" s="20" t="n">
        <v>13.33198964</v>
      </c>
      <c r="K65" s="18" t="s">
        <v>404</v>
      </c>
      <c r="L65" s="20" t="s">
        <v>404</v>
      </c>
      <c r="M65" s="18" t="s">
        <v>404</v>
      </c>
      <c r="N65" s="20" t="s">
        <v>404</v>
      </c>
      <c r="O65" s="18" t="s">
        <v>404</v>
      </c>
      <c r="P65" s="20" t="s">
        <v>404</v>
      </c>
      <c r="Q65" s="18" t="s">
        <v>404</v>
      </c>
      <c r="R65" s="20" t="s">
        <v>404</v>
      </c>
      <c r="S65" s="18" t="n">
        <v>471.21579634</v>
      </c>
      <c r="T65" s="20" t="n">
        <v>5.44180557</v>
      </c>
    </row>
    <row r="66" spans="1:20">
      <c r="A66" s="15" t="s">
        <v>463</v>
      </c>
      <c r="B66" s="17" t="n">
        <v>5665</v>
      </c>
      <c r="C66" s="18">
        <f>(0.0/B66*100)</f>
        <v/>
      </c>
      <c r="D66" s="19" t="n">
        <v>5665</v>
      </c>
      <c r="E66" s="18" t="n">
        <v>420.56383442</v>
      </c>
      <c r="F66" s="20" t="n">
        <v>1.5671468</v>
      </c>
      <c r="G66" s="18" t="n">
        <v>446.94951655</v>
      </c>
      <c r="H66" s="20" t="n">
        <v>3.70811039</v>
      </c>
      <c r="I66" s="18" t="n">
        <v>447.95584279</v>
      </c>
      <c r="J66" s="20" t="n">
        <v>10.15987973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381.63831051</v>
      </c>
      <c r="F67" s="20" t="n">
        <v>4.44199479</v>
      </c>
      <c r="G67" s="18" t="n">
        <v>397.5810287</v>
      </c>
      <c r="H67" s="20" t="n">
        <v>6.67139564</v>
      </c>
      <c r="I67" s="18" t="n">
        <v>428.86259775</v>
      </c>
      <c r="J67" s="20" t="n">
        <v>7.28864893</v>
      </c>
      <c r="K67" s="18" t="s">
        <v>404</v>
      </c>
      <c r="L67" s="20" t="s">
        <v>404</v>
      </c>
      <c r="M67" s="18" t="s">
        <v>404</v>
      </c>
      <c r="N67" s="20" t="s">
        <v>404</v>
      </c>
      <c r="O67" s="18" t="s">
        <v>404</v>
      </c>
      <c r="P67" s="20" t="s">
        <v>404</v>
      </c>
      <c r="Q67" s="18" t="s">
        <v>404</v>
      </c>
      <c r="R67" s="20" t="s">
        <v>404</v>
      </c>
      <c r="S67" s="18" t="n">
        <v>388.64572345</v>
      </c>
      <c r="T67" s="20" t="n">
        <v>33.13217385</v>
      </c>
    </row>
    <row r="68" spans="1:20">
      <c r="A68" s="15" t="s">
        <v>465</v>
      </c>
      <c r="B68" s="17" t="n">
        <v>12083</v>
      </c>
      <c r="C68" s="18">
        <f>(0.0/B68*100)</f>
        <v/>
      </c>
      <c r="D68" s="19" t="n">
        <v>12083</v>
      </c>
      <c r="E68" s="18" t="n">
        <v>374.70717672</v>
      </c>
      <c r="F68" s="20" t="n">
        <v>2.00316463</v>
      </c>
      <c r="G68" s="18" t="n">
        <v>426.98353772</v>
      </c>
      <c r="H68" s="20" t="n">
        <v>1.29624482</v>
      </c>
      <c r="I68" s="18" t="n">
        <v>395.26518755</v>
      </c>
      <c r="J68" s="20" t="n">
        <v>1.45659956</v>
      </c>
      <c r="K68" s="18" t="s">
        <v>404</v>
      </c>
      <c r="L68" s="20" t="s">
        <v>404</v>
      </c>
      <c r="M68" s="18" t="s">
        <v>404</v>
      </c>
      <c r="N68" s="20" t="s">
        <v>404</v>
      </c>
      <c r="O68" s="18" t="s">
        <v>404</v>
      </c>
      <c r="P68" s="20" t="s">
        <v>404</v>
      </c>
      <c r="Q68" s="18" t="s">
        <v>404</v>
      </c>
      <c r="R68" s="20" t="s">
        <v>404</v>
      </c>
      <c r="S68" s="18" t="n">
        <v>364.29620018</v>
      </c>
      <c r="T68" s="20" t="n">
        <v>9.073849060000001</v>
      </c>
    </row>
    <row r="69" spans="1:20">
      <c r="A69" s="15" t="s">
        <v>466</v>
      </c>
      <c r="B69" s="17" t="n">
        <v>4876</v>
      </c>
      <c r="C69" s="18">
        <f>(0.0/B69*100)</f>
        <v/>
      </c>
      <c r="D69" s="19" t="n">
        <v>4876</v>
      </c>
      <c r="E69" s="18" t="n">
        <v>440.84043146</v>
      </c>
      <c r="F69" s="20" t="n">
        <v>6.25181399</v>
      </c>
      <c r="G69" s="18" t="n">
        <v>427.73561635</v>
      </c>
      <c r="H69" s="20" t="n">
        <v>7.69020531</v>
      </c>
      <c r="I69" s="18" t="n">
        <v>425.35867123</v>
      </c>
      <c r="J69" s="20" t="n">
        <v>10.145874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486.31802608</v>
      </c>
      <c r="F70" s="20" t="n">
        <v>4.48318547</v>
      </c>
      <c r="G70" s="18" t="n">
        <v>501.17929772</v>
      </c>
      <c r="H70" s="20" t="n">
        <v>5.31237405</v>
      </c>
      <c r="I70" s="18" t="n">
        <v>521.68985888</v>
      </c>
      <c r="J70" s="20" t="n">
        <v>6.618658</v>
      </c>
      <c r="K70" s="18" t="s">
        <v>404</v>
      </c>
      <c r="L70" s="20" t="s">
        <v>404</v>
      </c>
      <c r="M70" s="18" t="s">
        <v>404</v>
      </c>
      <c r="N70" s="20" t="s">
        <v>404</v>
      </c>
      <c r="O70" s="18" t="s">
        <v>404</v>
      </c>
      <c r="P70" s="20" t="s">
        <v>404</v>
      </c>
      <c r="Q70" s="18" t="s">
        <v>404</v>
      </c>
      <c r="R70" s="20" t="s">
        <v>404</v>
      </c>
      <c r="S70" s="18" t="n">
        <v>478.55504286</v>
      </c>
      <c r="T70" s="20" t="n">
        <v>20.02663344</v>
      </c>
    </row>
    <row r="71" spans="1:20">
      <c r="A71" s="15" t="s">
        <v>468</v>
      </c>
      <c r="B71" s="17" t="n">
        <v>6115</v>
      </c>
      <c r="C71" s="18">
        <f>(0.0/B71*100)</f>
        <v/>
      </c>
      <c r="D71" s="19" t="n">
        <v>6115</v>
      </c>
      <c r="E71" s="18" t="n">
        <v>537.7132175199999</v>
      </c>
      <c r="F71" s="20" t="n">
        <v>2.17832917</v>
      </c>
      <c r="G71" s="18" t="n">
        <v>538.81345855</v>
      </c>
      <c r="H71" s="20" t="n">
        <v>2.44342556</v>
      </c>
      <c r="I71" s="18" t="n">
        <v>504.00514286</v>
      </c>
      <c r="J71" s="20" t="n">
        <v>4.98885566</v>
      </c>
      <c r="K71" s="18" t="s">
        <v>404</v>
      </c>
      <c r="L71" s="20" t="s">
        <v>404</v>
      </c>
      <c r="M71" s="18" t="s">
        <v>404</v>
      </c>
      <c r="N71" s="20" t="s">
        <v>404</v>
      </c>
      <c r="O71" s="18" t="s">
        <v>404</v>
      </c>
      <c r="P71" s="20" t="s">
        <v>404</v>
      </c>
      <c r="Q71" s="18" t="s">
        <v>404</v>
      </c>
      <c r="R71" s="20" t="s">
        <v>404</v>
      </c>
      <c r="S71" s="18" t="n">
        <v>477.62548649</v>
      </c>
      <c r="T71" s="20" t="n">
        <v>16.94240927</v>
      </c>
    </row>
    <row r="72" spans="1:20">
      <c r="A72" s="15" t="s">
        <v>469</v>
      </c>
      <c r="B72" s="17" t="n">
        <v>7708</v>
      </c>
      <c r="C72" s="18">
        <f>(0.0/B72*100)</f>
        <v/>
      </c>
      <c r="D72" s="19" t="n">
        <v>7708</v>
      </c>
      <c r="E72" s="18" t="n">
        <v>511.68637422</v>
      </c>
      <c r="F72" s="20" t="n">
        <v>4.62073492</v>
      </c>
      <c r="G72" s="18" t="n">
        <v>489.61012088</v>
      </c>
      <c r="H72" s="20" t="n">
        <v>5.21618136</v>
      </c>
      <c r="I72" s="18" t="n">
        <v>465.12927243</v>
      </c>
      <c r="J72" s="20" t="n">
        <v>10.78913815</v>
      </c>
      <c r="K72" s="18" t="s">
        <v>404</v>
      </c>
      <c r="L72" s="20" t="s">
        <v>404</v>
      </c>
      <c r="M72" s="18" t="s">
        <v>404</v>
      </c>
      <c r="N72" s="20" t="s">
        <v>404</v>
      </c>
      <c r="O72" s="18" t="s">
        <v>404</v>
      </c>
      <c r="P72" s="20" t="s">
        <v>404</v>
      </c>
      <c r="Q72" s="18" t="s">
        <v>404</v>
      </c>
      <c r="R72" s="20" t="s">
        <v>404</v>
      </c>
      <c r="S72" s="18" t="n">
        <v>494.76097773</v>
      </c>
      <c r="T72" s="20" t="n">
        <v>24.75894645</v>
      </c>
    </row>
    <row r="73" spans="1:20">
      <c r="A73" s="15" t="s">
        <v>470</v>
      </c>
      <c r="B73" s="17" t="n">
        <v>8249</v>
      </c>
      <c r="C73" s="18">
        <f>(0.0/B73*100)</f>
        <v/>
      </c>
      <c r="D73" s="19" t="n">
        <v>8249</v>
      </c>
      <c r="E73" s="18" t="n">
        <v>400.30421452</v>
      </c>
      <c r="F73" s="20" t="n">
        <v>4.91794605</v>
      </c>
      <c r="G73" s="18" t="n">
        <v>415.59705187</v>
      </c>
      <c r="H73" s="20" t="n">
        <v>7.5045687</v>
      </c>
      <c r="I73" s="18" t="n">
        <v>408.44771378</v>
      </c>
      <c r="J73" s="20" t="n">
        <v>7.34037449</v>
      </c>
      <c r="K73" s="18" t="s">
        <v>404</v>
      </c>
      <c r="L73" s="20" t="s">
        <v>404</v>
      </c>
      <c r="M73" s="18" t="s">
        <v>404</v>
      </c>
      <c r="N73" s="20" t="s">
        <v>404</v>
      </c>
      <c r="O73" s="18" t="s">
        <v>404</v>
      </c>
      <c r="P73" s="20" t="s">
        <v>404</v>
      </c>
      <c r="Q73" s="18" t="s">
        <v>404</v>
      </c>
      <c r="R73" s="20" t="s">
        <v>404</v>
      </c>
      <c r="S73" s="18" t="n">
        <v>429.60545078</v>
      </c>
      <c r="T73" s="20" t="n">
        <v>19.4039048</v>
      </c>
    </row>
    <row r="74" spans="1:20">
      <c r="A74" s="15" t="s">
        <v>471</v>
      </c>
      <c r="B74" s="17" t="n">
        <v>4692</v>
      </c>
      <c r="C74" s="18">
        <f>(484.0/B74*100)</f>
        <v/>
      </c>
      <c r="D74" s="19" t="n">
        <v>4208</v>
      </c>
      <c r="E74" s="18" t="n">
        <v>384.10773622</v>
      </c>
      <c r="F74" s="20" t="n">
        <v>3.21550438</v>
      </c>
      <c r="G74" s="18" t="n">
        <v>436.69987112</v>
      </c>
      <c r="H74" s="20" t="n">
        <v>2.02687901</v>
      </c>
      <c r="I74" s="18" t="n">
        <v>453.45411255</v>
      </c>
      <c r="J74" s="20" t="n">
        <v>5.38331738</v>
      </c>
      <c r="K74" s="18" t="s">
        <v>404</v>
      </c>
      <c r="L74" s="20" t="s">
        <v>404</v>
      </c>
      <c r="M74" s="18" t="s">
        <v>404</v>
      </c>
      <c r="N74" s="20" t="s">
        <v>404</v>
      </c>
      <c r="O74" s="18" t="s">
        <v>404</v>
      </c>
      <c r="P74" s="20" t="s">
        <v>404</v>
      </c>
      <c r="Q74" s="18" t="s">
        <v>404</v>
      </c>
      <c r="R74" s="20" t="s">
        <v>404</v>
      </c>
      <c r="S74" s="18" t="s">
        <v>404</v>
      </c>
      <c r="T74" s="20" t="s">
        <v>404</v>
      </c>
    </row>
    <row r="75" spans="1:20">
      <c r="A75" s="15" t="s">
        <v>472</v>
      </c>
      <c r="B75" s="17" t="n">
        <v>5375</v>
      </c>
      <c r="C75" s="18">
        <f>(483.0/B75*100)</f>
        <v/>
      </c>
      <c r="D75" s="19" t="n">
        <v>4892</v>
      </c>
      <c r="E75" s="18" t="n">
        <v>364.77855735</v>
      </c>
      <c r="F75" s="20" t="n">
        <v>6.72104415</v>
      </c>
      <c r="G75" s="18" t="n">
        <v>367.59442805</v>
      </c>
      <c r="H75" s="20" t="n">
        <v>5.59922275</v>
      </c>
      <c r="I75" s="18" t="n">
        <v>342.09363566</v>
      </c>
      <c r="J75" s="20" t="n">
        <v>15.23510207</v>
      </c>
      <c r="K75" s="18" t="s">
        <v>404</v>
      </c>
      <c r="L75" s="20" t="s">
        <v>404</v>
      </c>
      <c r="M75" s="18" t="s">
        <v>404</v>
      </c>
      <c r="N75" s="20" t="s">
        <v>404</v>
      </c>
      <c r="O75" s="18" t="s">
        <v>404</v>
      </c>
      <c r="P75" s="20" t="s">
        <v>404</v>
      </c>
      <c r="Q75" s="18" t="s">
        <v>404</v>
      </c>
      <c r="R75" s="20" t="s">
        <v>404</v>
      </c>
      <c r="S75" s="18" t="n">
        <v>342.86472822</v>
      </c>
      <c r="T75" s="20" t="n">
        <v>19.88960792</v>
      </c>
    </row>
    <row r="76" spans="1:20">
      <c r="A76" s="15" t="s">
        <v>473</v>
      </c>
      <c r="B76" s="17" t="n">
        <v>14167</v>
      </c>
      <c r="C76" s="18">
        <f>(1400.0/B76*100)</f>
        <v/>
      </c>
      <c r="D76" s="19" t="n">
        <v>12767</v>
      </c>
      <c r="E76" s="18" t="n">
        <v>405.41017779</v>
      </c>
      <c r="F76" s="20" t="n">
        <v>6.25417707</v>
      </c>
      <c r="G76" s="18" t="n">
        <v>432.87550858</v>
      </c>
      <c r="H76" s="20" t="n">
        <v>6.67196335</v>
      </c>
      <c r="I76" s="18" t="n">
        <v>445.56560826</v>
      </c>
      <c r="J76" s="20" t="n">
        <v>5.08623046</v>
      </c>
      <c r="K76" s="18" t="s">
        <v>404</v>
      </c>
      <c r="L76" s="20" t="s">
        <v>404</v>
      </c>
      <c r="M76" s="18" t="s">
        <v>404</v>
      </c>
      <c r="N76" s="20" t="s">
        <v>404</v>
      </c>
      <c r="O76" s="18" t="s">
        <v>404</v>
      </c>
      <c r="P76" s="20" t="s">
        <v>404</v>
      </c>
      <c r="Q76" s="18" t="s">
        <v>404</v>
      </c>
      <c r="R76" s="20" t="s">
        <v>404</v>
      </c>
      <c r="S76" s="18" t="n">
        <v>435.87113511</v>
      </c>
      <c r="T76" s="20" t="n">
        <v>10.2888122</v>
      </c>
    </row>
    <row r="77" spans="1:20">
      <c r="A77" s="15" t="s">
        <v>474</v>
      </c>
      <c r="B77" s="17" t="n">
        <v>6062</v>
      </c>
      <c r="C77" s="18">
        <f>(0.0/B77*100)</f>
        <v/>
      </c>
      <c r="D77" s="19" t="n">
        <v>6062</v>
      </c>
      <c r="E77" s="18" t="n">
        <v>429.22179265</v>
      </c>
      <c r="F77" s="20" t="n">
        <v>4.38488704</v>
      </c>
      <c r="G77" s="18" t="n">
        <v>437.80008994</v>
      </c>
      <c r="H77" s="20" t="n">
        <v>7.1732324</v>
      </c>
      <c r="I77" s="18" t="n">
        <v>464.66199934</v>
      </c>
      <c r="J77" s="20" t="n">
        <v>9.123680869999999</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480.47560819</v>
      </c>
      <c r="F78" s="20" t="n">
        <v>4.54082391</v>
      </c>
      <c r="G78" s="18" t="n">
        <v>500.33084528</v>
      </c>
      <c r="H78" s="20" t="n">
        <v>6.63990503</v>
      </c>
      <c r="I78" s="18" t="n">
        <v>477.1818603</v>
      </c>
      <c r="J78" s="20" t="n">
        <v>12.6560915</v>
      </c>
      <c r="K78" s="18" t="s">
        <v>404</v>
      </c>
      <c r="L78" s="20" t="s">
        <v>404</v>
      </c>
      <c r="M78" s="18" t="s">
        <v>404</v>
      </c>
      <c r="N78" s="20" t="s">
        <v>404</v>
      </c>
      <c r="O78" s="18" t="s">
        <v>404</v>
      </c>
      <c r="P78" s="20" t="s">
        <v>404</v>
      </c>
      <c r="Q78" s="18" t="s">
        <v>404</v>
      </c>
      <c r="R78" s="20" t="s">
        <v>404</v>
      </c>
      <c r="S78" s="18" t="n">
        <v>538.94188898</v>
      </c>
      <c r="T78" s="20" t="n">
        <v>38.32686571</v>
      </c>
    </row>
    <row customHeight="1" ht="25" r="79" spans="1:20">
      <c r="A79" s="15" t="s">
        <v>476</v>
      </c>
      <c r="B79" s="17" t="n">
        <v>1657</v>
      </c>
      <c r="C79" s="18">
        <f>(21.0/B79*100)</f>
        <v/>
      </c>
      <c r="D79" s="19" t="n">
        <v>1636</v>
      </c>
      <c r="E79" s="18" t="n">
        <v>478.33490997</v>
      </c>
      <c r="F79" s="20" t="n">
        <v>28.94982461</v>
      </c>
      <c r="G79" s="18" t="n">
        <v>488.48166229</v>
      </c>
      <c r="H79" s="20" t="n">
        <v>11.06586468</v>
      </c>
      <c r="I79" s="18" t="n">
        <v>465.00739859</v>
      </c>
      <c r="J79" s="20" t="n">
        <v>8.244781850000001</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458.43330045</v>
      </c>
      <c r="F80" s="20" t="n">
        <v>9.002821539999999</v>
      </c>
      <c r="G80" s="18" t="n">
        <v>418.57339793</v>
      </c>
      <c r="H80" s="20" t="n">
        <v>5.24220181</v>
      </c>
      <c r="I80" s="18" t="n">
        <v>421.35260347</v>
      </c>
      <c r="J80" s="20" t="n">
        <v>6.48806464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435.88113344</v>
      </c>
      <c r="F81" s="20" t="n">
        <v>5.23251167</v>
      </c>
      <c r="G81" s="18" t="n">
        <v>431.40552122</v>
      </c>
      <c r="H81" s="20" t="n">
        <v>5.87059113</v>
      </c>
      <c r="I81" s="18" t="n">
        <v>409.83172875</v>
      </c>
      <c r="J81" s="20" t="n">
        <v>9.746313600000001</v>
      </c>
      <c r="K81" s="18" t="s">
        <v>404</v>
      </c>
      <c r="L81" s="20" t="s">
        <v>404</v>
      </c>
      <c r="M81" s="18" t="s">
        <v>404</v>
      </c>
      <c r="N81" s="20" t="s">
        <v>404</v>
      </c>
      <c r="O81" s="18" t="s">
        <v>404</v>
      </c>
      <c r="P81" s="20" t="s">
        <v>404</v>
      </c>
      <c r="Q81" s="18" t="s">
        <v>404</v>
      </c>
      <c r="R81" s="20" t="s">
        <v>404</v>
      </c>
      <c r="S81" s="18" t="n">
        <v>440.88963116</v>
      </c>
      <c r="T81" s="20" t="n">
        <v>9.255052239999999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614</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529.3875895</v>
      </c>
      <c r="F7" s="20" t="n">
        <v>3.33212971</v>
      </c>
      <c r="G7" s="18" t="n">
        <v>504.45632749</v>
      </c>
      <c r="H7" s="20" t="n">
        <v>4.90668441</v>
      </c>
      <c r="I7" s="18" t="n">
        <v>486.68126105</v>
      </c>
      <c r="J7" s="20" t="n">
        <v>2.6417364</v>
      </c>
      <c r="K7" s="18" t="s">
        <v>404</v>
      </c>
      <c r="L7" s="20" t="s">
        <v>404</v>
      </c>
      <c r="M7" s="18" t="s">
        <v>404</v>
      </c>
      <c r="N7" s="20" t="s">
        <v>404</v>
      </c>
      <c r="O7" s="18" t="s">
        <v>404</v>
      </c>
      <c r="P7" s="20" t="s">
        <v>404</v>
      </c>
      <c r="Q7" s="18" t="s">
        <v>404</v>
      </c>
      <c r="R7" s="20" t="s">
        <v>404</v>
      </c>
      <c r="S7" s="18" t="n">
        <v>498.49028376</v>
      </c>
      <c r="T7" s="20" t="n">
        <v>7.29770783</v>
      </c>
    </row>
    <row r="8" spans="1:20">
      <c r="A8" s="15" t="s">
        <v>405</v>
      </c>
      <c r="B8" s="17" t="n">
        <v>7007</v>
      </c>
      <c r="C8" s="18">
        <f>(0.0/B8*100)</f>
        <v/>
      </c>
      <c r="D8" s="19" t="n">
        <v>7007</v>
      </c>
      <c r="E8" s="18" t="n">
        <v>498.13664973</v>
      </c>
      <c r="F8" s="20" t="n">
        <v>5.82443286</v>
      </c>
      <c r="G8" s="18" t="n">
        <v>495.39015518</v>
      </c>
      <c r="H8" s="20" t="n">
        <v>9.74609725</v>
      </c>
      <c r="I8" s="18" t="n">
        <v>457.78287028</v>
      </c>
      <c r="J8" s="20" t="n">
        <v>8.871330499999999</v>
      </c>
      <c r="K8" s="18" t="s">
        <v>404</v>
      </c>
      <c r="L8" s="20" t="s">
        <v>404</v>
      </c>
      <c r="M8" s="18" t="s">
        <v>404</v>
      </c>
      <c r="N8" s="20" t="s">
        <v>404</v>
      </c>
      <c r="O8" s="18" t="s">
        <v>404</v>
      </c>
      <c r="P8" s="20" t="s">
        <v>404</v>
      </c>
      <c r="Q8" s="18" t="s">
        <v>404</v>
      </c>
      <c r="R8" s="20" t="s">
        <v>404</v>
      </c>
      <c r="S8" s="18" t="n">
        <v>449.83009533</v>
      </c>
      <c r="T8" s="20" t="n">
        <v>14.09122897</v>
      </c>
    </row>
    <row r="9" spans="1:20">
      <c r="A9" s="15" t="s">
        <v>406</v>
      </c>
      <c r="B9" s="17" t="n">
        <v>9651</v>
      </c>
      <c r="C9" s="18">
        <f>(200.0/B9*100)</f>
        <v/>
      </c>
      <c r="D9" s="19" t="n">
        <v>9451</v>
      </c>
      <c r="E9" s="18" t="n">
        <v>500.23752898</v>
      </c>
      <c r="F9" s="20" t="n">
        <v>3.27007115</v>
      </c>
      <c r="G9" s="18" t="n">
        <v>500.62330039</v>
      </c>
      <c r="H9" s="20" t="n">
        <v>10.13104413</v>
      </c>
      <c r="I9" s="18" t="n">
        <v>491.71087521</v>
      </c>
      <c r="J9" s="20" t="n">
        <v>35.95833405</v>
      </c>
      <c r="K9" s="18" t="s">
        <v>404</v>
      </c>
      <c r="L9" s="20" t="s">
        <v>404</v>
      </c>
      <c r="M9" s="18" t="s">
        <v>404</v>
      </c>
      <c r="N9" s="20" t="s">
        <v>404</v>
      </c>
      <c r="O9" s="18" t="s">
        <v>404</v>
      </c>
      <c r="P9" s="20" t="s">
        <v>404</v>
      </c>
      <c r="Q9" s="18" t="s">
        <v>404</v>
      </c>
      <c r="R9" s="20" t="s">
        <v>404</v>
      </c>
      <c r="S9" s="18" t="n">
        <v>479.98833308</v>
      </c>
      <c r="T9" s="20" t="n">
        <v>17.12149833</v>
      </c>
    </row>
    <row r="10" spans="1:20">
      <c r="A10" s="15" t="s">
        <v>407</v>
      </c>
      <c r="B10" s="17" t="n">
        <v>20058</v>
      </c>
      <c r="C10" s="18">
        <f>(2893.0/B10*100)</f>
        <v/>
      </c>
      <c r="D10" s="19" t="n">
        <v>17165</v>
      </c>
      <c r="E10" s="18" t="n">
        <v>525.01748359</v>
      </c>
      <c r="F10" s="20" t="n">
        <v>6.12848318</v>
      </c>
      <c r="G10" s="18" t="n">
        <v>529.33352101</v>
      </c>
      <c r="H10" s="20" t="n">
        <v>5.15295751</v>
      </c>
      <c r="I10" s="18" t="n">
        <v>527.84977369</v>
      </c>
      <c r="J10" s="20" t="n">
        <v>3.07396987</v>
      </c>
      <c r="K10" s="18" t="s">
        <v>404</v>
      </c>
      <c r="L10" s="20" t="s">
        <v>404</v>
      </c>
      <c r="M10" s="18" t="s">
        <v>404</v>
      </c>
      <c r="N10" s="20" t="s">
        <v>404</v>
      </c>
      <c r="O10" s="18" t="s">
        <v>404</v>
      </c>
      <c r="P10" s="20" t="s">
        <v>404</v>
      </c>
      <c r="Q10" s="18" t="s">
        <v>404</v>
      </c>
      <c r="R10" s="20" t="s">
        <v>404</v>
      </c>
      <c r="S10" s="18" t="n">
        <v>540.11233111</v>
      </c>
      <c r="T10" s="20" t="n">
        <v>15.01418724</v>
      </c>
    </row>
    <row r="11" spans="1:20">
      <c r="A11" s="15" t="s">
        <v>408</v>
      </c>
      <c r="B11" s="17" t="n">
        <v>7053</v>
      </c>
      <c r="C11" s="18">
        <f>(137.0/B11*100)</f>
        <v/>
      </c>
      <c r="D11" s="19" t="n">
        <v>6916</v>
      </c>
      <c r="E11" s="18" t="n">
        <v>462.74761293</v>
      </c>
      <c r="F11" s="20" t="n">
        <v>3.52456535</v>
      </c>
      <c r="G11" s="18" t="n">
        <v>453.38902278</v>
      </c>
      <c r="H11" s="20" t="n">
        <v>10.32253208</v>
      </c>
      <c r="I11" s="18" t="n">
        <v>449.20381998</v>
      </c>
      <c r="J11" s="20" t="n">
        <v>10.46084712</v>
      </c>
      <c r="K11" s="18" t="s">
        <v>404</v>
      </c>
      <c r="L11" s="20" t="s">
        <v>404</v>
      </c>
      <c r="M11" s="18" t="s">
        <v>404</v>
      </c>
      <c r="N11" s="20" t="s">
        <v>404</v>
      </c>
      <c r="O11" s="18" t="s">
        <v>404</v>
      </c>
      <c r="P11" s="20" t="s">
        <v>404</v>
      </c>
      <c r="Q11" s="18" t="s">
        <v>404</v>
      </c>
      <c r="R11" s="20" t="s">
        <v>404</v>
      </c>
      <c r="S11" s="18" t="n">
        <v>434.26176489</v>
      </c>
      <c r="T11" s="20" t="n">
        <v>9.98811794</v>
      </c>
    </row>
    <row r="12" spans="1:20">
      <c r="A12" s="15" t="s">
        <v>409</v>
      </c>
      <c r="B12" s="17" t="n">
        <v>6894</v>
      </c>
      <c r="C12" s="18">
        <f>(106.0/B12*100)</f>
        <v/>
      </c>
      <c r="D12" s="19" t="n">
        <v>6788</v>
      </c>
      <c r="E12" s="18" t="n">
        <v>501.64865642</v>
      </c>
      <c r="F12" s="20" t="n">
        <v>3.71110916</v>
      </c>
      <c r="G12" s="18" t="n">
        <v>454.23277453</v>
      </c>
      <c r="H12" s="20" t="n">
        <v>7.86736005</v>
      </c>
      <c r="I12" s="18" t="n">
        <v>467.26655377</v>
      </c>
      <c r="J12" s="20" t="n">
        <v>5.35399004</v>
      </c>
      <c r="K12" s="18" t="s">
        <v>404</v>
      </c>
      <c r="L12" s="20" t="s">
        <v>404</v>
      </c>
      <c r="M12" s="18" t="s">
        <v>404</v>
      </c>
      <c r="N12" s="20" t="s">
        <v>404</v>
      </c>
      <c r="O12" s="18" t="s">
        <v>404</v>
      </c>
      <c r="P12" s="20" t="s">
        <v>404</v>
      </c>
      <c r="Q12" s="18" t="s">
        <v>404</v>
      </c>
      <c r="R12" s="20" t="s">
        <v>404</v>
      </c>
      <c r="S12" s="18" t="n">
        <v>471.79882767</v>
      </c>
      <c r="T12" s="20" t="n">
        <v>27.65677667</v>
      </c>
    </row>
    <row r="13" spans="1:20">
      <c r="A13" s="15" t="s">
        <v>410</v>
      </c>
      <c r="B13" s="17" t="n">
        <v>7161</v>
      </c>
      <c r="C13" s="18">
        <f>(1175.0/B13*100)</f>
        <v/>
      </c>
      <c r="D13" s="19" t="n">
        <v>5986</v>
      </c>
      <c r="E13" s="18" t="n">
        <v>503.37904384</v>
      </c>
      <c r="F13" s="20" t="n">
        <v>5.95096327</v>
      </c>
      <c r="G13" s="18" t="n">
        <v>498.54711641</v>
      </c>
      <c r="H13" s="20" t="n">
        <v>5.70309661</v>
      </c>
      <c r="I13" s="18" t="n">
        <v>498.42423371</v>
      </c>
      <c r="J13" s="20" t="n">
        <v>3.71606149</v>
      </c>
      <c r="K13" s="18" t="s">
        <v>404</v>
      </c>
      <c r="L13" s="20" t="s">
        <v>404</v>
      </c>
      <c r="M13" s="18" t="s">
        <v>404</v>
      </c>
      <c r="N13" s="20" t="s">
        <v>404</v>
      </c>
      <c r="O13" s="18" t="s">
        <v>404</v>
      </c>
      <c r="P13" s="20" t="s">
        <v>404</v>
      </c>
      <c r="Q13" s="18" t="s">
        <v>404</v>
      </c>
      <c r="R13" s="20" t="s">
        <v>404</v>
      </c>
      <c r="S13" s="18" t="n">
        <v>494.2400998</v>
      </c>
      <c r="T13" s="20" t="n">
        <v>10.03772855</v>
      </c>
    </row>
    <row r="14" spans="1:20">
      <c r="A14" s="15" t="s">
        <v>411</v>
      </c>
      <c r="B14" s="17" t="n">
        <v>5587</v>
      </c>
      <c r="C14" s="18">
        <f>(0.0/B14*100)</f>
        <v/>
      </c>
      <c r="D14" s="19" t="n">
        <v>5587</v>
      </c>
      <c r="E14" s="18" t="n">
        <v>522.11050902</v>
      </c>
      <c r="F14" s="20" t="n">
        <v>6.77550313</v>
      </c>
      <c r="G14" s="18" t="n">
        <v>516.79483237</v>
      </c>
      <c r="H14" s="20" t="n">
        <v>5.29231971</v>
      </c>
      <c r="I14" s="18" t="n">
        <v>518.52465279</v>
      </c>
      <c r="J14" s="20" t="n">
        <v>2.80749561</v>
      </c>
      <c r="K14" s="18" t="s">
        <v>404</v>
      </c>
      <c r="L14" s="20" t="s">
        <v>404</v>
      </c>
      <c r="M14" s="18" t="s">
        <v>404</v>
      </c>
      <c r="N14" s="20" t="s">
        <v>404</v>
      </c>
      <c r="O14" s="18" t="s">
        <v>404</v>
      </c>
      <c r="P14" s="20" t="s">
        <v>404</v>
      </c>
      <c r="Q14" s="18" t="s">
        <v>404</v>
      </c>
      <c r="R14" s="20" t="s">
        <v>404</v>
      </c>
      <c r="S14" s="18" t="n">
        <v>532.07481995</v>
      </c>
      <c r="T14" s="20" t="n">
        <v>14.23842555</v>
      </c>
    </row>
    <row r="15" spans="1:20">
      <c r="A15" s="15" t="s">
        <v>412</v>
      </c>
      <c r="B15" s="17" t="n">
        <v>5882</v>
      </c>
      <c r="C15" s="18">
        <f>(0.0/B15*100)</f>
        <v/>
      </c>
      <c r="D15" s="19" t="n">
        <v>5882</v>
      </c>
      <c r="E15" s="18" t="n">
        <v>516.45604368</v>
      </c>
      <c r="F15" s="20" t="n">
        <v>7.52767798</v>
      </c>
      <c r="G15" s="18" t="n">
        <v>538.87279567</v>
      </c>
      <c r="H15" s="20" t="n">
        <v>6.06634146</v>
      </c>
      <c r="I15" s="18" t="n">
        <v>526.58742155</v>
      </c>
      <c r="J15" s="20" t="n">
        <v>3.27996601</v>
      </c>
      <c r="K15" s="18" t="s">
        <v>404</v>
      </c>
      <c r="L15" s="20" t="s">
        <v>404</v>
      </c>
      <c r="M15" s="18" t="s">
        <v>404</v>
      </c>
      <c r="N15" s="20" t="s">
        <v>404</v>
      </c>
      <c r="O15" s="18" t="s">
        <v>404</v>
      </c>
      <c r="P15" s="20" t="s">
        <v>404</v>
      </c>
      <c r="Q15" s="18" t="s">
        <v>404</v>
      </c>
      <c r="R15" s="20" t="s">
        <v>404</v>
      </c>
      <c r="S15" s="18" t="n">
        <v>534.51478508</v>
      </c>
      <c r="T15" s="20" t="n">
        <v>28.12938883</v>
      </c>
    </row>
    <row r="16" spans="1:20">
      <c r="A16" s="15" t="s">
        <v>413</v>
      </c>
      <c r="B16" s="17" t="n">
        <v>6108</v>
      </c>
      <c r="C16" s="18">
        <f>(390.0/B16*100)</f>
        <v/>
      </c>
      <c r="D16" s="19" t="n">
        <v>5718</v>
      </c>
      <c r="E16" s="18" t="n">
        <v>492.87496768</v>
      </c>
      <c r="F16" s="20" t="n">
        <v>10.30928752</v>
      </c>
      <c r="G16" s="18" t="n">
        <v>510.39821647</v>
      </c>
      <c r="H16" s="20" t="n">
        <v>8.66520145</v>
      </c>
      <c r="I16" s="18" t="n">
        <v>506.5999956</v>
      </c>
      <c r="J16" s="20" t="n">
        <v>4.82257752</v>
      </c>
      <c r="K16" s="18" t="s">
        <v>404</v>
      </c>
      <c r="L16" s="20" t="s">
        <v>404</v>
      </c>
      <c r="M16" s="18" t="s">
        <v>404</v>
      </c>
      <c r="N16" s="20" t="s">
        <v>404</v>
      </c>
      <c r="O16" s="18" t="s">
        <v>404</v>
      </c>
      <c r="P16" s="20" t="s">
        <v>404</v>
      </c>
      <c r="Q16" s="18" t="s">
        <v>404</v>
      </c>
      <c r="R16" s="20" t="s">
        <v>404</v>
      </c>
      <c r="S16" s="18" t="n">
        <v>444.9236537</v>
      </c>
      <c r="T16" s="20" t="n">
        <v>29.40607828</v>
      </c>
    </row>
    <row r="17" spans="1:20">
      <c r="A17" s="15" t="s">
        <v>414</v>
      </c>
      <c r="B17" s="17" t="n">
        <v>6504</v>
      </c>
      <c r="C17" s="18">
        <f>(1325.0/B17*100)</f>
        <v/>
      </c>
      <c r="D17" s="19" t="n">
        <v>5179</v>
      </c>
      <c r="E17" s="18" t="n">
        <v>531.19276655</v>
      </c>
      <c r="F17" s="20" t="n">
        <v>15.55106214</v>
      </c>
      <c r="G17" s="18" t="n">
        <v>505.79943556</v>
      </c>
      <c r="H17" s="20" t="n">
        <v>9.48352455</v>
      </c>
      <c r="I17" s="18" t="n">
        <v>504.24057966</v>
      </c>
      <c r="J17" s="20" t="n">
        <v>5.42951406</v>
      </c>
      <c r="K17" s="18" t="s">
        <v>404</v>
      </c>
      <c r="L17" s="20" t="s">
        <v>404</v>
      </c>
      <c r="M17" s="18" t="s">
        <v>404</v>
      </c>
      <c r="N17" s="20" t="s">
        <v>404</v>
      </c>
      <c r="O17" s="18" t="s">
        <v>404</v>
      </c>
      <c r="P17" s="20" t="s">
        <v>404</v>
      </c>
      <c r="Q17" s="18" t="s">
        <v>404</v>
      </c>
      <c r="R17" s="20" t="s">
        <v>404</v>
      </c>
      <c r="S17" s="18" t="n">
        <v>559.05234556</v>
      </c>
      <c r="T17" s="20" t="n">
        <v>15.99018413</v>
      </c>
    </row>
    <row r="18" spans="1:20">
      <c r="A18" s="15" t="s">
        <v>415</v>
      </c>
      <c r="B18" s="17" t="n">
        <v>5532</v>
      </c>
      <c r="C18" s="18">
        <f>(0.0/B18*100)</f>
        <v/>
      </c>
      <c r="D18" s="19" t="n">
        <v>5532</v>
      </c>
      <c r="E18" s="18" t="n">
        <v>469.8244234</v>
      </c>
      <c r="F18" s="20" t="n">
        <v>14.69532358</v>
      </c>
      <c r="G18" s="18" t="n">
        <v>447.07694847</v>
      </c>
      <c r="H18" s="20" t="n">
        <v>20.60522021</v>
      </c>
      <c r="I18" s="18" t="n">
        <v>471.40599171</v>
      </c>
      <c r="J18" s="20" t="n">
        <v>4.2794551</v>
      </c>
      <c r="K18" s="18" t="s">
        <v>404</v>
      </c>
      <c r="L18" s="20" t="s">
        <v>404</v>
      </c>
      <c r="M18" s="18" t="s">
        <v>404</v>
      </c>
      <c r="N18" s="20" t="s">
        <v>404</v>
      </c>
      <c r="O18" s="18" t="s">
        <v>404</v>
      </c>
      <c r="P18" s="20" t="s">
        <v>404</v>
      </c>
      <c r="Q18" s="18" t="s">
        <v>404</v>
      </c>
      <c r="R18" s="20" t="s">
        <v>404</v>
      </c>
      <c r="S18" s="18" t="n">
        <v>423.49466284</v>
      </c>
      <c r="T18" s="20" t="n">
        <v>10.91104671</v>
      </c>
    </row>
    <row r="19" spans="1:20">
      <c r="A19" s="15" t="s">
        <v>416</v>
      </c>
      <c r="B19" s="17" t="n">
        <v>5658</v>
      </c>
      <c r="C19" s="18">
        <f>(327.0/B19*100)</f>
        <v/>
      </c>
      <c r="D19" s="19" t="n">
        <v>5331</v>
      </c>
      <c r="E19" s="18" t="n">
        <v>476.81233963</v>
      </c>
      <c r="F19" s="20" t="n">
        <v>5.84072539</v>
      </c>
      <c r="G19" s="18" t="n">
        <v>486.92514054</v>
      </c>
      <c r="H19" s="20" t="n">
        <v>8.42850799</v>
      </c>
      <c r="I19" s="18" t="n">
        <v>430.96545269</v>
      </c>
      <c r="J19" s="20" t="n">
        <v>10.31534563</v>
      </c>
      <c r="K19" s="18" t="s">
        <v>404</v>
      </c>
      <c r="L19" s="20" t="s">
        <v>404</v>
      </c>
      <c r="M19" s="18" t="s">
        <v>404</v>
      </c>
      <c r="N19" s="20" t="s">
        <v>404</v>
      </c>
      <c r="O19" s="18" t="s">
        <v>404</v>
      </c>
      <c r="P19" s="20" t="s">
        <v>404</v>
      </c>
      <c r="Q19" s="18" t="s">
        <v>404</v>
      </c>
      <c r="R19" s="20" t="s">
        <v>404</v>
      </c>
      <c r="S19" s="18" t="n">
        <v>437.31780007</v>
      </c>
      <c r="T19" s="20" t="n">
        <v>20.19124632</v>
      </c>
    </row>
    <row r="20" spans="1:20">
      <c r="A20" s="15" t="s">
        <v>417</v>
      </c>
      <c r="B20" s="17" t="n">
        <v>3371</v>
      </c>
      <c r="C20" s="18">
        <f>(24.0/B20*100)</f>
        <v/>
      </c>
      <c r="D20" s="19" t="n">
        <v>3347</v>
      </c>
      <c r="E20" s="18" t="n">
        <v>481.49510694</v>
      </c>
      <c r="F20" s="20" t="n">
        <v>4.41807837</v>
      </c>
      <c r="G20" s="18" t="n">
        <v>484.1225514</v>
      </c>
      <c r="H20" s="20" t="n">
        <v>3.56330646</v>
      </c>
      <c r="I20" s="18" t="n">
        <v>480.25134402</v>
      </c>
      <c r="J20" s="20" t="n">
        <v>2.82550642</v>
      </c>
      <c r="K20" s="18" t="s">
        <v>404</v>
      </c>
      <c r="L20" s="20" t="s">
        <v>404</v>
      </c>
      <c r="M20" s="18" t="s">
        <v>404</v>
      </c>
      <c r="N20" s="20" t="s">
        <v>404</v>
      </c>
      <c r="O20" s="18" t="s">
        <v>404</v>
      </c>
      <c r="P20" s="20" t="s">
        <v>404</v>
      </c>
      <c r="Q20" s="18" t="s">
        <v>404</v>
      </c>
      <c r="R20" s="20" t="s">
        <v>404</v>
      </c>
      <c r="S20" s="18" t="n">
        <v>411.18177486</v>
      </c>
      <c r="T20" s="20" t="n">
        <v>24.7236074</v>
      </c>
    </row>
    <row r="21" spans="1:20">
      <c r="A21" s="15" t="s">
        <v>418</v>
      </c>
      <c r="B21" s="17" t="n">
        <v>5741</v>
      </c>
      <c r="C21" s="18">
        <f>(0.0/B21*100)</f>
        <v/>
      </c>
      <c r="D21" s="19" t="n">
        <v>5741</v>
      </c>
      <c r="E21" s="18" t="n">
        <v>524.85561713</v>
      </c>
      <c r="F21" s="20" t="n">
        <v>4.02764872</v>
      </c>
      <c r="G21" s="18" t="n">
        <v>521.53452599</v>
      </c>
      <c r="H21" s="20" t="n">
        <v>5.54268544</v>
      </c>
      <c r="I21" s="18" t="n">
        <v>517.18542508</v>
      </c>
      <c r="J21" s="20" t="n">
        <v>5.75482888</v>
      </c>
      <c r="K21" s="18" t="s">
        <v>404</v>
      </c>
      <c r="L21" s="20" t="s">
        <v>404</v>
      </c>
      <c r="M21" s="18" t="s">
        <v>404</v>
      </c>
      <c r="N21" s="20" t="s">
        <v>404</v>
      </c>
      <c r="O21" s="18" t="s">
        <v>404</v>
      </c>
      <c r="P21" s="20" t="s">
        <v>404</v>
      </c>
      <c r="Q21" s="18" t="s">
        <v>404</v>
      </c>
      <c r="R21" s="20" t="s">
        <v>404</v>
      </c>
      <c r="S21" s="18" t="n">
        <v>509.73111758</v>
      </c>
      <c r="T21" s="20" t="n">
        <v>8.25361509</v>
      </c>
    </row>
    <row r="22" spans="1:20">
      <c r="A22" s="15" t="s">
        <v>419</v>
      </c>
      <c r="B22" s="17" t="n">
        <v>6598</v>
      </c>
      <c r="C22" s="18">
        <f>(0.0/B22*100)</f>
        <v/>
      </c>
      <c r="D22" s="19" t="n">
        <v>6598</v>
      </c>
      <c r="E22" s="18" t="n">
        <v>482.25504771</v>
      </c>
      <c r="F22" s="20" t="n">
        <v>9.418043279999999</v>
      </c>
      <c r="G22" s="18" t="n">
        <v>467.72218586</v>
      </c>
      <c r="H22" s="20" t="n">
        <v>10.52773871</v>
      </c>
      <c r="I22" s="18" t="n">
        <v>481.96476534</v>
      </c>
      <c r="J22" s="20" t="n">
        <v>7.44968188</v>
      </c>
      <c r="K22" s="18" t="s">
        <v>404</v>
      </c>
      <c r="L22" s="20" t="s">
        <v>404</v>
      </c>
      <c r="M22" s="18" t="s">
        <v>404</v>
      </c>
      <c r="N22" s="20" t="s">
        <v>404</v>
      </c>
      <c r="O22" s="18" t="s">
        <v>404</v>
      </c>
      <c r="P22" s="20" t="s">
        <v>404</v>
      </c>
      <c r="Q22" s="18" t="s">
        <v>404</v>
      </c>
      <c r="R22" s="20" t="s">
        <v>404</v>
      </c>
      <c r="S22" s="18" t="n">
        <v>511.70030938</v>
      </c>
      <c r="T22" s="20" t="n">
        <v>13.86493156</v>
      </c>
    </row>
    <row r="23" spans="1:20">
      <c r="A23" s="15" t="s">
        <v>420</v>
      </c>
      <c r="B23" s="17" t="n">
        <v>11583</v>
      </c>
      <c r="C23" s="18">
        <f>(3151.0/B23*100)</f>
        <v/>
      </c>
      <c r="D23" s="19" t="n">
        <v>8432</v>
      </c>
      <c r="E23" s="18" t="n">
        <v>490.9008851</v>
      </c>
      <c r="F23" s="20" t="n">
        <v>6.54533393</v>
      </c>
      <c r="G23" s="18" t="n">
        <v>487.0255395</v>
      </c>
      <c r="H23" s="20" t="n">
        <v>8.02816015</v>
      </c>
      <c r="I23" s="18" t="n">
        <v>492.05648179</v>
      </c>
      <c r="J23" s="20" t="n">
        <v>8.2701998</v>
      </c>
      <c r="K23" s="18" t="s">
        <v>404</v>
      </c>
      <c r="L23" s="20" t="s">
        <v>404</v>
      </c>
      <c r="M23" s="18" t="s">
        <v>404</v>
      </c>
      <c r="N23" s="20" t="s">
        <v>404</v>
      </c>
      <c r="O23" s="18" t="s">
        <v>404</v>
      </c>
      <c r="P23" s="20" t="s">
        <v>404</v>
      </c>
      <c r="Q23" s="18" t="s">
        <v>404</v>
      </c>
      <c r="R23" s="20" t="s">
        <v>404</v>
      </c>
      <c r="S23" s="18" t="n">
        <v>460.57811862</v>
      </c>
      <c r="T23" s="20" t="n">
        <v>23.45881255</v>
      </c>
    </row>
    <row r="24" spans="1:20">
      <c r="A24" s="15" t="s">
        <v>421</v>
      </c>
      <c r="B24" s="17" t="n">
        <v>6647</v>
      </c>
      <c r="C24" s="18">
        <f>(0.0/B24*100)</f>
        <v/>
      </c>
      <c r="D24" s="19" t="n">
        <v>6647</v>
      </c>
      <c r="E24" s="18" t="n">
        <v>511.65108176</v>
      </c>
      <c r="F24" s="20" t="n">
        <v>4.9103972</v>
      </c>
      <c r="G24" s="18" t="n">
        <v>526.7313041899999</v>
      </c>
      <c r="H24" s="20" t="n">
        <v>10.52402932</v>
      </c>
      <c r="I24" s="18" t="n">
        <v>516.91661516</v>
      </c>
      <c r="J24" s="20" t="n">
        <v>10.8306889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512.6614666</v>
      </c>
      <c r="F25" s="20" t="n">
        <v>4.77978368</v>
      </c>
      <c r="G25" s="18" t="n">
        <v>518.6950554700001</v>
      </c>
      <c r="H25" s="20" t="n">
        <v>10.2568062</v>
      </c>
      <c r="I25" s="18" t="n">
        <v>529.66996302</v>
      </c>
      <c r="J25" s="20" t="n">
        <v>7.62825627</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481.00134905</v>
      </c>
      <c r="F26" s="20" t="n">
        <v>2.7749493</v>
      </c>
      <c r="G26" s="18" t="n">
        <v>491.68784026</v>
      </c>
      <c r="H26" s="20" t="n">
        <v>4.83360691</v>
      </c>
      <c r="I26" s="18" t="n">
        <v>501.95852169</v>
      </c>
      <c r="J26" s="20" t="n">
        <v>3.6767034</v>
      </c>
      <c r="K26" s="18" t="s">
        <v>404</v>
      </c>
      <c r="L26" s="20" t="s">
        <v>404</v>
      </c>
      <c r="M26" s="18" t="s">
        <v>404</v>
      </c>
      <c r="N26" s="20" t="s">
        <v>404</v>
      </c>
      <c r="O26" s="18" t="s">
        <v>404</v>
      </c>
      <c r="P26" s="20" t="s">
        <v>404</v>
      </c>
      <c r="Q26" s="18" t="s">
        <v>404</v>
      </c>
      <c r="R26" s="20" t="s">
        <v>404</v>
      </c>
      <c r="S26" s="18" t="n">
        <v>488.13779046</v>
      </c>
      <c r="T26" s="20" t="n">
        <v>13.9027221</v>
      </c>
    </row>
    <row r="27" spans="1:20">
      <c r="A27" s="15" t="s">
        <v>424</v>
      </c>
      <c r="B27" s="17" t="n">
        <v>5299</v>
      </c>
      <c r="C27" s="18">
        <f>(0.0/B27*100)</f>
        <v/>
      </c>
      <c r="D27" s="19" t="n">
        <v>5299</v>
      </c>
      <c r="E27" s="18" t="n">
        <v>489.95020303</v>
      </c>
      <c r="F27" s="20" t="n">
        <v>2.55464536</v>
      </c>
      <c r="G27" s="18" t="n">
        <v>505.11805302</v>
      </c>
      <c r="H27" s="20" t="n">
        <v>2.78525229</v>
      </c>
      <c r="I27" s="18" t="n">
        <v>455.02499227</v>
      </c>
      <c r="J27" s="20" t="n">
        <v>1.86446425</v>
      </c>
      <c r="K27" s="18" t="s">
        <v>404</v>
      </c>
      <c r="L27" s="20" t="s">
        <v>404</v>
      </c>
      <c r="M27" s="18" t="s">
        <v>404</v>
      </c>
      <c r="N27" s="20" t="s">
        <v>404</v>
      </c>
      <c r="O27" s="18" t="s">
        <v>404</v>
      </c>
      <c r="P27" s="20" t="s">
        <v>404</v>
      </c>
      <c r="Q27" s="18" t="s">
        <v>404</v>
      </c>
      <c r="R27" s="20" t="s">
        <v>404</v>
      </c>
      <c r="S27" s="18" t="s">
        <v>404</v>
      </c>
      <c r="T27" s="20" t="s">
        <v>404</v>
      </c>
    </row>
    <row r="28" spans="1:20">
      <c r="A28" s="15" t="s">
        <v>425</v>
      </c>
      <c r="B28" s="17" t="n">
        <v>7568</v>
      </c>
      <c r="C28" s="18">
        <f>(0.0/B28*100)</f>
        <v/>
      </c>
      <c r="D28" s="19" t="n">
        <v>7568</v>
      </c>
      <c r="E28" s="18" t="n">
        <v>420.87611923</v>
      </c>
      <c r="F28" s="20" t="n">
        <v>3.53365574</v>
      </c>
      <c r="G28" s="18" t="n">
        <v>430.22587489</v>
      </c>
      <c r="H28" s="20" t="n">
        <v>5.93531897</v>
      </c>
      <c r="I28" s="18" t="n">
        <v>423.35840956</v>
      </c>
      <c r="J28" s="20" t="n">
        <v>7.74750735</v>
      </c>
      <c r="K28" s="18" t="s">
        <v>404</v>
      </c>
      <c r="L28" s="20" t="s">
        <v>404</v>
      </c>
      <c r="M28" s="18" t="s">
        <v>404</v>
      </c>
      <c r="N28" s="20" t="s">
        <v>404</v>
      </c>
      <c r="O28" s="18" t="s">
        <v>404</v>
      </c>
      <c r="P28" s="20" t="s">
        <v>404</v>
      </c>
      <c r="Q28" s="18" t="s">
        <v>404</v>
      </c>
      <c r="R28" s="20" t="s">
        <v>404</v>
      </c>
      <c r="S28" s="18" t="n">
        <v>442.440696</v>
      </c>
      <c r="T28" s="20" t="n">
        <v>24.15991935</v>
      </c>
    </row>
    <row r="29" spans="1:20">
      <c r="A29" s="15" t="s">
        <v>426</v>
      </c>
      <c r="B29" s="17" t="n">
        <v>5385</v>
      </c>
      <c r="C29" s="18">
        <f>(1123.0/B29*100)</f>
        <v/>
      </c>
      <c r="D29" s="19" t="n">
        <v>4262</v>
      </c>
      <c r="E29" s="18" t="n">
        <v>505.76705299</v>
      </c>
      <c r="F29" s="20" t="n">
        <v>8.3762861</v>
      </c>
      <c r="G29" s="18" t="n">
        <v>500.69923463</v>
      </c>
      <c r="H29" s="20" t="n">
        <v>13.28195792</v>
      </c>
      <c r="I29" s="18" t="n">
        <v>504.35535703</v>
      </c>
      <c r="J29" s="20" t="n">
        <v>19.52018439</v>
      </c>
      <c r="K29" s="18" t="s">
        <v>404</v>
      </c>
      <c r="L29" s="20" t="s">
        <v>404</v>
      </c>
      <c r="M29" s="18" t="s">
        <v>404</v>
      </c>
      <c r="N29" s="20" t="s">
        <v>404</v>
      </c>
      <c r="O29" s="18" t="s">
        <v>404</v>
      </c>
      <c r="P29" s="20" t="s">
        <v>404</v>
      </c>
      <c r="Q29" s="18" t="s">
        <v>404</v>
      </c>
      <c r="R29" s="20" t="s">
        <v>404</v>
      </c>
      <c r="S29" s="18" t="n">
        <v>489.42362015</v>
      </c>
      <c r="T29" s="20" t="n">
        <v>14.67082172</v>
      </c>
    </row>
    <row r="30" spans="1:20">
      <c r="A30" s="15" t="s">
        <v>427</v>
      </c>
      <c r="B30" s="17" t="n">
        <v>4520</v>
      </c>
      <c r="C30" s="18">
        <f>(957.0/B30*100)</f>
        <v/>
      </c>
      <c r="D30" s="19" t="n">
        <v>3563</v>
      </c>
      <c r="E30" s="18" t="n">
        <v>510.67526239</v>
      </c>
      <c r="F30" s="20" t="n">
        <v>6.44110637</v>
      </c>
      <c r="G30" s="18" t="n">
        <v>492.2774958</v>
      </c>
      <c r="H30" s="20" t="n">
        <v>10.74848399</v>
      </c>
      <c r="I30" s="18" t="n">
        <v>521.11756163</v>
      </c>
      <c r="J30" s="20" t="n">
        <v>4.58506106</v>
      </c>
      <c r="K30" s="18" t="s">
        <v>404</v>
      </c>
      <c r="L30" s="20" t="s">
        <v>404</v>
      </c>
      <c r="M30" s="18" t="s">
        <v>404</v>
      </c>
      <c r="N30" s="20" t="s">
        <v>404</v>
      </c>
      <c r="O30" s="18" t="s">
        <v>404</v>
      </c>
      <c r="P30" s="20" t="s">
        <v>404</v>
      </c>
      <c r="Q30" s="18" t="s">
        <v>404</v>
      </c>
      <c r="R30" s="20" t="s">
        <v>404</v>
      </c>
      <c r="S30" s="18" t="n">
        <v>479.11180723</v>
      </c>
      <c r="T30" s="20" t="n">
        <v>20.5311044</v>
      </c>
    </row>
    <row r="31" spans="1:20">
      <c r="A31" s="15" t="s">
        <v>428</v>
      </c>
      <c r="B31" s="17" t="n">
        <v>5456</v>
      </c>
      <c r="C31" s="18">
        <f>(502.0/B31*100)</f>
        <v/>
      </c>
      <c r="D31" s="19" t="n">
        <v>4954</v>
      </c>
      <c r="E31" s="18" t="n">
        <v>504.44342599</v>
      </c>
      <c r="F31" s="20" t="n">
        <v>7.83105462</v>
      </c>
      <c r="G31" s="18" t="n">
        <v>518.52180538</v>
      </c>
      <c r="H31" s="20" t="n">
        <v>5.75764769</v>
      </c>
      <c r="I31" s="18" t="n">
        <v>514.72087504</v>
      </c>
      <c r="J31" s="20" t="n">
        <v>3.27108558</v>
      </c>
      <c r="K31" s="18" t="s">
        <v>404</v>
      </c>
      <c r="L31" s="20" t="s">
        <v>404</v>
      </c>
      <c r="M31" s="18" t="s">
        <v>404</v>
      </c>
      <c r="N31" s="20" t="s">
        <v>404</v>
      </c>
      <c r="O31" s="18" t="s">
        <v>404</v>
      </c>
      <c r="P31" s="20" t="s">
        <v>404</v>
      </c>
      <c r="Q31" s="18" t="s">
        <v>404</v>
      </c>
      <c r="R31" s="20" t="s">
        <v>404</v>
      </c>
      <c r="S31" s="18" t="n">
        <v>509.43574364</v>
      </c>
      <c r="T31" s="20" t="n">
        <v>10.29240367</v>
      </c>
    </row>
    <row r="32" spans="1:20">
      <c r="A32" s="15" t="s">
        <v>429</v>
      </c>
      <c r="B32" s="17" t="n">
        <v>4478</v>
      </c>
      <c r="C32" s="18">
        <f>(0.0/B32*100)</f>
        <v/>
      </c>
      <c r="D32" s="19" t="n">
        <v>4478</v>
      </c>
      <c r="E32" s="18" t="n">
        <v>524.20627945</v>
      </c>
      <c r="F32" s="20" t="n">
        <v>11.21153459</v>
      </c>
      <c r="G32" s="18" t="n">
        <v>495.43818162</v>
      </c>
      <c r="H32" s="20" t="n">
        <v>4.81544427</v>
      </c>
      <c r="I32" s="18" t="n">
        <v>503.50973177</v>
      </c>
      <c r="J32" s="20" t="n">
        <v>2.92611385</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(29.0/B33*100)</f>
        <v/>
      </c>
      <c r="D33" s="19" t="n">
        <v>7296</v>
      </c>
      <c r="E33" s="18" t="n">
        <v>500.53453929</v>
      </c>
      <c r="F33" s="20" t="n">
        <v>16.03824263</v>
      </c>
      <c r="G33" s="18" t="n">
        <v>499.91722984</v>
      </c>
      <c r="H33" s="20" t="n">
        <v>5.75926892</v>
      </c>
      <c r="I33" s="18" t="n">
        <v>495.60864287</v>
      </c>
      <c r="J33" s="20" t="n">
        <v>3.71165308</v>
      </c>
      <c r="K33" s="18" t="s">
        <v>404</v>
      </c>
      <c r="L33" s="20" t="s">
        <v>404</v>
      </c>
      <c r="M33" s="18" t="s">
        <v>404</v>
      </c>
      <c r="N33" s="20" t="s">
        <v>404</v>
      </c>
      <c r="O33" s="18" t="s">
        <v>404</v>
      </c>
      <c r="P33" s="20" t="s">
        <v>404</v>
      </c>
      <c r="Q33" s="18" t="s">
        <v>404</v>
      </c>
      <c r="R33" s="20" t="s">
        <v>404</v>
      </c>
      <c r="S33" s="18" t="n">
        <v>544.86576691</v>
      </c>
      <c r="T33" s="20" t="n">
        <v>34.34239244</v>
      </c>
    </row>
    <row r="34" spans="1:20">
      <c r="A34" s="15" t="s">
        <v>431</v>
      </c>
      <c r="B34" s="17" t="n">
        <v>6350</v>
      </c>
      <c r="C34" s="18">
        <f>(0.0/B34*100)</f>
        <v/>
      </c>
      <c r="D34" s="19" t="n">
        <v>6350</v>
      </c>
      <c r="E34" s="18" t="n">
        <v>464.01289145</v>
      </c>
      <c r="F34" s="20" t="n">
        <v>4.03949295</v>
      </c>
      <c r="G34" s="18" t="n">
        <v>444.83991204</v>
      </c>
      <c r="H34" s="20" t="n">
        <v>8.56895692</v>
      </c>
      <c r="I34" s="18" t="n">
        <v>412.56344544</v>
      </c>
      <c r="J34" s="20" t="n">
        <v>7.78218455</v>
      </c>
      <c r="K34" s="18" t="s">
        <v>404</v>
      </c>
      <c r="L34" s="20" t="s">
        <v>404</v>
      </c>
      <c r="M34" s="18" t="s">
        <v>404</v>
      </c>
      <c r="N34" s="20" t="s">
        <v>404</v>
      </c>
      <c r="O34" s="18" t="s">
        <v>404</v>
      </c>
      <c r="P34" s="20" t="s">
        <v>404</v>
      </c>
      <c r="Q34" s="18" t="s">
        <v>404</v>
      </c>
      <c r="R34" s="20" t="s">
        <v>404</v>
      </c>
      <c r="S34" s="18" t="n">
        <v>509.57100143</v>
      </c>
      <c r="T34" s="20" t="n">
        <v>30.66102251</v>
      </c>
    </row>
    <row r="35" spans="1:20">
      <c r="A35" s="15" t="s">
        <v>432</v>
      </c>
      <c r="B35" s="17" t="n">
        <v>6406</v>
      </c>
      <c r="C35" s="18">
        <f>(443.0/B35*100)</f>
        <v/>
      </c>
      <c r="D35" s="19" t="n">
        <v>5963</v>
      </c>
      <c r="E35" s="18" t="n">
        <v>511.0269705</v>
      </c>
      <c r="F35" s="20" t="n">
        <v>1.63299703</v>
      </c>
      <c r="G35" s="18" t="n">
        <v>505.70664281</v>
      </c>
      <c r="H35" s="20" t="n">
        <v>4.38514154</v>
      </c>
      <c r="I35" s="18" t="n">
        <v>456.73566902</v>
      </c>
      <c r="J35" s="20" t="n">
        <v>8.96239497</v>
      </c>
      <c r="K35" s="18" t="s">
        <v>404</v>
      </c>
      <c r="L35" s="20" t="s">
        <v>404</v>
      </c>
      <c r="M35" s="18" t="s">
        <v>404</v>
      </c>
      <c r="N35" s="20" t="s">
        <v>404</v>
      </c>
      <c r="O35" s="18" t="s">
        <v>404</v>
      </c>
      <c r="P35" s="20" t="s">
        <v>404</v>
      </c>
      <c r="Q35" s="18" t="s">
        <v>404</v>
      </c>
      <c r="R35" s="20" t="s">
        <v>404</v>
      </c>
      <c r="S35" s="18" t="n">
        <v>482.57458054</v>
      </c>
      <c r="T35" s="20" t="n">
        <v>12.35601822</v>
      </c>
    </row>
    <row r="36" spans="1:20">
      <c r="A36" s="15" t="s">
        <v>433</v>
      </c>
      <c r="B36" s="17" t="n">
        <v>6736</v>
      </c>
      <c r="C36" s="18">
        <f>(10.0/B36*100)</f>
        <v/>
      </c>
      <c r="D36" s="19" t="n">
        <v>6726</v>
      </c>
      <c r="E36" s="18" t="n">
        <v>495.40445723</v>
      </c>
      <c r="F36" s="20" t="n">
        <v>5.09568926</v>
      </c>
      <c r="G36" s="18" t="n">
        <v>507.19310259</v>
      </c>
      <c r="H36" s="20" t="n">
        <v>6.6498647</v>
      </c>
      <c r="I36" s="18" t="n">
        <v>492.64065369</v>
      </c>
      <c r="J36" s="20" t="n">
        <v>3.17804494</v>
      </c>
      <c r="K36" s="18" t="s">
        <v>404</v>
      </c>
      <c r="L36" s="20" t="s">
        <v>404</v>
      </c>
      <c r="M36" s="18" t="s">
        <v>404</v>
      </c>
      <c r="N36" s="20" t="s">
        <v>404</v>
      </c>
      <c r="O36" s="18" t="s">
        <v>404</v>
      </c>
      <c r="P36" s="20" t="s">
        <v>404</v>
      </c>
      <c r="Q36" s="18" t="s">
        <v>404</v>
      </c>
      <c r="R36" s="20" t="s">
        <v>404</v>
      </c>
      <c r="S36" s="18" t="n">
        <v>548.63445967</v>
      </c>
      <c r="T36" s="20" t="n">
        <v>9.46741637</v>
      </c>
    </row>
    <row r="37" spans="1:20">
      <c r="A37" s="15" t="s">
        <v>434</v>
      </c>
      <c r="B37" s="17" t="n">
        <v>5458</v>
      </c>
      <c r="C37" s="18">
        <f>(0.0/B37*100)</f>
        <v/>
      </c>
      <c r="D37" s="19" t="n">
        <v>5458</v>
      </c>
      <c r="E37" s="18" t="n">
        <v>506.20243916</v>
      </c>
      <c r="F37" s="20" t="n">
        <v>5.29207709</v>
      </c>
      <c r="G37" s="18" t="n">
        <v>498.82400541</v>
      </c>
      <c r="H37" s="20" t="n">
        <v>8.152585520000001</v>
      </c>
      <c r="I37" s="18" t="n">
        <v>496.14966823</v>
      </c>
      <c r="J37" s="20" t="n">
        <v>4.75434921</v>
      </c>
      <c r="K37" s="18" t="s">
        <v>404</v>
      </c>
      <c r="L37" s="20" t="s">
        <v>404</v>
      </c>
      <c r="M37" s="18" t="s">
        <v>404</v>
      </c>
      <c r="N37" s="20" t="s">
        <v>404</v>
      </c>
      <c r="O37" s="18" t="s">
        <v>404</v>
      </c>
      <c r="P37" s="20" t="s">
        <v>404</v>
      </c>
      <c r="Q37" s="18" t="s">
        <v>404</v>
      </c>
      <c r="R37" s="20" t="s">
        <v>404</v>
      </c>
      <c r="S37" s="18" t="n">
        <v>480.15714087</v>
      </c>
      <c r="T37" s="20" t="n">
        <v>13.61876903</v>
      </c>
    </row>
    <row r="38" spans="1:20">
      <c r="A38" s="15" t="s">
        <v>435</v>
      </c>
      <c r="B38" s="17" t="n">
        <v>5860</v>
      </c>
      <c r="C38" s="18">
        <f>(268.0/B38*100)</f>
        <v/>
      </c>
      <c r="D38" s="19" t="n">
        <v>5592</v>
      </c>
      <c r="E38" s="18" t="n">
        <v>501.95976195</v>
      </c>
      <c r="F38" s="20" t="n">
        <v>12.42484035</v>
      </c>
      <c r="G38" s="18" t="n">
        <v>511.57726515</v>
      </c>
      <c r="H38" s="20" t="n">
        <v>13.13909018</v>
      </c>
      <c r="I38" s="18" t="n">
        <v>485.40676223</v>
      </c>
      <c r="J38" s="20" t="n">
        <v>4.03006882</v>
      </c>
      <c r="K38" s="18" t="s">
        <v>404</v>
      </c>
      <c r="L38" s="20" t="s">
        <v>404</v>
      </c>
      <c r="M38" s="18" t="s">
        <v>404</v>
      </c>
      <c r="N38" s="20" t="s">
        <v>404</v>
      </c>
      <c r="O38" s="18" t="s">
        <v>404</v>
      </c>
      <c r="P38" s="20" t="s">
        <v>404</v>
      </c>
      <c r="Q38" s="18" t="s">
        <v>404</v>
      </c>
      <c r="R38" s="20" t="s">
        <v>404</v>
      </c>
      <c r="S38" s="18" t="n">
        <v>506.75862074</v>
      </c>
      <c r="T38" s="20" t="n">
        <v>21.32697766</v>
      </c>
    </row>
    <row r="39" spans="1:20">
      <c r="A39" s="15" t="s">
        <v>436</v>
      </c>
      <c r="B39" s="17" t="n">
        <v>5895</v>
      </c>
      <c r="C39" s="18">
        <f>(0.0/B39*100)</f>
        <v/>
      </c>
      <c r="D39" s="19" t="n">
        <v>5895</v>
      </c>
      <c r="E39" s="18" t="n">
        <v>455.82994613</v>
      </c>
      <c r="F39" s="20" t="n">
        <v>6.76828783</v>
      </c>
      <c r="G39" s="18" t="n">
        <v>417.60982065</v>
      </c>
      <c r="H39" s="20" t="n">
        <v>6.53060188</v>
      </c>
      <c r="I39" s="18" t="n">
        <v>388.3295572</v>
      </c>
      <c r="J39" s="20" t="n">
        <v>9.04728225</v>
      </c>
      <c r="K39" s="18" t="s">
        <v>404</v>
      </c>
      <c r="L39" s="20" t="s">
        <v>404</v>
      </c>
      <c r="M39" s="18" t="s">
        <v>404</v>
      </c>
      <c r="N39" s="20" t="s">
        <v>404</v>
      </c>
      <c r="O39" s="18" t="s">
        <v>404</v>
      </c>
      <c r="P39" s="20" t="s">
        <v>404</v>
      </c>
      <c r="Q39" s="18" t="s">
        <v>404</v>
      </c>
      <c r="R39" s="20" t="s">
        <v>404</v>
      </c>
      <c r="S39" s="18" t="n">
        <v>381.90649078</v>
      </c>
      <c r="T39" s="20" t="n">
        <v>6.70260605</v>
      </c>
    </row>
    <row r="40" spans="1:20">
      <c r="A40" s="15" t="s">
        <v>437</v>
      </c>
      <c r="B40" s="17" t="n">
        <v>14157</v>
      </c>
      <c r="C40" s="18">
        <f>(2728.0/B40*100)</f>
        <v/>
      </c>
      <c r="D40" s="19" t="n">
        <v>11429</v>
      </c>
      <c r="E40" s="18" t="n">
        <v>501.89018957</v>
      </c>
      <c r="F40" s="20" t="n">
        <v>9.31653889</v>
      </c>
      <c r="G40" s="18" t="n">
        <v>500.91552036</v>
      </c>
      <c r="H40" s="20" t="n">
        <v>6.88426562</v>
      </c>
      <c r="I40" s="18" t="n">
        <v>498.97442387</v>
      </c>
      <c r="J40" s="20" t="n">
        <v>4.30427261</v>
      </c>
      <c r="K40" s="18" t="s">
        <v>404</v>
      </c>
      <c r="L40" s="20" t="s">
        <v>404</v>
      </c>
      <c r="M40" s="18" t="s">
        <v>404</v>
      </c>
      <c r="N40" s="20" t="s">
        <v>404</v>
      </c>
      <c r="O40" s="18" t="s">
        <v>404</v>
      </c>
      <c r="P40" s="20" t="s">
        <v>404</v>
      </c>
      <c r="Q40" s="18" t="s">
        <v>404</v>
      </c>
      <c r="R40" s="20" t="s">
        <v>404</v>
      </c>
      <c r="S40" s="18" t="n">
        <v>505.65568595</v>
      </c>
      <c r="T40" s="20" t="n">
        <v>8.09413384</v>
      </c>
    </row>
    <row r="41" spans="1:20">
      <c r="A41" s="15" t="s">
        <v>438</v>
      </c>
      <c r="B41" s="17" t="n">
        <v>5712</v>
      </c>
      <c r="C41" s="18">
        <f>(99.0/B41*100)</f>
        <v/>
      </c>
      <c r="D41" s="19" t="n">
        <v>5613</v>
      </c>
      <c r="E41" s="18" t="n">
        <v>507.57567455</v>
      </c>
      <c r="F41" s="20" t="n">
        <v>11.16647193</v>
      </c>
      <c r="G41" s="18" t="n">
        <v>480.39573918</v>
      </c>
      <c r="H41" s="20" t="n">
        <v>10.56794075</v>
      </c>
      <c r="I41" s="18" t="n">
        <v>498.76562516</v>
      </c>
      <c r="J41" s="20" t="n">
        <v>3.80306011</v>
      </c>
      <c r="K41" s="18" t="s">
        <v>404</v>
      </c>
      <c r="L41" s="20" t="s">
        <v>404</v>
      </c>
      <c r="M41" s="18" t="s">
        <v>404</v>
      </c>
      <c r="N41" s="20" t="s">
        <v>404</v>
      </c>
      <c r="O41" s="18" t="s">
        <v>404</v>
      </c>
      <c r="P41" s="20" t="s">
        <v>404</v>
      </c>
      <c r="Q41" s="18" t="s">
        <v>404</v>
      </c>
      <c r="R41" s="20" t="s">
        <v>404</v>
      </c>
      <c r="S41" s="18" t="n">
        <v>515.36481973</v>
      </c>
      <c r="T41" s="20" t="n">
        <v>13.10385552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387.5671724</v>
      </c>
      <c r="F44" s="20" t="n">
        <v>7.2241326</v>
      </c>
      <c r="G44" s="18" t="n">
        <v>411.81301936</v>
      </c>
      <c r="H44" s="20" t="n">
        <v>6.23627091</v>
      </c>
      <c r="I44" s="18" t="n">
        <v>407.32240347</v>
      </c>
      <c r="J44" s="20" t="n">
        <v>5.61905916</v>
      </c>
      <c r="K44" s="18" t="s">
        <v>404</v>
      </c>
      <c r="L44" s="20" t="s">
        <v>404</v>
      </c>
      <c r="M44" s="18" t="s">
        <v>404</v>
      </c>
      <c r="N44" s="20" t="s">
        <v>404</v>
      </c>
      <c r="O44" s="18" t="s">
        <v>404</v>
      </c>
      <c r="P44" s="20" t="s">
        <v>404</v>
      </c>
      <c r="Q44" s="18" t="n">
        <v>477.67442353</v>
      </c>
      <c r="R44" s="20" t="n">
        <v>14.95946159</v>
      </c>
      <c r="S44" s="18" t="n">
        <v>370.37759034</v>
      </c>
      <c r="T44" s="20" t="n">
        <v>19.98887082</v>
      </c>
    </row>
    <row r="45" spans="1:20">
      <c r="A45" s="15" t="s">
        <v>442</v>
      </c>
      <c r="B45" s="17" t="n">
        <v>5519</v>
      </c>
      <c r="C45" s="18">
        <f>(0.0/B45*100)</f>
        <v/>
      </c>
      <c r="D45" s="19" t="n">
        <v>5519</v>
      </c>
      <c r="E45" s="18" t="n">
        <v>350.76709137</v>
      </c>
      <c r="F45" s="20" t="n">
        <v>11.79460599</v>
      </c>
      <c r="G45" s="18" t="n">
        <v>347.52657026</v>
      </c>
      <c r="H45" s="20" t="n">
        <v>6.46656094</v>
      </c>
      <c r="I45" s="18" t="n">
        <v>349.38909228</v>
      </c>
      <c r="J45" s="20" t="n">
        <v>4.93148275</v>
      </c>
      <c r="K45" s="18" t="s">
        <v>404</v>
      </c>
      <c r="L45" s="20" t="s">
        <v>404</v>
      </c>
      <c r="M45" s="18" t="s">
        <v>404</v>
      </c>
      <c r="N45" s="20" t="s">
        <v>404</v>
      </c>
      <c r="O45" s="18" t="s">
        <v>404</v>
      </c>
      <c r="P45" s="20" t="s">
        <v>404</v>
      </c>
      <c r="Q45" s="18" t="s">
        <v>404</v>
      </c>
      <c r="R45" s="20" t="s">
        <v>404</v>
      </c>
      <c r="S45" s="18" t="n">
        <v>392.70885691</v>
      </c>
      <c r="T45" s="20" t="n">
        <v>22.99234588</v>
      </c>
    </row>
    <row r="46" spans="1:20">
      <c r="A46" s="15" t="s">
        <v>443</v>
      </c>
      <c r="B46" s="17" t="n">
        <v>23141</v>
      </c>
      <c r="C46" s="18">
        <f>(4196.0/B46*100)</f>
        <v/>
      </c>
      <c r="D46" s="19" t="n">
        <v>18945</v>
      </c>
      <c r="E46" s="18" t="n">
        <v>424.98753495</v>
      </c>
      <c r="F46" s="20" t="n">
        <v>6.47447621</v>
      </c>
      <c r="G46" s="18" t="n">
        <v>409.67628949</v>
      </c>
      <c r="H46" s="20" t="n">
        <v>6.61879865</v>
      </c>
      <c r="I46" s="18" t="n">
        <v>401.89874956</v>
      </c>
      <c r="J46" s="20" t="n">
        <v>4.04565888</v>
      </c>
      <c r="K46" s="18" t="s">
        <v>404</v>
      </c>
      <c r="L46" s="20" t="s">
        <v>404</v>
      </c>
      <c r="M46" s="18" t="s">
        <v>404</v>
      </c>
      <c r="N46" s="20" t="s">
        <v>404</v>
      </c>
      <c r="O46" s="18" t="s">
        <v>404</v>
      </c>
      <c r="P46" s="20" t="s">
        <v>404</v>
      </c>
      <c r="Q46" s="18" t="s">
        <v>404</v>
      </c>
      <c r="R46" s="20" t="s">
        <v>404</v>
      </c>
      <c r="S46" s="18" t="n">
        <v>378.46099595</v>
      </c>
      <c r="T46" s="20" t="n">
        <v>8.46858231</v>
      </c>
    </row>
    <row r="47" spans="1:20">
      <c r="A47" s="15" t="s">
        <v>444</v>
      </c>
      <c r="B47" s="17" t="n">
        <v>5928</v>
      </c>
      <c r="C47" s="18">
        <f>(0.0/B47*100)</f>
        <v/>
      </c>
      <c r="D47" s="19" t="n">
        <v>5928</v>
      </c>
      <c r="E47" s="18" t="n">
        <v>438.02887766</v>
      </c>
      <c r="F47" s="20" t="n">
        <v>6.75624908</v>
      </c>
      <c r="G47" s="18" t="n">
        <v>420.16934937</v>
      </c>
      <c r="H47" s="20" t="n">
        <v>12.83325018</v>
      </c>
      <c r="I47" s="18" t="n">
        <v>408.76208263</v>
      </c>
      <c r="J47" s="20" t="n">
        <v>20.84660303</v>
      </c>
      <c r="K47" s="18" t="s">
        <v>404</v>
      </c>
      <c r="L47" s="20" t="s">
        <v>404</v>
      </c>
      <c r="M47" s="18" t="s">
        <v>404</v>
      </c>
      <c r="N47" s="20" t="s">
        <v>404</v>
      </c>
      <c r="O47" s="18" t="s">
        <v>404</v>
      </c>
      <c r="P47" s="20" t="s">
        <v>404</v>
      </c>
      <c r="Q47" s="18" t="s">
        <v>404</v>
      </c>
      <c r="R47" s="20" t="s">
        <v>404</v>
      </c>
      <c r="S47" s="18" t="n">
        <v>499.56237767</v>
      </c>
      <c r="T47" s="20" t="n">
        <v>22.77523511</v>
      </c>
    </row>
    <row r="48" spans="1:20">
      <c r="A48" s="15" t="s">
        <v>445</v>
      </c>
      <c r="B48" s="17" t="n">
        <v>9841</v>
      </c>
      <c r="C48" s="18">
        <f>(40.0/B48*100)</f>
        <v/>
      </c>
      <c r="D48" s="19" t="n">
        <v>9801</v>
      </c>
      <c r="E48" s="18" t="n">
        <v>497.20924493</v>
      </c>
      <c r="F48" s="20" t="n">
        <v>11.73112436</v>
      </c>
      <c r="G48" s="18" t="n">
        <v>513.8311449300001</v>
      </c>
      <c r="H48" s="20" t="n">
        <v>10.92147913</v>
      </c>
      <c r="I48" s="18" t="n">
        <v>477.65611369</v>
      </c>
      <c r="J48" s="20" t="n">
        <v>10.2868824</v>
      </c>
      <c r="K48" s="18" t="s">
        <v>404</v>
      </c>
      <c r="L48" s="20" t="s">
        <v>404</v>
      </c>
      <c r="M48" s="18" t="s">
        <v>404</v>
      </c>
      <c r="N48" s="20" t="s">
        <v>404</v>
      </c>
      <c r="O48" s="18" t="s">
        <v>404</v>
      </c>
      <c r="P48" s="20" t="s">
        <v>404</v>
      </c>
      <c r="Q48" s="18" t="s">
        <v>404</v>
      </c>
      <c r="R48" s="20" t="s">
        <v>404</v>
      </c>
      <c r="S48" s="18" t="n">
        <v>388.50251714</v>
      </c>
      <c r="T48" s="20" t="n">
        <v>11.00224915</v>
      </c>
    </row>
    <row r="49" spans="1:20">
      <c r="A49" s="15" t="s">
        <v>446</v>
      </c>
      <c r="B49" s="17" t="n">
        <v>6349</v>
      </c>
      <c r="C49" s="18">
        <f>(52.0/B49*100)</f>
        <v/>
      </c>
      <c r="D49" s="19" t="n">
        <v>6297</v>
      </c>
      <c r="E49" s="18" t="n">
        <v>427.24344737</v>
      </c>
      <c r="F49" s="20" t="n">
        <v>4.81300623</v>
      </c>
      <c r="G49" s="18" t="n">
        <v>433.16428102</v>
      </c>
      <c r="H49" s="20" t="n">
        <v>7.71441873</v>
      </c>
      <c r="I49" s="18" t="n">
        <v>406.88899349</v>
      </c>
      <c r="J49" s="20" t="n">
        <v>8.97429017</v>
      </c>
      <c r="K49" s="18" t="s">
        <v>404</v>
      </c>
      <c r="L49" s="20" t="s">
        <v>404</v>
      </c>
      <c r="M49" s="18" t="s">
        <v>404</v>
      </c>
      <c r="N49" s="20" t="s">
        <v>404</v>
      </c>
      <c r="O49" s="18" t="s">
        <v>404</v>
      </c>
      <c r="P49" s="20" t="s">
        <v>404</v>
      </c>
      <c r="Q49" s="18" t="s">
        <v>404</v>
      </c>
      <c r="R49" s="20" t="s">
        <v>404</v>
      </c>
      <c r="S49" s="18" t="n">
        <v>402.69451877</v>
      </c>
      <c r="T49" s="20" t="n">
        <v>9.0664912</v>
      </c>
    </row>
    <row r="50" spans="1:20">
      <c r="A50" s="15" t="s">
        <v>447</v>
      </c>
      <c r="B50" s="17" t="n">
        <v>11795</v>
      </c>
      <c r="C50" s="18">
        <f>(1031.0/B50*100)</f>
        <v/>
      </c>
      <c r="D50" s="19" t="n">
        <v>10764</v>
      </c>
      <c r="E50" s="18" t="n">
        <v>425.68003006</v>
      </c>
      <c r="F50" s="20" t="n">
        <v>4.6745556</v>
      </c>
      <c r="G50" s="18" t="n">
        <v>437.16729201</v>
      </c>
      <c r="H50" s="20" t="n">
        <v>5.47605287</v>
      </c>
      <c r="I50" s="18" t="n">
        <v>421.96402442</v>
      </c>
      <c r="J50" s="20" t="n">
        <v>8.459286499999999</v>
      </c>
      <c r="K50" s="18" t="s">
        <v>404</v>
      </c>
      <c r="L50" s="20" t="s">
        <v>404</v>
      </c>
      <c r="M50" s="18" t="s">
        <v>404</v>
      </c>
      <c r="N50" s="20" t="s">
        <v>404</v>
      </c>
      <c r="O50" s="18" t="s">
        <v>404</v>
      </c>
      <c r="P50" s="20" t="s">
        <v>404</v>
      </c>
      <c r="Q50" s="18" t="s">
        <v>404</v>
      </c>
      <c r="R50" s="20" t="s">
        <v>404</v>
      </c>
      <c r="S50" s="18" t="n">
        <v>419.84571849</v>
      </c>
      <c r="T50" s="20" t="n">
        <v>13.6003916</v>
      </c>
    </row>
    <row r="51" spans="1:20">
      <c r="A51" s="15" t="s">
        <v>448</v>
      </c>
      <c r="B51" s="17" t="n">
        <v>6866</v>
      </c>
      <c r="C51" s="18">
        <f>(0.0/B51*100)</f>
        <v/>
      </c>
      <c r="D51" s="19" t="n">
        <v>6866</v>
      </c>
      <c r="E51" s="18" t="n">
        <v>414.87574375</v>
      </c>
      <c r="F51" s="20" t="n">
        <v>5.57926096</v>
      </c>
      <c r="G51" s="18" t="n">
        <v>422.50789789</v>
      </c>
      <c r="H51" s="20" t="n">
        <v>7.37714452</v>
      </c>
      <c r="I51" s="18" t="n">
        <v>434.63053098</v>
      </c>
      <c r="J51" s="20" t="n">
        <v>4.31852902</v>
      </c>
      <c r="K51" s="18" t="s">
        <v>404</v>
      </c>
      <c r="L51" s="20" t="s">
        <v>404</v>
      </c>
      <c r="M51" s="18" t="s">
        <v>404</v>
      </c>
      <c r="N51" s="20" t="s">
        <v>404</v>
      </c>
      <c r="O51" s="18" t="s">
        <v>404</v>
      </c>
      <c r="P51" s="20" t="s">
        <v>404</v>
      </c>
      <c r="Q51" s="18" t="s">
        <v>404</v>
      </c>
      <c r="R51" s="20" t="s">
        <v>404</v>
      </c>
      <c r="S51" s="18" t="n">
        <v>440.27116709</v>
      </c>
      <c r="T51" s="20" t="n">
        <v>10.11308843</v>
      </c>
    </row>
    <row r="52" spans="1:20">
      <c r="A52" s="15" t="s">
        <v>449</v>
      </c>
      <c r="B52" s="17" t="n">
        <v>5809</v>
      </c>
      <c r="C52" s="18">
        <f>(0.0/B52*100)</f>
        <v/>
      </c>
      <c r="D52" s="19" t="n">
        <v>5809</v>
      </c>
      <c r="E52" s="18" t="n">
        <v>485.63951515</v>
      </c>
      <c r="F52" s="20" t="n">
        <v>4.39494553</v>
      </c>
      <c r="G52" s="18" t="n">
        <v>494.50404213</v>
      </c>
      <c r="H52" s="20" t="n">
        <v>7.53298415</v>
      </c>
      <c r="I52" s="18" t="n">
        <v>474.88363486</v>
      </c>
      <c r="J52" s="20" t="n">
        <v>8.00826118</v>
      </c>
      <c r="K52" s="18" t="s">
        <v>404</v>
      </c>
      <c r="L52" s="20" t="s">
        <v>404</v>
      </c>
      <c r="M52" s="18" t="s">
        <v>404</v>
      </c>
      <c r="N52" s="20" t="s">
        <v>404</v>
      </c>
      <c r="O52" s="18" t="s">
        <v>404</v>
      </c>
      <c r="P52" s="20" t="s">
        <v>404</v>
      </c>
      <c r="Q52" s="18" t="s">
        <v>404</v>
      </c>
      <c r="R52" s="20" t="s">
        <v>404</v>
      </c>
      <c r="S52" s="18" t="n">
        <v>381.8481</v>
      </c>
      <c r="T52" s="20" t="n">
        <v>13.66633815</v>
      </c>
    </row>
    <row r="53" spans="1:20">
      <c r="A53" s="15" t="s">
        <v>450</v>
      </c>
      <c r="B53" s="17" t="n">
        <v>5571</v>
      </c>
      <c r="C53" s="18">
        <f>(0.0/B53*100)</f>
        <v/>
      </c>
      <c r="D53" s="19" t="n">
        <v>5571</v>
      </c>
      <c r="E53" s="18" t="n">
        <v>443.88073127</v>
      </c>
      <c r="F53" s="20" t="n">
        <v>3.03512382</v>
      </c>
      <c r="G53" s="18" t="n">
        <v>433.35843507</v>
      </c>
      <c r="H53" s="20" t="n">
        <v>5.15867207</v>
      </c>
      <c r="I53" s="18" t="n">
        <v>443.93789559</v>
      </c>
      <c r="J53" s="20" t="n">
        <v>2.17220402</v>
      </c>
      <c r="K53" s="18" t="s">
        <v>404</v>
      </c>
      <c r="L53" s="20" t="s">
        <v>404</v>
      </c>
      <c r="M53" s="18" t="s">
        <v>404</v>
      </c>
      <c r="N53" s="20" t="s">
        <v>404</v>
      </c>
      <c r="O53" s="18" t="s">
        <v>404</v>
      </c>
      <c r="P53" s="20" t="s">
        <v>404</v>
      </c>
      <c r="Q53" s="18" t="s">
        <v>404</v>
      </c>
      <c r="R53" s="20" t="s">
        <v>404</v>
      </c>
      <c r="S53" s="18" t="n">
        <v>332.41395486</v>
      </c>
      <c r="T53" s="20" t="n">
        <v>24.65509394</v>
      </c>
    </row>
    <row r="54" spans="1:20">
      <c r="A54" s="15" t="s">
        <v>451</v>
      </c>
      <c r="B54" s="17" t="n">
        <v>4740</v>
      </c>
      <c r="C54" s="18">
        <f>(199.0/B54*100)</f>
        <v/>
      </c>
      <c r="D54" s="19" t="n">
        <v>4541</v>
      </c>
      <c r="E54" s="18" t="n">
        <v>355.33740883</v>
      </c>
      <c r="F54" s="20" t="n">
        <v>4.51876804</v>
      </c>
      <c r="G54" s="18" t="n">
        <v>361.27136238</v>
      </c>
      <c r="H54" s="20" t="n">
        <v>8.92113383</v>
      </c>
      <c r="I54" s="18" t="n">
        <v>361.95664984</v>
      </c>
      <c r="J54" s="20" t="n">
        <v>12.05826598</v>
      </c>
      <c r="K54" s="18" t="s">
        <v>404</v>
      </c>
      <c r="L54" s="20" t="s">
        <v>404</v>
      </c>
      <c r="M54" s="18" t="s">
        <v>404</v>
      </c>
      <c r="N54" s="20" t="s">
        <v>404</v>
      </c>
      <c r="O54" s="18" t="s">
        <v>404</v>
      </c>
      <c r="P54" s="20" t="s">
        <v>404</v>
      </c>
      <c r="Q54" s="18" t="s">
        <v>404</v>
      </c>
      <c r="R54" s="20" t="s">
        <v>404</v>
      </c>
      <c r="S54" s="18" t="n">
        <v>341.24638123</v>
      </c>
      <c r="T54" s="20" t="n">
        <v>14.44613929</v>
      </c>
    </row>
    <row r="55" spans="1:20">
      <c r="A55" s="15" t="s">
        <v>452</v>
      </c>
      <c r="B55" s="17" t="n">
        <v>5316</v>
      </c>
      <c r="C55" s="18">
        <f>(43.0/B55*100)</f>
        <v/>
      </c>
      <c r="D55" s="19" t="n">
        <v>5273</v>
      </c>
      <c r="E55" s="18" t="n">
        <v>400.87968751</v>
      </c>
      <c r="F55" s="20" t="n">
        <v>4.71490813</v>
      </c>
      <c r="G55" s="18" t="n">
        <v>424.58565177</v>
      </c>
      <c r="H55" s="20" t="n">
        <v>7.47192227</v>
      </c>
      <c r="I55" s="18" t="n">
        <v>380.39593491</v>
      </c>
      <c r="J55" s="20" t="n">
        <v>6.49037218</v>
      </c>
      <c r="K55" s="18" t="s">
        <v>404</v>
      </c>
      <c r="L55" s="20" t="s">
        <v>404</v>
      </c>
      <c r="M55" s="18" t="s">
        <v>404</v>
      </c>
      <c r="N55" s="20" t="s">
        <v>404</v>
      </c>
      <c r="O55" s="18" t="s">
        <v>404</v>
      </c>
      <c r="P55" s="20" t="s">
        <v>404</v>
      </c>
      <c r="Q55" s="18" t="n">
        <v>374.10163089</v>
      </c>
      <c r="R55" s="20" t="n">
        <v>26.2006877</v>
      </c>
      <c r="S55" s="18" t="n">
        <v>357.46524489</v>
      </c>
      <c r="T55" s="20" t="n">
        <v>27.52903135</v>
      </c>
    </row>
    <row r="56" spans="1:20">
      <c r="A56" s="15" t="s">
        <v>453</v>
      </c>
      <c r="B56" s="17" t="n">
        <v>5359</v>
      </c>
      <c r="C56" s="18">
        <f>(0.0/B56*100)</f>
        <v/>
      </c>
      <c r="D56" s="19" t="n">
        <v>5359</v>
      </c>
      <c r="E56" s="18" t="n">
        <v>541.81820864</v>
      </c>
      <c r="F56" s="20" t="n">
        <v>4.97048401</v>
      </c>
      <c r="G56" s="18" t="n">
        <v>512.85270294</v>
      </c>
      <c r="H56" s="20" t="n">
        <v>6.52520695</v>
      </c>
      <c r="I56" s="18" t="n">
        <v>499.30393079</v>
      </c>
      <c r="J56" s="20" t="n">
        <v>13.78875015</v>
      </c>
      <c r="K56" s="18" t="s">
        <v>404</v>
      </c>
      <c r="L56" s="20" t="s">
        <v>404</v>
      </c>
      <c r="M56" s="18" t="s">
        <v>404</v>
      </c>
      <c r="N56" s="20" t="s">
        <v>404</v>
      </c>
      <c r="O56" s="18" t="s">
        <v>404</v>
      </c>
      <c r="P56" s="20" t="s">
        <v>404</v>
      </c>
      <c r="Q56" s="18" t="s">
        <v>404</v>
      </c>
      <c r="R56" s="20" t="s">
        <v>404</v>
      </c>
      <c r="S56" s="18" t="n">
        <v>526.73243357</v>
      </c>
      <c r="T56" s="20" t="n">
        <v>13.68526791</v>
      </c>
    </row>
    <row r="57" spans="1:20">
      <c r="A57" s="15" t="s">
        <v>454</v>
      </c>
      <c r="B57" s="17" t="n">
        <v>6513</v>
      </c>
      <c r="C57" s="18">
        <f>(0.0/B57*100)</f>
        <v/>
      </c>
      <c r="D57" s="19" t="n">
        <v>6513</v>
      </c>
      <c r="E57" s="18" t="n">
        <v>409.48457156</v>
      </c>
      <c r="F57" s="20" t="n">
        <v>6.36692769</v>
      </c>
      <c r="G57" s="18" t="n">
        <v>402.56245188</v>
      </c>
      <c r="H57" s="20" t="n">
        <v>6.82065355</v>
      </c>
      <c r="I57" s="18" t="n">
        <v>382.77635763</v>
      </c>
      <c r="J57" s="20" t="n">
        <v>4.76576517</v>
      </c>
      <c r="K57" s="18" t="s">
        <v>404</v>
      </c>
      <c r="L57" s="20" t="s">
        <v>404</v>
      </c>
      <c r="M57" s="18" t="s">
        <v>404</v>
      </c>
      <c r="N57" s="20" t="s">
        <v>404</v>
      </c>
      <c r="O57" s="18" t="s">
        <v>404</v>
      </c>
      <c r="P57" s="20" t="s">
        <v>404</v>
      </c>
      <c r="Q57" s="18" t="n">
        <v>431.18422719</v>
      </c>
      <c r="R57" s="20" t="n">
        <v>5.75898052</v>
      </c>
      <c r="S57" s="18" t="n">
        <v>359.68517701</v>
      </c>
      <c r="T57" s="20" t="n">
        <v>8.64046068</v>
      </c>
    </row>
    <row r="58" spans="1:20">
      <c r="A58" s="15" t="s">
        <v>455</v>
      </c>
      <c r="B58" s="17" t="n">
        <v>7267</v>
      </c>
      <c r="C58" s="18">
        <f>(0.0/B58*100)</f>
        <v/>
      </c>
      <c r="D58" s="19" t="n">
        <v>7267</v>
      </c>
      <c r="E58" s="18" t="n">
        <v>413.32422608</v>
      </c>
      <c r="F58" s="20" t="n">
        <v>10.62057189</v>
      </c>
      <c r="G58" s="18" t="n">
        <v>403.91524325</v>
      </c>
      <c r="H58" s="20" t="n">
        <v>6.96213531</v>
      </c>
      <c r="I58" s="18" t="n">
        <v>409.35230177</v>
      </c>
      <c r="J58" s="20" t="n">
        <v>4.4382619</v>
      </c>
      <c r="K58" s="18" t="s">
        <v>404</v>
      </c>
      <c r="L58" s="20" t="s">
        <v>404</v>
      </c>
      <c r="M58" s="18" t="s">
        <v>404</v>
      </c>
      <c r="N58" s="20" t="s">
        <v>404</v>
      </c>
      <c r="O58" s="18" t="s">
        <v>404</v>
      </c>
      <c r="P58" s="20" t="s">
        <v>404</v>
      </c>
      <c r="Q58" s="18" t="s">
        <v>404</v>
      </c>
      <c r="R58" s="20" t="s">
        <v>404</v>
      </c>
      <c r="S58" s="18" t="n">
        <v>412.38103819</v>
      </c>
      <c r="T58" s="20" t="n">
        <v>25.93980092</v>
      </c>
    </row>
    <row r="59" spans="1:20">
      <c r="A59" s="15" t="s">
        <v>456</v>
      </c>
      <c r="B59" s="17" t="n">
        <v>4826</v>
      </c>
      <c r="C59" s="18">
        <f>(0.0/B59*100)</f>
        <v/>
      </c>
      <c r="D59" s="19" t="n">
        <v>4826</v>
      </c>
      <c r="E59" s="18" t="n">
        <v>353.49561667</v>
      </c>
      <c r="F59" s="20" t="n">
        <v>2.97716812</v>
      </c>
      <c r="G59" s="18" t="n">
        <v>347.80163896</v>
      </c>
      <c r="H59" s="20" t="n">
        <v>2.58846929</v>
      </c>
      <c r="I59" s="18" t="n">
        <v>341.5683814</v>
      </c>
      <c r="J59" s="20" t="n">
        <v>2.90120861</v>
      </c>
      <c r="K59" s="18" t="s">
        <v>404</v>
      </c>
      <c r="L59" s="20" t="s">
        <v>404</v>
      </c>
      <c r="M59" s="18" t="s">
        <v>404</v>
      </c>
      <c r="N59" s="20" t="s">
        <v>404</v>
      </c>
      <c r="O59" s="18" t="s">
        <v>404</v>
      </c>
      <c r="P59" s="20" t="s">
        <v>404</v>
      </c>
      <c r="Q59" s="18" t="s">
        <v>404</v>
      </c>
      <c r="R59" s="20" t="s">
        <v>404</v>
      </c>
      <c r="S59" s="18" t="n">
        <v>336.62452138</v>
      </c>
      <c r="T59" s="20" t="n">
        <v>6.75924572</v>
      </c>
    </row>
    <row r="60" spans="1:20">
      <c r="A60" s="15" t="s">
        <v>457</v>
      </c>
      <c r="B60" s="17" t="n">
        <v>4546</v>
      </c>
      <c r="C60" s="18">
        <f>(0.0/B60*100)</f>
        <v/>
      </c>
      <c r="D60" s="19" t="n">
        <v>4546</v>
      </c>
      <c r="E60" s="18" t="n">
        <v>351.6169467</v>
      </c>
      <c r="F60" s="20" t="n">
        <v>8.595028170000001</v>
      </c>
      <c r="G60" s="18" t="n">
        <v>353.0999736</v>
      </c>
      <c r="H60" s="20" t="n">
        <v>8.94663961</v>
      </c>
      <c r="I60" s="18" t="n">
        <v>321.56034802</v>
      </c>
      <c r="J60" s="20" t="n">
        <v>12.32965615</v>
      </c>
      <c r="K60" s="18" t="s">
        <v>404</v>
      </c>
      <c r="L60" s="20" t="s">
        <v>404</v>
      </c>
      <c r="M60" s="18" t="s">
        <v>404</v>
      </c>
      <c r="N60" s="20" t="s">
        <v>404</v>
      </c>
      <c r="O60" s="18" t="s">
        <v>404</v>
      </c>
      <c r="P60" s="20" t="s">
        <v>404</v>
      </c>
      <c r="Q60" s="18" t="s">
        <v>404</v>
      </c>
      <c r="R60" s="20" t="s">
        <v>404</v>
      </c>
      <c r="S60" s="18" t="n">
        <v>362.64117926</v>
      </c>
      <c r="T60" s="20" t="n">
        <v>34.00252207</v>
      </c>
    </row>
    <row r="61" spans="1:20">
      <c r="A61" s="15" t="s">
        <v>458</v>
      </c>
      <c r="B61" s="17" t="n">
        <v>6525</v>
      </c>
      <c r="C61" s="18">
        <f>(0.0/B61*100)</f>
        <v/>
      </c>
      <c r="D61" s="19" t="n">
        <v>6525</v>
      </c>
      <c r="E61" s="18" t="n">
        <v>474.46328664</v>
      </c>
      <c r="F61" s="20" t="n">
        <v>6.74938195</v>
      </c>
      <c r="G61" s="18" t="n">
        <v>470.58056731</v>
      </c>
      <c r="H61" s="20" t="n">
        <v>5.3912085</v>
      </c>
      <c r="I61" s="18" t="n">
        <v>471.78601146</v>
      </c>
      <c r="J61" s="20" t="n">
        <v>3.63686856</v>
      </c>
      <c r="K61" s="18" t="s">
        <v>404</v>
      </c>
      <c r="L61" s="20" t="s">
        <v>404</v>
      </c>
      <c r="M61" s="18" t="s">
        <v>404</v>
      </c>
      <c r="N61" s="20" t="s">
        <v>404</v>
      </c>
      <c r="O61" s="18" t="s">
        <v>404</v>
      </c>
      <c r="P61" s="20" t="s">
        <v>404</v>
      </c>
      <c r="Q61" s="18" t="s">
        <v>404</v>
      </c>
      <c r="R61" s="20" t="s">
        <v>404</v>
      </c>
      <c r="S61" s="18" t="n">
        <v>483.8976135</v>
      </c>
      <c r="T61" s="20" t="n">
        <v>15.36536713</v>
      </c>
    </row>
    <row r="62" spans="1:20">
      <c r="A62" s="15" t="s">
        <v>459</v>
      </c>
      <c r="B62" s="17" t="n">
        <v>4476</v>
      </c>
      <c r="C62" s="18">
        <f>(0.0/B62*100)</f>
        <v/>
      </c>
      <c r="D62" s="19" t="n">
        <v>4476</v>
      </c>
      <c r="E62" s="18" t="n">
        <v>509.4739712</v>
      </c>
      <c r="F62" s="20" t="n">
        <v>1.53220643</v>
      </c>
      <c r="G62" s="18" t="n">
        <v>507.07437579</v>
      </c>
      <c r="H62" s="20" t="n">
        <v>2.40761388</v>
      </c>
      <c r="I62" s="18" t="n">
        <v>504.91975487</v>
      </c>
      <c r="J62" s="20" t="n">
        <v>5.09518074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351.14525446</v>
      </c>
      <c r="F63" s="20" t="n">
        <v>1.55446795</v>
      </c>
      <c r="G63" s="18" t="n">
        <v>348.69191576</v>
      </c>
      <c r="H63" s="20" t="n">
        <v>2.84749043</v>
      </c>
      <c r="I63" s="18" t="n">
        <v>332.56248243</v>
      </c>
      <c r="J63" s="20" t="n">
        <v>7.24473401</v>
      </c>
      <c r="K63" s="18" t="s">
        <v>404</v>
      </c>
      <c r="L63" s="20" t="s">
        <v>404</v>
      </c>
      <c r="M63" s="18" t="s">
        <v>404</v>
      </c>
      <c r="N63" s="20" t="s">
        <v>404</v>
      </c>
      <c r="O63" s="18" t="s">
        <v>404</v>
      </c>
      <c r="P63" s="20" t="s">
        <v>404</v>
      </c>
      <c r="Q63" s="18" t="s">
        <v>404</v>
      </c>
      <c r="R63" s="20" t="s">
        <v>404</v>
      </c>
      <c r="S63" s="18" t="n">
        <v>375.77549628</v>
      </c>
      <c r="T63" s="20" t="n">
        <v>5.49024071</v>
      </c>
    </row>
    <row r="64" spans="1:20">
      <c r="A64" s="15" t="s">
        <v>461</v>
      </c>
      <c r="B64" s="17" t="n">
        <v>3634</v>
      </c>
      <c r="C64" s="18">
        <f>(27.0/B64*100)</f>
        <v/>
      </c>
      <c r="D64" s="19" t="n">
        <v>3607</v>
      </c>
      <c r="E64" s="18" t="n">
        <v>484.84063971</v>
      </c>
      <c r="F64" s="20" t="n">
        <v>2.49668799</v>
      </c>
      <c r="G64" s="18" t="n">
        <v>450.82789389</v>
      </c>
      <c r="H64" s="20" t="n">
        <v>6.86834372</v>
      </c>
      <c r="I64" s="18" t="n">
        <v>396.34051799</v>
      </c>
      <c r="J64" s="20" t="n">
        <v>2.88170286</v>
      </c>
      <c r="K64" s="18" t="s">
        <v>404</v>
      </c>
      <c r="L64" s="20" t="s">
        <v>404</v>
      </c>
      <c r="M64" s="18" t="s">
        <v>404</v>
      </c>
      <c r="N64" s="20" t="s">
        <v>404</v>
      </c>
      <c r="O64" s="18" t="n">
        <v>519.51601944</v>
      </c>
      <c r="P64" s="20" t="n">
        <v>13.11383254</v>
      </c>
      <c r="Q64" s="18" t="s">
        <v>404</v>
      </c>
      <c r="R64" s="20" t="s">
        <v>404</v>
      </c>
      <c r="S64" s="18" t="n">
        <v>496.67599766</v>
      </c>
      <c r="T64" s="20" t="n">
        <v>7.89596215</v>
      </c>
    </row>
    <row r="65" spans="1:20">
      <c r="A65" s="15" t="s">
        <v>462</v>
      </c>
      <c r="B65" s="17" t="n">
        <v>5325</v>
      </c>
      <c r="C65" s="18">
        <f>(0.0/B65*100)</f>
        <v/>
      </c>
      <c r="D65" s="19" t="n">
        <v>5325</v>
      </c>
      <c r="E65" s="18" t="n">
        <v>416.38365874</v>
      </c>
      <c r="F65" s="20" t="n">
        <v>5.22529859</v>
      </c>
      <c r="G65" s="18" t="n">
        <v>438.55186294</v>
      </c>
      <c r="H65" s="20" t="n">
        <v>9.96567254</v>
      </c>
      <c r="I65" s="18" t="n">
        <v>404.89230053</v>
      </c>
      <c r="J65" s="20" t="n">
        <v>4.92212682</v>
      </c>
      <c r="K65" s="18" t="s">
        <v>404</v>
      </c>
      <c r="L65" s="20" t="s">
        <v>404</v>
      </c>
      <c r="M65" s="18" t="s">
        <v>404</v>
      </c>
      <c r="N65" s="20" t="s">
        <v>404</v>
      </c>
      <c r="O65" s="18" t="n">
        <v>464.01345455</v>
      </c>
      <c r="P65" s="20" t="n">
        <v>14.17585273</v>
      </c>
      <c r="Q65" s="18" t="s">
        <v>404</v>
      </c>
      <c r="R65" s="20" t="s">
        <v>404</v>
      </c>
      <c r="S65" s="18" t="s">
        <v>404</v>
      </c>
      <c r="T65" s="20" t="s">
        <v>404</v>
      </c>
    </row>
    <row r="66" spans="1:20">
      <c r="A66" s="15" t="s">
        <v>463</v>
      </c>
      <c r="B66" s="17" t="n">
        <v>5665</v>
      </c>
      <c r="C66" s="18">
        <f>(0.0/B66*100)</f>
        <v/>
      </c>
      <c r="D66" s="19" t="n">
        <v>5665</v>
      </c>
      <c r="E66" s="18" t="n">
        <v>416.51770497</v>
      </c>
      <c r="F66" s="20" t="n">
        <v>1.65902516</v>
      </c>
      <c r="G66" s="18" t="n">
        <v>442.10124029</v>
      </c>
      <c r="H66" s="20" t="n">
        <v>4.08443712</v>
      </c>
      <c r="I66" s="18" t="n">
        <v>464.52506584</v>
      </c>
      <c r="J66" s="20" t="n">
        <v>4.96588045</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395.71558453</v>
      </c>
      <c r="F67" s="20" t="n">
        <v>4.20163462</v>
      </c>
      <c r="G67" s="18" t="n">
        <v>397.04467733</v>
      </c>
      <c r="H67" s="20" t="n">
        <v>6.86942537</v>
      </c>
      <c r="I67" s="18" t="n">
        <v>407.67755932</v>
      </c>
      <c r="J67" s="20" t="n">
        <v>9.98396007</v>
      </c>
      <c r="K67" s="18" t="s">
        <v>404</v>
      </c>
      <c r="L67" s="20" t="s">
        <v>404</v>
      </c>
      <c r="M67" s="18" t="s">
        <v>404</v>
      </c>
      <c r="N67" s="20" t="s">
        <v>404</v>
      </c>
      <c r="O67" s="18" t="s">
        <v>404</v>
      </c>
      <c r="P67" s="20" t="s">
        <v>404</v>
      </c>
      <c r="Q67" s="18" t="s">
        <v>404</v>
      </c>
      <c r="R67" s="20" t="s">
        <v>404</v>
      </c>
      <c r="S67" s="18" t="n">
        <v>404.9411462</v>
      </c>
      <c r="T67" s="20" t="n">
        <v>15.35917581</v>
      </c>
    </row>
    <row r="68" spans="1:20">
      <c r="A68" s="15" t="s">
        <v>465</v>
      </c>
      <c r="B68" s="17" t="n">
        <v>12083</v>
      </c>
      <c r="C68" s="18">
        <f>(0.0/B68*100)</f>
        <v/>
      </c>
      <c r="D68" s="19" t="n">
        <v>12083</v>
      </c>
      <c r="E68" s="18" t="n">
        <v>445.64808619</v>
      </c>
      <c r="F68" s="20" t="n">
        <v>1.58117471</v>
      </c>
      <c r="G68" s="18" t="n">
        <v>395.10192286</v>
      </c>
      <c r="H68" s="20" t="n">
        <v>2.49546637</v>
      </c>
      <c r="I68" s="18" t="n">
        <v>373.8922401</v>
      </c>
      <c r="J68" s="20" t="n">
        <v>1.30108504</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437.49902496</v>
      </c>
      <c r="F69" s="20" t="n">
        <v>6.29600559</v>
      </c>
      <c r="G69" s="18" t="n">
        <v>435.76204274</v>
      </c>
      <c r="H69" s="20" t="n">
        <v>7.18286118</v>
      </c>
      <c r="I69" s="18" t="n">
        <v>417.07924226</v>
      </c>
      <c r="J69" s="20" t="n">
        <v>8.561267109999999</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472.33716955</v>
      </c>
      <c r="F70" s="20" t="n">
        <v>8.11198849</v>
      </c>
      <c r="G70" s="18" t="n">
        <v>501.35143704</v>
      </c>
      <c r="H70" s="20" t="n">
        <v>7.27660488</v>
      </c>
      <c r="I70" s="18" t="n">
        <v>498.20706591</v>
      </c>
      <c r="J70" s="20" t="n">
        <v>3.87239177</v>
      </c>
      <c r="K70" s="18" t="s">
        <v>404</v>
      </c>
      <c r="L70" s="20" t="s">
        <v>404</v>
      </c>
      <c r="M70" s="18" t="s">
        <v>404</v>
      </c>
      <c r="N70" s="20" t="s">
        <v>404</v>
      </c>
      <c r="O70" s="18" t="s">
        <v>404</v>
      </c>
      <c r="P70" s="20" t="s">
        <v>404</v>
      </c>
      <c r="Q70" s="18" t="s">
        <v>404</v>
      </c>
      <c r="R70" s="20" t="s">
        <v>404</v>
      </c>
      <c r="S70" s="18" t="n">
        <v>469.67819916</v>
      </c>
      <c r="T70" s="20" t="n">
        <v>16.57734744</v>
      </c>
    </row>
    <row r="71" spans="1:20">
      <c r="A71" s="15" t="s">
        <v>468</v>
      </c>
      <c r="B71" s="17" t="n">
        <v>6115</v>
      </c>
      <c r="C71" s="18">
        <f>(0.0/B71*100)</f>
        <v/>
      </c>
      <c r="D71" s="19" t="n">
        <v>6115</v>
      </c>
      <c r="E71" s="18" t="n">
        <v>577.6221938</v>
      </c>
      <c r="F71" s="20" t="n">
        <v>2.22417937</v>
      </c>
      <c r="G71" s="18" t="n">
        <v>512.09076203</v>
      </c>
      <c r="H71" s="20" t="n">
        <v>2.17032332</v>
      </c>
      <c r="I71" s="18" t="n">
        <v>498.31485123</v>
      </c>
      <c r="J71" s="20" t="n">
        <v>3.08331745</v>
      </c>
      <c r="K71" s="18" t="s">
        <v>404</v>
      </c>
      <c r="L71" s="20" t="s">
        <v>404</v>
      </c>
      <c r="M71" s="18" t="s">
        <v>404</v>
      </c>
      <c r="N71" s="20" t="s">
        <v>404</v>
      </c>
      <c r="O71" s="18" t="s">
        <v>404</v>
      </c>
      <c r="P71" s="20" t="s">
        <v>404</v>
      </c>
      <c r="Q71" s="18" t="s">
        <v>404</v>
      </c>
      <c r="R71" s="20" t="s">
        <v>404</v>
      </c>
      <c r="S71" s="18" t="n">
        <v>477.62548649</v>
      </c>
      <c r="T71" s="20" t="n">
        <v>16.94240927</v>
      </c>
    </row>
    <row r="72" spans="1:20">
      <c r="A72" s="15" t="s">
        <v>469</v>
      </c>
      <c r="B72" s="17" t="n">
        <v>7708</v>
      </c>
      <c r="C72" s="18">
        <f>(0.0/B72*100)</f>
        <v/>
      </c>
      <c r="D72" s="19" t="n">
        <v>7708</v>
      </c>
      <c r="E72" s="18" t="n">
        <v>500.6265701</v>
      </c>
      <c r="F72" s="20" t="n">
        <v>6.76602784</v>
      </c>
      <c r="G72" s="18" t="n">
        <v>500.1348792</v>
      </c>
      <c r="H72" s="20" t="n">
        <v>6.73973285</v>
      </c>
      <c r="I72" s="18" t="n">
        <v>487.43630196</v>
      </c>
      <c r="J72" s="20" t="n">
        <v>5.88332216</v>
      </c>
      <c r="K72" s="18" t="s">
        <v>404</v>
      </c>
      <c r="L72" s="20" t="s">
        <v>404</v>
      </c>
      <c r="M72" s="18" t="s">
        <v>404</v>
      </c>
      <c r="N72" s="20" t="s">
        <v>404</v>
      </c>
      <c r="O72" s="18" t="s">
        <v>404</v>
      </c>
      <c r="P72" s="20" t="s">
        <v>404</v>
      </c>
      <c r="Q72" s="18" t="s">
        <v>404</v>
      </c>
      <c r="R72" s="20" t="s">
        <v>404</v>
      </c>
      <c r="S72" s="18" t="n">
        <v>498.65041849</v>
      </c>
      <c r="T72" s="20" t="n">
        <v>35.96749374</v>
      </c>
    </row>
    <row r="73" spans="1:20">
      <c r="A73" s="15" t="s">
        <v>470</v>
      </c>
      <c r="B73" s="17" t="n">
        <v>8249</v>
      </c>
      <c r="C73" s="18">
        <f>(0.0/B73*100)</f>
        <v/>
      </c>
      <c r="D73" s="19" t="n">
        <v>8249</v>
      </c>
      <c r="E73" s="18" t="n">
        <v>387.34048564</v>
      </c>
      <c r="F73" s="20" t="n">
        <v>7.32108431</v>
      </c>
      <c r="G73" s="18" t="n">
        <v>410.10355461</v>
      </c>
      <c r="H73" s="20" t="n">
        <v>6.33112298</v>
      </c>
      <c r="I73" s="18" t="n">
        <v>419.13865759</v>
      </c>
      <c r="J73" s="20" t="n">
        <v>5.15856401</v>
      </c>
      <c r="K73" s="18" t="s">
        <v>404</v>
      </c>
      <c r="L73" s="20" t="s">
        <v>404</v>
      </c>
      <c r="M73" s="18" t="s">
        <v>404</v>
      </c>
      <c r="N73" s="20" t="s">
        <v>404</v>
      </c>
      <c r="O73" s="18" t="s">
        <v>404</v>
      </c>
      <c r="P73" s="20" t="s">
        <v>404</v>
      </c>
      <c r="Q73" s="18" t="s">
        <v>404</v>
      </c>
      <c r="R73" s="20" t="s">
        <v>404</v>
      </c>
      <c r="S73" s="18" t="n">
        <v>408.20250006</v>
      </c>
      <c r="T73" s="20" t="n">
        <v>12.47253276</v>
      </c>
    </row>
    <row r="74" spans="1:20">
      <c r="A74" s="15" t="s">
        <v>471</v>
      </c>
      <c r="B74" s="17" t="n">
        <v>4692</v>
      </c>
      <c r="C74" s="18">
        <f>(484.0/B74*100)</f>
        <v/>
      </c>
      <c r="D74" s="19" t="n">
        <v>4208</v>
      </c>
      <c r="E74" s="18" t="n">
        <v>469.82482502</v>
      </c>
      <c r="F74" s="20" t="n">
        <v>4.38397975</v>
      </c>
      <c r="G74" s="18" t="n">
        <v>429.16416198</v>
      </c>
      <c r="H74" s="20" t="n">
        <v>1.96768755</v>
      </c>
      <c r="I74" s="18" t="n">
        <v>386.71917679</v>
      </c>
      <c r="J74" s="20" t="n">
        <v>3.72006434</v>
      </c>
      <c r="K74" s="18" t="s">
        <v>404</v>
      </c>
      <c r="L74" s="20" t="s">
        <v>404</v>
      </c>
      <c r="M74" s="18" t="s">
        <v>404</v>
      </c>
      <c r="N74" s="20" t="s">
        <v>404</v>
      </c>
      <c r="O74" s="18" t="s">
        <v>404</v>
      </c>
      <c r="P74" s="20" t="s">
        <v>404</v>
      </c>
      <c r="Q74" s="18" t="s">
        <v>404</v>
      </c>
      <c r="R74" s="20" t="s">
        <v>404</v>
      </c>
      <c r="S74" s="18" t="n">
        <v>258.64583125</v>
      </c>
      <c r="T74" s="20" t="n">
        <v>22.50681534</v>
      </c>
    </row>
    <row r="75" spans="1:20">
      <c r="A75" s="15" t="s">
        <v>472</v>
      </c>
      <c r="B75" s="17" t="n">
        <v>5375</v>
      </c>
      <c r="C75" s="18">
        <f>(483.0/B75*100)</f>
        <v/>
      </c>
      <c r="D75" s="19" t="n">
        <v>4892</v>
      </c>
      <c r="E75" s="18" t="n">
        <v>371.68640227</v>
      </c>
      <c r="F75" s="20" t="n">
        <v>16.90365285</v>
      </c>
      <c r="G75" s="18" t="n">
        <v>358.53308296</v>
      </c>
      <c r="H75" s="20" t="n">
        <v>8.131805780000001</v>
      </c>
      <c r="I75" s="18" t="n">
        <v>363.56636991</v>
      </c>
      <c r="J75" s="20" t="n">
        <v>4.6907153</v>
      </c>
      <c r="K75" s="18" t="s">
        <v>404</v>
      </c>
      <c r="L75" s="20" t="s">
        <v>404</v>
      </c>
      <c r="M75" s="18" t="s">
        <v>404</v>
      </c>
      <c r="N75" s="20" t="s">
        <v>404</v>
      </c>
      <c r="O75" s="18" t="s">
        <v>404</v>
      </c>
      <c r="P75" s="20" t="s">
        <v>404</v>
      </c>
      <c r="Q75" s="18" t="s">
        <v>404</v>
      </c>
      <c r="R75" s="20" t="s">
        <v>404</v>
      </c>
      <c r="S75" s="18" t="n">
        <v>344.45547398</v>
      </c>
      <c r="T75" s="20" t="n">
        <v>23.66944519</v>
      </c>
    </row>
    <row r="76" spans="1:20">
      <c r="A76" s="15" t="s">
        <v>473</v>
      </c>
      <c r="B76" s="17" t="n">
        <v>14167</v>
      </c>
      <c r="C76" s="18">
        <f>(1400.0/B76*100)</f>
        <v/>
      </c>
      <c r="D76" s="19" t="n">
        <v>12767</v>
      </c>
      <c r="E76" s="18" t="n">
        <v>475.72758059</v>
      </c>
      <c r="F76" s="20" t="n">
        <v>7.14501492</v>
      </c>
      <c r="G76" s="18" t="n">
        <v>448.6956291</v>
      </c>
      <c r="H76" s="20" t="n">
        <v>8.19033533</v>
      </c>
      <c r="I76" s="18" t="n">
        <v>407.39171915</v>
      </c>
      <c r="J76" s="20" t="n">
        <v>3.97936115</v>
      </c>
      <c r="K76" s="18" t="s">
        <v>404</v>
      </c>
      <c r="L76" s="20" t="s">
        <v>404</v>
      </c>
      <c r="M76" s="18" t="s">
        <v>404</v>
      </c>
      <c r="N76" s="20" t="s">
        <v>404</v>
      </c>
      <c r="O76" s="18" t="s">
        <v>404</v>
      </c>
      <c r="P76" s="20" t="s">
        <v>404</v>
      </c>
      <c r="Q76" s="18" t="s">
        <v>404</v>
      </c>
      <c r="R76" s="20" t="s">
        <v>404</v>
      </c>
      <c r="S76" s="18" t="n">
        <v>440.23478021</v>
      </c>
      <c r="T76" s="20" t="n">
        <v>11.82262661</v>
      </c>
    </row>
    <row r="77" spans="1:20">
      <c r="A77" s="15" t="s">
        <v>474</v>
      </c>
      <c r="B77" s="17" t="n">
        <v>6062</v>
      </c>
      <c r="C77" s="18">
        <f>(0.0/B77*100)</f>
        <v/>
      </c>
      <c r="D77" s="19" t="n">
        <v>6062</v>
      </c>
      <c r="E77" s="18" t="n">
        <v>446.20147612</v>
      </c>
      <c r="F77" s="20" t="n">
        <v>4.4473455</v>
      </c>
      <c r="G77" s="18" t="n">
        <v>435.32324236</v>
      </c>
      <c r="H77" s="20" t="n">
        <v>8.262848809999999</v>
      </c>
      <c r="I77" s="18" t="n">
        <v>421.22079272</v>
      </c>
      <c r="J77" s="20" t="n">
        <v>5.0139403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481.11706118</v>
      </c>
      <c r="F78" s="20" t="n">
        <v>7.49744291</v>
      </c>
      <c r="G78" s="18" t="n">
        <v>496.11447262</v>
      </c>
      <c r="H78" s="20" t="n">
        <v>9.29145117</v>
      </c>
      <c r="I78" s="18" t="n">
        <v>484.45108258</v>
      </c>
      <c r="J78" s="20" t="n">
        <v>5.12775923</v>
      </c>
      <c r="K78" s="18" t="s">
        <v>404</v>
      </c>
      <c r="L78" s="20" t="s">
        <v>404</v>
      </c>
      <c r="M78" s="18" t="s">
        <v>404</v>
      </c>
      <c r="N78" s="20" t="s">
        <v>404</v>
      </c>
      <c r="O78" s="18" t="s">
        <v>404</v>
      </c>
      <c r="P78" s="20" t="s">
        <v>404</v>
      </c>
      <c r="Q78" s="18" t="s">
        <v>404</v>
      </c>
      <c r="R78" s="20" t="s">
        <v>404</v>
      </c>
      <c r="S78" s="18" t="n">
        <v>514.41365659</v>
      </c>
      <c r="T78" s="20" t="n">
        <v>29.18835106</v>
      </c>
    </row>
    <row customHeight="1" ht="25" r="79" spans="1:20">
      <c r="A79" s="15" t="s">
        <v>476</v>
      </c>
      <c r="B79" s="17" t="n">
        <v>1657</v>
      </c>
      <c r="C79" s="18">
        <f>(21.0/B79*100)</f>
        <v/>
      </c>
      <c r="D79" s="19" t="n">
        <v>1636</v>
      </c>
      <c r="E79" s="18" t="n">
        <v>487.79878898</v>
      </c>
      <c r="F79" s="20" t="n">
        <v>11.24680116</v>
      </c>
      <c r="G79" s="18" t="n">
        <v>472.90476984</v>
      </c>
      <c r="H79" s="20" t="n">
        <v>11.85801723</v>
      </c>
      <c r="I79" s="18" t="n">
        <v>438.32468829</v>
      </c>
      <c r="J79" s="20" t="n">
        <v>13.32849826</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420.26567897</v>
      </c>
      <c r="F80" s="20" t="n">
        <v>6.8399471</v>
      </c>
      <c r="G80" s="18" t="n">
        <v>432.80141073</v>
      </c>
      <c r="H80" s="20" t="n">
        <v>8.891962619999999</v>
      </c>
      <c r="I80" s="18" t="n">
        <v>428.48321281</v>
      </c>
      <c r="J80" s="20" t="n">
        <v>5.30136864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447.92305521</v>
      </c>
      <c r="F81" s="20" t="n">
        <v>8.079816539999999</v>
      </c>
      <c r="G81" s="18" t="n">
        <v>423.56052244</v>
      </c>
      <c r="H81" s="20" t="n">
        <v>6.6713378</v>
      </c>
      <c r="I81" s="18" t="n">
        <v>424.50863719</v>
      </c>
      <c r="J81" s="20" t="n">
        <v>4.61240997</v>
      </c>
      <c r="K81" s="18" t="s">
        <v>404</v>
      </c>
      <c r="L81" s="20" t="s">
        <v>404</v>
      </c>
      <c r="M81" s="18" t="s">
        <v>404</v>
      </c>
      <c r="N81" s="20" t="s">
        <v>404</v>
      </c>
      <c r="O81" s="18" t="s">
        <v>404</v>
      </c>
      <c r="P81" s="20" t="s">
        <v>404</v>
      </c>
      <c r="Q81" s="18" t="s">
        <v>404</v>
      </c>
      <c r="R81" s="20" t="s">
        <v>404</v>
      </c>
      <c r="S81" s="18" t="n">
        <v>440.88963116</v>
      </c>
      <c r="T81" s="20" t="n">
        <v>9.255052239999999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615</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511.87818461</v>
      </c>
      <c r="F7" s="20" t="n">
        <v>6.21727236</v>
      </c>
      <c r="G7" s="18" t="n">
        <v>506.30130487</v>
      </c>
      <c r="H7" s="20" t="n">
        <v>3.03684325</v>
      </c>
      <c r="I7" s="18" t="n">
        <v>505.29203851</v>
      </c>
      <c r="J7" s="20" t="n">
        <v>6.41299169</v>
      </c>
      <c r="K7" s="18" t="s">
        <v>404</v>
      </c>
      <c r="L7" s="20" t="s">
        <v>404</v>
      </c>
      <c r="M7" s="18" t="s">
        <v>404</v>
      </c>
      <c r="N7" s="20" t="s">
        <v>404</v>
      </c>
      <c r="O7" s="18" t="s">
        <v>404</v>
      </c>
      <c r="P7" s="20" t="s">
        <v>404</v>
      </c>
      <c r="Q7" s="18" t="s">
        <v>404</v>
      </c>
      <c r="R7" s="20" t="s">
        <v>404</v>
      </c>
      <c r="S7" s="18" t="n">
        <v>497.4481399</v>
      </c>
      <c r="T7" s="20" t="n">
        <v>3.11162195</v>
      </c>
    </row>
    <row r="8" spans="1:20">
      <c r="A8" s="15" t="s">
        <v>405</v>
      </c>
      <c r="B8" s="17" t="n">
        <v>7007</v>
      </c>
      <c r="C8" s="18">
        <f>(0.0/B8*100)</f>
        <v/>
      </c>
      <c r="D8" s="19" t="n">
        <v>7007</v>
      </c>
      <c r="E8" s="18" t="n">
        <v>483.36070914</v>
      </c>
      <c r="F8" s="20" t="n">
        <v>5.64664808</v>
      </c>
      <c r="G8" s="18" t="n">
        <v>478.26809669</v>
      </c>
      <c r="H8" s="20" t="n">
        <v>11.35956944</v>
      </c>
      <c r="I8" s="18" t="n">
        <v>470.101038</v>
      </c>
      <c r="J8" s="20" t="n">
        <v>15.92132199</v>
      </c>
      <c r="K8" s="18" t="s">
        <v>404</v>
      </c>
      <c r="L8" s="20" t="s">
        <v>404</v>
      </c>
      <c r="M8" s="18" t="s">
        <v>404</v>
      </c>
      <c r="N8" s="20" t="s">
        <v>404</v>
      </c>
      <c r="O8" s="18" t="s">
        <v>404</v>
      </c>
      <c r="P8" s="20" t="s">
        <v>404</v>
      </c>
      <c r="Q8" s="18" t="s">
        <v>404</v>
      </c>
      <c r="R8" s="20" t="s">
        <v>404</v>
      </c>
      <c r="S8" s="18" t="n">
        <v>496.75831436</v>
      </c>
      <c r="T8" s="20" t="n">
        <v>7.4017339</v>
      </c>
    </row>
    <row r="9" spans="1:20">
      <c r="A9" s="15" t="s">
        <v>406</v>
      </c>
      <c r="B9" s="17" t="n">
        <v>9651</v>
      </c>
      <c r="C9" s="18">
        <f>(200.0/B9*100)</f>
        <v/>
      </c>
      <c r="D9" s="19" t="n">
        <v>9451</v>
      </c>
      <c r="E9" s="18" t="n">
        <v>508.61375794</v>
      </c>
      <c r="F9" s="20" t="n">
        <v>4.83117801</v>
      </c>
      <c r="G9" s="18" t="n">
        <v>498.35340447</v>
      </c>
      <c r="H9" s="20" t="n">
        <v>7.53527934</v>
      </c>
      <c r="I9" s="18" t="n">
        <v>541.38163416</v>
      </c>
      <c r="J9" s="20" t="n">
        <v>17.68217778</v>
      </c>
      <c r="K9" s="18" t="s">
        <v>404</v>
      </c>
      <c r="L9" s="20" t="s">
        <v>404</v>
      </c>
      <c r="M9" s="18" t="s">
        <v>404</v>
      </c>
      <c r="N9" s="20" t="s">
        <v>404</v>
      </c>
      <c r="O9" s="18" t="s">
        <v>404</v>
      </c>
      <c r="P9" s="20" t="s">
        <v>404</v>
      </c>
      <c r="Q9" s="18" t="s">
        <v>404</v>
      </c>
      <c r="R9" s="20" t="s">
        <v>404</v>
      </c>
      <c r="S9" s="18" t="n">
        <v>482.88791468</v>
      </c>
      <c r="T9" s="20" t="n">
        <v>7.05685992</v>
      </c>
    </row>
    <row r="10" spans="1:20">
      <c r="A10" s="15" t="s">
        <v>407</v>
      </c>
      <c r="B10" s="17" t="n">
        <v>20058</v>
      </c>
      <c r="C10" s="18">
        <f>(2893.0/B10*100)</f>
        <v/>
      </c>
      <c r="D10" s="19" t="n">
        <v>17165</v>
      </c>
      <c r="E10" s="18" t="n">
        <v>524.34254638</v>
      </c>
      <c r="F10" s="20" t="n">
        <v>8.364187149999999</v>
      </c>
      <c r="G10" s="18" t="n">
        <v>528.5508194</v>
      </c>
      <c r="H10" s="20" t="n">
        <v>3.82392635</v>
      </c>
      <c r="I10" s="18" t="n">
        <v>529.95371591</v>
      </c>
      <c r="J10" s="20" t="n">
        <v>10.78434588</v>
      </c>
      <c r="K10" s="18" t="s">
        <v>404</v>
      </c>
      <c r="L10" s="20" t="s">
        <v>404</v>
      </c>
      <c r="M10" s="18" t="s">
        <v>404</v>
      </c>
      <c r="N10" s="20" t="s">
        <v>404</v>
      </c>
      <c r="O10" s="18" t="s">
        <v>404</v>
      </c>
      <c r="P10" s="20" t="s">
        <v>404</v>
      </c>
      <c r="Q10" s="18" t="s">
        <v>404</v>
      </c>
      <c r="R10" s="20" t="s">
        <v>404</v>
      </c>
      <c r="S10" s="18" t="n">
        <v>528.64820444</v>
      </c>
      <c r="T10" s="20" t="n">
        <v>3.1445673</v>
      </c>
    </row>
    <row r="11" spans="1:20">
      <c r="A11" s="15" t="s">
        <v>408</v>
      </c>
      <c r="B11" s="17" t="n">
        <v>7053</v>
      </c>
      <c r="C11" s="18">
        <f>(137.0/B11*100)</f>
        <v/>
      </c>
      <c r="D11" s="19" t="n">
        <v>6916</v>
      </c>
      <c r="E11" s="18" t="n">
        <v>459.74689454</v>
      </c>
      <c r="F11" s="20" t="n">
        <v>4.8290406</v>
      </c>
      <c r="G11" s="18" t="n">
        <v>452.55043322</v>
      </c>
      <c r="H11" s="20" t="n">
        <v>9.872984170000001</v>
      </c>
      <c r="I11" s="18" t="n">
        <v>461.99982102</v>
      </c>
      <c r="J11" s="20" t="n">
        <v>17.06355528</v>
      </c>
      <c r="K11" s="18" t="s">
        <v>404</v>
      </c>
      <c r="L11" s="20" t="s">
        <v>404</v>
      </c>
      <c r="M11" s="18" t="s">
        <v>404</v>
      </c>
      <c r="N11" s="20" t="s">
        <v>404</v>
      </c>
      <c r="O11" s="18" t="s">
        <v>404</v>
      </c>
      <c r="P11" s="20" t="s">
        <v>404</v>
      </c>
      <c r="Q11" s="18" t="s">
        <v>404</v>
      </c>
      <c r="R11" s="20" t="s">
        <v>404</v>
      </c>
      <c r="S11" s="18" t="n">
        <v>460.64399898</v>
      </c>
      <c r="T11" s="20" t="n">
        <v>6.2807004</v>
      </c>
    </row>
    <row r="12" spans="1:20">
      <c r="A12" s="15" t="s">
        <v>409</v>
      </c>
      <c r="B12" s="17" t="n">
        <v>6894</v>
      </c>
      <c r="C12" s="18">
        <f>(106.0/B12*100)</f>
        <v/>
      </c>
      <c r="D12" s="19" t="n">
        <v>6788</v>
      </c>
      <c r="E12" s="18" t="n">
        <v>485.17951965</v>
      </c>
      <c r="F12" s="20" t="n">
        <v>4.48841043</v>
      </c>
      <c r="G12" s="18" t="n">
        <v>476.85520769</v>
      </c>
      <c r="H12" s="20" t="n">
        <v>5.17403059</v>
      </c>
      <c r="I12" s="18" t="n">
        <v>529.05886667</v>
      </c>
      <c r="J12" s="20" t="n">
        <v>10.01310098</v>
      </c>
      <c r="K12" s="18" t="s">
        <v>404</v>
      </c>
      <c r="L12" s="20" t="s">
        <v>404</v>
      </c>
      <c r="M12" s="18" t="s">
        <v>404</v>
      </c>
      <c r="N12" s="20" t="s">
        <v>404</v>
      </c>
      <c r="O12" s="18" t="s">
        <v>404</v>
      </c>
      <c r="P12" s="20" t="s">
        <v>404</v>
      </c>
      <c r="Q12" s="18" t="s">
        <v>404</v>
      </c>
      <c r="R12" s="20" t="s">
        <v>404</v>
      </c>
      <c r="S12" s="18" t="n">
        <v>475.30681384</v>
      </c>
      <c r="T12" s="20" t="n">
        <v>13.5005692</v>
      </c>
    </row>
    <row r="13" spans="1:20">
      <c r="A13" s="15" t="s">
        <v>410</v>
      </c>
      <c r="B13" s="17" t="n">
        <v>7161</v>
      </c>
      <c r="C13" s="18">
        <f>(1175.0/B13*100)</f>
        <v/>
      </c>
      <c r="D13" s="19" t="n">
        <v>5986</v>
      </c>
      <c r="E13" s="18" t="n">
        <v>496.66409778</v>
      </c>
      <c r="F13" s="20" t="n">
        <v>6.30843569</v>
      </c>
      <c r="G13" s="18" t="n">
        <v>504.0572961</v>
      </c>
      <c r="H13" s="20" t="n">
        <v>5.40941355</v>
      </c>
      <c r="I13" s="18" t="n">
        <v>510.88580746</v>
      </c>
      <c r="J13" s="20" t="n">
        <v>6.03929518</v>
      </c>
      <c r="K13" s="18" t="s">
        <v>404</v>
      </c>
      <c r="L13" s="20" t="s">
        <v>404</v>
      </c>
      <c r="M13" s="18" t="s">
        <v>404</v>
      </c>
      <c r="N13" s="20" t="s">
        <v>404</v>
      </c>
      <c r="O13" s="18" t="s">
        <v>404</v>
      </c>
      <c r="P13" s="20" t="s">
        <v>404</v>
      </c>
      <c r="Q13" s="18" t="s">
        <v>404</v>
      </c>
      <c r="R13" s="20" t="s">
        <v>404</v>
      </c>
      <c r="S13" s="18" t="n">
        <v>494.8804109</v>
      </c>
      <c r="T13" s="20" t="n">
        <v>4.56660828</v>
      </c>
    </row>
    <row r="14" spans="1:20">
      <c r="A14" s="15" t="s">
        <v>411</v>
      </c>
      <c r="B14" s="17" t="n">
        <v>5587</v>
      </c>
      <c r="C14" s="18">
        <f>(0.0/B14*100)</f>
        <v/>
      </c>
      <c r="D14" s="19" t="n">
        <v>5587</v>
      </c>
      <c r="E14" s="18" t="n">
        <v>508.01046965</v>
      </c>
      <c r="F14" s="20" t="n">
        <v>5.6008814</v>
      </c>
      <c r="G14" s="18" t="n">
        <v>520.21629449</v>
      </c>
      <c r="H14" s="20" t="n">
        <v>3.34257114</v>
      </c>
      <c r="I14" s="18" t="n">
        <v>535.50279758</v>
      </c>
      <c r="J14" s="20" t="n">
        <v>8.644941749999999</v>
      </c>
      <c r="K14" s="18" t="s">
        <v>404</v>
      </c>
      <c r="L14" s="20" t="s">
        <v>404</v>
      </c>
      <c r="M14" s="18" t="s">
        <v>404</v>
      </c>
      <c r="N14" s="20" t="s">
        <v>404</v>
      </c>
      <c r="O14" s="18" t="s">
        <v>404</v>
      </c>
      <c r="P14" s="20" t="s">
        <v>404</v>
      </c>
      <c r="Q14" s="18" t="s">
        <v>404</v>
      </c>
      <c r="R14" s="20" t="s">
        <v>404</v>
      </c>
      <c r="S14" s="18" t="n">
        <v>521.35157983</v>
      </c>
      <c r="T14" s="20" t="n">
        <v>3.39244815</v>
      </c>
    </row>
    <row r="15" spans="1:20">
      <c r="A15" s="15" t="s">
        <v>412</v>
      </c>
      <c r="B15" s="17" t="n">
        <v>5882</v>
      </c>
      <c r="C15" s="18">
        <f>(0.0/B15*100)</f>
        <v/>
      </c>
      <c r="D15" s="19" t="n">
        <v>5882</v>
      </c>
      <c r="E15" s="18" t="n">
        <v>527.95608949</v>
      </c>
      <c r="F15" s="20" t="n">
        <v>4.86442041</v>
      </c>
      <c r="G15" s="18" t="n">
        <v>528.84660321</v>
      </c>
      <c r="H15" s="20" t="n">
        <v>3.41736309</v>
      </c>
      <c r="I15" s="18" t="n">
        <v>495.16812196</v>
      </c>
      <c r="J15" s="20" t="n">
        <v>29.76484427</v>
      </c>
      <c r="K15" s="18" t="s">
        <v>404</v>
      </c>
      <c r="L15" s="20" t="s">
        <v>404</v>
      </c>
      <c r="M15" s="18" t="s">
        <v>404</v>
      </c>
      <c r="N15" s="20" t="s">
        <v>404</v>
      </c>
      <c r="O15" s="18" t="s">
        <v>404</v>
      </c>
      <c r="P15" s="20" t="s">
        <v>404</v>
      </c>
      <c r="Q15" s="18" t="s">
        <v>404</v>
      </c>
      <c r="R15" s="20" t="s">
        <v>404</v>
      </c>
      <c r="S15" s="18" t="n">
        <v>521.70452204</v>
      </c>
      <c r="T15" s="20" t="n">
        <v>6.10135212</v>
      </c>
    </row>
    <row r="16" spans="1:20">
      <c r="A16" s="15" t="s">
        <v>413</v>
      </c>
      <c r="B16" s="17" t="n">
        <v>6108</v>
      </c>
      <c r="C16" s="18">
        <f>(390.0/B16*100)</f>
        <v/>
      </c>
      <c r="D16" s="19" t="n">
        <v>5718</v>
      </c>
      <c r="E16" s="18" t="n">
        <v>494.55877035</v>
      </c>
      <c r="F16" s="20" t="n">
        <v>10.07722744</v>
      </c>
      <c r="G16" s="18" t="n">
        <v>511.361601</v>
      </c>
      <c r="H16" s="20" t="n">
        <v>7.83971052</v>
      </c>
      <c r="I16" s="18" t="n">
        <v>505.61184759</v>
      </c>
      <c r="J16" s="20" t="n">
        <v>19.88753779</v>
      </c>
      <c r="K16" s="18" t="s">
        <v>404</v>
      </c>
      <c r="L16" s="20" t="s">
        <v>404</v>
      </c>
      <c r="M16" s="18" t="s">
        <v>404</v>
      </c>
      <c r="N16" s="20" t="s">
        <v>404</v>
      </c>
      <c r="O16" s="18" t="s">
        <v>404</v>
      </c>
      <c r="P16" s="20" t="s">
        <v>404</v>
      </c>
      <c r="Q16" s="18" t="s">
        <v>404</v>
      </c>
      <c r="R16" s="20" t="s">
        <v>404</v>
      </c>
      <c r="S16" s="18" t="n">
        <v>495.7675758</v>
      </c>
      <c r="T16" s="20" t="n">
        <v>8.74176454</v>
      </c>
    </row>
    <row r="17" spans="1:20">
      <c r="A17" s="15" t="s">
        <v>414</v>
      </c>
      <c r="B17" s="17" t="n">
        <v>6504</v>
      </c>
      <c r="C17" s="18">
        <f>(1325.0/B17*100)</f>
        <v/>
      </c>
      <c r="D17" s="19" t="n">
        <v>5179</v>
      </c>
      <c r="E17" s="18" t="n">
        <v>525.97583545</v>
      </c>
      <c r="F17" s="20" t="n">
        <v>10.48061435</v>
      </c>
      <c r="G17" s="18" t="n">
        <v>499.37015812</v>
      </c>
      <c r="H17" s="20" t="n">
        <v>7.97382373</v>
      </c>
      <c r="I17" s="18" t="n">
        <v>491.40599769</v>
      </c>
      <c r="J17" s="20" t="n">
        <v>18.07520959</v>
      </c>
      <c r="K17" s="18" t="s">
        <v>404</v>
      </c>
      <c r="L17" s="20" t="s">
        <v>404</v>
      </c>
      <c r="M17" s="18" t="s">
        <v>404</v>
      </c>
      <c r="N17" s="20" t="s">
        <v>404</v>
      </c>
      <c r="O17" s="18" t="s">
        <v>404</v>
      </c>
      <c r="P17" s="20" t="s">
        <v>404</v>
      </c>
      <c r="Q17" s="18" t="s">
        <v>404</v>
      </c>
      <c r="R17" s="20" t="s">
        <v>404</v>
      </c>
      <c r="S17" s="18" t="n">
        <v>519.04460284</v>
      </c>
      <c r="T17" s="20" t="n">
        <v>7.00402101</v>
      </c>
    </row>
    <row r="18" spans="1:20">
      <c r="A18" s="15" t="s">
        <v>415</v>
      </c>
      <c r="B18" s="17" t="n">
        <v>5532</v>
      </c>
      <c r="C18" s="18">
        <f>(0.0/B18*100)</f>
        <v/>
      </c>
      <c r="D18" s="19" t="n">
        <v>5532</v>
      </c>
      <c r="E18" s="18" t="n">
        <v>449.34247588</v>
      </c>
      <c r="F18" s="20" t="n">
        <v>12.08216877</v>
      </c>
      <c r="G18" s="18" t="n">
        <v>478.5041276</v>
      </c>
      <c r="H18" s="20" t="n">
        <v>4.56493667</v>
      </c>
      <c r="I18" s="18" t="n">
        <v>467.73470529</v>
      </c>
      <c r="J18" s="20" t="n">
        <v>17.39450004</v>
      </c>
      <c r="K18" s="18" t="s">
        <v>404</v>
      </c>
      <c r="L18" s="20" t="s">
        <v>404</v>
      </c>
      <c r="M18" s="18" t="s">
        <v>404</v>
      </c>
      <c r="N18" s="20" t="s">
        <v>404</v>
      </c>
      <c r="O18" s="18" t="s">
        <v>404</v>
      </c>
      <c r="P18" s="20" t="s">
        <v>404</v>
      </c>
      <c r="Q18" s="18" t="s">
        <v>404</v>
      </c>
      <c r="R18" s="20" t="s">
        <v>404</v>
      </c>
      <c r="S18" s="18" t="n">
        <v>445.61606324</v>
      </c>
      <c r="T18" s="20" t="n">
        <v>16.2625394</v>
      </c>
    </row>
    <row r="19" spans="1:20">
      <c r="A19" s="15" t="s">
        <v>416</v>
      </c>
      <c r="B19" s="17" t="n">
        <v>5658</v>
      </c>
      <c r="C19" s="18">
        <f>(327.0/B19*100)</f>
        <v/>
      </c>
      <c r="D19" s="19" t="n">
        <v>5331</v>
      </c>
      <c r="E19" s="18" t="n">
        <v>469.89400675</v>
      </c>
      <c r="F19" s="20" t="n">
        <v>7.58936211</v>
      </c>
      <c r="G19" s="18" t="n">
        <v>471.37562769</v>
      </c>
      <c r="H19" s="20" t="n">
        <v>7.32977811</v>
      </c>
      <c r="I19" s="18" t="n">
        <v>480.46868178</v>
      </c>
      <c r="J19" s="20" t="n">
        <v>13.40310837</v>
      </c>
      <c r="K19" s="18" t="s">
        <v>404</v>
      </c>
      <c r="L19" s="20" t="s">
        <v>404</v>
      </c>
      <c r="M19" s="18" t="s">
        <v>404</v>
      </c>
      <c r="N19" s="20" t="s">
        <v>404</v>
      </c>
      <c r="O19" s="18" t="s">
        <v>404</v>
      </c>
      <c r="P19" s="20" t="s">
        <v>404</v>
      </c>
      <c r="Q19" s="18" t="s">
        <v>404</v>
      </c>
      <c r="R19" s="20" t="s">
        <v>404</v>
      </c>
      <c r="S19" s="18" t="n">
        <v>456.81155761</v>
      </c>
      <c r="T19" s="20" t="n">
        <v>11.59773699</v>
      </c>
    </row>
    <row r="20" spans="1:20">
      <c r="A20" s="15" t="s">
        <v>417</v>
      </c>
      <c r="B20" s="17" t="n">
        <v>3371</v>
      </c>
      <c r="C20" s="18">
        <f>(24.0/B20*100)</f>
        <v/>
      </c>
      <c r="D20" s="19" t="n">
        <v>3347</v>
      </c>
      <c r="E20" s="18" t="n">
        <v>481.3726799</v>
      </c>
      <c r="F20" s="20" t="n">
        <v>3.38646371</v>
      </c>
      <c r="G20" s="18" t="n">
        <v>492.23342595</v>
      </c>
      <c r="H20" s="20" t="n">
        <v>3.60166485</v>
      </c>
      <c r="I20" s="18" t="n">
        <v>457.91267809</v>
      </c>
      <c r="J20" s="20" t="n">
        <v>9.08971878</v>
      </c>
      <c r="K20" s="18" t="s">
        <v>404</v>
      </c>
      <c r="L20" s="20" t="s">
        <v>404</v>
      </c>
      <c r="M20" s="18" t="s">
        <v>404</v>
      </c>
      <c r="N20" s="20" t="s">
        <v>404</v>
      </c>
      <c r="O20" s="18" t="s">
        <v>404</v>
      </c>
      <c r="P20" s="20" t="s">
        <v>404</v>
      </c>
      <c r="Q20" s="18" t="s">
        <v>404</v>
      </c>
      <c r="R20" s="20" t="s">
        <v>404</v>
      </c>
      <c r="S20" s="18" t="n">
        <v>475.79809606</v>
      </c>
      <c r="T20" s="20" t="n">
        <v>3.15603557</v>
      </c>
    </row>
    <row r="21" spans="1:20">
      <c r="A21" s="15" t="s">
        <v>418</v>
      </c>
      <c r="B21" s="17" t="n">
        <v>5741</v>
      </c>
      <c r="C21" s="18">
        <f>(0.0/B21*100)</f>
        <v/>
      </c>
      <c r="D21" s="19" t="n">
        <v>5741</v>
      </c>
      <c r="E21" s="18" t="n">
        <v>513.02869075</v>
      </c>
      <c r="F21" s="20" t="n">
        <v>9.626235980000001</v>
      </c>
      <c r="G21" s="18" t="n">
        <v>522.8770041400001</v>
      </c>
      <c r="H21" s="20" t="n">
        <v>3.82092837</v>
      </c>
      <c r="I21" s="18" t="n">
        <v>530.2763823499999</v>
      </c>
      <c r="J21" s="20" t="n">
        <v>6.47633427</v>
      </c>
      <c r="K21" s="18" t="s">
        <v>404</v>
      </c>
      <c r="L21" s="20" t="s">
        <v>404</v>
      </c>
      <c r="M21" s="18" t="s">
        <v>404</v>
      </c>
      <c r="N21" s="20" t="s">
        <v>404</v>
      </c>
      <c r="O21" s="18" t="s">
        <v>404</v>
      </c>
      <c r="P21" s="20" t="s">
        <v>404</v>
      </c>
      <c r="Q21" s="18" t="s">
        <v>404</v>
      </c>
      <c r="R21" s="20" t="s">
        <v>404</v>
      </c>
      <c r="S21" s="18" t="n">
        <v>517.2607808</v>
      </c>
      <c r="T21" s="20" t="n">
        <v>4.22969376</v>
      </c>
    </row>
    <row r="22" spans="1:20">
      <c r="A22" s="15" t="s">
        <v>419</v>
      </c>
      <c r="B22" s="17" t="n">
        <v>6598</v>
      </c>
      <c r="C22" s="18">
        <f>(0.0/B22*100)</f>
        <v/>
      </c>
      <c r="D22" s="19" t="n">
        <v>6598</v>
      </c>
      <c r="E22" s="18" t="n">
        <v>460.4068101</v>
      </c>
      <c r="F22" s="20" t="n">
        <v>13.75325637</v>
      </c>
      <c r="G22" s="18" t="n">
        <v>487.2285319</v>
      </c>
      <c r="H22" s="20" t="n">
        <v>7.60606396</v>
      </c>
      <c r="I22" s="18" t="n">
        <v>481.18737267</v>
      </c>
      <c r="J22" s="20" t="n">
        <v>13.74798927</v>
      </c>
      <c r="K22" s="18" t="s">
        <v>404</v>
      </c>
      <c r="L22" s="20" t="s">
        <v>404</v>
      </c>
      <c r="M22" s="18" t="s">
        <v>404</v>
      </c>
      <c r="N22" s="20" t="s">
        <v>404</v>
      </c>
      <c r="O22" s="18" t="s">
        <v>404</v>
      </c>
      <c r="P22" s="20" t="s">
        <v>404</v>
      </c>
      <c r="Q22" s="18" t="s">
        <v>404</v>
      </c>
      <c r="R22" s="20" t="s">
        <v>404</v>
      </c>
      <c r="S22" s="18" t="n">
        <v>476.04696196</v>
      </c>
      <c r="T22" s="20" t="n">
        <v>10.34248524</v>
      </c>
    </row>
    <row r="23" spans="1:20">
      <c r="A23" s="15" t="s">
        <v>420</v>
      </c>
      <c r="B23" s="17" t="n">
        <v>11583</v>
      </c>
      <c r="C23" s="18">
        <f>(3151.0/B23*100)</f>
        <v/>
      </c>
      <c r="D23" s="19" t="n">
        <v>8432</v>
      </c>
      <c r="E23" s="18" t="n">
        <v>480.95312972</v>
      </c>
      <c r="F23" s="20" t="n">
        <v>7.67512834</v>
      </c>
      <c r="G23" s="18" t="n">
        <v>496.69103334</v>
      </c>
      <c r="H23" s="20" t="n">
        <v>6.97210159</v>
      </c>
      <c r="I23" s="18" t="n">
        <v>472.69804396</v>
      </c>
      <c r="J23" s="20" t="n">
        <v>14.05220665</v>
      </c>
      <c r="K23" s="18" t="s">
        <v>404</v>
      </c>
      <c r="L23" s="20" t="s">
        <v>404</v>
      </c>
      <c r="M23" s="18" t="s">
        <v>404</v>
      </c>
      <c r="N23" s="20" t="s">
        <v>404</v>
      </c>
      <c r="O23" s="18" t="s">
        <v>404</v>
      </c>
      <c r="P23" s="20" t="s">
        <v>404</v>
      </c>
      <c r="Q23" s="18" t="s">
        <v>404</v>
      </c>
      <c r="R23" s="20" t="s">
        <v>404</v>
      </c>
      <c r="S23" s="18" t="n">
        <v>489.90728078</v>
      </c>
      <c r="T23" s="20" t="n">
        <v>5.61873754</v>
      </c>
    </row>
    <row r="24" spans="1:20">
      <c r="A24" s="15" t="s">
        <v>421</v>
      </c>
      <c r="B24" s="17" t="n">
        <v>6647</v>
      </c>
      <c r="C24" s="18">
        <f>(0.0/B24*100)</f>
        <v/>
      </c>
      <c r="D24" s="19" t="n">
        <v>6647</v>
      </c>
      <c r="E24" s="18" t="n">
        <v>515.82996684</v>
      </c>
      <c r="F24" s="20" t="n">
        <v>4.96767465</v>
      </c>
      <c r="G24" s="18" t="n">
        <v>520.51822807</v>
      </c>
      <c r="H24" s="20" t="n">
        <v>7.77000068</v>
      </c>
      <c r="I24" s="18" t="n">
        <v>485.09913646</v>
      </c>
      <c r="J24" s="20" t="n">
        <v>23.55267306</v>
      </c>
      <c r="K24" s="18" t="s">
        <v>404</v>
      </c>
      <c r="L24" s="20" t="s">
        <v>404</v>
      </c>
      <c r="M24" s="18" t="s">
        <v>404</v>
      </c>
      <c r="N24" s="20" t="s">
        <v>404</v>
      </c>
      <c r="O24" s="18" t="s">
        <v>404</v>
      </c>
      <c r="P24" s="20" t="s">
        <v>404</v>
      </c>
      <c r="Q24" s="18" t="s">
        <v>404</v>
      </c>
      <c r="R24" s="20" t="s">
        <v>404</v>
      </c>
      <c r="S24" s="18" t="n">
        <v>503.0568367</v>
      </c>
      <c r="T24" s="20" t="n">
        <v>22.78055386</v>
      </c>
    </row>
    <row r="25" spans="1:20">
      <c r="A25" s="15" t="s">
        <v>422</v>
      </c>
      <c r="B25" s="17" t="n">
        <v>5581</v>
      </c>
      <c r="C25" s="18">
        <f>(0.0/B25*100)</f>
        <v/>
      </c>
      <c r="D25" s="19" t="n">
        <v>5581</v>
      </c>
      <c r="E25" s="18" t="n">
        <v>515.6502849</v>
      </c>
      <c r="F25" s="20" t="n">
        <v>5.16033888</v>
      </c>
      <c r="G25" s="18" t="n">
        <v>518.41018122</v>
      </c>
      <c r="H25" s="20" t="n">
        <v>9.38388621</v>
      </c>
      <c r="I25" s="18" t="n">
        <v>512.0602284399999</v>
      </c>
      <c r="J25" s="20" t="n">
        <v>12.70911903</v>
      </c>
      <c r="K25" s="18" t="s">
        <v>404</v>
      </c>
      <c r="L25" s="20" t="s">
        <v>404</v>
      </c>
      <c r="M25" s="18" t="s">
        <v>404</v>
      </c>
      <c r="N25" s="20" t="s">
        <v>404</v>
      </c>
      <c r="O25" s="18" t="s">
        <v>404</v>
      </c>
      <c r="P25" s="20" t="s">
        <v>404</v>
      </c>
      <c r="Q25" s="18" t="s">
        <v>404</v>
      </c>
      <c r="R25" s="20" t="s">
        <v>404</v>
      </c>
      <c r="S25" s="18" t="n">
        <v>524.20907934</v>
      </c>
      <c r="T25" s="20" t="n">
        <v>9.84270669</v>
      </c>
    </row>
    <row r="26" spans="1:20">
      <c r="A26" s="15" t="s">
        <v>423</v>
      </c>
      <c r="B26" s="17" t="n">
        <v>4869</v>
      </c>
      <c r="C26" s="18">
        <f>(11.0/B26*100)</f>
        <v/>
      </c>
      <c r="D26" s="19" t="n">
        <v>4858</v>
      </c>
      <c r="E26" s="18" t="n">
        <v>471.81673334</v>
      </c>
      <c r="F26" s="20" t="n">
        <v>3.55238993</v>
      </c>
      <c r="G26" s="18" t="n">
        <v>503.10908443</v>
      </c>
      <c r="H26" s="20" t="n">
        <v>3.06888995</v>
      </c>
      <c r="I26" s="18" t="n">
        <v>508.16261762</v>
      </c>
      <c r="J26" s="20" t="n">
        <v>12.13883567</v>
      </c>
      <c r="K26" s="18" t="s">
        <v>404</v>
      </c>
      <c r="L26" s="20" t="s">
        <v>404</v>
      </c>
      <c r="M26" s="18" t="s">
        <v>404</v>
      </c>
      <c r="N26" s="20" t="s">
        <v>404</v>
      </c>
      <c r="O26" s="18" t="s">
        <v>404</v>
      </c>
      <c r="P26" s="20" t="s">
        <v>404</v>
      </c>
      <c r="Q26" s="18" t="s">
        <v>404</v>
      </c>
      <c r="R26" s="20" t="s">
        <v>404</v>
      </c>
      <c r="S26" s="18" t="n">
        <v>477.99015213</v>
      </c>
      <c r="T26" s="20" t="n">
        <v>6.74385534</v>
      </c>
    </row>
    <row r="27" spans="1:20">
      <c r="A27" s="15" t="s">
        <v>424</v>
      </c>
      <c r="B27" s="17" t="n">
        <v>5299</v>
      </c>
      <c r="C27" s="18">
        <f>(0.0/B27*100)</f>
        <v/>
      </c>
      <c r="D27" s="19" t="n">
        <v>5299</v>
      </c>
      <c r="E27" s="18" t="n">
        <v>510.62749229</v>
      </c>
      <c r="F27" s="20" t="n">
        <v>5.87843796</v>
      </c>
      <c r="G27" s="18" t="n">
        <v>466.24592456</v>
      </c>
      <c r="H27" s="20" t="n">
        <v>1.92747204</v>
      </c>
      <c r="I27" s="18" t="n">
        <v>483.73215074</v>
      </c>
      <c r="J27" s="20" t="n">
        <v>4.60568738</v>
      </c>
      <c r="K27" s="18" t="s">
        <v>404</v>
      </c>
      <c r="L27" s="20" t="s">
        <v>404</v>
      </c>
      <c r="M27" s="18" t="s">
        <v>404</v>
      </c>
      <c r="N27" s="20" t="s">
        <v>404</v>
      </c>
      <c r="O27" s="18" t="s">
        <v>404</v>
      </c>
      <c r="P27" s="20" t="s">
        <v>404</v>
      </c>
      <c r="Q27" s="18" t="s">
        <v>404</v>
      </c>
      <c r="R27" s="20" t="s">
        <v>404</v>
      </c>
      <c r="S27" s="18" t="n">
        <v>504.59798787</v>
      </c>
      <c r="T27" s="20" t="n">
        <v>2.27108376</v>
      </c>
    </row>
    <row r="28" spans="1:20">
      <c r="A28" s="15" t="s">
        <v>425</v>
      </c>
      <c r="B28" s="17" t="n">
        <v>7568</v>
      </c>
      <c r="C28" s="18">
        <f>(0.0/B28*100)</f>
        <v/>
      </c>
      <c r="D28" s="19" t="n">
        <v>7568</v>
      </c>
      <c r="E28" s="18" t="n">
        <v>419.07580589</v>
      </c>
      <c r="F28" s="20" t="n">
        <v>5.69774236</v>
      </c>
      <c r="G28" s="18" t="n">
        <v>436.92738803</v>
      </c>
      <c r="H28" s="20" t="n">
        <v>7.31362126</v>
      </c>
      <c r="I28" s="18" t="n">
        <v>433.70439265</v>
      </c>
      <c r="J28" s="20" t="n">
        <v>12.49414811</v>
      </c>
      <c r="K28" s="18" t="s">
        <v>404</v>
      </c>
      <c r="L28" s="20" t="s">
        <v>404</v>
      </c>
      <c r="M28" s="18" t="s">
        <v>404</v>
      </c>
      <c r="N28" s="20" t="s">
        <v>404</v>
      </c>
      <c r="O28" s="18" t="s">
        <v>404</v>
      </c>
      <c r="P28" s="20" t="s">
        <v>404</v>
      </c>
      <c r="Q28" s="18" t="s">
        <v>404</v>
      </c>
      <c r="R28" s="20" t="s">
        <v>404</v>
      </c>
      <c r="S28" s="18" t="n">
        <v>419.79781012</v>
      </c>
      <c r="T28" s="20" t="n">
        <v>4.17069914</v>
      </c>
    </row>
    <row r="29" spans="1:20">
      <c r="A29" s="15" t="s">
        <v>426</v>
      </c>
      <c r="B29" s="17" t="n">
        <v>5385</v>
      </c>
      <c r="C29" s="18">
        <f>(1123.0/B29*100)</f>
        <v/>
      </c>
      <c r="D29" s="19" t="n">
        <v>4262</v>
      </c>
      <c r="E29" s="18" t="n">
        <v>514.27656383</v>
      </c>
      <c r="F29" s="20" t="n">
        <v>9.65814387</v>
      </c>
      <c r="G29" s="18" t="n">
        <v>501.93026057</v>
      </c>
      <c r="H29" s="20" t="n">
        <v>11.82801944</v>
      </c>
      <c r="I29" s="18" t="n">
        <v>453.94955147</v>
      </c>
      <c r="J29" s="20" t="n">
        <v>45.12286098</v>
      </c>
      <c r="K29" s="18" t="s">
        <v>404</v>
      </c>
      <c r="L29" s="20" t="s">
        <v>404</v>
      </c>
      <c r="M29" s="18" t="s">
        <v>404</v>
      </c>
      <c r="N29" s="20" t="s">
        <v>404</v>
      </c>
      <c r="O29" s="18" t="s">
        <v>404</v>
      </c>
      <c r="P29" s="20" t="s">
        <v>404</v>
      </c>
      <c r="Q29" s="18" t="s">
        <v>404</v>
      </c>
      <c r="R29" s="20" t="s">
        <v>404</v>
      </c>
      <c r="S29" s="18" t="n">
        <v>497.95334753</v>
      </c>
      <c r="T29" s="20" t="n">
        <v>8.01890077</v>
      </c>
    </row>
    <row r="30" spans="1:20">
      <c r="A30" s="15" t="s">
        <v>427</v>
      </c>
      <c r="B30" s="17" t="n">
        <v>4520</v>
      </c>
      <c r="C30" s="18">
        <f>(957.0/B30*100)</f>
        <v/>
      </c>
      <c r="D30" s="19" t="n">
        <v>3563</v>
      </c>
      <c r="E30" s="18" t="n">
        <v>509.66627237</v>
      </c>
      <c r="F30" s="20" t="n">
        <v>7.93349389</v>
      </c>
      <c r="G30" s="18" t="n">
        <v>516.83617845</v>
      </c>
      <c r="H30" s="20" t="n">
        <v>7.42284286</v>
      </c>
      <c r="I30" s="18" t="n">
        <v>513.77008504</v>
      </c>
      <c r="J30" s="20" t="n">
        <v>11.15987904</v>
      </c>
      <c r="K30" s="18" t="s">
        <v>404</v>
      </c>
      <c r="L30" s="20" t="s">
        <v>404</v>
      </c>
      <c r="M30" s="18" t="s">
        <v>404</v>
      </c>
      <c r="N30" s="20" t="s">
        <v>404</v>
      </c>
      <c r="O30" s="18" t="s">
        <v>404</v>
      </c>
      <c r="P30" s="20" t="s">
        <v>404</v>
      </c>
      <c r="Q30" s="18" t="s">
        <v>404</v>
      </c>
      <c r="R30" s="20" t="s">
        <v>404</v>
      </c>
      <c r="S30" s="18" t="n">
        <v>508.86414248</v>
      </c>
      <c r="T30" s="20" t="n">
        <v>6.31474107</v>
      </c>
    </row>
    <row r="31" spans="1:20">
      <c r="A31" s="15" t="s">
        <v>428</v>
      </c>
      <c r="B31" s="17" t="n">
        <v>5456</v>
      </c>
      <c r="C31" s="18">
        <f>(502.0/B31*100)</f>
        <v/>
      </c>
      <c r="D31" s="19" t="n">
        <v>4954</v>
      </c>
      <c r="E31" s="18" t="n">
        <v>505.60960184</v>
      </c>
      <c r="F31" s="20" t="n">
        <v>6.46193954</v>
      </c>
      <c r="G31" s="18" t="n">
        <v>516.99238775</v>
      </c>
      <c r="H31" s="20" t="n">
        <v>3.16737886</v>
      </c>
      <c r="I31" s="18" t="n">
        <v>513.3451689</v>
      </c>
      <c r="J31" s="20" t="n">
        <v>12.40285962</v>
      </c>
      <c r="K31" s="18" t="s">
        <v>404</v>
      </c>
      <c r="L31" s="20" t="s">
        <v>404</v>
      </c>
      <c r="M31" s="18" t="s">
        <v>404</v>
      </c>
      <c r="N31" s="20" t="s">
        <v>404</v>
      </c>
      <c r="O31" s="18" t="s">
        <v>404</v>
      </c>
      <c r="P31" s="20" t="s">
        <v>404</v>
      </c>
      <c r="Q31" s="18" t="s">
        <v>404</v>
      </c>
      <c r="R31" s="20" t="s">
        <v>404</v>
      </c>
      <c r="S31" s="18" t="n">
        <v>510.87298599</v>
      </c>
      <c r="T31" s="20" t="n">
        <v>7.2763007</v>
      </c>
    </row>
    <row r="32" spans="1:20">
      <c r="A32" s="15" t="s">
        <v>429</v>
      </c>
      <c r="B32" s="17" t="n">
        <v>4478</v>
      </c>
      <c r="C32" s="18">
        <f>(0.0/B32*100)</f>
        <v/>
      </c>
      <c r="D32" s="19" t="n">
        <v>4478</v>
      </c>
      <c r="E32" s="18" t="n">
        <v>497.2200675</v>
      </c>
      <c r="F32" s="20" t="n">
        <v>6.14042827</v>
      </c>
      <c r="G32" s="18" t="n">
        <v>506.71420857</v>
      </c>
      <c r="H32" s="20" t="n">
        <v>3.90076191</v>
      </c>
      <c r="I32" s="18" t="n">
        <v>520.1898645</v>
      </c>
      <c r="J32" s="20" t="n">
        <v>12.99770066</v>
      </c>
      <c r="K32" s="18" t="s">
        <v>404</v>
      </c>
      <c r="L32" s="20" t="s">
        <v>404</v>
      </c>
      <c r="M32" s="18" t="s">
        <v>404</v>
      </c>
      <c r="N32" s="20" t="s">
        <v>404</v>
      </c>
      <c r="O32" s="18" t="s">
        <v>404</v>
      </c>
      <c r="P32" s="20" t="s">
        <v>404</v>
      </c>
      <c r="Q32" s="18" t="s">
        <v>404</v>
      </c>
      <c r="R32" s="20" t="s">
        <v>404</v>
      </c>
      <c r="S32" s="18" t="n">
        <v>510.7492292</v>
      </c>
      <c r="T32" s="20" t="n">
        <v>6.62130437</v>
      </c>
    </row>
    <row r="33" spans="1:20">
      <c r="A33" s="15" t="s">
        <v>430</v>
      </c>
      <c r="B33" s="17" t="n">
        <v>7325</v>
      </c>
      <c r="C33" s="18">
        <f>(29.0/B33*100)</f>
        <v/>
      </c>
      <c r="D33" s="19" t="n">
        <v>7296</v>
      </c>
      <c r="E33" s="18" t="n">
        <v>492.02438091</v>
      </c>
      <c r="F33" s="20" t="n">
        <v>7.26969383</v>
      </c>
      <c r="G33" s="18" t="n">
        <v>499.5388505</v>
      </c>
      <c r="H33" s="20" t="n">
        <v>5.07145346</v>
      </c>
      <c r="I33" s="18" t="n">
        <v>497.57324209</v>
      </c>
      <c r="J33" s="20" t="n">
        <v>14.59482294</v>
      </c>
      <c r="K33" s="18" t="s">
        <v>404</v>
      </c>
      <c r="L33" s="20" t="s">
        <v>404</v>
      </c>
      <c r="M33" s="18" t="s">
        <v>404</v>
      </c>
      <c r="N33" s="20" t="s">
        <v>404</v>
      </c>
      <c r="O33" s="18" t="s">
        <v>404</v>
      </c>
      <c r="P33" s="20" t="s">
        <v>404</v>
      </c>
      <c r="Q33" s="18" t="s">
        <v>404</v>
      </c>
      <c r="R33" s="20" t="s">
        <v>404</v>
      </c>
      <c r="S33" s="18" t="n">
        <v>498.52283311</v>
      </c>
      <c r="T33" s="20" t="n">
        <v>6.75317523</v>
      </c>
    </row>
    <row r="34" spans="1:20">
      <c r="A34" s="15" t="s">
        <v>431</v>
      </c>
      <c r="B34" s="17" t="n">
        <v>6350</v>
      </c>
      <c r="C34" s="18">
        <f>(0.0/B34*100)</f>
        <v/>
      </c>
      <c r="D34" s="19" t="n">
        <v>6350</v>
      </c>
      <c r="E34" s="18" t="n">
        <v>446.20627732</v>
      </c>
      <c r="F34" s="20" t="n">
        <v>6.27537563</v>
      </c>
      <c r="G34" s="18" t="n">
        <v>459.17586593</v>
      </c>
      <c r="H34" s="20" t="n">
        <v>6.95305902</v>
      </c>
      <c r="I34" s="18" t="n">
        <v>479.65803901</v>
      </c>
      <c r="J34" s="20" t="n">
        <v>26.1757163</v>
      </c>
      <c r="K34" s="18" t="s">
        <v>404</v>
      </c>
      <c r="L34" s="20" t="s">
        <v>404</v>
      </c>
      <c r="M34" s="18" t="s">
        <v>404</v>
      </c>
      <c r="N34" s="20" t="s">
        <v>404</v>
      </c>
      <c r="O34" s="18" t="s">
        <v>404</v>
      </c>
      <c r="P34" s="20" t="s">
        <v>404</v>
      </c>
      <c r="Q34" s="18" t="s">
        <v>404</v>
      </c>
      <c r="R34" s="20" t="s">
        <v>404</v>
      </c>
      <c r="S34" s="18" t="n">
        <v>445.68157015</v>
      </c>
      <c r="T34" s="20" t="n">
        <v>9.464800070000001</v>
      </c>
    </row>
    <row r="35" spans="1:20">
      <c r="A35" s="15" t="s">
        <v>432</v>
      </c>
      <c r="B35" s="17" t="n">
        <v>6406</v>
      </c>
      <c r="C35" s="18">
        <f>(443.0/B35*100)</f>
        <v/>
      </c>
      <c r="D35" s="19" t="n">
        <v>5963</v>
      </c>
      <c r="E35" s="18" t="n">
        <v>517.77569108</v>
      </c>
      <c r="F35" s="20" t="n">
        <v>2.0287069</v>
      </c>
      <c r="G35" s="18" t="n">
        <v>500.34677982</v>
      </c>
      <c r="H35" s="20" t="n">
        <v>3.36848495</v>
      </c>
      <c r="I35" s="18" t="n">
        <v>489.64178819</v>
      </c>
      <c r="J35" s="20" t="n">
        <v>7.59814263</v>
      </c>
      <c r="K35" s="18" t="s">
        <v>404</v>
      </c>
      <c r="L35" s="20" t="s">
        <v>404</v>
      </c>
      <c r="M35" s="18" t="s">
        <v>404</v>
      </c>
      <c r="N35" s="20" t="s">
        <v>404</v>
      </c>
      <c r="O35" s="18" t="s">
        <v>404</v>
      </c>
      <c r="P35" s="20" t="s">
        <v>404</v>
      </c>
      <c r="Q35" s="18" t="s">
        <v>404</v>
      </c>
      <c r="R35" s="20" t="s">
        <v>404</v>
      </c>
      <c r="S35" s="18" t="n">
        <v>487.16750302</v>
      </c>
      <c r="T35" s="20" t="n">
        <v>2.74514922</v>
      </c>
    </row>
    <row r="36" spans="1:20">
      <c r="A36" s="15" t="s">
        <v>433</v>
      </c>
      <c r="B36" s="17" t="n">
        <v>6736</v>
      </c>
      <c r="C36" s="18">
        <f>(10.0/B36*100)</f>
        <v/>
      </c>
      <c r="D36" s="19" t="n">
        <v>6726</v>
      </c>
      <c r="E36" s="18" t="n">
        <v>490.02038155</v>
      </c>
      <c r="F36" s="20" t="n">
        <v>5.11587291</v>
      </c>
      <c r="G36" s="18" t="n">
        <v>499.15743356</v>
      </c>
      <c r="H36" s="20" t="n">
        <v>4.15455447</v>
      </c>
      <c r="I36" s="18" t="n">
        <v>500.02868496</v>
      </c>
      <c r="J36" s="20" t="n">
        <v>4.97860902</v>
      </c>
      <c r="K36" s="18" t="s">
        <v>404</v>
      </c>
      <c r="L36" s="20" t="s">
        <v>404</v>
      </c>
      <c r="M36" s="18" t="s">
        <v>404</v>
      </c>
      <c r="N36" s="20" t="s">
        <v>404</v>
      </c>
      <c r="O36" s="18" t="s">
        <v>404</v>
      </c>
      <c r="P36" s="20" t="s">
        <v>404</v>
      </c>
      <c r="Q36" s="18" t="s">
        <v>404</v>
      </c>
      <c r="R36" s="20" t="s">
        <v>404</v>
      </c>
      <c r="S36" s="18" t="n">
        <v>493.43159695</v>
      </c>
      <c r="T36" s="20" t="n">
        <v>6.20278805</v>
      </c>
    </row>
    <row r="37" spans="1:20">
      <c r="A37" s="15" t="s">
        <v>434</v>
      </c>
      <c r="B37" s="17" t="n">
        <v>5458</v>
      </c>
      <c r="C37" s="18">
        <f>(0.0/B37*100)</f>
        <v/>
      </c>
      <c r="D37" s="19" t="n">
        <v>5458</v>
      </c>
      <c r="E37" s="18" t="n">
        <v>495.49115146</v>
      </c>
      <c r="F37" s="20" t="n">
        <v>4.86133546</v>
      </c>
      <c r="G37" s="18" t="n">
        <v>504.80367636</v>
      </c>
      <c r="H37" s="20" t="n">
        <v>5.63739836</v>
      </c>
      <c r="I37" s="18" t="n">
        <v>515.0820179900001</v>
      </c>
      <c r="J37" s="20" t="n">
        <v>11.55009065</v>
      </c>
      <c r="K37" s="18" t="s">
        <v>404</v>
      </c>
      <c r="L37" s="20" t="s">
        <v>404</v>
      </c>
      <c r="M37" s="18" t="s">
        <v>404</v>
      </c>
      <c r="N37" s="20" t="s">
        <v>404</v>
      </c>
      <c r="O37" s="18" t="s">
        <v>404</v>
      </c>
      <c r="P37" s="20" t="s">
        <v>404</v>
      </c>
      <c r="Q37" s="18" t="s">
        <v>404</v>
      </c>
      <c r="R37" s="20" t="s">
        <v>404</v>
      </c>
      <c r="S37" s="18" t="n">
        <v>492.85803193</v>
      </c>
      <c r="T37" s="20" t="n">
        <v>8.21381322</v>
      </c>
    </row>
    <row r="38" spans="1:20">
      <c r="A38" s="15" t="s">
        <v>435</v>
      </c>
      <c r="B38" s="17" t="n">
        <v>5860</v>
      </c>
      <c r="C38" s="18">
        <f>(268.0/B38*100)</f>
        <v/>
      </c>
      <c r="D38" s="19" t="n">
        <v>5592</v>
      </c>
      <c r="E38" s="18" t="n">
        <v>499.46462975</v>
      </c>
      <c r="F38" s="20" t="n">
        <v>7.37601622</v>
      </c>
      <c r="G38" s="18" t="n">
        <v>487.60417603</v>
      </c>
      <c r="H38" s="20" t="n">
        <v>9.29374868</v>
      </c>
      <c r="I38" s="18" t="n">
        <v>500.08480918</v>
      </c>
      <c r="J38" s="20" t="n">
        <v>15.00918935</v>
      </c>
      <c r="K38" s="18" t="s">
        <v>404</v>
      </c>
      <c r="L38" s="20" t="s">
        <v>404</v>
      </c>
      <c r="M38" s="18" t="s">
        <v>404</v>
      </c>
      <c r="N38" s="20" t="s">
        <v>404</v>
      </c>
      <c r="O38" s="18" t="s">
        <v>404</v>
      </c>
      <c r="P38" s="20" t="s">
        <v>404</v>
      </c>
      <c r="Q38" s="18" t="s">
        <v>404</v>
      </c>
      <c r="R38" s="20" t="s">
        <v>404</v>
      </c>
      <c r="S38" s="18" t="n">
        <v>488.08940464</v>
      </c>
      <c r="T38" s="20" t="n">
        <v>5.88602833</v>
      </c>
    </row>
    <row r="39" spans="1:20">
      <c r="A39" s="15" t="s">
        <v>436</v>
      </c>
      <c r="B39" s="17" t="n">
        <v>5895</v>
      </c>
      <c r="C39" s="18">
        <f>(0.0/B39*100)</f>
        <v/>
      </c>
      <c r="D39" s="19" t="n">
        <v>5895</v>
      </c>
      <c r="E39" s="18" t="n">
        <v>444.49035183</v>
      </c>
      <c r="F39" s="20" t="n">
        <v>8.85428465</v>
      </c>
      <c r="G39" s="18" t="n">
        <v>422.82695156</v>
      </c>
      <c r="H39" s="20" t="n">
        <v>6.12672402</v>
      </c>
      <c r="I39" s="18" t="n">
        <v>401.63466955</v>
      </c>
      <c r="J39" s="20" t="n">
        <v>16.54811809</v>
      </c>
      <c r="K39" s="18" t="s">
        <v>404</v>
      </c>
      <c r="L39" s="20" t="s">
        <v>404</v>
      </c>
      <c r="M39" s="18" t="s">
        <v>404</v>
      </c>
      <c r="N39" s="20" t="s">
        <v>404</v>
      </c>
      <c r="O39" s="18" t="s">
        <v>404</v>
      </c>
      <c r="P39" s="20" t="s">
        <v>404</v>
      </c>
      <c r="Q39" s="18" t="s">
        <v>404</v>
      </c>
      <c r="R39" s="20" t="s">
        <v>404</v>
      </c>
      <c r="S39" s="18" t="n">
        <v>423.28204463</v>
      </c>
      <c r="T39" s="20" t="n">
        <v>19.16782704</v>
      </c>
    </row>
    <row r="40" spans="1:20">
      <c r="A40" s="15" t="s">
        <v>437</v>
      </c>
      <c r="B40" s="17" t="n">
        <v>14157</v>
      </c>
      <c r="C40" s="18">
        <f>(2728.0/B40*100)</f>
        <v/>
      </c>
      <c r="D40" s="19" t="n">
        <v>11429</v>
      </c>
      <c r="E40" s="18" t="n">
        <v>491.56460653</v>
      </c>
      <c r="F40" s="20" t="n">
        <v>6.61772718</v>
      </c>
      <c r="G40" s="18" t="n">
        <v>495.70415692</v>
      </c>
      <c r="H40" s="20" t="n">
        <v>6.79235599</v>
      </c>
      <c r="I40" s="18" t="n">
        <v>507.67591622</v>
      </c>
      <c r="J40" s="20" t="n">
        <v>8.26576135</v>
      </c>
      <c r="K40" s="18" t="s">
        <v>404</v>
      </c>
      <c r="L40" s="20" t="s">
        <v>404</v>
      </c>
      <c r="M40" s="18" t="s">
        <v>404</v>
      </c>
      <c r="N40" s="20" t="s">
        <v>404</v>
      </c>
      <c r="O40" s="18" t="s">
        <v>404</v>
      </c>
      <c r="P40" s="20" t="s">
        <v>404</v>
      </c>
      <c r="Q40" s="18" t="s">
        <v>404</v>
      </c>
      <c r="R40" s="20" t="s">
        <v>404</v>
      </c>
      <c r="S40" s="18" t="n">
        <v>505.98557182</v>
      </c>
      <c r="T40" s="20" t="n">
        <v>5.85549689</v>
      </c>
    </row>
    <row r="41" spans="1:20">
      <c r="A41" s="15" t="s">
        <v>438</v>
      </c>
      <c r="B41" s="17" t="n">
        <v>5712</v>
      </c>
      <c r="C41" s="18">
        <f>(99.0/B41*100)</f>
        <v/>
      </c>
      <c r="D41" s="19" t="n">
        <v>5613</v>
      </c>
      <c r="E41" s="18" t="n">
        <v>489.43967543</v>
      </c>
      <c r="F41" s="20" t="n">
        <v>7.25554559</v>
      </c>
      <c r="G41" s="18" t="n">
        <v>497.87414751</v>
      </c>
      <c r="H41" s="20" t="n">
        <v>8.2373458</v>
      </c>
      <c r="I41" s="18" t="n">
        <v>502.62873692</v>
      </c>
      <c r="J41" s="20" t="n">
        <v>10.250126</v>
      </c>
      <c r="K41" s="18" t="s">
        <v>404</v>
      </c>
      <c r="L41" s="20" t="s">
        <v>404</v>
      </c>
      <c r="M41" s="18" t="s">
        <v>404</v>
      </c>
      <c r="N41" s="20" t="s">
        <v>404</v>
      </c>
      <c r="O41" s="18" t="s">
        <v>404</v>
      </c>
      <c r="P41" s="20" t="s">
        <v>404</v>
      </c>
      <c r="Q41" s="18" t="s">
        <v>404</v>
      </c>
      <c r="R41" s="20" t="s">
        <v>404</v>
      </c>
      <c r="S41" s="18" t="n">
        <v>500.25492767</v>
      </c>
      <c r="T41" s="20" t="n">
        <v>6.09053149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393.50696301</v>
      </c>
      <c r="F44" s="20" t="n">
        <v>13.68067803</v>
      </c>
      <c r="G44" s="18" t="n">
        <v>414.49435079</v>
      </c>
      <c r="H44" s="20" t="n">
        <v>6.06968972</v>
      </c>
      <c r="I44" s="18" t="n">
        <v>408.98418357</v>
      </c>
      <c r="J44" s="20" t="n">
        <v>10.47522649</v>
      </c>
      <c r="K44" s="18" t="s">
        <v>404</v>
      </c>
      <c r="L44" s="20" t="s">
        <v>404</v>
      </c>
      <c r="M44" s="18" t="s">
        <v>404</v>
      </c>
      <c r="N44" s="20" t="s">
        <v>404</v>
      </c>
      <c r="O44" s="18" t="s">
        <v>404</v>
      </c>
      <c r="P44" s="20" t="s">
        <v>404</v>
      </c>
      <c r="Q44" s="18" t="s">
        <v>404</v>
      </c>
      <c r="R44" s="20" t="s">
        <v>404</v>
      </c>
      <c r="S44" s="18" t="n">
        <v>399.95223752</v>
      </c>
      <c r="T44" s="20" t="n">
        <v>5.57123614</v>
      </c>
    </row>
    <row r="45" spans="1:20">
      <c r="A45" s="15" t="s">
        <v>442</v>
      </c>
      <c r="B45" s="17" t="n">
        <v>5519</v>
      </c>
      <c r="C45" s="18">
        <f>(0.0/B45*100)</f>
        <v/>
      </c>
      <c r="D45" s="19" t="n">
        <v>5519</v>
      </c>
      <c r="E45" s="18" t="n">
        <v>359.83280702</v>
      </c>
      <c r="F45" s="20" t="n">
        <v>7.6377792</v>
      </c>
      <c r="G45" s="18" t="n">
        <v>349.82964643</v>
      </c>
      <c r="H45" s="20" t="n">
        <v>3.96401754</v>
      </c>
      <c r="I45" s="18" t="n">
        <v>338.81652865</v>
      </c>
      <c r="J45" s="20" t="n">
        <v>12.37413526</v>
      </c>
      <c r="K45" s="18" t="s">
        <v>404</v>
      </c>
      <c r="L45" s="20" t="s">
        <v>404</v>
      </c>
      <c r="M45" s="18" t="s">
        <v>404</v>
      </c>
      <c r="N45" s="20" t="s">
        <v>404</v>
      </c>
      <c r="O45" s="18" t="s">
        <v>404</v>
      </c>
      <c r="P45" s="20" t="s">
        <v>404</v>
      </c>
      <c r="Q45" s="18" t="s">
        <v>404</v>
      </c>
      <c r="R45" s="20" t="s">
        <v>404</v>
      </c>
      <c r="S45" s="18" t="n">
        <v>331.79924124</v>
      </c>
      <c r="T45" s="20" t="n">
        <v>12.16358509</v>
      </c>
    </row>
    <row r="46" spans="1:20">
      <c r="A46" s="15" t="s">
        <v>443</v>
      </c>
      <c r="B46" s="17" t="n">
        <v>23141</v>
      </c>
      <c r="C46" s="18">
        <f>(4196.0/B46*100)</f>
        <v/>
      </c>
      <c r="D46" s="19" t="n">
        <v>18945</v>
      </c>
      <c r="E46" s="18" t="n">
        <v>418.574796</v>
      </c>
      <c r="F46" s="20" t="n">
        <v>7.23617737</v>
      </c>
      <c r="G46" s="18" t="n">
        <v>405.87558956</v>
      </c>
      <c r="H46" s="20" t="n">
        <v>6.33889417</v>
      </c>
      <c r="I46" s="18" t="n">
        <v>416.85879215</v>
      </c>
      <c r="J46" s="20" t="n">
        <v>6.5574614</v>
      </c>
      <c r="K46" s="18" t="s">
        <v>404</v>
      </c>
      <c r="L46" s="20" t="s">
        <v>404</v>
      </c>
      <c r="M46" s="18" t="s">
        <v>404</v>
      </c>
      <c r="N46" s="20" t="s">
        <v>404</v>
      </c>
      <c r="O46" s="18" t="s">
        <v>404</v>
      </c>
      <c r="P46" s="20" t="s">
        <v>404</v>
      </c>
      <c r="Q46" s="18" t="s">
        <v>404</v>
      </c>
      <c r="R46" s="20" t="s">
        <v>404</v>
      </c>
      <c r="S46" s="18" t="n">
        <v>402.50224231</v>
      </c>
      <c r="T46" s="20" t="n">
        <v>5.92626279</v>
      </c>
    </row>
    <row r="47" spans="1:20">
      <c r="A47" s="15" t="s">
        <v>444</v>
      </c>
      <c r="B47" s="17" t="n">
        <v>5928</v>
      </c>
      <c r="C47" s="18">
        <f>(0.0/B47*100)</f>
        <v/>
      </c>
      <c r="D47" s="19" t="n">
        <v>5928</v>
      </c>
      <c r="E47" s="18" t="n">
        <v>433.72646679</v>
      </c>
      <c r="F47" s="20" t="n">
        <v>10.37657688</v>
      </c>
      <c r="G47" s="18" t="n">
        <v>427.63469026</v>
      </c>
      <c r="H47" s="20" t="n">
        <v>9.01187678</v>
      </c>
      <c r="I47" s="18" t="n">
        <v>376.87171532</v>
      </c>
      <c r="J47" s="20" t="n">
        <v>18.82157327</v>
      </c>
      <c r="K47" s="18" t="s">
        <v>404</v>
      </c>
      <c r="L47" s="20" t="s">
        <v>404</v>
      </c>
      <c r="M47" s="18" t="s">
        <v>404</v>
      </c>
      <c r="N47" s="20" t="s">
        <v>404</v>
      </c>
      <c r="O47" s="18" t="s">
        <v>404</v>
      </c>
      <c r="P47" s="20" t="s">
        <v>404</v>
      </c>
      <c r="Q47" s="18" t="s">
        <v>404</v>
      </c>
      <c r="R47" s="20" t="s">
        <v>404</v>
      </c>
      <c r="S47" s="18" t="n">
        <v>457.46738415</v>
      </c>
      <c r="T47" s="20" t="n">
        <v>12.85199961</v>
      </c>
    </row>
    <row r="48" spans="1:20">
      <c r="A48" s="15" t="s">
        <v>445</v>
      </c>
      <c r="B48" s="17" t="n">
        <v>9841</v>
      </c>
      <c r="C48" s="18">
        <f>(40.0/B48*100)</f>
        <v/>
      </c>
      <c r="D48" s="19" t="n">
        <v>9801</v>
      </c>
      <c r="E48" s="18" t="n">
        <v>480.44549829</v>
      </c>
      <c r="F48" s="20" t="n">
        <v>9.64531566</v>
      </c>
      <c r="G48" s="18" t="n">
        <v>504.67962634</v>
      </c>
      <c r="H48" s="20" t="n">
        <v>7.58329533</v>
      </c>
      <c r="I48" s="18" t="n">
        <v>461.14826401</v>
      </c>
      <c r="J48" s="20" t="n">
        <v>20.88796565</v>
      </c>
      <c r="K48" s="18" t="s">
        <v>404</v>
      </c>
      <c r="L48" s="20" t="s">
        <v>404</v>
      </c>
      <c r="M48" s="18" t="s">
        <v>404</v>
      </c>
      <c r="N48" s="20" t="s">
        <v>404</v>
      </c>
      <c r="O48" s="18" t="s">
        <v>404</v>
      </c>
      <c r="P48" s="20" t="s">
        <v>404</v>
      </c>
      <c r="Q48" s="18" t="s">
        <v>404</v>
      </c>
      <c r="R48" s="20" t="s">
        <v>404</v>
      </c>
      <c r="S48" s="18" t="n">
        <v>469.4047634</v>
      </c>
      <c r="T48" s="20" t="n">
        <v>30.92307164</v>
      </c>
    </row>
    <row r="49" spans="1:20">
      <c r="A49" s="15" t="s">
        <v>446</v>
      </c>
      <c r="B49" s="17" t="n">
        <v>6349</v>
      </c>
      <c r="C49" s="18">
        <f>(52.0/B49*100)</f>
        <v/>
      </c>
      <c r="D49" s="19" t="n">
        <v>6297</v>
      </c>
      <c r="E49" s="18" t="n">
        <v>415.79308947</v>
      </c>
      <c r="F49" s="20" t="n">
        <v>7.28152109</v>
      </c>
      <c r="G49" s="18" t="n">
        <v>429.76122482</v>
      </c>
      <c r="H49" s="20" t="n">
        <v>6.61275388</v>
      </c>
      <c r="I49" s="18" t="n">
        <v>423.13999894</v>
      </c>
      <c r="J49" s="20" t="n">
        <v>11.55714023</v>
      </c>
      <c r="K49" s="18" t="s">
        <v>404</v>
      </c>
      <c r="L49" s="20" t="s">
        <v>404</v>
      </c>
      <c r="M49" s="18" t="s">
        <v>404</v>
      </c>
      <c r="N49" s="20" t="s">
        <v>404</v>
      </c>
      <c r="O49" s="18" t="s">
        <v>404</v>
      </c>
      <c r="P49" s="20" t="s">
        <v>404</v>
      </c>
      <c r="Q49" s="18" t="s">
        <v>404</v>
      </c>
      <c r="R49" s="20" t="s">
        <v>404</v>
      </c>
      <c r="S49" s="18" t="n">
        <v>429.41703156</v>
      </c>
      <c r="T49" s="20" t="n">
        <v>7.03276876</v>
      </c>
    </row>
    <row r="50" spans="1:20">
      <c r="A50" s="15" t="s">
        <v>447</v>
      </c>
      <c r="B50" s="17" t="n">
        <v>11795</v>
      </c>
      <c r="C50" s="18">
        <f>(1031.0/B50*100)</f>
        <v/>
      </c>
      <c r="D50" s="19" t="n">
        <v>10764</v>
      </c>
      <c r="E50" s="18" t="n">
        <v>423.01573877</v>
      </c>
      <c r="F50" s="20" t="n">
        <v>6.08226161</v>
      </c>
      <c r="G50" s="18" t="n">
        <v>436.16041687</v>
      </c>
      <c r="H50" s="20" t="n">
        <v>5.49415093</v>
      </c>
      <c r="I50" s="18" t="n">
        <v>414.85874585</v>
      </c>
      <c r="J50" s="20" t="n">
        <v>9.65141702</v>
      </c>
      <c r="K50" s="18" t="s">
        <v>404</v>
      </c>
      <c r="L50" s="20" t="s">
        <v>404</v>
      </c>
      <c r="M50" s="18" t="s">
        <v>404</v>
      </c>
      <c r="N50" s="20" t="s">
        <v>404</v>
      </c>
      <c r="O50" s="18" t="s">
        <v>404</v>
      </c>
      <c r="P50" s="20" t="s">
        <v>404</v>
      </c>
      <c r="Q50" s="18" t="s">
        <v>404</v>
      </c>
      <c r="R50" s="20" t="s">
        <v>404</v>
      </c>
      <c r="S50" s="18" t="n">
        <v>429.27704053</v>
      </c>
      <c r="T50" s="20" t="n">
        <v>9.860933040000001</v>
      </c>
    </row>
    <row r="51" spans="1:20">
      <c r="A51" s="15" t="s">
        <v>448</v>
      </c>
      <c r="B51" s="17" t="n">
        <v>6866</v>
      </c>
      <c r="C51" s="18">
        <f>(0.0/B51*100)</f>
        <v/>
      </c>
      <c r="D51" s="19" t="n">
        <v>6866</v>
      </c>
      <c r="E51" s="18" t="n">
        <v>429.79484319</v>
      </c>
      <c r="F51" s="20" t="n">
        <v>5.94086919</v>
      </c>
      <c r="G51" s="18" t="n">
        <v>428.67957133</v>
      </c>
      <c r="H51" s="20" t="n">
        <v>5.35222441</v>
      </c>
      <c r="I51" s="18" t="n">
        <v>424.19209213</v>
      </c>
      <c r="J51" s="20" t="n">
        <v>10.75890984</v>
      </c>
      <c r="K51" s="18" t="s">
        <v>404</v>
      </c>
      <c r="L51" s="20" t="s">
        <v>404</v>
      </c>
      <c r="M51" s="18" t="s">
        <v>404</v>
      </c>
      <c r="N51" s="20" t="s">
        <v>404</v>
      </c>
      <c r="O51" s="18" t="s">
        <v>404</v>
      </c>
      <c r="P51" s="20" t="s">
        <v>404</v>
      </c>
      <c r="Q51" s="18" t="s">
        <v>404</v>
      </c>
      <c r="R51" s="20" t="s">
        <v>404</v>
      </c>
      <c r="S51" s="18" t="n">
        <v>425.95882432</v>
      </c>
      <c r="T51" s="20" t="n">
        <v>7.06460462</v>
      </c>
    </row>
    <row r="52" spans="1:20">
      <c r="A52" s="15" t="s">
        <v>449</v>
      </c>
      <c r="B52" s="17" t="n">
        <v>5809</v>
      </c>
      <c r="C52" s="18">
        <f>(0.0/B52*100)</f>
        <v/>
      </c>
      <c r="D52" s="19" t="n">
        <v>5809</v>
      </c>
      <c r="E52" s="18" t="n">
        <v>481.06194875</v>
      </c>
      <c r="F52" s="20" t="n">
        <v>5.77313652</v>
      </c>
      <c r="G52" s="18" t="n">
        <v>489.35381093</v>
      </c>
      <c r="H52" s="20" t="n">
        <v>6.59633104</v>
      </c>
      <c r="I52" s="18" t="n">
        <v>488.95601684</v>
      </c>
      <c r="J52" s="20" t="n">
        <v>22.01804967</v>
      </c>
      <c r="K52" s="18" t="s">
        <v>404</v>
      </c>
      <c r="L52" s="20" t="s">
        <v>404</v>
      </c>
      <c r="M52" s="18" t="s">
        <v>404</v>
      </c>
      <c r="N52" s="20" t="s">
        <v>404</v>
      </c>
      <c r="O52" s="18" t="s">
        <v>404</v>
      </c>
      <c r="P52" s="20" t="s">
        <v>404</v>
      </c>
      <c r="Q52" s="18" t="s">
        <v>404</v>
      </c>
      <c r="R52" s="20" t="s">
        <v>404</v>
      </c>
      <c r="S52" s="18" t="n">
        <v>495.11493128</v>
      </c>
      <c r="T52" s="20" t="n">
        <v>11.59745642</v>
      </c>
    </row>
    <row r="53" spans="1:20">
      <c r="A53" s="15" t="s">
        <v>450</v>
      </c>
      <c r="B53" s="17" t="n">
        <v>5571</v>
      </c>
      <c r="C53" s="18">
        <f>(0.0/B53*100)</f>
        <v/>
      </c>
      <c r="D53" s="19" t="n">
        <v>5571</v>
      </c>
      <c r="E53" s="18" t="n">
        <v>451.15054985</v>
      </c>
      <c r="F53" s="20" t="n">
        <v>3.14012591</v>
      </c>
      <c r="G53" s="18" t="n">
        <v>442.59985027</v>
      </c>
      <c r="H53" s="20" t="n">
        <v>2.0621428</v>
      </c>
      <c r="I53" s="18" t="n">
        <v>424.52477108</v>
      </c>
      <c r="J53" s="20" t="n">
        <v>5.62002655</v>
      </c>
      <c r="K53" s="18" t="s">
        <v>404</v>
      </c>
      <c r="L53" s="20" t="s">
        <v>404</v>
      </c>
      <c r="M53" s="18" t="s">
        <v>404</v>
      </c>
      <c r="N53" s="20" t="s">
        <v>404</v>
      </c>
      <c r="O53" s="18" t="s">
        <v>404</v>
      </c>
      <c r="P53" s="20" t="s">
        <v>404</v>
      </c>
      <c r="Q53" s="18" t="s">
        <v>404</v>
      </c>
      <c r="R53" s="20" t="s">
        <v>404</v>
      </c>
      <c r="S53" s="18" t="n">
        <v>426.15120579</v>
      </c>
      <c r="T53" s="20" t="n">
        <v>6.02742334</v>
      </c>
    </row>
    <row r="54" spans="1:20">
      <c r="A54" s="15" t="s">
        <v>451</v>
      </c>
      <c r="B54" s="17" t="n">
        <v>4740</v>
      </c>
      <c r="C54" s="18">
        <f>(199.0/B54*100)</f>
        <v/>
      </c>
      <c r="D54" s="19" t="n">
        <v>4541</v>
      </c>
      <c r="E54" s="18" t="n">
        <v>345.00055707</v>
      </c>
      <c r="F54" s="20" t="n">
        <v>7.95763693</v>
      </c>
      <c r="G54" s="18" t="n">
        <v>369.4856741</v>
      </c>
      <c r="H54" s="20" t="n">
        <v>8.606494720000001</v>
      </c>
      <c r="I54" s="18" t="n">
        <v>358.99224012</v>
      </c>
      <c r="J54" s="20" t="n">
        <v>12.0081212</v>
      </c>
      <c r="K54" s="18" t="s">
        <v>404</v>
      </c>
      <c r="L54" s="20" t="s">
        <v>404</v>
      </c>
      <c r="M54" s="18" t="s">
        <v>404</v>
      </c>
      <c r="N54" s="20" t="s">
        <v>404</v>
      </c>
      <c r="O54" s="18" t="s">
        <v>404</v>
      </c>
      <c r="P54" s="20" t="s">
        <v>404</v>
      </c>
      <c r="Q54" s="18" t="s">
        <v>404</v>
      </c>
      <c r="R54" s="20" t="s">
        <v>404</v>
      </c>
      <c r="S54" s="18" t="n">
        <v>356.60005241</v>
      </c>
      <c r="T54" s="20" t="n">
        <v>8.37516967</v>
      </c>
    </row>
    <row r="55" spans="1:20">
      <c r="A55" s="15" t="s">
        <v>452</v>
      </c>
      <c r="B55" s="17" t="n">
        <v>5316</v>
      </c>
      <c r="C55" s="18">
        <f>(43.0/B55*100)</f>
        <v/>
      </c>
      <c r="D55" s="19" t="n">
        <v>5273</v>
      </c>
      <c r="E55" s="18" t="n">
        <v>407.02682233</v>
      </c>
      <c r="F55" s="20" t="n">
        <v>9.436225459999999</v>
      </c>
      <c r="G55" s="18" t="n">
        <v>398.88747663</v>
      </c>
      <c r="H55" s="20" t="n">
        <v>6.85877748</v>
      </c>
      <c r="I55" s="18" t="n">
        <v>390.9217668</v>
      </c>
      <c r="J55" s="20" t="n">
        <v>11.15620554</v>
      </c>
      <c r="K55" s="18" t="s">
        <v>404</v>
      </c>
      <c r="L55" s="20" t="s">
        <v>404</v>
      </c>
      <c r="M55" s="18" t="s">
        <v>404</v>
      </c>
      <c r="N55" s="20" t="s">
        <v>404</v>
      </c>
      <c r="O55" s="18" t="s">
        <v>404</v>
      </c>
      <c r="P55" s="20" t="s">
        <v>404</v>
      </c>
      <c r="Q55" s="18" t="n">
        <v>375.70175282</v>
      </c>
      <c r="R55" s="20" t="n">
        <v>13.31696719</v>
      </c>
      <c r="S55" s="18" t="n">
        <v>401.43535316</v>
      </c>
      <c r="T55" s="20" t="n">
        <v>4.62398167</v>
      </c>
    </row>
    <row r="56" spans="1:20">
      <c r="A56" s="15" t="s">
        <v>453</v>
      </c>
      <c r="B56" s="17" t="n">
        <v>5359</v>
      </c>
      <c r="C56" s="18">
        <f>(0.0/B56*100)</f>
        <v/>
      </c>
      <c r="D56" s="19" t="n">
        <v>5359</v>
      </c>
      <c r="E56" s="18" t="n">
        <v>543.62253111</v>
      </c>
      <c r="F56" s="20" t="n">
        <v>9.15097454</v>
      </c>
      <c r="G56" s="18" t="n">
        <v>521.48604842</v>
      </c>
      <c r="H56" s="20" t="n">
        <v>4.67476767</v>
      </c>
      <c r="I56" s="18" t="n">
        <v>550.09235201</v>
      </c>
      <c r="J56" s="20" t="n">
        <v>15.41582892</v>
      </c>
      <c r="K56" s="18" t="s">
        <v>404</v>
      </c>
      <c r="L56" s="20" t="s">
        <v>404</v>
      </c>
      <c r="M56" s="18" t="s">
        <v>404</v>
      </c>
      <c r="N56" s="20" t="s">
        <v>404</v>
      </c>
      <c r="O56" s="18" t="s">
        <v>404</v>
      </c>
      <c r="P56" s="20" t="s">
        <v>404</v>
      </c>
      <c r="Q56" s="18" t="s">
        <v>404</v>
      </c>
      <c r="R56" s="20" t="s">
        <v>404</v>
      </c>
      <c r="S56" s="18" t="n">
        <v>519.87970754</v>
      </c>
      <c r="T56" s="20" t="n">
        <v>6.57010054</v>
      </c>
    </row>
    <row r="57" spans="1:20">
      <c r="A57" s="15" t="s">
        <v>454</v>
      </c>
      <c r="B57" s="17" t="n">
        <v>6513</v>
      </c>
      <c r="C57" s="18">
        <f>(0.0/B57*100)</f>
        <v/>
      </c>
      <c r="D57" s="19" t="n">
        <v>6513</v>
      </c>
      <c r="E57" s="18" t="n">
        <v>396.04694213</v>
      </c>
      <c r="F57" s="20" t="n">
        <v>10.44638593</v>
      </c>
      <c r="G57" s="18" t="n">
        <v>398.31409168</v>
      </c>
      <c r="H57" s="20" t="n">
        <v>4.15837368</v>
      </c>
      <c r="I57" s="18" t="n">
        <v>394.47136007</v>
      </c>
      <c r="J57" s="20" t="n">
        <v>7.07813181</v>
      </c>
      <c r="K57" s="18" t="s">
        <v>404</v>
      </c>
      <c r="L57" s="20" t="s">
        <v>404</v>
      </c>
      <c r="M57" s="18" t="s">
        <v>404</v>
      </c>
      <c r="N57" s="20" t="s">
        <v>404</v>
      </c>
      <c r="O57" s="18" t="s">
        <v>404</v>
      </c>
      <c r="P57" s="20" t="s">
        <v>404</v>
      </c>
      <c r="Q57" s="18" t="n">
        <v>430.7171875</v>
      </c>
      <c r="R57" s="20" t="n">
        <v>10.73285626</v>
      </c>
      <c r="S57" s="18" t="n">
        <v>397.37463367</v>
      </c>
      <c r="T57" s="20" t="n">
        <v>10.9301032</v>
      </c>
    </row>
    <row r="58" spans="1:20">
      <c r="A58" s="15" t="s">
        <v>455</v>
      </c>
      <c r="B58" s="17" t="n">
        <v>7267</v>
      </c>
      <c r="C58" s="18">
        <f>(0.0/B58*100)</f>
        <v/>
      </c>
      <c r="D58" s="19" t="n">
        <v>7267</v>
      </c>
      <c r="E58" s="18" t="n">
        <v>390.21037989</v>
      </c>
      <c r="F58" s="20" t="n">
        <v>11.52626207</v>
      </c>
      <c r="G58" s="18" t="n">
        <v>413.20800226</v>
      </c>
      <c r="H58" s="20" t="n">
        <v>5.93700773</v>
      </c>
      <c r="I58" s="18" t="n">
        <v>422.25537863</v>
      </c>
      <c r="J58" s="20" t="n">
        <v>11.20217588</v>
      </c>
      <c r="K58" s="18" t="s">
        <v>404</v>
      </c>
      <c r="L58" s="20" t="s">
        <v>404</v>
      </c>
      <c r="M58" s="18" t="s">
        <v>404</v>
      </c>
      <c r="N58" s="20" t="s">
        <v>404</v>
      </c>
      <c r="O58" s="18" t="s">
        <v>404</v>
      </c>
      <c r="P58" s="20" t="s">
        <v>404</v>
      </c>
      <c r="Q58" s="18" t="s">
        <v>404</v>
      </c>
      <c r="R58" s="20" t="s">
        <v>404</v>
      </c>
      <c r="S58" s="18" t="n">
        <v>406.08391473</v>
      </c>
      <c r="T58" s="20" t="n">
        <v>6.15236788</v>
      </c>
    </row>
    <row r="59" spans="1:20">
      <c r="A59" s="15" t="s">
        <v>456</v>
      </c>
      <c r="B59" s="17" t="n">
        <v>4826</v>
      </c>
      <c r="C59" s="18">
        <f>(0.0/B59*100)</f>
        <v/>
      </c>
      <c r="D59" s="19" t="n">
        <v>4826</v>
      </c>
      <c r="E59" s="18" t="n">
        <v>346.47020524</v>
      </c>
      <c r="F59" s="20" t="n">
        <v>4.2709425</v>
      </c>
      <c r="G59" s="18" t="n">
        <v>346.68544445</v>
      </c>
      <c r="H59" s="20" t="n">
        <v>2.19492928</v>
      </c>
      <c r="I59" s="18" t="n">
        <v>345.66776263</v>
      </c>
      <c r="J59" s="20" t="n">
        <v>4.128194</v>
      </c>
      <c r="K59" s="18" t="s">
        <v>404</v>
      </c>
      <c r="L59" s="20" t="s">
        <v>404</v>
      </c>
      <c r="M59" s="18" t="s">
        <v>404</v>
      </c>
      <c r="N59" s="20" t="s">
        <v>404</v>
      </c>
      <c r="O59" s="18" t="s">
        <v>404</v>
      </c>
      <c r="P59" s="20" t="s">
        <v>404</v>
      </c>
      <c r="Q59" s="18" t="s">
        <v>404</v>
      </c>
      <c r="R59" s="20" t="s">
        <v>404</v>
      </c>
      <c r="S59" s="18" t="n">
        <v>348.57680963</v>
      </c>
      <c r="T59" s="20" t="n">
        <v>3.08270757</v>
      </c>
    </row>
    <row r="60" spans="1:20">
      <c r="A60" s="15" t="s">
        <v>457</v>
      </c>
      <c r="B60" s="17" t="n">
        <v>4546</v>
      </c>
      <c r="C60" s="18">
        <f>(0.0/B60*100)</f>
        <v/>
      </c>
      <c r="D60" s="19" t="n">
        <v>4546</v>
      </c>
      <c r="E60" s="18" t="n">
        <v>325.36447287</v>
      </c>
      <c r="F60" s="20" t="n">
        <v>10.82198825</v>
      </c>
      <c r="G60" s="18" t="n">
        <v>367.22609206</v>
      </c>
      <c r="H60" s="20" t="n">
        <v>11.22325726</v>
      </c>
      <c r="I60" s="18" t="n">
        <v>325.91930606</v>
      </c>
      <c r="J60" s="20" t="n">
        <v>30.12514884</v>
      </c>
      <c r="K60" s="18" t="s">
        <v>404</v>
      </c>
      <c r="L60" s="20" t="s">
        <v>404</v>
      </c>
      <c r="M60" s="18" t="s">
        <v>404</v>
      </c>
      <c r="N60" s="20" t="s">
        <v>404</v>
      </c>
      <c r="O60" s="18" t="s">
        <v>404</v>
      </c>
      <c r="P60" s="20" t="s">
        <v>404</v>
      </c>
      <c r="Q60" s="18" t="s">
        <v>404</v>
      </c>
      <c r="R60" s="20" t="s">
        <v>404</v>
      </c>
      <c r="S60" s="18" t="n">
        <v>345.7696448</v>
      </c>
      <c r="T60" s="20" t="n">
        <v>6.9025042</v>
      </c>
    </row>
    <row r="61" spans="1:20">
      <c r="A61" s="15" t="s">
        <v>458</v>
      </c>
      <c r="B61" s="17" t="n">
        <v>6525</v>
      </c>
      <c r="C61" s="18">
        <f>(0.0/B61*100)</f>
        <v/>
      </c>
      <c r="D61" s="19" t="n">
        <v>6525</v>
      </c>
      <c r="E61" s="18" t="n">
        <v>468.98341069</v>
      </c>
      <c r="F61" s="20" t="n">
        <v>8.22807061</v>
      </c>
      <c r="G61" s="18" t="n">
        <v>469.41283478</v>
      </c>
      <c r="H61" s="20" t="n">
        <v>5.31215796</v>
      </c>
      <c r="I61" s="18" t="n">
        <v>504.18568695</v>
      </c>
      <c r="J61" s="20" t="n">
        <v>10.86655641</v>
      </c>
      <c r="K61" s="18" t="s">
        <v>404</v>
      </c>
      <c r="L61" s="20" t="s">
        <v>404</v>
      </c>
      <c r="M61" s="18" t="s">
        <v>404</v>
      </c>
      <c r="N61" s="20" t="s">
        <v>404</v>
      </c>
      <c r="O61" s="18" t="s">
        <v>404</v>
      </c>
      <c r="P61" s="20" t="s">
        <v>404</v>
      </c>
      <c r="Q61" s="18" t="s">
        <v>404</v>
      </c>
      <c r="R61" s="20" t="s">
        <v>404</v>
      </c>
      <c r="S61" s="18" t="n">
        <v>468.53613642</v>
      </c>
      <c r="T61" s="20" t="n">
        <v>4.47963505</v>
      </c>
    </row>
    <row r="62" spans="1:20">
      <c r="A62" s="15" t="s">
        <v>459</v>
      </c>
      <c r="B62" s="17" t="n">
        <v>4476</v>
      </c>
      <c r="C62" s="18">
        <f>(0.0/B62*100)</f>
        <v/>
      </c>
      <c r="D62" s="19" t="n">
        <v>4476</v>
      </c>
      <c r="E62" s="18" t="n">
        <v>495.59222815</v>
      </c>
      <c r="F62" s="20" t="n">
        <v>2.77857459</v>
      </c>
      <c r="G62" s="18" t="n">
        <v>512.27170415</v>
      </c>
      <c r="H62" s="20" t="n">
        <v>1.56321801</v>
      </c>
      <c r="I62" s="18" t="n">
        <v>499.44583539</v>
      </c>
      <c r="J62" s="20" t="n">
        <v>9.05031002</v>
      </c>
      <c r="K62" s="18" t="s">
        <v>404</v>
      </c>
      <c r="L62" s="20" t="s">
        <v>404</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346.53715815</v>
      </c>
      <c r="F63" s="20" t="n">
        <v>2.36255842</v>
      </c>
      <c r="G63" s="18" t="n">
        <v>348.33897813</v>
      </c>
      <c r="H63" s="20" t="n">
        <v>2.3709778</v>
      </c>
      <c r="I63" s="18" t="n">
        <v>336.54907846</v>
      </c>
      <c r="J63" s="20" t="n">
        <v>7.10695929</v>
      </c>
      <c r="K63" s="18" t="s">
        <v>404</v>
      </c>
      <c r="L63" s="20" t="s">
        <v>404</v>
      </c>
      <c r="M63" s="18" t="s">
        <v>404</v>
      </c>
      <c r="N63" s="20" t="s">
        <v>404</v>
      </c>
      <c r="O63" s="18" t="s">
        <v>404</v>
      </c>
      <c r="P63" s="20" t="s">
        <v>404</v>
      </c>
      <c r="Q63" s="18" t="s">
        <v>404</v>
      </c>
      <c r="R63" s="20" t="s">
        <v>404</v>
      </c>
      <c r="S63" s="18" t="n">
        <v>364.59427757</v>
      </c>
      <c r="T63" s="20" t="n">
        <v>2.96265365</v>
      </c>
    </row>
    <row r="64" spans="1:20">
      <c r="A64" s="15" t="s">
        <v>461</v>
      </c>
      <c r="B64" s="17" t="n">
        <v>3634</v>
      </c>
      <c r="C64" s="18">
        <f>(27.0/B64*100)</f>
        <v/>
      </c>
      <c r="D64" s="19" t="n">
        <v>3607</v>
      </c>
      <c r="E64" s="18" t="n">
        <v>452.37619418</v>
      </c>
      <c r="F64" s="20" t="n">
        <v>5.12065428</v>
      </c>
      <c r="G64" s="18" t="n">
        <v>390.16599833</v>
      </c>
      <c r="H64" s="20" t="n">
        <v>4.88588573</v>
      </c>
      <c r="I64" s="18" t="n">
        <v>488.10695569</v>
      </c>
      <c r="J64" s="20" t="n">
        <v>3.83905928</v>
      </c>
      <c r="K64" s="18" t="s">
        <v>404</v>
      </c>
      <c r="L64" s="20" t="s">
        <v>404</v>
      </c>
      <c r="M64" s="18" t="s">
        <v>404</v>
      </c>
      <c r="N64" s="20" t="s">
        <v>404</v>
      </c>
      <c r="O64" s="18" t="n">
        <v>519.51601944</v>
      </c>
      <c r="P64" s="20" t="n">
        <v>13.11383254</v>
      </c>
      <c r="Q64" s="18" t="s">
        <v>404</v>
      </c>
      <c r="R64" s="20" t="s">
        <v>404</v>
      </c>
      <c r="S64" s="18" t="n">
        <v>439.09353943</v>
      </c>
      <c r="T64" s="20" t="n">
        <v>2.34806115</v>
      </c>
    </row>
    <row r="65" spans="1:20">
      <c r="A65" s="15" t="s">
        <v>462</v>
      </c>
      <c r="B65" s="17" t="n">
        <v>5325</v>
      </c>
      <c r="C65" s="18">
        <f>(0.0/B65*100)</f>
        <v/>
      </c>
      <c r="D65" s="19" t="n">
        <v>5325</v>
      </c>
      <c r="E65" s="18" t="n">
        <v>412.94933395</v>
      </c>
      <c r="F65" s="20" t="n">
        <v>6.43341298</v>
      </c>
      <c r="G65" s="18" t="n">
        <v>426.39752069</v>
      </c>
      <c r="H65" s="20" t="n">
        <v>4.38433277</v>
      </c>
      <c r="I65" s="18" t="n">
        <v>404.63836073</v>
      </c>
      <c r="J65" s="20" t="n">
        <v>7.58887525</v>
      </c>
      <c r="K65" s="18" t="s">
        <v>404</v>
      </c>
      <c r="L65" s="20" t="s">
        <v>404</v>
      </c>
      <c r="M65" s="18" t="s">
        <v>404</v>
      </c>
      <c r="N65" s="20" t="s">
        <v>404</v>
      </c>
      <c r="O65" s="18" t="s">
        <v>404</v>
      </c>
      <c r="P65" s="20" t="s">
        <v>404</v>
      </c>
      <c r="Q65" s="18" t="s">
        <v>404</v>
      </c>
      <c r="R65" s="20" t="s">
        <v>404</v>
      </c>
      <c r="S65" s="18" t="n">
        <v>394.76904655</v>
      </c>
      <c r="T65" s="20" t="n">
        <v>8.92648105</v>
      </c>
    </row>
    <row r="66" spans="1:20">
      <c r="A66" s="15" t="s">
        <v>463</v>
      </c>
      <c r="B66" s="17" t="n">
        <v>5665</v>
      </c>
      <c r="C66" s="18">
        <f>(0.0/B66*100)</f>
        <v/>
      </c>
      <c r="D66" s="19" t="n">
        <v>5665</v>
      </c>
      <c r="E66" s="18" t="n">
        <v>436.88982008</v>
      </c>
      <c r="F66" s="20" t="n">
        <v>2.19383878</v>
      </c>
      <c r="G66" s="18" t="n">
        <v>412.40659957</v>
      </c>
      <c r="H66" s="20" t="n">
        <v>2.19579957</v>
      </c>
      <c r="I66" s="18" t="n">
        <v>483.0885703</v>
      </c>
      <c r="J66" s="20" t="n">
        <v>5.64792195</v>
      </c>
      <c r="K66" s="18" t="s">
        <v>404</v>
      </c>
      <c r="L66" s="20" t="s">
        <v>404</v>
      </c>
      <c r="M66" s="18" t="s">
        <v>404</v>
      </c>
      <c r="N66" s="20" t="s">
        <v>404</v>
      </c>
      <c r="O66" s="18" t="s">
        <v>404</v>
      </c>
      <c r="P66" s="20" t="s">
        <v>404</v>
      </c>
      <c r="Q66" s="18" t="s">
        <v>404</v>
      </c>
      <c r="R66" s="20" t="s">
        <v>404</v>
      </c>
      <c r="S66" s="18" t="n">
        <v>380.66345892</v>
      </c>
      <c r="T66" s="20" t="n">
        <v>19.95093324</v>
      </c>
    </row>
    <row r="67" spans="1:20">
      <c r="A67" s="15" t="s">
        <v>464</v>
      </c>
      <c r="B67" s="17" t="n">
        <v>6971</v>
      </c>
      <c r="C67" s="18">
        <f>(0.0/B67*100)</f>
        <v/>
      </c>
      <c r="D67" s="19" t="n">
        <v>6971</v>
      </c>
      <c r="E67" s="18" t="n">
        <v>381.34358559</v>
      </c>
      <c r="F67" s="20" t="n">
        <v>5.17059597</v>
      </c>
      <c r="G67" s="18" t="n">
        <v>405.02132266</v>
      </c>
      <c r="H67" s="20" t="n">
        <v>6.46742669</v>
      </c>
      <c r="I67" s="18" t="n">
        <v>408.05696904</v>
      </c>
      <c r="J67" s="20" t="n">
        <v>15.61950814</v>
      </c>
      <c r="K67" s="18" t="s">
        <v>404</v>
      </c>
      <c r="L67" s="20" t="s">
        <v>404</v>
      </c>
      <c r="M67" s="18" t="s">
        <v>404</v>
      </c>
      <c r="N67" s="20" t="s">
        <v>404</v>
      </c>
      <c r="O67" s="18" t="s">
        <v>404</v>
      </c>
      <c r="P67" s="20" t="s">
        <v>404</v>
      </c>
      <c r="Q67" s="18" t="s">
        <v>404</v>
      </c>
      <c r="R67" s="20" t="s">
        <v>404</v>
      </c>
      <c r="S67" s="18" t="n">
        <v>413.36368436</v>
      </c>
      <c r="T67" s="20" t="n">
        <v>8.53496977</v>
      </c>
    </row>
    <row r="68" spans="1:20">
      <c r="A68" s="15" t="s">
        <v>465</v>
      </c>
      <c r="B68" s="17" t="n">
        <v>12083</v>
      </c>
      <c r="C68" s="18">
        <f>(0.0/B68*100)</f>
        <v/>
      </c>
      <c r="D68" s="19" t="n">
        <v>12083</v>
      </c>
      <c r="E68" s="18" t="n">
        <v>387.56292347</v>
      </c>
      <c r="F68" s="20" t="n">
        <v>2.26703873</v>
      </c>
      <c r="G68" s="18" t="n">
        <v>401.02167513</v>
      </c>
      <c r="H68" s="20" t="n">
        <v>1.48160069</v>
      </c>
      <c r="I68" s="18" t="n">
        <v>411.46691736</v>
      </c>
      <c r="J68" s="20" t="n">
        <v>3.34361444</v>
      </c>
      <c r="K68" s="18" t="s">
        <v>404</v>
      </c>
      <c r="L68" s="20" t="s">
        <v>404</v>
      </c>
      <c r="M68" s="18" t="s">
        <v>404</v>
      </c>
      <c r="N68" s="20" t="s">
        <v>404</v>
      </c>
      <c r="O68" s="18" t="s">
        <v>404</v>
      </c>
      <c r="P68" s="20" t="s">
        <v>404</v>
      </c>
      <c r="Q68" s="18" t="s">
        <v>404</v>
      </c>
      <c r="R68" s="20" t="s">
        <v>404</v>
      </c>
      <c r="S68" s="18" t="n">
        <v>431.47109848</v>
      </c>
      <c r="T68" s="20" t="n">
        <v>2.68817833</v>
      </c>
    </row>
    <row r="69" spans="1:20">
      <c r="A69" s="15" t="s">
        <v>466</v>
      </c>
      <c r="B69" s="17" t="n">
        <v>4876</v>
      </c>
      <c r="C69" s="18">
        <f>(0.0/B69*100)</f>
        <v/>
      </c>
      <c r="D69" s="19" t="n">
        <v>4876</v>
      </c>
      <c r="E69" s="18" t="n">
        <v>443.46047396</v>
      </c>
      <c r="F69" s="20" t="n">
        <v>7.5822995</v>
      </c>
      <c r="G69" s="18" t="n">
        <v>427.34606053</v>
      </c>
      <c r="H69" s="20" t="n">
        <v>5.70039593</v>
      </c>
      <c r="I69" s="18" t="n">
        <v>430.98281052</v>
      </c>
      <c r="J69" s="20" t="n">
        <v>14.26409752</v>
      </c>
      <c r="K69" s="18" t="s">
        <v>404</v>
      </c>
      <c r="L69" s="20" t="s">
        <v>404</v>
      </c>
      <c r="M69" s="18" t="s">
        <v>404</v>
      </c>
      <c r="N69" s="20" t="s">
        <v>404</v>
      </c>
      <c r="O69" s="18" t="s">
        <v>404</v>
      </c>
      <c r="P69" s="20" t="s">
        <v>404</v>
      </c>
      <c r="Q69" s="18" t="s">
        <v>404</v>
      </c>
      <c r="R69" s="20" t="s">
        <v>404</v>
      </c>
      <c r="S69" s="18" t="n">
        <v>459.312704</v>
      </c>
      <c r="T69" s="20" t="n">
        <v>56.31331337</v>
      </c>
    </row>
    <row r="70" spans="1:20">
      <c r="A70" s="15" t="s">
        <v>467</v>
      </c>
      <c r="B70" s="17" t="n">
        <v>6036</v>
      </c>
      <c r="C70" s="18">
        <f>(0.0/B70*100)</f>
        <v/>
      </c>
      <c r="D70" s="19" t="n">
        <v>6036</v>
      </c>
      <c r="E70" s="18" t="n">
        <v>491.48015298</v>
      </c>
      <c r="F70" s="20" t="n">
        <v>6.70467663</v>
      </c>
      <c r="G70" s="18" t="n">
        <v>498.08698256</v>
      </c>
      <c r="H70" s="20" t="n">
        <v>3.88393118</v>
      </c>
      <c r="I70" s="18" t="n">
        <v>472.26280831</v>
      </c>
      <c r="J70" s="20" t="n">
        <v>16.79092484</v>
      </c>
      <c r="K70" s="18" t="s">
        <v>404</v>
      </c>
      <c r="L70" s="20" t="s">
        <v>404</v>
      </c>
      <c r="M70" s="18" t="s">
        <v>404</v>
      </c>
      <c r="N70" s="20" t="s">
        <v>404</v>
      </c>
      <c r="O70" s="18" t="s">
        <v>404</v>
      </c>
      <c r="P70" s="20" t="s">
        <v>404</v>
      </c>
      <c r="Q70" s="18" t="s">
        <v>404</v>
      </c>
      <c r="R70" s="20" t="s">
        <v>404</v>
      </c>
      <c r="S70" s="18" t="n">
        <v>494.6056021</v>
      </c>
      <c r="T70" s="20" t="n">
        <v>9.803157130000001</v>
      </c>
    </row>
    <row r="71" spans="1:20">
      <c r="A71" s="15" t="s">
        <v>468</v>
      </c>
      <c r="B71" s="17" t="n">
        <v>6115</v>
      </c>
      <c r="C71" s="18">
        <f>(0.0/B71*100)</f>
        <v/>
      </c>
      <c r="D71" s="19" t="n">
        <v>6115</v>
      </c>
      <c r="E71" s="18" t="n">
        <v>534.30398722</v>
      </c>
      <c r="F71" s="20" t="n">
        <v>2.59757181</v>
      </c>
      <c r="G71" s="18" t="n">
        <v>539.61468923</v>
      </c>
      <c r="H71" s="20" t="n">
        <v>2.54898417</v>
      </c>
      <c r="I71" s="18" t="n">
        <v>527.13829645</v>
      </c>
      <c r="J71" s="20" t="n">
        <v>5.07922844</v>
      </c>
      <c r="K71" s="18" t="s">
        <v>404</v>
      </c>
      <c r="L71" s="20" t="s">
        <v>404</v>
      </c>
      <c r="M71" s="18" t="s">
        <v>404</v>
      </c>
      <c r="N71" s="20" t="s">
        <v>404</v>
      </c>
      <c r="O71" s="18" t="s">
        <v>404</v>
      </c>
      <c r="P71" s="20" t="s">
        <v>404</v>
      </c>
      <c r="Q71" s="18" t="s">
        <v>404</v>
      </c>
      <c r="R71" s="20" t="s">
        <v>404</v>
      </c>
      <c r="S71" s="18" t="n">
        <v>523.8782198</v>
      </c>
      <c r="T71" s="20" t="n">
        <v>5.60541662</v>
      </c>
    </row>
    <row r="72" spans="1:20">
      <c r="A72" s="15" t="s">
        <v>469</v>
      </c>
      <c r="B72" s="17" t="n">
        <v>7708</v>
      </c>
      <c r="C72" s="18">
        <f>(0.0/B72*100)</f>
        <v/>
      </c>
      <c r="D72" s="19" t="n">
        <v>7708</v>
      </c>
      <c r="E72" s="18" t="n">
        <v>496.03308793</v>
      </c>
      <c r="F72" s="20" t="n">
        <v>6.44775251</v>
      </c>
      <c r="G72" s="18" t="n">
        <v>505.09816597</v>
      </c>
      <c r="H72" s="20" t="n">
        <v>5.52372727</v>
      </c>
      <c r="I72" s="18" t="n">
        <v>481.79653147</v>
      </c>
      <c r="J72" s="20" t="n">
        <v>11.54279079</v>
      </c>
      <c r="K72" s="18" t="s">
        <v>404</v>
      </c>
      <c r="L72" s="20" t="s">
        <v>404</v>
      </c>
      <c r="M72" s="18" t="s">
        <v>404</v>
      </c>
      <c r="N72" s="20" t="s">
        <v>404</v>
      </c>
      <c r="O72" s="18" t="s">
        <v>404</v>
      </c>
      <c r="P72" s="20" t="s">
        <v>404</v>
      </c>
      <c r="Q72" s="18" t="s">
        <v>404</v>
      </c>
      <c r="R72" s="20" t="s">
        <v>404</v>
      </c>
      <c r="S72" s="18" t="n">
        <v>486.43074543</v>
      </c>
      <c r="T72" s="20" t="n">
        <v>7.81198479</v>
      </c>
    </row>
    <row r="73" spans="1:20">
      <c r="A73" s="15" t="s">
        <v>470</v>
      </c>
      <c r="B73" s="17" t="n">
        <v>8249</v>
      </c>
      <c r="C73" s="18">
        <f>(0.0/B73*100)</f>
        <v/>
      </c>
      <c r="D73" s="19" t="n">
        <v>8249</v>
      </c>
      <c r="E73" s="18" t="n">
        <v>410.26335133</v>
      </c>
      <c r="F73" s="20" t="n">
        <v>6.29501772</v>
      </c>
      <c r="G73" s="18" t="n">
        <v>408.51855751</v>
      </c>
      <c r="H73" s="20" t="n">
        <v>7.109479</v>
      </c>
      <c r="I73" s="18" t="n">
        <v>415.96392833</v>
      </c>
      <c r="J73" s="20" t="n">
        <v>14.44096023</v>
      </c>
      <c r="K73" s="18" t="s">
        <v>404</v>
      </c>
      <c r="L73" s="20" t="s">
        <v>404</v>
      </c>
      <c r="M73" s="18" t="s">
        <v>404</v>
      </c>
      <c r="N73" s="20" t="s">
        <v>404</v>
      </c>
      <c r="O73" s="18" t="s">
        <v>404</v>
      </c>
      <c r="P73" s="20" t="s">
        <v>404</v>
      </c>
      <c r="Q73" s="18" t="s">
        <v>404</v>
      </c>
      <c r="R73" s="20" t="s">
        <v>404</v>
      </c>
      <c r="S73" s="18" t="n">
        <v>405.72267281</v>
      </c>
      <c r="T73" s="20" t="n">
        <v>6.28299841</v>
      </c>
    </row>
    <row r="74" spans="1:20">
      <c r="A74" s="15" t="s">
        <v>471</v>
      </c>
      <c r="B74" s="17" t="n">
        <v>4692</v>
      </c>
      <c r="C74" s="18">
        <f>(484.0/B74*100)</f>
        <v/>
      </c>
      <c r="D74" s="19" t="n">
        <v>4208</v>
      </c>
      <c r="E74" s="18" t="n">
        <v>392.92224206</v>
      </c>
      <c r="F74" s="20" t="n">
        <v>8.59520144</v>
      </c>
      <c r="G74" s="18" t="n">
        <v>442.87354495</v>
      </c>
      <c r="H74" s="20" t="n">
        <v>2.37500944</v>
      </c>
      <c r="I74" s="18" t="n">
        <v>436.19168304</v>
      </c>
      <c r="J74" s="20" t="n">
        <v>8.311504210000001</v>
      </c>
      <c r="K74" s="18" t="s">
        <v>404</v>
      </c>
      <c r="L74" s="20" t="s">
        <v>404</v>
      </c>
      <c r="M74" s="18" t="s">
        <v>404</v>
      </c>
      <c r="N74" s="20" t="s">
        <v>404</v>
      </c>
      <c r="O74" s="18" t="s">
        <v>404</v>
      </c>
      <c r="P74" s="20" t="s">
        <v>404</v>
      </c>
      <c r="Q74" s="18" t="s">
        <v>404</v>
      </c>
      <c r="R74" s="20" t="s">
        <v>404</v>
      </c>
      <c r="S74" s="18" t="n">
        <v>417.2260888</v>
      </c>
      <c r="T74" s="20" t="n">
        <v>1.92101906</v>
      </c>
    </row>
    <row r="75" spans="1:20">
      <c r="A75" s="15" t="s">
        <v>472</v>
      </c>
      <c r="B75" s="17" t="n">
        <v>5375</v>
      </c>
      <c r="C75" s="18">
        <f>(483.0/B75*100)</f>
        <v/>
      </c>
      <c r="D75" s="19" t="n">
        <v>4892</v>
      </c>
      <c r="E75" s="18" t="n">
        <v>362.04928642</v>
      </c>
      <c r="F75" s="20" t="n">
        <v>16.02612951</v>
      </c>
      <c r="G75" s="18" t="n">
        <v>362.26116084</v>
      </c>
      <c r="H75" s="20" t="n">
        <v>4.44486479</v>
      </c>
      <c r="I75" s="18" t="n">
        <v>372.65154368</v>
      </c>
      <c r="J75" s="20" t="n">
        <v>17.15089631</v>
      </c>
      <c r="K75" s="18" t="s">
        <v>404</v>
      </c>
      <c r="L75" s="20" t="s">
        <v>404</v>
      </c>
      <c r="M75" s="18" t="s">
        <v>404</v>
      </c>
      <c r="N75" s="20" t="s">
        <v>404</v>
      </c>
      <c r="O75" s="18" t="s">
        <v>404</v>
      </c>
      <c r="P75" s="20" t="s">
        <v>404</v>
      </c>
      <c r="Q75" s="18" t="s">
        <v>404</v>
      </c>
      <c r="R75" s="20" t="s">
        <v>404</v>
      </c>
      <c r="S75" s="18" t="n">
        <v>347.77020415</v>
      </c>
      <c r="T75" s="20" t="n">
        <v>18.4315966</v>
      </c>
    </row>
    <row r="76" spans="1:20">
      <c r="A76" s="15" t="s">
        <v>473</v>
      </c>
      <c r="B76" s="17" t="n">
        <v>14167</v>
      </c>
      <c r="C76" s="18">
        <f>(1400.0/B76*100)</f>
        <v/>
      </c>
      <c r="D76" s="19" t="n">
        <v>12767</v>
      </c>
      <c r="E76" s="18" t="n">
        <v>453.3661963</v>
      </c>
      <c r="F76" s="20" t="n">
        <v>7.37135178</v>
      </c>
      <c r="G76" s="18" t="n">
        <v>419.83112468</v>
      </c>
      <c r="H76" s="20" t="n">
        <v>4.73656679</v>
      </c>
      <c r="I76" s="18" t="n">
        <v>408.69804773</v>
      </c>
      <c r="J76" s="20" t="n">
        <v>12.47789102</v>
      </c>
      <c r="K76" s="18" t="s">
        <v>404</v>
      </c>
      <c r="L76" s="20" t="s">
        <v>404</v>
      </c>
      <c r="M76" s="18" t="s">
        <v>404</v>
      </c>
      <c r="N76" s="20" t="s">
        <v>404</v>
      </c>
      <c r="O76" s="18" t="s">
        <v>404</v>
      </c>
      <c r="P76" s="20" t="s">
        <v>404</v>
      </c>
      <c r="Q76" s="18" t="s">
        <v>404</v>
      </c>
      <c r="R76" s="20" t="s">
        <v>404</v>
      </c>
      <c r="S76" s="18" t="n">
        <v>457.99622081</v>
      </c>
      <c r="T76" s="20" t="n">
        <v>5.50001027</v>
      </c>
    </row>
    <row r="77" spans="1:20">
      <c r="A77" s="15" t="s">
        <v>474</v>
      </c>
      <c r="B77" s="17" t="n">
        <v>6062</v>
      </c>
      <c r="C77" s="18">
        <f>(0.0/B77*100)</f>
        <v/>
      </c>
      <c r="D77" s="19" t="n">
        <v>6062</v>
      </c>
      <c r="E77" s="18" t="n">
        <v>437.30763455</v>
      </c>
      <c r="F77" s="20" t="n">
        <v>6.485677</v>
      </c>
      <c r="G77" s="18" t="n">
        <v>445.80124559</v>
      </c>
      <c r="H77" s="20" t="n">
        <v>6.24154319</v>
      </c>
      <c r="I77" s="18" t="n">
        <v>417.49646304</v>
      </c>
      <c r="J77" s="20" t="n">
        <v>13.983671</v>
      </c>
      <c r="K77" s="18" t="s">
        <v>404</v>
      </c>
      <c r="L77" s="20" t="s">
        <v>404</v>
      </c>
      <c r="M77" s="18" t="s">
        <v>404</v>
      </c>
      <c r="N77" s="20" t="s">
        <v>404</v>
      </c>
      <c r="O77" s="18" t="s">
        <v>404</v>
      </c>
      <c r="P77" s="20" t="s">
        <v>404</v>
      </c>
      <c r="Q77" s="18" t="s">
        <v>404</v>
      </c>
      <c r="R77" s="20" t="s">
        <v>404</v>
      </c>
      <c r="S77" s="18" t="n">
        <v>430.64684658</v>
      </c>
      <c r="T77" s="20" t="n">
        <v>7.4367404</v>
      </c>
    </row>
    <row r="78" spans="1:20">
      <c r="A78" s="15" t="s">
        <v>475</v>
      </c>
      <c r="B78" s="17" t="n">
        <v>5826</v>
      </c>
      <c r="C78" s="18">
        <f>(0.0/B78*100)</f>
        <v/>
      </c>
      <c r="D78" s="19" t="n">
        <v>5826</v>
      </c>
      <c r="E78" s="18" t="n">
        <v>471.88654416</v>
      </c>
      <c r="F78" s="20" t="n">
        <v>6.77446838</v>
      </c>
      <c r="G78" s="18" t="n">
        <v>484.8792687</v>
      </c>
      <c r="H78" s="20" t="n">
        <v>6.5439097</v>
      </c>
      <c r="I78" s="18" t="n">
        <v>498.22035517</v>
      </c>
      <c r="J78" s="20" t="n">
        <v>12.66677302</v>
      </c>
      <c r="K78" s="18" t="s">
        <v>404</v>
      </c>
      <c r="L78" s="20" t="s">
        <v>404</v>
      </c>
      <c r="M78" s="18" t="s">
        <v>404</v>
      </c>
      <c r="N78" s="20" t="s">
        <v>404</v>
      </c>
      <c r="O78" s="18" t="s">
        <v>404</v>
      </c>
      <c r="P78" s="20" t="s">
        <v>404</v>
      </c>
      <c r="Q78" s="18" t="s">
        <v>404</v>
      </c>
      <c r="R78" s="20" t="s">
        <v>404</v>
      </c>
      <c r="S78" s="18" t="n">
        <v>498.46144067</v>
      </c>
      <c r="T78" s="20" t="n">
        <v>6.39733158</v>
      </c>
    </row>
    <row customHeight="1" ht="25" r="79" spans="1:20">
      <c r="A79" s="15" t="s">
        <v>476</v>
      </c>
      <c r="B79" s="17" t="n">
        <v>1657</v>
      </c>
      <c r="C79" s="18">
        <f>(21.0/B79*100)</f>
        <v/>
      </c>
      <c r="D79" s="19" t="n">
        <v>1636</v>
      </c>
      <c r="E79" s="18" t="n">
        <v>461.83648752</v>
      </c>
      <c r="F79" s="20" t="n">
        <v>21.69162821</v>
      </c>
      <c r="G79" s="18" t="n">
        <v>470.42360692</v>
      </c>
      <c r="H79" s="20" t="n">
        <v>10.43373261</v>
      </c>
      <c r="I79" s="18" t="n">
        <v>499.67948902</v>
      </c>
      <c r="J79" s="20" t="n">
        <v>28.15360038</v>
      </c>
      <c r="K79" s="18" t="s">
        <v>404</v>
      </c>
      <c r="L79" s="20" t="s">
        <v>404</v>
      </c>
      <c r="M79" s="18" t="s">
        <v>404</v>
      </c>
      <c r="N79" s="20" t="s">
        <v>404</v>
      </c>
      <c r="O79" s="18" t="s">
        <v>404</v>
      </c>
      <c r="P79" s="20" t="s">
        <v>404</v>
      </c>
      <c r="Q79" s="18" t="s">
        <v>404</v>
      </c>
      <c r="R79" s="20" t="s">
        <v>404</v>
      </c>
      <c r="S79" s="18" t="n">
        <v>479.86527886</v>
      </c>
      <c r="T79" s="20" t="n">
        <v>13.21982012</v>
      </c>
    </row>
    <row r="80" spans="1:20">
      <c r="A80" s="15" t="s">
        <v>477</v>
      </c>
      <c r="B80" s="17" t="n">
        <v>7841</v>
      </c>
      <c r="C80" s="18">
        <f>(0.0/B80*100)</f>
        <v/>
      </c>
      <c r="D80" s="19" t="n">
        <v>7841</v>
      </c>
      <c r="E80" s="18" t="n">
        <v>416.26733222</v>
      </c>
      <c r="F80" s="20" t="n">
        <v>7.15312397</v>
      </c>
      <c r="G80" s="18" t="n">
        <v>432.36751254</v>
      </c>
      <c r="H80" s="20" t="n">
        <v>6.25896978</v>
      </c>
      <c r="I80" s="18" t="n">
        <v>426.96246736</v>
      </c>
      <c r="J80" s="20" t="n">
        <v>5.88747662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428.93381108</v>
      </c>
      <c r="F81" s="20" t="n">
        <v>6.85807805</v>
      </c>
      <c r="G81" s="18" t="n">
        <v>430.49238691</v>
      </c>
      <c r="H81" s="20" t="n">
        <v>5.12749133</v>
      </c>
      <c r="I81" s="18" t="n">
        <v>436.23939795</v>
      </c>
      <c r="J81" s="20" t="n">
        <v>11.23153744</v>
      </c>
      <c r="K81" s="18" t="s">
        <v>404</v>
      </c>
      <c r="L81" s="20" t="s">
        <v>404</v>
      </c>
      <c r="M81" s="18" t="s">
        <v>404</v>
      </c>
      <c r="N81" s="20" t="s">
        <v>404</v>
      </c>
      <c r="O81" s="18" t="s">
        <v>404</v>
      </c>
      <c r="P81" s="20" t="s">
        <v>404</v>
      </c>
      <c r="Q81" s="18" t="s">
        <v>404</v>
      </c>
      <c r="R81" s="20" t="s">
        <v>404</v>
      </c>
      <c r="S81" s="18" t="n">
        <v>431.42020959</v>
      </c>
      <c r="T81" s="20" t="n">
        <v>17.72878056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616</v>
      </c>
    </row>
    <row customHeight="1" ht="30" r="4" spans="1:18">
      <c r="A4" s="6" t="n"/>
      <c r="B4" s="7" t="s">
        <v>385</v>
      </c>
      <c r="C4" s="7" t="s">
        <v>386</v>
      </c>
      <c r="D4" s="8" t="s">
        <v>385</v>
      </c>
      <c r="E4" s="9" t="s">
        <v>617</v>
      </c>
      <c r="F4" s="10" t="n"/>
      <c r="G4" s="9" t="s">
        <v>618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(1391.0/B7*100)</f>
        <v/>
      </c>
      <c r="D7" s="19" t="n">
        <v>13139</v>
      </c>
      <c r="E7" s="18" t="n">
        <v>483.29390098</v>
      </c>
      <c r="F7" s="20" t="n">
        <v>2.57283268</v>
      </c>
      <c r="G7" s="18" t="n">
        <v>529.69093402</v>
      </c>
      <c r="H7" s="20" t="n">
        <v>2.33524551</v>
      </c>
      <c r="I7" s="18" t="s">
        <v>404</v>
      </c>
      <c r="J7" s="20" t="s">
        <v>404</v>
      </c>
      <c r="K7" s="18" t="s">
        <v>404</v>
      </c>
      <c r="L7" s="20" t="s">
        <v>404</v>
      </c>
      <c r="M7" s="18" t="s">
        <v>404</v>
      </c>
      <c r="N7" s="20" t="s">
        <v>404</v>
      </c>
      <c r="O7" s="18" t="s">
        <v>404</v>
      </c>
      <c r="P7" s="20" t="s">
        <v>404</v>
      </c>
      <c r="Q7" s="18" t="n">
        <v>495.41104691</v>
      </c>
      <c r="R7" s="20" t="n">
        <v>9.069824069999999</v>
      </c>
    </row>
    <row r="8" spans="1:18">
      <c r="A8" s="15" t="s">
        <v>405</v>
      </c>
      <c r="B8" s="17" t="n">
        <v>7007</v>
      </c>
      <c r="C8" s="18">
        <f>(0.0/B8*100)</f>
        <v/>
      </c>
      <c r="D8" s="19" t="n">
        <v>7007</v>
      </c>
      <c r="E8" s="18" t="n">
        <v>481.24739788</v>
      </c>
      <c r="F8" s="20" t="n">
        <v>3.25424191</v>
      </c>
      <c r="G8" s="18" t="n">
        <v>514.45897094</v>
      </c>
      <c r="H8" s="20" t="n">
        <v>14.1455233</v>
      </c>
      <c r="I8" s="18" t="s">
        <v>404</v>
      </c>
      <c r="J8" s="20" t="s">
        <v>404</v>
      </c>
      <c r="K8" s="18" t="s">
        <v>404</v>
      </c>
      <c r="L8" s="20" t="s">
        <v>404</v>
      </c>
      <c r="M8" s="18" t="s">
        <v>404</v>
      </c>
      <c r="N8" s="20" t="s">
        <v>404</v>
      </c>
      <c r="O8" s="18" t="s">
        <v>404</v>
      </c>
      <c r="P8" s="20" t="s">
        <v>404</v>
      </c>
      <c r="Q8" s="18" t="n">
        <v>453.4106525</v>
      </c>
      <c r="R8" s="20" t="n">
        <v>14.64345412</v>
      </c>
    </row>
    <row r="9" spans="1:18">
      <c r="A9" s="15" t="s">
        <v>406</v>
      </c>
      <c r="B9" s="17" t="n">
        <v>9651</v>
      </c>
      <c r="C9" s="18">
        <f>(200.0/B9*100)</f>
        <v/>
      </c>
      <c r="D9" s="19" t="n">
        <v>9451</v>
      </c>
      <c r="E9" s="18" t="n">
        <v>456.65790749</v>
      </c>
      <c r="F9" s="20" t="n">
        <v>8.319014060000001</v>
      </c>
      <c r="G9" s="18" t="n">
        <v>513.3381098900001</v>
      </c>
      <c r="H9" s="20" t="n">
        <v>7.20351868</v>
      </c>
      <c r="I9" s="18" t="s">
        <v>404</v>
      </c>
      <c r="J9" s="20" t="s">
        <v>404</v>
      </c>
      <c r="K9" s="18" t="s">
        <v>404</v>
      </c>
      <c r="L9" s="20" t="s">
        <v>404</v>
      </c>
      <c r="M9" s="18" t="s">
        <v>404</v>
      </c>
      <c r="N9" s="20" t="s">
        <v>404</v>
      </c>
      <c r="O9" s="18" t="n">
        <v>510.70907482</v>
      </c>
      <c r="P9" s="20" t="n">
        <v>2.78596479</v>
      </c>
      <c r="Q9" s="18" t="n">
        <v>432.18747605</v>
      </c>
      <c r="R9" s="20" t="n">
        <v>15.79667122</v>
      </c>
    </row>
    <row r="10" spans="1:18">
      <c r="A10" s="15" t="s">
        <v>407</v>
      </c>
      <c r="B10" s="17" t="n">
        <v>20058</v>
      </c>
      <c r="C10" s="18">
        <f>(2893.0/B10*100)</f>
        <v/>
      </c>
      <c r="D10" s="19" t="n">
        <v>17165</v>
      </c>
      <c r="E10" s="18" t="n">
        <v>525.01552678</v>
      </c>
      <c r="F10" s="20" t="n">
        <v>2.56412727</v>
      </c>
      <c r="G10" s="18" t="n">
        <v>557.36100555</v>
      </c>
      <c r="H10" s="20" t="n">
        <v>6.58369536</v>
      </c>
      <c r="I10" s="18" t="s">
        <v>404</v>
      </c>
      <c r="J10" s="20" t="s">
        <v>404</v>
      </c>
      <c r="K10" s="18" t="s">
        <v>404</v>
      </c>
      <c r="L10" s="20" t="s">
        <v>404</v>
      </c>
      <c r="M10" s="18" t="s">
        <v>404</v>
      </c>
      <c r="N10" s="20" t="s">
        <v>404</v>
      </c>
      <c r="O10" s="18" t="s">
        <v>404</v>
      </c>
      <c r="P10" s="20" t="s">
        <v>404</v>
      </c>
      <c r="Q10" s="18" t="n">
        <v>491.08776005</v>
      </c>
      <c r="R10" s="20" t="n">
        <v>11.74096319</v>
      </c>
    </row>
    <row r="11" spans="1:18">
      <c r="A11" s="15" t="s">
        <v>408</v>
      </c>
      <c r="B11" s="17" t="n">
        <v>7053</v>
      </c>
      <c r="C11" s="18">
        <f>(137.0/B11*100)</f>
        <v/>
      </c>
      <c r="D11" s="19" t="n">
        <v>6916</v>
      </c>
      <c r="E11" s="18" t="n">
        <v>429.35246349</v>
      </c>
      <c r="F11" s="20" t="n">
        <v>4.52678606</v>
      </c>
      <c r="G11" s="18" t="n">
        <v>477.23143181</v>
      </c>
      <c r="H11" s="20" t="n">
        <v>3.21285612</v>
      </c>
      <c r="I11" s="18" t="s">
        <v>404</v>
      </c>
      <c r="J11" s="20" t="s">
        <v>404</v>
      </c>
      <c r="K11" s="18" t="s">
        <v>404</v>
      </c>
      <c r="L11" s="20" t="s">
        <v>404</v>
      </c>
      <c r="M11" s="18" t="s">
        <v>404</v>
      </c>
      <c r="N11" s="20" t="s">
        <v>404</v>
      </c>
      <c r="O11" s="18" t="s">
        <v>404</v>
      </c>
      <c r="P11" s="20" t="s">
        <v>404</v>
      </c>
      <c r="Q11" s="18" t="n">
        <v>443.40207533</v>
      </c>
      <c r="R11" s="20" t="n">
        <v>9.21905512</v>
      </c>
    </row>
    <row r="12" spans="1:18">
      <c r="A12" s="15" t="s">
        <v>409</v>
      </c>
      <c r="B12" s="17" t="n">
        <v>6894</v>
      </c>
      <c r="C12" s="18">
        <f>(106.0/B12*100)</f>
        <v/>
      </c>
      <c r="D12" s="19" t="n">
        <v>6788</v>
      </c>
      <c r="E12" s="18" t="n">
        <v>486.20597394</v>
      </c>
      <c r="F12" s="20" t="n">
        <v>2.94705512</v>
      </c>
      <c r="G12" s="18" t="n">
        <v>501.7197884</v>
      </c>
      <c r="H12" s="20" t="n">
        <v>9.598619770000001</v>
      </c>
      <c r="I12" s="18" t="s">
        <v>404</v>
      </c>
      <c r="J12" s="20" t="s">
        <v>404</v>
      </c>
      <c r="K12" s="18" t="s">
        <v>404</v>
      </c>
      <c r="L12" s="20" t="s">
        <v>404</v>
      </c>
      <c r="M12" s="18" t="s">
        <v>404</v>
      </c>
      <c r="N12" s="20" t="s">
        <v>404</v>
      </c>
      <c r="O12" s="18" t="s">
        <v>404</v>
      </c>
      <c r="P12" s="20" t="s">
        <v>404</v>
      </c>
      <c r="Q12" s="18" t="n">
        <v>458.02675173</v>
      </c>
      <c r="R12" s="20" t="n">
        <v>40.11077425</v>
      </c>
    </row>
    <row r="13" spans="1:18">
      <c r="A13" s="15" t="s">
        <v>410</v>
      </c>
      <c r="B13" s="17" t="n">
        <v>7161</v>
      </c>
      <c r="C13" s="18">
        <f>(1175.0/B13*100)</f>
        <v/>
      </c>
      <c r="D13" s="19" t="n">
        <v>5986</v>
      </c>
      <c r="E13" s="18" t="n">
        <v>496.43893374</v>
      </c>
      <c r="F13" s="20" t="n">
        <v>2.87042018</v>
      </c>
      <c r="G13" s="18" t="n">
        <v>510.07207132</v>
      </c>
      <c r="H13" s="20" t="n">
        <v>8.78406414</v>
      </c>
      <c r="I13" s="18" t="s">
        <v>404</v>
      </c>
      <c r="J13" s="20" t="s">
        <v>404</v>
      </c>
      <c r="K13" s="18" t="s">
        <v>404</v>
      </c>
      <c r="L13" s="20" t="s">
        <v>404</v>
      </c>
      <c r="M13" s="18" t="s">
        <v>404</v>
      </c>
      <c r="N13" s="20" t="s">
        <v>404</v>
      </c>
      <c r="O13" s="18" t="s">
        <v>404</v>
      </c>
      <c r="P13" s="20" t="s">
        <v>404</v>
      </c>
      <c r="Q13" s="18" t="n">
        <v>503.25809736</v>
      </c>
      <c r="R13" s="20" t="n">
        <v>8.921847189999999</v>
      </c>
    </row>
    <row r="14" spans="1:18">
      <c r="A14" s="15" t="s">
        <v>411</v>
      </c>
      <c r="B14" s="17" t="n">
        <v>5587</v>
      </c>
      <c r="C14" s="18">
        <f>(0.0/B14*100)</f>
        <v/>
      </c>
      <c r="D14" s="19" t="n">
        <v>5587</v>
      </c>
      <c r="E14" s="18" t="n">
        <v>518.21609483</v>
      </c>
      <c r="F14" s="20" t="n">
        <v>2.27188779</v>
      </c>
      <c r="G14" s="18" t="n">
        <v>529.30480899</v>
      </c>
      <c r="H14" s="20" t="n">
        <v>15.1507111</v>
      </c>
      <c r="I14" s="18" t="s">
        <v>404</v>
      </c>
      <c r="J14" s="20" t="s">
        <v>404</v>
      </c>
      <c r="K14" s="18" t="s">
        <v>404</v>
      </c>
      <c r="L14" s="20" t="s">
        <v>404</v>
      </c>
      <c r="M14" s="18" t="s">
        <v>404</v>
      </c>
      <c r="N14" s="20" t="s">
        <v>404</v>
      </c>
      <c r="O14" s="18" t="s">
        <v>404</v>
      </c>
      <c r="P14" s="20" t="s">
        <v>404</v>
      </c>
      <c r="Q14" s="18" t="n">
        <v>571.59205203</v>
      </c>
      <c r="R14" s="20" t="n">
        <v>15.5323575</v>
      </c>
    </row>
    <row r="15" spans="1:18">
      <c r="A15" s="15" t="s">
        <v>412</v>
      </c>
      <c r="B15" s="17" t="n">
        <v>5882</v>
      </c>
      <c r="C15" s="18">
        <f>(0.0/B15*100)</f>
        <v/>
      </c>
      <c r="D15" s="19" t="n">
        <v>5882</v>
      </c>
      <c r="E15" s="18" t="n">
        <v>524.11551557</v>
      </c>
      <c r="F15" s="20" t="n">
        <v>2.59829812</v>
      </c>
      <c r="G15" s="18" t="n">
        <v>569.43291319</v>
      </c>
      <c r="H15" s="20" t="n">
        <v>13.08937933</v>
      </c>
      <c r="I15" s="18" t="s">
        <v>404</v>
      </c>
      <c r="J15" s="20" t="s">
        <v>404</v>
      </c>
      <c r="K15" s="18" t="s">
        <v>404</v>
      </c>
      <c r="L15" s="20" t="s">
        <v>404</v>
      </c>
      <c r="M15" s="18" t="s">
        <v>404</v>
      </c>
      <c r="N15" s="20" t="s">
        <v>404</v>
      </c>
      <c r="O15" s="18" t="s">
        <v>404</v>
      </c>
      <c r="P15" s="20" t="s">
        <v>404</v>
      </c>
      <c r="Q15" s="18" t="n">
        <v>536.80175749</v>
      </c>
      <c r="R15" s="20" t="n">
        <v>24.1570199</v>
      </c>
    </row>
    <row r="16" spans="1:18">
      <c r="A16" s="15" t="s">
        <v>413</v>
      </c>
      <c r="B16" s="17" t="n">
        <v>6108</v>
      </c>
      <c r="C16" s="18">
        <f>(440.0/B16*100)</f>
        <v/>
      </c>
      <c r="D16" s="19" t="n">
        <v>5668</v>
      </c>
      <c r="E16" s="18" t="n">
        <v>496.36255996</v>
      </c>
      <c r="F16" s="20" t="n">
        <v>3.24326311</v>
      </c>
      <c r="G16" s="18" t="n">
        <v>522.13000832</v>
      </c>
      <c r="H16" s="20" t="n">
        <v>8.74571478</v>
      </c>
      <c r="I16" s="18" t="s">
        <v>404</v>
      </c>
      <c r="J16" s="20" t="s">
        <v>404</v>
      </c>
      <c r="K16" s="18" t="s">
        <v>404</v>
      </c>
      <c r="L16" s="20" t="s">
        <v>404</v>
      </c>
      <c r="M16" s="18" t="s">
        <v>404</v>
      </c>
      <c r="N16" s="20" t="s">
        <v>404</v>
      </c>
      <c r="O16" s="18" t="s">
        <v>404</v>
      </c>
      <c r="P16" s="20" t="s">
        <v>404</v>
      </c>
      <c r="Q16" s="18" t="n">
        <v>545.65062359</v>
      </c>
      <c r="R16" s="20" t="n">
        <v>9.29879556</v>
      </c>
    </row>
    <row r="17" spans="1:18">
      <c r="A17" s="15" t="s">
        <v>414</v>
      </c>
      <c r="B17" s="17" t="n">
        <v>6504</v>
      </c>
      <c r="C17" s="18">
        <f>(1325.0/B17*100)</f>
        <v/>
      </c>
      <c r="D17" s="19" t="n">
        <v>5179</v>
      </c>
      <c r="E17" s="18" t="n">
        <v>504.40983782</v>
      </c>
      <c r="F17" s="20" t="n">
        <v>4.04644534</v>
      </c>
      <c r="G17" s="18" t="n">
        <v>558.1978060599999</v>
      </c>
      <c r="H17" s="20" t="n">
        <v>9.59233822</v>
      </c>
      <c r="I17" s="18" t="s">
        <v>404</v>
      </c>
      <c r="J17" s="20" t="s">
        <v>404</v>
      </c>
      <c r="K17" s="18" t="s">
        <v>404</v>
      </c>
      <c r="L17" s="20" t="s">
        <v>404</v>
      </c>
      <c r="M17" s="18" t="s">
        <v>404</v>
      </c>
      <c r="N17" s="20" t="s">
        <v>404</v>
      </c>
      <c r="O17" s="18" t="s">
        <v>404</v>
      </c>
      <c r="P17" s="20" t="s">
        <v>404</v>
      </c>
      <c r="Q17" s="18" t="n">
        <v>559.05234556</v>
      </c>
      <c r="R17" s="20" t="n">
        <v>15.99018413</v>
      </c>
    </row>
    <row r="18" spans="1:18">
      <c r="A18" s="15" t="s">
        <v>415</v>
      </c>
      <c r="B18" s="17" t="n">
        <v>5532</v>
      </c>
      <c r="C18" s="18">
        <f>(0.0/B18*100)</f>
        <v/>
      </c>
      <c r="D18" s="19" t="n">
        <v>5532</v>
      </c>
      <c r="E18" s="18" t="n">
        <v>463.60160602</v>
      </c>
      <c r="F18" s="20" t="n">
        <v>4.60923072</v>
      </c>
      <c r="G18" s="18" t="n">
        <v>539.98483318</v>
      </c>
      <c r="H18" s="20" t="n">
        <v>10.19708773</v>
      </c>
      <c r="I18" s="18" t="s">
        <v>404</v>
      </c>
      <c r="J18" s="20" t="s">
        <v>404</v>
      </c>
      <c r="K18" s="18" t="s">
        <v>404</v>
      </c>
      <c r="L18" s="20" t="s">
        <v>404</v>
      </c>
      <c r="M18" s="18" t="s">
        <v>404</v>
      </c>
      <c r="N18" s="20" t="s">
        <v>404</v>
      </c>
      <c r="O18" s="18" t="s">
        <v>404</v>
      </c>
      <c r="P18" s="20" t="s">
        <v>404</v>
      </c>
      <c r="Q18" s="18" t="n">
        <v>423.49466284</v>
      </c>
      <c r="R18" s="20" t="n">
        <v>10.91104671</v>
      </c>
    </row>
    <row r="19" spans="1:18">
      <c r="A19" s="15" t="s">
        <v>416</v>
      </c>
      <c r="B19" s="17" t="n">
        <v>5658</v>
      </c>
      <c r="C19" s="18">
        <f>(327.0/B19*100)</f>
        <v/>
      </c>
      <c r="D19" s="19" t="n">
        <v>5331</v>
      </c>
      <c r="E19" s="18" t="n">
        <v>466.65287499</v>
      </c>
      <c r="F19" s="20" t="n">
        <v>3.78152918</v>
      </c>
      <c r="G19" s="18" t="n">
        <v>488.12601862</v>
      </c>
      <c r="H19" s="20" t="n">
        <v>8.44764981</v>
      </c>
      <c r="I19" s="18" t="s">
        <v>404</v>
      </c>
      <c r="J19" s="20" t="s">
        <v>404</v>
      </c>
      <c r="K19" s="18" t="s">
        <v>404</v>
      </c>
      <c r="L19" s="20" t="s">
        <v>404</v>
      </c>
      <c r="M19" s="18" t="s">
        <v>404</v>
      </c>
      <c r="N19" s="20" t="s">
        <v>404</v>
      </c>
      <c r="O19" s="18" t="s">
        <v>404</v>
      </c>
      <c r="P19" s="20" t="s">
        <v>404</v>
      </c>
      <c r="Q19" s="18" t="n">
        <v>436.07012136</v>
      </c>
      <c r="R19" s="20" t="n">
        <v>22.63963994</v>
      </c>
    </row>
    <row r="20" spans="1:18">
      <c r="A20" s="15" t="s">
        <v>417</v>
      </c>
      <c r="B20" s="17" t="n">
        <v>3371</v>
      </c>
      <c r="C20" s="18">
        <f>(24.0/B20*100)</f>
        <v/>
      </c>
      <c r="D20" s="19" t="n">
        <v>3347</v>
      </c>
      <c r="E20" s="18" t="n">
        <v>481.53428644</v>
      </c>
      <c r="F20" s="20" t="n">
        <v>2.02713234</v>
      </c>
      <c r="G20" s="18" t="n">
        <v>479.77500556</v>
      </c>
      <c r="H20" s="20" t="n">
        <v>20.18555744</v>
      </c>
      <c r="I20" s="18" t="s">
        <v>404</v>
      </c>
      <c r="J20" s="20" t="s">
        <v>404</v>
      </c>
      <c r="K20" s="18" t="s">
        <v>404</v>
      </c>
      <c r="L20" s="20" t="s">
        <v>404</v>
      </c>
      <c r="M20" s="18" t="s">
        <v>404</v>
      </c>
      <c r="N20" s="20" t="s">
        <v>404</v>
      </c>
      <c r="O20" s="18" t="s">
        <v>404</v>
      </c>
      <c r="P20" s="20" t="s">
        <v>404</v>
      </c>
      <c r="Q20" s="18" t="n">
        <v>472.590791</v>
      </c>
      <c r="R20" s="20" t="n">
        <v>11.97877378</v>
      </c>
    </row>
    <row r="21" spans="1:18">
      <c r="A21" s="15" t="s">
        <v>418</v>
      </c>
      <c r="B21" s="17" t="n">
        <v>5741</v>
      </c>
      <c r="C21" s="18">
        <f>(0.0/B21*100)</f>
        <v/>
      </c>
      <c r="D21" s="19" t="n">
        <v>5741</v>
      </c>
      <c r="E21" s="18" t="n">
        <v>506.813969</v>
      </c>
      <c r="F21" s="20" t="n">
        <v>3.85831574</v>
      </c>
      <c r="G21" s="18" t="n">
        <v>531.22849537</v>
      </c>
      <c r="H21" s="20" t="n">
        <v>2.97766847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n">
        <v>478.96064277</v>
      </c>
      <c r="P22" s="20" t="n">
        <v>3.77659329</v>
      </c>
      <c r="Q22" s="18" t="s">
        <v>404</v>
      </c>
      <c r="R22" s="20" t="s">
        <v>404</v>
      </c>
    </row>
    <row r="23" spans="1:18">
      <c r="A23" s="15" t="s">
        <v>420</v>
      </c>
      <c r="B23" s="17" t="n">
        <v>11583</v>
      </c>
      <c r="C23" s="18">
        <f>(3159.0/B23*100)</f>
        <v/>
      </c>
      <c r="D23" s="19" t="n">
        <v>8424</v>
      </c>
      <c r="E23" s="18" t="n">
        <v>489.9811002</v>
      </c>
      <c r="F23" s="20" t="n">
        <v>3.26758017</v>
      </c>
      <c r="G23" s="18" t="n">
        <v>484.00494056</v>
      </c>
      <c r="H23" s="20" t="n">
        <v>15.85726393</v>
      </c>
      <c r="I23" s="18" t="s">
        <v>404</v>
      </c>
      <c r="J23" s="20" t="s">
        <v>404</v>
      </c>
      <c r="K23" s="18" t="s">
        <v>404</v>
      </c>
      <c r="L23" s="20" t="s">
        <v>404</v>
      </c>
      <c r="M23" s="18" t="s">
        <v>404</v>
      </c>
      <c r="N23" s="20" t="s">
        <v>404</v>
      </c>
      <c r="O23" s="18" t="s">
        <v>404</v>
      </c>
      <c r="P23" s="20" t="s">
        <v>404</v>
      </c>
      <c r="Q23" s="18" t="n">
        <v>432.61868113</v>
      </c>
      <c r="R23" s="20" t="n">
        <v>31.43464694</v>
      </c>
    </row>
    <row r="24" spans="1:18">
      <c r="A24" s="15" t="s">
        <v>421</v>
      </c>
      <c r="B24" s="17" t="n">
        <v>6647</v>
      </c>
      <c r="C24" s="18">
        <f>(0.0/B24*100)</f>
        <v/>
      </c>
      <c r="D24" s="19" t="n">
        <v>6647</v>
      </c>
      <c r="E24" s="18" t="n">
        <v>519.8987226</v>
      </c>
      <c r="F24" s="20" t="n">
        <v>3.37934702</v>
      </c>
      <c r="G24" s="18" t="n">
        <v>507.51421397</v>
      </c>
      <c r="H24" s="20" t="n">
        <v>6.17054747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509.1335927</v>
      </c>
      <c r="F25" s="20" t="n">
        <v>4.39456936</v>
      </c>
      <c r="G25" s="18" t="n">
        <v>533.08858449</v>
      </c>
      <c r="H25" s="20" t="n">
        <v>6.74824458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487.73106878</v>
      </c>
      <c r="F26" s="20" t="n">
        <v>1.82538413</v>
      </c>
      <c r="G26" s="18" t="n">
        <v>500.63610347</v>
      </c>
      <c r="H26" s="20" t="n">
        <v>17.89712752</v>
      </c>
      <c r="I26" s="18" t="s">
        <v>404</v>
      </c>
      <c r="J26" s="20" t="s">
        <v>404</v>
      </c>
      <c r="K26" s="18" t="s">
        <v>404</v>
      </c>
      <c r="L26" s="20" t="s">
        <v>404</v>
      </c>
      <c r="M26" s="18" t="s">
        <v>404</v>
      </c>
      <c r="N26" s="20" t="s">
        <v>404</v>
      </c>
      <c r="O26" s="18" t="s">
        <v>404</v>
      </c>
      <c r="P26" s="20" t="s">
        <v>404</v>
      </c>
      <c r="Q26" s="18" t="n">
        <v>478.53313228</v>
      </c>
      <c r="R26" s="20" t="n">
        <v>11.75467155</v>
      </c>
    </row>
    <row r="27" spans="1:18">
      <c r="A27" s="15" t="s">
        <v>424</v>
      </c>
      <c r="B27" s="17" t="n">
        <v>5299</v>
      </c>
      <c r="C27" s="18">
        <f>(0.0/B27*100)</f>
        <v/>
      </c>
      <c r="D27" s="19" t="n">
        <v>5299</v>
      </c>
      <c r="E27" s="18" t="n">
        <v>481.08483693</v>
      </c>
      <c r="F27" s="20" t="n">
        <v>1.577454</v>
      </c>
      <c r="G27" s="18" t="n">
        <v>483.34999407</v>
      </c>
      <c r="H27" s="20" t="n">
        <v>3.33869574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418.75903261</v>
      </c>
      <c r="F28" s="20" t="n">
        <v>2.51710607</v>
      </c>
      <c r="G28" s="18" t="n">
        <v>455.03973172</v>
      </c>
      <c r="H28" s="20" t="n">
        <v>9.2542533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507.47148794</v>
      </c>
      <c r="F29" s="20" t="n">
        <v>9.9429775</v>
      </c>
      <c r="G29" s="18" t="n">
        <v>502.43244088</v>
      </c>
      <c r="H29" s="20" t="n">
        <v>6.79652632</v>
      </c>
      <c r="I29" s="18" t="s">
        <v>404</v>
      </c>
      <c r="J29" s="20" t="s">
        <v>404</v>
      </c>
      <c r="K29" s="18" t="s">
        <v>404</v>
      </c>
      <c r="L29" s="20" t="s">
        <v>404</v>
      </c>
      <c r="M29" s="18" t="s">
        <v>404</v>
      </c>
      <c r="N29" s="20" t="s">
        <v>404</v>
      </c>
      <c r="O29" s="18" t="s">
        <v>404</v>
      </c>
      <c r="P29" s="20" t="s">
        <v>404</v>
      </c>
      <c r="Q29" s="18" t="n">
        <v>486.44486672</v>
      </c>
      <c r="R29" s="20" t="n">
        <v>16.34159803</v>
      </c>
    </row>
    <row r="30" spans="1:18">
      <c r="A30" s="15" t="s">
        <v>427</v>
      </c>
      <c r="B30" s="17" t="n">
        <v>4520</v>
      </c>
      <c r="C30" s="18">
        <f>(957.0/B30*100)</f>
        <v/>
      </c>
      <c r="D30" s="19" t="n">
        <v>3563</v>
      </c>
      <c r="E30" s="18" t="n">
        <v>507.04017209</v>
      </c>
      <c r="F30" s="20" t="n">
        <v>2.82128693</v>
      </c>
      <c r="G30" s="18" t="n">
        <v>574.37009599</v>
      </c>
      <c r="H30" s="20" t="n">
        <v>12.44602322</v>
      </c>
      <c r="I30" s="18" t="s">
        <v>404</v>
      </c>
      <c r="J30" s="20" t="s">
        <v>404</v>
      </c>
      <c r="K30" s="18" t="s">
        <v>404</v>
      </c>
      <c r="L30" s="20" t="s">
        <v>404</v>
      </c>
      <c r="M30" s="18" t="s">
        <v>404</v>
      </c>
      <c r="N30" s="20" t="s">
        <v>404</v>
      </c>
      <c r="O30" s="18" t="s">
        <v>404</v>
      </c>
      <c r="P30" s="20" t="s">
        <v>404</v>
      </c>
      <c r="Q30" s="18" t="n">
        <v>533.00475405</v>
      </c>
      <c r="R30" s="20" t="n">
        <v>17.43207437</v>
      </c>
    </row>
    <row r="31" spans="1:18">
      <c r="A31" s="15" t="s">
        <v>428</v>
      </c>
      <c r="B31" s="17" t="n">
        <v>5456</v>
      </c>
      <c r="C31" s="18">
        <f>(502.0/B31*100)</f>
        <v/>
      </c>
      <c r="D31" s="19" t="n">
        <v>4954</v>
      </c>
      <c r="E31" s="18" t="n">
        <v>513.59894544</v>
      </c>
      <c r="F31" s="20" t="n">
        <v>2.65950485</v>
      </c>
      <c r="G31" s="18" t="n">
        <v>499.04530959</v>
      </c>
      <c r="H31" s="20" t="n">
        <v>36.27849114</v>
      </c>
      <c r="I31" s="18" t="s">
        <v>404</v>
      </c>
      <c r="J31" s="20" t="s">
        <v>404</v>
      </c>
      <c r="K31" s="18" t="s">
        <v>404</v>
      </c>
      <c r="L31" s="20" t="s">
        <v>404</v>
      </c>
      <c r="M31" s="18" t="s">
        <v>404</v>
      </c>
      <c r="N31" s="20" t="s">
        <v>404</v>
      </c>
      <c r="O31" s="18" t="s">
        <v>404</v>
      </c>
      <c r="P31" s="20" t="s">
        <v>404</v>
      </c>
      <c r="Q31" s="18" t="n">
        <v>513.15103875</v>
      </c>
      <c r="R31" s="20" t="n">
        <v>11.29730665</v>
      </c>
    </row>
    <row r="32" spans="1:18">
      <c r="A32" s="15" t="s">
        <v>429</v>
      </c>
      <c r="B32" s="17" t="n">
        <v>4478</v>
      </c>
      <c r="C32" s="18">
        <f>(0.0/B32*100)</f>
        <v/>
      </c>
      <c r="D32" s="19" t="n">
        <v>4478</v>
      </c>
      <c r="E32" s="18" t="n">
        <v>503.15218676</v>
      </c>
      <c r="F32" s="20" t="n">
        <v>2.49711117</v>
      </c>
      <c r="G32" s="18" t="n">
        <v>561.47079232</v>
      </c>
      <c r="H32" s="20" t="n">
        <v>11.08527673</v>
      </c>
      <c r="I32" s="18" t="s">
        <v>404</v>
      </c>
      <c r="J32" s="20" t="s">
        <v>404</v>
      </c>
      <c r="K32" s="18" t="s">
        <v>404</v>
      </c>
      <c r="L32" s="20" t="s">
        <v>404</v>
      </c>
      <c r="M32" s="18" t="s">
        <v>404</v>
      </c>
      <c r="N32" s="20" t="s">
        <v>404</v>
      </c>
      <c r="O32" s="18" t="s">
        <v>404</v>
      </c>
      <c r="P32" s="20" t="s">
        <v>404</v>
      </c>
      <c r="Q32" s="18" t="n">
        <v>548.9330025199999</v>
      </c>
      <c r="R32" s="20" t="n">
        <v>6.89841916</v>
      </c>
    </row>
    <row r="33" spans="1:18">
      <c r="A33" s="15" t="s">
        <v>430</v>
      </c>
      <c r="B33" s="17" t="n">
        <v>7325</v>
      </c>
      <c r="C33" s="18">
        <f>(29.0/B33*100)</f>
        <v/>
      </c>
      <c r="D33" s="19" t="n">
        <v>7296</v>
      </c>
      <c r="E33" s="18" t="n">
        <v>495.37171597</v>
      </c>
      <c r="F33" s="20" t="n">
        <v>2.78828596</v>
      </c>
      <c r="G33" s="18" t="n">
        <v>531.2469574100001</v>
      </c>
      <c r="H33" s="20" t="n">
        <v>12.00803083</v>
      </c>
      <c r="I33" s="18" t="s">
        <v>404</v>
      </c>
      <c r="J33" s="20" t="s">
        <v>404</v>
      </c>
      <c r="K33" s="18" t="s">
        <v>404</v>
      </c>
      <c r="L33" s="20" t="s">
        <v>404</v>
      </c>
      <c r="M33" s="18" t="s">
        <v>404</v>
      </c>
      <c r="N33" s="20" t="s">
        <v>404</v>
      </c>
      <c r="O33" s="18" t="s">
        <v>404</v>
      </c>
      <c r="P33" s="20" t="s">
        <v>404</v>
      </c>
      <c r="Q33" s="18" t="n">
        <v>548.4830672000001</v>
      </c>
      <c r="R33" s="20" t="n">
        <v>34.9213067</v>
      </c>
    </row>
    <row r="34" spans="1:18">
      <c r="A34" s="15" t="s">
        <v>431</v>
      </c>
      <c r="B34" s="17" t="n">
        <v>6350</v>
      </c>
      <c r="C34" s="18">
        <f>(0.0/B34*100)</f>
        <v/>
      </c>
      <c r="D34" s="19" t="n">
        <v>6350</v>
      </c>
      <c r="E34" s="18" t="n">
        <v>449.38747682</v>
      </c>
      <c r="F34" s="20" t="n">
        <v>3.80105028</v>
      </c>
      <c r="G34" s="18" t="n">
        <v>476.25630385</v>
      </c>
      <c r="H34" s="20" t="n">
        <v>14.68368584</v>
      </c>
      <c r="I34" s="18" t="s">
        <v>404</v>
      </c>
      <c r="J34" s="20" t="s">
        <v>404</v>
      </c>
      <c r="K34" s="18" t="s">
        <v>404</v>
      </c>
      <c r="L34" s="20" t="s">
        <v>404</v>
      </c>
      <c r="M34" s="18" t="s">
        <v>404</v>
      </c>
      <c r="N34" s="20" t="s">
        <v>404</v>
      </c>
      <c r="O34" s="18" t="s">
        <v>404</v>
      </c>
      <c r="P34" s="20" t="s">
        <v>404</v>
      </c>
      <c r="Q34" s="18" t="n">
        <v>470.55537374</v>
      </c>
      <c r="R34" s="20" t="n">
        <v>23.97316649</v>
      </c>
    </row>
    <row r="35" spans="1:18">
      <c r="A35" s="15" t="s">
        <v>432</v>
      </c>
      <c r="B35" s="17" t="n">
        <v>6406</v>
      </c>
      <c r="C35" s="18">
        <f>(443.0/B35*100)</f>
        <v/>
      </c>
      <c r="D35" s="19" t="n">
        <v>5963</v>
      </c>
      <c r="E35" s="18" t="n">
        <v>505.75332267</v>
      </c>
      <c r="F35" s="20" t="n">
        <v>1.51790352</v>
      </c>
      <c r="G35" s="18" t="n">
        <v>566.45780897</v>
      </c>
      <c r="H35" s="20" t="n">
        <v>9.88347679</v>
      </c>
      <c r="I35" s="18" t="s">
        <v>404</v>
      </c>
      <c r="J35" s="20" t="s">
        <v>404</v>
      </c>
      <c r="K35" s="18" t="s">
        <v>404</v>
      </c>
      <c r="L35" s="20" t="s">
        <v>404</v>
      </c>
      <c r="M35" s="18" t="s">
        <v>404</v>
      </c>
      <c r="N35" s="20" t="s">
        <v>404</v>
      </c>
      <c r="O35" s="18" t="s">
        <v>404</v>
      </c>
      <c r="P35" s="20" t="s">
        <v>404</v>
      </c>
      <c r="Q35" s="18" t="n">
        <v>540.35437086</v>
      </c>
      <c r="R35" s="20" t="n">
        <v>11.26019475</v>
      </c>
    </row>
    <row r="36" spans="1:18">
      <c r="A36" s="15" t="s">
        <v>433</v>
      </c>
      <c r="B36" s="17" t="n">
        <v>6736</v>
      </c>
      <c r="C36" s="18">
        <f>(10.0/B36*100)</f>
        <v/>
      </c>
      <c r="D36" s="19" t="n">
        <v>6726</v>
      </c>
      <c r="E36" s="18" t="n">
        <v>484.92817004</v>
      </c>
      <c r="F36" s="20" t="n">
        <v>2.97070548</v>
      </c>
      <c r="G36" s="18" t="n">
        <v>519.07338211</v>
      </c>
      <c r="H36" s="20" t="n">
        <v>4.15188643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n">
        <v>500.15560677</v>
      </c>
      <c r="P37" s="20" t="n">
        <v>3.48340033</v>
      </c>
      <c r="Q37" s="18" t="s">
        <v>404</v>
      </c>
      <c r="R37" s="20" t="s">
        <v>404</v>
      </c>
    </row>
    <row r="38" spans="1:18">
      <c r="A38" s="15" t="s">
        <v>435</v>
      </c>
      <c r="B38" s="17" t="n">
        <v>5860</v>
      </c>
      <c r="C38" s="18">
        <f>(268.0/B38*100)</f>
        <v/>
      </c>
      <c r="D38" s="19" t="n">
        <v>5592</v>
      </c>
      <c r="E38" s="18" t="n">
        <v>491.27836202</v>
      </c>
      <c r="F38" s="20" t="n">
        <v>3.23873169</v>
      </c>
      <c r="G38" s="18" t="n">
        <v>502.55330889</v>
      </c>
      <c r="H38" s="20" t="n">
        <v>13.46234369</v>
      </c>
      <c r="I38" s="18" t="s">
        <v>404</v>
      </c>
      <c r="J38" s="20" t="s">
        <v>404</v>
      </c>
      <c r="K38" s="18" t="s">
        <v>404</v>
      </c>
      <c r="L38" s="20" t="s">
        <v>404</v>
      </c>
      <c r="M38" s="18" t="s">
        <v>404</v>
      </c>
      <c r="N38" s="20" t="s">
        <v>404</v>
      </c>
      <c r="O38" s="18" t="s">
        <v>404</v>
      </c>
      <c r="P38" s="20" t="s">
        <v>404</v>
      </c>
      <c r="Q38" s="18" t="n">
        <v>481.32673725</v>
      </c>
      <c r="R38" s="20" t="n">
        <v>15.79458248</v>
      </c>
    </row>
    <row r="39" spans="1:18">
      <c r="A39" s="15" t="s">
        <v>436</v>
      </c>
      <c r="B39" s="17" t="n">
        <v>5895</v>
      </c>
      <c r="C39" s="18">
        <f>(0.0/B39*100)</f>
        <v/>
      </c>
      <c r="D39" s="19" t="n">
        <v>5895</v>
      </c>
      <c r="E39" s="18" t="n">
        <v>428.58833947</v>
      </c>
      <c r="F39" s="20" t="n">
        <v>4.20508377</v>
      </c>
      <c r="G39" s="18" t="n">
        <v>427.80700029</v>
      </c>
      <c r="H39" s="20" t="n">
        <v>17.02791527</v>
      </c>
      <c r="I39" s="18" t="s">
        <v>404</v>
      </c>
      <c r="J39" s="20" t="s">
        <v>404</v>
      </c>
      <c r="K39" s="18" t="s">
        <v>404</v>
      </c>
      <c r="L39" s="20" t="s">
        <v>404</v>
      </c>
      <c r="M39" s="18" t="s">
        <v>404</v>
      </c>
      <c r="N39" s="20" t="s">
        <v>404</v>
      </c>
      <c r="O39" s="18" t="s">
        <v>404</v>
      </c>
      <c r="P39" s="20" t="s">
        <v>404</v>
      </c>
      <c r="Q39" s="18" t="n">
        <v>381.90649078</v>
      </c>
      <c r="R39" s="20" t="n">
        <v>6.70260605</v>
      </c>
    </row>
    <row r="40" spans="1:18">
      <c r="A40" s="15" t="s">
        <v>437</v>
      </c>
      <c r="B40" s="17" t="n">
        <v>14157</v>
      </c>
      <c r="C40" s="18">
        <f>(2728.0/B40*100)</f>
        <v/>
      </c>
      <c r="D40" s="19" t="n">
        <v>11429</v>
      </c>
      <c r="E40" s="18" t="n">
        <v>496.09246878</v>
      </c>
      <c r="F40" s="20" t="n">
        <v>3.33448455</v>
      </c>
      <c r="G40" s="18" t="n">
        <v>557.78297003</v>
      </c>
      <c r="H40" s="20" t="n">
        <v>13.15248645</v>
      </c>
      <c r="I40" s="18" t="s">
        <v>404</v>
      </c>
      <c r="J40" s="20" t="s">
        <v>404</v>
      </c>
      <c r="K40" s="18" t="s">
        <v>404</v>
      </c>
      <c r="L40" s="20" t="s">
        <v>404</v>
      </c>
      <c r="M40" s="18" t="s">
        <v>404</v>
      </c>
      <c r="N40" s="20" t="s">
        <v>404</v>
      </c>
      <c r="O40" s="18" t="s">
        <v>404</v>
      </c>
      <c r="P40" s="20" t="s">
        <v>404</v>
      </c>
      <c r="Q40" s="18" t="n">
        <v>506.67276571</v>
      </c>
      <c r="R40" s="20" t="n">
        <v>9.214027700000001</v>
      </c>
    </row>
    <row r="41" spans="1:18">
      <c r="A41" s="15" t="s">
        <v>438</v>
      </c>
      <c r="B41" s="17" t="n">
        <v>5712</v>
      </c>
      <c r="C41" s="18">
        <f>(99.0/B41*100)</f>
        <v/>
      </c>
      <c r="D41" s="19" t="n">
        <v>5613</v>
      </c>
      <c r="E41" s="18" t="n">
        <v>495.82828273</v>
      </c>
      <c r="F41" s="20" t="n">
        <v>3.59149313</v>
      </c>
      <c r="G41" s="18" t="n">
        <v>517.58509567</v>
      </c>
      <c r="H41" s="20" t="n">
        <v>8.36901512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397.40022966</v>
      </c>
      <c r="F44" s="20" t="n">
        <v>3.76525457</v>
      </c>
      <c r="G44" s="18" t="n">
        <v>463.64735223</v>
      </c>
      <c r="H44" s="20" t="n">
        <v>12.08674552</v>
      </c>
      <c r="I44" s="18" t="s">
        <v>404</v>
      </c>
      <c r="J44" s="20" t="s">
        <v>404</v>
      </c>
      <c r="K44" s="18" t="s">
        <v>404</v>
      </c>
      <c r="L44" s="20" t="s">
        <v>404</v>
      </c>
      <c r="M44" s="18" t="s">
        <v>404</v>
      </c>
      <c r="N44" s="20" t="s">
        <v>404</v>
      </c>
      <c r="O44" s="18" t="s">
        <v>404</v>
      </c>
      <c r="P44" s="20" t="s">
        <v>404</v>
      </c>
      <c r="Q44" s="18" t="n">
        <v>503.096413</v>
      </c>
      <c r="R44" s="20" t="n">
        <v>28.73731351</v>
      </c>
    </row>
    <row r="45" spans="1:18">
      <c r="A45" s="15" t="s">
        <v>442</v>
      </c>
      <c r="B45" s="17" t="n">
        <v>5519</v>
      </c>
      <c r="C45" s="18">
        <f>(0.0/B45*100)</f>
        <v/>
      </c>
      <c r="D45" s="19" t="n">
        <v>5519</v>
      </c>
      <c r="E45" s="18" t="n">
        <v>349.28681243</v>
      </c>
      <c r="F45" s="20" t="n">
        <v>3.02892608</v>
      </c>
      <c r="G45" s="18" t="n">
        <v>399.80636056</v>
      </c>
      <c r="H45" s="20" t="n">
        <v>39.46783492</v>
      </c>
      <c r="I45" s="18" t="s">
        <v>404</v>
      </c>
      <c r="J45" s="20" t="s">
        <v>404</v>
      </c>
      <c r="K45" s="18" t="s">
        <v>404</v>
      </c>
      <c r="L45" s="20" t="s">
        <v>404</v>
      </c>
      <c r="M45" s="18" t="s">
        <v>404</v>
      </c>
      <c r="N45" s="20" t="s">
        <v>404</v>
      </c>
      <c r="O45" s="18" t="s">
        <v>404</v>
      </c>
      <c r="P45" s="20" t="s">
        <v>404</v>
      </c>
      <c r="Q45" s="18" t="n">
        <v>325.9636904</v>
      </c>
      <c r="R45" s="20" t="n">
        <v>9.37912309</v>
      </c>
    </row>
    <row r="46" spans="1:18">
      <c r="A46" s="15" t="s">
        <v>443</v>
      </c>
      <c r="B46" s="17" t="n">
        <v>23141</v>
      </c>
      <c r="C46" s="18">
        <f>(4196.0/B46*100)</f>
        <v/>
      </c>
      <c r="D46" s="19" t="n">
        <v>18945</v>
      </c>
      <c r="E46" s="18" t="n">
        <v>399.89490076</v>
      </c>
      <c r="F46" s="20" t="n">
        <v>3.15154752</v>
      </c>
      <c r="G46" s="18" t="n">
        <v>491.68866764</v>
      </c>
      <c r="H46" s="20" t="n">
        <v>7.53651202</v>
      </c>
      <c r="I46" s="18" t="s">
        <v>404</v>
      </c>
      <c r="J46" s="20" t="s">
        <v>404</v>
      </c>
      <c r="K46" s="18" t="s">
        <v>404</v>
      </c>
      <c r="L46" s="20" t="s">
        <v>404</v>
      </c>
      <c r="M46" s="18" t="s">
        <v>404</v>
      </c>
      <c r="N46" s="20" t="s">
        <v>404</v>
      </c>
      <c r="O46" s="18" t="s">
        <v>404</v>
      </c>
      <c r="P46" s="20" t="s">
        <v>404</v>
      </c>
      <c r="Q46" s="18" t="n">
        <v>373.08831391</v>
      </c>
      <c r="R46" s="20" t="n">
        <v>8.649954230000001</v>
      </c>
    </row>
    <row r="47" spans="1:18">
      <c r="A47" s="15" t="s">
        <v>444</v>
      </c>
      <c r="B47" s="17" t="n">
        <v>5928</v>
      </c>
      <c r="C47" s="18">
        <f>(0.0/B47*100)</f>
        <v/>
      </c>
      <c r="D47" s="19" t="n">
        <v>5928</v>
      </c>
      <c r="E47" s="18" t="n">
        <v>430.59032462</v>
      </c>
      <c r="F47" s="20" t="n">
        <v>5.20451773</v>
      </c>
      <c r="G47" s="18" t="n">
        <v>451.21798807</v>
      </c>
      <c r="H47" s="20" t="n">
        <v>29.6277659</v>
      </c>
      <c r="I47" s="18" t="s">
        <v>404</v>
      </c>
      <c r="J47" s="20" t="s">
        <v>404</v>
      </c>
      <c r="K47" s="18" t="s">
        <v>404</v>
      </c>
      <c r="L47" s="20" t="s">
        <v>404</v>
      </c>
      <c r="M47" s="18" t="s">
        <v>404</v>
      </c>
      <c r="N47" s="20" t="s">
        <v>404</v>
      </c>
      <c r="O47" s="18" t="s">
        <v>404</v>
      </c>
      <c r="P47" s="20" t="s">
        <v>404</v>
      </c>
      <c r="Q47" s="18" t="n">
        <v>499.56237767</v>
      </c>
      <c r="R47" s="20" t="n">
        <v>22.77523511</v>
      </c>
    </row>
    <row r="48" spans="1:18">
      <c r="A48" s="15" t="s">
        <v>445</v>
      </c>
      <c r="B48" s="17" t="n">
        <v>9841</v>
      </c>
      <c r="C48" s="18">
        <f>(40.0/B48*100)</f>
        <v/>
      </c>
      <c r="D48" s="19" t="n">
        <v>9801</v>
      </c>
      <c r="E48" s="18" t="n">
        <v>493.8637069</v>
      </c>
      <c r="F48" s="20" t="n">
        <v>6.06766058</v>
      </c>
      <c r="G48" s="18" t="n">
        <v>497.6998723</v>
      </c>
      <c r="H48" s="20" t="n">
        <v>14.92806091</v>
      </c>
      <c r="I48" s="18" t="s">
        <v>404</v>
      </c>
      <c r="J48" s="20" t="s">
        <v>404</v>
      </c>
      <c r="K48" s="18" t="s">
        <v>404</v>
      </c>
      <c r="L48" s="20" t="s">
        <v>404</v>
      </c>
      <c r="M48" s="18" t="s">
        <v>404</v>
      </c>
      <c r="N48" s="20" t="s">
        <v>404</v>
      </c>
      <c r="O48" s="18" t="s">
        <v>404</v>
      </c>
      <c r="P48" s="20" t="s">
        <v>404</v>
      </c>
      <c r="Q48" s="18" t="n">
        <v>413.78673459</v>
      </c>
      <c r="R48" s="20" t="n">
        <v>9.92924532</v>
      </c>
    </row>
    <row r="49" spans="1:18">
      <c r="A49" s="15" t="s">
        <v>446</v>
      </c>
      <c r="B49" s="17" t="n">
        <v>6349</v>
      </c>
      <c r="C49" s="18">
        <f>(52.0/B49*100)</f>
        <v/>
      </c>
      <c r="D49" s="19" t="n">
        <v>6297</v>
      </c>
      <c r="E49" s="18" t="n">
        <v>413.02002505</v>
      </c>
      <c r="F49" s="20" t="n">
        <v>3.49426396</v>
      </c>
      <c r="G49" s="18" t="n">
        <v>466.27094109</v>
      </c>
      <c r="H49" s="20" t="n">
        <v>7.85479247</v>
      </c>
      <c r="I49" s="18" t="s">
        <v>404</v>
      </c>
      <c r="J49" s="20" t="s">
        <v>404</v>
      </c>
      <c r="K49" s="18" t="s">
        <v>404</v>
      </c>
      <c r="L49" s="20" t="s">
        <v>404</v>
      </c>
      <c r="M49" s="18" t="s">
        <v>404</v>
      </c>
      <c r="N49" s="20" t="s">
        <v>404</v>
      </c>
      <c r="O49" s="18" t="s">
        <v>404</v>
      </c>
      <c r="P49" s="20" t="s">
        <v>404</v>
      </c>
      <c r="Q49" s="18" t="n">
        <v>482.76595121</v>
      </c>
      <c r="R49" s="20" t="n">
        <v>15.64843796</v>
      </c>
    </row>
    <row r="50" spans="1:18">
      <c r="A50" s="15" t="s">
        <v>447</v>
      </c>
      <c r="B50" s="17" t="n">
        <v>11795</v>
      </c>
      <c r="C50" s="18">
        <f>(1031.0/B50*100)</f>
        <v/>
      </c>
      <c r="D50" s="19" t="n">
        <v>10764</v>
      </c>
      <c r="E50" s="18" t="n">
        <v>414.8169368</v>
      </c>
      <c r="F50" s="20" t="n">
        <v>3.96572791</v>
      </c>
      <c r="G50" s="18" t="n">
        <v>472.44702734</v>
      </c>
      <c r="H50" s="20" t="n">
        <v>7.49060802</v>
      </c>
      <c r="I50" s="18" t="s">
        <v>404</v>
      </c>
      <c r="J50" s="20" t="s">
        <v>404</v>
      </c>
      <c r="K50" s="18" t="s">
        <v>404</v>
      </c>
      <c r="L50" s="20" t="s">
        <v>404</v>
      </c>
      <c r="M50" s="18" t="s">
        <v>404</v>
      </c>
      <c r="N50" s="20" t="s">
        <v>404</v>
      </c>
      <c r="O50" s="18" t="s">
        <v>404</v>
      </c>
      <c r="P50" s="20" t="s">
        <v>404</v>
      </c>
      <c r="Q50" s="18" t="n">
        <v>414.71801856</v>
      </c>
      <c r="R50" s="20" t="n">
        <v>12.48547777</v>
      </c>
    </row>
    <row r="51" spans="1:18">
      <c r="A51" s="15" t="s">
        <v>448</v>
      </c>
      <c r="B51" s="17" t="n">
        <v>6866</v>
      </c>
      <c r="C51" s="18">
        <f>(0.0/B51*100)</f>
        <v/>
      </c>
      <c r="D51" s="19" t="n">
        <v>6866</v>
      </c>
      <c r="E51" s="18" t="n">
        <v>428.55190094</v>
      </c>
      <c r="F51" s="20" t="n">
        <v>2.52958121</v>
      </c>
      <c r="G51" s="18" t="n">
        <v>419.99313419</v>
      </c>
      <c r="H51" s="20" t="n">
        <v>10.91683416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486.28876226</v>
      </c>
      <c r="F52" s="20" t="n">
        <v>2.85151185</v>
      </c>
      <c r="G52" s="18" t="n">
        <v>511.06578388</v>
      </c>
      <c r="H52" s="20" t="n">
        <v>16.69753238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438.58904128</v>
      </c>
      <c r="F53" s="20" t="n">
        <v>1.66022724</v>
      </c>
      <c r="G53" s="18" t="n">
        <v>465.94442262</v>
      </c>
      <c r="H53" s="20" t="n">
        <v>4.15905729</v>
      </c>
      <c r="I53" s="18" t="s">
        <v>404</v>
      </c>
      <c r="J53" s="20" t="s">
        <v>404</v>
      </c>
      <c r="K53" s="18" t="s">
        <v>404</v>
      </c>
      <c r="L53" s="20" t="s">
        <v>404</v>
      </c>
      <c r="M53" s="18" t="s">
        <v>404</v>
      </c>
      <c r="N53" s="20" t="s">
        <v>404</v>
      </c>
      <c r="O53" s="18" t="s">
        <v>404</v>
      </c>
      <c r="P53" s="20" t="s">
        <v>404</v>
      </c>
      <c r="Q53" s="18" t="n">
        <v>317.77115472</v>
      </c>
      <c r="R53" s="20" t="n">
        <v>38.31500887</v>
      </c>
    </row>
    <row r="54" spans="1:18">
      <c r="A54" s="15" t="s">
        <v>451</v>
      </c>
      <c r="B54" s="17" t="n">
        <v>4740</v>
      </c>
      <c r="C54" s="18">
        <f>(199.0/B54*100)</f>
        <v/>
      </c>
      <c r="D54" s="19" t="n">
        <v>4541</v>
      </c>
      <c r="E54" s="18" t="n">
        <v>344.05166908</v>
      </c>
      <c r="F54" s="20" t="n">
        <v>3.55570696</v>
      </c>
      <c r="G54" s="18" t="n">
        <v>405.78216412</v>
      </c>
      <c r="H54" s="20" t="n">
        <v>7.75448308</v>
      </c>
      <c r="I54" s="18" t="s">
        <v>404</v>
      </c>
      <c r="J54" s="20" t="s">
        <v>404</v>
      </c>
      <c r="K54" s="18" t="s">
        <v>404</v>
      </c>
      <c r="L54" s="20" t="s">
        <v>404</v>
      </c>
      <c r="M54" s="18" t="s">
        <v>404</v>
      </c>
      <c r="N54" s="20" t="s">
        <v>404</v>
      </c>
      <c r="O54" s="18" t="s">
        <v>404</v>
      </c>
      <c r="P54" s="20" t="s">
        <v>404</v>
      </c>
      <c r="Q54" s="18" t="n">
        <v>336.4340668</v>
      </c>
      <c r="R54" s="20" t="n">
        <v>8.464439430000001</v>
      </c>
    </row>
    <row r="55" spans="1:18">
      <c r="A55" s="15" t="s">
        <v>452</v>
      </c>
      <c r="B55" s="17" t="n">
        <v>5316</v>
      </c>
      <c r="C55" s="18">
        <f>(43.0/B55*100)</f>
        <v/>
      </c>
      <c r="D55" s="19" t="n">
        <v>5273</v>
      </c>
      <c r="E55" s="18" t="n">
        <v>396.0775725</v>
      </c>
      <c r="F55" s="20" t="n">
        <v>3.23544558</v>
      </c>
      <c r="G55" s="18" t="n">
        <v>451.52728799</v>
      </c>
      <c r="H55" s="20" t="n">
        <v>8.84245464</v>
      </c>
      <c r="I55" s="18" t="s">
        <v>404</v>
      </c>
      <c r="J55" s="20" t="s">
        <v>404</v>
      </c>
      <c r="K55" s="18" t="s">
        <v>404</v>
      </c>
      <c r="L55" s="20" t="s">
        <v>404</v>
      </c>
      <c r="M55" s="18" t="s">
        <v>404</v>
      </c>
      <c r="N55" s="20" t="s">
        <v>404</v>
      </c>
      <c r="O55" s="18" t="n">
        <v>432.63831721</v>
      </c>
      <c r="P55" s="20" t="n">
        <v>12.45058236</v>
      </c>
      <c r="Q55" s="18" t="n">
        <v>449.67942683</v>
      </c>
      <c r="R55" s="20" t="n">
        <v>23.2360911</v>
      </c>
    </row>
    <row r="56" spans="1:18">
      <c r="A56" s="15" t="s">
        <v>453</v>
      </c>
      <c r="B56" s="17" t="n">
        <v>5359</v>
      </c>
      <c r="C56" s="18">
        <f>(0.0/B56*100)</f>
        <v/>
      </c>
      <c r="D56" s="19" t="n">
        <v>5359</v>
      </c>
      <c r="E56" s="18" t="n">
        <v>537.97722363</v>
      </c>
      <c r="F56" s="20" t="n">
        <v>6.79110092</v>
      </c>
      <c r="G56" s="18" t="n">
        <v>525.7555506</v>
      </c>
      <c r="H56" s="20" t="n">
        <v>2.85166927</v>
      </c>
      <c r="I56" s="18" t="s">
        <v>404</v>
      </c>
      <c r="J56" s="20" t="s">
        <v>404</v>
      </c>
      <c r="K56" s="18" t="s">
        <v>404</v>
      </c>
      <c r="L56" s="20" t="s">
        <v>404</v>
      </c>
      <c r="M56" s="18" t="s">
        <v>404</v>
      </c>
      <c r="N56" s="20" t="s">
        <v>404</v>
      </c>
      <c r="O56" s="18" t="s">
        <v>404</v>
      </c>
      <c r="P56" s="20" t="s">
        <v>404</v>
      </c>
      <c r="Q56" s="18" t="n">
        <v>534.57631356</v>
      </c>
      <c r="R56" s="20" t="n">
        <v>11.84993615</v>
      </c>
    </row>
    <row r="57" spans="1:18">
      <c r="A57" s="15" t="s">
        <v>454</v>
      </c>
      <c r="B57" s="17" t="n">
        <v>6513</v>
      </c>
      <c r="C57" s="18">
        <f>(0.0/B57*100)</f>
        <v/>
      </c>
      <c r="D57" s="19" t="n">
        <v>6513</v>
      </c>
      <c r="E57" s="18" t="n">
        <v>402.04201151</v>
      </c>
      <c r="F57" s="20" t="n">
        <v>3.74081543</v>
      </c>
      <c r="G57" s="18" t="n">
        <v>390.33357863</v>
      </c>
      <c r="H57" s="20" t="n">
        <v>5.03835885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402.68381166</v>
      </c>
      <c r="F58" s="20" t="n">
        <v>3.66917886</v>
      </c>
      <c r="G58" s="18" t="n">
        <v>429.43566181</v>
      </c>
      <c r="H58" s="20" t="n">
        <v>5.03670692</v>
      </c>
      <c r="I58" s="18" t="s">
        <v>404</v>
      </c>
      <c r="J58" s="20" t="s">
        <v>404</v>
      </c>
      <c r="K58" s="18" t="s">
        <v>404</v>
      </c>
      <c r="L58" s="20" t="s">
        <v>404</v>
      </c>
      <c r="M58" s="18" t="s">
        <v>404</v>
      </c>
      <c r="N58" s="20" t="s">
        <v>404</v>
      </c>
      <c r="O58" s="18" t="n">
        <v>435.32909807</v>
      </c>
      <c r="P58" s="20" t="n">
        <v>8.40131732</v>
      </c>
      <c r="Q58" s="18" t="n">
        <v>384.05586095</v>
      </c>
      <c r="R58" s="20" t="n">
        <v>17.39105736</v>
      </c>
    </row>
    <row r="59" spans="1:18">
      <c r="A59" s="15" t="s">
        <v>456</v>
      </c>
      <c r="B59" s="17" t="n">
        <v>4826</v>
      </c>
      <c r="C59" s="18">
        <f>(0.0/B59*100)</f>
        <v/>
      </c>
      <c r="D59" s="19" t="n">
        <v>4826</v>
      </c>
      <c r="E59" s="18" t="n">
        <v>345.835422</v>
      </c>
      <c r="F59" s="20" t="n">
        <v>1.4491684</v>
      </c>
      <c r="G59" s="18" t="n">
        <v>398.41834692</v>
      </c>
      <c r="H59" s="20" t="n">
        <v>11.69915854</v>
      </c>
      <c r="I59" s="18" t="s">
        <v>404</v>
      </c>
      <c r="J59" s="20" t="s">
        <v>404</v>
      </c>
      <c r="K59" s="18" t="s">
        <v>404</v>
      </c>
      <c r="L59" s="20" t="s">
        <v>404</v>
      </c>
      <c r="M59" s="18" t="s">
        <v>404</v>
      </c>
      <c r="N59" s="20" t="s">
        <v>404</v>
      </c>
      <c r="O59" s="18" t="s">
        <v>404</v>
      </c>
      <c r="P59" s="20" t="s">
        <v>404</v>
      </c>
      <c r="Q59" s="18" t="n">
        <v>334.24805</v>
      </c>
      <c r="R59" s="20" t="n">
        <v>14.24776964</v>
      </c>
    </row>
    <row r="60" spans="1:18">
      <c r="A60" s="15" t="s">
        <v>457</v>
      </c>
      <c r="B60" s="17" t="n">
        <v>4546</v>
      </c>
      <c r="C60" s="18">
        <f>(0.0/B60*100)</f>
        <v/>
      </c>
      <c r="D60" s="19" t="n">
        <v>4546</v>
      </c>
      <c r="E60" s="18" t="n">
        <v>308.50078992</v>
      </c>
      <c r="F60" s="20" t="n">
        <v>4.2155126</v>
      </c>
      <c r="G60" s="18" t="n">
        <v>385.35371719</v>
      </c>
      <c r="H60" s="20" t="n">
        <v>7.86080301</v>
      </c>
      <c r="I60" s="18" t="s">
        <v>404</v>
      </c>
      <c r="J60" s="20" t="s">
        <v>404</v>
      </c>
      <c r="K60" s="18" t="s">
        <v>404</v>
      </c>
      <c r="L60" s="20" t="s">
        <v>404</v>
      </c>
      <c r="M60" s="18" t="s">
        <v>404</v>
      </c>
      <c r="N60" s="20" t="s">
        <v>404</v>
      </c>
      <c r="O60" s="18" t="s">
        <v>404</v>
      </c>
      <c r="P60" s="20" t="s">
        <v>404</v>
      </c>
      <c r="Q60" s="18" t="n">
        <v>262.69784812</v>
      </c>
      <c r="R60" s="20" t="n">
        <v>31.56479702</v>
      </c>
    </row>
    <row r="61" spans="1:18">
      <c r="A61" s="15" t="s">
        <v>458</v>
      </c>
      <c r="B61" s="17" t="n">
        <v>6525</v>
      </c>
      <c r="C61" s="18">
        <f>(0.0/B61*100)</f>
        <v/>
      </c>
      <c r="D61" s="19" t="n">
        <v>6525</v>
      </c>
      <c r="E61" s="18" t="n">
        <v>471.12526298</v>
      </c>
      <c r="F61" s="20" t="n">
        <v>2.36774204</v>
      </c>
      <c r="G61" s="18" t="n">
        <v>526.5263762</v>
      </c>
      <c r="H61" s="20" t="n">
        <v>36.28158872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462.77062249</v>
      </c>
      <c r="F62" s="20" t="n">
        <v>7.99871198</v>
      </c>
      <c r="G62" s="18" t="n">
        <v>509.9788728</v>
      </c>
      <c r="H62" s="20" t="n">
        <v>1.25644049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349.5464082</v>
      </c>
      <c r="F63" s="20" t="n">
        <v>1.48951254</v>
      </c>
      <c r="G63" s="18" t="n">
        <v>382.62264551</v>
      </c>
      <c r="H63" s="20" t="n">
        <v>7.72712953</v>
      </c>
      <c r="I63" s="18" t="s">
        <v>404</v>
      </c>
      <c r="J63" s="20" t="s">
        <v>404</v>
      </c>
      <c r="K63" s="18" t="s">
        <v>404</v>
      </c>
      <c r="L63" s="20" t="s">
        <v>404</v>
      </c>
      <c r="M63" s="18" t="s">
        <v>404</v>
      </c>
      <c r="N63" s="20" t="s">
        <v>404</v>
      </c>
      <c r="O63" s="18" t="s">
        <v>404</v>
      </c>
      <c r="P63" s="20" t="s">
        <v>404</v>
      </c>
      <c r="Q63" s="18" t="n">
        <v>372.13068462</v>
      </c>
      <c r="R63" s="20" t="n">
        <v>6.08913097</v>
      </c>
    </row>
    <row r="64" spans="1:18">
      <c r="A64" s="15" t="s">
        <v>461</v>
      </c>
      <c r="B64" s="17" t="n">
        <v>3634</v>
      </c>
      <c r="C64" s="18">
        <f>(27.0/B64*100)</f>
        <v/>
      </c>
      <c r="D64" s="19" t="n">
        <v>3607</v>
      </c>
      <c r="E64" s="18" t="n">
        <v>415.81552505</v>
      </c>
      <c r="F64" s="20" t="n">
        <v>2.58550722</v>
      </c>
      <c r="G64" s="18" t="n">
        <v>494.44826443</v>
      </c>
      <c r="H64" s="20" t="n">
        <v>2.81496775</v>
      </c>
      <c r="I64" s="18" t="s">
        <v>404</v>
      </c>
      <c r="J64" s="20" t="s">
        <v>404</v>
      </c>
      <c r="K64" s="18" t="s">
        <v>404</v>
      </c>
      <c r="L64" s="20" t="s">
        <v>404</v>
      </c>
      <c r="M64" s="18" t="s">
        <v>404</v>
      </c>
      <c r="N64" s="20" t="s">
        <v>404</v>
      </c>
      <c r="O64" s="18" t="s">
        <v>404</v>
      </c>
      <c r="P64" s="20" t="s">
        <v>404</v>
      </c>
      <c r="Q64" s="18" t="n">
        <v>378.44478973</v>
      </c>
      <c r="R64" s="20" t="n">
        <v>9.86047696</v>
      </c>
    </row>
    <row r="65" spans="1:18">
      <c r="A65" s="15" t="s">
        <v>462</v>
      </c>
      <c r="B65" s="17" t="n">
        <v>5325</v>
      </c>
      <c r="C65" s="18">
        <f>(0.0/B65*100)</f>
        <v/>
      </c>
      <c r="D65" s="19" t="n">
        <v>5325</v>
      </c>
      <c r="E65" s="18" t="n">
        <v>414.9793962</v>
      </c>
      <c r="F65" s="20" t="n">
        <v>2.50213406</v>
      </c>
      <c r="G65" s="18" t="n">
        <v>483.82614159</v>
      </c>
      <c r="H65" s="20" t="n">
        <v>49.73915533</v>
      </c>
      <c r="I65" s="18" t="s">
        <v>404</v>
      </c>
      <c r="J65" s="20" t="s">
        <v>404</v>
      </c>
      <c r="K65" s="18" t="s">
        <v>404</v>
      </c>
      <c r="L65" s="20" t="s">
        <v>404</v>
      </c>
      <c r="M65" s="18" t="s">
        <v>404</v>
      </c>
      <c r="N65" s="20" t="s">
        <v>404</v>
      </c>
      <c r="O65" s="18" t="s">
        <v>404</v>
      </c>
      <c r="P65" s="20" t="s">
        <v>404</v>
      </c>
      <c r="Q65" s="18" t="n">
        <v>445.24682222</v>
      </c>
      <c r="R65" s="20" t="n">
        <v>12.01321543</v>
      </c>
    </row>
    <row r="66" spans="1:18">
      <c r="A66" s="15" t="s">
        <v>463</v>
      </c>
      <c r="B66" s="17" t="n">
        <v>5665</v>
      </c>
      <c r="C66" s="18">
        <f>(0.0/B66*100)</f>
        <v/>
      </c>
      <c r="D66" s="19" t="n">
        <v>5665</v>
      </c>
      <c r="E66" s="18" t="n">
        <v>426.95678141</v>
      </c>
      <c r="F66" s="20" t="n">
        <v>1.59709766</v>
      </c>
      <c r="G66" s="18" t="n">
        <v>414.36386513</v>
      </c>
      <c r="H66" s="20" t="n">
        <v>20.07515518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375.42034087</v>
      </c>
      <c r="F67" s="20" t="n">
        <v>3.25632223</v>
      </c>
      <c r="G67" s="18" t="n">
        <v>447.78761844</v>
      </c>
      <c r="H67" s="20" t="n">
        <v>5.39587545</v>
      </c>
      <c r="I67" s="18" t="s">
        <v>404</v>
      </c>
      <c r="J67" s="20" t="s">
        <v>404</v>
      </c>
      <c r="K67" s="18" t="s">
        <v>404</v>
      </c>
      <c r="L67" s="20" t="s">
        <v>404</v>
      </c>
      <c r="M67" s="18" t="s">
        <v>404</v>
      </c>
      <c r="N67" s="20" t="s">
        <v>404</v>
      </c>
      <c r="O67" s="18" t="s">
        <v>404</v>
      </c>
      <c r="P67" s="20" t="s">
        <v>404</v>
      </c>
      <c r="Q67" s="18" t="n">
        <v>326.08455783</v>
      </c>
      <c r="R67" s="20" t="n">
        <v>12.55291609</v>
      </c>
    </row>
    <row r="68" spans="1:18">
      <c r="A68" s="15" t="s">
        <v>465</v>
      </c>
      <c r="B68" s="17" t="n">
        <v>12083</v>
      </c>
      <c r="C68" s="18">
        <f>(0.0/B68*100)</f>
        <v/>
      </c>
      <c r="D68" s="19" t="n">
        <v>12083</v>
      </c>
      <c r="E68" s="18" t="n">
        <v>366.04063632</v>
      </c>
      <c r="F68" s="20" t="n">
        <v>1.1167182</v>
      </c>
      <c r="G68" s="18" t="n">
        <v>453.32841094</v>
      </c>
      <c r="H68" s="20" t="n">
        <v>1.51662783</v>
      </c>
      <c r="I68" s="18" t="s">
        <v>404</v>
      </c>
      <c r="J68" s="20" t="s">
        <v>404</v>
      </c>
      <c r="K68" s="18" t="s">
        <v>404</v>
      </c>
      <c r="L68" s="20" t="s">
        <v>404</v>
      </c>
      <c r="M68" s="18" t="s">
        <v>404</v>
      </c>
      <c r="N68" s="20" t="s">
        <v>404</v>
      </c>
      <c r="O68" s="18" t="s">
        <v>404</v>
      </c>
      <c r="P68" s="20" t="s">
        <v>404</v>
      </c>
      <c r="Q68" s="18" t="n">
        <v>366.08224957</v>
      </c>
      <c r="R68" s="20" t="n">
        <v>8.469105000000001</v>
      </c>
    </row>
    <row r="69" spans="1:18">
      <c r="A69" s="15" t="s">
        <v>466</v>
      </c>
      <c r="B69" s="17" t="n">
        <v>4876</v>
      </c>
      <c r="C69" s="18">
        <f>(0.0/B69*100)</f>
        <v/>
      </c>
      <c r="D69" s="19" t="n">
        <v>4876</v>
      </c>
      <c r="E69" s="18" t="n">
        <v>433.34913554</v>
      </c>
      <c r="F69" s="20" t="n">
        <v>4.09485962</v>
      </c>
      <c r="G69" s="18" t="n">
        <v>458.12109064</v>
      </c>
      <c r="H69" s="20" t="n">
        <v>35.29481546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494.43941796</v>
      </c>
      <c r="F70" s="20" t="n">
        <v>3.06402798</v>
      </c>
      <c r="G70" s="18" t="n">
        <v>517.47193297</v>
      </c>
      <c r="H70" s="20" t="n">
        <v>14.27194907</v>
      </c>
      <c r="I70" s="18" t="s">
        <v>404</v>
      </c>
      <c r="J70" s="20" t="s">
        <v>404</v>
      </c>
      <c r="K70" s="18" t="s">
        <v>404</v>
      </c>
      <c r="L70" s="20" t="s">
        <v>404</v>
      </c>
      <c r="M70" s="18" t="s">
        <v>404</v>
      </c>
      <c r="N70" s="20" t="s">
        <v>404</v>
      </c>
      <c r="O70" s="18" t="s">
        <v>404</v>
      </c>
      <c r="P70" s="20" t="s">
        <v>404</v>
      </c>
      <c r="Q70" s="18" t="n">
        <v>478.55504286</v>
      </c>
      <c r="R70" s="20" t="n">
        <v>20.02663344</v>
      </c>
    </row>
    <row r="71" spans="1:18">
      <c r="A71" s="15" t="s">
        <v>468</v>
      </c>
      <c r="B71" s="17" t="n">
        <v>6115</v>
      </c>
      <c r="C71" s="18">
        <f>(0.0/B71*100)</f>
        <v/>
      </c>
      <c r="D71" s="19" t="n">
        <v>6115</v>
      </c>
      <c r="E71" s="18" t="n">
        <v>533.86119753</v>
      </c>
      <c r="F71" s="20" t="n">
        <v>1.55759121</v>
      </c>
      <c r="G71" s="18" t="n">
        <v>552.94965064</v>
      </c>
      <c r="H71" s="20" t="n">
        <v>11.85270544</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510.87197436</v>
      </c>
      <c r="F72" s="20" t="n">
        <v>3.19170428</v>
      </c>
      <c r="G72" s="18" t="n">
        <v>470.84231449</v>
      </c>
      <c r="H72" s="20" t="n">
        <v>4.03580692</v>
      </c>
      <c r="I72" s="18" t="s">
        <v>404</v>
      </c>
      <c r="J72" s="20" t="s">
        <v>404</v>
      </c>
      <c r="K72" s="18" t="s">
        <v>404</v>
      </c>
      <c r="L72" s="20" t="s">
        <v>404</v>
      </c>
      <c r="M72" s="18" t="s">
        <v>404</v>
      </c>
      <c r="N72" s="20" t="s">
        <v>404</v>
      </c>
      <c r="O72" s="18" t="s">
        <v>404</v>
      </c>
      <c r="P72" s="20" t="s">
        <v>404</v>
      </c>
      <c r="Q72" s="18" t="n">
        <v>478.41635222</v>
      </c>
      <c r="R72" s="20" t="n">
        <v>14.40748082</v>
      </c>
    </row>
    <row r="73" spans="1:18">
      <c r="A73" s="15" t="s">
        <v>470</v>
      </c>
      <c r="B73" s="17" t="n">
        <v>8249</v>
      </c>
      <c r="C73" s="18">
        <f>(0.0/B73*100)</f>
        <v/>
      </c>
      <c r="D73" s="19" t="n">
        <v>8249</v>
      </c>
      <c r="E73" s="18" t="n">
        <v>412.38537699</v>
      </c>
      <c r="F73" s="20" t="n">
        <v>3.51963555</v>
      </c>
      <c r="G73" s="18" t="n">
        <v>390.57941235</v>
      </c>
      <c r="H73" s="20" t="n">
        <v>10.21806584</v>
      </c>
      <c r="I73" s="18" t="s">
        <v>404</v>
      </c>
      <c r="J73" s="20" t="s">
        <v>404</v>
      </c>
      <c r="K73" s="18" t="s">
        <v>404</v>
      </c>
      <c r="L73" s="20" t="s">
        <v>404</v>
      </c>
      <c r="M73" s="18" t="s">
        <v>404</v>
      </c>
      <c r="N73" s="20" t="s">
        <v>404</v>
      </c>
      <c r="O73" s="18" t="s">
        <v>404</v>
      </c>
      <c r="P73" s="20" t="s">
        <v>404</v>
      </c>
      <c r="Q73" s="18" t="n">
        <v>404.80118079</v>
      </c>
      <c r="R73" s="20" t="n">
        <v>20.66899344</v>
      </c>
    </row>
    <row r="74" spans="1:18">
      <c r="A74" s="15" t="s">
        <v>471</v>
      </c>
      <c r="B74" s="17" t="n">
        <v>4692</v>
      </c>
      <c r="C74" s="18">
        <f>(484.0/B74*100)</f>
        <v/>
      </c>
      <c r="D74" s="19" t="n">
        <v>4208</v>
      </c>
      <c r="E74" s="18" t="n">
        <v>423.19799455</v>
      </c>
      <c r="F74" s="20" t="n">
        <v>1.63291608</v>
      </c>
      <c r="G74" s="18" t="n">
        <v>453.54134604</v>
      </c>
      <c r="H74" s="20" t="n">
        <v>5.72467719</v>
      </c>
      <c r="I74" s="18" t="s">
        <v>404</v>
      </c>
      <c r="J74" s="20" t="s">
        <v>404</v>
      </c>
      <c r="K74" s="18" t="s">
        <v>404</v>
      </c>
      <c r="L74" s="20" t="s">
        <v>404</v>
      </c>
      <c r="M74" s="18" t="s">
        <v>404</v>
      </c>
      <c r="N74" s="20" t="s">
        <v>404</v>
      </c>
      <c r="O74" s="18" t="s">
        <v>404</v>
      </c>
      <c r="P74" s="20" t="s">
        <v>404</v>
      </c>
      <c r="Q74" s="18" t="n">
        <v>398.10970417</v>
      </c>
      <c r="R74" s="20" t="n">
        <v>7.0524941</v>
      </c>
    </row>
    <row r="75" spans="1:18">
      <c r="A75" s="15" t="s">
        <v>472</v>
      </c>
      <c r="B75" s="17" t="n">
        <v>5375</v>
      </c>
      <c r="C75" s="18">
        <f>(483.0/B75*100)</f>
        <v/>
      </c>
      <c r="D75" s="19" t="n">
        <v>4892</v>
      </c>
      <c r="E75" s="18" t="n">
        <v>363.47855596</v>
      </c>
      <c r="F75" s="20" t="n">
        <v>3.51789265</v>
      </c>
      <c r="G75" s="18" t="n">
        <v>335.94871085</v>
      </c>
      <c r="H75" s="20" t="n">
        <v>31.04867951</v>
      </c>
      <c r="I75" s="18" t="s">
        <v>404</v>
      </c>
      <c r="J75" s="20" t="s">
        <v>404</v>
      </c>
      <c r="K75" s="18" t="s">
        <v>404</v>
      </c>
      <c r="L75" s="20" t="s">
        <v>404</v>
      </c>
      <c r="M75" s="18" t="s">
        <v>404</v>
      </c>
      <c r="N75" s="20" t="s">
        <v>404</v>
      </c>
      <c r="O75" s="18" t="s">
        <v>404</v>
      </c>
      <c r="P75" s="20" t="s">
        <v>404</v>
      </c>
      <c r="Q75" s="18" t="n">
        <v>346.90640581</v>
      </c>
      <c r="R75" s="20" t="n">
        <v>21.75798958</v>
      </c>
    </row>
    <row r="76" spans="1:18">
      <c r="A76" s="15" t="s">
        <v>473</v>
      </c>
      <c r="B76" s="17" t="n">
        <v>14167</v>
      </c>
      <c r="C76" s="18">
        <f>(1400.0/B76*100)</f>
        <v/>
      </c>
      <c r="D76" s="19" t="n">
        <v>12767</v>
      </c>
      <c r="E76" s="18" t="n">
        <v>390.7721176</v>
      </c>
      <c r="F76" s="20" t="n">
        <v>3.73525798</v>
      </c>
      <c r="G76" s="18" t="n">
        <v>467.48794141</v>
      </c>
      <c r="H76" s="20" t="n">
        <v>4.7612933</v>
      </c>
      <c r="I76" s="18" t="s">
        <v>404</v>
      </c>
      <c r="J76" s="20" t="s">
        <v>404</v>
      </c>
      <c r="K76" s="18" t="s">
        <v>404</v>
      </c>
      <c r="L76" s="20" t="s">
        <v>404</v>
      </c>
      <c r="M76" s="18" t="s">
        <v>404</v>
      </c>
      <c r="N76" s="20" t="s">
        <v>404</v>
      </c>
      <c r="O76" s="18" t="s">
        <v>404</v>
      </c>
      <c r="P76" s="20" t="s">
        <v>404</v>
      </c>
      <c r="Q76" s="18" t="n">
        <v>438.13915393</v>
      </c>
      <c r="R76" s="20" t="n">
        <v>11.84764281</v>
      </c>
    </row>
    <row r="77" spans="1:18">
      <c r="A77" s="15" t="s">
        <v>474</v>
      </c>
      <c r="B77" s="17" t="n">
        <v>6062</v>
      </c>
      <c r="C77" s="18">
        <f>(0.0/B77*100)</f>
        <v/>
      </c>
      <c r="D77" s="19" t="n">
        <v>6062</v>
      </c>
      <c r="E77" s="18" t="n">
        <v>421.70148823</v>
      </c>
      <c r="F77" s="20" t="n">
        <v>2.61838787</v>
      </c>
      <c r="G77" s="18" t="n">
        <v>518.47691394</v>
      </c>
      <c r="H77" s="20" t="n">
        <v>5.51474429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487.58076259</v>
      </c>
      <c r="F78" s="20" t="n">
        <v>3.72251813</v>
      </c>
      <c r="G78" s="18" t="n">
        <v>451.4678268</v>
      </c>
      <c r="H78" s="20" t="n">
        <v>9.8556382</v>
      </c>
      <c r="I78" s="18" t="s">
        <v>404</v>
      </c>
      <c r="J78" s="20" t="s">
        <v>404</v>
      </c>
      <c r="K78" s="18" t="s">
        <v>404</v>
      </c>
      <c r="L78" s="20" t="s">
        <v>404</v>
      </c>
      <c r="M78" s="18" t="s">
        <v>404</v>
      </c>
      <c r="N78" s="20" t="s">
        <v>404</v>
      </c>
      <c r="O78" s="18" t="s">
        <v>404</v>
      </c>
      <c r="P78" s="20" t="s">
        <v>404</v>
      </c>
      <c r="Q78" s="18" t="n">
        <v>589.2606</v>
      </c>
      <c r="R78" s="20" t="n">
        <v>10.99630548</v>
      </c>
    </row>
    <row customHeight="1" ht="25" r="79" spans="1:18">
      <c r="A79" s="15" t="s">
        <v>476</v>
      </c>
      <c r="B79" s="17" t="n">
        <v>1657</v>
      </c>
      <c r="C79" s="18">
        <f>(21.0/B79*100)</f>
        <v/>
      </c>
      <c r="D79" s="19" t="n">
        <v>1636</v>
      </c>
      <c r="E79" s="18" t="n">
        <v>455.91954</v>
      </c>
      <c r="F79" s="20" t="n">
        <v>10.93048847</v>
      </c>
      <c r="G79" s="18" t="n">
        <v>496.61475266</v>
      </c>
      <c r="H79" s="20" t="n">
        <v>9.35153583</v>
      </c>
      <c r="I79" s="18" t="s">
        <v>404</v>
      </c>
      <c r="J79" s="20" t="s">
        <v>404</v>
      </c>
      <c r="K79" s="18" t="s">
        <v>404</v>
      </c>
      <c r="L79" s="20" t="s">
        <v>404</v>
      </c>
      <c r="M79" s="18" t="s">
        <v>404</v>
      </c>
      <c r="N79" s="20" t="s">
        <v>404</v>
      </c>
      <c r="O79" s="18" t="s">
        <v>404</v>
      </c>
      <c r="P79" s="20" t="s">
        <v>404</v>
      </c>
      <c r="Q79" s="18" t="n">
        <v>445.40970365</v>
      </c>
      <c r="R79" s="20" t="n">
        <v>13.69047135</v>
      </c>
    </row>
    <row r="80" spans="1:18">
      <c r="A80" s="15" t="s">
        <v>477</v>
      </c>
      <c r="B80" s="17" t="n">
        <v>7841</v>
      </c>
      <c r="C80" s="18">
        <f>(0.0/B80*100)</f>
        <v/>
      </c>
      <c r="D80" s="19" t="n">
        <v>7841</v>
      </c>
      <c r="E80" s="18" t="n">
        <v>427.42057516</v>
      </c>
      <c r="F80" s="20" t="n">
        <v>3.57380519</v>
      </c>
      <c r="G80" s="18" t="n">
        <v>420.51062242</v>
      </c>
      <c r="H80" s="20" t="n">
        <v>14.84531616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428.75001743</v>
      </c>
      <c r="F81" s="20" t="n">
        <v>3.11681538</v>
      </c>
      <c r="G81" s="18" t="n">
        <v>461.01881086</v>
      </c>
      <c r="H81" s="20" t="n">
        <v>31.4716422</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619</v>
      </c>
    </row>
    <row customHeight="1" ht="30" r="4" spans="1:20">
      <c r="A4" s="6" t="n"/>
      <c r="B4" s="7" t="s">
        <v>385</v>
      </c>
      <c r="C4" s="7" t="s">
        <v>386</v>
      </c>
      <c r="D4" s="8" t="s">
        <v>385</v>
      </c>
      <c r="E4" s="9" t="s">
        <v>620</v>
      </c>
      <c r="F4" s="10" t="n"/>
      <c r="G4" s="9" t="s">
        <v>621</v>
      </c>
      <c r="H4" s="10" t="n"/>
      <c r="I4" s="9" t="s">
        <v>622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523.9352764400001</v>
      </c>
      <c r="F7" s="20" t="n">
        <v>2.7693507</v>
      </c>
      <c r="G7" s="18" t="n">
        <v>549.06578171</v>
      </c>
      <c r="H7" s="20" t="n">
        <v>4.59696429</v>
      </c>
      <c r="I7" s="18" t="n">
        <v>549.5817944</v>
      </c>
      <c r="J7" s="20" t="n">
        <v>19.54699908</v>
      </c>
      <c r="K7" s="18" t="n">
        <v>483.85154395</v>
      </c>
      <c r="L7" s="20" t="n">
        <v>2.47578652</v>
      </c>
      <c r="M7" s="18" t="s">
        <v>404</v>
      </c>
      <c r="N7" s="20" t="s">
        <v>404</v>
      </c>
      <c r="O7" s="18" t="s">
        <v>404</v>
      </c>
      <c r="P7" s="20" t="s">
        <v>404</v>
      </c>
      <c r="Q7" s="18" t="s">
        <v>404</v>
      </c>
      <c r="R7" s="20" t="s">
        <v>404</v>
      </c>
      <c r="S7" s="18" t="n">
        <v>544.35345208</v>
      </c>
      <c r="T7" s="20" t="n">
        <v>8.60385679</v>
      </c>
    </row>
    <row r="8" spans="1:20">
      <c r="A8" s="15" t="s">
        <v>405</v>
      </c>
      <c r="B8" s="17" t="n">
        <v>7007</v>
      </c>
      <c r="C8" s="18">
        <f>(0.0/B8*100)</f>
        <v/>
      </c>
      <c r="D8" s="19" t="n">
        <v>7007</v>
      </c>
      <c r="E8" s="18" t="n">
        <v>539.28985685</v>
      </c>
      <c r="F8" s="20" t="n">
        <v>16.4033404</v>
      </c>
      <c r="G8" s="18" t="n">
        <v>465.66958235</v>
      </c>
      <c r="H8" s="20" t="n">
        <v>26.11683712</v>
      </c>
      <c r="I8" s="18" t="s">
        <v>404</v>
      </c>
      <c r="J8" s="20" t="s">
        <v>404</v>
      </c>
      <c r="K8" s="18" t="n">
        <v>480.68938203</v>
      </c>
      <c r="L8" s="20" t="n">
        <v>3.19577966</v>
      </c>
      <c r="M8" s="18" t="s">
        <v>404</v>
      </c>
      <c r="N8" s="20" t="s">
        <v>404</v>
      </c>
      <c r="O8" s="18" t="s">
        <v>404</v>
      </c>
      <c r="P8" s="20" t="s">
        <v>404</v>
      </c>
      <c r="Q8" s="18" t="s">
        <v>404</v>
      </c>
      <c r="R8" s="20" t="s">
        <v>404</v>
      </c>
      <c r="S8" s="18" t="s">
        <v>404</v>
      </c>
      <c r="T8" s="20" t="s">
        <v>404</v>
      </c>
    </row>
    <row r="9" spans="1:20">
      <c r="A9" s="15" t="s">
        <v>406</v>
      </c>
      <c r="B9" s="17" t="n">
        <v>9651</v>
      </c>
      <c r="C9" s="18">
        <f>(200.0/B9*100)</f>
        <v/>
      </c>
      <c r="D9" s="19" t="n">
        <v>9451</v>
      </c>
      <c r="E9" s="18" t="n">
        <v>507.19107428</v>
      </c>
      <c r="F9" s="20" t="n">
        <v>25.19324753</v>
      </c>
      <c r="G9" s="18" t="n">
        <v>513.8885999399999</v>
      </c>
      <c r="H9" s="20" t="n">
        <v>6.75698922</v>
      </c>
      <c r="I9" s="18" t="n">
        <v>542.25113083</v>
      </c>
      <c r="J9" s="20" t="n">
        <v>7.19657187</v>
      </c>
      <c r="K9" s="18" t="s">
        <v>404</v>
      </c>
      <c r="L9" s="20" t="s">
        <v>404</v>
      </c>
      <c r="M9" s="18" t="s">
        <v>404</v>
      </c>
      <c r="N9" s="20" t="s">
        <v>404</v>
      </c>
      <c r="O9" s="18" t="s">
        <v>404</v>
      </c>
      <c r="P9" s="20" t="s">
        <v>404</v>
      </c>
      <c r="Q9" s="18" t="n">
        <v>510.70907482</v>
      </c>
      <c r="R9" s="20" t="n">
        <v>2.78596479</v>
      </c>
      <c r="S9" s="18" t="n">
        <v>452.79592568</v>
      </c>
      <c r="T9" s="20" t="n">
        <v>7.51062726</v>
      </c>
    </row>
    <row r="10" spans="1:20">
      <c r="A10" s="15" t="s">
        <v>407</v>
      </c>
      <c r="B10" s="17" t="n">
        <v>20058</v>
      </c>
      <c r="C10" s="18">
        <f>(2893.0/B10*100)</f>
        <v/>
      </c>
      <c r="D10" s="19" t="n">
        <v>17165</v>
      </c>
      <c r="E10" s="18" t="n">
        <v>536.08726962</v>
      </c>
      <c r="F10" s="20" t="n">
        <v>10.17429978</v>
      </c>
      <c r="G10" s="18" t="n">
        <v>559.5122067</v>
      </c>
      <c r="H10" s="20" t="n">
        <v>8.407347639999999</v>
      </c>
      <c r="I10" s="18" t="n">
        <v>578.81075126</v>
      </c>
      <c r="J10" s="20" t="n">
        <v>30.74110627</v>
      </c>
      <c r="K10" s="18" t="n">
        <v>524.9553506</v>
      </c>
      <c r="L10" s="20" t="n">
        <v>2.55925583</v>
      </c>
      <c r="M10" s="18" t="s">
        <v>404</v>
      </c>
      <c r="N10" s="20" t="s">
        <v>404</v>
      </c>
      <c r="O10" s="18" t="s">
        <v>404</v>
      </c>
      <c r="P10" s="20" t="s">
        <v>404</v>
      </c>
      <c r="Q10" s="18" t="s">
        <v>404</v>
      </c>
      <c r="R10" s="20" t="s">
        <v>404</v>
      </c>
      <c r="S10" s="18" t="n">
        <v>568.48997309</v>
      </c>
      <c r="T10" s="20" t="n">
        <v>10.4654298</v>
      </c>
    </row>
    <row r="11" spans="1:20">
      <c r="A11" s="15" t="s">
        <v>408</v>
      </c>
      <c r="B11" s="17" t="n">
        <v>7053</v>
      </c>
      <c r="C11" s="18">
        <f>(137.0/B11*100)</f>
        <v/>
      </c>
      <c r="D11" s="19" t="n">
        <v>6916</v>
      </c>
      <c r="E11" s="18" t="n">
        <v>511.24865796</v>
      </c>
      <c r="F11" s="20" t="n">
        <v>10.86492345</v>
      </c>
      <c r="G11" s="18" t="n">
        <v>474.61331901</v>
      </c>
      <c r="H11" s="20" t="n">
        <v>5.59664108</v>
      </c>
      <c r="I11" s="18" t="n">
        <v>470.99268182</v>
      </c>
      <c r="J11" s="20" t="n">
        <v>6.0920096</v>
      </c>
      <c r="K11" s="18" t="n">
        <v>430.03736496</v>
      </c>
      <c r="L11" s="20" t="n">
        <v>4.35402319</v>
      </c>
      <c r="M11" s="18" t="s">
        <v>404</v>
      </c>
      <c r="N11" s="20" t="s">
        <v>404</v>
      </c>
      <c r="O11" s="18" t="s">
        <v>404</v>
      </c>
      <c r="P11" s="20" t="s">
        <v>404</v>
      </c>
      <c r="Q11" s="18" t="s">
        <v>404</v>
      </c>
      <c r="R11" s="20" t="s">
        <v>404</v>
      </c>
      <c r="S11" s="18" t="n">
        <v>424.86295433</v>
      </c>
      <c r="T11" s="20" t="n">
        <v>11.77455835</v>
      </c>
    </row>
    <row r="12" spans="1:20">
      <c r="A12" s="15" t="s">
        <v>409</v>
      </c>
      <c r="B12" s="17" t="n">
        <v>6894</v>
      </c>
      <c r="C12" s="18">
        <f>(106.0/B12*100)</f>
        <v/>
      </c>
      <c r="D12" s="19" t="n">
        <v>6788</v>
      </c>
      <c r="E12" s="18" t="n">
        <v>548.60949568</v>
      </c>
      <c r="F12" s="20" t="n">
        <v>27.99614722</v>
      </c>
      <c r="G12" s="18" t="n">
        <v>516.48466022</v>
      </c>
      <c r="H12" s="20" t="n">
        <v>16.47783384</v>
      </c>
      <c r="I12" s="18" t="n">
        <v>474.68319283</v>
      </c>
      <c r="J12" s="20" t="n">
        <v>11.22339344</v>
      </c>
      <c r="K12" s="18" t="n">
        <v>485.90631056</v>
      </c>
      <c r="L12" s="20" t="n">
        <v>2.93983889</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511.65553417</v>
      </c>
      <c r="F13" s="20" t="n">
        <v>14.3733915</v>
      </c>
      <c r="G13" s="18" t="n">
        <v>504.69655285</v>
      </c>
      <c r="H13" s="20" t="n">
        <v>9.395920350000001</v>
      </c>
      <c r="I13" s="18" t="s">
        <v>404</v>
      </c>
      <c r="J13" s="20" t="s">
        <v>404</v>
      </c>
      <c r="K13" s="18" t="n">
        <v>496.86878717</v>
      </c>
      <c r="L13" s="20" t="n">
        <v>2.63188302</v>
      </c>
      <c r="M13" s="18" t="s">
        <v>404</v>
      </c>
      <c r="N13" s="20" t="s">
        <v>404</v>
      </c>
      <c r="O13" s="18" t="s">
        <v>404</v>
      </c>
      <c r="P13" s="20" t="s">
        <v>404</v>
      </c>
      <c r="Q13" s="18" t="s">
        <v>404</v>
      </c>
      <c r="R13" s="20" t="s">
        <v>404</v>
      </c>
      <c r="S13" s="18" t="n">
        <v>543.98391534</v>
      </c>
      <c r="T13" s="20" t="n">
        <v>27.44230119</v>
      </c>
    </row>
    <row r="14" spans="1:20">
      <c r="A14" s="15" t="s">
        <v>411</v>
      </c>
      <c r="B14" s="17" t="n">
        <v>5587</v>
      </c>
      <c r="C14" s="18">
        <f>(0.0/B14*100)</f>
        <v/>
      </c>
      <c r="D14" s="19" t="n">
        <v>5587</v>
      </c>
      <c r="E14" s="18" t="s">
        <v>404</v>
      </c>
      <c r="F14" s="20" t="s">
        <v>404</v>
      </c>
      <c r="G14" s="18" t="n">
        <v>512.2845353</v>
      </c>
      <c r="H14" s="20" t="n">
        <v>21.84364261</v>
      </c>
      <c r="I14" s="18" t="n">
        <v>574.79449814</v>
      </c>
      <c r="J14" s="20" t="n">
        <v>10.87202658</v>
      </c>
      <c r="K14" s="18" t="n">
        <v>518.6988456399999</v>
      </c>
      <c r="L14" s="20" t="n">
        <v>2.26754346</v>
      </c>
      <c r="M14" s="18" t="s">
        <v>404</v>
      </c>
      <c r="N14" s="20" t="s">
        <v>404</v>
      </c>
      <c r="O14" s="18" t="s">
        <v>404</v>
      </c>
      <c r="P14" s="20" t="s">
        <v>404</v>
      </c>
      <c r="Q14" s="18" t="s">
        <v>404</v>
      </c>
      <c r="R14" s="20" t="s">
        <v>404</v>
      </c>
      <c r="S14" s="18" t="n">
        <v>504.42471957</v>
      </c>
      <c r="T14" s="20" t="n">
        <v>9.77773811</v>
      </c>
    </row>
    <row r="15" spans="1:20">
      <c r="A15" s="15" t="s">
        <v>412</v>
      </c>
      <c r="B15" s="17" t="n">
        <v>5882</v>
      </c>
      <c r="C15" s="18">
        <f>(0.0/B15*100)</f>
        <v/>
      </c>
      <c r="D15" s="19" t="n">
        <v>5882</v>
      </c>
      <c r="E15" s="18" t="n">
        <v>554.61044892</v>
      </c>
      <c r="F15" s="20" t="n">
        <v>13.16686</v>
      </c>
      <c r="G15" s="18" t="n">
        <v>570.69886087</v>
      </c>
      <c r="H15" s="20" t="n">
        <v>14.09428101</v>
      </c>
      <c r="I15" s="18" t="s">
        <v>404</v>
      </c>
      <c r="J15" s="20" t="s">
        <v>404</v>
      </c>
      <c r="K15" s="18" t="n">
        <v>524.46168642</v>
      </c>
      <c r="L15" s="20" t="n">
        <v>2.6230329</v>
      </c>
      <c r="M15" s="18" t="s">
        <v>404</v>
      </c>
      <c r="N15" s="20" t="s">
        <v>404</v>
      </c>
      <c r="O15" s="18" t="s">
        <v>404</v>
      </c>
      <c r="P15" s="20" t="s">
        <v>404</v>
      </c>
      <c r="Q15" s="18" t="s">
        <v>404</v>
      </c>
      <c r="R15" s="20" t="s">
        <v>404</v>
      </c>
      <c r="S15" s="18" t="s">
        <v>404</v>
      </c>
      <c r="T15" s="20" t="s">
        <v>404</v>
      </c>
    </row>
    <row r="16" spans="1:20">
      <c r="A16" s="15" t="s">
        <v>413</v>
      </c>
      <c r="B16" s="17" t="n">
        <v>6108</v>
      </c>
      <c r="C16" s="18">
        <f>(440.0/B16*100)</f>
        <v/>
      </c>
      <c r="D16" s="19" t="n">
        <v>5668</v>
      </c>
      <c r="E16" s="18" t="n">
        <v>542.42196475</v>
      </c>
      <c r="F16" s="20" t="n">
        <v>14.56021721</v>
      </c>
      <c r="G16" s="18" t="n">
        <v>499.48631351</v>
      </c>
      <c r="H16" s="20" t="n">
        <v>16.63261805</v>
      </c>
      <c r="I16" s="18" t="s">
        <v>404</v>
      </c>
      <c r="J16" s="20" t="s">
        <v>404</v>
      </c>
      <c r="K16" s="18" t="n">
        <v>496.65543091</v>
      </c>
      <c r="L16" s="20" t="n">
        <v>3.19451762</v>
      </c>
      <c r="M16" s="18" t="s">
        <v>404</v>
      </c>
      <c r="N16" s="20" t="s">
        <v>404</v>
      </c>
      <c r="O16" s="18" t="s">
        <v>404</v>
      </c>
      <c r="P16" s="20" t="s">
        <v>404</v>
      </c>
      <c r="Q16" s="18" t="s">
        <v>404</v>
      </c>
      <c r="R16" s="20" t="s">
        <v>404</v>
      </c>
      <c r="S16" s="18" t="s">
        <v>404</v>
      </c>
      <c r="T16" s="20" t="s">
        <v>404</v>
      </c>
    </row>
    <row r="17" spans="1:20">
      <c r="A17" s="15" t="s">
        <v>414</v>
      </c>
      <c r="B17" s="17" t="n">
        <v>6504</v>
      </c>
      <c r="C17" s="18">
        <f>(1325.0/B17*100)</f>
        <v/>
      </c>
      <c r="D17" s="19" t="n">
        <v>5179</v>
      </c>
      <c r="E17" s="18" t="n">
        <v>576.32505422</v>
      </c>
      <c r="F17" s="20" t="n">
        <v>8.114086070000001</v>
      </c>
      <c r="G17" s="18" t="n">
        <v>518.00709623</v>
      </c>
      <c r="H17" s="20" t="n">
        <v>10.1470065</v>
      </c>
      <c r="I17" s="18" t="s">
        <v>404</v>
      </c>
      <c r="J17" s="20" t="s">
        <v>404</v>
      </c>
      <c r="K17" s="18" t="n">
        <v>506.30190654</v>
      </c>
      <c r="L17" s="20" t="n">
        <v>3.9500334</v>
      </c>
      <c r="M17" s="18" t="s">
        <v>404</v>
      </c>
      <c r="N17" s="20" t="s">
        <v>404</v>
      </c>
      <c r="O17" s="18" t="s">
        <v>404</v>
      </c>
      <c r="P17" s="20" t="s">
        <v>404</v>
      </c>
      <c r="Q17" s="18" t="s">
        <v>404</v>
      </c>
      <c r="R17" s="20" t="s">
        <v>404</v>
      </c>
      <c r="S17" s="18" t="s">
        <v>404</v>
      </c>
      <c r="T17" s="20" t="s">
        <v>404</v>
      </c>
    </row>
    <row r="18" spans="1:20">
      <c r="A18" s="15" t="s">
        <v>415</v>
      </c>
      <c r="B18" s="17" t="n">
        <v>5532</v>
      </c>
      <c r="C18" s="18">
        <f>(0.0/B18*100)</f>
        <v/>
      </c>
      <c r="D18" s="19" t="n">
        <v>5532</v>
      </c>
      <c r="E18" s="18" t="n">
        <v>541.87799339</v>
      </c>
      <c r="F18" s="20" t="n">
        <v>7.04760902</v>
      </c>
      <c r="G18" s="18" t="n">
        <v>559.38621908</v>
      </c>
      <c r="H18" s="20" t="n">
        <v>11.75013209</v>
      </c>
      <c r="I18" s="18" t="n">
        <v>528.80225949</v>
      </c>
      <c r="J18" s="20" t="n">
        <v>12.06591928</v>
      </c>
      <c r="K18" s="18" t="n">
        <v>463.30225458</v>
      </c>
      <c r="L18" s="20" t="n">
        <v>4.53672384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486.89751211</v>
      </c>
      <c r="F19" s="20" t="n">
        <v>10.39296516</v>
      </c>
      <c r="G19" s="18" t="n">
        <v>491.40187576</v>
      </c>
      <c r="H19" s="20" t="n">
        <v>18.31814419</v>
      </c>
      <c r="I19" s="18" t="s">
        <v>404</v>
      </c>
      <c r="J19" s="20" t="s">
        <v>404</v>
      </c>
      <c r="K19" s="18" t="n">
        <v>466.16305592</v>
      </c>
      <c r="L19" s="20" t="n">
        <v>3.70535344</v>
      </c>
      <c r="M19" s="18" t="s">
        <v>404</v>
      </c>
      <c r="N19" s="20" t="s">
        <v>404</v>
      </c>
      <c r="O19" s="18" t="s">
        <v>404</v>
      </c>
      <c r="P19" s="20" t="s">
        <v>404</v>
      </c>
      <c r="Q19" s="18" t="s">
        <v>404</v>
      </c>
      <c r="R19" s="20" t="s">
        <v>404</v>
      </c>
      <c r="S19" s="18" t="s">
        <v>404</v>
      </c>
      <c r="T19" s="20" t="s">
        <v>404</v>
      </c>
    </row>
    <row r="20" spans="1:20">
      <c r="A20" s="15" t="s">
        <v>417</v>
      </c>
      <c r="B20" s="17" t="n">
        <v>3371</v>
      </c>
      <c r="C20" s="18">
        <f>(24.0/B20*100)</f>
        <v/>
      </c>
      <c r="D20" s="19" t="n">
        <v>3347</v>
      </c>
      <c r="E20" s="18" t="n">
        <v>427.39935</v>
      </c>
      <c r="F20" s="20" t="n">
        <v>32.51814508</v>
      </c>
      <c r="G20" s="18" t="n">
        <v>486.3219625</v>
      </c>
      <c r="H20" s="20" t="n">
        <v>22.06041254</v>
      </c>
      <c r="I20" s="18" t="s">
        <v>404</v>
      </c>
      <c r="J20" s="20" t="s">
        <v>404</v>
      </c>
      <c r="K20" s="18" t="n">
        <v>481.36673095</v>
      </c>
      <c r="L20" s="20" t="n">
        <v>2.0163441</v>
      </c>
      <c r="M20" s="18" t="s">
        <v>404</v>
      </c>
      <c r="N20" s="20" t="s">
        <v>404</v>
      </c>
      <c r="O20" s="18" t="s">
        <v>404</v>
      </c>
      <c r="P20" s="20" t="s">
        <v>404</v>
      </c>
      <c r="Q20" s="18" t="s">
        <v>404</v>
      </c>
      <c r="R20" s="20" t="s">
        <v>404</v>
      </c>
      <c r="S20" s="18" t="s">
        <v>404</v>
      </c>
      <c r="T20" s="20" t="s">
        <v>404</v>
      </c>
    </row>
    <row r="21" spans="1:20">
      <c r="A21" s="15" t="s">
        <v>418</v>
      </c>
      <c r="B21" s="17" t="n">
        <v>5741</v>
      </c>
      <c r="C21" s="18">
        <f>(0.0/B21*100)</f>
        <v/>
      </c>
      <c r="D21" s="19" t="n">
        <v>5741</v>
      </c>
      <c r="E21" s="18" t="n">
        <v>525.5746529</v>
      </c>
      <c r="F21" s="20" t="n">
        <v>19.26878708</v>
      </c>
      <c r="G21" s="18" t="n">
        <v>506.61221916</v>
      </c>
      <c r="H21" s="20" t="n">
        <v>4.00669569</v>
      </c>
      <c r="I21" s="18" t="s">
        <v>404</v>
      </c>
      <c r="J21" s="20" t="s">
        <v>404</v>
      </c>
      <c r="K21" s="18" t="n">
        <v>514.19018821</v>
      </c>
      <c r="L21" s="20" t="n">
        <v>8.21124404</v>
      </c>
      <c r="M21" s="18" t="s">
        <v>404</v>
      </c>
      <c r="N21" s="20" t="s">
        <v>404</v>
      </c>
      <c r="O21" s="18" t="s">
        <v>404</v>
      </c>
      <c r="P21" s="20" t="s">
        <v>404</v>
      </c>
      <c r="Q21" s="18" t="s">
        <v>404</v>
      </c>
      <c r="R21" s="20" t="s">
        <v>404</v>
      </c>
      <c r="S21" s="18" t="n">
        <v>531.47819351</v>
      </c>
      <c r="T21" s="20" t="n">
        <v>2.91584873</v>
      </c>
    </row>
    <row r="22" spans="1:20">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s">
        <v>404</v>
      </c>
      <c r="P22" s="20" t="s">
        <v>404</v>
      </c>
      <c r="Q22" s="18" t="n">
        <v>478.96064277</v>
      </c>
      <c r="R22" s="20" t="n">
        <v>3.77659329</v>
      </c>
      <c r="S22" s="18" t="s">
        <v>404</v>
      </c>
      <c r="T22" s="20" t="s">
        <v>404</v>
      </c>
    </row>
    <row r="23" spans="1:20">
      <c r="A23" s="15" t="s">
        <v>420</v>
      </c>
      <c r="B23" s="17" t="n">
        <v>11583</v>
      </c>
      <c r="C23" s="18">
        <f>(3159.0/B23*100)</f>
        <v/>
      </c>
      <c r="D23" s="19" t="n">
        <v>8424</v>
      </c>
      <c r="E23" s="18" t="n">
        <v>512.25362447</v>
      </c>
      <c r="F23" s="20" t="n">
        <v>16.86339955</v>
      </c>
      <c r="G23" s="18" t="n">
        <v>462.8850513</v>
      </c>
      <c r="H23" s="20" t="n">
        <v>26.02576789</v>
      </c>
      <c r="I23" s="18" t="n">
        <v>443.45235261</v>
      </c>
      <c r="J23" s="20" t="n">
        <v>26.60894578</v>
      </c>
      <c r="K23" s="18" t="n">
        <v>488.91635584</v>
      </c>
      <c r="L23" s="20" t="n">
        <v>3.03739241</v>
      </c>
      <c r="M23" s="18" t="s">
        <v>404</v>
      </c>
      <c r="N23" s="20" t="s">
        <v>404</v>
      </c>
      <c r="O23" s="18" t="s">
        <v>404</v>
      </c>
      <c r="P23" s="20" t="s">
        <v>404</v>
      </c>
      <c r="Q23" s="18" t="s">
        <v>404</v>
      </c>
      <c r="R23" s="20" t="s">
        <v>404</v>
      </c>
      <c r="S23" s="18" t="n">
        <v>388.665675</v>
      </c>
      <c r="T23" s="20" t="n">
        <v>10.53598316</v>
      </c>
    </row>
    <row r="24" spans="1:20">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n">
        <v>515.9584799199999</v>
      </c>
      <c r="P24" s="20" t="n">
        <v>3.19721086</v>
      </c>
      <c r="Q24" s="18" t="s">
        <v>404</v>
      </c>
      <c r="R24" s="20" t="s">
        <v>404</v>
      </c>
      <c r="S24" s="18" t="s">
        <v>404</v>
      </c>
      <c r="T24" s="20" t="s">
        <v>404</v>
      </c>
    </row>
    <row r="25" spans="1:20">
      <c r="A25" s="15" t="s">
        <v>422</v>
      </c>
      <c r="B25" s="17" t="n">
        <v>5581</v>
      </c>
      <c r="C25" s="18">
        <f>(0.0/B25*100)</f>
        <v/>
      </c>
      <c r="D25" s="19" t="n">
        <v>5581</v>
      </c>
      <c r="E25" s="18" t="n">
        <v>544.43556996</v>
      </c>
      <c r="F25" s="20" t="n">
        <v>17.91001623</v>
      </c>
      <c r="G25" s="18" t="n">
        <v>529.46878681</v>
      </c>
      <c r="H25" s="20" t="n">
        <v>7.63216881</v>
      </c>
      <c r="I25" s="18" t="n">
        <v>564.24850575</v>
      </c>
      <c r="J25" s="20" t="n">
        <v>32.75198913</v>
      </c>
      <c r="K25" s="18" t="n">
        <v>509.1335927</v>
      </c>
      <c r="L25" s="20" t="n">
        <v>4.39456936</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491.92557993</v>
      </c>
      <c r="F26" s="20" t="n">
        <v>15.79331569</v>
      </c>
      <c r="G26" s="18" t="s">
        <v>404</v>
      </c>
      <c r="H26" s="20" t="s">
        <v>404</v>
      </c>
      <c r="I26" s="18" t="n">
        <v>510.89411427</v>
      </c>
      <c r="J26" s="20" t="n">
        <v>28.87890137</v>
      </c>
      <c r="K26" s="18" t="n">
        <v>487.68778595</v>
      </c>
      <c r="L26" s="20" t="n">
        <v>1.81105217</v>
      </c>
      <c r="M26" s="18" t="s">
        <v>404</v>
      </c>
      <c r="N26" s="20" t="s">
        <v>404</v>
      </c>
      <c r="O26" s="18" t="s">
        <v>404</v>
      </c>
      <c r="P26" s="20" t="s">
        <v>404</v>
      </c>
      <c r="Q26" s="18" t="s">
        <v>404</v>
      </c>
      <c r="R26" s="20" t="s">
        <v>404</v>
      </c>
      <c r="S26" s="18" t="s">
        <v>404</v>
      </c>
      <c r="T26" s="20" t="s">
        <v>404</v>
      </c>
    </row>
    <row r="27" spans="1:20">
      <c r="A27" s="15" t="s">
        <v>424</v>
      </c>
      <c r="B27" s="17" t="n">
        <v>5299</v>
      </c>
      <c r="C27" s="18">
        <f>(0.0/B27*100)</f>
        <v/>
      </c>
      <c r="D27" s="19" t="n">
        <v>5299</v>
      </c>
      <c r="E27" s="18" t="n">
        <v>447.75831752</v>
      </c>
      <c r="F27" s="20" t="n">
        <v>3.91941304</v>
      </c>
      <c r="G27" s="18" t="n">
        <v>530.14831138</v>
      </c>
      <c r="H27" s="20" t="n">
        <v>5.16002478</v>
      </c>
      <c r="I27" s="18" t="s">
        <v>404</v>
      </c>
      <c r="J27" s="20" t="s">
        <v>404</v>
      </c>
      <c r="K27" s="18" t="n">
        <v>481.08483693</v>
      </c>
      <c r="L27" s="20" t="n">
        <v>1.577454</v>
      </c>
      <c r="M27" s="18" t="s">
        <v>404</v>
      </c>
      <c r="N27" s="20" t="s">
        <v>404</v>
      </c>
      <c r="O27" s="18" t="s">
        <v>404</v>
      </c>
      <c r="P27" s="20" t="s">
        <v>404</v>
      </c>
      <c r="Q27" s="18" t="s">
        <v>404</v>
      </c>
      <c r="R27" s="20" t="s">
        <v>404</v>
      </c>
      <c r="S27" s="18" t="s">
        <v>404</v>
      </c>
      <c r="T27" s="20" t="s">
        <v>404</v>
      </c>
    </row>
    <row r="28" spans="1:20">
      <c r="A28" s="15" t="s">
        <v>425</v>
      </c>
      <c r="B28" s="17" t="n">
        <v>7568</v>
      </c>
      <c r="C28" s="18">
        <f>(0.0/B28*100)</f>
        <v/>
      </c>
      <c r="D28" s="19" t="n">
        <v>7568</v>
      </c>
      <c r="E28" s="18" t="n">
        <v>483.41744248</v>
      </c>
      <c r="F28" s="20" t="n">
        <v>7.91518182</v>
      </c>
      <c r="G28" s="18" t="n">
        <v>450.31986226</v>
      </c>
      <c r="H28" s="20" t="n">
        <v>15.38040983</v>
      </c>
      <c r="I28" s="18" t="n">
        <v>443.17577534</v>
      </c>
      <c r="J28" s="20" t="n">
        <v>24.1111341</v>
      </c>
      <c r="K28" s="18" t="n">
        <v>418.75903261</v>
      </c>
      <c r="L28" s="20" t="n">
        <v>2.51710607</v>
      </c>
      <c r="M28" s="18" t="s">
        <v>404</v>
      </c>
      <c r="N28" s="20" t="s">
        <v>404</v>
      </c>
      <c r="O28" s="18" t="s">
        <v>404</v>
      </c>
      <c r="P28" s="20" t="s">
        <v>404</v>
      </c>
      <c r="Q28" s="18" t="s">
        <v>404</v>
      </c>
      <c r="R28" s="20" t="s">
        <v>404</v>
      </c>
      <c r="S28" s="18" t="n">
        <v>415.78619074</v>
      </c>
      <c r="T28" s="20" t="n">
        <v>11.46979615</v>
      </c>
    </row>
    <row r="29" spans="1:20">
      <c r="A29" s="15" t="s">
        <v>426</v>
      </c>
      <c r="B29" s="17" t="n">
        <v>5385</v>
      </c>
      <c r="C29" s="18">
        <f>(1123.0/B29*100)</f>
        <v/>
      </c>
      <c r="D29" s="19" t="n">
        <v>4262</v>
      </c>
      <c r="E29" s="18" t="n">
        <v>496.29645694</v>
      </c>
      <c r="F29" s="20" t="n">
        <v>17.82602826</v>
      </c>
      <c r="G29" s="18" t="n">
        <v>507.09744848</v>
      </c>
      <c r="H29" s="20" t="n">
        <v>7.00842752</v>
      </c>
      <c r="I29" s="18" t="n">
        <v>444.56886389</v>
      </c>
      <c r="J29" s="20" t="n">
        <v>25.54031848</v>
      </c>
      <c r="K29" s="18" t="n">
        <v>500.09010546</v>
      </c>
      <c r="L29" s="20" t="n">
        <v>7.71953182</v>
      </c>
      <c r="M29" s="18" t="s">
        <v>404</v>
      </c>
      <c r="N29" s="20" t="s">
        <v>404</v>
      </c>
      <c r="O29" s="18" t="s">
        <v>404</v>
      </c>
      <c r="P29" s="20" t="s">
        <v>404</v>
      </c>
      <c r="Q29" s="18" t="s">
        <v>404</v>
      </c>
      <c r="R29" s="20" t="s">
        <v>404</v>
      </c>
      <c r="S29" s="18" t="s">
        <v>404</v>
      </c>
      <c r="T29" s="20" t="s">
        <v>404</v>
      </c>
    </row>
    <row r="30" spans="1:20">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s">
        <v>404</v>
      </c>
      <c r="N30" s="20" t="s">
        <v>404</v>
      </c>
      <c r="O30" s="18" t="s">
        <v>404</v>
      </c>
      <c r="P30" s="20" t="s">
        <v>404</v>
      </c>
      <c r="Q30" s="18" t="n">
        <v>509.27071254</v>
      </c>
      <c r="R30" s="20" t="n">
        <v>2.40467898</v>
      </c>
      <c r="S30" s="18" t="s">
        <v>404</v>
      </c>
      <c r="T30" s="20" t="s">
        <v>404</v>
      </c>
    </row>
    <row r="31" spans="1:20">
      <c r="A31" s="15" t="s">
        <v>428</v>
      </c>
      <c r="B31" s="17" t="n">
        <v>5456</v>
      </c>
      <c r="C31" s="18">
        <f>(502.0/B31*100)</f>
        <v/>
      </c>
      <c r="D31" s="19" t="n">
        <v>4954</v>
      </c>
      <c r="E31" s="18" t="n">
        <v>510.67844065</v>
      </c>
      <c r="F31" s="20" t="n">
        <v>45.81375831</v>
      </c>
      <c r="G31" s="18" t="n">
        <v>464.94646059</v>
      </c>
      <c r="H31" s="20" t="n">
        <v>16.28114017</v>
      </c>
      <c r="I31" s="18" t="s">
        <v>404</v>
      </c>
      <c r="J31" s="20" t="s">
        <v>404</v>
      </c>
      <c r="K31" s="18" t="n">
        <v>513.56204059</v>
      </c>
      <c r="L31" s="20" t="n">
        <v>2.69712426</v>
      </c>
      <c r="M31" s="18" t="s">
        <v>404</v>
      </c>
      <c r="N31" s="20" t="s">
        <v>404</v>
      </c>
      <c r="O31" s="18" t="s">
        <v>404</v>
      </c>
      <c r="P31" s="20" t="s">
        <v>404</v>
      </c>
      <c r="Q31" s="18" t="s">
        <v>404</v>
      </c>
      <c r="R31" s="20" t="s">
        <v>404</v>
      </c>
      <c r="S31" s="18" t="s">
        <v>404</v>
      </c>
      <c r="T31" s="20" t="s">
        <v>404</v>
      </c>
    </row>
    <row r="32" spans="1:20">
      <c r="A32" s="15" t="s">
        <v>429</v>
      </c>
      <c r="B32" s="17" t="n">
        <v>4478</v>
      </c>
      <c r="C32" s="18">
        <f>(0.0/B32*100)</f>
        <v/>
      </c>
      <c r="D32" s="19" t="n">
        <v>4478</v>
      </c>
      <c r="E32" s="18" t="n">
        <v>583.92919556</v>
      </c>
      <c r="F32" s="20" t="n">
        <v>9.22042935</v>
      </c>
      <c r="G32" s="18" t="n">
        <v>547.70198436</v>
      </c>
      <c r="H32" s="20" t="n">
        <v>19.27737279</v>
      </c>
      <c r="I32" s="18" t="s">
        <v>404</v>
      </c>
      <c r="J32" s="20" t="s">
        <v>404</v>
      </c>
      <c r="K32" s="18" t="n">
        <v>503.72903145</v>
      </c>
      <c r="L32" s="20" t="n">
        <v>2.51050762</v>
      </c>
      <c r="M32" s="18" t="s">
        <v>404</v>
      </c>
      <c r="N32" s="20" t="s">
        <v>404</v>
      </c>
      <c r="O32" s="18" t="s">
        <v>404</v>
      </c>
      <c r="P32" s="20" t="s">
        <v>404</v>
      </c>
      <c r="Q32" s="18" t="s">
        <v>404</v>
      </c>
      <c r="R32" s="20" t="s">
        <v>404</v>
      </c>
      <c r="S32" s="18" t="s">
        <v>404</v>
      </c>
      <c r="T32" s="20" t="s">
        <v>404</v>
      </c>
    </row>
    <row r="33" spans="1:20">
      <c r="A33" s="15" t="s">
        <v>430</v>
      </c>
      <c r="B33" s="17" t="n">
        <v>7325</v>
      </c>
      <c r="C33" s="18">
        <f>(29.0/B33*100)</f>
        <v/>
      </c>
      <c r="D33" s="19" t="n">
        <v>7296</v>
      </c>
      <c r="E33" s="18" t="n">
        <v>544.69719115</v>
      </c>
      <c r="F33" s="20" t="n">
        <v>15.48323567</v>
      </c>
      <c r="G33" s="18" t="n">
        <v>500.25916272</v>
      </c>
      <c r="H33" s="20" t="n">
        <v>17.65340075</v>
      </c>
      <c r="I33" s="18" t="n">
        <v>519.12880479</v>
      </c>
      <c r="J33" s="20" t="n">
        <v>27.2685072</v>
      </c>
      <c r="K33" s="18" t="n">
        <v>495.81402995</v>
      </c>
      <c r="L33" s="20" t="n">
        <v>2.83233568</v>
      </c>
      <c r="M33" s="18" t="s">
        <v>404</v>
      </c>
      <c r="N33" s="20" t="s">
        <v>404</v>
      </c>
      <c r="O33" s="18" t="s">
        <v>404</v>
      </c>
      <c r="P33" s="20" t="s">
        <v>404</v>
      </c>
      <c r="Q33" s="18" t="s">
        <v>404</v>
      </c>
      <c r="R33" s="20" t="s">
        <v>404</v>
      </c>
      <c r="S33" s="18" t="s">
        <v>404</v>
      </c>
      <c r="T33" s="20" t="s">
        <v>404</v>
      </c>
    </row>
    <row r="34" spans="1:20">
      <c r="A34" s="15" t="s">
        <v>431</v>
      </c>
      <c r="B34" s="17" t="n">
        <v>6350</v>
      </c>
      <c r="C34" s="18">
        <f>(0.0/B34*100)</f>
        <v/>
      </c>
      <c r="D34" s="19" t="n">
        <v>6350</v>
      </c>
      <c r="E34" s="18" t="n">
        <v>497.22032558</v>
      </c>
      <c r="F34" s="20" t="n">
        <v>14.54640416</v>
      </c>
      <c r="G34" s="18" t="n">
        <v>425.06862336</v>
      </c>
      <c r="H34" s="20" t="n">
        <v>26.72303353</v>
      </c>
      <c r="I34" s="18" t="n">
        <v>367.4004329</v>
      </c>
      <c r="J34" s="20" t="n">
        <v>11.06901013</v>
      </c>
      <c r="K34" s="18" t="n">
        <v>449.41010143</v>
      </c>
      <c r="L34" s="20" t="n">
        <v>3.79600518</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570.5579569400001</v>
      </c>
      <c r="F35" s="20" t="n">
        <v>11.09216159</v>
      </c>
      <c r="G35" s="18" t="n">
        <v>536.96387516</v>
      </c>
      <c r="H35" s="20" t="n">
        <v>17.35014427</v>
      </c>
      <c r="I35" s="18" t="n">
        <v>512.80211382</v>
      </c>
      <c r="J35" s="20" t="n">
        <v>19.7687749</v>
      </c>
      <c r="K35" s="18" t="n">
        <v>505.93855873</v>
      </c>
      <c r="L35" s="20" t="n">
        <v>1.5147858</v>
      </c>
      <c r="M35" s="18" t="s">
        <v>404</v>
      </c>
      <c r="N35" s="20" t="s">
        <v>404</v>
      </c>
      <c r="O35" s="18" t="s">
        <v>404</v>
      </c>
      <c r="P35" s="20" t="s">
        <v>404</v>
      </c>
      <c r="Q35" s="18" t="s">
        <v>404</v>
      </c>
      <c r="R35" s="20" t="s">
        <v>404</v>
      </c>
      <c r="S35" s="18" t="s">
        <v>404</v>
      </c>
      <c r="T35" s="20" t="s">
        <v>404</v>
      </c>
    </row>
    <row r="36" spans="1:20">
      <c r="A36" s="15" t="s">
        <v>433</v>
      </c>
      <c r="B36" s="17" t="n">
        <v>6736</v>
      </c>
      <c r="C36" s="18">
        <f>(10.0/B36*100)</f>
        <v/>
      </c>
      <c r="D36" s="19" t="n">
        <v>6726</v>
      </c>
      <c r="E36" s="18" t="n">
        <v>513.97697799</v>
      </c>
      <c r="F36" s="20" t="n">
        <v>4.5131932</v>
      </c>
      <c r="G36" s="18" t="n">
        <v>527.82133246</v>
      </c>
      <c r="H36" s="20" t="n">
        <v>8.96606208</v>
      </c>
      <c r="I36" s="18" t="n">
        <v>522.14413597</v>
      </c>
      <c r="J36" s="20" t="n">
        <v>11.59225648</v>
      </c>
      <c r="K36" s="18" t="n">
        <v>484.92817004</v>
      </c>
      <c r="L36" s="20" t="n">
        <v>2.97070548</v>
      </c>
      <c r="M36" s="18" t="s">
        <v>404</v>
      </c>
      <c r="N36" s="20" t="s">
        <v>404</v>
      </c>
      <c r="O36" s="18" t="s">
        <v>404</v>
      </c>
      <c r="P36" s="20" t="s">
        <v>404</v>
      </c>
      <c r="Q36" s="18" t="s">
        <v>404</v>
      </c>
      <c r="R36" s="20" t="s">
        <v>404</v>
      </c>
      <c r="S36" s="18" t="s">
        <v>404</v>
      </c>
      <c r="T36" s="20" t="s">
        <v>404</v>
      </c>
    </row>
    <row r="37" spans="1:20">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n">
        <v>500.15560677</v>
      </c>
      <c r="R37" s="20" t="n">
        <v>3.48340033</v>
      </c>
      <c r="S37" s="18" t="s">
        <v>404</v>
      </c>
      <c r="T37" s="20" t="s">
        <v>404</v>
      </c>
    </row>
    <row r="38" spans="1:20">
      <c r="A38" s="15" t="s">
        <v>435</v>
      </c>
      <c r="B38" s="17" t="n">
        <v>5860</v>
      </c>
      <c r="C38" s="18">
        <f>(268.0/B38*100)</f>
        <v/>
      </c>
      <c r="D38" s="19" t="n">
        <v>5592</v>
      </c>
      <c r="E38" s="18" t="n">
        <v>562.39173354</v>
      </c>
      <c r="F38" s="20" t="n">
        <v>14.13002252</v>
      </c>
      <c r="G38" s="18" t="n">
        <v>509.5854331</v>
      </c>
      <c r="H38" s="20" t="n">
        <v>15.56815096</v>
      </c>
      <c r="I38" s="18" t="n">
        <v>450.25584016</v>
      </c>
      <c r="J38" s="20" t="n">
        <v>23.59714179</v>
      </c>
      <c r="K38" s="18" t="n">
        <v>491.14679363</v>
      </c>
      <c r="L38" s="20" t="n">
        <v>3.20196824</v>
      </c>
      <c r="M38" s="18" t="s">
        <v>404</v>
      </c>
      <c r="N38" s="20" t="s">
        <v>404</v>
      </c>
      <c r="O38" s="18" t="s">
        <v>404</v>
      </c>
      <c r="P38" s="20" t="s">
        <v>404</v>
      </c>
      <c r="Q38" s="18" t="s">
        <v>404</v>
      </c>
      <c r="R38" s="20" t="s">
        <v>404</v>
      </c>
      <c r="S38" s="18" t="n">
        <v>454.6756</v>
      </c>
      <c r="T38" s="20" t="n">
        <v>14.68743807</v>
      </c>
    </row>
    <row r="39" spans="1:20">
      <c r="A39" s="15" t="s">
        <v>436</v>
      </c>
      <c r="B39" s="17" t="n">
        <v>5895</v>
      </c>
      <c r="C39" s="18">
        <f>(0.0/B39*100)</f>
        <v/>
      </c>
      <c r="D39" s="19" t="n">
        <v>5895</v>
      </c>
      <c r="E39" s="18" t="s">
        <v>404</v>
      </c>
      <c r="F39" s="20" t="s">
        <v>404</v>
      </c>
      <c r="G39" s="18" t="n">
        <v>506.21839747</v>
      </c>
      <c r="H39" s="20" t="n">
        <v>21.57021988</v>
      </c>
      <c r="I39" s="18" t="n">
        <v>415.89369918</v>
      </c>
      <c r="J39" s="20" t="n">
        <v>11.4159034</v>
      </c>
      <c r="K39" s="18" t="n">
        <v>428.36147845</v>
      </c>
      <c r="L39" s="20" t="n">
        <v>4.18968361</v>
      </c>
      <c r="M39" s="18" t="s">
        <v>404</v>
      </c>
      <c r="N39" s="20" t="s">
        <v>404</v>
      </c>
      <c r="O39" s="18" t="s">
        <v>404</v>
      </c>
      <c r="P39" s="20" t="s">
        <v>404</v>
      </c>
      <c r="Q39" s="18" t="s">
        <v>404</v>
      </c>
      <c r="R39" s="20" t="s">
        <v>404</v>
      </c>
      <c r="S39" s="18" t="s">
        <v>404</v>
      </c>
      <c r="T39" s="20" t="s">
        <v>404</v>
      </c>
    </row>
    <row r="40" spans="1:20">
      <c r="A40" s="15" t="s">
        <v>437</v>
      </c>
      <c r="B40" s="17" t="n">
        <v>14157</v>
      </c>
      <c r="C40" s="18">
        <f>(2728.0/B40*100)</f>
        <v/>
      </c>
      <c r="D40" s="19" t="n">
        <v>11429</v>
      </c>
      <c r="E40" s="18" t="n">
        <v>495.15794346</v>
      </c>
      <c r="F40" s="20" t="n">
        <v>13.17785583</v>
      </c>
      <c r="G40" s="18" t="n">
        <v>504.85566442</v>
      </c>
      <c r="H40" s="20" t="n">
        <v>6.36804051</v>
      </c>
      <c r="I40" s="18" t="n">
        <v>497.20457016</v>
      </c>
      <c r="J40" s="20" t="n">
        <v>13.53929394</v>
      </c>
      <c r="K40" s="18" t="n">
        <v>497.48040591</v>
      </c>
      <c r="L40" s="20" t="n">
        <v>3.82346041</v>
      </c>
      <c r="M40" s="18" t="s">
        <v>404</v>
      </c>
      <c r="N40" s="20" t="s">
        <v>404</v>
      </c>
      <c r="O40" s="18" t="s">
        <v>404</v>
      </c>
      <c r="P40" s="20" t="s">
        <v>404</v>
      </c>
      <c r="Q40" s="18" t="s">
        <v>404</v>
      </c>
      <c r="R40" s="20" t="s">
        <v>404</v>
      </c>
      <c r="S40" s="18" t="n">
        <v>492.73375883</v>
      </c>
      <c r="T40" s="20" t="n">
        <v>13.69691387</v>
      </c>
    </row>
    <row r="41" spans="1:20">
      <c r="A41" s="15" t="s">
        <v>438</v>
      </c>
      <c r="B41" s="17" t="n">
        <v>5712</v>
      </c>
      <c r="C41" s="18">
        <f>(99.0/B41*100)</f>
        <v/>
      </c>
      <c r="D41" s="19" t="n">
        <v>5613</v>
      </c>
      <c r="E41" s="18" t="n">
        <v>522.35576145</v>
      </c>
      <c r="F41" s="20" t="n">
        <v>7.10116721</v>
      </c>
      <c r="G41" s="18" t="n">
        <v>506.62293637</v>
      </c>
      <c r="H41" s="20" t="n">
        <v>19.38572274</v>
      </c>
      <c r="I41" s="18" t="s">
        <v>404</v>
      </c>
      <c r="J41" s="20" t="s">
        <v>404</v>
      </c>
      <c r="K41" s="18" t="n">
        <v>495.82828273</v>
      </c>
      <c r="L41" s="20" t="n">
        <v>3.59149313</v>
      </c>
      <c r="M41" s="18" t="s">
        <v>404</v>
      </c>
      <c r="N41" s="20" t="s">
        <v>404</v>
      </c>
      <c r="O41" s="18" t="s">
        <v>404</v>
      </c>
      <c r="P41" s="20" t="s">
        <v>404</v>
      </c>
      <c r="Q41" s="18" t="s">
        <v>404</v>
      </c>
      <c r="R41" s="20" t="s">
        <v>404</v>
      </c>
      <c r="S41" s="18" t="s">
        <v>404</v>
      </c>
      <c r="T41" s="20" t="s">
        <v>404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466.43151742</v>
      </c>
      <c r="F44" s="20" t="n">
        <v>12.40052189</v>
      </c>
      <c r="G44" s="18" t="n">
        <v>404.64652631</v>
      </c>
      <c r="H44" s="20" t="n">
        <v>6.05019253</v>
      </c>
      <c r="I44" s="18" t="n">
        <v>431.71008562</v>
      </c>
      <c r="J44" s="20" t="n">
        <v>26.634978</v>
      </c>
      <c r="K44" s="18" t="s">
        <v>404</v>
      </c>
      <c r="L44" s="20" t="s">
        <v>404</v>
      </c>
      <c r="M44" s="18" t="s">
        <v>404</v>
      </c>
      <c r="N44" s="20" t="s">
        <v>404</v>
      </c>
      <c r="O44" s="18" t="s">
        <v>404</v>
      </c>
      <c r="P44" s="20" t="s">
        <v>404</v>
      </c>
      <c r="Q44" s="18" t="n">
        <v>352.00915957</v>
      </c>
      <c r="R44" s="20" t="n">
        <v>35.10491728</v>
      </c>
      <c r="S44" s="18" t="n">
        <v>401.85192637</v>
      </c>
      <c r="T44" s="20" t="n">
        <v>3.98238321</v>
      </c>
    </row>
    <row r="45" spans="1:20">
      <c r="A45" s="15" t="s">
        <v>442</v>
      </c>
      <c r="B45" s="17" t="n">
        <v>5519</v>
      </c>
      <c r="C45" s="18">
        <f>(0.0/B45*100)</f>
        <v/>
      </c>
      <c r="D45" s="19" t="n">
        <v>5519</v>
      </c>
      <c r="E45" s="18" t="s">
        <v>404</v>
      </c>
      <c r="F45" s="20" t="s">
        <v>404</v>
      </c>
      <c r="G45" s="18" t="n">
        <v>470.18214618</v>
      </c>
      <c r="H45" s="20" t="n">
        <v>11.12655496</v>
      </c>
      <c r="I45" s="18" t="s">
        <v>404</v>
      </c>
      <c r="J45" s="20" t="s">
        <v>404</v>
      </c>
      <c r="K45" s="18" t="s">
        <v>404</v>
      </c>
      <c r="L45" s="20" t="s">
        <v>404</v>
      </c>
      <c r="M45" s="18" t="s">
        <v>404</v>
      </c>
      <c r="N45" s="20" t="s">
        <v>404</v>
      </c>
      <c r="O45" s="18" t="s">
        <v>404</v>
      </c>
      <c r="P45" s="20" t="s">
        <v>404</v>
      </c>
      <c r="Q45" s="18" t="s">
        <v>404</v>
      </c>
      <c r="R45" s="20" t="s">
        <v>404</v>
      </c>
      <c r="S45" s="18" t="n">
        <v>349.17251885</v>
      </c>
      <c r="T45" s="20" t="n">
        <v>2.9766454</v>
      </c>
    </row>
    <row r="46" spans="1:20">
      <c r="A46" s="15" t="s">
        <v>443</v>
      </c>
      <c r="B46" s="17" t="n">
        <v>23141</v>
      </c>
      <c r="C46" s="18">
        <f>(4196.0/B46*100)</f>
        <v/>
      </c>
      <c r="D46" s="19" t="n">
        <v>18945</v>
      </c>
      <c r="E46" s="18" t="n">
        <v>498.51146407</v>
      </c>
      <c r="F46" s="20" t="n">
        <v>12.28819137</v>
      </c>
      <c r="G46" s="18" t="n">
        <v>480.94479426</v>
      </c>
      <c r="H46" s="20" t="n">
        <v>11.35145483</v>
      </c>
      <c r="I46" s="18" t="n">
        <v>492.05170041</v>
      </c>
      <c r="J46" s="20" t="n">
        <v>10.55919314</v>
      </c>
      <c r="K46" s="18" t="n">
        <v>397.69100397</v>
      </c>
      <c r="L46" s="20" t="n">
        <v>3.0075387</v>
      </c>
      <c r="M46" s="18" t="s">
        <v>404</v>
      </c>
      <c r="N46" s="20" t="s">
        <v>404</v>
      </c>
      <c r="O46" s="18" t="s">
        <v>404</v>
      </c>
      <c r="P46" s="20" t="s">
        <v>404</v>
      </c>
      <c r="Q46" s="18" t="s">
        <v>404</v>
      </c>
      <c r="R46" s="20" t="s">
        <v>404</v>
      </c>
      <c r="S46" s="18" t="n">
        <v>390.43280784</v>
      </c>
      <c r="T46" s="20" t="n">
        <v>14.91537309</v>
      </c>
    </row>
    <row r="47" spans="1:20">
      <c r="A47" s="15" t="s">
        <v>444</v>
      </c>
      <c r="B47" s="17" t="n">
        <v>5928</v>
      </c>
      <c r="C47" s="18">
        <f>(0.0/B47*100)</f>
        <v/>
      </c>
      <c r="D47" s="19" t="n">
        <v>5928</v>
      </c>
      <c r="E47" s="18" t="s">
        <v>404</v>
      </c>
      <c r="F47" s="20" t="s">
        <v>404</v>
      </c>
      <c r="G47" s="18" t="n">
        <v>418.6589885</v>
      </c>
      <c r="H47" s="20" t="n">
        <v>6.90025198</v>
      </c>
      <c r="I47" s="18" t="n">
        <v>488.02702344</v>
      </c>
      <c r="J47" s="20" t="n">
        <v>32.63665289</v>
      </c>
      <c r="K47" s="18" t="n">
        <v>431.48260423</v>
      </c>
      <c r="L47" s="20" t="n">
        <v>5.05169976</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s">
        <v>404</v>
      </c>
      <c r="F48" s="20" t="s">
        <v>404</v>
      </c>
      <c r="G48" s="18" t="n">
        <v>501.37873238</v>
      </c>
      <c r="H48" s="20" t="n">
        <v>18.66448293</v>
      </c>
      <c r="I48" s="18" t="n">
        <v>482.78720022</v>
      </c>
      <c r="J48" s="20" t="n">
        <v>33.04581927</v>
      </c>
      <c r="K48" s="18" t="n">
        <v>493.30425717</v>
      </c>
      <c r="L48" s="20" t="n">
        <v>6.05076868</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473.08686343</v>
      </c>
      <c r="F49" s="20" t="n">
        <v>9.66437651</v>
      </c>
      <c r="G49" s="18" t="n">
        <v>414.16070942</v>
      </c>
      <c r="H49" s="20" t="n">
        <v>4.1743293</v>
      </c>
      <c r="I49" s="18" t="n">
        <v>473.78548171</v>
      </c>
      <c r="J49" s="20" t="n">
        <v>8.826550900000001</v>
      </c>
      <c r="K49" s="18" t="s">
        <v>404</v>
      </c>
      <c r="L49" s="20" t="s">
        <v>404</v>
      </c>
      <c r="M49" s="18" t="s">
        <v>404</v>
      </c>
      <c r="N49" s="20" t="s">
        <v>404</v>
      </c>
      <c r="O49" s="18" t="s">
        <v>404</v>
      </c>
      <c r="P49" s="20" t="s">
        <v>404</v>
      </c>
      <c r="Q49" s="18" t="s">
        <v>404</v>
      </c>
      <c r="R49" s="20" t="s">
        <v>404</v>
      </c>
      <c r="S49" s="18" t="n">
        <v>424.79621714</v>
      </c>
      <c r="T49" s="20" t="n">
        <v>8.91834066</v>
      </c>
    </row>
    <row r="50" spans="1:20">
      <c r="A50" s="15" t="s">
        <v>447</v>
      </c>
      <c r="B50" s="17" t="n">
        <v>11795</v>
      </c>
      <c r="C50" s="18">
        <f>(1031.0/B50*100)</f>
        <v/>
      </c>
      <c r="D50" s="19" t="n">
        <v>10764</v>
      </c>
      <c r="E50" s="18" t="n">
        <v>505.43266541</v>
      </c>
      <c r="F50" s="20" t="n">
        <v>15.35540241</v>
      </c>
      <c r="G50" s="18" t="n">
        <v>452.67241792</v>
      </c>
      <c r="H50" s="20" t="n">
        <v>14.4202236</v>
      </c>
      <c r="I50" s="18" t="n">
        <v>470.21742718</v>
      </c>
      <c r="J50" s="20" t="n">
        <v>13.30083414</v>
      </c>
      <c r="K50" s="18" t="n">
        <v>414.80804284</v>
      </c>
      <c r="L50" s="20" t="n">
        <v>3.76493111</v>
      </c>
      <c r="M50" s="18" t="s">
        <v>404</v>
      </c>
      <c r="N50" s="20" t="s">
        <v>404</v>
      </c>
      <c r="O50" s="18" t="s">
        <v>404</v>
      </c>
      <c r="P50" s="20" t="s">
        <v>404</v>
      </c>
      <c r="Q50" s="18" t="s">
        <v>404</v>
      </c>
      <c r="R50" s="20" t="s">
        <v>404</v>
      </c>
      <c r="S50" s="18" t="s">
        <v>404</v>
      </c>
      <c r="T50" s="20" t="s">
        <v>404</v>
      </c>
    </row>
    <row r="51" spans="1:20">
      <c r="A51" s="15" t="s">
        <v>448</v>
      </c>
      <c r="B51" s="17" t="n">
        <v>6866</v>
      </c>
      <c r="C51" s="18">
        <f>(0.0/B51*100)</f>
        <v/>
      </c>
      <c r="D51" s="19" t="n">
        <v>6866</v>
      </c>
      <c r="E51" s="18" t="n">
        <v>423.79267327</v>
      </c>
      <c r="F51" s="20" t="n">
        <v>21.4816906</v>
      </c>
      <c r="G51" s="18" t="n">
        <v>443.36777276</v>
      </c>
      <c r="H51" s="20" t="n">
        <v>12.98098562</v>
      </c>
      <c r="I51" s="18" t="n">
        <v>405.95814284</v>
      </c>
      <c r="J51" s="20" t="n">
        <v>9.68679412</v>
      </c>
      <c r="K51" s="18" t="n">
        <v>428.55190094</v>
      </c>
      <c r="L51" s="20" t="n">
        <v>2.52958121</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515.42594701</v>
      </c>
      <c r="F52" s="20" t="n">
        <v>15.00462646</v>
      </c>
      <c r="G52" s="18" t="n">
        <v>381.8481</v>
      </c>
      <c r="H52" s="20" t="n">
        <v>13.66633815</v>
      </c>
      <c r="I52" s="18" t="s">
        <v>404</v>
      </c>
      <c r="J52" s="20" t="s">
        <v>404</v>
      </c>
      <c r="K52" s="18" t="n">
        <v>486.28876226</v>
      </c>
      <c r="L52" s="20" t="n">
        <v>2.85151185</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488.03434717</v>
      </c>
      <c r="F53" s="20" t="n">
        <v>16.82114354</v>
      </c>
      <c r="G53" s="18" t="n">
        <v>448.71885807</v>
      </c>
      <c r="H53" s="20" t="n">
        <v>6.65459994</v>
      </c>
      <c r="I53" s="18" t="n">
        <v>472.03630094</v>
      </c>
      <c r="J53" s="20" t="n">
        <v>4.65786065</v>
      </c>
      <c r="K53" s="18" t="n">
        <v>438.43189124</v>
      </c>
      <c r="L53" s="20" t="n">
        <v>1.66182478</v>
      </c>
      <c r="M53" s="18" t="s">
        <v>404</v>
      </c>
      <c r="N53" s="20" t="s">
        <v>404</v>
      </c>
      <c r="O53" s="18" t="s">
        <v>404</v>
      </c>
      <c r="P53" s="20" t="s">
        <v>404</v>
      </c>
      <c r="Q53" s="18" t="s">
        <v>404</v>
      </c>
      <c r="R53" s="20" t="s">
        <v>404</v>
      </c>
      <c r="S53" s="18" t="s">
        <v>404</v>
      </c>
      <c r="T53" s="20" t="s">
        <v>404</v>
      </c>
    </row>
    <row r="54" spans="1:20">
      <c r="A54" s="15" t="s">
        <v>451</v>
      </c>
      <c r="B54" s="17" t="n">
        <v>4740</v>
      </c>
      <c r="C54" s="18">
        <f>(199.0/B54*100)</f>
        <v/>
      </c>
      <c r="D54" s="19" t="n">
        <v>4541</v>
      </c>
      <c r="E54" s="18" t="n">
        <v>419.15661024</v>
      </c>
      <c r="F54" s="20" t="n">
        <v>13.33895248</v>
      </c>
      <c r="G54" s="18" t="n">
        <v>399.01883572</v>
      </c>
      <c r="H54" s="20" t="n">
        <v>12.32402435</v>
      </c>
      <c r="I54" s="18" t="n">
        <v>401.26548775</v>
      </c>
      <c r="J54" s="20" t="n">
        <v>13.01619344</v>
      </c>
      <c r="K54" s="18" t="n">
        <v>343.93550262</v>
      </c>
      <c r="L54" s="20" t="n">
        <v>3.51811783</v>
      </c>
      <c r="M54" s="18" t="s">
        <v>404</v>
      </c>
      <c r="N54" s="20" t="s">
        <v>404</v>
      </c>
      <c r="O54" s="18" t="s">
        <v>404</v>
      </c>
      <c r="P54" s="20" t="s">
        <v>404</v>
      </c>
      <c r="Q54" s="18" t="s">
        <v>404</v>
      </c>
      <c r="R54" s="20" t="s">
        <v>404</v>
      </c>
      <c r="S54" s="18" t="n">
        <v>337.28252986</v>
      </c>
      <c r="T54" s="20" t="n">
        <v>18.23807458</v>
      </c>
    </row>
    <row r="55" spans="1:20">
      <c r="A55" s="15" t="s">
        <v>452</v>
      </c>
      <c r="B55" s="17" t="n">
        <v>5316</v>
      </c>
      <c r="C55" s="18">
        <f>(43.0/B55*100)</f>
        <v/>
      </c>
      <c r="D55" s="19" t="n">
        <v>5273</v>
      </c>
      <c r="E55" s="18" t="n">
        <v>441.71327362</v>
      </c>
      <c r="F55" s="20" t="n">
        <v>15.48265701</v>
      </c>
      <c r="G55" s="18" t="n">
        <v>399.84884942</v>
      </c>
      <c r="H55" s="20" t="n">
        <v>4.87536588</v>
      </c>
      <c r="I55" s="18" t="n">
        <v>438.60304635</v>
      </c>
      <c r="J55" s="20" t="n">
        <v>13.27513424</v>
      </c>
      <c r="K55" s="18" t="s">
        <v>404</v>
      </c>
      <c r="L55" s="20" t="s">
        <v>404</v>
      </c>
      <c r="M55" s="18" t="s">
        <v>404</v>
      </c>
      <c r="N55" s="20" t="s">
        <v>404</v>
      </c>
      <c r="O55" s="18" t="s">
        <v>404</v>
      </c>
      <c r="P55" s="20" t="s">
        <v>404</v>
      </c>
      <c r="Q55" s="18" t="n">
        <v>385.57471295</v>
      </c>
      <c r="R55" s="20" t="n">
        <v>14.65873921</v>
      </c>
      <c r="S55" s="18" t="n">
        <v>396.93970605</v>
      </c>
      <c r="T55" s="20" t="n">
        <v>5.3863654</v>
      </c>
    </row>
    <row r="56" spans="1:20">
      <c r="A56" s="15" t="s">
        <v>453</v>
      </c>
      <c r="B56" s="17" t="n">
        <v>5359</v>
      </c>
      <c r="C56" s="18">
        <f>(0.0/B56*100)</f>
        <v/>
      </c>
      <c r="D56" s="19" t="n">
        <v>5359</v>
      </c>
      <c r="E56" s="18" t="n">
        <v>524.53107811</v>
      </c>
      <c r="F56" s="20" t="n">
        <v>3.76834425</v>
      </c>
      <c r="G56" s="18" t="n">
        <v>527.95428068</v>
      </c>
      <c r="H56" s="20" t="n">
        <v>6.05414287</v>
      </c>
      <c r="I56" s="18" t="s">
        <v>404</v>
      </c>
      <c r="J56" s="20" t="s">
        <v>404</v>
      </c>
      <c r="K56" s="18" t="n">
        <v>537.33949369</v>
      </c>
      <c r="L56" s="20" t="n">
        <v>6.0603834</v>
      </c>
      <c r="M56" s="18" t="s">
        <v>404</v>
      </c>
      <c r="N56" s="20" t="s">
        <v>404</v>
      </c>
      <c r="O56" s="18" t="s">
        <v>404</v>
      </c>
      <c r="P56" s="20" t="s">
        <v>404</v>
      </c>
      <c r="Q56" s="18" t="s">
        <v>404</v>
      </c>
      <c r="R56" s="20" t="s">
        <v>404</v>
      </c>
      <c r="S56" s="18" t="s">
        <v>404</v>
      </c>
      <c r="T56" s="20" t="s">
        <v>404</v>
      </c>
    </row>
    <row r="57" spans="1:20">
      <c r="A57" s="15" t="s">
        <v>454</v>
      </c>
      <c r="B57" s="17" t="n">
        <v>6513</v>
      </c>
      <c r="C57" s="18">
        <f>(0.0/B57*100)</f>
        <v/>
      </c>
      <c r="D57" s="19" t="n">
        <v>6513</v>
      </c>
      <c r="E57" s="18" t="n">
        <v>396.75689136</v>
      </c>
      <c r="F57" s="20" t="n">
        <v>7.17801109</v>
      </c>
      <c r="G57" s="18" t="n">
        <v>398.90143138</v>
      </c>
      <c r="H57" s="20" t="n">
        <v>8.43582947</v>
      </c>
      <c r="I57" s="18" t="n">
        <v>401.67995005</v>
      </c>
      <c r="J57" s="20" t="n">
        <v>9.742345350000001</v>
      </c>
      <c r="K57" s="18" t="s">
        <v>404</v>
      </c>
      <c r="L57" s="20" t="s">
        <v>404</v>
      </c>
      <c r="M57" s="18" t="s">
        <v>404</v>
      </c>
      <c r="N57" s="20" t="s">
        <v>404</v>
      </c>
      <c r="O57" s="18" t="s">
        <v>404</v>
      </c>
      <c r="P57" s="20" t="s">
        <v>404</v>
      </c>
      <c r="Q57" s="18" t="n">
        <v>377.05417419</v>
      </c>
      <c r="R57" s="20" t="n">
        <v>11.57407898</v>
      </c>
      <c r="S57" s="18" t="n">
        <v>396.42824726</v>
      </c>
      <c r="T57" s="20" t="n">
        <v>4.44065101</v>
      </c>
    </row>
    <row r="58" spans="1:20">
      <c r="A58" s="15" t="s">
        <v>455</v>
      </c>
      <c r="B58" s="17" t="n">
        <v>7267</v>
      </c>
      <c r="C58" s="18">
        <f>(0.0/B58*100)</f>
        <v/>
      </c>
      <c r="D58" s="19" t="n">
        <v>7267</v>
      </c>
      <c r="E58" s="18" t="n">
        <v>437.94853215</v>
      </c>
      <c r="F58" s="20" t="n">
        <v>11.88425669</v>
      </c>
      <c r="G58" s="18" t="n">
        <v>407.01140902</v>
      </c>
      <c r="H58" s="20" t="n">
        <v>3.69685911</v>
      </c>
      <c r="I58" s="18" t="n">
        <v>431.91871075</v>
      </c>
      <c r="J58" s="20" t="n">
        <v>7.68395291</v>
      </c>
      <c r="K58" s="18" t="s">
        <v>404</v>
      </c>
      <c r="L58" s="20" t="s">
        <v>404</v>
      </c>
      <c r="M58" s="18" t="s">
        <v>404</v>
      </c>
      <c r="N58" s="20" t="s">
        <v>404</v>
      </c>
      <c r="O58" s="18" t="s">
        <v>404</v>
      </c>
      <c r="P58" s="20" t="s">
        <v>404</v>
      </c>
      <c r="Q58" s="18" t="n">
        <v>432.24184316</v>
      </c>
      <c r="R58" s="20" t="n">
        <v>22.42944629</v>
      </c>
      <c r="S58" s="18" t="n">
        <v>397.27867084</v>
      </c>
      <c r="T58" s="20" t="n">
        <v>9.69875555</v>
      </c>
    </row>
    <row r="59" spans="1:20">
      <c r="A59" s="15" t="s">
        <v>456</v>
      </c>
      <c r="B59" s="17" t="n">
        <v>4826</v>
      </c>
      <c r="C59" s="18">
        <f>(0.0/B59*100)</f>
        <v/>
      </c>
      <c r="D59" s="19" t="n">
        <v>4826</v>
      </c>
      <c r="E59" s="18" t="s">
        <v>404</v>
      </c>
      <c r="F59" s="20" t="s">
        <v>404</v>
      </c>
      <c r="G59" s="18" t="n">
        <v>339.89918451</v>
      </c>
      <c r="H59" s="20" t="n">
        <v>2.65495756</v>
      </c>
      <c r="I59" s="18" t="n">
        <v>352.27755801</v>
      </c>
      <c r="J59" s="20" t="n">
        <v>5.6750575</v>
      </c>
      <c r="K59" s="18" t="s">
        <v>404</v>
      </c>
      <c r="L59" s="20" t="s">
        <v>404</v>
      </c>
      <c r="M59" s="18" t="s">
        <v>404</v>
      </c>
      <c r="N59" s="20" t="s">
        <v>404</v>
      </c>
      <c r="O59" s="18" t="n">
        <v>268.04590744</v>
      </c>
      <c r="P59" s="20" t="n">
        <v>13.32799238</v>
      </c>
      <c r="Q59" s="18" t="n">
        <v>366.16451429</v>
      </c>
      <c r="R59" s="20" t="n">
        <v>14.93835797</v>
      </c>
      <c r="S59" s="18" t="n">
        <v>355.08708566</v>
      </c>
      <c r="T59" s="20" t="n">
        <v>2.50721399</v>
      </c>
    </row>
    <row r="60" spans="1:20">
      <c r="A60" s="15" t="s">
        <v>457</v>
      </c>
      <c r="B60" s="17" t="n">
        <v>4546</v>
      </c>
      <c r="C60" s="18">
        <f>(0.0/B60*100)</f>
        <v/>
      </c>
      <c r="D60" s="19" t="n">
        <v>4546</v>
      </c>
      <c r="E60" s="18" t="n">
        <v>410.30999505</v>
      </c>
      <c r="F60" s="20" t="n">
        <v>11.78559573</v>
      </c>
      <c r="G60" s="18" t="n">
        <v>337.18707712</v>
      </c>
      <c r="H60" s="20" t="n">
        <v>7.63306954</v>
      </c>
      <c r="I60" s="18" t="n">
        <v>344.33893686</v>
      </c>
      <c r="J60" s="20" t="n">
        <v>15.50214582</v>
      </c>
      <c r="K60" s="18" t="s">
        <v>404</v>
      </c>
      <c r="L60" s="20" t="s">
        <v>404</v>
      </c>
      <c r="M60" s="18" t="s">
        <v>404</v>
      </c>
      <c r="N60" s="20" t="s">
        <v>404</v>
      </c>
      <c r="O60" s="18" t="s">
        <v>404</v>
      </c>
      <c r="P60" s="20" t="s">
        <v>404</v>
      </c>
      <c r="Q60" s="18" t="s">
        <v>404</v>
      </c>
      <c r="R60" s="20" t="s">
        <v>404</v>
      </c>
      <c r="S60" s="18" t="n">
        <v>301.75452787</v>
      </c>
      <c r="T60" s="20" t="n">
        <v>8.148804910000001</v>
      </c>
    </row>
    <row r="61" spans="1:20">
      <c r="A61" s="15" t="s">
        <v>458</v>
      </c>
      <c r="B61" s="17" t="n">
        <v>6525</v>
      </c>
      <c r="C61" s="18">
        <f>(0.0/B61*100)</f>
        <v/>
      </c>
      <c r="D61" s="19" t="n">
        <v>6525</v>
      </c>
      <c r="E61" s="18" t="n">
        <v>506.67677101</v>
      </c>
      <c r="F61" s="20" t="n">
        <v>33.40425991</v>
      </c>
      <c r="G61" s="18" t="n">
        <v>460.33555493</v>
      </c>
      <c r="H61" s="20" t="n">
        <v>12.82672695</v>
      </c>
      <c r="I61" s="18" t="n">
        <v>595.0676183099999</v>
      </c>
      <c r="J61" s="20" t="n">
        <v>9.523889329999999</v>
      </c>
      <c r="K61" s="18" t="n">
        <v>471.12526298</v>
      </c>
      <c r="L61" s="20" t="n">
        <v>2.36774204</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499.29292988</v>
      </c>
      <c r="F62" s="20" t="n">
        <v>1.73211779</v>
      </c>
      <c r="G62" s="18" t="n">
        <v>518.74734445</v>
      </c>
      <c r="H62" s="20" t="n">
        <v>1.56299086</v>
      </c>
      <c r="I62" s="18" t="s">
        <v>404</v>
      </c>
      <c r="J62" s="20" t="s">
        <v>404</v>
      </c>
      <c r="K62" s="18" t="n">
        <v>462.77062249</v>
      </c>
      <c r="L62" s="20" t="n">
        <v>7.99871198</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242.76245857</v>
      </c>
      <c r="F63" s="20" t="n">
        <v>16.32546341</v>
      </c>
      <c r="G63" s="18" t="n">
        <v>341.21038186</v>
      </c>
      <c r="H63" s="20" t="n">
        <v>2.25593213</v>
      </c>
      <c r="I63" s="18" t="n">
        <v>371.56419896</v>
      </c>
      <c r="J63" s="20" t="n">
        <v>4.15762993</v>
      </c>
      <c r="K63" s="18" t="s">
        <v>404</v>
      </c>
      <c r="L63" s="20" t="s">
        <v>404</v>
      </c>
      <c r="M63" s="18" t="s">
        <v>404</v>
      </c>
      <c r="N63" s="20" t="s">
        <v>404</v>
      </c>
      <c r="O63" s="18" t="s">
        <v>404</v>
      </c>
      <c r="P63" s="20" t="s">
        <v>404</v>
      </c>
      <c r="Q63" s="18" t="s">
        <v>404</v>
      </c>
      <c r="R63" s="20" t="s">
        <v>404</v>
      </c>
      <c r="S63" s="18" t="n">
        <v>357.98469528</v>
      </c>
      <c r="T63" s="20" t="n">
        <v>2.26355469</v>
      </c>
    </row>
    <row r="64" spans="1:20">
      <c r="A64" s="15" t="s">
        <v>461</v>
      </c>
      <c r="B64" s="17" t="n">
        <v>3634</v>
      </c>
      <c r="C64" s="18">
        <f>(27.0/B64*100)</f>
        <v/>
      </c>
      <c r="D64" s="19" t="n">
        <v>3607</v>
      </c>
      <c r="E64" s="18" t="n">
        <v>467.62558501</v>
      </c>
      <c r="F64" s="20" t="n">
        <v>3.39042361</v>
      </c>
      <c r="G64" s="18" t="n">
        <v>506.23179416</v>
      </c>
      <c r="H64" s="20" t="n">
        <v>8.497020020000001</v>
      </c>
      <c r="I64" s="18" t="n">
        <v>536.94094292</v>
      </c>
      <c r="J64" s="20" t="n">
        <v>9.955285959999999</v>
      </c>
      <c r="K64" s="18" t="s">
        <v>404</v>
      </c>
      <c r="L64" s="20" t="s">
        <v>404</v>
      </c>
      <c r="M64" s="18" t="s">
        <v>404</v>
      </c>
      <c r="N64" s="20" t="s">
        <v>404</v>
      </c>
      <c r="O64" s="18" t="n">
        <v>494.86354959</v>
      </c>
      <c r="P64" s="20" t="n">
        <v>9.05426108</v>
      </c>
      <c r="Q64" s="18" t="n">
        <v>491.69099074</v>
      </c>
      <c r="R64" s="20" t="n">
        <v>12.08658804</v>
      </c>
      <c r="S64" s="18" t="n">
        <v>415.49127257</v>
      </c>
      <c r="T64" s="20" t="n">
        <v>2.38216507</v>
      </c>
    </row>
    <row r="65" spans="1:20">
      <c r="A65" s="15" t="s">
        <v>462</v>
      </c>
      <c r="B65" s="17" t="n">
        <v>5325</v>
      </c>
      <c r="C65" s="18">
        <f>(0.0/B65*100)</f>
        <v/>
      </c>
      <c r="D65" s="19" t="n">
        <v>5325</v>
      </c>
      <c r="E65" s="18" t="s">
        <v>404</v>
      </c>
      <c r="F65" s="20" t="s">
        <v>404</v>
      </c>
      <c r="G65" s="18" t="n">
        <v>417.38390123</v>
      </c>
      <c r="H65" s="20" t="n">
        <v>2.57030089</v>
      </c>
      <c r="I65" s="18" t="n">
        <v>407.2607244</v>
      </c>
      <c r="J65" s="20" t="n">
        <v>26.02483945</v>
      </c>
      <c r="K65" s="18" t="s">
        <v>404</v>
      </c>
      <c r="L65" s="20" t="s">
        <v>404</v>
      </c>
      <c r="M65" s="18" t="s">
        <v>404</v>
      </c>
      <c r="N65" s="20" t="s">
        <v>404</v>
      </c>
      <c r="O65" s="18" t="n">
        <v>404.60357143</v>
      </c>
      <c r="P65" s="20" t="n">
        <v>12.17781621</v>
      </c>
      <c r="Q65" s="18" t="s">
        <v>404</v>
      </c>
      <c r="R65" s="20" t="s">
        <v>404</v>
      </c>
      <c r="S65" s="18" t="n">
        <v>409.38838695</v>
      </c>
      <c r="T65" s="20" t="n">
        <v>7.68284984</v>
      </c>
    </row>
    <row r="66" spans="1:20">
      <c r="A66" s="15" t="s">
        <v>463</v>
      </c>
      <c r="B66" s="17" t="n">
        <v>5665</v>
      </c>
      <c r="C66" s="18">
        <f>(0.0/B66*100)</f>
        <v/>
      </c>
      <c r="D66" s="19" t="n">
        <v>5665</v>
      </c>
      <c r="E66" s="18" t="n">
        <v>414.36386513</v>
      </c>
      <c r="F66" s="20" t="n">
        <v>20.07515518</v>
      </c>
      <c r="G66" s="18" t="s">
        <v>404</v>
      </c>
      <c r="H66" s="20" t="s">
        <v>404</v>
      </c>
      <c r="I66" s="18" t="s">
        <v>404</v>
      </c>
      <c r="J66" s="20" t="s">
        <v>404</v>
      </c>
      <c r="K66" s="18" t="n">
        <v>426.95678141</v>
      </c>
      <c r="L66" s="20" t="n">
        <v>1.59709766</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466.16900815</v>
      </c>
      <c r="F67" s="20" t="n">
        <v>10.27103218</v>
      </c>
      <c r="G67" s="18" t="n">
        <v>438.77343708</v>
      </c>
      <c r="H67" s="20" t="n">
        <v>9.996637399999999</v>
      </c>
      <c r="I67" s="18" t="n">
        <v>439.80857568</v>
      </c>
      <c r="J67" s="20" t="n">
        <v>8.933843420000001</v>
      </c>
      <c r="K67" s="18" t="n">
        <v>374.84668077</v>
      </c>
      <c r="L67" s="20" t="n">
        <v>3.19130328</v>
      </c>
      <c r="M67" s="18" t="s">
        <v>404</v>
      </c>
      <c r="N67" s="20" t="s">
        <v>404</v>
      </c>
      <c r="O67" s="18" t="s">
        <v>404</v>
      </c>
      <c r="P67" s="20" t="s">
        <v>404</v>
      </c>
      <c r="Q67" s="18" t="s">
        <v>404</v>
      </c>
      <c r="R67" s="20" t="s">
        <v>404</v>
      </c>
      <c r="S67" s="18" t="n">
        <v>461.52216332</v>
      </c>
      <c r="T67" s="20" t="n">
        <v>20.63184532</v>
      </c>
    </row>
    <row r="68" spans="1:20">
      <c r="A68" s="15" t="s">
        <v>465</v>
      </c>
      <c r="B68" s="17" t="n">
        <v>12083</v>
      </c>
      <c r="C68" s="18">
        <f>(0.0/B68*100)</f>
        <v/>
      </c>
      <c r="D68" s="19" t="n">
        <v>12083</v>
      </c>
      <c r="E68" s="18" t="s">
        <v>404</v>
      </c>
      <c r="F68" s="20" t="s">
        <v>404</v>
      </c>
      <c r="G68" s="18" t="n">
        <v>455.32857397</v>
      </c>
      <c r="H68" s="20" t="n">
        <v>1.67914613</v>
      </c>
      <c r="I68" s="18" t="n">
        <v>450.41373238</v>
      </c>
      <c r="J68" s="20" t="n">
        <v>2.55892948</v>
      </c>
      <c r="K68" s="18" t="n">
        <v>366.04187746</v>
      </c>
      <c r="L68" s="20" t="n">
        <v>1.06037245</v>
      </c>
      <c r="M68" s="18" t="s">
        <v>404</v>
      </c>
      <c r="N68" s="20" t="s">
        <v>404</v>
      </c>
      <c r="O68" s="18" t="s">
        <v>404</v>
      </c>
      <c r="P68" s="20" t="s">
        <v>404</v>
      </c>
      <c r="Q68" s="18" t="s">
        <v>404</v>
      </c>
      <c r="R68" s="20" t="s">
        <v>404</v>
      </c>
      <c r="S68" s="18" t="n">
        <v>433.30889787</v>
      </c>
      <c r="T68" s="20" t="n">
        <v>15.17984327</v>
      </c>
    </row>
    <row r="69" spans="1:20">
      <c r="A69" s="15" t="s">
        <v>466</v>
      </c>
      <c r="B69" s="17" t="n">
        <v>4876</v>
      </c>
      <c r="C69" s="18">
        <f>(0.0/B69*100)</f>
        <v/>
      </c>
      <c r="D69" s="19" t="n">
        <v>4876</v>
      </c>
      <c r="E69" s="18" t="n">
        <v>450.45361185</v>
      </c>
      <c r="F69" s="20" t="n">
        <v>24.25951675</v>
      </c>
      <c r="G69" s="18" t="n">
        <v>438.96462486</v>
      </c>
      <c r="H69" s="20" t="n">
        <v>7.23456963</v>
      </c>
      <c r="I69" s="18" t="n">
        <v>433.22371148</v>
      </c>
      <c r="J69" s="20" t="n">
        <v>7.0352195</v>
      </c>
      <c r="K69" s="18" t="s">
        <v>404</v>
      </c>
      <c r="L69" s="20" t="s">
        <v>404</v>
      </c>
      <c r="M69" s="18" t="s">
        <v>404</v>
      </c>
      <c r="N69" s="20" t="s">
        <v>404</v>
      </c>
      <c r="O69" s="18" t="s">
        <v>404</v>
      </c>
      <c r="P69" s="20" t="s">
        <v>404</v>
      </c>
      <c r="Q69" s="18" t="s">
        <v>404</v>
      </c>
      <c r="R69" s="20" t="s">
        <v>404</v>
      </c>
      <c r="S69" s="18" t="n">
        <v>413.3490251</v>
      </c>
      <c r="T69" s="20" t="n">
        <v>11.65875658</v>
      </c>
    </row>
    <row r="70" spans="1:20">
      <c r="A70" s="15" t="s">
        <v>467</v>
      </c>
      <c r="B70" s="17" t="n">
        <v>6036</v>
      </c>
      <c r="C70" s="18">
        <f>(0.0/B70*100)</f>
        <v/>
      </c>
      <c r="D70" s="19" t="n">
        <v>6036</v>
      </c>
      <c r="E70" s="18" t="s">
        <v>404</v>
      </c>
      <c r="F70" s="20" t="s">
        <v>404</v>
      </c>
      <c r="G70" s="18" t="n">
        <v>517.47193297</v>
      </c>
      <c r="H70" s="20" t="n">
        <v>14.27194907</v>
      </c>
      <c r="I70" s="18" t="s">
        <v>404</v>
      </c>
      <c r="J70" s="20" t="s">
        <v>404</v>
      </c>
      <c r="K70" s="18" t="n">
        <v>494.3900411</v>
      </c>
      <c r="L70" s="20" t="n">
        <v>3.04774322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571.8089900799999</v>
      </c>
      <c r="F71" s="20" t="n">
        <v>20.49946139</v>
      </c>
      <c r="G71" s="18" t="n">
        <v>549.19376805</v>
      </c>
      <c r="H71" s="20" t="n">
        <v>9.31621176</v>
      </c>
      <c r="I71" s="18" t="n">
        <v>527.02017017</v>
      </c>
      <c r="J71" s="20" t="n">
        <v>29.40529185</v>
      </c>
      <c r="K71" s="18" t="n">
        <v>533.47676591</v>
      </c>
      <c r="L71" s="20" t="n">
        <v>1.57738355</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495.03611656</v>
      </c>
      <c r="F72" s="20" t="n">
        <v>21.10566926</v>
      </c>
      <c r="G72" s="18" t="n">
        <v>465.17645406</v>
      </c>
      <c r="H72" s="20" t="n">
        <v>4.90852838</v>
      </c>
      <c r="I72" s="18" t="s">
        <v>404</v>
      </c>
      <c r="J72" s="20" t="s">
        <v>404</v>
      </c>
      <c r="K72" s="18" t="n">
        <v>510.24540157</v>
      </c>
      <c r="L72" s="20" t="n">
        <v>3.18341209</v>
      </c>
      <c r="M72" s="18" t="s">
        <v>404</v>
      </c>
      <c r="N72" s="20" t="s">
        <v>404</v>
      </c>
      <c r="O72" s="18" t="s">
        <v>404</v>
      </c>
      <c r="P72" s="20" t="s">
        <v>404</v>
      </c>
      <c r="Q72" s="18" t="s">
        <v>404</v>
      </c>
      <c r="R72" s="20" t="s">
        <v>404</v>
      </c>
      <c r="S72" s="18" t="s">
        <v>404</v>
      </c>
      <c r="T72" s="20" t="s">
        <v>404</v>
      </c>
    </row>
    <row r="73" spans="1:20">
      <c r="A73" s="15" t="s">
        <v>470</v>
      </c>
      <c r="B73" s="17" t="n">
        <v>8249</v>
      </c>
      <c r="C73" s="18">
        <f>(0.0/B73*100)</f>
        <v/>
      </c>
      <c r="D73" s="19" t="n">
        <v>8249</v>
      </c>
      <c r="E73" s="18" t="n">
        <v>407.831784</v>
      </c>
      <c r="F73" s="20" t="n">
        <v>13.9368789</v>
      </c>
      <c r="G73" s="18" t="n">
        <v>379.36361799</v>
      </c>
      <c r="H73" s="20" t="n">
        <v>15.91441232</v>
      </c>
      <c r="I73" s="18" t="n">
        <v>365.72950938</v>
      </c>
      <c r="J73" s="20" t="n">
        <v>9.951633790000001</v>
      </c>
      <c r="K73" s="18" t="n">
        <v>412.32868141</v>
      </c>
      <c r="L73" s="20" t="n">
        <v>3.49829436</v>
      </c>
      <c r="M73" s="18" t="s">
        <v>404</v>
      </c>
      <c r="N73" s="20" t="s">
        <v>404</v>
      </c>
      <c r="O73" s="18" t="s">
        <v>404</v>
      </c>
      <c r="P73" s="20" t="s">
        <v>404</v>
      </c>
      <c r="Q73" s="18" t="s">
        <v>404</v>
      </c>
      <c r="R73" s="20" t="s">
        <v>404</v>
      </c>
      <c r="S73" s="18" t="n">
        <v>392.10094376</v>
      </c>
      <c r="T73" s="20" t="n">
        <v>8.19421152</v>
      </c>
    </row>
    <row r="74" spans="1:20">
      <c r="A74" s="15" t="s">
        <v>471</v>
      </c>
      <c r="B74" s="17" t="n">
        <v>4692</v>
      </c>
      <c r="C74" s="18">
        <f>(484.0/B74*100)</f>
        <v/>
      </c>
      <c r="D74" s="19" t="n">
        <v>4208</v>
      </c>
      <c r="E74" s="18" t="n">
        <v>493.80614931</v>
      </c>
      <c r="F74" s="20" t="n">
        <v>2.33670795</v>
      </c>
      <c r="G74" s="18" t="n">
        <v>390.80012613</v>
      </c>
      <c r="H74" s="20" t="n">
        <v>2.54856649</v>
      </c>
      <c r="I74" s="18" t="n">
        <v>435.07550758</v>
      </c>
      <c r="J74" s="20" t="n">
        <v>12.36532861</v>
      </c>
      <c r="K74" s="18" t="s">
        <v>404</v>
      </c>
      <c r="L74" s="20" t="s">
        <v>404</v>
      </c>
      <c r="M74" s="18" t="s">
        <v>404</v>
      </c>
      <c r="N74" s="20" t="s">
        <v>404</v>
      </c>
      <c r="O74" s="18" t="n">
        <v>438.16781961</v>
      </c>
      <c r="P74" s="20" t="n">
        <v>15.62699386</v>
      </c>
      <c r="Q74" s="18" t="s">
        <v>404</v>
      </c>
      <c r="R74" s="20" t="s">
        <v>404</v>
      </c>
      <c r="S74" s="18" t="n">
        <v>375.52503663</v>
      </c>
      <c r="T74" s="20" t="n">
        <v>3.92884712</v>
      </c>
    </row>
    <row r="75" spans="1:20">
      <c r="A75" s="15" t="s">
        <v>472</v>
      </c>
      <c r="B75" s="17" t="n">
        <v>5375</v>
      </c>
      <c r="C75" s="18">
        <f>(483.0/B75*100)</f>
        <v/>
      </c>
      <c r="D75" s="19" t="n">
        <v>4892</v>
      </c>
      <c r="E75" s="18" t="s">
        <v>404</v>
      </c>
      <c r="F75" s="20" t="s">
        <v>404</v>
      </c>
      <c r="G75" s="18" t="n">
        <v>303.98790723</v>
      </c>
      <c r="H75" s="20" t="n">
        <v>35.16198871</v>
      </c>
      <c r="I75" s="18" t="n">
        <v>346.04062226</v>
      </c>
      <c r="J75" s="20" t="n">
        <v>40.71822401</v>
      </c>
      <c r="K75" s="18" t="n">
        <v>362.32927701</v>
      </c>
      <c r="L75" s="20" t="n">
        <v>3.26735199</v>
      </c>
      <c r="M75" s="18" t="s">
        <v>404</v>
      </c>
      <c r="N75" s="20" t="s">
        <v>404</v>
      </c>
      <c r="O75" s="18" t="s">
        <v>404</v>
      </c>
      <c r="P75" s="20" t="s">
        <v>404</v>
      </c>
      <c r="Q75" s="18" t="s">
        <v>404</v>
      </c>
      <c r="R75" s="20" t="s">
        <v>404</v>
      </c>
      <c r="S75" s="18" t="n">
        <v>343.878</v>
      </c>
      <c r="T75" s="20" t="n">
        <v>35.09496065</v>
      </c>
    </row>
    <row r="76" spans="1:20">
      <c r="A76" s="15" t="s">
        <v>473</v>
      </c>
      <c r="B76" s="17" t="n">
        <v>14167</v>
      </c>
      <c r="C76" s="18">
        <f>(1400.0/B76*100)</f>
        <v/>
      </c>
      <c r="D76" s="19" t="n">
        <v>12767</v>
      </c>
      <c r="E76" s="18" t="n">
        <v>456.27806095</v>
      </c>
      <c r="F76" s="20" t="n">
        <v>33.52949249</v>
      </c>
      <c r="G76" s="18" t="n">
        <v>473.33989124</v>
      </c>
      <c r="H76" s="20" t="n">
        <v>7.98292247</v>
      </c>
      <c r="I76" s="18" t="n">
        <v>465.2653879</v>
      </c>
      <c r="J76" s="20" t="n">
        <v>5.97097473</v>
      </c>
      <c r="K76" s="18" t="n">
        <v>395.83540807</v>
      </c>
      <c r="L76" s="20" t="n">
        <v>3.74041782</v>
      </c>
      <c r="M76" s="18" t="s">
        <v>404</v>
      </c>
      <c r="N76" s="20" t="s">
        <v>404</v>
      </c>
      <c r="O76" s="18" t="s">
        <v>404</v>
      </c>
      <c r="P76" s="20" t="s">
        <v>404</v>
      </c>
      <c r="Q76" s="18" t="s">
        <v>404</v>
      </c>
      <c r="R76" s="20" t="s">
        <v>404</v>
      </c>
      <c r="S76" s="18" t="n">
        <v>452.39871493</v>
      </c>
      <c r="T76" s="20" t="n">
        <v>10.77116918</v>
      </c>
    </row>
    <row r="77" spans="1:20">
      <c r="A77" s="15" t="s">
        <v>474</v>
      </c>
      <c r="B77" s="17" t="n">
        <v>6062</v>
      </c>
      <c r="C77" s="18">
        <f>(0.0/B77*100)</f>
        <v/>
      </c>
      <c r="D77" s="19" t="n">
        <v>6062</v>
      </c>
      <c r="E77" s="18" t="n">
        <v>510.97781333</v>
      </c>
      <c r="F77" s="20" t="n">
        <v>7.19067032</v>
      </c>
      <c r="G77" s="18" t="n">
        <v>544.89942965</v>
      </c>
      <c r="H77" s="20" t="n">
        <v>15.87121552</v>
      </c>
      <c r="I77" s="18" t="n">
        <v>511.36631116</v>
      </c>
      <c r="J77" s="20" t="n">
        <v>16.1400533</v>
      </c>
      <c r="K77" s="18" t="n">
        <v>421.70148823</v>
      </c>
      <c r="L77" s="20" t="n">
        <v>2.61838787</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s">
        <v>404</v>
      </c>
      <c r="F78" s="20" t="s">
        <v>404</v>
      </c>
      <c r="G78" s="18" t="s">
        <v>404</v>
      </c>
      <c r="H78" s="20" t="s">
        <v>404</v>
      </c>
      <c r="I78" s="18" t="s">
        <v>404</v>
      </c>
      <c r="J78" s="20" t="s">
        <v>404</v>
      </c>
      <c r="K78" s="18" t="s">
        <v>404</v>
      </c>
      <c r="L78" s="20" t="s">
        <v>404</v>
      </c>
      <c r="M78" s="18" t="s">
        <v>404</v>
      </c>
      <c r="N78" s="20" t="s">
        <v>404</v>
      </c>
      <c r="O78" s="18" t="n">
        <v>486.77376404</v>
      </c>
      <c r="P78" s="20" t="n">
        <v>3.73078934</v>
      </c>
      <c r="Q78" s="18" t="s">
        <v>404</v>
      </c>
      <c r="R78" s="20" t="s">
        <v>404</v>
      </c>
      <c r="S78" s="18" t="s">
        <v>404</v>
      </c>
      <c r="T78" s="20" t="s">
        <v>404</v>
      </c>
    </row>
    <row customHeight="1" ht="25" r="79" spans="1:20">
      <c r="A79" s="15" t="s">
        <v>476</v>
      </c>
      <c r="B79" s="17" t="n">
        <v>1657</v>
      </c>
      <c r="C79" s="18">
        <f>(21.0/B79*100)</f>
        <v/>
      </c>
      <c r="D79" s="19" t="n">
        <v>1636</v>
      </c>
      <c r="E79" s="18" t="n">
        <v>488.32259047</v>
      </c>
      <c r="F79" s="20" t="n">
        <v>9.908263679999999</v>
      </c>
      <c r="G79" s="18" t="n">
        <v>472.63275457</v>
      </c>
      <c r="H79" s="20" t="n">
        <v>12.25628261</v>
      </c>
      <c r="I79" s="18" t="n">
        <v>512.47878739</v>
      </c>
      <c r="J79" s="20" t="n">
        <v>15.18460371</v>
      </c>
      <c r="K79" s="18" t="s">
        <v>404</v>
      </c>
      <c r="L79" s="20" t="s">
        <v>404</v>
      </c>
      <c r="M79" s="18" t="s">
        <v>404</v>
      </c>
      <c r="N79" s="20" t="s">
        <v>404</v>
      </c>
      <c r="O79" s="18" t="s">
        <v>404</v>
      </c>
      <c r="P79" s="20" t="s">
        <v>404</v>
      </c>
      <c r="Q79" s="18" t="s">
        <v>404</v>
      </c>
      <c r="R79" s="20" t="s">
        <v>404</v>
      </c>
      <c r="S79" s="18" t="n">
        <v>438.10761949</v>
      </c>
      <c r="T79" s="20" t="n">
        <v>21.06620569</v>
      </c>
    </row>
    <row r="80" spans="1:20">
      <c r="A80" s="15" t="s">
        <v>477</v>
      </c>
      <c r="B80" s="17" t="n">
        <v>7841</v>
      </c>
      <c r="C80" s="18">
        <f>(0.0/B80*100)</f>
        <v/>
      </c>
      <c r="D80" s="19" t="n">
        <v>7841</v>
      </c>
      <c r="E80" s="18" t="s">
        <v>404</v>
      </c>
      <c r="F80" s="20" t="s">
        <v>404</v>
      </c>
      <c r="G80" s="18" t="n">
        <v>428.32282408</v>
      </c>
      <c r="H80" s="20" t="n">
        <v>3.48781941</v>
      </c>
      <c r="I80" s="18" t="n">
        <v>392.73862303</v>
      </c>
      <c r="J80" s="20" t="n">
        <v>10.96477983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573.84270006</v>
      </c>
      <c r="F81" s="20" t="n">
        <v>12.55074811</v>
      </c>
      <c r="G81" s="18" t="n">
        <v>456.5194384</v>
      </c>
      <c r="H81" s="20" t="n">
        <v>19.87049343</v>
      </c>
      <c r="I81" s="18" t="n">
        <v>414.59862323</v>
      </c>
      <c r="J81" s="20" t="n">
        <v>54.19875384</v>
      </c>
      <c r="K81" s="18" t="n">
        <v>428.76630145</v>
      </c>
      <c r="L81" s="20" t="n">
        <v>3.1161101</v>
      </c>
      <c r="M81" s="18" t="s">
        <v>404</v>
      </c>
      <c r="N81" s="20" t="s">
        <v>404</v>
      </c>
      <c r="O81" s="18" t="s">
        <v>404</v>
      </c>
      <c r="P81" s="20" t="s">
        <v>404</v>
      </c>
      <c r="Q81" s="18" t="s">
        <v>404</v>
      </c>
      <c r="R81" s="20" t="s">
        <v>404</v>
      </c>
      <c r="S81" s="18" t="n">
        <v>479.56950588</v>
      </c>
      <c r="T81" s="20" t="n">
        <v>16.67030776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516.06921159</v>
      </c>
      <c r="F7" s="20" t="n">
        <v>2.76107024</v>
      </c>
      <c r="G7" s="18" t="n">
        <v>500.83664823</v>
      </c>
      <c r="H7" s="20" t="n">
        <v>4.24952702</v>
      </c>
      <c r="I7" s="18" t="n">
        <v>477.52212833</v>
      </c>
      <c r="J7" s="20" t="n">
        <v>4.9853263</v>
      </c>
      <c r="K7" s="18" t="n">
        <v>473.29013583</v>
      </c>
      <c r="L7" s="20" t="n">
        <v>19.74955872</v>
      </c>
      <c r="M7" s="18" t="s">
        <v>404</v>
      </c>
      <c r="N7" s="20" t="s">
        <v>404</v>
      </c>
      <c r="O7" s="18" t="s">
        <v>404</v>
      </c>
      <c r="P7" s="20" t="s">
        <v>404</v>
      </c>
      <c r="Q7" s="18" t="s">
        <v>404</v>
      </c>
      <c r="R7" s="20" t="s">
        <v>404</v>
      </c>
      <c r="S7" s="18" t="s">
        <v>404</v>
      </c>
      <c r="T7" s="20" t="s">
        <v>404</v>
      </c>
      <c r="U7" s="18" t="n">
        <v>491.22734696</v>
      </c>
      <c r="V7" s="20" t="n">
        <v>8.49778004</v>
      </c>
    </row>
    <row r="8" spans="1:22">
      <c r="A8" s="15" t="s">
        <v>405</v>
      </c>
      <c r="B8" s="17" t="n">
        <v>7007</v>
      </c>
      <c r="C8" s="18">
        <f>(0.0/B8*100)</f>
        <v/>
      </c>
      <c r="D8" s="19" t="n">
        <v>7007</v>
      </c>
      <c r="E8" s="18" t="n">
        <v>486.31979476</v>
      </c>
      <c r="F8" s="20" t="n">
        <v>5.32326485</v>
      </c>
      <c r="G8" s="18" t="n">
        <v>485.73618587</v>
      </c>
      <c r="H8" s="20" t="n">
        <v>7.58980908</v>
      </c>
      <c r="I8" s="18" t="n">
        <v>486.84166748</v>
      </c>
      <c r="J8" s="20" t="n">
        <v>14.41731325</v>
      </c>
      <c r="K8" s="18" t="n">
        <v>465.1301558</v>
      </c>
      <c r="L8" s="20" t="n">
        <v>32.08681816</v>
      </c>
      <c r="M8" s="18" t="s">
        <v>404</v>
      </c>
      <c r="N8" s="20" t="s">
        <v>404</v>
      </c>
      <c r="O8" s="18" t="s">
        <v>404</v>
      </c>
      <c r="P8" s="20" t="s">
        <v>404</v>
      </c>
      <c r="Q8" s="18" t="s">
        <v>404</v>
      </c>
      <c r="R8" s="20" t="s">
        <v>404</v>
      </c>
      <c r="S8" s="18" t="s">
        <v>404</v>
      </c>
      <c r="T8" s="20" t="s">
        <v>404</v>
      </c>
      <c r="U8" s="18" t="n">
        <v>449.2842758</v>
      </c>
      <c r="V8" s="20" t="n">
        <v>15.17446195</v>
      </c>
    </row>
    <row r="9" spans="1:22">
      <c r="A9" s="15" t="s">
        <v>406</v>
      </c>
      <c r="B9" s="17" t="n">
        <v>9651</v>
      </c>
      <c r="C9" s="18">
        <f>(200.0/B9*100)</f>
        <v/>
      </c>
      <c r="D9" s="19" t="n">
        <v>9451</v>
      </c>
      <c r="E9" s="18" t="n">
        <v>517.45185313</v>
      </c>
      <c r="F9" s="20" t="n">
        <v>7.65027727</v>
      </c>
      <c r="G9" s="18" t="n">
        <v>498.801424</v>
      </c>
      <c r="H9" s="20" t="n">
        <v>6.29490769</v>
      </c>
      <c r="I9" s="18" t="n">
        <v>491.87185867</v>
      </c>
      <c r="J9" s="20" t="n">
        <v>7.14977658</v>
      </c>
      <c r="K9" s="18" t="n">
        <v>496.28103103</v>
      </c>
      <c r="L9" s="20" t="n">
        <v>22.05617899</v>
      </c>
      <c r="M9" s="18" t="s">
        <v>404</v>
      </c>
      <c r="N9" s="20" t="s">
        <v>404</v>
      </c>
      <c r="O9" s="18" t="s">
        <v>404</v>
      </c>
      <c r="P9" s="20" t="s">
        <v>404</v>
      </c>
      <c r="Q9" s="18" t="s">
        <v>404</v>
      </c>
      <c r="R9" s="20" t="s">
        <v>404</v>
      </c>
      <c r="S9" s="18" t="s">
        <v>404</v>
      </c>
      <c r="T9" s="20" t="s">
        <v>404</v>
      </c>
      <c r="U9" s="18" t="n">
        <v>465.65409037</v>
      </c>
      <c r="V9" s="20" t="n">
        <v>15.69755526</v>
      </c>
    </row>
    <row r="10" spans="1:22">
      <c r="A10" s="15" t="s">
        <v>407</v>
      </c>
      <c r="B10" s="17" t="n">
        <v>20058</v>
      </c>
      <c r="C10" s="18">
        <f>(2951.0/B10*100)</f>
        <v/>
      </c>
      <c r="D10" s="19" t="n">
        <v>17107</v>
      </c>
      <c r="E10" s="18" t="n">
        <v>531.86298286</v>
      </c>
      <c r="F10" s="20" t="n">
        <v>2.98430898</v>
      </c>
      <c r="G10" s="18" t="n">
        <v>525.56115324</v>
      </c>
      <c r="H10" s="20" t="n">
        <v>4.74004216</v>
      </c>
      <c r="I10" s="18" t="n">
        <v>514.96437538</v>
      </c>
      <c r="J10" s="20" t="n">
        <v>6.58250847</v>
      </c>
      <c r="K10" s="18" t="n">
        <v>510.42710252</v>
      </c>
      <c r="L10" s="20" t="n">
        <v>12.47226365</v>
      </c>
      <c r="M10" s="18" t="s">
        <v>404</v>
      </c>
      <c r="N10" s="20" t="s">
        <v>404</v>
      </c>
      <c r="O10" s="18" t="s">
        <v>404</v>
      </c>
      <c r="P10" s="20" t="s">
        <v>404</v>
      </c>
      <c r="Q10" s="18" t="s">
        <v>404</v>
      </c>
      <c r="R10" s="20" t="s">
        <v>404</v>
      </c>
      <c r="S10" s="18" t="s">
        <v>404</v>
      </c>
      <c r="T10" s="20" t="s">
        <v>404</v>
      </c>
      <c r="U10" s="18" t="n">
        <v>575.05201859</v>
      </c>
      <c r="V10" s="20" t="n">
        <v>8.485706560000001</v>
      </c>
    </row>
    <row r="11" spans="1:22">
      <c r="A11" s="15" t="s">
        <v>408</v>
      </c>
      <c r="B11" s="17" t="n">
        <v>7053</v>
      </c>
      <c r="C11" s="18">
        <f>(137.0/B11*100)</f>
        <v/>
      </c>
      <c r="D11" s="19" t="n">
        <v>6916</v>
      </c>
      <c r="E11" s="18" t="n">
        <v>465.88374945</v>
      </c>
      <c r="F11" s="20" t="n">
        <v>4.60617957</v>
      </c>
      <c r="G11" s="18" t="n">
        <v>459.49341528</v>
      </c>
      <c r="H11" s="20" t="n">
        <v>7.5533432</v>
      </c>
      <c r="I11" s="18" t="n">
        <v>445.86633674</v>
      </c>
      <c r="J11" s="20" t="n">
        <v>12.67079063</v>
      </c>
      <c r="K11" s="18" t="n">
        <v>430.82238364</v>
      </c>
      <c r="L11" s="20" t="n">
        <v>11.08219083</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496.89183957</v>
      </c>
      <c r="F12" s="20" t="n">
        <v>4.18876589</v>
      </c>
      <c r="G12" s="18" t="n">
        <v>475.37019435</v>
      </c>
      <c r="H12" s="20" t="n">
        <v>8.114348980000001</v>
      </c>
      <c r="I12" s="18" t="n">
        <v>463.17243447</v>
      </c>
      <c r="J12" s="20" t="n">
        <v>10.98695148</v>
      </c>
      <c r="K12" s="18" t="n">
        <v>510.13540806</v>
      </c>
      <c r="L12" s="20" t="n">
        <v>44.49099191</v>
      </c>
      <c r="M12" s="18" t="s">
        <v>404</v>
      </c>
      <c r="N12" s="20" t="s">
        <v>404</v>
      </c>
      <c r="O12" s="18" t="s">
        <v>404</v>
      </c>
      <c r="P12" s="20" t="s">
        <v>404</v>
      </c>
      <c r="Q12" s="18" t="s">
        <v>404</v>
      </c>
      <c r="R12" s="20" t="s">
        <v>404</v>
      </c>
      <c r="S12" s="18" t="s">
        <v>404</v>
      </c>
      <c r="T12" s="20" t="s">
        <v>404</v>
      </c>
      <c r="U12" s="18" t="n">
        <v>403.21732</v>
      </c>
      <c r="V12" s="20" t="n">
        <v>12.96742559</v>
      </c>
    </row>
    <row r="13" spans="1:22">
      <c r="A13" s="15" t="s">
        <v>410</v>
      </c>
      <c r="B13" s="17" t="n">
        <v>7161</v>
      </c>
      <c r="C13" s="18">
        <f>(1175.0/B13*100)</f>
        <v/>
      </c>
      <c r="D13" s="19" t="n">
        <v>5986</v>
      </c>
      <c r="E13" s="18" t="n">
        <v>504.33393396</v>
      </c>
      <c r="F13" s="20" t="n">
        <v>4.03974952</v>
      </c>
      <c r="G13" s="18" t="n">
        <v>495.97751476</v>
      </c>
      <c r="H13" s="20" t="n">
        <v>4.4495424</v>
      </c>
      <c r="I13" s="18" t="n">
        <v>475.41410782</v>
      </c>
      <c r="J13" s="20" t="n">
        <v>10.56308047</v>
      </c>
      <c r="K13" s="18" t="n">
        <v>514.80194289</v>
      </c>
      <c r="L13" s="20" t="n">
        <v>14.4782571</v>
      </c>
      <c r="M13" s="18" t="s">
        <v>404</v>
      </c>
      <c r="N13" s="20" t="s">
        <v>404</v>
      </c>
      <c r="O13" s="18" t="s">
        <v>404</v>
      </c>
      <c r="P13" s="20" t="s">
        <v>404</v>
      </c>
      <c r="Q13" s="18" t="s">
        <v>404</v>
      </c>
      <c r="R13" s="20" t="s">
        <v>404</v>
      </c>
      <c r="S13" s="18" t="s">
        <v>404</v>
      </c>
      <c r="T13" s="20" t="s">
        <v>404</v>
      </c>
      <c r="U13" s="18" t="n">
        <v>496.15731426</v>
      </c>
      <c r="V13" s="20" t="n">
        <v>8.25114078</v>
      </c>
    </row>
    <row r="14" spans="1:22">
      <c r="A14" s="15" t="s">
        <v>411</v>
      </c>
      <c r="B14" s="17" t="n">
        <v>5587</v>
      </c>
      <c r="C14" s="18">
        <f>(0.0/B14*100)</f>
        <v/>
      </c>
      <c r="D14" s="19" t="n">
        <v>5587</v>
      </c>
      <c r="E14" s="18" t="n">
        <v>522.33029546</v>
      </c>
      <c r="F14" s="20" t="n">
        <v>5.90548184</v>
      </c>
      <c r="G14" s="18" t="n">
        <v>520.45414667</v>
      </c>
      <c r="H14" s="20" t="n">
        <v>3.76927468</v>
      </c>
      <c r="I14" s="18" t="n">
        <v>514.82295922</v>
      </c>
      <c r="J14" s="20" t="n">
        <v>3.80305039</v>
      </c>
      <c r="K14" s="18" t="n">
        <v>513.21210386</v>
      </c>
      <c r="L14" s="20" t="n">
        <v>12.07321619</v>
      </c>
      <c r="M14" s="18" t="s">
        <v>404</v>
      </c>
      <c r="N14" s="20" t="s">
        <v>404</v>
      </c>
      <c r="O14" s="18" t="s">
        <v>404</v>
      </c>
      <c r="P14" s="20" t="s">
        <v>404</v>
      </c>
      <c r="Q14" s="18" t="s">
        <v>404</v>
      </c>
      <c r="R14" s="20" t="s">
        <v>404</v>
      </c>
      <c r="S14" s="18" t="s">
        <v>404</v>
      </c>
      <c r="T14" s="20" t="s">
        <v>404</v>
      </c>
      <c r="U14" s="18" t="n">
        <v>553.16066497</v>
      </c>
      <c r="V14" s="20" t="n">
        <v>13.4673101</v>
      </c>
    </row>
    <row r="15" spans="1:22">
      <c r="A15" s="15" t="s">
        <v>412</v>
      </c>
      <c r="B15" s="17" t="n">
        <v>5882</v>
      </c>
      <c r="C15" s="18">
        <f>(0.0/B15*100)</f>
        <v/>
      </c>
      <c r="D15" s="19" t="n">
        <v>5882</v>
      </c>
      <c r="E15" s="18" t="n">
        <v>528.78090247</v>
      </c>
      <c r="F15" s="20" t="n">
        <v>3.53006989</v>
      </c>
      <c r="G15" s="18" t="n">
        <v>522.60753879</v>
      </c>
      <c r="H15" s="20" t="n">
        <v>3.28350024</v>
      </c>
      <c r="I15" s="18" t="n">
        <v>506.30060931</v>
      </c>
      <c r="J15" s="20" t="n">
        <v>19.61580089</v>
      </c>
      <c r="K15" s="18" t="s">
        <v>404</v>
      </c>
      <c r="L15" s="20" t="s">
        <v>404</v>
      </c>
      <c r="M15" s="18" t="s">
        <v>404</v>
      </c>
      <c r="N15" s="20" t="s">
        <v>404</v>
      </c>
      <c r="O15" s="18" t="s">
        <v>404</v>
      </c>
      <c r="P15" s="20" t="s">
        <v>404</v>
      </c>
      <c r="Q15" s="18" t="s">
        <v>404</v>
      </c>
      <c r="R15" s="20" t="s">
        <v>404</v>
      </c>
      <c r="S15" s="18" t="s">
        <v>404</v>
      </c>
      <c r="T15" s="20" t="s">
        <v>404</v>
      </c>
      <c r="U15" s="18" t="n">
        <v>553.91715399</v>
      </c>
      <c r="V15" s="20" t="n">
        <v>24.98928153</v>
      </c>
    </row>
    <row r="16" spans="1:22">
      <c r="A16" s="15" t="s">
        <v>413</v>
      </c>
      <c r="B16" s="17" t="n">
        <v>6108</v>
      </c>
      <c r="C16" s="18">
        <f>(440.0/B16*100)</f>
        <v/>
      </c>
      <c r="D16" s="19" t="n">
        <v>5668</v>
      </c>
      <c r="E16" s="18" t="n">
        <v>484.46944054</v>
      </c>
      <c r="F16" s="20" t="n">
        <v>10.34887227</v>
      </c>
      <c r="G16" s="18" t="n">
        <v>513.86925362</v>
      </c>
      <c r="H16" s="20" t="n">
        <v>7.52365312</v>
      </c>
      <c r="I16" s="18" t="n">
        <v>506.50735443</v>
      </c>
      <c r="J16" s="20" t="n">
        <v>7.9699333</v>
      </c>
      <c r="K16" s="18" t="n">
        <v>526.36151431</v>
      </c>
      <c r="L16" s="20" t="n">
        <v>12.39086391</v>
      </c>
      <c r="M16" s="18" t="s">
        <v>404</v>
      </c>
      <c r="N16" s="20" t="s">
        <v>404</v>
      </c>
      <c r="O16" s="18" t="s">
        <v>404</v>
      </c>
      <c r="P16" s="20" t="s">
        <v>404</v>
      </c>
      <c r="Q16" s="18" t="s">
        <v>404</v>
      </c>
      <c r="R16" s="20" t="s">
        <v>404</v>
      </c>
      <c r="S16" s="18" t="s">
        <v>404</v>
      </c>
      <c r="T16" s="20" t="s">
        <v>404</v>
      </c>
      <c r="U16" s="18" t="n">
        <v>444.45105284</v>
      </c>
      <c r="V16" s="20" t="n">
        <v>38.95341071</v>
      </c>
    </row>
    <row r="17" spans="1:22">
      <c r="A17" s="15" t="s">
        <v>414</v>
      </c>
      <c r="B17" s="17" t="n">
        <v>6504</v>
      </c>
      <c r="C17" s="18">
        <f>(1325.0/B17*100)</f>
        <v/>
      </c>
      <c r="D17" s="19" t="n">
        <v>5179</v>
      </c>
      <c r="E17" s="18" t="n">
        <v>532.2494565</v>
      </c>
      <c r="F17" s="20" t="n">
        <v>13.39460618</v>
      </c>
      <c r="G17" s="18" t="n">
        <v>509.80245565</v>
      </c>
      <c r="H17" s="20" t="n">
        <v>8.305778719999999</v>
      </c>
      <c r="I17" s="18" t="n">
        <v>510.92508788</v>
      </c>
      <c r="J17" s="20" t="n">
        <v>6.91148547</v>
      </c>
      <c r="K17" s="18" t="n">
        <v>469.68060256</v>
      </c>
      <c r="L17" s="20" t="n">
        <v>15.5612663</v>
      </c>
      <c r="M17" s="18" t="s">
        <v>404</v>
      </c>
      <c r="N17" s="20" t="s">
        <v>404</v>
      </c>
      <c r="O17" s="18" t="s">
        <v>404</v>
      </c>
      <c r="P17" s="20" t="s">
        <v>404</v>
      </c>
      <c r="Q17" s="18" t="s">
        <v>404</v>
      </c>
      <c r="R17" s="20" t="s">
        <v>404</v>
      </c>
      <c r="S17" s="18" t="s">
        <v>404</v>
      </c>
      <c r="T17" s="20" t="s">
        <v>404</v>
      </c>
      <c r="U17" s="18" t="n">
        <v>559.05234556</v>
      </c>
      <c r="V17" s="20" t="n">
        <v>15.99018413</v>
      </c>
    </row>
    <row r="18" spans="1:22">
      <c r="A18" s="15" t="s">
        <v>415</v>
      </c>
      <c r="B18" s="17" t="n">
        <v>5532</v>
      </c>
      <c r="C18" s="18">
        <f>(0.0/B18*100)</f>
        <v/>
      </c>
      <c r="D18" s="19" t="n">
        <v>5532</v>
      </c>
      <c r="E18" s="18" t="n">
        <v>488.20976615</v>
      </c>
      <c r="F18" s="20" t="n">
        <v>7.06678017</v>
      </c>
      <c r="G18" s="18" t="n">
        <v>459.20863824</v>
      </c>
      <c r="H18" s="20" t="n">
        <v>9.23518705</v>
      </c>
      <c r="I18" s="18" t="n">
        <v>456.61373879</v>
      </c>
      <c r="J18" s="20" t="n">
        <v>11.91536413</v>
      </c>
      <c r="K18" s="18" t="n">
        <v>462.22411571</v>
      </c>
      <c r="L18" s="20" t="n">
        <v>10.62499834</v>
      </c>
      <c r="M18" s="18" t="s">
        <v>404</v>
      </c>
      <c r="N18" s="20" t="s">
        <v>404</v>
      </c>
      <c r="O18" s="18" t="s">
        <v>404</v>
      </c>
      <c r="P18" s="20" t="s">
        <v>404</v>
      </c>
      <c r="Q18" s="18" t="s">
        <v>404</v>
      </c>
      <c r="R18" s="20" t="s">
        <v>404</v>
      </c>
      <c r="S18" s="18" t="s">
        <v>404</v>
      </c>
      <c r="T18" s="20" t="s">
        <v>404</v>
      </c>
      <c r="U18" s="18" t="n">
        <v>456.91461769</v>
      </c>
      <c r="V18" s="20" t="n">
        <v>31.95499688</v>
      </c>
    </row>
    <row r="19" spans="1:22">
      <c r="A19" s="15" t="s">
        <v>416</v>
      </c>
      <c r="B19" s="17" t="n">
        <v>5658</v>
      </c>
      <c r="C19" s="18">
        <f>(327.0/B19*100)</f>
        <v/>
      </c>
      <c r="D19" s="19" t="n">
        <v>5331</v>
      </c>
      <c r="E19" s="18" t="n">
        <v>482.07520779</v>
      </c>
      <c r="F19" s="20" t="n">
        <v>8.100955799999999</v>
      </c>
      <c r="G19" s="18" t="n">
        <v>468.28670933</v>
      </c>
      <c r="H19" s="20" t="n">
        <v>8.757384829999999</v>
      </c>
      <c r="I19" s="18" t="n">
        <v>462.00772967</v>
      </c>
      <c r="J19" s="20" t="n">
        <v>8.065467679999999</v>
      </c>
      <c r="K19" s="18" t="n">
        <v>440.00497413</v>
      </c>
      <c r="L19" s="20" t="n">
        <v>41.41817309</v>
      </c>
      <c r="M19" s="18" t="s">
        <v>404</v>
      </c>
      <c r="N19" s="20" t="s">
        <v>404</v>
      </c>
      <c r="O19" s="18" t="s">
        <v>404</v>
      </c>
      <c r="P19" s="20" t="s">
        <v>404</v>
      </c>
      <c r="Q19" s="18" t="s">
        <v>404</v>
      </c>
      <c r="R19" s="20" t="s">
        <v>404</v>
      </c>
      <c r="S19" s="18" t="s">
        <v>404</v>
      </c>
      <c r="T19" s="20" t="s">
        <v>404</v>
      </c>
      <c r="U19" s="18" t="n">
        <v>444.96531537</v>
      </c>
      <c r="V19" s="20" t="n">
        <v>33.36664084</v>
      </c>
    </row>
    <row r="20" spans="1:22">
      <c r="A20" s="15" t="s">
        <v>417</v>
      </c>
      <c r="B20" s="17" t="n">
        <v>3371</v>
      </c>
      <c r="C20" s="18">
        <f>(24.0/B20*100)</f>
        <v/>
      </c>
      <c r="D20" s="19" t="n">
        <v>3347</v>
      </c>
      <c r="E20" s="18" t="n">
        <v>485.02859309</v>
      </c>
      <c r="F20" s="20" t="n">
        <v>2.41213452</v>
      </c>
      <c r="G20" s="18" t="n">
        <v>477.04538872</v>
      </c>
      <c r="H20" s="20" t="n">
        <v>3.17701798</v>
      </c>
      <c r="I20" s="18" t="n">
        <v>484.41174975</v>
      </c>
      <c r="J20" s="20" t="n">
        <v>5.53760137</v>
      </c>
      <c r="K20" s="18" t="n">
        <v>475.4052</v>
      </c>
      <c r="L20" s="20" t="n">
        <v>36.16619968</v>
      </c>
      <c r="M20" s="18" t="s">
        <v>404</v>
      </c>
      <c r="N20" s="20" t="s">
        <v>404</v>
      </c>
      <c r="O20" s="18" t="s">
        <v>404</v>
      </c>
      <c r="P20" s="20" t="s">
        <v>404</v>
      </c>
      <c r="Q20" s="18" t="s">
        <v>404</v>
      </c>
      <c r="R20" s="20" t="s">
        <v>404</v>
      </c>
      <c r="S20" s="18" t="s">
        <v>404</v>
      </c>
      <c r="T20" s="20" t="s">
        <v>404</v>
      </c>
      <c r="U20" s="18" t="n">
        <v>426.40696842</v>
      </c>
      <c r="V20" s="20" t="n">
        <v>18.78917593</v>
      </c>
    </row>
    <row r="21" spans="1:22">
      <c r="A21" s="15" t="s">
        <v>418</v>
      </c>
      <c r="B21" s="17" t="n">
        <v>5741</v>
      </c>
      <c r="C21" s="18">
        <f>(0.0/B21*100)</f>
        <v/>
      </c>
      <c r="D21" s="19" t="n">
        <v>5741</v>
      </c>
      <c r="E21" s="18" t="n">
        <v>536.47684846</v>
      </c>
      <c r="F21" s="20" t="n">
        <v>4.65361536</v>
      </c>
      <c r="G21" s="18" t="n">
        <v>524.16420069</v>
      </c>
      <c r="H21" s="20" t="n">
        <v>5.68003112</v>
      </c>
      <c r="I21" s="18" t="n">
        <v>515.0137098500001</v>
      </c>
      <c r="J21" s="20" t="n">
        <v>4.18906373</v>
      </c>
      <c r="K21" s="18" t="n">
        <v>516.47891784</v>
      </c>
      <c r="L21" s="20" t="n">
        <v>12.73551382</v>
      </c>
      <c r="M21" s="18" t="s">
        <v>404</v>
      </c>
      <c r="N21" s="20" t="s">
        <v>404</v>
      </c>
      <c r="O21" s="18" t="s">
        <v>404</v>
      </c>
      <c r="P21" s="20" t="s">
        <v>404</v>
      </c>
      <c r="Q21" s="18" t="s">
        <v>404</v>
      </c>
      <c r="R21" s="20" t="s">
        <v>404</v>
      </c>
      <c r="S21" s="18" t="s">
        <v>404</v>
      </c>
      <c r="T21" s="20" t="s">
        <v>404</v>
      </c>
      <c r="U21" s="18" t="n">
        <v>512.0546902900001</v>
      </c>
      <c r="V21" s="20" t="n">
        <v>7.31421036</v>
      </c>
    </row>
    <row r="22" spans="1:22">
      <c r="A22" s="15" t="s">
        <v>419</v>
      </c>
      <c r="B22" s="17" t="n">
        <v>6598</v>
      </c>
      <c r="C22" s="18">
        <f>(0.0/B22*100)</f>
        <v/>
      </c>
      <c r="D22" s="19" t="n">
        <v>6598</v>
      </c>
      <c r="E22" s="18" t="n">
        <v>488.67158632</v>
      </c>
      <c r="F22" s="20" t="n">
        <v>9.19112861</v>
      </c>
      <c r="G22" s="18" t="n">
        <v>472.83921763</v>
      </c>
      <c r="H22" s="20" t="n">
        <v>11.47481739</v>
      </c>
      <c r="I22" s="18" t="n">
        <v>480.16514396</v>
      </c>
      <c r="J22" s="20" t="n">
        <v>7.8598596</v>
      </c>
      <c r="K22" s="18" t="n">
        <v>445.96344123</v>
      </c>
      <c r="L22" s="20" t="n">
        <v>26.91681068</v>
      </c>
      <c r="M22" s="18" t="s">
        <v>404</v>
      </c>
      <c r="N22" s="20" t="s">
        <v>404</v>
      </c>
      <c r="O22" s="18" t="s">
        <v>404</v>
      </c>
      <c r="P22" s="20" t="s">
        <v>404</v>
      </c>
      <c r="Q22" s="18" t="s">
        <v>404</v>
      </c>
      <c r="R22" s="20" t="s">
        <v>404</v>
      </c>
      <c r="S22" s="18" t="s">
        <v>404</v>
      </c>
      <c r="T22" s="20" t="s">
        <v>404</v>
      </c>
      <c r="U22" s="18" t="n">
        <v>512.34582943</v>
      </c>
      <c r="V22" s="20" t="n">
        <v>27.52560396</v>
      </c>
    </row>
    <row r="23" spans="1:22">
      <c r="A23" s="15" t="s">
        <v>420</v>
      </c>
      <c r="B23" s="17" t="n">
        <v>11583</v>
      </c>
      <c r="C23" s="18">
        <f>(3159.0/B23*100)</f>
        <v/>
      </c>
      <c r="D23" s="19" t="n">
        <v>8424</v>
      </c>
      <c r="E23" s="18" t="n">
        <v>488.86144971</v>
      </c>
      <c r="F23" s="20" t="n">
        <v>6.93117549</v>
      </c>
      <c r="G23" s="18" t="n">
        <v>489.59958179</v>
      </c>
      <c r="H23" s="20" t="n">
        <v>7.60244839</v>
      </c>
      <c r="I23" s="18" t="n">
        <v>491.51008865</v>
      </c>
      <c r="J23" s="20" t="n">
        <v>9.3257709</v>
      </c>
      <c r="K23" s="18" t="n">
        <v>491.31368934</v>
      </c>
      <c r="L23" s="20" t="n">
        <v>14.26666067</v>
      </c>
      <c r="M23" s="18" t="s">
        <v>404</v>
      </c>
      <c r="N23" s="20" t="s">
        <v>404</v>
      </c>
      <c r="O23" s="18" t="s">
        <v>404</v>
      </c>
      <c r="P23" s="20" t="s">
        <v>404</v>
      </c>
      <c r="Q23" s="18" t="s">
        <v>404</v>
      </c>
      <c r="R23" s="20" t="s">
        <v>404</v>
      </c>
      <c r="S23" s="18" t="s">
        <v>404</v>
      </c>
      <c r="T23" s="20" t="s">
        <v>404</v>
      </c>
      <c r="U23" s="18" t="n">
        <v>463.26553828</v>
      </c>
      <c r="V23" s="20" t="n">
        <v>23.56782594</v>
      </c>
    </row>
    <row r="24" spans="1:22">
      <c r="A24" s="15" t="s">
        <v>421</v>
      </c>
      <c r="B24" s="17" t="n">
        <v>6647</v>
      </c>
      <c r="C24" s="18">
        <f>(0.0/B24*100)</f>
        <v/>
      </c>
      <c r="D24" s="19" t="n">
        <v>6647</v>
      </c>
      <c r="E24" s="18" t="n">
        <v>532.35638668</v>
      </c>
      <c r="F24" s="20" t="n">
        <v>15.67868691</v>
      </c>
      <c r="G24" s="18" t="n">
        <v>520.920428</v>
      </c>
      <c r="H24" s="20" t="n">
        <v>7.2701756</v>
      </c>
      <c r="I24" s="18" t="n">
        <v>518.52520293</v>
      </c>
      <c r="J24" s="20" t="n">
        <v>5.29653689</v>
      </c>
      <c r="K24" s="18" t="n">
        <v>469.69761604</v>
      </c>
      <c r="L24" s="20" t="n">
        <v>17.72785398</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512.53362006</v>
      </c>
      <c r="F25" s="20" t="n">
        <v>7.97484148</v>
      </c>
      <c r="G25" s="18" t="n">
        <v>522.75227358</v>
      </c>
      <c r="H25" s="20" t="n">
        <v>6.28158886</v>
      </c>
      <c r="I25" s="18" t="n">
        <v>518.61642636</v>
      </c>
      <c r="J25" s="20" t="n">
        <v>6.96775603</v>
      </c>
      <c r="K25" s="18" t="n">
        <v>492.32792788</v>
      </c>
      <c r="L25" s="20" t="n">
        <v>28.34119989</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476.61669963</v>
      </c>
      <c r="F26" s="20" t="n">
        <v>3.40087666</v>
      </c>
      <c r="G26" s="18" t="n">
        <v>494.80328968</v>
      </c>
      <c r="H26" s="20" t="n">
        <v>3.23274319</v>
      </c>
      <c r="I26" s="18" t="n">
        <v>493.65245369</v>
      </c>
      <c r="J26" s="20" t="n">
        <v>5.12411574</v>
      </c>
      <c r="K26" s="18" t="n">
        <v>510.69766529</v>
      </c>
      <c r="L26" s="20" t="n">
        <v>9.22753625</v>
      </c>
      <c r="M26" s="18" t="s">
        <v>404</v>
      </c>
      <c r="N26" s="20" t="s">
        <v>404</v>
      </c>
      <c r="O26" s="18" t="s">
        <v>404</v>
      </c>
      <c r="P26" s="20" t="s">
        <v>404</v>
      </c>
      <c r="Q26" s="18" t="s">
        <v>404</v>
      </c>
      <c r="R26" s="20" t="s">
        <v>404</v>
      </c>
      <c r="S26" s="18" t="s">
        <v>404</v>
      </c>
      <c r="T26" s="20" t="s">
        <v>404</v>
      </c>
      <c r="U26" s="18" t="n">
        <v>491.01030478</v>
      </c>
      <c r="V26" s="20" t="n">
        <v>16.29533505</v>
      </c>
    </row>
    <row r="27" spans="1:22">
      <c r="A27" s="15" t="s">
        <v>424</v>
      </c>
      <c r="B27" s="17" t="n">
        <v>5299</v>
      </c>
      <c r="C27" s="18">
        <f>(0.0/B27*100)</f>
        <v/>
      </c>
      <c r="D27" s="19" t="n">
        <v>5299</v>
      </c>
      <c r="E27" s="18" t="n">
        <v>528.10186076</v>
      </c>
      <c r="F27" s="20" t="n">
        <v>4.76437657</v>
      </c>
      <c r="G27" s="18" t="n">
        <v>467.81386156</v>
      </c>
      <c r="H27" s="20" t="n">
        <v>2.29433511</v>
      </c>
      <c r="I27" s="18" t="n">
        <v>486.93550662</v>
      </c>
      <c r="J27" s="20" t="n">
        <v>1.80684661</v>
      </c>
      <c r="K27" s="18" t="n">
        <v>421.89773424</v>
      </c>
      <c r="L27" s="20" t="n">
        <v>6.0322315</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429.9111118</v>
      </c>
      <c r="F28" s="20" t="n">
        <v>4.58122855</v>
      </c>
      <c r="G28" s="18" t="n">
        <v>428.54314071</v>
      </c>
      <c r="H28" s="20" t="n">
        <v>4.92163847</v>
      </c>
      <c r="I28" s="18" t="n">
        <v>411.85878085</v>
      </c>
      <c r="J28" s="20" t="n">
        <v>5.76838782</v>
      </c>
      <c r="K28" s="18" t="n">
        <v>399.5462983</v>
      </c>
      <c r="L28" s="20" t="n">
        <v>10.22229516</v>
      </c>
      <c r="M28" s="18" t="s">
        <v>404</v>
      </c>
      <c r="N28" s="20" t="s">
        <v>404</v>
      </c>
      <c r="O28" s="18" t="s">
        <v>404</v>
      </c>
      <c r="P28" s="20" t="s">
        <v>404</v>
      </c>
      <c r="Q28" s="18" t="s">
        <v>404</v>
      </c>
      <c r="R28" s="20" t="s">
        <v>404</v>
      </c>
      <c r="S28" s="18" t="s">
        <v>404</v>
      </c>
      <c r="T28" s="20" t="s">
        <v>404</v>
      </c>
      <c r="U28" s="18" t="n">
        <v>388.92623149</v>
      </c>
      <c r="V28" s="20" t="n">
        <v>10.67093825</v>
      </c>
    </row>
    <row r="29" spans="1:22">
      <c r="A29" s="15" t="s">
        <v>426</v>
      </c>
      <c r="B29" s="17" t="n">
        <v>5385</v>
      </c>
      <c r="C29" s="18">
        <f>(1123.0/B29*100)</f>
        <v/>
      </c>
      <c r="D29" s="19" t="n">
        <v>4262</v>
      </c>
      <c r="E29" s="18" t="n">
        <v>501.09415817</v>
      </c>
      <c r="F29" s="20" t="n">
        <v>11.30978367</v>
      </c>
      <c r="G29" s="18" t="n">
        <v>518.59925449</v>
      </c>
      <c r="H29" s="20" t="n">
        <v>10.50772819</v>
      </c>
      <c r="I29" s="18" t="n">
        <v>492.55555139</v>
      </c>
      <c r="J29" s="20" t="n">
        <v>10.5610233</v>
      </c>
      <c r="K29" s="18" t="n">
        <v>485.6168066</v>
      </c>
      <c r="L29" s="20" t="n">
        <v>54.603922</v>
      </c>
      <c r="M29" s="18" t="s">
        <v>404</v>
      </c>
      <c r="N29" s="20" t="s">
        <v>404</v>
      </c>
      <c r="O29" s="18" t="s">
        <v>404</v>
      </c>
      <c r="P29" s="20" t="s">
        <v>404</v>
      </c>
      <c r="Q29" s="18" t="s">
        <v>404</v>
      </c>
      <c r="R29" s="20" t="s">
        <v>404</v>
      </c>
      <c r="S29" s="18" t="s">
        <v>404</v>
      </c>
      <c r="T29" s="20" t="s">
        <v>404</v>
      </c>
      <c r="U29" s="18" t="n">
        <v>481.11884808</v>
      </c>
      <c r="V29" s="20" t="n">
        <v>15.2650869</v>
      </c>
    </row>
    <row r="30" spans="1:22">
      <c r="A30" s="15" t="s">
        <v>427</v>
      </c>
      <c r="B30" s="17" t="n">
        <v>4520</v>
      </c>
      <c r="C30" s="18">
        <f>(958.0/B30*100)</f>
        <v/>
      </c>
      <c r="D30" s="19" t="n">
        <v>3562</v>
      </c>
      <c r="E30" s="18" t="n">
        <v>516.64386766</v>
      </c>
      <c r="F30" s="20" t="n">
        <v>4.8665958</v>
      </c>
      <c r="G30" s="18" t="n">
        <v>521.72734171</v>
      </c>
      <c r="H30" s="20" t="n">
        <v>7.4678363</v>
      </c>
      <c r="I30" s="18" t="n">
        <v>491.78966617</v>
      </c>
      <c r="J30" s="20" t="n">
        <v>7.68585103</v>
      </c>
      <c r="K30" s="18" t="n">
        <v>383.47529692</v>
      </c>
      <c r="L30" s="20" t="n">
        <v>15.64113077</v>
      </c>
      <c r="M30" s="18" t="s">
        <v>404</v>
      </c>
      <c r="N30" s="20" t="s">
        <v>404</v>
      </c>
      <c r="O30" s="18" t="s">
        <v>404</v>
      </c>
      <c r="P30" s="20" t="s">
        <v>404</v>
      </c>
      <c r="Q30" s="18" t="s">
        <v>404</v>
      </c>
      <c r="R30" s="20" t="s">
        <v>404</v>
      </c>
      <c r="S30" s="18" t="s">
        <v>404</v>
      </c>
      <c r="T30" s="20" t="s">
        <v>404</v>
      </c>
      <c r="U30" s="18" t="n">
        <v>489.84059487</v>
      </c>
      <c r="V30" s="20" t="n">
        <v>13.57360239</v>
      </c>
    </row>
    <row r="31" spans="1:22">
      <c r="A31" s="15" t="s">
        <v>428</v>
      </c>
      <c r="B31" s="17" t="n">
        <v>5456</v>
      </c>
      <c r="C31" s="18">
        <f>(502.0/B31*100)</f>
        <v/>
      </c>
      <c r="D31" s="19" t="n">
        <v>4954</v>
      </c>
      <c r="E31" s="18" t="n">
        <v>521.6077332</v>
      </c>
      <c r="F31" s="20" t="n">
        <v>4.45954491</v>
      </c>
      <c r="G31" s="18" t="n">
        <v>511.25209284</v>
      </c>
      <c r="H31" s="20" t="n">
        <v>4.22897339</v>
      </c>
      <c r="I31" s="18" t="n">
        <v>500.34847405</v>
      </c>
      <c r="J31" s="20" t="n">
        <v>6.15163477</v>
      </c>
      <c r="K31" s="18" t="n">
        <v>546.06408175</v>
      </c>
      <c r="L31" s="20" t="n">
        <v>9.451138739999999</v>
      </c>
      <c r="M31" s="18" t="s">
        <v>404</v>
      </c>
      <c r="N31" s="20" t="s">
        <v>404</v>
      </c>
      <c r="O31" s="18" t="s">
        <v>404</v>
      </c>
      <c r="P31" s="20" t="s">
        <v>404</v>
      </c>
      <c r="Q31" s="18" t="s">
        <v>404</v>
      </c>
      <c r="R31" s="20" t="s">
        <v>404</v>
      </c>
      <c r="S31" s="18" t="s">
        <v>404</v>
      </c>
      <c r="T31" s="20" t="s">
        <v>404</v>
      </c>
      <c r="U31" s="18" t="n">
        <v>512.60689379</v>
      </c>
      <c r="V31" s="20" t="n">
        <v>11.84894421</v>
      </c>
    </row>
    <row r="32" spans="1:22">
      <c r="A32" s="15" t="s">
        <v>429</v>
      </c>
      <c r="B32" s="17" t="n">
        <v>4478</v>
      </c>
      <c r="C32" s="18">
        <f>(0.0/B32*100)</f>
        <v/>
      </c>
      <c r="D32" s="19" t="n">
        <v>4478</v>
      </c>
      <c r="E32" s="18" t="n">
        <v>506.46176071</v>
      </c>
      <c r="F32" s="20" t="n">
        <v>2.79617513</v>
      </c>
      <c r="G32" s="18" t="n">
        <v>495.76504613</v>
      </c>
      <c r="H32" s="20" t="n">
        <v>8.93780645</v>
      </c>
      <c r="I32" s="18" t="n">
        <v>548.23054321</v>
      </c>
      <c r="J32" s="20" t="n">
        <v>15.19841586</v>
      </c>
      <c r="K32" s="18" t="s">
        <v>404</v>
      </c>
      <c r="L32" s="20" t="s">
        <v>404</v>
      </c>
      <c r="M32" s="18" t="s">
        <v>404</v>
      </c>
      <c r="N32" s="20" t="s">
        <v>404</v>
      </c>
      <c r="O32" s="18" t="s">
        <v>404</v>
      </c>
      <c r="P32" s="20" t="s">
        <v>404</v>
      </c>
      <c r="Q32" s="18" t="s">
        <v>404</v>
      </c>
      <c r="R32" s="20" t="s">
        <v>404</v>
      </c>
      <c r="S32" s="18" t="s">
        <v>404</v>
      </c>
      <c r="T32" s="20" t="s">
        <v>404</v>
      </c>
      <c r="U32" s="18" t="n">
        <v>554.03083551</v>
      </c>
      <c r="V32" s="20" t="n">
        <v>10.15793097</v>
      </c>
    </row>
    <row r="33" spans="1:22">
      <c r="A33" s="15" t="s">
        <v>430</v>
      </c>
      <c r="B33" s="17" t="n">
        <v>7325</v>
      </c>
      <c r="C33" s="18">
        <f>(29.0/B33*100)</f>
        <v/>
      </c>
      <c r="D33" s="19" t="n">
        <v>7296</v>
      </c>
      <c r="E33" s="18" t="n">
        <v>510.08557596</v>
      </c>
      <c r="F33" s="20" t="n">
        <v>5.5676057</v>
      </c>
      <c r="G33" s="18" t="n">
        <v>502.58496688</v>
      </c>
      <c r="H33" s="20" t="n">
        <v>6.06036735</v>
      </c>
      <c r="I33" s="18" t="n">
        <v>492.29899692</v>
      </c>
      <c r="J33" s="20" t="n">
        <v>5.65558479</v>
      </c>
      <c r="K33" s="18" t="n">
        <v>446.377097</v>
      </c>
      <c r="L33" s="20" t="n">
        <v>13.98098104</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458.07042694</v>
      </c>
      <c r="F34" s="20" t="n">
        <v>3.59214629</v>
      </c>
      <c r="G34" s="18" t="n">
        <v>437.41114488</v>
      </c>
      <c r="H34" s="20" t="n">
        <v>12.4098384</v>
      </c>
      <c r="I34" s="18" t="n">
        <v>433.59937139</v>
      </c>
      <c r="J34" s="20" t="n">
        <v>11.7871668</v>
      </c>
      <c r="K34" s="18" t="n">
        <v>409.4060135</v>
      </c>
      <c r="L34" s="20" t="n">
        <v>14.90885734</v>
      </c>
      <c r="M34" s="18" t="s">
        <v>404</v>
      </c>
      <c r="N34" s="20" t="s">
        <v>404</v>
      </c>
      <c r="O34" s="18" t="s">
        <v>404</v>
      </c>
      <c r="P34" s="20" t="s">
        <v>404</v>
      </c>
      <c r="Q34" s="18" t="s">
        <v>404</v>
      </c>
      <c r="R34" s="20" t="s">
        <v>404</v>
      </c>
      <c r="S34" s="18" t="s">
        <v>404</v>
      </c>
      <c r="T34" s="20" t="s">
        <v>404</v>
      </c>
      <c r="U34" s="18" t="n">
        <v>470.23491826</v>
      </c>
      <c r="V34" s="20" t="n">
        <v>12.64722787</v>
      </c>
    </row>
    <row r="35" spans="1:22">
      <c r="A35" s="15" t="s">
        <v>432</v>
      </c>
      <c r="B35" s="17" t="n">
        <v>6406</v>
      </c>
      <c r="C35" s="18">
        <f>(443.0/B35*100)</f>
        <v/>
      </c>
      <c r="D35" s="19" t="n">
        <v>5963</v>
      </c>
      <c r="E35" s="18" t="n">
        <v>516.31609678</v>
      </c>
      <c r="F35" s="20" t="n">
        <v>2.04524709</v>
      </c>
      <c r="G35" s="18" t="n">
        <v>501.52392209</v>
      </c>
      <c r="H35" s="20" t="n">
        <v>2.2584877</v>
      </c>
      <c r="I35" s="18" t="n">
        <v>485.72060201</v>
      </c>
      <c r="J35" s="20" t="n">
        <v>3.38844512</v>
      </c>
      <c r="K35" s="18" t="n">
        <v>539.16141956</v>
      </c>
      <c r="L35" s="20" t="n">
        <v>7.33487923</v>
      </c>
      <c r="M35" s="18" t="s">
        <v>404</v>
      </c>
      <c r="N35" s="20" t="s">
        <v>404</v>
      </c>
      <c r="O35" s="18" t="s">
        <v>404</v>
      </c>
      <c r="P35" s="20" t="s">
        <v>404</v>
      </c>
      <c r="Q35" s="18" t="s">
        <v>404</v>
      </c>
      <c r="R35" s="20" t="s">
        <v>404</v>
      </c>
      <c r="S35" s="18" t="s">
        <v>404</v>
      </c>
      <c r="T35" s="20" t="s">
        <v>404</v>
      </c>
      <c r="U35" s="18" t="n">
        <v>494.83062577</v>
      </c>
      <c r="V35" s="20" t="n">
        <v>11.77595909</v>
      </c>
    </row>
    <row r="36" spans="1:22">
      <c r="A36" s="15" t="s">
        <v>433</v>
      </c>
      <c r="B36" s="17" t="n">
        <v>6736</v>
      </c>
      <c r="C36" s="18">
        <f>(10.0/B36*100)</f>
        <v/>
      </c>
      <c r="D36" s="19" t="n">
        <v>6726</v>
      </c>
      <c r="E36" s="18" t="n">
        <v>504.56111195</v>
      </c>
      <c r="F36" s="20" t="n">
        <v>5.43711088</v>
      </c>
      <c r="G36" s="18" t="n">
        <v>505.34955676</v>
      </c>
      <c r="H36" s="20" t="n">
        <v>5.71194261</v>
      </c>
      <c r="I36" s="18" t="n">
        <v>489.02985493</v>
      </c>
      <c r="J36" s="20" t="n">
        <v>3.5740338</v>
      </c>
      <c r="K36" s="18" t="n">
        <v>485.64571679</v>
      </c>
      <c r="L36" s="20" t="n">
        <v>7.49746126</v>
      </c>
      <c r="M36" s="18" t="s">
        <v>404</v>
      </c>
      <c r="N36" s="20" t="s">
        <v>404</v>
      </c>
      <c r="O36" s="18" t="s">
        <v>404</v>
      </c>
      <c r="P36" s="20" t="s">
        <v>404</v>
      </c>
      <c r="Q36" s="18" t="s">
        <v>404</v>
      </c>
      <c r="R36" s="20" t="s">
        <v>404</v>
      </c>
      <c r="S36" s="18" t="s">
        <v>404</v>
      </c>
      <c r="T36" s="20" t="s">
        <v>404</v>
      </c>
      <c r="U36" s="18" t="n">
        <v>506.75713209</v>
      </c>
      <c r="V36" s="20" t="n">
        <v>9.202139239999999</v>
      </c>
    </row>
    <row r="37" spans="1:22">
      <c r="A37" s="15" t="s">
        <v>434</v>
      </c>
      <c r="B37" s="17" t="n">
        <v>5458</v>
      </c>
      <c r="C37" s="18">
        <f>(0.0/B37*100)</f>
        <v/>
      </c>
      <c r="D37" s="19" t="n">
        <v>5458</v>
      </c>
      <c r="E37" s="18" t="n">
        <v>510.85193991</v>
      </c>
      <c r="F37" s="20" t="n">
        <v>6.30001904</v>
      </c>
      <c r="G37" s="18" t="n">
        <v>495.97688365</v>
      </c>
      <c r="H37" s="20" t="n">
        <v>5.78319489</v>
      </c>
      <c r="I37" s="18" t="n">
        <v>497.71245662</v>
      </c>
      <c r="J37" s="20" t="n">
        <v>5.87525774</v>
      </c>
      <c r="K37" s="18" t="n">
        <v>465.48014791</v>
      </c>
      <c r="L37" s="20" t="n">
        <v>19.51742733</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494.1643759</v>
      </c>
      <c r="F38" s="20" t="n">
        <v>5.76933268</v>
      </c>
      <c r="G38" s="18" t="n">
        <v>505.4030492</v>
      </c>
      <c r="H38" s="20" t="n">
        <v>6.11601412</v>
      </c>
      <c r="I38" s="18" t="n">
        <v>467.88681896</v>
      </c>
      <c r="J38" s="20" t="n">
        <v>8.593915519999999</v>
      </c>
      <c r="K38" s="18" t="n">
        <v>438.24122571</v>
      </c>
      <c r="L38" s="20" t="n">
        <v>11.25905712</v>
      </c>
      <c r="M38" s="18" t="s">
        <v>404</v>
      </c>
      <c r="N38" s="20" t="s">
        <v>404</v>
      </c>
      <c r="O38" s="18" t="s">
        <v>404</v>
      </c>
      <c r="P38" s="20" t="s">
        <v>404</v>
      </c>
      <c r="Q38" s="18" t="s">
        <v>404</v>
      </c>
      <c r="R38" s="20" t="s">
        <v>404</v>
      </c>
      <c r="S38" s="18" t="s">
        <v>404</v>
      </c>
      <c r="T38" s="20" t="s">
        <v>404</v>
      </c>
      <c r="U38" s="18" t="n">
        <v>495.02112229</v>
      </c>
      <c r="V38" s="20" t="n">
        <v>13.77743533</v>
      </c>
    </row>
    <row r="39" spans="1:22">
      <c r="A39" s="15" t="s">
        <v>436</v>
      </c>
      <c r="B39" s="17" t="n">
        <v>5895</v>
      </c>
      <c r="C39" s="18">
        <f>(0.0/B39*100)</f>
        <v/>
      </c>
      <c r="D39" s="19" t="n">
        <v>5895</v>
      </c>
      <c r="E39" s="18" t="n">
        <v>459.5532413</v>
      </c>
      <c r="F39" s="20" t="n">
        <v>8.272874229999999</v>
      </c>
      <c r="G39" s="18" t="n">
        <v>431.89750178</v>
      </c>
      <c r="H39" s="20" t="n">
        <v>8.815161549999999</v>
      </c>
      <c r="I39" s="18" t="n">
        <v>391.06454042</v>
      </c>
      <c r="J39" s="20" t="n">
        <v>6.08872687</v>
      </c>
      <c r="K39" s="18" t="n">
        <v>388.20335478</v>
      </c>
      <c r="L39" s="20" t="n">
        <v>8.147350879999999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507.92615842</v>
      </c>
      <c r="F40" s="20" t="n">
        <v>7.05323538</v>
      </c>
      <c r="G40" s="18" t="n">
        <v>502.80933794</v>
      </c>
      <c r="H40" s="20" t="n">
        <v>5.97600818</v>
      </c>
      <c r="I40" s="18" t="n">
        <v>496.69941988</v>
      </c>
      <c r="J40" s="20" t="n">
        <v>6.57990113</v>
      </c>
      <c r="K40" s="18" t="n">
        <v>482.8221832</v>
      </c>
      <c r="L40" s="20" t="n">
        <v>9.84636259</v>
      </c>
      <c r="M40" s="18" t="s">
        <v>404</v>
      </c>
      <c r="N40" s="20" t="s">
        <v>404</v>
      </c>
      <c r="O40" s="18" t="s">
        <v>404</v>
      </c>
      <c r="P40" s="20" t="s">
        <v>404</v>
      </c>
      <c r="Q40" s="18" t="s">
        <v>404</v>
      </c>
      <c r="R40" s="20" t="s">
        <v>404</v>
      </c>
      <c r="S40" s="18" t="s">
        <v>404</v>
      </c>
      <c r="T40" s="20" t="s">
        <v>404</v>
      </c>
      <c r="U40" s="18" t="n">
        <v>490.7874377</v>
      </c>
      <c r="V40" s="20" t="n">
        <v>9.6094708</v>
      </c>
    </row>
    <row r="41" spans="1:22">
      <c r="A41" s="15" t="s">
        <v>438</v>
      </c>
      <c r="B41" s="17" t="n">
        <v>5712</v>
      </c>
      <c r="C41" s="18">
        <f>(99.0/B41*100)</f>
        <v/>
      </c>
      <c r="D41" s="19" t="n">
        <v>5613</v>
      </c>
      <c r="E41" s="18" t="n">
        <v>508.98655175</v>
      </c>
      <c r="F41" s="20" t="n">
        <v>4.96456557</v>
      </c>
      <c r="G41" s="18" t="n">
        <v>496.77290652</v>
      </c>
      <c r="H41" s="20" t="n">
        <v>5.49063811</v>
      </c>
      <c r="I41" s="18" t="n">
        <v>479.15824389</v>
      </c>
      <c r="J41" s="20" t="n">
        <v>8.786597649999999</v>
      </c>
      <c r="K41" s="18" t="n">
        <v>464.10963298</v>
      </c>
      <c r="L41" s="20" t="n">
        <v>13.67429057</v>
      </c>
      <c r="M41" s="18" t="s">
        <v>404</v>
      </c>
      <c r="N41" s="20" t="s">
        <v>404</v>
      </c>
      <c r="O41" s="18" t="s">
        <v>404</v>
      </c>
      <c r="P41" s="20" t="s">
        <v>404</v>
      </c>
      <c r="Q41" s="18" t="s">
        <v>404</v>
      </c>
      <c r="R41" s="20" t="s">
        <v>404</v>
      </c>
      <c r="S41" s="18" t="s">
        <v>404</v>
      </c>
      <c r="T41" s="20" t="s">
        <v>404</v>
      </c>
      <c r="U41" s="18" t="n">
        <v>515.9332391200001</v>
      </c>
      <c r="V41" s="20" t="n">
        <v>9.22036177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401.47879133</v>
      </c>
      <c r="F44" s="20" t="n">
        <v>5.01058244</v>
      </c>
      <c r="G44" s="18" t="n">
        <v>405.49931226</v>
      </c>
      <c r="H44" s="20" t="n">
        <v>7.43291394</v>
      </c>
      <c r="I44" s="18" t="n">
        <v>426.98480809</v>
      </c>
      <c r="J44" s="20" t="n">
        <v>12.23392899</v>
      </c>
      <c r="K44" s="18" t="n">
        <v>389.64239563</v>
      </c>
      <c r="L44" s="20" t="n">
        <v>13.63146339</v>
      </c>
      <c r="M44" s="18" t="s">
        <v>404</v>
      </c>
      <c r="N44" s="20" t="s">
        <v>404</v>
      </c>
      <c r="O44" s="18" t="s">
        <v>404</v>
      </c>
      <c r="P44" s="20" t="s">
        <v>404</v>
      </c>
      <c r="Q44" s="18" t="s">
        <v>404</v>
      </c>
      <c r="R44" s="20" t="s">
        <v>404</v>
      </c>
      <c r="S44" s="18" t="n">
        <v>477.67442353</v>
      </c>
      <c r="T44" s="20" t="n">
        <v>14.95946159</v>
      </c>
      <c r="U44" s="18" t="n">
        <v>503.096413</v>
      </c>
      <c r="V44" s="20" t="n">
        <v>28.73731351</v>
      </c>
    </row>
    <row r="45" spans="1:22">
      <c r="A45" s="15" t="s">
        <v>442</v>
      </c>
      <c r="B45" s="17" t="n">
        <v>5519</v>
      </c>
      <c r="C45" s="18">
        <f>(0.0/B45*100)</f>
        <v/>
      </c>
      <c r="D45" s="19" t="n">
        <v>5519</v>
      </c>
      <c r="E45" s="18" t="n">
        <v>345.12072782</v>
      </c>
      <c r="F45" s="20" t="n">
        <v>5.59092286</v>
      </c>
      <c r="G45" s="18" t="n">
        <v>352.11419009</v>
      </c>
      <c r="H45" s="20" t="n">
        <v>7.03830269</v>
      </c>
      <c r="I45" s="18" t="n">
        <v>358.3618019</v>
      </c>
      <c r="J45" s="20" t="n">
        <v>8.32621241</v>
      </c>
      <c r="K45" s="18" t="n">
        <v>347.35860067</v>
      </c>
      <c r="L45" s="20" t="n">
        <v>12.80663505</v>
      </c>
      <c r="M45" s="18" t="s">
        <v>404</v>
      </c>
      <c r="N45" s="20" t="s">
        <v>404</v>
      </c>
      <c r="O45" s="18" t="s">
        <v>404</v>
      </c>
      <c r="P45" s="20" t="s">
        <v>404</v>
      </c>
      <c r="Q45" s="18" t="s">
        <v>404</v>
      </c>
      <c r="R45" s="20" t="s">
        <v>404</v>
      </c>
      <c r="S45" s="18" t="s">
        <v>404</v>
      </c>
      <c r="T45" s="20" t="s">
        <v>404</v>
      </c>
      <c r="U45" s="18" t="n">
        <v>372.1149643</v>
      </c>
      <c r="V45" s="20" t="n">
        <v>17.77506446</v>
      </c>
    </row>
    <row r="46" spans="1:22">
      <c r="A46" s="15" t="s">
        <v>443</v>
      </c>
      <c r="B46" s="17" t="n">
        <v>23141</v>
      </c>
      <c r="C46" s="18">
        <f>(4196.0/B46*100)</f>
        <v/>
      </c>
      <c r="D46" s="19" t="n">
        <v>18945</v>
      </c>
      <c r="E46" s="18" t="n">
        <v>422.64368457</v>
      </c>
      <c r="F46" s="20" t="n">
        <v>5.28425295</v>
      </c>
      <c r="G46" s="18" t="n">
        <v>401.12576881</v>
      </c>
      <c r="H46" s="20" t="n">
        <v>5.50947243</v>
      </c>
      <c r="I46" s="18" t="n">
        <v>413.57126876</v>
      </c>
      <c r="J46" s="20" t="n">
        <v>6.74191724</v>
      </c>
      <c r="K46" s="18" t="n">
        <v>376.95981618</v>
      </c>
      <c r="L46" s="20" t="n">
        <v>7.93293787</v>
      </c>
      <c r="M46" s="18" t="s">
        <v>404</v>
      </c>
      <c r="N46" s="20" t="s">
        <v>404</v>
      </c>
      <c r="O46" s="18" t="s">
        <v>404</v>
      </c>
      <c r="P46" s="20" t="s">
        <v>404</v>
      </c>
      <c r="Q46" s="18" t="s">
        <v>404</v>
      </c>
      <c r="R46" s="20" t="s">
        <v>404</v>
      </c>
      <c r="S46" s="18" t="s">
        <v>404</v>
      </c>
      <c r="T46" s="20" t="s">
        <v>404</v>
      </c>
      <c r="U46" s="18" t="n">
        <v>373.93501472</v>
      </c>
      <c r="V46" s="20" t="n">
        <v>9.278890179999999</v>
      </c>
    </row>
    <row r="47" spans="1:22">
      <c r="A47" s="15" t="s">
        <v>444</v>
      </c>
      <c r="B47" s="17" t="n">
        <v>5928</v>
      </c>
      <c r="C47" s="18">
        <f>(0.0/B47*100)</f>
        <v/>
      </c>
      <c r="D47" s="19" t="n">
        <v>5928</v>
      </c>
      <c r="E47" s="18" t="n">
        <v>429.94365407</v>
      </c>
      <c r="F47" s="20" t="n">
        <v>6.24047101</v>
      </c>
      <c r="G47" s="18" t="n">
        <v>444.63730069</v>
      </c>
      <c r="H47" s="20" t="n">
        <v>14.7680965</v>
      </c>
      <c r="I47" s="18" t="n">
        <v>407.17471014</v>
      </c>
      <c r="J47" s="20" t="n">
        <v>22.74217332</v>
      </c>
      <c r="K47" s="18" t="n">
        <v>421.491746</v>
      </c>
      <c r="L47" s="20" t="n">
        <v>42.50108062</v>
      </c>
      <c r="M47" s="18" t="s">
        <v>404</v>
      </c>
      <c r="N47" s="20" t="s">
        <v>404</v>
      </c>
      <c r="O47" s="18" t="s">
        <v>404</v>
      </c>
      <c r="P47" s="20" t="s">
        <v>404</v>
      </c>
      <c r="Q47" s="18" t="s">
        <v>404</v>
      </c>
      <c r="R47" s="20" t="s">
        <v>404</v>
      </c>
      <c r="S47" s="18" t="s">
        <v>404</v>
      </c>
      <c r="T47" s="20" t="s">
        <v>404</v>
      </c>
      <c r="U47" s="18" t="n">
        <v>499.56237767</v>
      </c>
      <c r="V47" s="20" t="n">
        <v>22.77523511</v>
      </c>
    </row>
    <row r="48" spans="1:22">
      <c r="A48" s="15" t="s">
        <v>445</v>
      </c>
      <c r="B48" s="17" t="n">
        <v>9841</v>
      </c>
      <c r="C48" s="18">
        <f>(40.0/B48*100)</f>
        <v/>
      </c>
      <c r="D48" s="19" t="n">
        <v>9801</v>
      </c>
      <c r="E48" s="18" t="n">
        <v>530.69184369</v>
      </c>
      <c r="F48" s="20" t="n">
        <v>17.9217111</v>
      </c>
      <c r="G48" s="18" t="n">
        <v>500.82696833</v>
      </c>
      <c r="H48" s="20" t="n">
        <v>10.83066763</v>
      </c>
      <c r="I48" s="18" t="n">
        <v>490.08233337</v>
      </c>
      <c r="J48" s="20" t="n">
        <v>10.80351682</v>
      </c>
      <c r="K48" s="18" t="n">
        <v>473.10587732</v>
      </c>
      <c r="L48" s="20" t="n">
        <v>13.21573012</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433.11841466</v>
      </c>
      <c r="F49" s="20" t="n">
        <v>6.02454563</v>
      </c>
      <c r="G49" s="18" t="n">
        <v>425.01912402</v>
      </c>
      <c r="H49" s="20" t="n">
        <v>8.73940073</v>
      </c>
      <c r="I49" s="18" t="n">
        <v>420.09400792</v>
      </c>
      <c r="J49" s="20" t="n">
        <v>5.9771102</v>
      </c>
      <c r="K49" s="18" t="n">
        <v>413.9437108</v>
      </c>
      <c r="L49" s="20" t="n">
        <v>11.18210046</v>
      </c>
      <c r="M49" s="18" t="s">
        <v>404</v>
      </c>
      <c r="N49" s="20" t="s">
        <v>404</v>
      </c>
      <c r="O49" s="18" t="s">
        <v>404</v>
      </c>
      <c r="P49" s="20" t="s">
        <v>404</v>
      </c>
      <c r="Q49" s="18" t="s">
        <v>404</v>
      </c>
      <c r="R49" s="20" t="s">
        <v>404</v>
      </c>
      <c r="S49" s="18" t="s">
        <v>404</v>
      </c>
      <c r="T49" s="20" t="s">
        <v>404</v>
      </c>
      <c r="U49" s="18" t="n">
        <v>441.56604913</v>
      </c>
      <c r="V49" s="20" t="n">
        <v>9.378277799999999</v>
      </c>
    </row>
    <row r="50" spans="1:22">
      <c r="A50" s="15" t="s">
        <v>447</v>
      </c>
      <c r="B50" s="17" t="n">
        <v>11795</v>
      </c>
      <c r="C50" s="18">
        <f>(1031.0/B50*100)</f>
        <v/>
      </c>
      <c r="D50" s="19" t="n">
        <v>10764</v>
      </c>
      <c r="E50" s="18" t="n">
        <v>443.52053943</v>
      </c>
      <c r="F50" s="20" t="n">
        <v>6.01728064</v>
      </c>
      <c r="G50" s="18" t="n">
        <v>423.51124169</v>
      </c>
      <c r="H50" s="20" t="n">
        <v>7.8941617</v>
      </c>
      <c r="I50" s="18" t="n">
        <v>421.90405472</v>
      </c>
      <c r="J50" s="20" t="n">
        <v>6.07628571</v>
      </c>
      <c r="K50" s="18" t="n">
        <v>407.78854819</v>
      </c>
      <c r="L50" s="20" t="n">
        <v>13.55661303</v>
      </c>
      <c r="M50" s="18" t="s">
        <v>404</v>
      </c>
      <c r="N50" s="20" t="s">
        <v>404</v>
      </c>
      <c r="O50" s="18" t="s">
        <v>404</v>
      </c>
      <c r="P50" s="20" t="s">
        <v>404</v>
      </c>
      <c r="Q50" s="18" t="s">
        <v>404</v>
      </c>
      <c r="R50" s="20" t="s">
        <v>404</v>
      </c>
      <c r="S50" s="18" t="s">
        <v>404</v>
      </c>
      <c r="T50" s="20" t="s">
        <v>404</v>
      </c>
      <c r="U50" s="18" t="n">
        <v>417.21967454</v>
      </c>
      <c r="V50" s="20" t="n">
        <v>15.34134989</v>
      </c>
    </row>
    <row r="51" spans="1:22">
      <c r="A51" s="15" t="s">
        <v>448</v>
      </c>
      <c r="B51" s="17" t="n">
        <v>6866</v>
      </c>
      <c r="C51" s="18">
        <f>(0.0/B51*100)</f>
        <v/>
      </c>
      <c r="D51" s="19" t="n">
        <v>6866</v>
      </c>
      <c r="E51" s="18" t="n">
        <v>420.76175588</v>
      </c>
      <c r="F51" s="20" t="n">
        <v>6.93395032</v>
      </c>
      <c r="G51" s="18" t="n">
        <v>428.47340248</v>
      </c>
      <c r="H51" s="20" t="n">
        <v>6.67986869</v>
      </c>
      <c r="I51" s="18" t="n">
        <v>431.09515617</v>
      </c>
      <c r="J51" s="20" t="n">
        <v>7.14759395</v>
      </c>
      <c r="K51" s="18" t="n">
        <v>432.06563603</v>
      </c>
      <c r="L51" s="20" t="n">
        <v>7.31662339</v>
      </c>
      <c r="M51" s="18" t="s">
        <v>404</v>
      </c>
      <c r="N51" s="20" t="s">
        <v>404</v>
      </c>
      <c r="O51" s="18" t="s">
        <v>404</v>
      </c>
      <c r="P51" s="20" t="s">
        <v>404</v>
      </c>
      <c r="Q51" s="18" t="s">
        <v>404</v>
      </c>
      <c r="R51" s="20" t="s">
        <v>404</v>
      </c>
      <c r="S51" s="18" t="s">
        <v>404</v>
      </c>
      <c r="T51" s="20" t="s">
        <v>404</v>
      </c>
      <c r="U51" s="18" t="n">
        <v>414.94758091</v>
      </c>
      <c r="V51" s="20" t="n">
        <v>19.42937117</v>
      </c>
    </row>
    <row r="52" spans="1:22">
      <c r="A52" s="15" t="s">
        <v>449</v>
      </c>
      <c r="B52" s="17" t="n">
        <v>5809</v>
      </c>
      <c r="C52" s="18">
        <f>(0.0/B52*100)</f>
        <v/>
      </c>
      <c r="D52" s="19" t="n">
        <v>5809</v>
      </c>
      <c r="E52" s="18" t="n">
        <v>501.75927697</v>
      </c>
      <c r="F52" s="20" t="n">
        <v>5.26910311</v>
      </c>
      <c r="G52" s="18" t="n">
        <v>471.44002785</v>
      </c>
      <c r="H52" s="20" t="n">
        <v>6.76590391</v>
      </c>
      <c r="I52" s="18" t="n">
        <v>472.57845993</v>
      </c>
      <c r="J52" s="20" t="n">
        <v>12.33192418</v>
      </c>
      <c r="K52" s="18" t="n">
        <v>510.00314269</v>
      </c>
      <c r="L52" s="20" t="n">
        <v>20.58572611</v>
      </c>
      <c r="M52" s="18" t="s">
        <v>404</v>
      </c>
      <c r="N52" s="20" t="s">
        <v>404</v>
      </c>
      <c r="O52" s="18" t="s">
        <v>404</v>
      </c>
      <c r="P52" s="20" t="s">
        <v>404</v>
      </c>
      <c r="Q52" s="18" t="s">
        <v>404</v>
      </c>
      <c r="R52" s="20" t="s">
        <v>404</v>
      </c>
      <c r="S52" s="18" t="s">
        <v>404</v>
      </c>
      <c r="T52" s="20" t="s">
        <v>404</v>
      </c>
      <c r="U52" s="18" t="n">
        <v>381.8481</v>
      </c>
      <c r="V52" s="20" t="n">
        <v>13.66633815</v>
      </c>
    </row>
    <row r="53" spans="1:22">
      <c r="A53" s="15" t="s">
        <v>450</v>
      </c>
      <c r="B53" s="17" t="n">
        <v>5571</v>
      </c>
      <c r="C53" s="18">
        <f>(0.0/B53*100)</f>
        <v/>
      </c>
      <c r="D53" s="19" t="n">
        <v>5571</v>
      </c>
      <c r="E53" s="18" t="n">
        <v>443.65548675</v>
      </c>
      <c r="F53" s="20" t="n">
        <v>2.36429594</v>
      </c>
      <c r="G53" s="18" t="n">
        <v>441.48123113</v>
      </c>
      <c r="H53" s="20" t="n">
        <v>2.38556864</v>
      </c>
      <c r="I53" s="18" t="n">
        <v>430.5905639</v>
      </c>
      <c r="J53" s="20" t="n">
        <v>4.15836892</v>
      </c>
      <c r="K53" s="18" t="n">
        <v>462.35963657</v>
      </c>
      <c r="L53" s="20" t="n">
        <v>4.85107128</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362.64935501</v>
      </c>
      <c r="F54" s="20" t="n">
        <v>5.51641783</v>
      </c>
      <c r="G54" s="18" t="n">
        <v>358.29668896</v>
      </c>
      <c r="H54" s="20" t="n">
        <v>7.82770803</v>
      </c>
      <c r="I54" s="18" t="n">
        <v>343.10788294</v>
      </c>
      <c r="J54" s="20" t="n">
        <v>7.70194773</v>
      </c>
      <c r="K54" s="18" t="n">
        <v>368.11714848</v>
      </c>
      <c r="L54" s="20" t="n">
        <v>10.91840711</v>
      </c>
      <c r="M54" s="18" t="s">
        <v>404</v>
      </c>
      <c r="N54" s="20" t="s">
        <v>404</v>
      </c>
      <c r="O54" s="18" t="s">
        <v>404</v>
      </c>
      <c r="P54" s="20" t="s">
        <v>404</v>
      </c>
      <c r="Q54" s="18" t="s">
        <v>404</v>
      </c>
      <c r="R54" s="20" t="s">
        <v>404</v>
      </c>
      <c r="S54" s="18" t="s">
        <v>404</v>
      </c>
      <c r="T54" s="20" t="s">
        <v>404</v>
      </c>
      <c r="U54" s="18" t="n">
        <v>334.00789695</v>
      </c>
      <c r="V54" s="20" t="n">
        <v>9.881198960000001</v>
      </c>
    </row>
    <row r="55" spans="1:22">
      <c r="A55" s="15" t="s">
        <v>452</v>
      </c>
      <c r="B55" s="17" t="n">
        <v>5316</v>
      </c>
      <c r="C55" s="18">
        <f>(43.0/B55*100)</f>
        <v/>
      </c>
      <c r="D55" s="19" t="n">
        <v>5273</v>
      </c>
      <c r="E55" s="18" t="n">
        <v>400.20230454</v>
      </c>
      <c r="F55" s="20" t="n">
        <v>3.69452745</v>
      </c>
      <c r="G55" s="18" t="n">
        <v>420.08953274</v>
      </c>
      <c r="H55" s="20" t="n">
        <v>15.9214795</v>
      </c>
      <c r="I55" s="18" t="n">
        <v>396.57168529</v>
      </c>
      <c r="J55" s="20" t="n">
        <v>13.4927822</v>
      </c>
      <c r="K55" s="18" t="n">
        <v>349.0947583</v>
      </c>
      <c r="L55" s="20" t="n">
        <v>23.87234863</v>
      </c>
      <c r="M55" s="18" t="s">
        <v>404</v>
      </c>
      <c r="N55" s="20" t="s">
        <v>404</v>
      </c>
      <c r="O55" s="18" t="s">
        <v>404</v>
      </c>
      <c r="P55" s="20" t="s">
        <v>404</v>
      </c>
      <c r="Q55" s="18" t="s">
        <v>404</v>
      </c>
      <c r="R55" s="20" t="s">
        <v>404</v>
      </c>
      <c r="S55" s="18" t="n">
        <v>413.6588634</v>
      </c>
      <c r="T55" s="20" t="n">
        <v>5.84716265</v>
      </c>
      <c r="U55" s="18" t="n">
        <v>402.93394312</v>
      </c>
      <c r="V55" s="20" t="n">
        <v>8.030321069999999</v>
      </c>
    </row>
    <row r="56" spans="1:22">
      <c r="A56" s="15" t="s">
        <v>453</v>
      </c>
      <c r="B56" s="17" t="n">
        <v>5359</v>
      </c>
      <c r="C56" s="18">
        <f>(0.0/B56*100)</f>
        <v/>
      </c>
      <c r="D56" s="19" t="n">
        <v>5359</v>
      </c>
      <c r="E56" s="18" t="n">
        <v>520.35360382</v>
      </c>
      <c r="F56" s="20" t="n">
        <v>6.49816426</v>
      </c>
      <c r="G56" s="18" t="n">
        <v>525.77282616</v>
      </c>
      <c r="H56" s="20" t="n">
        <v>6.71141649</v>
      </c>
      <c r="I56" s="18" t="n">
        <v>546.5876651</v>
      </c>
      <c r="J56" s="20" t="n">
        <v>10.26436217</v>
      </c>
      <c r="K56" s="18" t="n">
        <v>524.28572206</v>
      </c>
      <c r="L56" s="20" t="n">
        <v>27.05031519</v>
      </c>
      <c r="M56" s="18" t="s">
        <v>404</v>
      </c>
      <c r="N56" s="20" t="s">
        <v>404</v>
      </c>
      <c r="O56" s="18" t="s">
        <v>404</v>
      </c>
      <c r="P56" s="20" t="s">
        <v>404</v>
      </c>
      <c r="Q56" s="18" t="s">
        <v>404</v>
      </c>
      <c r="R56" s="20" t="s">
        <v>404</v>
      </c>
      <c r="S56" s="18" t="s">
        <v>404</v>
      </c>
      <c r="T56" s="20" t="s">
        <v>404</v>
      </c>
      <c r="U56" s="18" t="n">
        <v>517.26822223</v>
      </c>
      <c r="V56" s="20" t="n">
        <v>15.41489383</v>
      </c>
    </row>
    <row r="57" spans="1:22">
      <c r="A57" s="15" t="s">
        <v>454</v>
      </c>
      <c r="B57" s="17" t="n">
        <v>6513</v>
      </c>
      <c r="C57" s="18">
        <f>(0.0/B57*100)</f>
        <v/>
      </c>
      <c r="D57" s="19" t="n">
        <v>6513</v>
      </c>
      <c r="E57" s="18" t="n">
        <v>406.37479996</v>
      </c>
      <c r="F57" s="20" t="n">
        <v>3.84553825</v>
      </c>
      <c r="G57" s="18" t="n">
        <v>396.68742466</v>
      </c>
      <c r="H57" s="20" t="n">
        <v>8.91226303</v>
      </c>
      <c r="I57" s="18" t="n">
        <v>382.98811148</v>
      </c>
      <c r="J57" s="20" t="n">
        <v>8.78260832</v>
      </c>
      <c r="K57" s="18" t="n">
        <v>381.0572488</v>
      </c>
      <c r="L57" s="20" t="n">
        <v>8.313405700000001</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413.50886915</v>
      </c>
      <c r="F58" s="20" t="n">
        <v>9.15438971</v>
      </c>
      <c r="G58" s="18" t="n">
        <v>403.94484648</v>
      </c>
      <c r="H58" s="20" t="n">
        <v>6.83102461</v>
      </c>
      <c r="I58" s="18" t="n">
        <v>425.92050495</v>
      </c>
      <c r="J58" s="20" t="n">
        <v>6.95067951</v>
      </c>
      <c r="K58" s="18" t="n">
        <v>393.986888</v>
      </c>
      <c r="L58" s="20" t="n">
        <v>8.39285798</v>
      </c>
      <c r="M58" s="18" t="s">
        <v>404</v>
      </c>
      <c r="N58" s="20" t="s">
        <v>404</v>
      </c>
      <c r="O58" s="18" t="s">
        <v>404</v>
      </c>
      <c r="P58" s="20" t="s">
        <v>404</v>
      </c>
      <c r="Q58" s="18" t="s">
        <v>404</v>
      </c>
      <c r="R58" s="20" t="s">
        <v>404</v>
      </c>
      <c r="S58" s="18" t="n">
        <v>363.99417198</v>
      </c>
      <c r="T58" s="20" t="n">
        <v>12.21422891</v>
      </c>
      <c r="U58" s="18" t="n">
        <v>378.5608972</v>
      </c>
      <c r="V58" s="20" t="n">
        <v>20.8818364</v>
      </c>
    </row>
    <row r="59" spans="1:22">
      <c r="A59" s="15" t="s">
        <v>456</v>
      </c>
      <c r="B59" s="17" t="n">
        <v>4826</v>
      </c>
      <c r="C59" s="18">
        <f>(0.0/B59*100)</f>
        <v/>
      </c>
      <c r="D59" s="19" t="n">
        <v>4826</v>
      </c>
      <c r="E59" s="18" t="n">
        <v>346.76124203</v>
      </c>
      <c r="F59" s="20" t="n">
        <v>2.54060156</v>
      </c>
      <c r="G59" s="18" t="n">
        <v>339.99706619</v>
      </c>
      <c r="H59" s="20" t="n">
        <v>2.61851353</v>
      </c>
      <c r="I59" s="18" t="n">
        <v>355.08686561</v>
      </c>
      <c r="J59" s="20" t="n">
        <v>4.32906758</v>
      </c>
      <c r="K59" s="18" t="n">
        <v>367.00382865</v>
      </c>
      <c r="L59" s="20" t="n">
        <v>6.17789972</v>
      </c>
      <c r="M59" s="18" t="s">
        <v>404</v>
      </c>
      <c r="N59" s="20" t="s">
        <v>404</v>
      </c>
      <c r="O59" s="18" t="s">
        <v>404</v>
      </c>
      <c r="P59" s="20" t="s">
        <v>404</v>
      </c>
      <c r="Q59" s="18" t="s">
        <v>404</v>
      </c>
      <c r="R59" s="20" t="s">
        <v>404</v>
      </c>
      <c r="S59" s="18" t="s">
        <v>404</v>
      </c>
      <c r="T59" s="20" t="s">
        <v>404</v>
      </c>
      <c r="U59" s="18" t="n">
        <v>349.8556462</v>
      </c>
      <c r="V59" s="20" t="n">
        <v>18.00712167</v>
      </c>
    </row>
    <row r="60" spans="1:22">
      <c r="A60" s="15" t="s">
        <v>457</v>
      </c>
      <c r="B60" s="17" t="n">
        <v>4546</v>
      </c>
      <c r="C60" s="18">
        <f>(0.0/B60*100)</f>
        <v/>
      </c>
      <c r="D60" s="19" t="n">
        <v>4546</v>
      </c>
      <c r="E60" s="18" t="n">
        <v>355.32306473</v>
      </c>
      <c r="F60" s="20" t="n">
        <v>7.24884412</v>
      </c>
      <c r="G60" s="18" t="n">
        <v>340.19488896</v>
      </c>
      <c r="H60" s="20" t="n">
        <v>12.60605036</v>
      </c>
      <c r="I60" s="18" t="n">
        <v>327.97242267</v>
      </c>
      <c r="J60" s="20" t="n">
        <v>13.35226183</v>
      </c>
      <c r="K60" s="18" t="n">
        <v>344.39879767</v>
      </c>
      <c r="L60" s="20" t="n">
        <v>44.12447331</v>
      </c>
      <c r="M60" s="18" t="s">
        <v>404</v>
      </c>
      <c r="N60" s="20" t="s">
        <v>404</v>
      </c>
      <c r="O60" s="18" t="s">
        <v>404</v>
      </c>
      <c r="P60" s="20" t="s">
        <v>404</v>
      </c>
      <c r="Q60" s="18" t="s">
        <v>404</v>
      </c>
      <c r="R60" s="20" t="s">
        <v>404</v>
      </c>
      <c r="S60" s="18" t="s">
        <v>404</v>
      </c>
      <c r="T60" s="20" t="s">
        <v>404</v>
      </c>
      <c r="U60" s="18" t="n">
        <v>349.58453634</v>
      </c>
      <c r="V60" s="20" t="n">
        <v>18.18965383</v>
      </c>
    </row>
    <row r="61" spans="1:22">
      <c r="A61" s="15" t="s">
        <v>458</v>
      </c>
      <c r="B61" s="17" t="n">
        <v>6525</v>
      </c>
      <c r="C61" s="18">
        <f>(0.0/B61*100)</f>
        <v/>
      </c>
      <c r="D61" s="19" t="n">
        <v>6525</v>
      </c>
      <c r="E61" s="18" t="n">
        <v>471.52989211</v>
      </c>
      <c r="F61" s="20" t="n">
        <v>3.42560022</v>
      </c>
      <c r="G61" s="18" t="n">
        <v>478.71255757</v>
      </c>
      <c r="H61" s="20" t="n">
        <v>7.95422765</v>
      </c>
      <c r="I61" s="18" t="n">
        <v>470.72117555</v>
      </c>
      <c r="J61" s="20" t="n">
        <v>12.2192151</v>
      </c>
      <c r="K61" s="18" t="n">
        <v>442.40165631</v>
      </c>
      <c r="L61" s="20" t="n">
        <v>6.06336291</v>
      </c>
      <c r="M61" s="18" t="s">
        <v>404</v>
      </c>
      <c r="N61" s="20" t="s">
        <v>404</v>
      </c>
      <c r="O61" s="18" t="s">
        <v>404</v>
      </c>
      <c r="P61" s="20" t="s">
        <v>404</v>
      </c>
      <c r="Q61" s="18" t="s">
        <v>404</v>
      </c>
      <c r="R61" s="20" t="s">
        <v>404</v>
      </c>
      <c r="S61" s="18" t="s">
        <v>404</v>
      </c>
      <c r="T61" s="20" t="s">
        <v>404</v>
      </c>
      <c r="U61" s="18" t="n">
        <v>370.79552305</v>
      </c>
      <c r="V61" s="20" t="n">
        <v>17.72674868</v>
      </c>
    </row>
    <row r="62" spans="1:22">
      <c r="A62" s="15" t="s">
        <v>459</v>
      </c>
      <c r="B62" s="17" t="n">
        <v>4476</v>
      </c>
      <c r="C62" s="18">
        <f>(0.0/B62*100)</f>
        <v/>
      </c>
      <c r="D62" s="19" t="n">
        <v>4476</v>
      </c>
      <c r="E62" s="18" t="n">
        <v>519.8611104399999</v>
      </c>
      <c r="F62" s="20" t="n">
        <v>1.89698805</v>
      </c>
      <c r="G62" s="18" t="n">
        <v>489.32688757</v>
      </c>
      <c r="H62" s="20" t="n">
        <v>3.24934536</v>
      </c>
      <c r="I62" s="18" t="n">
        <v>504.51803954</v>
      </c>
      <c r="J62" s="20" t="n">
        <v>2.48034721</v>
      </c>
      <c r="K62" s="18" t="n">
        <v>503.60416303</v>
      </c>
      <c r="L62" s="20" t="n">
        <v>3.5340247</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352.19475734</v>
      </c>
      <c r="F63" s="20" t="n">
        <v>1.52294435</v>
      </c>
      <c r="G63" s="18" t="n">
        <v>349.15703453</v>
      </c>
      <c r="H63" s="20" t="n">
        <v>5.60774876</v>
      </c>
      <c r="I63" s="18" t="n">
        <v>310.64221666</v>
      </c>
      <c r="J63" s="20" t="n">
        <v>9.673463630000001</v>
      </c>
      <c r="K63" s="18" t="s">
        <v>404</v>
      </c>
      <c r="L63" s="20" t="s">
        <v>404</v>
      </c>
      <c r="M63" s="18" t="s">
        <v>404</v>
      </c>
      <c r="N63" s="20" t="s">
        <v>404</v>
      </c>
      <c r="O63" s="18" t="s">
        <v>404</v>
      </c>
      <c r="P63" s="20" t="s">
        <v>404</v>
      </c>
      <c r="Q63" s="18" t="s">
        <v>404</v>
      </c>
      <c r="R63" s="20" t="s">
        <v>404</v>
      </c>
      <c r="S63" s="18" t="s">
        <v>404</v>
      </c>
      <c r="T63" s="20" t="s">
        <v>404</v>
      </c>
      <c r="U63" s="18" t="n">
        <v>372.56629745</v>
      </c>
      <c r="V63" s="20" t="n">
        <v>6.5404978</v>
      </c>
    </row>
    <row r="64" spans="1:22">
      <c r="A64" s="15" t="s">
        <v>461</v>
      </c>
      <c r="B64" s="17" t="n">
        <v>3634</v>
      </c>
      <c r="C64" s="18">
        <f>(27.0/B64*100)</f>
        <v/>
      </c>
      <c r="D64" s="19" t="n">
        <v>3607</v>
      </c>
      <c r="E64" s="18" t="n">
        <v>441.45752529</v>
      </c>
      <c r="F64" s="20" t="n">
        <v>2.08573449</v>
      </c>
      <c r="G64" s="18" t="n">
        <v>469.13461734</v>
      </c>
      <c r="H64" s="20" t="n">
        <v>3.69063486</v>
      </c>
      <c r="I64" s="18" t="n">
        <v>445.83406709</v>
      </c>
      <c r="J64" s="20" t="n">
        <v>5.59824222</v>
      </c>
      <c r="K64" s="18" t="s">
        <v>404</v>
      </c>
      <c r="L64" s="20" t="s">
        <v>404</v>
      </c>
      <c r="M64" s="18" t="s">
        <v>404</v>
      </c>
      <c r="N64" s="20" t="s">
        <v>404</v>
      </c>
      <c r="O64" s="18" t="s">
        <v>404</v>
      </c>
      <c r="P64" s="20" t="s">
        <v>404</v>
      </c>
      <c r="Q64" s="18" t="s">
        <v>404</v>
      </c>
      <c r="R64" s="20" t="s">
        <v>404</v>
      </c>
      <c r="S64" s="18" t="s">
        <v>404</v>
      </c>
      <c r="T64" s="20" t="s">
        <v>404</v>
      </c>
      <c r="U64" s="18" t="n">
        <v>367.77877701</v>
      </c>
      <c r="V64" s="20" t="n">
        <v>17.53046554</v>
      </c>
    </row>
    <row r="65" spans="1:22">
      <c r="A65" s="15" t="s">
        <v>462</v>
      </c>
      <c r="B65" s="17" t="n">
        <v>5325</v>
      </c>
      <c r="C65" s="18">
        <f>(0.0/B65*100)</f>
        <v/>
      </c>
      <c r="D65" s="19" t="n">
        <v>5325</v>
      </c>
      <c r="E65" s="18" t="n">
        <v>418.19698548</v>
      </c>
      <c r="F65" s="20" t="n">
        <v>5.31815054</v>
      </c>
      <c r="G65" s="18" t="n">
        <v>414.67403186</v>
      </c>
      <c r="H65" s="20" t="n">
        <v>5.78568365</v>
      </c>
      <c r="I65" s="18" t="n">
        <v>413.66106269</v>
      </c>
      <c r="J65" s="20" t="n">
        <v>6.85147474</v>
      </c>
      <c r="K65" s="18" t="n">
        <v>418.8429486</v>
      </c>
      <c r="L65" s="20" t="n">
        <v>24.81842079</v>
      </c>
      <c r="M65" s="18" t="s">
        <v>404</v>
      </c>
      <c r="N65" s="20" t="s">
        <v>404</v>
      </c>
      <c r="O65" s="18" t="s">
        <v>404</v>
      </c>
      <c r="P65" s="20" t="s">
        <v>404</v>
      </c>
      <c r="Q65" s="18" t="s">
        <v>404</v>
      </c>
      <c r="R65" s="20" t="s">
        <v>404</v>
      </c>
      <c r="S65" s="18" t="s">
        <v>404</v>
      </c>
      <c r="T65" s="20" t="s">
        <v>404</v>
      </c>
      <c r="U65" s="18" t="n">
        <v>456.07467419</v>
      </c>
      <c r="V65" s="20" t="n">
        <v>21.5213824</v>
      </c>
    </row>
    <row r="66" spans="1:22">
      <c r="A66" s="15" t="s">
        <v>463</v>
      </c>
      <c r="B66" s="17" t="n">
        <v>5665</v>
      </c>
      <c r="C66" s="18">
        <f>(0.0/B66*100)</f>
        <v/>
      </c>
      <c r="D66" s="19" t="n">
        <v>5665</v>
      </c>
      <c r="E66" s="18" t="n">
        <v>425.00022598</v>
      </c>
      <c r="F66" s="20" t="n">
        <v>1.66096168</v>
      </c>
      <c r="G66" s="18" t="n">
        <v>434.54756698</v>
      </c>
      <c r="H66" s="20" t="n">
        <v>3.02832935</v>
      </c>
      <c r="I66" s="18" t="n">
        <v>366.83406258</v>
      </c>
      <c r="J66" s="20" t="n">
        <v>12.61189097</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422.74908752</v>
      </c>
      <c r="F67" s="20" t="n">
        <v>7.56502189</v>
      </c>
      <c r="G67" s="18" t="n">
        <v>392.93018812</v>
      </c>
      <c r="H67" s="20" t="n">
        <v>4.24066206</v>
      </c>
      <c r="I67" s="18" t="n">
        <v>383.81577576</v>
      </c>
      <c r="J67" s="20" t="n">
        <v>9.290527150000001</v>
      </c>
      <c r="K67" s="18" t="n">
        <v>366.20620134</v>
      </c>
      <c r="L67" s="20" t="n">
        <v>11.48205753</v>
      </c>
      <c r="M67" s="18" t="s">
        <v>404</v>
      </c>
      <c r="N67" s="20" t="s">
        <v>404</v>
      </c>
      <c r="O67" s="18" t="s">
        <v>404</v>
      </c>
      <c r="P67" s="20" t="s">
        <v>404</v>
      </c>
      <c r="Q67" s="18" t="s">
        <v>404</v>
      </c>
      <c r="R67" s="20" t="s">
        <v>404</v>
      </c>
      <c r="S67" s="18" t="s">
        <v>404</v>
      </c>
      <c r="T67" s="20" t="s">
        <v>404</v>
      </c>
      <c r="U67" s="18" t="n">
        <v>412.94805647</v>
      </c>
      <c r="V67" s="20" t="n">
        <v>33.94434763</v>
      </c>
    </row>
    <row r="68" spans="1:22">
      <c r="A68" s="15" t="s">
        <v>465</v>
      </c>
      <c r="B68" s="17" t="n">
        <v>12083</v>
      </c>
      <c r="C68" s="18">
        <f>(0.0/B68*100)</f>
        <v/>
      </c>
      <c r="D68" s="19" t="n">
        <v>12083</v>
      </c>
      <c r="E68" s="18" t="n">
        <v>400.03271384</v>
      </c>
      <c r="F68" s="20" t="n">
        <v>1.22880193</v>
      </c>
      <c r="G68" s="18" t="n">
        <v>407.6839045</v>
      </c>
      <c r="H68" s="20" t="n">
        <v>1.87207922</v>
      </c>
      <c r="I68" s="18" t="n">
        <v>417.50692023</v>
      </c>
      <c r="J68" s="20" t="n">
        <v>2.19022711</v>
      </c>
      <c r="K68" s="18" t="n">
        <v>351.82952852</v>
      </c>
      <c r="L68" s="20" t="n">
        <v>4.79652181</v>
      </c>
      <c r="M68" s="18" t="s">
        <v>404</v>
      </c>
      <c r="N68" s="20" t="s">
        <v>404</v>
      </c>
      <c r="O68" s="18" t="s">
        <v>404</v>
      </c>
      <c r="P68" s="20" t="s">
        <v>404</v>
      </c>
      <c r="Q68" s="18" t="s">
        <v>404</v>
      </c>
      <c r="R68" s="20" t="s">
        <v>404</v>
      </c>
      <c r="S68" s="18" t="s">
        <v>404</v>
      </c>
      <c r="T68" s="20" t="s">
        <v>404</v>
      </c>
      <c r="U68" s="18" t="n">
        <v>419.08063999</v>
      </c>
      <c r="V68" s="20" t="n">
        <v>12.98040002</v>
      </c>
    </row>
    <row r="69" spans="1:22">
      <c r="A69" s="15" t="s">
        <v>466</v>
      </c>
      <c r="B69" s="17" t="n">
        <v>4876</v>
      </c>
      <c r="C69" s="18">
        <f>(0.0/B69*100)</f>
        <v/>
      </c>
      <c r="D69" s="19" t="n">
        <v>4876</v>
      </c>
      <c r="E69" s="18" t="n">
        <v>434.63583923</v>
      </c>
      <c r="F69" s="20" t="n">
        <v>4.83557828</v>
      </c>
      <c r="G69" s="18" t="n">
        <v>420.37702143</v>
      </c>
      <c r="H69" s="20" t="n">
        <v>11.2065572</v>
      </c>
      <c r="I69" s="18" t="n">
        <v>449.64990812</v>
      </c>
      <c r="J69" s="20" t="n">
        <v>17.42660489</v>
      </c>
      <c r="K69" s="18" t="s">
        <v>404</v>
      </c>
      <c r="L69" s="20" t="s">
        <v>404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502.3102186</v>
      </c>
      <c r="F70" s="20" t="n">
        <v>5.33465339</v>
      </c>
      <c r="G70" s="18" t="n">
        <v>494.22457556</v>
      </c>
      <c r="H70" s="20" t="n">
        <v>6.53976104</v>
      </c>
      <c r="I70" s="18" t="n">
        <v>489.76285457</v>
      </c>
      <c r="J70" s="20" t="n">
        <v>5.93650181</v>
      </c>
      <c r="K70" s="18" t="n">
        <v>484.238108</v>
      </c>
      <c r="L70" s="20" t="n">
        <v>12.08351685</v>
      </c>
      <c r="M70" s="18" t="s">
        <v>404</v>
      </c>
      <c r="N70" s="20" t="s">
        <v>404</v>
      </c>
      <c r="O70" s="18" t="s">
        <v>404</v>
      </c>
      <c r="P70" s="20" t="s">
        <v>404</v>
      </c>
      <c r="Q70" s="18" t="s">
        <v>404</v>
      </c>
      <c r="R70" s="20" t="s">
        <v>404</v>
      </c>
      <c r="S70" s="18" t="s">
        <v>404</v>
      </c>
      <c r="T70" s="20" t="s">
        <v>404</v>
      </c>
      <c r="U70" s="18" t="n">
        <v>471.55973684</v>
      </c>
      <c r="V70" s="20" t="n">
        <v>16.96603424</v>
      </c>
    </row>
    <row r="71" spans="1:22">
      <c r="A71" s="15" t="s">
        <v>468</v>
      </c>
      <c r="B71" s="17" t="n">
        <v>6115</v>
      </c>
      <c r="C71" s="18">
        <f>(0.0/B71*100)</f>
        <v/>
      </c>
      <c r="D71" s="19" t="n">
        <v>6115</v>
      </c>
      <c r="E71" s="18" t="n">
        <v>527.14243342</v>
      </c>
      <c r="F71" s="20" t="n">
        <v>2.50088097</v>
      </c>
      <c r="G71" s="18" t="n">
        <v>544.4989741099999</v>
      </c>
      <c r="H71" s="20" t="n">
        <v>2.03603466</v>
      </c>
      <c r="I71" s="18" t="n">
        <v>534.50068326</v>
      </c>
      <c r="J71" s="20" t="n">
        <v>3.50282067</v>
      </c>
      <c r="K71" s="18" t="s">
        <v>404</v>
      </c>
      <c r="L71" s="20" t="s">
        <v>404</v>
      </c>
      <c r="M71" s="18" t="s">
        <v>404</v>
      </c>
      <c r="N71" s="20" t="s">
        <v>404</v>
      </c>
      <c r="O71" s="18" t="s">
        <v>404</v>
      </c>
      <c r="P71" s="20" t="s">
        <v>404</v>
      </c>
      <c r="Q71" s="18" t="s">
        <v>404</v>
      </c>
      <c r="R71" s="20" t="s">
        <v>404</v>
      </c>
      <c r="S71" s="18" t="s">
        <v>404</v>
      </c>
      <c r="T71" s="20" t="s">
        <v>404</v>
      </c>
      <c r="U71" s="18" t="n">
        <v>477.62548649</v>
      </c>
      <c r="V71" s="20" t="n">
        <v>16.94240927</v>
      </c>
    </row>
    <row r="72" spans="1:22">
      <c r="A72" s="15" t="s">
        <v>469</v>
      </c>
      <c r="B72" s="17" t="n">
        <v>7708</v>
      </c>
      <c r="C72" s="18">
        <f>(0.0/B72*100)</f>
        <v/>
      </c>
      <c r="D72" s="19" t="n">
        <v>7708</v>
      </c>
      <c r="E72" s="18" t="n">
        <v>517.48042563</v>
      </c>
      <c r="F72" s="20" t="n">
        <v>7.39149115</v>
      </c>
      <c r="G72" s="18" t="n">
        <v>507.81703471</v>
      </c>
      <c r="H72" s="20" t="n">
        <v>5.99061077</v>
      </c>
      <c r="I72" s="18" t="n">
        <v>479.69951302</v>
      </c>
      <c r="J72" s="20" t="n">
        <v>5.58071574</v>
      </c>
      <c r="K72" s="18" t="n">
        <v>446.68939116</v>
      </c>
      <c r="L72" s="20" t="n">
        <v>20.2923668</v>
      </c>
      <c r="M72" s="18" t="s">
        <v>404</v>
      </c>
      <c r="N72" s="20" t="s">
        <v>404</v>
      </c>
      <c r="O72" s="18" t="s">
        <v>404</v>
      </c>
      <c r="P72" s="20" t="s">
        <v>404</v>
      </c>
      <c r="Q72" s="18" t="s">
        <v>404</v>
      </c>
      <c r="R72" s="20" t="s">
        <v>404</v>
      </c>
      <c r="S72" s="18" t="s">
        <v>404</v>
      </c>
      <c r="T72" s="20" t="s">
        <v>404</v>
      </c>
      <c r="U72" s="18" t="n">
        <v>498.65041849</v>
      </c>
      <c r="V72" s="20" t="n">
        <v>35.96749374</v>
      </c>
    </row>
    <row r="73" spans="1:22">
      <c r="A73" s="15" t="s">
        <v>470</v>
      </c>
      <c r="B73" s="17" t="n">
        <v>8249</v>
      </c>
      <c r="C73" s="18">
        <f>(0.0/B73*100)</f>
        <v/>
      </c>
      <c r="D73" s="19" t="n">
        <v>8249</v>
      </c>
      <c r="E73" s="18" t="n">
        <v>404.20817773</v>
      </c>
      <c r="F73" s="20" t="n">
        <v>8.28707878</v>
      </c>
      <c r="G73" s="18" t="n">
        <v>416.69194238</v>
      </c>
      <c r="H73" s="20" t="n">
        <v>7.92813181</v>
      </c>
      <c r="I73" s="18" t="n">
        <v>405.21216735</v>
      </c>
      <c r="J73" s="20" t="n">
        <v>5.50419266</v>
      </c>
      <c r="K73" s="18" t="n">
        <v>408.22496649</v>
      </c>
      <c r="L73" s="20" t="n">
        <v>14.27012838</v>
      </c>
      <c r="M73" s="18" t="s">
        <v>404</v>
      </c>
      <c r="N73" s="20" t="s">
        <v>404</v>
      </c>
      <c r="O73" s="18" t="s">
        <v>404</v>
      </c>
      <c r="P73" s="20" t="s">
        <v>404</v>
      </c>
      <c r="Q73" s="18" t="s">
        <v>404</v>
      </c>
      <c r="R73" s="20" t="s">
        <v>404</v>
      </c>
      <c r="S73" s="18" t="s">
        <v>404</v>
      </c>
      <c r="T73" s="20" t="s">
        <v>404</v>
      </c>
      <c r="U73" s="18" t="n">
        <v>417.07458072</v>
      </c>
      <c r="V73" s="20" t="n">
        <v>12.53140326</v>
      </c>
    </row>
    <row r="74" spans="1:22">
      <c r="A74" s="15" t="s">
        <v>471</v>
      </c>
      <c r="B74" s="17" t="n">
        <v>4692</v>
      </c>
      <c r="C74" s="18">
        <f>(484.0/B74*100)</f>
        <v/>
      </c>
      <c r="D74" s="19" t="n">
        <v>4208</v>
      </c>
      <c r="E74" s="18" t="n">
        <v>402.82210202</v>
      </c>
      <c r="F74" s="20" t="n">
        <v>3.91431061</v>
      </c>
      <c r="G74" s="18" t="n">
        <v>452.69013164</v>
      </c>
      <c r="H74" s="20" t="n">
        <v>2.41685181</v>
      </c>
      <c r="I74" s="18" t="n">
        <v>407.11410358</v>
      </c>
      <c r="J74" s="20" t="n">
        <v>2.53726877</v>
      </c>
      <c r="K74" s="18" t="n">
        <v>428.84547744</v>
      </c>
      <c r="L74" s="20" t="n">
        <v>5.13911947</v>
      </c>
      <c r="M74" s="18" t="s">
        <v>404</v>
      </c>
      <c r="N74" s="20" t="s">
        <v>404</v>
      </c>
      <c r="O74" s="18" t="s">
        <v>404</v>
      </c>
      <c r="P74" s="20" t="s">
        <v>404</v>
      </c>
      <c r="Q74" s="18" t="s">
        <v>404</v>
      </c>
      <c r="R74" s="20" t="s">
        <v>404</v>
      </c>
      <c r="S74" s="18" t="s">
        <v>404</v>
      </c>
      <c r="T74" s="20" t="s">
        <v>404</v>
      </c>
      <c r="U74" s="18" t="s">
        <v>404</v>
      </c>
      <c r="V74" s="20" t="s">
        <v>404</v>
      </c>
    </row>
    <row r="75" spans="1:22">
      <c r="A75" s="15" t="s">
        <v>472</v>
      </c>
      <c r="B75" s="17" t="n">
        <v>5375</v>
      </c>
      <c r="C75" s="18">
        <f>(483.0/B75*100)</f>
        <v/>
      </c>
      <c r="D75" s="19" t="n">
        <v>4892</v>
      </c>
      <c r="E75" s="18" t="n">
        <v>362.30334314</v>
      </c>
      <c r="F75" s="20" t="n">
        <v>15.39939823</v>
      </c>
      <c r="G75" s="18" t="n">
        <v>371.70252205</v>
      </c>
      <c r="H75" s="20" t="n">
        <v>10.30534596</v>
      </c>
      <c r="I75" s="18" t="n">
        <v>358.94171807</v>
      </c>
      <c r="J75" s="20" t="n">
        <v>5.78018159</v>
      </c>
      <c r="K75" s="18" t="n">
        <v>360.88421695</v>
      </c>
      <c r="L75" s="20" t="n">
        <v>9.68818686</v>
      </c>
      <c r="M75" s="18" t="s">
        <v>404</v>
      </c>
      <c r="N75" s="20" t="s">
        <v>404</v>
      </c>
      <c r="O75" s="18" t="s">
        <v>404</v>
      </c>
      <c r="P75" s="20" t="s">
        <v>404</v>
      </c>
      <c r="Q75" s="18" t="s">
        <v>404</v>
      </c>
      <c r="R75" s="20" t="s">
        <v>404</v>
      </c>
      <c r="S75" s="18" t="s">
        <v>404</v>
      </c>
      <c r="T75" s="20" t="s">
        <v>404</v>
      </c>
      <c r="U75" s="18" t="n">
        <v>356.99966436</v>
      </c>
      <c r="V75" s="20" t="n">
        <v>19.54386981</v>
      </c>
    </row>
    <row r="76" spans="1:22">
      <c r="A76" s="15" t="s">
        <v>473</v>
      </c>
      <c r="B76" s="17" t="n">
        <v>14167</v>
      </c>
      <c r="C76" s="18">
        <f>(1400.0/B76*100)</f>
        <v/>
      </c>
      <c r="D76" s="19" t="n">
        <v>12767</v>
      </c>
      <c r="E76" s="18" t="n">
        <v>478.52874368</v>
      </c>
      <c r="F76" s="20" t="n">
        <v>6.68385303</v>
      </c>
      <c r="G76" s="18" t="n">
        <v>421.22786009</v>
      </c>
      <c r="H76" s="20" t="n">
        <v>6.1035059</v>
      </c>
      <c r="I76" s="18" t="n">
        <v>409.39936694</v>
      </c>
      <c r="J76" s="20" t="n">
        <v>6.77660994</v>
      </c>
      <c r="K76" s="18" t="n">
        <v>396.57498366</v>
      </c>
      <c r="L76" s="20" t="n">
        <v>6.68891526</v>
      </c>
      <c r="M76" s="18" t="s">
        <v>404</v>
      </c>
      <c r="N76" s="20" t="s">
        <v>404</v>
      </c>
      <c r="O76" s="18" t="s">
        <v>404</v>
      </c>
      <c r="P76" s="20" t="s">
        <v>404</v>
      </c>
      <c r="Q76" s="18" t="s">
        <v>404</v>
      </c>
      <c r="R76" s="20" t="s">
        <v>404</v>
      </c>
      <c r="S76" s="18" t="s">
        <v>404</v>
      </c>
      <c r="T76" s="20" t="s">
        <v>404</v>
      </c>
      <c r="U76" s="18" t="n">
        <v>438.64013834</v>
      </c>
      <c r="V76" s="20" t="n">
        <v>12.60319453</v>
      </c>
    </row>
    <row r="77" spans="1:22">
      <c r="A77" s="15" t="s">
        <v>474</v>
      </c>
      <c r="B77" s="17" t="n">
        <v>6062</v>
      </c>
      <c r="C77" s="18">
        <f>(0.0/B77*100)</f>
        <v/>
      </c>
      <c r="D77" s="19" t="n">
        <v>6062</v>
      </c>
      <c r="E77" s="18" t="n">
        <v>455.38202152</v>
      </c>
      <c r="F77" s="20" t="n">
        <v>6.47305595</v>
      </c>
      <c r="G77" s="18" t="n">
        <v>439.70266472</v>
      </c>
      <c r="H77" s="20" t="n">
        <v>7.43352905</v>
      </c>
      <c r="I77" s="18" t="n">
        <v>423.16482106</v>
      </c>
      <c r="J77" s="20" t="n">
        <v>5.34524098</v>
      </c>
      <c r="K77" s="18" t="n">
        <v>412.26925363</v>
      </c>
      <c r="L77" s="20" t="n">
        <v>15.28013293</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485.0769415</v>
      </c>
      <c r="F78" s="20" t="n">
        <v>4.92352803</v>
      </c>
      <c r="G78" s="18" t="n">
        <v>504.50916645</v>
      </c>
      <c r="H78" s="20" t="n">
        <v>8.87765798</v>
      </c>
      <c r="I78" s="18" t="n">
        <v>471.71312936</v>
      </c>
      <c r="J78" s="20" t="n">
        <v>8.458528660000001</v>
      </c>
      <c r="K78" s="18" t="n">
        <v>494.73068137</v>
      </c>
      <c r="L78" s="20" t="n">
        <v>14.85750725</v>
      </c>
      <c r="M78" s="18" t="s">
        <v>404</v>
      </c>
      <c r="N78" s="20" t="s">
        <v>404</v>
      </c>
      <c r="O78" s="18" t="s">
        <v>404</v>
      </c>
      <c r="P78" s="20" t="s">
        <v>404</v>
      </c>
      <c r="Q78" s="18" t="s">
        <v>404</v>
      </c>
      <c r="R78" s="20" t="s">
        <v>404</v>
      </c>
      <c r="S78" s="18" t="s">
        <v>404</v>
      </c>
      <c r="T78" s="20" t="s">
        <v>404</v>
      </c>
      <c r="U78" s="18" t="n">
        <v>514.98936825</v>
      </c>
      <c r="V78" s="20" t="n">
        <v>5.71909251</v>
      </c>
    </row>
    <row customHeight="1" ht="25" r="79" spans="1:22">
      <c r="A79" s="15" t="s">
        <v>476</v>
      </c>
      <c r="B79" s="17" t="n">
        <v>1657</v>
      </c>
      <c r="C79" s="18">
        <f>(21.0/B79*100)</f>
        <v/>
      </c>
      <c r="D79" s="19" t="n">
        <v>1636</v>
      </c>
      <c r="E79" s="18" t="n">
        <v>474.35544701</v>
      </c>
      <c r="F79" s="20" t="n">
        <v>12.99905848</v>
      </c>
      <c r="G79" s="18" t="n">
        <v>495.13758729</v>
      </c>
      <c r="H79" s="20" t="n">
        <v>13.05824213</v>
      </c>
      <c r="I79" s="18" t="n">
        <v>451.77673064</v>
      </c>
      <c r="J79" s="20" t="n">
        <v>17.21738275</v>
      </c>
      <c r="K79" s="18" t="n">
        <v>461.4280105</v>
      </c>
      <c r="L79" s="20" t="n">
        <v>16.98542249</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418.07606838</v>
      </c>
      <c r="F80" s="20" t="n">
        <v>5.3811583</v>
      </c>
      <c r="G80" s="18" t="n">
        <v>427.66137899</v>
      </c>
      <c r="H80" s="20" t="n">
        <v>8.355617540000001</v>
      </c>
      <c r="I80" s="18" t="n">
        <v>442.76336166</v>
      </c>
      <c r="J80" s="20" t="n">
        <v>7.82243836</v>
      </c>
      <c r="K80" s="18" t="n">
        <v>417.11953074</v>
      </c>
      <c r="L80" s="20" t="n">
        <v>18.77105646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433.35136804</v>
      </c>
      <c r="F81" s="20" t="n">
        <v>6.45577932</v>
      </c>
      <c r="G81" s="18" t="n">
        <v>434.29263308</v>
      </c>
      <c r="H81" s="20" t="n">
        <v>4.8422618</v>
      </c>
      <c r="I81" s="18" t="n">
        <v>399.50362453</v>
      </c>
      <c r="J81" s="20" t="n">
        <v>11.38203513</v>
      </c>
      <c r="K81" s="18" t="n">
        <v>410.03899286</v>
      </c>
      <c r="L81" s="20" t="n">
        <v>8.10731829</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521.2612451700001</v>
      </c>
      <c r="F7" s="20" t="n">
        <v>3.18702792</v>
      </c>
      <c r="G7" s="18" t="n">
        <v>497.70219164</v>
      </c>
      <c r="H7" s="20" t="n">
        <v>3.63392492</v>
      </c>
      <c r="I7" s="18" t="n">
        <v>478.23714322</v>
      </c>
      <c r="J7" s="20" t="n">
        <v>4.43999406</v>
      </c>
      <c r="K7" s="18" t="n">
        <v>481.25687623</v>
      </c>
      <c r="L7" s="20" t="n">
        <v>14.09346074</v>
      </c>
      <c r="M7" s="18" t="s">
        <v>404</v>
      </c>
      <c r="N7" s="20" t="s">
        <v>404</v>
      </c>
      <c r="O7" s="18" t="s">
        <v>404</v>
      </c>
      <c r="P7" s="20" t="s">
        <v>404</v>
      </c>
      <c r="Q7" s="18" t="s">
        <v>404</v>
      </c>
      <c r="R7" s="20" t="s">
        <v>404</v>
      </c>
      <c r="S7" s="18" t="s">
        <v>404</v>
      </c>
      <c r="T7" s="20" t="s">
        <v>404</v>
      </c>
      <c r="U7" s="18" t="n">
        <v>489.89326266</v>
      </c>
      <c r="V7" s="20" t="n">
        <v>8.721085</v>
      </c>
    </row>
    <row r="8" spans="1:22">
      <c r="A8" s="15" t="s">
        <v>405</v>
      </c>
      <c r="B8" s="17" t="n">
        <v>7007</v>
      </c>
      <c r="C8" s="18">
        <f>(0.0/B8*100)</f>
        <v/>
      </c>
      <c r="D8" s="19" t="n">
        <v>7007</v>
      </c>
      <c r="E8" s="18" t="n">
        <v>482.44055128</v>
      </c>
      <c r="F8" s="20" t="n">
        <v>6.23967321</v>
      </c>
      <c r="G8" s="18" t="n">
        <v>491.51511034</v>
      </c>
      <c r="H8" s="20" t="n">
        <v>6.22187197</v>
      </c>
      <c r="I8" s="18" t="n">
        <v>486.05366027</v>
      </c>
      <c r="J8" s="20" t="n">
        <v>14.44826489</v>
      </c>
      <c r="K8" s="18" t="n">
        <v>391.65799054</v>
      </c>
      <c r="L8" s="20" t="n">
        <v>19.09359313</v>
      </c>
      <c r="M8" s="18" t="s">
        <v>404</v>
      </c>
      <c r="N8" s="20" t="s">
        <v>404</v>
      </c>
      <c r="O8" s="18" t="s">
        <v>404</v>
      </c>
      <c r="P8" s="20" t="s">
        <v>404</v>
      </c>
      <c r="Q8" s="18" t="s">
        <v>404</v>
      </c>
      <c r="R8" s="20" t="s">
        <v>404</v>
      </c>
      <c r="S8" s="18" t="s">
        <v>404</v>
      </c>
      <c r="T8" s="20" t="s">
        <v>404</v>
      </c>
      <c r="U8" s="18" t="n">
        <v>448.47206099</v>
      </c>
      <c r="V8" s="20" t="n">
        <v>11.75431561</v>
      </c>
    </row>
    <row r="9" spans="1:22">
      <c r="A9" s="15" t="s">
        <v>406</v>
      </c>
      <c r="B9" s="17" t="n">
        <v>9651</v>
      </c>
      <c r="C9" s="18">
        <f>(200.0/B9*100)</f>
        <v/>
      </c>
      <c r="D9" s="19" t="n">
        <v>9451</v>
      </c>
      <c r="E9" s="18" t="n">
        <v>518.3758332899999</v>
      </c>
      <c r="F9" s="20" t="n">
        <v>8.251134499999999</v>
      </c>
      <c r="G9" s="18" t="n">
        <v>507.43108285</v>
      </c>
      <c r="H9" s="20" t="n">
        <v>4.78153205</v>
      </c>
      <c r="I9" s="18" t="n">
        <v>480.15504013</v>
      </c>
      <c r="J9" s="20" t="n">
        <v>7.23316426</v>
      </c>
      <c r="K9" s="18" t="n">
        <v>421.47071694</v>
      </c>
      <c r="L9" s="20" t="n">
        <v>30.60074981</v>
      </c>
      <c r="M9" s="18" t="s">
        <v>404</v>
      </c>
      <c r="N9" s="20" t="s">
        <v>404</v>
      </c>
      <c r="O9" s="18" t="s">
        <v>404</v>
      </c>
      <c r="P9" s="20" t="s">
        <v>404</v>
      </c>
      <c r="Q9" s="18" t="s">
        <v>404</v>
      </c>
      <c r="R9" s="20" t="s">
        <v>404</v>
      </c>
      <c r="S9" s="18" t="s">
        <v>404</v>
      </c>
      <c r="T9" s="20" t="s">
        <v>404</v>
      </c>
      <c r="U9" s="18" t="n">
        <v>479.1043392</v>
      </c>
      <c r="V9" s="20" t="n">
        <v>16.43950612</v>
      </c>
    </row>
    <row r="10" spans="1:22">
      <c r="A10" s="15" t="s">
        <v>407</v>
      </c>
      <c r="B10" s="17" t="n">
        <v>20058</v>
      </c>
      <c r="C10" s="18">
        <f>(2951.0/B10*100)</f>
        <v/>
      </c>
      <c r="D10" s="19" t="n">
        <v>17107</v>
      </c>
      <c r="E10" s="18" t="n">
        <v>532.7046642400001</v>
      </c>
      <c r="F10" s="20" t="n">
        <v>3.37743492</v>
      </c>
      <c r="G10" s="18" t="n">
        <v>518.36619516</v>
      </c>
      <c r="H10" s="20" t="n">
        <v>3.49065254</v>
      </c>
      <c r="I10" s="18" t="n">
        <v>535.41830917</v>
      </c>
      <c r="J10" s="20" t="n">
        <v>6.77567193</v>
      </c>
      <c r="K10" s="18" t="n">
        <v>540.05524507</v>
      </c>
      <c r="L10" s="20" t="n">
        <v>25.25254</v>
      </c>
      <c r="M10" s="18" t="s">
        <v>404</v>
      </c>
      <c r="N10" s="20" t="s">
        <v>404</v>
      </c>
      <c r="O10" s="18" t="s">
        <v>404</v>
      </c>
      <c r="P10" s="20" t="s">
        <v>404</v>
      </c>
      <c r="Q10" s="18" t="s">
        <v>404</v>
      </c>
      <c r="R10" s="20" t="s">
        <v>404</v>
      </c>
      <c r="S10" s="18" t="s">
        <v>404</v>
      </c>
      <c r="T10" s="20" t="s">
        <v>404</v>
      </c>
      <c r="U10" s="18" t="n">
        <v>563.39060217</v>
      </c>
      <c r="V10" s="20" t="n">
        <v>13.27839671</v>
      </c>
    </row>
    <row r="11" spans="1:22">
      <c r="A11" s="15" t="s">
        <v>408</v>
      </c>
      <c r="B11" s="17" t="n">
        <v>7053</v>
      </c>
      <c r="C11" s="18">
        <f>(137.0/B11*100)</f>
        <v/>
      </c>
      <c r="D11" s="19" t="n">
        <v>6916</v>
      </c>
      <c r="E11" s="18" t="n">
        <v>469.62512331</v>
      </c>
      <c r="F11" s="20" t="n">
        <v>5.13633046</v>
      </c>
      <c r="G11" s="18" t="n">
        <v>459.50314586</v>
      </c>
      <c r="H11" s="20" t="n">
        <v>6.55636441</v>
      </c>
      <c r="I11" s="18" t="n">
        <v>438.30478904</v>
      </c>
      <c r="J11" s="20" t="n">
        <v>9.836593069999999</v>
      </c>
      <c r="K11" s="18" t="n">
        <v>437.31680437</v>
      </c>
      <c r="L11" s="20" t="n">
        <v>15.32457973</v>
      </c>
      <c r="M11" s="18" t="s">
        <v>404</v>
      </c>
      <c r="N11" s="20" t="s">
        <v>404</v>
      </c>
      <c r="O11" s="18" t="s">
        <v>404</v>
      </c>
      <c r="P11" s="20" t="s">
        <v>404</v>
      </c>
      <c r="Q11" s="18" t="s">
        <v>404</v>
      </c>
      <c r="R11" s="20" t="s">
        <v>404</v>
      </c>
      <c r="S11" s="18" t="s">
        <v>404</v>
      </c>
      <c r="T11" s="20" t="s">
        <v>404</v>
      </c>
      <c r="U11" s="18" t="n">
        <v>432.71695194</v>
      </c>
      <c r="V11" s="20" t="n">
        <v>9.736240329999999</v>
      </c>
    </row>
    <row r="12" spans="1:22">
      <c r="A12" s="15" t="s">
        <v>409</v>
      </c>
      <c r="B12" s="17" t="n">
        <v>6894</v>
      </c>
      <c r="C12" s="18">
        <f>(106.0/B12*100)</f>
        <v/>
      </c>
      <c r="D12" s="19" t="n">
        <v>6788</v>
      </c>
      <c r="E12" s="18" t="n">
        <v>512.44823477</v>
      </c>
      <c r="F12" s="20" t="n">
        <v>4.53470949</v>
      </c>
      <c r="G12" s="18" t="n">
        <v>475.00353401</v>
      </c>
      <c r="H12" s="20" t="n">
        <v>5.05615768</v>
      </c>
      <c r="I12" s="18" t="n">
        <v>453.21755455</v>
      </c>
      <c r="J12" s="20" t="n">
        <v>8.37008017</v>
      </c>
      <c r="K12" s="18" t="n">
        <v>438.15103188</v>
      </c>
      <c r="L12" s="20" t="n">
        <v>37.27125959</v>
      </c>
      <c r="M12" s="18" t="s">
        <v>404</v>
      </c>
      <c r="N12" s="20" t="s">
        <v>404</v>
      </c>
      <c r="O12" s="18" t="s">
        <v>404</v>
      </c>
      <c r="P12" s="20" t="s">
        <v>404</v>
      </c>
      <c r="Q12" s="18" t="s">
        <v>404</v>
      </c>
      <c r="R12" s="20" t="s">
        <v>404</v>
      </c>
      <c r="S12" s="18" t="s">
        <v>404</v>
      </c>
      <c r="T12" s="20" t="s">
        <v>404</v>
      </c>
      <c r="U12" s="18" t="n">
        <v>403.21732</v>
      </c>
      <c r="V12" s="20" t="n">
        <v>12.96742559</v>
      </c>
    </row>
    <row r="13" spans="1:22">
      <c r="A13" s="15" t="s">
        <v>410</v>
      </c>
      <c r="B13" s="17" t="n">
        <v>7161</v>
      </c>
      <c r="C13" s="18">
        <f>(1175.0/B13*100)</f>
        <v/>
      </c>
      <c r="D13" s="19" t="n">
        <v>5986</v>
      </c>
      <c r="E13" s="18" t="n">
        <v>506.51608743</v>
      </c>
      <c r="F13" s="20" t="n">
        <v>3.8997039</v>
      </c>
      <c r="G13" s="18" t="n">
        <v>488.88039341</v>
      </c>
      <c r="H13" s="20" t="n">
        <v>4.74361566</v>
      </c>
      <c r="I13" s="18" t="n">
        <v>488.21733014</v>
      </c>
      <c r="J13" s="20" t="n">
        <v>7.47013608</v>
      </c>
      <c r="K13" s="18" t="s">
        <v>404</v>
      </c>
      <c r="L13" s="20" t="s">
        <v>404</v>
      </c>
      <c r="M13" s="18" t="s">
        <v>404</v>
      </c>
      <c r="N13" s="20" t="s">
        <v>404</v>
      </c>
      <c r="O13" s="18" t="s">
        <v>404</v>
      </c>
      <c r="P13" s="20" t="s">
        <v>404</v>
      </c>
      <c r="Q13" s="18" t="s">
        <v>404</v>
      </c>
      <c r="R13" s="20" t="s">
        <v>404</v>
      </c>
      <c r="S13" s="18" t="s">
        <v>404</v>
      </c>
      <c r="T13" s="20" t="s">
        <v>404</v>
      </c>
      <c r="U13" s="18" t="n">
        <v>496.65815193</v>
      </c>
      <c r="V13" s="20" t="n">
        <v>8.066138909999999</v>
      </c>
    </row>
    <row r="14" spans="1:22">
      <c r="A14" s="15" t="s">
        <v>411</v>
      </c>
      <c r="B14" s="17" t="n">
        <v>5587</v>
      </c>
      <c r="C14" s="18">
        <f>(0.0/B14*100)</f>
        <v/>
      </c>
      <c r="D14" s="19" t="n">
        <v>5587</v>
      </c>
      <c r="E14" s="18" t="n">
        <v>514.04539043</v>
      </c>
      <c r="F14" s="20" t="n">
        <v>5.16686022</v>
      </c>
      <c r="G14" s="18" t="n">
        <v>526.38286408</v>
      </c>
      <c r="H14" s="20" t="n">
        <v>3.15451419</v>
      </c>
      <c r="I14" s="18" t="n">
        <v>513.78325003</v>
      </c>
      <c r="J14" s="20" t="n">
        <v>4.12590848</v>
      </c>
      <c r="K14" s="18" t="n">
        <v>505.88899855</v>
      </c>
      <c r="L14" s="20" t="n">
        <v>18.75702698</v>
      </c>
      <c r="M14" s="18" t="s">
        <v>404</v>
      </c>
      <c r="N14" s="20" t="s">
        <v>404</v>
      </c>
      <c r="O14" s="18" t="s">
        <v>404</v>
      </c>
      <c r="P14" s="20" t="s">
        <v>404</v>
      </c>
      <c r="Q14" s="18" t="s">
        <v>404</v>
      </c>
      <c r="R14" s="20" t="s">
        <v>404</v>
      </c>
      <c r="S14" s="18" t="s">
        <v>404</v>
      </c>
      <c r="T14" s="20" t="s">
        <v>404</v>
      </c>
      <c r="U14" s="18" t="n">
        <v>517.52936267</v>
      </c>
      <c r="V14" s="20" t="n">
        <v>29.20124794</v>
      </c>
    </row>
    <row r="15" spans="1:22">
      <c r="A15" s="15" t="s">
        <v>412</v>
      </c>
      <c r="B15" s="17" t="n">
        <v>5882</v>
      </c>
      <c r="C15" s="18">
        <f>(0.0/B15*100)</f>
        <v/>
      </c>
      <c r="D15" s="19" t="n">
        <v>5882</v>
      </c>
      <c r="E15" s="18" t="n">
        <v>530.8964773599999</v>
      </c>
      <c r="F15" s="20" t="n">
        <v>3.86519344</v>
      </c>
      <c r="G15" s="18" t="n">
        <v>522.41340858</v>
      </c>
      <c r="H15" s="20" t="n">
        <v>3.63276937</v>
      </c>
      <c r="I15" s="18" t="n">
        <v>499.37082187</v>
      </c>
      <c r="J15" s="20" t="n">
        <v>12.82708567</v>
      </c>
      <c r="K15" s="18" t="s">
        <v>404</v>
      </c>
      <c r="L15" s="20" t="s">
        <v>404</v>
      </c>
      <c r="M15" s="18" t="s">
        <v>404</v>
      </c>
      <c r="N15" s="20" t="s">
        <v>404</v>
      </c>
      <c r="O15" s="18" t="s">
        <v>404</v>
      </c>
      <c r="P15" s="20" t="s">
        <v>404</v>
      </c>
      <c r="Q15" s="18" t="s">
        <v>404</v>
      </c>
      <c r="R15" s="20" t="s">
        <v>404</v>
      </c>
      <c r="S15" s="18" t="s">
        <v>404</v>
      </c>
      <c r="T15" s="20" t="s">
        <v>404</v>
      </c>
      <c r="U15" s="18" t="n">
        <v>553.91715399</v>
      </c>
      <c r="V15" s="20" t="n">
        <v>24.98928153</v>
      </c>
    </row>
    <row r="16" spans="1:22">
      <c r="A16" s="15" t="s">
        <v>413</v>
      </c>
      <c r="B16" s="17" t="n">
        <v>6108</v>
      </c>
      <c r="C16" s="18">
        <f>(440.0/B16*100)</f>
        <v/>
      </c>
      <c r="D16" s="19" t="n">
        <v>5668</v>
      </c>
      <c r="E16" s="18" t="n">
        <v>495.09572677</v>
      </c>
      <c r="F16" s="20" t="n">
        <v>11.42587696</v>
      </c>
      <c r="G16" s="18" t="n">
        <v>506.16700604</v>
      </c>
      <c r="H16" s="20" t="n">
        <v>5.62983684</v>
      </c>
      <c r="I16" s="18" t="n">
        <v>510.7195184</v>
      </c>
      <c r="J16" s="20" t="n">
        <v>12.74855903</v>
      </c>
      <c r="K16" s="18" t="n">
        <v>314.83495666</v>
      </c>
      <c r="L16" s="20" t="n">
        <v>13.16529716</v>
      </c>
      <c r="M16" s="18" t="s">
        <v>404</v>
      </c>
      <c r="N16" s="20" t="s">
        <v>404</v>
      </c>
      <c r="O16" s="18" t="s">
        <v>404</v>
      </c>
      <c r="P16" s="20" t="s">
        <v>404</v>
      </c>
      <c r="Q16" s="18" t="s">
        <v>404</v>
      </c>
      <c r="R16" s="20" t="s">
        <v>404</v>
      </c>
      <c r="S16" s="18" t="s">
        <v>404</v>
      </c>
      <c r="T16" s="20" t="s">
        <v>404</v>
      </c>
      <c r="U16" s="18" t="n">
        <v>463.93075254</v>
      </c>
      <c r="V16" s="20" t="n">
        <v>28.67479425</v>
      </c>
    </row>
    <row r="17" spans="1:22">
      <c r="A17" s="15" t="s">
        <v>414</v>
      </c>
      <c r="B17" s="17" t="n">
        <v>6504</v>
      </c>
      <c r="C17" s="18">
        <f>(1325.0/B17*100)</f>
        <v/>
      </c>
      <c r="D17" s="19" t="n">
        <v>5179</v>
      </c>
      <c r="E17" s="18" t="n">
        <v>515.23486872</v>
      </c>
      <c r="F17" s="20" t="n">
        <v>10.41906229</v>
      </c>
      <c r="G17" s="18" t="n">
        <v>508.52435494</v>
      </c>
      <c r="H17" s="20" t="n">
        <v>6.2294893</v>
      </c>
      <c r="I17" s="18" t="n">
        <v>502.31366136</v>
      </c>
      <c r="J17" s="20" t="n">
        <v>9.16843935</v>
      </c>
      <c r="K17" s="18" t="n">
        <v>353.78809787</v>
      </c>
      <c r="L17" s="20" t="n">
        <v>31.60417417</v>
      </c>
      <c r="M17" s="18" t="s">
        <v>404</v>
      </c>
      <c r="N17" s="20" t="s">
        <v>404</v>
      </c>
      <c r="O17" s="18" t="s">
        <v>404</v>
      </c>
      <c r="P17" s="20" t="s">
        <v>404</v>
      </c>
      <c r="Q17" s="18" t="s">
        <v>404</v>
      </c>
      <c r="R17" s="20" t="s">
        <v>404</v>
      </c>
      <c r="S17" s="18" t="s">
        <v>404</v>
      </c>
      <c r="T17" s="20" t="s">
        <v>404</v>
      </c>
      <c r="U17" s="18" t="n">
        <v>564.94848565</v>
      </c>
      <c r="V17" s="20" t="n">
        <v>15.28262399</v>
      </c>
    </row>
    <row r="18" spans="1:22">
      <c r="A18" s="15" t="s">
        <v>415</v>
      </c>
      <c r="B18" s="17" t="n">
        <v>5532</v>
      </c>
      <c r="C18" s="18">
        <f>(0.0/B18*100)</f>
        <v/>
      </c>
      <c r="D18" s="19" t="n">
        <v>5532</v>
      </c>
      <c r="E18" s="18" t="n">
        <v>476.57183255</v>
      </c>
      <c r="F18" s="20" t="n">
        <v>7.21593241</v>
      </c>
      <c r="G18" s="18" t="n">
        <v>465.17826591</v>
      </c>
      <c r="H18" s="20" t="n">
        <v>8.833783179999999</v>
      </c>
      <c r="I18" s="18" t="n">
        <v>455.91918342</v>
      </c>
      <c r="J18" s="20" t="n">
        <v>12.96702318</v>
      </c>
      <c r="K18" s="18" t="n">
        <v>460.95278575</v>
      </c>
      <c r="L18" s="20" t="n">
        <v>17.54939395</v>
      </c>
      <c r="M18" s="18" t="s">
        <v>404</v>
      </c>
      <c r="N18" s="20" t="s">
        <v>404</v>
      </c>
      <c r="O18" s="18" t="s">
        <v>404</v>
      </c>
      <c r="P18" s="20" t="s">
        <v>404</v>
      </c>
      <c r="Q18" s="18" t="s">
        <v>404</v>
      </c>
      <c r="R18" s="20" t="s">
        <v>404</v>
      </c>
      <c r="S18" s="18" t="s">
        <v>404</v>
      </c>
      <c r="T18" s="20" t="s">
        <v>404</v>
      </c>
      <c r="U18" s="18" t="n">
        <v>408.57995038</v>
      </c>
      <c r="V18" s="20" t="n">
        <v>32.49088382</v>
      </c>
    </row>
    <row r="19" spans="1:22">
      <c r="A19" s="15" t="s">
        <v>416</v>
      </c>
      <c r="B19" s="17" t="n">
        <v>5658</v>
      </c>
      <c r="C19" s="18">
        <f>(327.0/B19*100)</f>
        <v/>
      </c>
      <c r="D19" s="19" t="n">
        <v>5331</v>
      </c>
      <c r="E19" s="18" t="n">
        <v>481.44018438</v>
      </c>
      <c r="F19" s="20" t="n">
        <v>8.73004753</v>
      </c>
      <c r="G19" s="18" t="n">
        <v>461.61725648</v>
      </c>
      <c r="H19" s="20" t="n">
        <v>6.62144946</v>
      </c>
      <c r="I19" s="18" t="n">
        <v>474.89187901</v>
      </c>
      <c r="J19" s="20" t="n">
        <v>11.74853212</v>
      </c>
      <c r="K19" s="18" t="n">
        <v>458.80674448</v>
      </c>
      <c r="L19" s="20" t="n">
        <v>34.4272785</v>
      </c>
      <c r="M19" s="18" t="s">
        <v>404</v>
      </c>
      <c r="N19" s="20" t="s">
        <v>404</v>
      </c>
      <c r="O19" s="18" t="s">
        <v>404</v>
      </c>
      <c r="P19" s="20" t="s">
        <v>404</v>
      </c>
      <c r="Q19" s="18" t="s">
        <v>404</v>
      </c>
      <c r="R19" s="20" t="s">
        <v>404</v>
      </c>
      <c r="S19" s="18" t="s">
        <v>404</v>
      </c>
      <c r="T19" s="20" t="s">
        <v>404</v>
      </c>
      <c r="U19" s="18" t="n">
        <v>461.92584997</v>
      </c>
      <c r="V19" s="20" t="n">
        <v>38.8042853</v>
      </c>
    </row>
    <row r="20" spans="1:22">
      <c r="A20" s="15" t="s">
        <v>417</v>
      </c>
      <c r="B20" s="17" t="n">
        <v>3371</v>
      </c>
      <c r="C20" s="18">
        <f>(24.0/B20*100)</f>
        <v/>
      </c>
      <c r="D20" s="19" t="n">
        <v>3347</v>
      </c>
      <c r="E20" s="18" t="n">
        <v>486.0167206</v>
      </c>
      <c r="F20" s="20" t="n">
        <v>3.16023466</v>
      </c>
      <c r="G20" s="18" t="n">
        <v>474.2315082</v>
      </c>
      <c r="H20" s="20" t="n">
        <v>2.55010201</v>
      </c>
      <c r="I20" s="18" t="n">
        <v>491.46057061</v>
      </c>
      <c r="J20" s="20" t="n">
        <v>4.4506189</v>
      </c>
      <c r="K20" s="18" t="s">
        <v>404</v>
      </c>
      <c r="L20" s="20" t="s">
        <v>404</v>
      </c>
      <c r="M20" s="18" t="s">
        <v>404</v>
      </c>
      <c r="N20" s="20" t="s">
        <v>404</v>
      </c>
      <c r="O20" s="18" t="s">
        <v>404</v>
      </c>
      <c r="P20" s="20" t="s">
        <v>404</v>
      </c>
      <c r="Q20" s="18" t="s">
        <v>404</v>
      </c>
      <c r="R20" s="20" t="s">
        <v>404</v>
      </c>
      <c r="S20" s="18" t="s">
        <v>404</v>
      </c>
      <c r="T20" s="20" t="s">
        <v>404</v>
      </c>
      <c r="U20" s="18" t="n">
        <v>426.40696842</v>
      </c>
      <c r="V20" s="20" t="n">
        <v>18.78917593</v>
      </c>
    </row>
    <row r="21" spans="1:22">
      <c r="A21" s="15" t="s">
        <v>418</v>
      </c>
      <c r="B21" s="17" t="n">
        <v>5741</v>
      </c>
      <c r="C21" s="18">
        <f>(0.0/B21*100)</f>
        <v/>
      </c>
      <c r="D21" s="19" t="n">
        <v>5741</v>
      </c>
      <c r="E21" s="18" t="n">
        <v>522.05025555</v>
      </c>
      <c r="F21" s="20" t="n">
        <v>3.66625127</v>
      </c>
      <c r="G21" s="18" t="n">
        <v>522.43355869</v>
      </c>
      <c r="H21" s="20" t="n">
        <v>6.72438929</v>
      </c>
      <c r="I21" s="18" t="n">
        <v>517.93468032</v>
      </c>
      <c r="J21" s="20" t="n">
        <v>6.74482996</v>
      </c>
      <c r="K21" s="18" t="s">
        <v>404</v>
      </c>
      <c r="L21" s="20" t="s">
        <v>404</v>
      </c>
      <c r="M21" s="18" t="s">
        <v>404</v>
      </c>
      <c r="N21" s="20" t="s">
        <v>404</v>
      </c>
      <c r="O21" s="18" t="s">
        <v>404</v>
      </c>
      <c r="P21" s="20" t="s">
        <v>404</v>
      </c>
      <c r="Q21" s="18" t="s">
        <v>404</v>
      </c>
      <c r="R21" s="20" t="s">
        <v>404</v>
      </c>
      <c r="S21" s="18" t="s">
        <v>404</v>
      </c>
      <c r="T21" s="20" t="s">
        <v>404</v>
      </c>
      <c r="U21" s="18" t="n">
        <v>512.44528422</v>
      </c>
      <c r="V21" s="20" t="n">
        <v>6.06729998</v>
      </c>
    </row>
    <row r="22" spans="1:22">
      <c r="A22" s="15" t="s">
        <v>419</v>
      </c>
      <c r="B22" s="17" t="n">
        <v>6598</v>
      </c>
      <c r="C22" s="18">
        <f>(0.0/B22*100)</f>
        <v/>
      </c>
      <c r="D22" s="19" t="n">
        <v>6598</v>
      </c>
      <c r="E22" s="18" t="n">
        <v>484.04926673</v>
      </c>
      <c r="F22" s="20" t="n">
        <v>14.15688409</v>
      </c>
      <c r="G22" s="18" t="n">
        <v>486.33091852</v>
      </c>
      <c r="H22" s="20" t="n">
        <v>7.12526622</v>
      </c>
      <c r="I22" s="18" t="n">
        <v>465.78684395</v>
      </c>
      <c r="J22" s="20" t="n">
        <v>9.308535600000001</v>
      </c>
      <c r="K22" s="18" t="n">
        <v>473.75776466</v>
      </c>
      <c r="L22" s="20" t="n">
        <v>26.36394702</v>
      </c>
      <c r="M22" s="18" t="s">
        <v>404</v>
      </c>
      <c r="N22" s="20" t="s">
        <v>404</v>
      </c>
      <c r="O22" s="18" t="s">
        <v>404</v>
      </c>
      <c r="P22" s="20" t="s">
        <v>404</v>
      </c>
      <c r="Q22" s="18" t="s">
        <v>404</v>
      </c>
      <c r="R22" s="20" t="s">
        <v>404</v>
      </c>
      <c r="S22" s="18" t="s">
        <v>404</v>
      </c>
      <c r="T22" s="20" t="s">
        <v>404</v>
      </c>
      <c r="U22" s="18" t="n">
        <v>502.5671118</v>
      </c>
      <c r="V22" s="20" t="n">
        <v>26.37824199</v>
      </c>
    </row>
    <row r="23" spans="1:22">
      <c r="A23" s="15" t="s">
        <v>420</v>
      </c>
      <c r="B23" s="17" t="n">
        <v>11583</v>
      </c>
      <c r="C23" s="18">
        <f>(3159.0/B23*100)</f>
        <v/>
      </c>
      <c r="D23" s="19" t="n">
        <v>8424</v>
      </c>
      <c r="E23" s="18" t="n">
        <v>481.73549766</v>
      </c>
      <c r="F23" s="20" t="n">
        <v>8.46846581</v>
      </c>
      <c r="G23" s="18" t="n">
        <v>494.80061679</v>
      </c>
      <c r="H23" s="20" t="n">
        <v>5.96988484</v>
      </c>
      <c r="I23" s="18" t="n">
        <v>494.80053337</v>
      </c>
      <c r="J23" s="20" t="n">
        <v>6.05866751</v>
      </c>
      <c r="K23" s="18" t="n">
        <v>466.66735594</v>
      </c>
      <c r="L23" s="20" t="n">
        <v>17.70110447</v>
      </c>
      <c r="M23" s="18" t="s">
        <v>404</v>
      </c>
      <c r="N23" s="20" t="s">
        <v>404</v>
      </c>
      <c r="O23" s="18" t="s">
        <v>404</v>
      </c>
      <c r="P23" s="20" t="s">
        <v>404</v>
      </c>
      <c r="Q23" s="18" t="s">
        <v>404</v>
      </c>
      <c r="R23" s="20" t="s">
        <v>404</v>
      </c>
      <c r="S23" s="18" t="s">
        <v>404</v>
      </c>
      <c r="T23" s="20" t="s">
        <v>404</v>
      </c>
      <c r="U23" s="18" t="n">
        <v>463.3471436</v>
      </c>
      <c r="V23" s="20" t="n">
        <v>23.542807</v>
      </c>
    </row>
    <row r="24" spans="1:22">
      <c r="A24" s="15" t="s">
        <v>421</v>
      </c>
      <c r="B24" s="17" t="n">
        <v>6647</v>
      </c>
      <c r="C24" s="18">
        <f>(0.0/B24*100)</f>
        <v/>
      </c>
      <c r="D24" s="19" t="n">
        <v>6647</v>
      </c>
      <c r="E24" s="18" t="n">
        <v>523.96314896</v>
      </c>
      <c r="F24" s="20" t="n">
        <v>21.49255474</v>
      </c>
      <c r="G24" s="18" t="n">
        <v>528.03601423</v>
      </c>
      <c r="H24" s="20" t="n">
        <v>5.30793904</v>
      </c>
      <c r="I24" s="18" t="n">
        <v>502.82721215</v>
      </c>
      <c r="J24" s="20" t="n">
        <v>6.33880445</v>
      </c>
      <c r="K24" s="18" t="n">
        <v>474.50599194</v>
      </c>
      <c r="L24" s="20" t="n">
        <v>29.4436232</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517.36346811</v>
      </c>
      <c r="F25" s="20" t="n">
        <v>5.24521758</v>
      </c>
      <c r="G25" s="18" t="n">
        <v>523.1216469</v>
      </c>
      <c r="H25" s="20" t="n">
        <v>6.44538644</v>
      </c>
      <c r="I25" s="18" t="n">
        <v>499.37251538</v>
      </c>
      <c r="J25" s="20" t="n">
        <v>14.05050582</v>
      </c>
      <c r="K25" s="18" t="s">
        <v>404</v>
      </c>
      <c r="L25" s="20" t="s">
        <v>404</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480.59302605</v>
      </c>
      <c r="F26" s="20" t="n">
        <v>3.14990415</v>
      </c>
      <c r="G26" s="18" t="n">
        <v>493.65828257</v>
      </c>
      <c r="H26" s="20" t="n">
        <v>3.27149828</v>
      </c>
      <c r="I26" s="18" t="n">
        <v>495.52148915</v>
      </c>
      <c r="J26" s="20" t="n">
        <v>5.99135462</v>
      </c>
      <c r="K26" s="18" t="n">
        <v>520.5651693900001</v>
      </c>
      <c r="L26" s="20" t="n">
        <v>6.61661923</v>
      </c>
      <c r="M26" s="18" t="s">
        <v>404</v>
      </c>
      <c r="N26" s="20" t="s">
        <v>404</v>
      </c>
      <c r="O26" s="18" t="s">
        <v>404</v>
      </c>
      <c r="P26" s="20" t="s">
        <v>404</v>
      </c>
      <c r="Q26" s="18" t="s">
        <v>404</v>
      </c>
      <c r="R26" s="20" t="s">
        <v>404</v>
      </c>
      <c r="S26" s="18" t="s">
        <v>404</v>
      </c>
      <c r="T26" s="20" t="s">
        <v>404</v>
      </c>
      <c r="U26" s="18" t="n">
        <v>486.84411588</v>
      </c>
      <c r="V26" s="20" t="n">
        <v>12.48104084</v>
      </c>
    </row>
    <row r="27" spans="1:22">
      <c r="A27" s="15" t="s">
        <v>424</v>
      </c>
      <c r="B27" s="17" t="n">
        <v>5299</v>
      </c>
      <c r="C27" s="18">
        <f>(0.0/B27*100)</f>
        <v/>
      </c>
      <c r="D27" s="19" t="n">
        <v>5299</v>
      </c>
      <c r="E27" s="18" t="n">
        <v>527.99007334</v>
      </c>
      <c r="F27" s="20" t="n">
        <v>3.47345067</v>
      </c>
      <c r="G27" s="18" t="n">
        <v>463.57714133</v>
      </c>
      <c r="H27" s="20" t="n">
        <v>1.78775019</v>
      </c>
      <c r="I27" s="18" t="n">
        <v>493.65764372</v>
      </c>
      <c r="J27" s="20" t="n">
        <v>3.17393278</v>
      </c>
      <c r="K27" s="18" t="n">
        <v>544.31301371</v>
      </c>
      <c r="L27" s="20" t="n">
        <v>7.40725477</v>
      </c>
      <c r="M27" s="18" t="s">
        <v>404</v>
      </c>
      <c r="N27" s="20" t="s">
        <v>404</v>
      </c>
      <c r="O27" s="18" t="s">
        <v>404</v>
      </c>
      <c r="P27" s="20" t="s">
        <v>404</v>
      </c>
      <c r="Q27" s="18" t="s">
        <v>404</v>
      </c>
      <c r="R27" s="20" t="s">
        <v>404</v>
      </c>
      <c r="S27" s="18" t="s">
        <v>404</v>
      </c>
      <c r="T27" s="20" t="s">
        <v>404</v>
      </c>
      <c r="U27" s="18" t="n">
        <v>468.38694583</v>
      </c>
      <c r="V27" s="20" t="n">
        <v>33.96418549</v>
      </c>
    </row>
    <row r="28" spans="1:22">
      <c r="A28" s="15" t="s">
        <v>425</v>
      </c>
      <c r="B28" s="17" t="n">
        <v>7568</v>
      </c>
      <c r="C28" s="18">
        <f>(0.0/B28*100)</f>
        <v/>
      </c>
      <c r="D28" s="19" t="n">
        <v>7568</v>
      </c>
      <c r="E28" s="18" t="n">
        <v>422.62460818</v>
      </c>
      <c r="F28" s="20" t="n">
        <v>4.44906363</v>
      </c>
      <c r="G28" s="18" t="n">
        <v>426.78673415</v>
      </c>
      <c r="H28" s="20" t="n">
        <v>3.79504831</v>
      </c>
      <c r="I28" s="18" t="n">
        <v>418.77295792</v>
      </c>
      <c r="J28" s="20" t="n">
        <v>7.24373209</v>
      </c>
      <c r="K28" s="18" t="n">
        <v>407.2638995</v>
      </c>
      <c r="L28" s="20" t="n">
        <v>9.447341420000001</v>
      </c>
      <c r="M28" s="18" t="s">
        <v>404</v>
      </c>
      <c r="N28" s="20" t="s">
        <v>404</v>
      </c>
      <c r="O28" s="18" t="s">
        <v>404</v>
      </c>
      <c r="P28" s="20" t="s">
        <v>404</v>
      </c>
      <c r="Q28" s="18" t="s">
        <v>404</v>
      </c>
      <c r="R28" s="20" t="s">
        <v>404</v>
      </c>
      <c r="S28" s="18" t="s">
        <v>404</v>
      </c>
      <c r="T28" s="20" t="s">
        <v>404</v>
      </c>
      <c r="U28" s="18" t="n">
        <v>374.29722239</v>
      </c>
      <c r="V28" s="20" t="n">
        <v>20.4940475</v>
      </c>
    </row>
    <row r="29" spans="1:22">
      <c r="A29" s="15" t="s">
        <v>426</v>
      </c>
      <c r="B29" s="17" t="n">
        <v>5385</v>
      </c>
      <c r="C29" s="18">
        <f>(1123.0/B29*100)</f>
        <v/>
      </c>
      <c r="D29" s="19" t="n">
        <v>4262</v>
      </c>
      <c r="E29" s="18" t="n">
        <v>527.47428002</v>
      </c>
      <c r="F29" s="20" t="n">
        <v>17.93471988</v>
      </c>
      <c r="G29" s="18" t="n">
        <v>516.46461365</v>
      </c>
      <c r="H29" s="20" t="n">
        <v>6.40959188</v>
      </c>
      <c r="I29" s="18" t="n">
        <v>485.55067983</v>
      </c>
      <c r="J29" s="20" t="n">
        <v>9.070320349999999</v>
      </c>
      <c r="K29" s="18" t="n">
        <v>450.51324918</v>
      </c>
      <c r="L29" s="20" t="n">
        <v>15.9522247</v>
      </c>
      <c r="M29" s="18" t="s">
        <v>404</v>
      </c>
      <c r="N29" s="20" t="s">
        <v>404</v>
      </c>
      <c r="O29" s="18" t="s">
        <v>404</v>
      </c>
      <c r="P29" s="20" t="s">
        <v>404</v>
      </c>
      <c r="Q29" s="18" t="s">
        <v>404</v>
      </c>
      <c r="R29" s="20" t="s">
        <v>404</v>
      </c>
      <c r="S29" s="18" t="s">
        <v>404</v>
      </c>
      <c r="T29" s="20" t="s">
        <v>404</v>
      </c>
      <c r="U29" s="18" t="n">
        <v>484.82216524</v>
      </c>
      <c r="V29" s="20" t="n">
        <v>14.98838157</v>
      </c>
    </row>
    <row r="30" spans="1:22">
      <c r="A30" s="15" t="s">
        <v>427</v>
      </c>
      <c r="B30" s="17" t="n">
        <v>4520</v>
      </c>
      <c r="C30" s="18">
        <f>(958.0/B30*100)</f>
        <v/>
      </c>
      <c r="D30" s="19" t="n">
        <v>3562</v>
      </c>
      <c r="E30" s="18" t="n">
        <v>519.3278993500001</v>
      </c>
      <c r="F30" s="20" t="n">
        <v>5.31602152</v>
      </c>
      <c r="G30" s="18" t="n">
        <v>512.83221416</v>
      </c>
      <c r="H30" s="20" t="n">
        <v>5.33366503</v>
      </c>
      <c r="I30" s="18" t="n">
        <v>489.17593914</v>
      </c>
      <c r="J30" s="20" t="n">
        <v>11.50757265</v>
      </c>
      <c r="K30" s="18" t="n">
        <v>488.60763449</v>
      </c>
      <c r="L30" s="20" t="n">
        <v>19.38555113</v>
      </c>
      <c r="M30" s="18" t="s">
        <v>404</v>
      </c>
      <c r="N30" s="20" t="s">
        <v>404</v>
      </c>
      <c r="O30" s="18" t="s">
        <v>404</v>
      </c>
      <c r="P30" s="20" t="s">
        <v>404</v>
      </c>
      <c r="Q30" s="18" t="s">
        <v>404</v>
      </c>
      <c r="R30" s="20" t="s">
        <v>404</v>
      </c>
      <c r="S30" s="18" t="s">
        <v>404</v>
      </c>
      <c r="T30" s="20" t="s">
        <v>404</v>
      </c>
      <c r="U30" s="18" t="n">
        <v>489.84059487</v>
      </c>
      <c r="V30" s="20" t="n">
        <v>13.57360239</v>
      </c>
    </row>
    <row r="31" spans="1:22">
      <c r="A31" s="15" t="s">
        <v>428</v>
      </c>
      <c r="B31" s="17" t="n">
        <v>5456</v>
      </c>
      <c r="C31" s="18">
        <f>(502.0/B31*100)</f>
        <v/>
      </c>
      <c r="D31" s="19" t="n">
        <v>4954</v>
      </c>
      <c r="E31" s="18" t="n">
        <v>526.34288808</v>
      </c>
      <c r="F31" s="20" t="n">
        <v>4.69225534</v>
      </c>
      <c r="G31" s="18" t="n">
        <v>509.38179742</v>
      </c>
      <c r="H31" s="20" t="n">
        <v>3.80712074</v>
      </c>
      <c r="I31" s="18" t="n">
        <v>499.07944055</v>
      </c>
      <c r="J31" s="20" t="n">
        <v>6.82269526</v>
      </c>
      <c r="K31" s="18" t="s">
        <v>404</v>
      </c>
      <c r="L31" s="20" t="s">
        <v>404</v>
      </c>
      <c r="M31" s="18" t="s">
        <v>404</v>
      </c>
      <c r="N31" s="20" t="s">
        <v>404</v>
      </c>
      <c r="O31" s="18" t="s">
        <v>404</v>
      </c>
      <c r="P31" s="20" t="s">
        <v>404</v>
      </c>
      <c r="Q31" s="18" t="s">
        <v>404</v>
      </c>
      <c r="R31" s="20" t="s">
        <v>404</v>
      </c>
      <c r="S31" s="18" t="s">
        <v>404</v>
      </c>
      <c r="T31" s="20" t="s">
        <v>404</v>
      </c>
      <c r="U31" s="18" t="n">
        <v>515.16562729</v>
      </c>
      <c r="V31" s="20" t="n">
        <v>10.08932226</v>
      </c>
    </row>
    <row r="32" spans="1:22">
      <c r="A32" s="15" t="s">
        <v>429</v>
      </c>
      <c r="B32" s="17" t="n">
        <v>4478</v>
      </c>
      <c r="C32" s="18">
        <f>(0.0/B32*100)</f>
        <v/>
      </c>
      <c r="D32" s="19" t="n">
        <v>4478</v>
      </c>
      <c r="E32" s="18" t="n">
        <v>506.60425959</v>
      </c>
      <c r="F32" s="20" t="n">
        <v>2.75553125</v>
      </c>
      <c r="G32" s="18" t="n">
        <v>494.28726855</v>
      </c>
      <c r="H32" s="20" t="n">
        <v>10.11449605</v>
      </c>
      <c r="I32" s="18" t="n">
        <v>464.77395</v>
      </c>
      <c r="J32" s="20" t="n">
        <v>9.21341046</v>
      </c>
      <c r="K32" s="18" t="s">
        <v>404</v>
      </c>
      <c r="L32" s="20" t="s">
        <v>404</v>
      </c>
      <c r="M32" s="18" t="s">
        <v>404</v>
      </c>
      <c r="N32" s="20" t="s">
        <v>404</v>
      </c>
      <c r="O32" s="18" t="s">
        <v>404</v>
      </c>
      <c r="P32" s="20" t="s">
        <v>404</v>
      </c>
      <c r="Q32" s="18" t="s">
        <v>404</v>
      </c>
      <c r="R32" s="20" t="s">
        <v>404</v>
      </c>
      <c r="S32" s="18" t="s">
        <v>404</v>
      </c>
      <c r="T32" s="20" t="s">
        <v>404</v>
      </c>
      <c r="U32" s="18" t="n">
        <v>536.96208417</v>
      </c>
      <c r="V32" s="20" t="n">
        <v>18.07176856</v>
      </c>
    </row>
    <row r="33" spans="1:22">
      <c r="A33" s="15" t="s">
        <v>430</v>
      </c>
      <c r="B33" s="17" t="n">
        <v>7325</v>
      </c>
      <c r="C33" s="18">
        <f>(29.0/B33*100)</f>
        <v/>
      </c>
      <c r="D33" s="19" t="n">
        <v>7296</v>
      </c>
      <c r="E33" s="18" t="n">
        <v>510.01988903</v>
      </c>
      <c r="F33" s="20" t="n">
        <v>6.74841096</v>
      </c>
      <c r="G33" s="18" t="n">
        <v>493.82906261</v>
      </c>
      <c r="H33" s="20" t="n">
        <v>4.94092727</v>
      </c>
      <c r="I33" s="18" t="n">
        <v>494.87395388</v>
      </c>
      <c r="J33" s="20" t="n">
        <v>5.91669959</v>
      </c>
      <c r="K33" s="18" t="n">
        <v>490.98518622</v>
      </c>
      <c r="L33" s="20" t="n">
        <v>10.69511364</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462.11833349</v>
      </c>
      <c r="F34" s="20" t="n">
        <v>3.62169956</v>
      </c>
      <c r="G34" s="18" t="n">
        <v>435.35260991</v>
      </c>
      <c r="H34" s="20" t="n">
        <v>12.20361499</v>
      </c>
      <c r="I34" s="18" t="n">
        <v>390.56124675</v>
      </c>
      <c r="J34" s="20" t="n">
        <v>15.40002189</v>
      </c>
      <c r="K34" s="18" t="n">
        <v>385.70297832</v>
      </c>
      <c r="L34" s="20" t="n">
        <v>13.74719533</v>
      </c>
      <c r="M34" s="18" t="s">
        <v>404</v>
      </c>
      <c r="N34" s="20" t="s">
        <v>404</v>
      </c>
      <c r="O34" s="18" t="s">
        <v>404</v>
      </c>
      <c r="P34" s="20" t="s">
        <v>404</v>
      </c>
      <c r="Q34" s="18" t="s">
        <v>404</v>
      </c>
      <c r="R34" s="20" t="s">
        <v>404</v>
      </c>
      <c r="S34" s="18" t="s">
        <v>404</v>
      </c>
      <c r="T34" s="20" t="s">
        <v>404</v>
      </c>
      <c r="U34" s="18" t="n">
        <v>437.1343274</v>
      </c>
      <c r="V34" s="20" t="n">
        <v>15.26694975</v>
      </c>
    </row>
    <row r="35" spans="1:22">
      <c r="A35" s="15" t="s">
        <v>432</v>
      </c>
      <c r="B35" s="17" t="n">
        <v>6406</v>
      </c>
      <c r="C35" s="18">
        <f>(443.0/B35*100)</f>
        <v/>
      </c>
      <c r="D35" s="19" t="n">
        <v>5963</v>
      </c>
      <c r="E35" s="18" t="n">
        <v>513.61050137</v>
      </c>
      <c r="F35" s="20" t="n">
        <v>1.90655613</v>
      </c>
      <c r="G35" s="18" t="n">
        <v>501.33784368</v>
      </c>
      <c r="H35" s="20" t="n">
        <v>2.66075992</v>
      </c>
      <c r="I35" s="18" t="n">
        <v>491.84459406</v>
      </c>
      <c r="J35" s="20" t="n">
        <v>5.7206771</v>
      </c>
      <c r="K35" s="18" t="s">
        <v>404</v>
      </c>
      <c r="L35" s="20" t="s">
        <v>404</v>
      </c>
      <c r="M35" s="18" t="s">
        <v>404</v>
      </c>
      <c r="N35" s="20" t="s">
        <v>404</v>
      </c>
      <c r="O35" s="18" t="s">
        <v>404</v>
      </c>
      <c r="P35" s="20" t="s">
        <v>404</v>
      </c>
      <c r="Q35" s="18" t="s">
        <v>404</v>
      </c>
      <c r="R35" s="20" t="s">
        <v>404</v>
      </c>
      <c r="S35" s="18" t="s">
        <v>404</v>
      </c>
      <c r="T35" s="20" t="s">
        <v>404</v>
      </c>
      <c r="U35" s="18" t="n">
        <v>494.83062577</v>
      </c>
      <c r="V35" s="20" t="n">
        <v>11.77595909</v>
      </c>
    </row>
    <row r="36" spans="1:22">
      <c r="A36" s="15" t="s">
        <v>433</v>
      </c>
      <c r="B36" s="17" t="n">
        <v>6736</v>
      </c>
      <c r="C36" s="18">
        <f>(10.0/B36*100)</f>
        <v/>
      </c>
      <c r="D36" s="19" t="n">
        <v>6726</v>
      </c>
      <c r="E36" s="18" t="n">
        <v>504.21758248</v>
      </c>
      <c r="F36" s="20" t="n">
        <v>4.24428669</v>
      </c>
      <c r="G36" s="18" t="n">
        <v>494.02457307</v>
      </c>
      <c r="H36" s="20" t="n">
        <v>4.0969523</v>
      </c>
      <c r="I36" s="18" t="n">
        <v>485.62713951</v>
      </c>
      <c r="J36" s="20" t="n">
        <v>5.04834971</v>
      </c>
      <c r="K36" s="18" t="n">
        <v>486.52124416</v>
      </c>
      <c r="L36" s="20" t="n">
        <v>8.84970962</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517.14171012</v>
      </c>
      <c r="F37" s="20" t="n">
        <v>7.35590476</v>
      </c>
      <c r="G37" s="18" t="n">
        <v>495.44141464</v>
      </c>
      <c r="H37" s="20" t="n">
        <v>4.71207583</v>
      </c>
      <c r="I37" s="18" t="n">
        <v>493.5230876</v>
      </c>
      <c r="J37" s="20" t="n">
        <v>5.64864823</v>
      </c>
      <c r="K37" s="18" t="n">
        <v>500.96635678</v>
      </c>
      <c r="L37" s="20" t="n">
        <v>20.66996232</v>
      </c>
      <c r="M37" s="18" t="s">
        <v>404</v>
      </c>
      <c r="N37" s="20" t="s">
        <v>404</v>
      </c>
      <c r="O37" s="18" t="s">
        <v>404</v>
      </c>
      <c r="P37" s="20" t="s">
        <v>404</v>
      </c>
      <c r="Q37" s="18" t="s">
        <v>404</v>
      </c>
      <c r="R37" s="20" t="s">
        <v>404</v>
      </c>
      <c r="S37" s="18" t="s">
        <v>404</v>
      </c>
      <c r="T37" s="20" t="s">
        <v>404</v>
      </c>
      <c r="U37" s="18" t="n">
        <v>491.47255385</v>
      </c>
      <c r="V37" s="20" t="n">
        <v>8.93001203</v>
      </c>
    </row>
    <row r="38" spans="1:22">
      <c r="A38" s="15" t="s">
        <v>435</v>
      </c>
      <c r="B38" s="17" t="n">
        <v>5860</v>
      </c>
      <c r="C38" s="18">
        <f>(268.0/B38*100)</f>
        <v/>
      </c>
      <c r="D38" s="19" t="n">
        <v>5592</v>
      </c>
      <c r="E38" s="18" t="n">
        <v>496.78751516</v>
      </c>
      <c r="F38" s="20" t="n">
        <v>5.811135</v>
      </c>
      <c r="G38" s="18" t="n">
        <v>491.15149787</v>
      </c>
      <c r="H38" s="20" t="n">
        <v>7.41532249</v>
      </c>
      <c r="I38" s="18" t="n">
        <v>478.7653764</v>
      </c>
      <c r="J38" s="20" t="n">
        <v>12.26335095</v>
      </c>
      <c r="K38" s="18" t="n">
        <v>457.85438271</v>
      </c>
      <c r="L38" s="20" t="n">
        <v>13.48703097</v>
      </c>
      <c r="M38" s="18" t="s">
        <v>404</v>
      </c>
      <c r="N38" s="20" t="s">
        <v>404</v>
      </c>
      <c r="O38" s="18" t="s">
        <v>404</v>
      </c>
      <c r="P38" s="20" t="s">
        <v>404</v>
      </c>
      <c r="Q38" s="18" t="s">
        <v>404</v>
      </c>
      <c r="R38" s="20" t="s">
        <v>404</v>
      </c>
      <c r="S38" s="18" t="s">
        <v>404</v>
      </c>
      <c r="T38" s="20" t="s">
        <v>404</v>
      </c>
      <c r="U38" s="18" t="n">
        <v>506.71015795</v>
      </c>
      <c r="V38" s="20" t="n">
        <v>30.53866831</v>
      </c>
    </row>
    <row r="39" spans="1:22">
      <c r="A39" s="15" t="s">
        <v>436</v>
      </c>
      <c r="B39" s="17" t="n">
        <v>5895</v>
      </c>
      <c r="C39" s="18">
        <f>(0.0/B39*100)</f>
        <v/>
      </c>
      <c r="D39" s="19" t="n">
        <v>5895</v>
      </c>
      <c r="E39" s="18" t="n">
        <v>436.97864067</v>
      </c>
      <c r="F39" s="20" t="n">
        <v>9.74206405</v>
      </c>
      <c r="G39" s="18" t="n">
        <v>432.93793077</v>
      </c>
      <c r="H39" s="20" t="n">
        <v>7.80510067</v>
      </c>
      <c r="I39" s="18" t="n">
        <v>410.42751084</v>
      </c>
      <c r="J39" s="20" t="n">
        <v>8.776235489999999</v>
      </c>
      <c r="K39" s="18" t="n">
        <v>418.74857368</v>
      </c>
      <c r="L39" s="20" t="n">
        <v>31.4650607</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505.9899531</v>
      </c>
      <c r="F40" s="20" t="n">
        <v>5.09230736</v>
      </c>
      <c r="G40" s="18" t="n">
        <v>499.21583353</v>
      </c>
      <c r="H40" s="20" t="n">
        <v>5.94960214</v>
      </c>
      <c r="I40" s="18" t="n">
        <v>491.52669818</v>
      </c>
      <c r="J40" s="20" t="n">
        <v>7.35493019</v>
      </c>
      <c r="K40" s="18" t="n">
        <v>506.65444383</v>
      </c>
      <c r="L40" s="20" t="n">
        <v>25.140076</v>
      </c>
      <c r="M40" s="18" t="s">
        <v>404</v>
      </c>
      <c r="N40" s="20" t="s">
        <v>404</v>
      </c>
      <c r="O40" s="18" t="s">
        <v>404</v>
      </c>
      <c r="P40" s="20" t="s">
        <v>404</v>
      </c>
      <c r="Q40" s="18" t="s">
        <v>404</v>
      </c>
      <c r="R40" s="20" t="s">
        <v>404</v>
      </c>
      <c r="S40" s="18" t="s">
        <v>404</v>
      </c>
      <c r="T40" s="20" t="s">
        <v>404</v>
      </c>
      <c r="U40" s="18" t="n">
        <v>492.94956587</v>
      </c>
      <c r="V40" s="20" t="n">
        <v>8.67299983</v>
      </c>
    </row>
    <row r="41" spans="1:22">
      <c r="A41" s="15" t="s">
        <v>438</v>
      </c>
      <c r="B41" s="17" t="n">
        <v>5712</v>
      </c>
      <c r="C41" s="18">
        <f>(99.0/B41*100)</f>
        <v/>
      </c>
      <c r="D41" s="19" t="n">
        <v>5613</v>
      </c>
      <c r="E41" s="18" t="n">
        <v>509.30942701</v>
      </c>
      <c r="F41" s="20" t="n">
        <v>4.63055801</v>
      </c>
      <c r="G41" s="18" t="n">
        <v>495.05029113</v>
      </c>
      <c r="H41" s="20" t="n">
        <v>6.08368286</v>
      </c>
      <c r="I41" s="18" t="n">
        <v>460.22191591</v>
      </c>
      <c r="J41" s="20" t="n">
        <v>7.41505926</v>
      </c>
      <c r="K41" s="18" t="n">
        <v>468.78393127</v>
      </c>
      <c r="L41" s="20" t="n">
        <v>36.66699847</v>
      </c>
      <c r="M41" s="18" t="s">
        <v>404</v>
      </c>
      <c r="N41" s="20" t="s">
        <v>404</v>
      </c>
      <c r="O41" s="18" t="s">
        <v>404</v>
      </c>
      <c r="P41" s="20" t="s">
        <v>404</v>
      </c>
      <c r="Q41" s="18" t="s">
        <v>404</v>
      </c>
      <c r="R41" s="20" t="s">
        <v>404</v>
      </c>
      <c r="S41" s="18" t="s">
        <v>404</v>
      </c>
      <c r="T41" s="20" t="s">
        <v>404</v>
      </c>
      <c r="U41" s="18" t="n">
        <v>498.88408796</v>
      </c>
      <c r="V41" s="20" t="n">
        <v>6.93253395</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406.50254946</v>
      </c>
      <c r="F44" s="20" t="n">
        <v>4.81480539</v>
      </c>
      <c r="G44" s="18" t="n">
        <v>412.51382868</v>
      </c>
      <c r="H44" s="20" t="n">
        <v>9.11812896</v>
      </c>
      <c r="I44" s="18" t="n">
        <v>393.68906419</v>
      </c>
      <c r="J44" s="20" t="n">
        <v>9.956715640000001</v>
      </c>
      <c r="K44" s="18" t="n">
        <v>377.43626046</v>
      </c>
      <c r="L44" s="20" t="n">
        <v>15.04059053</v>
      </c>
      <c r="M44" s="18" t="s">
        <v>404</v>
      </c>
      <c r="N44" s="20" t="s">
        <v>404</v>
      </c>
      <c r="O44" s="18" t="s">
        <v>404</v>
      </c>
      <c r="P44" s="20" t="s">
        <v>404</v>
      </c>
      <c r="Q44" s="18" t="s">
        <v>404</v>
      </c>
      <c r="R44" s="20" t="s">
        <v>404</v>
      </c>
      <c r="S44" s="18" t="s">
        <v>404</v>
      </c>
      <c r="T44" s="20" t="s">
        <v>404</v>
      </c>
      <c r="U44" s="18" t="n">
        <v>370.981297</v>
      </c>
      <c r="V44" s="20" t="n">
        <v>60.39084599</v>
      </c>
    </row>
    <row r="45" spans="1:22">
      <c r="A45" s="15" t="s">
        <v>442</v>
      </c>
      <c r="B45" s="17" t="n">
        <v>5519</v>
      </c>
      <c r="C45" s="18">
        <f>(0.0/B45*100)</f>
        <v/>
      </c>
      <c r="D45" s="19" t="n">
        <v>5519</v>
      </c>
      <c r="E45" s="18" t="n">
        <v>343.08247806</v>
      </c>
      <c r="F45" s="20" t="n">
        <v>5.90689488</v>
      </c>
      <c r="G45" s="18" t="n">
        <v>356.58935292</v>
      </c>
      <c r="H45" s="20" t="n">
        <v>7.15575343</v>
      </c>
      <c r="I45" s="18" t="n">
        <v>343.99799619</v>
      </c>
      <c r="J45" s="20" t="n">
        <v>4.56035976</v>
      </c>
      <c r="K45" s="18" t="n">
        <v>365.41723905</v>
      </c>
      <c r="L45" s="20" t="n">
        <v>15.98679382</v>
      </c>
      <c r="M45" s="18" t="s">
        <v>404</v>
      </c>
      <c r="N45" s="20" t="s">
        <v>404</v>
      </c>
      <c r="O45" s="18" t="s">
        <v>404</v>
      </c>
      <c r="P45" s="20" t="s">
        <v>404</v>
      </c>
      <c r="Q45" s="18" t="s">
        <v>404</v>
      </c>
      <c r="R45" s="20" t="s">
        <v>404</v>
      </c>
      <c r="S45" s="18" t="s">
        <v>404</v>
      </c>
      <c r="T45" s="20" t="s">
        <v>404</v>
      </c>
      <c r="U45" s="18" t="n">
        <v>362.28667684</v>
      </c>
      <c r="V45" s="20" t="n">
        <v>15.68032456</v>
      </c>
    </row>
    <row r="46" spans="1:22">
      <c r="A46" s="15" t="s">
        <v>443</v>
      </c>
      <c r="B46" s="17" t="n">
        <v>23141</v>
      </c>
      <c r="C46" s="18">
        <f>(4196.0/B46*100)</f>
        <v/>
      </c>
      <c r="D46" s="19" t="n">
        <v>18945</v>
      </c>
      <c r="E46" s="18" t="n">
        <v>416.78506623</v>
      </c>
      <c r="F46" s="20" t="n">
        <v>4.67856005</v>
      </c>
      <c r="G46" s="18" t="n">
        <v>408.69102624</v>
      </c>
      <c r="H46" s="20" t="n">
        <v>7.66407139</v>
      </c>
      <c r="I46" s="18" t="n">
        <v>407.2464064</v>
      </c>
      <c r="J46" s="20" t="n">
        <v>6.60562326</v>
      </c>
      <c r="K46" s="18" t="n">
        <v>409.19138964</v>
      </c>
      <c r="L46" s="20" t="n">
        <v>19.3841219</v>
      </c>
      <c r="M46" s="18" t="s">
        <v>404</v>
      </c>
      <c r="N46" s="20" t="s">
        <v>404</v>
      </c>
      <c r="O46" s="18" t="s">
        <v>404</v>
      </c>
      <c r="P46" s="20" t="s">
        <v>404</v>
      </c>
      <c r="Q46" s="18" t="s">
        <v>404</v>
      </c>
      <c r="R46" s="20" t="s">
        <v>404</v>
      </c>
      <c r="S46" s="18" t="s">
        <v>404</v>
      </c>
      <c r="T46" s="20" t="s">
        <v>404</v>
      </c>
      <c r="U46" s="18" t="n">
        <v>374.08774429</v>
      </c>
      <c r="V46" s="20" t="n">
        <v>9.010173549999999</v>
      </c>
    </row>
    <row r="47" spans="1:22">
      <c r="A47" s="15" t="s">
        <v>444</v>
      </c>
      <c r="B47" s="17" t="n">
        <v>5928</v>
      </c>
      <c r="C47" s="18">
        <f>(0.0/B47*100)</f>
        <v/>
      </c>
      <c r="D47" s="19" t="n">
        <v>5928</v>
      </c>
      <c r="E47" s="18" t="n">
        <v>439.92464343</v>
      </c>
      <c r="F47" s="20" t="n">
        <v>6.37052433</v>
      </c>
      <c r="G47" s="18" t="n">
        <v>404.93292741</v>
      </c>
      <c r="H47" s="20" t="n">
        <v>14.41333639</v>
      </c>
      <c r="I47" s="18" t="n">
        <v>432.09502191</v>
      </c>
      <c r="J47" s="20" t="n">
        <v>21.77104235</v>
      </c>
      <c r="K47" s="18" t="n">
        <v>423.53391716</v>
      </c>
      <c r="L47" s="20" t="n">
        <v>45.37442745</v>
      </c>
      <c r="M47" s="18" t="s">
        <v>404</v>
      </c>
      <c r="N47" s="20" t="s">
        <v>404</v>
      </c>
      <c r="O47" s="18" t="s">
        <v>404</v>
      </c>
      <c r="P47" s="20" t="s">
        <v>404</v>
      </c>
      <c r="Q47" s="18" t="s">
        <v>404</v>
      </c>
      <c r="R47" s="20" t="s">
        <v>404</v>
      </c>
      <c r="S47" s="18" t="s">
        <v>404</v>
      </c>
      <c r="T47" s="20" t="s">
        <v>404</v>
      </c>
      <c r="U47" s="18" t="n">
        <v>416.81746465</v>
      </c>
      <c r="V47" s="20" t="n">
        <v>55.72681782</v>
      </c>
    </row>
    <row r="48" spans="1:22">
      <c r="A48" s="15" t="s">
        <v>445</v>
      </c>
      <c r="B48" s="17" t="n">
        <v>9841</v>
      </c>
      <c r="C48" s="18">
        <f>(40.0/B48*100)</f>
        <v/>
      </c>
      <c r="D48" s="19" t="n">
        <v>9801</v>
      </c>
      <c r="E48" s="18" t="n">
        <v>533.9859463400001</v>
      </c>
      <c r="F48" s="20" t="n">
        <v>14.63478225</v>
      </c>
      <c r="G48" s="18" t="n">
        <v>504.17717685</v>
      </c>
      <c r="H48" s="20" t="n">
        <v>9.561010449999999</v>
      </c>
      <c r="I48" s="18" t="n">
        <v>484.1334188</v>
      </c>
      <c r="J48" s="20" t="n">
        <v>12.52691907</v>
      </c>
      <c r="K48" s="18" t="n">
        <v>477.28795492</v>
      </c>
      <c r="L48" s="20" t="n">
        <v>14.75060708</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431.90862603</v>
      </c>
      <c r="F49" s="20" t="n">
        <v>6.19821477</v>
      </c>
      <c r="G49" s="18" t="n">
        <v>420.58720081</v>
      </c>
      <c r="H49" s="20" t="n">
        <v>5.38485886</v>
      </c>
      <c r="I49" s="18" t="n">
        <v>424.35220283</v>
      </c>
      <c r="J49" s="20" t="n">
        <v>8.29974283</v>
      </c>
      <c r="K49" s="18" t="n">
        <v>406.67002159</v>
      </c>
      <c r="L49" s="20" t="n">
        <v>9.565611820000001</v>
      </c>
      <c r="M49" s="18" t="s">
        <v>404</v>
      </c>
      <c r="N49" s="20" t="s">
        <v>404</v>
      </c>
      <c r="O49" s="18" t="s">
        <v>404</v>
      </c>
      <c r="P49" s="20" t="s">
        <v>404</v>
      </c>
      <c r="Q49" s="18" t="s">
        <v>404</v>
      </c>
      <c r="R49" s="20" t="s">
        <v>404</v>
      </c>
      <c r="S49" s="18" t="s">
        <v>404</v>
      </c>
      <c r="T49" s="20" t="s">
        <v>404</v>
      </c>
      <c r="U49" s="18" t="n">
        <v>416.76156909</v>
      </c>
      <c r="V49" s="20" t="n">
        <v>8.78721547</v>
      </c>
    </row>
    <row r="50" spans="1:22">
      <c r="A50" s="15" t="s">
        <v>447</v>
      </c>
      <c r="B50" s="17" t="n">
        <v>11795</v>
      </c>
      <c r="C50" s="18">
        <f>(1031.0/B50*100)</f>
        <v/>
      </c>
      <c r="D50" s="19" t="n">
        <v>10764</v>
      </c>
      <c r="E50" s="18" t="n">
        <v>437.04624958</v>
      </c>
      <c r="F50" s="20" t="n">
        <v>6.21776956</v>
      </c>
      <c r="G50" s="18" t="n">
        <v>421.45362122</v>
      </c>
      <c r="H50" s="20" t="n">
        <v>7.63447371</v>
      </c>
      <c r="I50" s="18" t="n">
        <v>423.99622228</v>
      </c>
      <c r="J50" s="20" t="n">
        <v>7.57381598</v>
      </c>
      <c r="K50" s="18" t="n">
        <v>430.35106959</v>
      </c>
      <c r="L50" s="20" t="n">
        <v>14.17542602</v>
      </c>
      <c r="M50" s="18" t="s">
        <v>404</v>
      </c>
      <c r="N50" s="20" t="s">
        <v>404</v>
      </c>
      <c r="O50" s="18" t="s">
        <v>404</v>
      </c>
      <c r="P50" s="20" t="s">
        <v>404</v>
      </c>
      <c r="Q50" s="18" t="s">
        <v>404</v>
      </c>
      <c r="R50" s="20" t="s">
        <v>404</v>
      </c>
      <c r="S50" s="18" t="s">
        <v>404</v>
      </c>
      <c r="T50" s="20" t="s">
        <v>404</v>
      </c>
      <c r="U50" s="18" t="n">
        <v>419.97897776</v>
      </c>
      <c r="V50" s="20" t="n">
        <v>14.92752126</v>
      </c>
    </row>
    <row r="51" spans="1:22">
      <c r="A51" s="15" t="s">
        <v>448</v>
      </c>
      <c r="B51" s="17" t="n">
        <v>6866</v>
      </c>
      <c r="C51" s="18">
        <f>(0.0/B51*100)</f>
        <v/>
      </c>
      <c r="D51" s="19" t="n">
        <v>6866</v>
      </c>
      <c r="E51" s="18" t="n">
        <v>421.8606581</v>
      </c>
      <c r="F51" s="20" t="n">
        <v>6.44715717</v>
      </c>
      <c r="G51" s="18" t="n">
        <v>423.16438574</v>
      </c>
      <c r="H51" s="20" t="n">
        <v>6.03388527</v>
      </c>
      <c r="I51" s="18" t="n">
        <v>435.33949748</v>
      </c>
      <c r="J51" s="20" t="n">
        <v>6.9444724</v>
      </c>
      <c r="K51" s="18" t="n">
        <v>430.56507222</v>
      </c>
      <c r="L51" s="20" t="n">
        <v>9.351770589999999</v>
      </c>
      <c r="M51" s="18" t="s">
        <v>404</v>
      </c>
      <c r="N51" s="20" t="s">
        <v>404</v>
      </c>
      <c r="O51" s="18" t="s">
        <v>404</v>
      </c>
      <c r="P51" s="20" t="s">
        <v>404</v>
      </c>
      <c r="Q51" s="18" t="s">
        <v>404</v>
      </c>
      <c r="R51" s="20" t="s">
        <v>404</v>
      </c>
      <c r="S51" s="18" t="s">
        <v>404</v>
      </c>
      <c r="T51" s="20" t="s">
        <v>404</v>
      </c>
      <c r="U51" s="18" t="n">
        <v>423.96140629</v>
      </c>
      <c r="V51" s="20" t="n">
        <v>14.39785471</v>
      </c>
    </row>
    <row r="52" spans="1:22">
      <c r="A52" s="15" t="s">
        <v>449</v>
      </c>
      <c r="B52" s="17" t="n">
        <v>5809</v>
      </c>
      <c r="C52" s="18">
        <f>(0.0/B52*100)</f>
        <v/>
      </c>
      <c r="D52" s="19" t="n">
        <v>5809</v>
      </c>
      <c r="E52" s="18" t="n">
        <v>495.06906176</v>
      </c>
      <c r="F52" s="20" t="n">
        <v>5.11720156</v>
      </c>
      <c r="G52" s="18" t="n">
        <v>477.75580255</v>
      </c>
      <c r="H52" s="20" t="n">
        <v>7.56153755</v>
      </c>
      <c r="I52" s="18" t="n">
        <v>483.65776573</v>
      </c>
      <c r="J52" s="20" t="n">
        <v>10.9065014</v>
      </c>
      <c r="K52" s="18" t="n">
        <v>472.85911029</v>
      </c>
      <c r="L52" s="20" t="n">
        <v>33.32427033</v>
      </c>
      <c r="M52" s="18" t="s">
        <v>404</v>
      </c>
      <c r="N52" s="20" t="s">
        <v>404</v>
      </c>
      <c r="O52" s="18" t="s">
        <v>404</v>
      </c>
      <c r="P52" s="20" t="s">
        <v>404</v>
      </c>
      <c r="Q52" s="18" t="s">
        <v>404</v>
      </c>
      <c r="R52" s="20" t="s">
        <v>404</v>
      </c>
      <c r="S52" s="18" t="s">
        <v>404</v>
      </c>
      <c r="T52" s="20" t="s">
        <v>404</v>
      </c>
      <c r="U52" s="18" t="n">
        <v>381.8481</v>
      </c>
      <c r="V52" s="20" t="n">
        <v>13.66633815</v>
      </c>
    </row>
    <row r="53" spans="1:22">
      <c r="A53" s="15" t="s">
        <v>450</v>
      </c>
      <c r="B53" s="17" t="n">
        <v>5571</v>
      </c>
      <c r="C53" s="18">
        <f>(0.0/B53*100)</f>
        <v/>
      </c>
      <c r="D53" s="19" t="n">
        <v>5571</v>
      </c>
      <c r="E53" s="18" t="n">
        <v>466.55052047</v>
      </c>
      <c r="F53" s="20" t="n">
        <v>3.17413732</v>
      </c>
      <c r="G53" s="18" t="n">
        <v>437.35267734</v>
      </c>
      <c r="H53" s="20" t="n">
        <v>2.47564965</v>
      </c>
      <c r="I53" s="18" t="n">
        <v>415.62805258</v>
      </c>
      <c r="J53" s="20" t="n">
        <v>3.23860327</v>
      </c>
      <c r="K53" s="18" t="n">
        <v>467.31870246</v>
      </c>
      <c r="L53" s="20" t="n">
        <v>3.64177755</v>
      </c>
      <c r="M53" s="18" t="s">
        <v>404</v>
      </c>
      <c r="N53" s="20" t="s">
        <v>404</v>
      </c>
      <c r="O53" s="18" t="s">
        <v>404</v>
      </c>
      <c r="P53" s="20" t="s">
        <v>404</v>
      </c>
      <c r="Q53" s="18" t="s">
        <v>404</v>
      </c>
      <c r="R53" s="20" t="s">
        <v>404</v>
      </c>
      <c r="S53" s="18" t="s">
        <v>404</v>
      </c>
      <c r="T53" s="20" t="s">
        <v>404</v>
      </c>
      <c r="U53" s="18" t="n">
        <v>329.17614933</v>
      </c>
      <c r="V53" s="20" t="n">
        <v>11.75733882</v>
      </c>
    </row>
    <row r="54" spans="1:22">
      <c r="A54" s="15" t="s">
        <v>451</v>
      </c>
      <c r="B54" s="17" t="n">
        <v>4740</v>
      </c>
      <c r="C54" s="18">
        <f>(199.0/B54*100)</f>
        <v/>
      </c>
      <c r="D54" s="19" t="n">
        <v>4541</v>
      </c>
      <c r="E54" s="18" t="n">
        <v>366.51892879</v>
      </c>
      <c r="F54" s="20" t="n">
        <v>5.51156654</v>
      </c>
      <c r="G54" s="18" t="n">
        <v>355.88467233</v>
      </c>
      <c r="H54" s="20" t="n">
        <v>5.75106319</v>
      </c>
      <c r="I54" s="18" t="n">
        <v>333.13914709</v>
      </c>
      <c r="J54" s="20" t="n">
        <v>10.85004968</v>
      </c>
      <c r="K54" s="18" t="n">
        <v>374.73499359</v>
      </c>
      <c r="L54" s="20" t="n">
        <v>13.70827058</v>
      </c>
      <c r="M54" s="18" t="s">
        <v>404</v>
      </c>
      <c r="N54" s="20" t="s">
        <v>404</v>
      </c>
      <c r="O54" s="18" t="s">
        <v>404</v>
      </c>
      <c r="P54" s="20" t="s">
        <v>404</v>
      </c>
      <c r="Q54" s="18" t="s">
        <v>404</v>
      </c>
      <c r="R54" s="20" t="s">
        <v>404</v>
      </c>
      <c r="S54" s="18" t="s">
        <v>404</v>
      </c>
      <c r="T54" s="20" t="s">
        <v>404</v>
      </c>
      <c r="U54" s="18" t="n">
        <v>334.00789695</v>
      </c>
      <c r="V54" s="20" t="n">
        <v>9.881198960000001</v>
      </c>
    </row>
    <row r="55" spans="1:22">
      <c r="A55" s="15" t="s">
        <v>452</v>
      </c>
      <c r="B55" s="17" t="n">
        <v>5316</v>
      </c>
      <c r="C55" s="18">
        <f>(43.0/B55*100)</f>
        <v/>
      </c>
      <c r="D55" s="19" t="n">
        <v>5273</v>
      </c>
      <c r="E55" s="18" t="n">
        <v>399.5881865</v>
      </c>
      <c r="F55" s="20" t="n">
        <v>5.49230198</v>
      </c>
      <c r="G55" s="18" t="n">
        <v>409.65331498</v>
      </c>
      <c r="H55" s="20" t="n">
        <v>6.89531962</v>
      </c>
      <c r="I55" s="18" t="n">
        <v>393.64228315</v>
      </c>
      <c r="J55" s="20" t="n">
        <v>8.2760382</v>
      </c>
      <c r="K55" s="18" t="n">
        <v>394.50292687</v>
      </c>
      <c r="L55" s="20" t="n">
        <v>20.29912705</v>
      </c>
      <c r="M55" s="18" t="s">
        <v>404</v>
      </c>
      <c r="N55" s="20" t="s">
        <v>404</v>
      </c>
      <c r="O55" s="18" t="s">
        <v>404</v>
      </c>
      <c r="P55" s="20" t="s">
        <v>404</v>
      </c>
      <c r="Q55" s="18" t="s">
        <v>404</v>
      </c>
      <c r="R55" s="20" t="s">
        <v>404</v>
      </c>
      <c r="S55" s="18" t="n">
        <v>413.6588634</v>
      </c>
      <c r="T55" s="20" t="n">
        <v>5.84716265</v>
      </c>
      <c r="U55" s="18" t="n">
        <v>370.4793533</v>
      </c>
      <c r="V55" s="20" t="n">
        <v>16.71660333</v>
      </c>
    </row>
    <row r="56" spans="1:22">
      <c r="A56" s="15" t="s">
        <v>453</v>
      </c>
      <c r="B56" s="17" t="n">
        <v>5359</v>
      </c>
      <c r="C56" s="18">
        <f>(0.0/B56*100)</f>
        <v/>
      </c>
      <c r="D56" s="19" t="n">
        <v>5359</v>
      </c>
      <c r="E56" s="18" t="n">
        <v>530.23006945</v>
      </c>
      <c r="F56" s="20" t="n">
        <v>5.94265671</v>
      </c>
      <c r="G56" s="18" t="n">
        <v>527.190751</v>
      </c>
      <c r="H56" s="20" t="n">
        <v>5.74978476</v>
      </c>
      <c r="I56" s="18" t="n">
        <v>519.73197063</v>
      </c>
      <c r="J56" s="20" t="n">
        <v>13.7557317</v>
      </c>
      <c r="K56" s="18" t="n">
        <v>512.68765795</v>
      </c>
      <c r="L56" s="20" t="n">
        <v>37.48480268</v>
      </c>
      <c r="M56" s="18" t="s">
        <v>404</v>
      </c>
      <c r="N56" s="20" t="s">
        <v>404</v>
      </c>
      <c r="O56" s="18" t="s">
        <v>404</v>
      </c>
      <c r="P56" s="20" t="s">
        <v>404</v>
      </c>
      <c r="Q56" s="18" t="s">
        <v>404</v>
      </c>
      <c r="R56" s="20" t="s">
        <v>404</v>
      </c>
      <c r="S56" s="18" t="s">
        <v>404</v>
      </c>
      <c r="T56" s="20" t="s">
        <v>404</v>
      </c>
      <c r="U56" s="18" t="n">
        <v>517.26822223</v>
      </c>
      <c r="V56" s="20" t="n">
        <v>15.41489383</v>
      </c>
    </row>
    <row r="57" spans="1:22">
      <c r="A57" s="15" t="s">
        <v>454</v>
      </c>
      <c r="B57" s="17" t="n">
        <v>6513</v>
      </c>
      <c r="C57" s="18">
        <f>(0.0/B57*100)</f>
        <v/>
      </c>
      <c r="D57" s="19" t="n">
        <v>6513</v>
      </c>
      <c r="E57" s="18" t="n">
        <v>405.1079042</v>
      </c>
      <c r="F57" s="20" t="n">
        <v>4.12867366</v>
      </c>
      <c r="G57" s="18" t="n">
        <v>402.9896135</v>
      </c>
      <c r="H57" s="20" t="n">
        <v>5.56417488</v>
      </c>
      <c r="I57" s="18" t="n">
        <v>374.71453079</v>
      </c>
      <c r="J57" s="20" t="n">
        <v>8.03164572</v>
      </c>
      <c r="K57" s="18" t="n">
        <v>350.42975567</v>
      </c>
      <c r="L57" s="20" t="n">
        <v>42.17050355</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425.10950109</v>
      </c>
      <c r="F58" s="20" t="n">
        <v>9.898389610000001</v>
      </c>
      <c r="G58" s="18" t="n">
        <v>409.71293694</v>
      </c>
      <c r="H58" s="20" t="n">
        <v>6.50376716</v>
      </c>
      <c r="I58" s="18" t="n">
        <v>402.66586112</v>
      </c>
      <c r="J58" s="20" t="n">
        <v>5.57910196</v>
      </c>
      <c r="K58" s="18" t="n">
        <v>402.7659421</v>
      </c>
      <c r="L58" s="20" t="n">
        <v>10.07144605</v>
      </c>
      <c r="M58" s="18" t="s">
        <v>404</v>
      </c>
      <c r="N58" s="20" t="s">
        <v>404</v>
      </c>
      <c r="O58" s="18" t="s">
        <v>404</v>
      </c>
      <c r="P58" s="20" t="s">
        <v>404</v>
      </c>
      <c r="Q58" s="18" t="s">
        <v>404</v>
      </c>
      <c r="R58" s="20" t="s">
        <v>404</v>
      </c>
      <c r="S58" s="18" t="n">
        <v>363.99417198</v>
      </c>
      <c r="T58" s="20" t="n">
        <v>12.21422891</v>
      </c>
      <c r="U58" s="18" t="n">
        <v>464.77534587</v>
      </c>
      <c r="V58" s="20" t="n">
        <v>17.24724804</v>
      </c>
    </row>
    <row r="59" spans="1:22">
      <c r="A59" s="15" t="s">
        <v>456</v>
      </c>
      <c r="B59" s="17" t="n">
        <v>4826</v>
      </c>
      <c r="C59" s="18">
        <f>(0.0/B59*100)</f>
        <v/>
      </c>
      <c r="D59" s="19" t="n">
        <v>4826</v>
      </c>
      <c r="E59" s="18" t="n">
        <v>352.50570522</v>
      </c>
      <c r="F59" s="20" t="n">
        <v>2.59511524</v>
      </c>
      <c r="G59" s="18" t="n">
        <v>348.01660179</v>
      </c>
      <c r="H59" s="20" t="n">
        <v>2.65931872</v>
      </c>
      <c r="I59" s="18" t="n">
        <v>322.35609318</v>
      </c>
      <c r="J59" s="20" t="n">
        <v>4.04001999</v>
      </c>
      <c r="K59" s="18" t="n">
        <v>336.89072577</v>
      </c>
      <c r="L59" s="20" t="n">
        <v>5.63656658</v>
      </c>
      <c r="M59" s="18" t="s">
        <v>404</v>
      </c>
      <c r="N59" s="20" t="s">
        <v>404</v>
      </c>
      <c r="O59" s="18" t="s">
        <v>404</v>
      </c>
      <c r="P59" s="20" t="s">
        <v>404</v>
      </c>
      <c r="Q59" s="18" t="s">
        <v>404</v>
      </c>
      <c r="R59" s="20" t="s">
        <v>404</v>
      </c>
      <c r="S59" s="18" t="s">
        <v>404</v>
      </c>
      <c r="T59" s="20" t="s">
        <v>404</v>
      </c>
      <c r="U59" s="18" t="n">
        <v>314.49904234</v>
      </c>
      <c r="V59" s="20" t="n">
        <v>8.46600488</v>
      </c>
    </row>
    <row r="60" spans="1:22">
      <c r="A60" s="15" t="s">
        <v>457</v>
      </c>
      <c r="B60" s="17" t="n">
        <v>4546</v>
      </c>
      <c r="C60" s="18">
        <f>(0.0/B60*100)</f>
        <v/>
      </c>
      <c r="D60" s="19" t="n">
        <v>4546</v>
      </c>
      <c r="E60" s="18" t="n">
        <v>351.98575161</v>
      </c>
      <c r="F60" s="20" t="n">
        <v>8.471862659999999</v>
      </c>
      <c r="G60" s="18" t="n">
        <v>352.00689285</v>
      </c>
      <c r="H60" s="20" t="n">
        <v>9.41940013</v>
      </c>
      <c r="I60" s="18" t="n">
        <v>320.65344173</v>
      </c>
      <c r="J60" s="20" t="n">
        <v>12.49482875</v>
      </c>
      <c r="K60" s="18" t="n">
        <v>348.08719052</v>
      </c>
      <c r="L60" s="20" t="n">
        <v>39.39780488</v>
      </c>
      <c r="M60" s="18" t="s">
        <v>404</v>
      </c>
      <c r="N60" s="20" t="s">
        <v>404</v>
      </c>
      <c r="O60" s="18" t="s">
        <v>404</v>
      </c>
      <c r="P60" s="20" t="s">
        <v>404</v>
      </c>
      <c r="Q60" s="18" t="s">
        <v>404</v>
      </c>
      <c r="R60" s="20" t="s">
        <v>404</v>
      </c>
      <c r="S60" s="18" t="s">
        <v>404</v>
      </c>
      <c r="T60" s="20" t="s">
        <v>404</v>
      </c>
      <c r="U60" s="18" t="n">
        <v>305.46481302</v>
      </c>
      <c r="V60" s="20" t="n">
        <v>24.82455797</v>
      </c>
    </row>
    <row r="61" spans="1:22">
      <c r="A61" s="15" t="s">
        <v>458</v>
      </c>
      <c r="B61" s="17" t="n">
        <v>6525</v>
      </c>
      <c r="C61" s="18">
        <f>(0.0/B61*100)</f>
        <v/>
      </c>
      <c r="D61" s="19" t="n">
        <v>6525</v>
      </c>
      <c r="E61" s="18" t="n">
        <v>468.46656425</v>
      </c>
      <c r="F61" s="20" t="n">
        <v>4.71282794</v>
      </c>
      <c r="G61" s="18" t="n">
        <v>480.33259835</v>
      </c>
      <c r="H61" s="20" t="n">
        <v>5.38069538</v>
      </c>
      <c r="I61" s="18" t="n">
        <v>469.6645016</v>
      </c>
      <c r="J61" s="20" t="n">
        <v>10.9916736</v>
      </c>
      <c r="K61" s="18" t="n">
        <v>451.47332701</v>
      </c>
      <c r="L61" s="20" t="n">
        <v>12.52242886</v>
      </c>
      <c r="M61" s="18" t="s">
        <v>404</v>
      </c>
      <c r="N61" s="20" t="s">
        <v>404</v>
      </c>
      <c r="O61" s="18" t="s">
        <v>404</v>
      </c>
      <c r="P61" s="20" t="s">
        <v>404</v>
      </c>
      <c r="Q61" s="18" t="s">
        <v>404</v>
      </c>
      <c r="R61" s="20" t="s">
        <v>404</v>
      </c>
      <c r="S61" s="18" t="s">
        <v>404</v>
      </c>
      <c r="T61" s="20" t="s">
        <v>404</v>
      </c>
      <c r="U61" s="18" t="n">
        <v>383.02247654</v>
      </c>
      <c r="V61" s="20" t="n">
        <v>19.77633796</v>
      </c>
    </row>
    <row r="62" spans="1:22">
      <c r="A62" s="15" t="s">
        <v>459</v>
      </c>
      <c r="B62" s="17" t="n">
        <v>4476</v>
      </c>
      <c r="C62" s="18">
        <f>(0.0/B62*100)</f>
        <v/>
      </c>
      <c r="D62" s="19" t="n">
        <v>4476</v>
      </c>
      <c r="E62" s="18" t="n">
        <v>513.11512552</v>
      </c>
      <c r="F62" s="20" t="n">
        <v>2.91338199</v>
      </c>
      <c r="G62" s="18" t="n">
        <v>508.00487917</v>
      </c>
      <c r="H62" s="20" t="n">
        <v>1.84834482</v>
      </c>
      <c r="I62" s="18" t="n">
        <v>514.5864186</v>
      </c>
      <c r="J62" s="20" t="n">
        <v>2.0786174</v>
      </c>
      <c r="K62" s="18" t="n">
        <v>488.66007824</v>
      </c>
      <c r="L62" s="20" t="n">
        <v>3.66684818</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352.1358719</v>
      </c>
      <c r="F63" s="20" t="n">
        <v>1.47652857</v>
      </c>
      <c r="G63" s="18" t="n">
        <v>361.71535531</v>
      </c>
      <c r="H63" s="20" t="n">
        <v>4.99494029</v>
      </c>
      <c r="I63" s="18" t="n">
        <v>307.26634678</v>
      </c>
      <c r="J63" s="20" t="n">
        <v>6.24823121</v>
      </c>
      <c r="K63" s="18" t="s">
        <v>404</v>
      </c>
      <c r="L63" s="20" t="s">
        <v>404</v>
      </c>
      <c r="M63" s="18" t="s">
        <v>404</v>
      </c>
      <c r="N63" s="20" t="s">
        <v>404</v>
      </c>
      <c r="O63" s="18" t="s">
        <v>404</v>
      </c>
      <c r="P63" s="20" t="s">
        <v>404</v>
      </c>
      <c r="Q63" s="18" t="s">
        <v>404</v>
      </c>
      <c r="R63" s="20" t="s">
        <v>404</v>
      </c>
      <c r="S63" s="18" t="s">
        <v>404</v>
      </c>
      <c r="T63" s="20" t="s">
        <v>404</v>
      </c>
      <c r="U63" s="18" t="n">
        <v>372.56629745</v>
      </c>
      <c r="V63" s="20" t="n">
        <v>6.5404978</v>
      </c>
    </row>
    <row r="64" spans="1:22">
      <c r="A64" s="15" t="s">
        <v>461</v>
      </c>
      <c r="B64" s="17" t="n">
        <v>3634</v>
      </c>
      <c r="C64" s="18">
        <f>(27.0/B64*100)</f>
        <v/>
      </c>
      <c r="D64" s="19" t="n">
        <v>3607</v>
      </c>
      <c r="E64" s="18" t="n">
        <v>459.17226549</v>
      </c>
      <c r="F64" s="20" t="n">
        <v>2.04419192</v>
      </c>
      <c r="G64" s="18" t="n">
        <v>437.62576477</v>
      </c>
      <c r="H64" s="20" t="n">
        <v>3.26722928</v>
      </c>
      <c r="I64" s="18" t="n">
        <v>460.40955196</v>
      </c>
      <c r="J64" s="20" t="n">
        <v>6.21899188</v>
      </c>
      <c r="K64" s="18" t="n">
        <v>334.68052081</v>
      </c>
      <c r="L64" s="20" t="n">
        <v>8.440809010000001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422.94807459</v>
      </c>
      <c r="F65" s="20" t="n">
        <v>6.61296553</v>
      </c>
      <c r="G65" s="18" t="n">
        <v>414.86114578</v>
      </c>
      <c r="H65" s="20" t="n">
        <v>5.12242651</v>
      </c>
      <c r="I65" s="18" t="n">
        <v>409.98453645</v>
      </c>
      <c r="J65" s="20" t="n">
        <v>5.78631707</v>
      </c>
      <c r="K65" s="18" t="n">
        <v>406.28259623</v>
      </c>
      <c r="L65" s="20" t="n">
        <v>21.24812235</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423.65923165</v>
      </c>
      <c r="F66" s="20" t="n">
        <v>1.70044501</v>
      </c>
      <c r="G66" s="18" t="n">
        <v>434.03385015</v>
      </c>
      <c r="H66" s="20" t="n">
        <v>2.42898804</v>
      </c>
      <c r="I66" s="18" t="n">
        <v>340.12076071</v>
      </c>
      <c r="J66" s="20" t="n">
        <v>22.30004821</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413.29847809</v>
      </c>
      <c r="F67" s="20" t="n">
        <v>7.51457035</v>
      </c>
      <c r="G67" s="18" t="n">
        <v>396.72652399</v>
      </c>
      <c r="H67" s="20" t="n">
        <v>4.67028379</v>
      </c>
      <c r="I67" s="18" t="n">
        <v>376.59238915</v>
      </c>
      <c r="J67" s="20" t="n">
        <v>8.73818947</v>
      </c>
      <c r="K67" s="18" t="n">
        <v>395.5039669</v>
      </c>
      <c r="L67" s="20" t="n">
        <v>19.65836648</v>
      </c>
      <c r="M67" s="18" t="s">
        <v>404</v>
      </c>
      <c r="N67" s="20" t="s">
        <v>404</v>
      </c>
      <c r="O67" s="18" t="s">
        <v>404</v>
      </c>
      <c r="P67" s="20" t="s">
        <v>404</v>
      </c>
      <c r="Q67" s="18" t="s">
        <v>404</v>
      </c>
      <c r="R67" s="20" t="s">
        <v>404</v>
      </c>
      <c r="S67" s="18" t="s">
        <v>404</v>
      </c>
      <c r="T67" s="20" t="s">
        <v>404</v>
      </c>
      <c r="U67" s="18" t="n">
        <v>415.98279727</v>
      </c>
      <c r="V67" s="20" t="n">
        <v>48.65132085</v>
      </c>
    </row>
    <row r="68" spans="1:22">
      <c r="A68" s="15" t="s">
        <v>465</v>
      </c>
      <c r="B68" s="17" t="n">
        <v>12083</v>
      </c>
      <c r="C68" s="18">
        <f>(0.0/B68*100)</f>
        <v/>
      </c>
      <c r="D68" s="19" t="n">
        <v>12083</v>
      </c>
      <c r="E68" s="18" t="n">
        <v>404.69271173</v>
      </c>
      <c r="F68" s="20" t="n">
        <v>1.28671161</v>
      </c>
      <c r="G68" s="18" t="n">
        <v>401.90709772</v>
      </c>
      <c r="H68" s="20" t="n">
        <v>1.60911816</v>
      </c>
      <c r="I68" s="18" t="n">
        <v>369.96126652</v>
      </c>
      <c r="J68" s="20" t="n">
        <v>4.37836941</v>
      </c>
      <c r="K68" s="18" t="n">
        <v>381.78658622</v>
      </c>
      <c r="L68" s="20" t="n">
        <v>6.4788356</v>
      </c>
      <c r="M68" s="18" t="s">
        <v>404</v>
      </c>
      <c r="N68" s="20" t="s">
        <v>404</v>
      </c>
      <c r="O68" s="18" t="s">
        <v>404</v>
      </c>
      <c r="P68" s="20" t="s">
        <v>404</v>
      </c>
      <c r="Q68" s="18" t="s">
        <v>404</v>
      </c>
      <c r="R68" s="20" t="s">
        <v>404</v>
      </c>
      <c r="S68" s="18" t="s">
        <v>404</v>
      </c>
      <c r="T68" s="20" t="s">
        <v>404</v>
      </c>
      <c r="U68" s="18" t="n">
        <v>449.75373632</v>
      </c>
      <c r="V68" s="20" t="n">
        <v>10.75335725</v>
      </c>
    </row>
    <row r="69" spans="1:22">
      <c r="A69" s="15" t="s">
        <v>466</v>
      </c>
      <c r="B69" s="17" t="n">
        <v>4876</v>
      </c>
      <c r="C69" s="18">
        <f>(0.0/B69*100)</f>
        <v/>
      </c>
      <c r="D69" s="19" t="n">
        <v>4876</v>
      </c>
      <c r="E69" s="18" t="n">
        <v>436.24880799</v>
      </c>
      <c r="F69" s="20" t="n">
        <v>4.35234752</v>
      </c>
      <c r="G69" s="18" t="n">
        <v>420.35691177</v>
      </c>
      <c r="H69" s="20" t="n">
        <v>11.4921959</v>
      </c>
      <c r="I69" s="18" t="n">
        <v>440.45203045</v>
      </c>
      <c r="J69" s="20" t="n">
        <v>20.07416618</v>
      </c>
      <c r="K69" s="18" t="s">
        <v>404</v>
      </c>
      <c r="L69" s="20" t="s">
        <v>404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499.30421482</v>
      </c>
      <c r="F70" s="20" t="n">
        <v>5.64056041</v>
      </c>
      <c r="G70" s="18" t="n">
        <v>492.00885926</v>
      </c>
      <c r="H70" s="20" t="n">
        <v>6.03489273</v>
      </c>
      <c r="I70" s="18" t="n">
        <v>497.02284095</v>
      </c>
      <c r="J70" s="20" t="n">
        <v>5.37995567</v>
      </c>
      <c r="K70" s="18" t="n">
        <v>481.98800443</v>
      </c>
      <c r="L70" s="20" t="n">
        <v>9.86286467</v>
      </c>
      <c r="M70" s="18" t="s">
        <v>404</v>
      </c>
      <c r="N70" s="20" t="s">
        <v>404</v>
      </c>
      <c r="O70" s="18" t="s">
        <v>404</v>
      </c>
      <c r="P70" s="20" t="s">
        <v>404</v>
      </c>
      <c r="Q70" s="18" t="s">
        <v>404</v>
      </c>
      <c r="R70" s="20" t="s">
        <v>404</v>
      </c>
      <c r="S70" s="18" t="s">
        <v>404</v>
      </c>
      <c r="T70" s="20" t="s">
        <v>404</v>
      </c>
      <c r="U70" s="18" t="n">
        <v>496.74981181</v>
      </c>
      <c r="V70" s="20" t="n">
        <v>15.73575806</v>
      </c>
    </row>
    <row r="71" spans="1:22">
      <c r="A71" s="15" t="s">
        <v>468</v>
      </c>
      <c r="B71" s="17" t="n">
        <v>6115</v>
      </c>
      <c r="C71" s="18">
        <f>(0.0/B71*100)</f>
        <v/>
      </c>
      <c r="D71" s="19" t="n">
        <v>6115</v>
      </c>
      <c r="E71" s="18" t="n">
        <v>534.8022373</v>
      </c>
      <c r="F71" s="20" t="n">
        <v>2.36686765</v>
      </c>
      <c r="G71" s="18" t="n">
        <v>535.89553028</v>
      </c>
      <c r="H71" s="20" t="n">
        <v>2.34357567</v>
      </c>
      <c r="I71" s="18" t="n">
        <v>539.40136646</v>
      </c>
      <c r="J71" s="20" t="n">
        <v>3.23029533</v>
      </c>
      <c r="K71" s="18" t="n">
        <v>418.69125763</v>
      </c>
      <c r="L71" s="20" t="n">
        <v>18.21810683</v>
      </c>
      <c r="M71" s="18" t="s">
        <v>404</v>
      </c>
      <c r="N71" s="20" t="s">
        <v>404</v>
      </c>
      <c r="O71" s="18" t="s">
        <v>404</v>
      </c>
      <c r="P71" s="20" t="s">
        <v>404</v>
      </c>
      <c r="Q71" s="18" t="s">
        <v>404</v>
      </c>
      <c r="R71" s="20" t="s">
        <v>404</v>
      </c>
      <c r="S71" s="18" t="s">
        <v>404</v>
      </c>
      <c r="T71" s="20" t="s">
        <v>404</v>
      </c>
      <c r="U71" s="18" t="n">
        <v>477.62548649</v>
      </c>
      <c r="V71" s="20" t="n">
        <v>16.94240927</v>
      </c>
    </row>
    <row r="72" spans="1:22">
      <c r="A72" s="15" t="s">
        <v>469</v>
      </c>
      <c r="B72" s="17" t="n">
        <v>7708</v>
      </c>
      <c r="C72" s="18">
        <f>(0.0/B72*100)</f>
        <v/>
      </c>
      <c r="D72" s="19" t="n">
        <v>7708</v>
      </c>
      <c r="E72" s="18" t="n">
        <v>511.1011124</v>
      </c>
      <c r="F72" s="20" t="n">
        <v>9.63779691</v>
      </c>
      <c r="G72" s="18" t="n">
        <v>495.60380656</v>
      </c>
      <c r="H72" s="20" t="n">
        <v>3.79808576</v>
      </c>
      <c r="I72" s="18" t="n">
        <v>487.52766506</v>
      </c>
      <c r="J72" s="20" t="n">
        <v>7.4331378</v>
      </c>
      <c r="K72" s="18" t="n">
        <v>455.58599686</v>
      </c>
      <c r="L72" s="20" t="n">
        <v>22.29763526</v>
      </c>
      <c r="M72" s="18" t="s">
        <v>404</v>
      </c>
      <c r="N72" s="20" t="s">
        <v>404</v>
      </c>
      <c r="O72" s="18" t="s">
        <v>404</v>
      </c>
      <c r="P72" s="20" t="s">
        <v>404</v>
      </c>
      <c r="Q72" s="18" t="s">
        <v>404</v>
      </c>
      <c r="R72" s="20" t="s">
        <v>404</v>
      </c>
      <c r="S72" s="18" t="s">
        <v>404</v>
      </c>
      <c r="T72" s="20" t="s">
        <v>404</v>
      </c>
      <c r="U72" s="18" t="n">
        <v>520.6315589</v>
      </c>
      <c r="V72" s="20" t="n">
        <v>31.79455455</v>
      </c>
    </row>
    <row r="73" spans="1:22">
      <c r="A73" s="15" t="s">
        <v>470</v>
      </c>
      <c r="B73" s="17" t="n">
        <v>8249</v>
      </c>
      <c r="C73" s="18">
        <f>(0.0/B73*100)</f>
        <v/>
      </c>
      <c r="D73" s="19" t="n">
        <v>8249</v>
      </c>
      <c r="E73" s="18" t="n">
        <v>412.19439114</v>
      </c>
      <c r="F73" s="20" t="n">
        <v>4.67542636</v>
      </c>
      <c r="G73" s="18" t="n">
        <v>421.50685219</v>
      </c>
      <c r="H73" s="20" t="n">
        <v>7.54178827</v>
      </c>
      <c r="I73" s="18" t="n">
        <v>391.62993713</v>
      </c>
      <c r="J73" s="20" t="n">
        <v>7.20812085</v>
      </c>
      <c r="K73" s="18" t="n">
        <v>377.43650638</v>
      </c>
      <c r="L73" s="20" t="n">
        <v>23.5906391</v>
      </c>
      <c r="M73" s="18" t="s">
        <v>404</v>
      </c>
      <c r="N73" s="20" t="s">
        <v>404</v>
      </c>
      <c r="O73" s="18" t="s">
        <v>404</v>
      </c>
      <c r="P73" s="20" t="s">
        <v>404</v>
      </c>
      <c r="Q73" s="18" t="s">
        <v>404</v>
      </c>
      <c r="R73" s="20" t="s">
        <v>404</v>
      </c>
      <c r="S73" s="18" t="s">
        <v>404</v>
      </c>
      <c r="T73" s="20" t="s">
        <v>404</v>
      </c>
      <c r="U73" s="18" t="n">
        <v>422.51912797</v>
      </c>
      <c r="V73" s="20" t="n">
        <v>12.52912188</v>
      </c>
    </row>
    <row r="74" spans="1:22">
      <c r="A74" s="15" t="s">
        <v>471</v>
      </c>
      <c r="B74" s="17" t="n">
        <v>4692</v>
      </c>
      <c r="C74" s="18">
        <f>(484.0/B74*100)</f>
        <v/>
      </c>
      <c r="D74" s="19" t="n">
        <v>4208</v>
      </c>
      <c r="E74" s="18" t="n">
        <v>431.337331</v>
      </c>
      <c r="F74" s="20" t="n">
        <v>2.76852979</v>
      </c>
      <c r="G74" s="18" t="n">
        <v>442.44763051</v>
      </c>
      <c r="H74" s="20" t="n">
        <v>2.71726794</v>
      </c>
      <c r="I74" s="18" t="n">
        <v>403.02596645</v>
      </c>
      <c r="J74" s="20" t="n">
        <v>2.38854</v>
      </c>
      <c r="K74" s="18" t="n">
        <v>482.77557057</v>
      </c>
      <c r="L74" s="20" t="n">
        <v>9.59769569</v>
      </c>
      <c r="M74" s="18" t="s">
        <v>404</v>
      </c>
      <c r="N74" s="20" t="s">
        <v>404</v>
      </c>
      <c r="O74" s="18" t="s">
        <v>404</v>
      </c>
      <c r="P74" s="20" t="s">
        <v>404</v>
      </c>
      <c r="Q74" s="18" t="s">
        <v>404</v>
      </c>
      <c r="R74" s="20" t="s">
        <v>404</v>
      </c>
      <c r="S74" s="18" t="s">
        <v>404</v>
      </c>
      <c r="T74" s="20" t="s">
        <v>404</v>
      </c>
      <c r="U74" s="18" t="n">
        <v>423.15918813</v>
      </c>
      <c r="V74" s="20" t="n">
        <v>10.96469171</v>
      </c>
    </row>
    <row r="75" spans="1:22">
      <c r="A75" s="15" t="s">
        <v>472</v>
      </c>
      <c r="B75" s="17" t="n">
        <v>5375</v>
      </c>
      <c r="C75" s="18">
        <f>(483.0/B75*100)</f>
        <v/>
      </c>
      <c r="D75" s="19" t="n">
        <v>4892</v>
      </c>
      <c r="E75" s="18" t="n">
        <v>368.53356191</v>
      </c>
      <c r="F75" s="20" t="n">
        <v>14.36692165</v>
      </c>
      <c r="G75" s="18" t="n">
        <v>364.84178848</v>
      </c>
      <c r="H75" s="20" t="n">
        <v>6.68392532</v>
      </c>
      <c r="I75" s="18" t="n">
        <v>357.49561341</v>
      </c>
      <c r="J75" s="20" t="n">
        <v>7.23301275</v>
      </c>
      <c r="K75" s="18" t="n">
        <v>363.71278455</v>
      </c>
      <c r="L75" s="20" t="n">
        <v>12.13427292</v>
      </c>
      <c r="M75" s="18" t="s">
        <v>404</v>
      </c>
      <c r="N75" s="20" t="s">
        <v>404</v>
      </c>
      <c r="O75" s="18" t="s">
        <v>404</v>
      </c>
      <c r="P75" s="20" t="s">
        <v>404</v>
      </c>
      <c r="Q75" s="18" t="s">
        <v>404</v>
      </c>
      <c r="R75" s="20" t="s">
        <v>404</v>
      </c>
      <c r="S75" s="18" t="s">
        <v>404</v>
      </c>
      <c r="T75" s="20" t="s">
        <v>404</v>
      </c>
      <c r="U75" s="18" t="n">
        <v>355.47773847</v>
      </c>
      <c r="V75" s="20" t="n">
        <v>18.72875139</v>
      </c>
    </row>
    <row r="76" spans="1:22">
      <c r="A76" s="15" t="s">
        <v>473</v>
      </c>
      <c r="B76" s="17" t="n">
        <v>14167</v>
      </c>
      <c r="C76" s="18">
        <f>(1400.0/B76*100)</f>
        <v/>
      </c>
      <c r="D76" s="19" t="n">
        <v>12767</v>
      </c>
      <c r="E76" s="18" t="n">
        <v>464.63500572</v>
      </c>
      <c r="F76" s="20" t="n">
        <v>6.76137865</v>
      </c>
      <c r="G76" s="18" t="n">
        <v>437.53287956</v>
      </c>
      <c r="H76" s="20" t="n">
        <v>6.41042388</v>
      </c>
      <c r="I76" s="18" t="n">
        <v>404.00306011</v>
      </c>
      <c r="J76" s="20" t="n">
        <v>7.53436831</v>
      </c>
      <c r="K76" s="18" t="n">
        <v>387.53280669</v>
      </c>
      <c r="L76" s="20" t="n">
        <v>6.08108313</v>
      </c>
      <c r="M76" s="18" t="s">
        <v>404</v>
      </c>
      <c r="N76" s="20" t="s">
        <v>404</v>
      </c>
      <c r="O76" s="18" t="s">
        <v>404</v>
      </c>
      <c r="P76" s="20" t="s">
        <v>404</v>
      </c>
      <c r="Q76" s="18" t="s">
        <v>404</v>
      </c>
      <c r="R76" s="20" t="s">
        <v>404</v>
      </c>
      <c r="S76" s="18" t="s">
        <v>404</v>
      </c>
      <c r="T76" s="20" t="s">
        <v>404</v>
      </c>
      <c r="U76" s="18" t="n">
        <v>429.49099944</v>
      </c>
      <c r="V76" s="20" t="n">
        <v>11.17425737</v>
      </c>
    </row>
    <row r="77" spans="1:22">
      <c r="A77" s="15" t="s">
        <v>474</v>
      </c>
      <c r="B77" s="17" t="n">
        <v>6062</v>
      </c>
      <c r="C77" s="18">
        <f>(0.0/B77*100)</f>
        <v/>
      </c>
      <c r="D77" s="19" t="n">
        <v>6062</v>
      </c>
      <c r="E77" s="18" t="n">
        <v>451.40976743</v>
      </c>
      <c r="F77" s="20" t="n">
        <v>5.1206606</v>
      </c>
      <c r="G77" s="18" t="n">
        <v>434.33760909</v>
      </c>
      <c r="H77" s="20" t="n">
        <v>6.40680066</v>
      </c>
      <c r="I77" s="18" t="n">
        <v>418.53067501</v>
      </c>
      <c r="J77" s="20" t="n">
        <v>6.70414126</v>
      </c>
      <c r="K77" s="18" t="n">
        <v>423.4140675</v>
      </c>
      <c r="L77" s="20" t="n">
        <v>14.87719522</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489.67699514</v>
      </c>
      <c r="F78" s="20" t="n">
        <v>6.26254551</v>
      </c>
      <c r="G78" s="18" t="n">
        <v>480.88261811</v>
      </c>
      <c r="H78" s="20" t="n">
        <v>6.14236798</v>
      </c>
      <c r="I78" s="18" t="n">
        <v>483.77718036</v>
      </c>
      <c r="J78" s="20" t="n">
        <v>10.41480014</v>
      </c>
      <c r="K78" s="18" t="n">
        <v>517.88484714</v>
      </c>
      <c r="L78" s="20" t="n">
        <v>13.61571406</v>
      </c>
      <c r="M78" s="18" t="s">
        <v>404</v>
      </c>
      <c r="N78" s="20" t="s">
        <v>404</v>
      </c>
      <c r="O78" s="18" t="s">
        <v>404</v>
      </c>
      <c r="P78" s="20" t="s">
        <v>404</v>
      </c>
      <c r="Q78" s="18" t="s">
        <v>404</v>
      </c>
      <c r="R78" s="20" t="s">
        <v>404</v>
      </c>
      <c r="S78" s="18" t="s">
        <v>404</v>
      </c>
      <c r="T78" s="20" t="s">
        <v>404</v>
      </c>
      <c r="U78" s="18" t="n">
        <v>514.98936825</v>
      </c>
      <c r="V78" s="20" t="n">
        <v>5.71909251</v>
      </c>
    </row>
    <row customHeight="1" ht="25" r="79" spans="1:22">
      <c r="A79" s="15" t="s">
        <v>476</v>
      </c>
      <c r="B79" s="17" t="n">
        <v>1657</v>
      </c>
      <c r="C79" s="18">
        <f>(21.0/B79*100)</f>
        <v/>
      </c>
      <c r="D79" s="19" t="n">
        <v>1636</v>
      </c>
      <c r="E79" s="18" t="n">
        <v>487.43233947</v>
      </c>
      <c r="F79" s="20" t="n">
        <v>13.38886654</v>
      </c>
      <c r="G79" s="18" t="n">
        <v>482.48734458</v>
      </c>
      <c r="H79" s="20" t="n">
        <v>10.9016776</v>
      </c>
      <c r="I79" s="18" t="n">
        <v>445.45472035</v>
      </c>
      <c r="J79" s="20" t="n">
        <v>11.77913265</v>
      </c>
      <c r="K79" s="18" t="n">
        <v>419.2656949</v>
      </c>
      <c r="L79" s="20" t="n">
        <v>17.02286357</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428.44718979</v>
      </c>
      <c r="F80" s="20" t="n">
        <v>5.64411586</v>
      </c>
      <c r="G80" s="18" t="n">
        <v>424.80293314</v>
      </c>
      <c r="H80" s="20" t="n">
        <v>7.50800612</v>
      </c>
      <c r="I80" s="18" t="n">
        <v>428.89603871</v>
      </c>
      <c r="J80" s="20" t="n">
        <v>8.290761399999999</v>
      </c>
      <c r="K80" s="18" t="n">
        <v>422.75318947</v>
      </c>
      <c r="L80" s="20" t="n">
        <v>20.34392228</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434.46168728</v>
      </c>
      <c r="F81" s="20" t="n">
        <v>6.36283114</v>
      </c>
      <c r="G81" s="18" t="n">
        <v>437.36685398</v>
      </c>
      <c r="H81" s="20" t="n">
        <v>4.97287779</v>
      </c>
      <c r="I81" s="18" t="n">
        <v>403.1288088</v>
      </c>
      <c r="J81" s="20" t="n">
        <v>9.0631717</v>
      </c>
      <c r="K81" s="18" t="n">
        <v>376.4903489</v>
      </c>
      <c r="L81" s="20" t="n">
        <v>11.46637808</v>
      </c>
      <c r="M81" s="18" t="s">
        <v>404</v>
      </c>
      <c r="N81" s="20" t="s">
        <v>404</v>
      </c>
      <c r="O81" s="18" t="s">
        <v>404</v>
      </c>
      <c r="P81" s="20" t="s">
        <v>404</v>
      </c>
      <c r="Q81" s="18" t="s">
        <v>404</v>
      </c>
      <c r="R81" s="20" t="s">
        <v>404</v>
      </c>
      <c r="S81" s="18" t="s">
        <v>404</v>
      </c>
      <c r="T81" s="20" t="s">
        <v>404</v>
      </c>
      <c r="U81" s="18" t="n">
        <v>485.92715259</v>
      </c>
      <c r="V81" s="20" t="n">
        <v>14.54652497</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518.04172641</v>
      </c>
      <c r="F7" s="20" t="n">
        <v>3.03314831</v>
      </c>
      <c r="G7" s="18" t="n">
        <v>494.33888301</v>
      </c>
      <c r="H7" s="20" t="n">
        <v>3.78168749</v>
      </c>
      <c r="I7" s="18" t="n">
        <v>481.15304817</v>
      </c>
      <c r="J7" s="20" t="n">
        <v>5.46302884</v>
      </c>
      <c r="K7" s="18" t="n">
        <v>499.59230992</v>
      </c>
      <c r="L7" s="20" t="n">
        <v>17.12593498</v>
      </c>
      <c r="M7" s="18" t="s">
        <v>404</v>
      </c>
      <c r="N7" s="20" t="s">
        <v>404</v>
      </c>
      <c r="O7" s="18" t="s">
        <v>404</v>
      </c>
      <c r="P7" s="20" t="s">
        <v>404</v>
      </c>
      <c r="Q7" s="18" t="s">
        <v>404</v>
      </c>
      <c r="R7" s="20" t="s">
        <v>404</v>
      </c>
      <c r="S7" s="18" t="s">
        <v>404</v>
      </c>
      <c r="T7" s="20" t="s">
        <v>404</v>
      </c>
      <c r="U7" s="18" t="n">
        <v>502.21988856</v>
      </c>
      <c r="V7" s="20" t="n">
        <v>8.00452014</v>
      </c>
    </row>
    <row r="8" spans="1:22">
      <c r="A8" s="15" t="s">
        <v>405</v>
      </c>
      <c r="B8" s="17" t="n">
        <v>7007</v>
      </c>
      <c r="C8" s="18">
        <f>(0.0/B8*100)</f>
        <v/>
      </c>
      <c r="D8" s="19" t="n">
        <v>7007</v>
      </c>
      <c r="E8" s="18" t="n">
        <v>465.86355484</v>
      </c>
      <c r="F8" s="20" t="n">
        <v>9.739463649999999</v>
      </c>
      <c r="G8" s="18" t="n">
        <v>488.69692146</v>
      </c>
      <c r="H8" s="20" t="n">
        <v>10.17090275</v>
      </c>
      <c r="I8" s="18" t="n">
        <v>490.75964192</v>
      </c>
      <c r="J8" s="20" t="n">
        <v>6.36434864</v>
      </c>
      <c r="K8" s="18" t="n">
        <v>492.58197466</v>
      </c>
      <c r="L8" s="20" t="n">
        <v>9.28189255</v>
      </c>
      <c r="M8" s="18" t="s">
        <v>404</v>
      </c>
      <c r="N8" s="20" t="s">
        <v>404</v>
      </c>
      <c r="O8" s="18" t="s">
        <v>404</v>
      </c>
      <c r="P8" s="20" t="s">
        <v>404</v>
      </c>
      <c r="Q8" s="18" t="s">
        <v>404</v>
      </c>
      <c r="R8" s="20" t="s">
        <v>404</v>
      </c>
      <c r="S8" s="18" t="s">
        <v>404</v>
      </c>
      <c r="T8" s="20" t="s">
        <v>404</v>
      </c>
      <c r="U8" s="18" t="n">
        <v>450.0031521</v>
      </c>
      <c r="V8" s="20" t="n">
        <v>8.316617150000001</v>
      </c>
    </row>
    <row r="9" spans="1:22">
      <c r="A9" s="15" t="s">
        <v>406</v>
      </c>
      <c r="B9" s="17" t="n">
        <v>9651</v>
      </c>
      <c r="C9" s="18">
        <f>(200.0/B9*100)</f>
        <v/>
      </c>
      <c r="D9" s="19" t="n">
        <v>9451</v>
      </c>
      <c r="E9" s="18" t="n">
        <v>505.65845716</v>
      </c>
      <c r="F9" s="20" t="n">
        <v>7.49471364</v>
      </c>
      <c r="G9" s="18" t="n">
        <v>499.28623013</v>
      </c>
      <c r="H9" s="20" t="n">
        <v>6.68402602</v>
      </c>
      <c r="I9" s="18" t="n">
        <v>496.02601738</v>
      </c>
      <c r="J9" s="20" t="n">
        <v>7.26884886</v>
      </c>
      <c r="K9" s="18" t="n">
        <v>497.79312473</v>
      </c>
      <c r="L9" s="20" t="n">
        <v>13.3793033</v>
      </c>
      <c r="M9" s="18" t="s">
        <v>404</v>
      </c>
      <c r="N9" s="20" t="s">
        <v>404</v>
      </c>
      <c r="O9" s="18" t="s">
        <v>404</v>
      </c>
      <c r="P9" s="20" t="s">
        <v>404</v>
      </c>
      <c r="Q9" s="18" t="s">
        <v>404</v>
      </c>
      <c r="R9" s="20" t="s">
        <v>404</v>
      </c>
      <c r="S9" s="18" t="s">
        <v>404</v>
      </c>
      <c r="T9" s="20" t="s">
        <v>404</v>
      </c>
      <c r="U9" s="18" t="n">
        <v>482.75956009</v>
      </c>
      <c r="V9" s="20" t="n">
        <v>15.88214537</v>
      </c>
    </row>
    <row r="10" spans="1:22">
      <c r="A10" s="15" t="s">
        <v>407</v>
      </c>
      <c r="B10" s="17" t="n">
        <v>20058</v>
      </c>
      <c r="C10" s="18">
        <f>(2951.0/B10*100)</f>
        <v/>
      </c>
      <c r="D10" s="19" t="n">
        <v>17107</v>
      </c>
      <c r="E10" s="18" t="n">
        <v>533.32121332</v>
      </c>
      <c r="F10" s="20" t="n">
        <v>3.81743283</v>
      </c>
      <c r="G10" s="18" t="n">
        <v>522.5564450099999</v>
      </c>
      <c r="H10" s="20" t="n">
        <v>3.91355984</v>
      </c>
      <c r="I10" s="18" t="n">
        <v>526.2788413</v>
      </c>
      <c r="J10" s="20" t="n">
        <v>4.27441837</v>
      </c>
      <c r="K10" s="18" t="n">
        <v>522.28972371</v>
      </c>
      <c r="L10" s="20" t="n">
        <v>12.71802751</v>
      </c>
      <c r="M10" s="18" t="s">
        <v>404</v>
      </c>
      <c r="N10" s="20" t="s">
        <v>404</v>
      </c>
      <c r="O10" s="18" t="s">
        <v>404</v>
      </c>
      <c r="P10" s="20" t="s">
        <v>404</v>
      </c>
      <c r="Q10" s="18" t="s">
        <v>404</v>
      </c>
      <c r="R10" s="20" t="s">
        <v>404</v>
      </c>
      <c r="S10" s="18" t="s">
        <v>404</v>
      </c>
      <c r="T10" s="20" t="s">
        <v>404</v>
      </c>
      <c r="U10" s="18" t="n">
        <v>556.48403003</v>
      </c>
      <c r="V10" s="20" t="n">
        <v>20.46619233</v>
      </c>
    </row>
    <row r="11" spans="1:22">
      <c r="A11" s="15" t="s">
        <v>408</v>
      </c>
      <c r="B11" s="17" t="n">
        <v>7053</v>
      </c>
      <c r="C11" s="18">
        <f>(137.0/B11*100)</f>
        <v/>
      </c>
      <c r="D11" s="19" t="n">
        <v>6916</v>
      </c>
      <c r="E11" s="18" t="n">
        <v>471.11100603</v>
      </c>
      <c r="F11" s="20" t="n">
        <v>5.48830915</v>
      </c>
      <c r="G11" s="18" t="n">
        <v>449.33839158</v>
      </c>
      <c r="H11" s="20" t="n">
        <v>5.51089563</v>
      </c>
      <c r="I11" s="18" t="n">
        <v>457.10363565</v>
      </c>
      <c r="J11" s="20" t="n">
        <v>13.31677551</v>
      </c>
      <c r="K11" s="18" t="n">
        <v>439.14693339</v>
      </c>
      <c r="L11" s="20" t="n">
        <v>12.45067891</v>
      </c>
      <c r="M11" s="18" t="s">
        <v>404</v>
      </c>
      <c r="N11" s="20" t="s">
        <v>404</v>
      </c>
      <c r="O11" s="18" t="s">
        <v>404</v>
      </c>
      <c r="P11" s="20" t="s">
        <v>404</v>
      </c>
      <c r="Q11" s="18" t="s">
        <v>404</v>
      </c>
      <c r="R11" s="20" t="s">
        <v>404</v>
      </c>
      <c r="S11" s="18" t="s">
        <v>404</v>
      </c>
      <c r="T11" s="20" t="s">
        <v>404</v>
      </c>
      <c r="U11" s="18" t="n">
        <v>431.24156215</v>
      </c>
      <c r="V11" s="20" t="n">
        <v>12.24969977</v>
      </c>
    </row>
    <row r="12" spans="1:22">
      <c r="A12" s="15" t="s">
        <v>409</v>
      </c>
      <c r="B12" s="17" t="n">
        <v>6894</v>
      </c>
      <c r="C12" s="18">
        <f>(106.0/B12*100)</f>
        <v/>
      </c>
      <c r="D12" s="19" t="n">
        <v>6788</v>
      </c>
      <c r="E12" s="18" t="n">
        <v>492.32359737</v>
      </c>
      <c r="F12" s="20" t="n">
        <v>4.41276978</v>
      </c>
      <c r="G12" s="18" t="n">
        <v>487.75998394</v>
      </c>
      <c r="H12" s="20" t="n">
        <v>9.026957100000001</v>
      </c>
      <c r="I12" s="18" t="n">
        <v>479.55616207</v>
      </c>
      <c r="J12" s="20" t="n">
        <v>9.984848980000001</v>
      </c>
      <c r="K12" s="18" t="n">
        <v>473.11753742</v>
      </c>
      <c r="L12" s="20" t="n">
        <v>20.66722989</v>
      </c>
      <c r="M12" s="18" t="s">
        <v>404</v>
      </c>
      <c r="N12" s="20" t="s">
        <v>404</v>
      </c>
      <c r="O12" s="18" t="s">
        <v>404</v>
      </c>
      <c r="P12" s="20" t="s">
        <v>404</v>
      </c>
      <c r="Q12" s="18" t="s">
        <v>404</v>
      </c>
      <c r="R12" s="20" t="s">
        <v>404</v>
      </c>
      <c r="S12" s="18" t="s">
        <v>404</v>
      </c>
      <c r="T12" s="20" t="s">
        <v>404</v>
      </c>
      <c r="U12" s="18" t="n">
        <v>457.93231213</v>
      </c>
      <c r="V12" s="20" t="n">
        <v>24.40136688</v>
      </c>
    </row>
    <row r="13" spans="1:22">
      <c r="A13" s="15" t="s">
        <v>410</v>
      </c>
      <c r="B13" s="17" t="n">
        <v>7161</v>
      </c>
      <c r="C13" s="18">
        <f>(1175.0/B13*100)</f>
        <v/>
      </c>
      <c r="D13" s="19" t="n">
        <v>5986</v>
      </c>
      <c r="E13" s="18" t="n">
        <v>501.3612968</v>
      </c>
      <c r="F13" s="20" t="n">
        <v>4.1036203</v>
      </c>
      <c r="G13" s="18" t="n">
        <v>498.51089039</v>
      </c>
      <c r="H13" s="20" t="n">
        <v>5.96734739</v>
      </c>
      <c r="I13" s="18" t="n">
        <v>499.68817388</v>
      </c>
      <c r="J13" s="20" t="n">
        <v>6.78134458</v>
      </c>
      <c r="K13" s="18" t="n">
        <v>477.67870796</v>
      </c>
      <c r="L13" s="20" t="n">
        <v>7.33744927</v>
      </c>
      <c r="M13" s="18" t="s">
        <v>404</v>
      </c>
      <c r="N13" s="20" t="s">
        <v>404</v>
      </c>
      <c r="O13" s="18" t="s">
        <v>404</v>
      </c>
      <c r="P13" s="20" t="s">
        <v>404</v>
      </c>
      <c r="Q13" s="18" t="s">
        <v>404</v>
      </c>
      <c r="R13" s="20" t="s">
        <v>404</v>
      </c>
      <c r="S13" s="18" t="s">
        <v>404</v>
      </c>
      <c r="T13" s="20" t="s">
        <v>404</v>
      </c>
      <c r="U13" s="18" t="n">
        <v>504.24816234</v>
      </c>
      <c r="V13" s="20" t="n">
        <v>8.00817136</v>
      </c>
    </row>
    <row r="14" spans="1:22">
      <c r="A14" s="15" t="s">
        <v>411</v>
      </c>
      <c r="B14" s="17" t="n">
        <v>5587</v>
      </c>
      <c r="C14" s="18">
        <f>(0.0/B14*100)</f>
        <v/>
      </c>
      <c r="D14" s="19" t="n">
        <v>5587</v>
      </c>
      <c r="E14" s="18" t="n">
        <v>517.3638180299999</v>
      </c>
      <c r="F14" s="20" t="n">
        <v>4.17867576</v>
      </c>
      <c r="G14" s="18" t="n">
        <v>511.00220761</v>
      </c>
      <c r="H14" s="20" t="n">
        <v>5.31156764</v>
      </c>
      <c r="I14" s="18" t="n">
        <v>522.65694842</v>
      </c>
      <c r="J14" s="20" t="n">
        <v>4.01507359</v>
      </c>
      <c r="K14" s="18" t="n">
        <v>535.5768318200001</v>
      </c>
      <c r="L14" s="20" t="n">
        <v>6.47967158</v>
      </c>
      <c r="M14" s="18" t="s">
        <v>404</v>
      </c>
      <c r="N14" s="20" t="s">
        <v>404</v>
      </c>
      <c r="O14" s="18" t="s">
        <v>404</v>
      </c>
      <c r="P14" s="20" t="s">
        <v>404</v>
      </c>
      <c r="Q14" s="18" t="s">
        <v>404</v>
      </c>
      <c r="R14" s="20" t="s">
        <v>404</v>
      </c>
      <c r="S14" s="18" t="s">
        <v>404</v>
      </c>
      <c r="T14" s="20" t="s">
        <v>404</v>
      </c>
      <c r="U14" s="18" t="n">
        <v>517.52936267</v>
      </c>
      <c r="V14" s="20" t="n">
        <v>29.20124794</v>
      </c>
    </row>
    <row r="15" spans="1:22">
      <c r="A15" s="15" t="s">
        <v>412</v>
      </c>
      <c r="B15" s="17" t="n">
        <v>5882</v>
      </c>
      <c r="C15" s="18">
        <f>(0.0/B15*100)</f>
        <v/>
      </c>
      <c r="D15" s="19" t="n">
        <v>5882</v>
      </c>
      <c r="E15" s="18" t="n">
        <v>526.4934694900001</v>
      </c>
      <c r="F15" s="20" t="n">
        <v>7.87754142</v>
      </c>
      <c r="G15" s="18" t="n">
        <v>526.08484562</v>
      </c>
      <c r="H15" s="20" t="n">
        <v>4.46870835</v>
      </c>
      <c r="I15" s="18" t="n">
        <v>527.80753598</v>
      </c>
      <c r="J15" s="20" t="n">
        <v>3.95999234</v>
      </c>
      <c r="K15" s="18" t="n">
        <v>513.87225927</v>
      </c>
      <c r="L15" s="20" t="n">
        <v>10.29104996</v>
      </c>
      <c r="M15" s="18" t="s">
        <v>404</v>
      </c>
      <c r="N15" s="20" t="s">
        <v>404</v>
      </c>
      <c r="O15" s="18" t="s">
        <v>404</v>
      </c>
      <c r="P15" s="20" t="s">
        <v>404</v>
      </c>
      <c r="Q15" s="18" t="s">
        <v>404</v>
      </c>
      <c r="R15" s="20" t="s">
        <v>404</v>
      </c>
      <c r="S15" s="18" t="s">
        <v>404</v>
      </c>
      <c r="T15" s="20" t="s">
        <v>404</v>
      </c>
      <c r="U15" s="18" t="n">
        <v>533.9103413</v>
      </c>
      <c r="V15" s="20" t="n">
        <v>20.64809705</v>
      </c>
    </row>
    <row r="16" spans="1:22">
      <c r="A16" s="15" t="s">
        <v>413</v>
      </c>
      <c r="B16" s="17" t="n">
        <v>6108</v>
      </c>
      <c r="C16" s="18">
        <f>(440.0/B16*100)</f>
        <v/>
      </c>
      <c r="D16" s="19" t="n">
        <v>5668</v>
      </c>
      <c r="E16" s="18" t="n">
        <v>511.74966883</v>
      </c>
      <c r="F16" s="20" t="n">
        <v>9.41231355</v>
      </c>
      <c r="G16" s="18" t="n">
        <v>504.29462052</v>
      </c>
      <c r="H16" s="20" t="n">
        <v>7.76303266</v>
      </c>
      <c r="I16" s="18" t="n">
        <v>496.57931202</v>
      </c>
      <c r="J16" s="20" t="n">
        <v>8.9961769</v>
      </c>
      <c r="K16" s="18" t="n">
        <v>492.44281704</v>
      </c>
      <c r="L16" s="20" t="n">
        <v>21.22776486</v>
      </c>
      <c r="M16" s="18" t="s">
        <v>404</v>
      </c>
      <c r="N16" s="20" t="s">
        <v>404</v>
      </c>
      <c r="O16" s="18" t="s">
        <v>404</v>
      </c>
      <c r="P16" s="20" t="s">
        <v>404</v>
      </c>
      <c r="Q16" s="18" t="s">
        <v>404</v>
      </c>
      <c r="R16" s="20" t="s">
        <v>404</v>
      </c>
      <c r="S16" s="18" t="s">
        <v>404</v>
      </c>
      <c r="T16" s="20" t="s">
        <v>404</v>
      </c>
      <c r="U16" s="18" t="n">
        <v>470.32217835</v>
      </c>
      <c r="V16" s="20" t="n">
        <v>30.47036095</v>
      </c>
    </row>
    <row r="17" spans="1:22">
      <c r="A17" s="15" t="s">
        <v>414</v>
      </c>
      <c r="B17" s="17" t="n">
        <v>6504</v>
      </c>
      <c r="C17" s="18">
        <f>(1325.0/B17*100)</f>
        <v/>
      </c>
      <c r="D17" s="19" t="n">
        <v>5179</v>
      </c>
      <c r="E17" s="18" t="n">
        <v>516.71189888</v>
      </c>
      <c r="F17" s="20" t="n">
        <v>10.21570061</v>
      </c>
      <c r="G17" s="18" t="n">
        <v>518.21809244</v>
      </c>
      <c r="H17" s="20" t="n">
        <v>9.477079079999999</v>
      </c>
      <c r="I17" s="18" t="n">
        <v>501.24528728</v>
      </c>
      <c r="J17" s="20" t="n">
        <v>8.205054799999999</v>
      </c>
      <c r="K17" s="18" t="n">
        <v>495.59555323</v>
      </c>
      <c r="L17" s="20" t="n">
        <v>11.28177208</v>
      </c>
      <c r="M17" s="18" t="s">
        <v>404</v>
      </c>
      <c r="N17" s="20" t="s">
        <v>404</v>
      </c>
      <c r="O17" s="18" t="s">
        <v>404</v>
      </c>
      <c r="P17" s="20" t="s">
        <v>404</v>
      </c>
      <c r="Q17" s="18" t="s">
        <v>404</v>
      </c>
      <c r="R17" s="20" t="s">
        <v>404</v>
      </c>
      <c r="S17" s="18" t="s">
        <v>404</v>
      </c>
      <c r="T17" s="20" t="s">
        <v>404</v>
      </c>
      <c r="U17" s="18" t="n">
        <v>544.2121207</v>
      </c>
      <c r="V17" s="20" t="n">
        <v>19.92015903</v>
      </c>
    </row>
    <row r="18" spans="1:22">
      <c r="A18" s="15" t="s">
        <v>415</v>
      </c>
      <c r="B18" s="17" t="n">
        <v>5532</v>
      </c>
      <c r="C18" s="18">
        <f>(0.0/B18*100)</f>
        <v/>
      </c>
      <c r="D18" s="19" t="n">
        <v>5532</v>
      </c>
      <c r="E18" s="18" t="n">
        <v>474.2951602</v>
      </c>
      <c r="F18" s="20" t="n">
        <v>16.72158239</v>
      </c>
      <c r="G18" s="18" t="n">
        <v>460.64033111</v>
      </c>
      <c r="H18" s="20" t="n">
        <v>13.44983279</v>
      </c>
      <c r="I18" s="18" t="n">
        <v>463.89331243</v>
      </c>
      <c r="J18" s="20" t="n">
        <v>7.48487695</v>
      </c>
      <c r="K18" s="18" t="n">
        <v>470.42630545</v>
      </c>
      <c r="L18" s="20" t="n">
        <v>7.04326633</v>
      </c>
      <c r="M18" s="18" t="s">
        <v>404</v>
      </c>
      <c r="N18" s="20" t="s">
        <v>404</v>
      </c>
      <c r="O18" s="18" t="s">
        <v>404</v>
      </c>
      <c r="P18" s="20" t="s">
        <v>404</v>
      </c>
      <c r="Q18" s="18" t="s">
        <v>404</v>
      </c>
      <c r="R18" s="20" t="s">
        <v>404</v>
      </c>
      <c r="S18" s="18" t="s">
        <v>404</v>
      </c>
      <c r="T18" s="20" t="s">
        <v>404</v>
      </c>
      <c r="U18" s="18" t="n">
        <v>482.01743461</v>
      </c>
      <c r="V18" s="20" t="n">
        <v>28.18270296</v>
      </c>
    </row>
    <row r="19" spans="1:22">
      <c r="A19" s="15" t="s">
        <v>416</v>
      </c>
      <c r="B19" s="17" t="n">
        <v>5658</v>
      </c>
      <c r="C19" s="18">
        <f>(327.0/B19*100)</f>
        <v/>
      </c>
      <c r="D19" s="19" t="n">
        <v>5331</v>
      </c>
      <c r="E19" s="18" t="n">
        <v>484.24530335</v>
      </c>
      <c r="F19" s="20" t="n">
        <v>11.71830998</v>
      </c>
      <c r="G19" s="18" t="n">
        <v>463.61872482</v>
      </c>
      <c r="H19" s="20" t="n">
        <v>9.256736460000001</v>
      </c>
      <c r="I19" s="18" t="n">
        <v>483.13968805</v>
      </c>
      <c r="J19" s="20" t="n">
        <v>7.97942397</v>
      </c>
      <c r="K19" s="18" t="n">
        <v>446.01667906</v>
      </c>
      <c r="L19" s="20" t="n">
        <v>10.14075934</v>
      </c>
      <c r="M19" s="18" t="s">
        <v>404</v>
      </c>
      <c r="N19" s="20" t="s">
        <v>404</v>
      </c>
      <c r="O19" s="18" t="s">
        <v>404</v>
      </c>
      <c r="P19" s="20" t="s">
        <v>404</v>
      </c>
      <c r="Q19" s="18" t="s">
        <v>404</v>
      </c>
      <c r="R19" s="20" t="s">
        <v>404</v>
      </c>
      <c r="S19" s="18" t="s">
        <v>404</v>
      </c>
      <c r="T19" s="20" t="s">
        <v>404</v>
      </c>
      <c r="U19" s="18" t="n">
        <v>450.68269789</v>
      </c>
      <c r="V19" s="20" t="n">
        <v>36.16525706</v>
      </c>
    </row>
    <row r="20" spans="1:22">
      <c r="A20" s="15" t="s">
        <v>417</v>
      </c>
      <c r="B20" s="17" t="n">
        <v>3371</v>
      </c>
      <c r="C20" s="18">
        <f>(24.0/B20*100)</f>
        <v/>
      </c>
      <c r="D20" s="19" t="n">
        <v>3347</v>
      </c>
      <c r="E20" s="18" t="n">
        <v>481.19101367</v>
      </c>
      <c r="F20" s="20" t="n">
        <v>3.08605356</v>
      </c>
      <c r="G20" s="18" t="n">
        <v>480.49424459</v>
      </c>
      <c r="H20" s="20" t="n">
        <v>3.1775878</v>
      </c>
      <c r="I20" s="18" t="n">
        <v>482.31691674</v>
      </c>
      <c r="J20" s="20" t="n">
        <v>3.81477937</v>
      </c>
      <c r="K20" s="18" t="n">
        <v>513.1747839</v>
      </c>
      <c r="L20" s="20" t="n">
        <v>14.97842392</v>
      </c>
      <c r="M20" s="18" t="s">
        <v>404</v>
      </c>
      <c r="N20" s="20" t="s">
        <v>404</v>
      </c>
      <c r="O20" s="18" t="s">
        <v>404</v>
      </c>
      <c r="P20" s="20" t="s">
        <v>404</v>
      </c>
      <c r="Q20" s="18" t="s">
        <v>404</v>
      </c>
      <c r="R20" s="20" t="s">
        <v>404</v>
      </c>
      <c r="S20" s="18" t="s">
        <v>404</v>
      </c>
      <c r="T20" s="20" t="s">
        <v>404</v>
      </c>
      <c r="U20" s="18" t="n">
        <v>467.64443051</v>
      </c>
      <c r="V20" s="20" t="n">
        <v>11.2592851</v>
      </c>
    </row>
    <row r="21" spans="1:22">
      <c r="A21" s="15" t="s">
        <v>418</v>
      </c>
      <c r="B21" s="17" t="n">
        <v>5741</v>
      </c>
      <c r="C21" s="18">
        <f>(0.0/B21*100)</f>
        <v/>
      </c>
      <c r="D21" s="19" t="n">
        <v>5741</v>
      </c>
      <c r="E21" s="18" t="n">
        <v>525.36784424</v>
      </c>
      <c r="F21" s="20" t="n">
        <v>4.37338072</v>
      </c>
      <c r="G21" s="18" t="n">
        <v>521.88545386</v>
      </c>
      <c r="H21" s="20" t="n">
        <v>6.64302193</v>
      </c>
      <c r="I21" s="18" t="n">
        <v>516.7510029600001</v>
      </c>
      <c r="J21" s="20" t="n">
        <v>3.97393607</v>
      </c>
      <c r="K21" s="18" t="n">
        <v>536.53969495</v>
      </c>
      <c r="L21" s="20" t="n">
        <v>6.71811369</v>
      </c>
      <c r="M21" s="18" t="s">
        <v>404</v>
      </c>
      <c r="N21" s="20" t="s">
        <v>404</v>
      </c>
      <c r="O21" s="18" t="s">
        <v>404</v>
      </c>
      <c r="P21" s="20" t="s">
        <v>404</v>
      </c>
      <c r="Q21" s="18" t="s">
        <v>404</v>
      </c>
      <c r="R21" s="20" t="s">
        <v>404</v>
      </c>
      <c r="S21" s="18" t="s">
        <v>404</v>
      </c>
      <c r="T21" s="20" t="s">
        <v>404</v>
      </c>
      <c r="U21" s="18" t="n">
        <v>508.59132904</v>
      </c>
      <c r="V21" s="20" t="n">
        <v>7.83515577</v>
      </c>
    </row>
    <row r="22" spans="1:22">
      <c r="A22" s="15" t="s">
        <v>419</v>
      </c>
      <c r="B22" s="17" t="n">
        <v>6598</v>
      </c>
      <c r="C22" s="18">
        <f>(0.0/B22*100)</f>
        <v/>
      </c>
      <c r="D22" s="19" t="n">
        <v>6598</v>
      </c>
      <c r="E22" s="18" t="n">
        <v>471.98075288</v>
      </c>
      <c r="F22" s="20" t="n">
        <v>9.265543020000001</v>
      </c>
      <c r="G22" s="18" t="n">
        <v>495.81256764</v>
      </c>
      <c r="H22" s="20" t="n">
        <v>7.09360721</v>
      </c>
      <c r="I22" s="18" t="n">
        <v>464.61931769</v>
      </c>
      <c r="J22" s="20" t="n">
        <v>12.27719479</v>
      </c>
      <c r="K22" s="18" t="n">
        <v>474.1546878</v>
      </c>
      <c r="L22" s="20" t="n">
        <v>31.46506493</v>
      </c>
      <c r="M22" s="18" t="s">
        <v>404</v>
      </c>
      <c r="N22" s="20" t="s">
        <v>404</v>
      </c>
      <c r="O22" s="18" t="s">
        <v>404</v>
      </c>
      <c r="P22" s="20" t="s">
        <v>404</v>
      </c>
      <c r="Q22" s="18" t="s">
        <v>404</v>
      </c>
      <c r="R22" s="20" t="s">
        <v>404</v>
      </c>
      <c r="S22" s="18" t="s">
        <v>404</v>
      </c>
      <c r="T22" s="20" t="s">
        <v>404</v>
      </c>
      <c r="U22" s="18" t="n">
        <v>519.9935158</v>
      </c>
      <c r="V22" s="20" t="n">
        <v>35.20639293</v>
      </c>
    </row>
    <row r="23" spans="1:22">
      <c r="A23" s="15" t="s">
        <v>420</v>
      </c>
      <c r="B23" s="17" t="n">
        <v>11583</v>
      </c>
      <c r="C23" s="18">
        <f>(3159.0/B23*100)</f>
        <v/>
      </c>
      <c r="D23" s="19" t="n">
        <v>8424</v>
      </c>
      <c r="E23" s="18" t="n">
        <v>494.3419369</v>
      </c>
      <c r="F23" s="20" t="n">
        <v>8.14756088</v>
      </c>
      <c r="G23" s="18" t="n">
        <v>489.56069349</v>
      </c>
      <c r="H23" s="20" t="n">
        <v>6.91992905</v>
      </c>
      <c r="I23" s="18" t="n">
        <v>486.3334952</v>
      </c>
      <c r="J23" s="20" t="n">
        <v>8.85509044</v>
      </c>
      <c r="K23" s="18" t="n">
        <v>486.55167738</v>
      </c>
      <c r="L23" s="20" t="n">
        <v>11.76342614</v>
      </c>
      <c r="M23" s="18" t="s">
        <v>404</v>
      </c>
      <c r="N23" s="20" t="s">
        <v>404</v>
      </c>
      <c r="O23" s="18" t="s">
        <v>404</v>
      </c>
      <c r="P23" s="20" t="s">
        <v>404</v>
      </c>
      <c r="Q23" s="18" t="s">
        <v>404</v>
      </c>
      <c r="R23" s="20" t="s">
        <v>404</v>
      </c>
      <c r="S23" s="18" t="s">
        <v>404</v>
      </c>
      <c r="T23" s="20" t="s">
        <v>404</v>
      </c>
      <c r="U23" s="18" t="n">
        <v>481.35510798</v>
      </c>
      <c r="V23" s="20" t="n">
        <v>21.83921166</v>
      </c>
    </row>
    <row r="24" spans="1:22">
      <c r="A24" s="15" t="s">
        <v>421</v>
      </c>
      <c r="B24" s="17" t="n">
        <v>6647</v>
      </c>
      <c r="C24" s="18">
        <f>(0.0/B24*100)</f>
        <v/>
      </c>
      <c r="D24" s="19" t="n">
        <v>6647</v>
      </c>
      <c r="E24" s="18" t="n">
        <v>514.8658313</v>
      </c>
      <c r="F24" s="20" t="n">
        <v>7.82856534</v>
      </c>
      <c r="G24" s="18" t="n">
        <v>523.97105031</v>
      </c>
      <c r="H24" s="20" t="n">
        <v>6.64110422</v>
      </c>
      <c r="I24" s="18" t="n">
        <v>514.25475153</v>
      </c>
      <c r="J24" s="20" t="n">
        <v>7.33975169</v>
      </c>
      <c r="K24" s="18" t="n">
        <v>468.75108922</v>
      </c>
      <c r="L24" s="20" t="n">
        <v>27.82691278</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513.72409158</v>
      </c>
      <c r="F25" s="20" t="n">
        <v>12.1063795</v>
      </c>
      <c r="G25" s="18" t="n">
        <v>519.12247616</v>
      </c>
      <c r="H25" s="20" t="n">
        <v>9.493141530000001</v>
      </c>
      <c r="I25" s="18" t="n">
        <v>519.86462369</v>
      </c>
      <c r="J25" s="20" t="n">
        <v>4.22669881</v>
      </c>
      <c r="K25" s="18" t="n">
        <v>502.58747334</v>
      </c>
      <c r="L25" s="20" t="n">
        <v>16.44443742</v>
      </c>
      <c r="M25" s="18" t="s">
        <v>404</v>
      </c>
      <c r="N25" s="20" t="s">
        <v>404</v>
      </c>
      <c r="O25" s="18" t="s">
        <v>404</v>
      </c>
      <c r="P25" s="20" t="s">
        <v>404</v>
      </c>
      <c r="Q25" s="18" t="s">
        <v>404</v>
      </c>
      <c r="R25" s="20" t="s">
        <v>404</v>
      </c>
      <c r="S25" s="18" t="s">
        <v>404</v>
      </c>
      <c r="T25" s="20" t="s">
        <v>404</v>
      </c>
      <c r="U25" s="18" t="n">
        <v>489.8148853</v>
      </c>
      <c r="V25" s="20" t="n">
        <v>5.82867718</v>
      </c>
    </row>
    <row r="26" spans="1:22">
      <c r="A26" s="15" t="s">
        <v>423</v>
      </c>
      <c r="B26" s="17" t="n">
        <v>4869</v>
      </c>
      <c r="C26" s="18">
        <f>(11.0/B26*100)</f>
        <v/>
      </c>
      <c r="D26" s="19" t="n">
        <v>4858</v>
      </c>
      <c r="E26" s="18" t="n">
        <v>490.65624556</v>
      </c>
      <c r="F26" s="20" t="n">
        <v>2.99212651</v>
      </c>
      <c r="G26" s="18" t="n">
        <v>494.22105169</v>
      </c>
      <c r="H26" s="20" t="n">
        <v>4.2481621</v>
      </c>
      <c r="I26" s="18" t="n">
        <v>477.48648087</v>
      </c>
      <c r="J26" s="20" t="n">
        <v>4.87277288</v>
      </c>
      <c r="K26" s="18" t="n">
        <v>475.77304437</v>
      </c>
      <c r="L26" s="20" t="n">
        <v>10.90382671</v>
      </c>
      <c r="M26" s="18" t="s">
        <v>404</v>
      </c>
      <c r="N26" s="20" t="s">
        <v>404</v>
      </c>
      <c r="O26" s="18" t="s">
        <v>404</v>
      </c>
      <c r="P26" s="20" t="s">
        <v>404</v>
      </c>
      <c r="Q26" s="18" t="s">
        <v>404</v>
      </c>
      <c r="R26" s="20" t="s">
        <v>404</v>
      </c>
      <c r="S26" s="18" t="s">
        <v>404</v>
      </c>
      <c r="T26" s="20" t="s">
        <v>404</v>
      </c>
      <c r="U26" s="18" t="n">
        <v>491.01030478</v>
      </c>
      <c r="V26" s="20" t="n">
        <v>16.29533505</v>
      </c>
    </row>
    <row r="27" spans="1:22">
      <c r="A27" s="15" t="s">
        <v>424</v>
      </c>
      <c r="B27" s="17" t="n">
        <v>5299</v>
      </c>
      <c r="C27" s="18">
        <f>(0.0/B27*100)</f>
        <v/>
      </c>
      <c r="D27" s="19" t="n">
        <v>5299</v>
      </c>
      <c r="E27" s="18" t="n">
        <v>475.24754972</v>
      </c>
      <c r="F27" s="20" t="n">
        <v>2.32027407</v>
      </c>
      <c r="G27" s="18" t="n">
        <v>488.93617485</v>
      </c>
      <c r="H27" s="20" t="n">
        <v>2.18319569</v>
      </c>
      <c r="I27" s="18" t="n">
        <v>475.99361062</v>
      </c>
      <c r="J27" s="20" t="n">
        <v>2.57696164</v>
      </c>
      <c r="K27" s="18" t="n">
        <v>485.99667388</v>
      </c>
      <c r="L27" s="20" t="n">
        <v>3.47248854</v>
      </c>
      <c r="M27" s="18" t="s">
        <v>404</v>
      </c>
      <c r="N27" s="20" t="s">
        <v>404</v>
      </c>
      <c r="O27" s="18" t="s">
        <v>404</v>
      </c>
      <c r="P27" s="20" t="s">
        <v>404</v>
      </c>
      <c r="Q27" s="18" t="s">
        <v>404</v>
      </c>
      <c r="R27" s="20" t="s">
        <v>404</v>
      </c>
      <c r="S27" s="18" t="s">
        <v>404</v>
      </c>
      <c r="T27" s="20" t="s">
        <v>404</v>
      </c>
      <c r="U27" s="18" t="n">
        <v>468.00132288</v>
      </c>
      <c r="V27" s="20" t="n">
        <v>26.40841444</v>
      </c>
    </row>
    <row r="28" spans="1:22">
      <c r="A28" s="15" t="s">
        <v>425</v>
      </c>
      <c r="B28" s="17" t="n">
        <v>7568</v>
      </c>
      <c r="C28" s="18">
        <f>(0.0/B28*100)</f>
        <v/>
      </c>
      <c r="D28" s="19" t="n">
        <v>7568</v>
      </c>
      <c r="E28" s="18" t="n">
        <v>445.45292509</v>
      </c>
      <c r="F28" s="20" t="n">
        <v>5.81401179</v>
      </c>
      <c r="G28" s="18" t="n">
        <v>421.57242012</v>
      </c>
      <c r="H28" s="20" t="n">
        <v>6.05503175</v>
      </c>
      <c r="I28" s="18" t="n">
        <v>418.43160774</v>
      </c>
      <c r="J28" s="20" t="n">
        <v>5.64164422</v>
      </c>
      <c r="K28" s="18" t="n">
        <v>403.49543866</v>
      </c>
      <c r="L28" s="20" t="n">
        <v>5.84616046</v>
      </c>
      <c r="M28" s="18" t="s">
        <v>404</v>
      </c>
      <c r="N28" s="20" t="s">
        <v>404</v>
      </c>
      <c r="O28" s="18" t="s">
        <v>404</v>
      </c>
      <c r="P28" s="20" t="s">
        <v>404</v>
      </c>
      <c r="Q28" s="18" t="s">
        <v>404</v>
      </c>
      <c r="R28" s="20" t="s">
        <v>404</v>
      </c>
      <c r="S28" s="18" t="s">
        <v>404</v>
      </c>
      <c r="T28" s="20" t="s">
        <v>404</v>
      </c>
      <c r="U28" s="18" t="n">
        <v>397.26215373</v>
      </c>
      <c r="V28" s="20" t="n">
        <v>13.40326171</v>
      </c>
    </row>
    <row r="29" spans="1:22">
      <c r="A29" s="15" t="s">
        <v>426</v>
      </c>
      <c r="B29" s="17" t="n">
        <v>5385</v>
      </c>
      <c r="C29" s="18">
        <f>(1123.0/B29*100)</f>
        <v/>
      </c>
      <c r="D29" s="19" t="n">
        <v>4262</v>
      </c>
      <c r="E29" s="18" t="n">
        <v>512.50367284</v>
      </c>
      <c r="F29" s="20" t="n">
        <v>7.16170617</v>
      </c>
      <c r="G29" s="18" t="n">
        <v>494.9610646</v>
      </c>
      <c r="H29" s="20" t="n">
        <v>11.09202208</v>
      </c>
      <c r="I29" s="18" t="n">
        <v>496.47126545</v>
      </c>
      <c r="J29" s="20" t="n">
        <v>23.68642013</v>
      </c>
      <c r="K29" s="18" t="s">
        <v>404</v>
      </c>
      <c r="L29" s="20" t="s">
        <v>404</v>
      </c>
      <c r="M29" s="18" t="s">
        <v>404</v>
      </c>
      <c r="N29" s="20" t="s">
        <v>404</v>
      </c>
      <c r="O29" s="18" t="s">
        <v>404</v>
      </c>
      <c r="P29" s="20" t="s">
        <v>404</v>
      </c>
      <c r="Q29" s="18" t="s">
        <v>404</v>
      </c>
      <c r="R29" s="20" t="s">
        <v>404</v>
      </c>
      <c r="S29" s="18" t="s">
        <v>404</v>
      </c>
      <c r="T29" s="20" t="s">
        <v>404</v>
      </c>
      <c r="U29" s="18" t="n">
        <v>481.17548638</v>
      </c>
      <c r="V29" s="20" t="n">
        <v>15.2070553</v>
      </c>
    </row>
    <row r="30" spans="1:22">
      <c r="A30" s="15" t="s">
        <v>427</v>
      </c>
      <c r="B30" s="17" t="n">
        <v>4520</v>
      </c>
      <c r="C30" s="18">
        <f>(958.0/B30*100)</f>
        <v/>
      </c>
      <c r="D30" s="19" t="n">
        <v>3562</v>
      </c>
      <c r="E30" s="18" t="n">
        <v>520.7142625</v>
      </c>
      <c r="F30" s="20" t="n">
        <v>5.30829383</v>
      </c>
      <c r="G30" s="18" t="n">
        <v>513.66934271</v>
      </c>
      <c r="H30" s="20" t="n">
        <v>6.67840875</v>
      </c>
      <c r="I30" s="18" t="n">
        <v>491.16641711</v>
      </c>
      <c r="J30" s="20" t="n">
        <v>7.82405868</v>
      </c>
      <c r="K30" s="18" t="n">
        <v>409.15813826</v>
      </c>
      <c r="L30" s="20" t="n">
        <v>15.30810341</v>
      </c>
      <c r="M30" s="18" t="s">
        <v>404</v>
      </c>
      <c r="N30" s="20" t="s">
        <v>404</v>
      </c>
      <c r="O30" s="18" t="s">
        <v>404</v>
      </c>
      <c r="P30" s="20" t="s">
        <v>404</v>
      </c>
      <c r="Q30" s="18" t="s">
        <v>404</v>
      </c>
      <c r="R30" s="20" t="s">
        <v>404</v>
      </c>
      <c r="S30" s="18" t="s">
        <v>404</v>
      </c>
      <c r="T30" s="20" t="s">
        <v>404</v>
      </c>
      <c r="U30" s="18" t="n">
        <v>489.84059487</v>
      </c>
      <c r="V30" s="20" t="n">
        <v>13.57360239</v>
      </c>
    </row>
    <row r="31" spans="1:22">
      <c r="A31" s="15" t="s">
        <v>428</v>
      </c>
      <c r="B31" s="17" t="n">
        <v>5456</v>
      </c>
      <c r="C31" s="18">
        <f>(502.0/B31*100)</f>
        <v/>
      </c>
      <c r="D31" s="19" t="n">
        <v>4954</v>
      </c>
      <c r="E31" s="18" t="n">
        <v>518.48509528</v>
      </c>
      <c r="F31" s="20" t="n">
        <v>4.17065627</v>
      </c>
      <c r="G31" s="18" t="n">
        <v>512.5793132</v>
      </c>
      <c r="H31" s="20" t="n">
        <v>5.13328592</v>
      </c>
      <c r="I31" s="18" t="n">
        <v>496.62224502</v>
      </c>
      <c r="J31" s="20" t="n">
        <v>6.37624755</v>
      </c>
      <c r="K31" s="18" t="n">
        <v>497.88318782</v>
      </c>
      <c r="L31" s="20" t="n">
        <v>12.8624836</v>
      </c>
      <c r="M31" s="18" t="s">
        <v>404</v>
      </c>
      <c r="N31" s="20" t="s">
        <v>404</v>
      </c>
      <c r="O31" s="18" t="s">
        <v>404</v>
      </c>
      <c r="P31" s="20" t="s">
        <v>404</v>
      </c>
      <c r="Q31" s="18" t="s">
        <v>404</v>
      </c>
      <c r="R31" s="20" t="s">
        <v>404</v>
      </c>
      <c r="S31" s="18" t="s">
        <v>404</v>
      </c>
      <c r="T31" s="20" t="s">
        <v>404</v>
      </c>
      <c r="U31" s="18" t="n">
        <v>512.04333518</v>
      </c>
      <c r="V31" s="20" t="n">
        <v>10.83550979</v>
      </c>
    </row>
    <row r="32" spans="1:22">
      <c r="A32" s="15" t="s">
        <v>429</v>
      </c>
      <c r="B32" s="17" t="n">
        <v>4478</v>
      </c>
      <c r="C32" s="18">
        <f>(0.0/B32*100)</f>
        <v/>
      </c>
      <c r="D32" s="19" t="n">
        <v>4478</v>
      </c>
      <c r="E32" s="18" t="n">
        <v>505.14459409</v>
      </c>
      <c r="F32" s="20" t="n">
        <v>3.25744942</v>
      </c>
      <c r="G32" s="18" t="n">
        <v>507.09852619</v>
      </c>
      <c r="H32" s="20" t="n">
        <v>10.01843838</v>
      </c>
      <c r="I32" s="18" t="n">
        <v>499.33397633</v>
      </c>
      <c r="J32" s="20" t="n">
        <v>8.55784175</v>
      </c>
      <c r="K32" s="18" t="n">
        <v>520.53398654</v>
      </c>
      <c r="L32" s="20" t="n">
        <v>9.09144422</v>
      </c>
      <c r="M32" s="18" t="s">
        <v>404</v>
      </c>
      <c r="N32" s="20" t="s">
        <v>404</v>
      </c>
      <c r="O32" s="18" t="s">
        <v>404</v>
      </c>
      <c r="P32" s="20" t="s">
        <v>404</v>
      </c>
      <c r="Q32" s="18" t="s">
        <v>404</v>
      </c>
      <c r="R32" s="20" t="s">
        <v>404</v>
      </c>
      <c r="S32" s="18" t="s">
        <v>404</v>
      </c>
      <c r="T32" s="20" t="s">
        <v>404</v>
      </c>
      <c r="U32" s="18" t="n">
        <v>554.03083551</v>
      </c>
      <c r="V32" s="20" t="n">
        <v>10.15793097</v>
      </c>
    </row>
    <row r="33" spans="1:22">
      <c r="A33" s="15" t="s">
        <v>430</v>
      </c>
      <c r="B33" s="17" t="n">
        <v>7325</v>
      </c>
      <c r="C33" s="18">
        <f>(29.0/B33*100)</f>
        <v/>
      </c>
      <c r="D33" s="19" t="n">
        <v>7296</v>
      </c>
      <c r="E33" s="18" t="n">
        <v>495.87682146</v>
      </c>
      <c r="F33" s="20" t="n">
        <v>13.12429357</v>
      </c>
      <c r="G33" s="18" t="n">
        <v>506.27672191</v>
      </c>
      <c r="H33" s="20" t="n">
        <v>9.17388933</v>
      </c>
      <c r="I33" s="18" t="n">
        <v>494.66074992</v>
      </c>
      <c r="J33" s="20" t="n">
        <v>5.23385147</v>
      </c>
      <c r="K33" s="18" t="n">
        <v>496.81849071</v>
      </c>
      <c r="L33" s="20" t="n">
        <v>4.45500875</v>
      </c>
      <c r="M33" s="18" t="s">
        <v>404</v>
      </c>
      <c r="N33" s="20" t="s">
        <v>404</v>
      </c>
      <c r="O33" s="18" t="s">
        <v>404</v>
      </c>
      <c r="P33" s="20" t="s">
        <v>404</v>
      </c>
      <c r="Q33" s="18" t="s">
        <v>404</v>
      </c>
      <c r="R33" s="20" t="s">
        <v>404</v>
      </c>
      <c r="S33" s="18" t="s">
        <v>404</v>
      </c>
      <c r="T33" s="20" t="s">
        <v>404</v>
      </c>
      <c r="U33" s="18" t="n">
        <v>462.44580223</v>
      </c>
      <c r="V33" s="20" t="n">
        <v>13.7323948</v>
      </c>
    </row>
    <row r="34" spans="1:22">
      <c r="A34" s="15" t="s">
        <v>431</v>
      </c>
      <c r="B34" s="17" t="n">
        <v>6350</v>
      </c>
      <c r="C34" s="18">
        <f>(0.0/B34*100)</f>
        <v/>
      </c>
      <c r="D34" s="19" t="n">
        <v>6350</v>
      </c>
      <c r="E34" s="18" t="n">
        <v>456.99199752</v>
      </c>
      <c r="F34" s="20" t="n">
        <v>4.05127401</v>
      </c>
      <c r="G34" s="18" t="n">
        <v>419.93705355</v>
      </c>
      <c r="H34" s="20" t="n">
        <v>17.22914249</v>
      </c>
      <c r="I34" s="18" t="n">
        <v>459.20256424</v>
      </c>
      <c r="J34" s="20" t="n">
        <v>10.37308505</v>
      </c>
      <c r="K34" s="18" t="n">
        <v>439.36054107</v>
      </c>
      <c r="L34" s="20" t="n">
        <v>17.04691697</v>
      </c>
      <c r="M34" s="18" t="s">
        <v>404</v>
      </c>
      <c r="N34" s="20" t="s">
        <v>404</v>
      </c>
      <c r="O34" s="18" t="s">
        <v>404</v>
      </c>
      <c r="P34" s="20" t="s">
        <v>404</v>
      </c>
      <c r="Q34" s="18" t="s">
        <v>404</v>
      </c>
      <c r="R34" s="20" t="s">
        <v>404</v>
      </c>
      <c r="S34" s="18" t="s">
        <v>404</v>
      </c>
      <c r="T34" s="20" t="s">
        <v>404</v>
      </c>
      <c r="U34" s="18" t="n">
        <v>490.36607379</v>
      </c>
      <c r="V34" s="20" t="n">
        <v>48.47437547</v>
      </c>
    </row>
    <row r="35" spans="1:22">
      <c r="A35" s="15" t="s">
        <v>432</v>
      </c>
      <c r="B35" s="17" t="n">
        <v>6406</v>
      </c>
      <c r="C35" s="18">
        <f>(443.0/B35*100)</f>
        <v/>
      </c>
      <c r="D35" s="19" t="n">
        <v>5963</v>
      </c>
      <c r="E35" s="18" t="n">
        <v>515.64341958</v>
      </c>
      <c r="F35" s="20" t="n">
        <v>1.93586312</v>
      </c>
      <c r="G35" s="18" t="n">
        <v>494.54812411</v>
      </c>
      <c r="H35" s="20" t="n">
        <v>2.24413025</v>
      </c>
      <c r="I35" s="18" t="n">
        <v>498.72331845</v>
      </c>
      <c r="J35" s="20" t="n">
        <v>4.40097433</v>
      </c>
      <c r="K35" s="18" t="n">
        <v>508.20067659</v>
      </c>
      <c r="L35" s="20" t="n">
        <v>11.73759673</v>
      </c>
      <c r="M35" s="18" t="s">
        <v>404</v>
      </c>
      <c r="N35" s="20" t="s">
        <v>404</v>
      </c>
      <c r="O35" s="18" t="s">
        <v>404</v>
      </c>
      <c r="P35" s="20" t="s">
        <v>404</v>
      </c>
      <c r="Q35" s="18" t="s">
        <v>404</v>
      </c>
      <c r="R35" s="20" t="s">
        <v>404</v>
      </c>
      <c r="S35" s="18" t="s">
        <v>404</v>
      </c>
      <c r="T35" s="20" t="s">
        <v>404</v>
      </c>
      <c r="U35" s="18" t="n">
        <v>554.44659592</v>
      </c>
      <c r="V35" s="20" t="n">
        <v>7.25533358</v>
      </c>
    </row>
    <row r="36" spans="1:22">
      <c r="A36" s="15" t="s">
        <v>433</v>
      </c>
      <c r="B36" s="17" t="n">
        <v>6736</v>
      </c>
      <c r="C36" s="18">
        <f>(10.0/B36*100)</f>
        <v/>
      </c>
      <c r="D36" s="19" t="n">
        <v>6726</v>
      </c>
      <c r="E36" s="18" t="n">
        <v>506.14032499</v>
      </c>
      <c r="F36" s="20" t="n">
        <v>5.75515715</v>
      </c>
      <c r="G36" s="18" t="n">
        <v>498.61916164</v>
      </c>
      <c r="H36" s="20" t="n">
        <v>6.18205024</v>
      </c>
      <c r="I36" s="18" t="n">
        <v>493.87386444</v>
      </c>
      <c r="J36" s="20" t="n">
        <v>4.1439122</v>
      </c>
      <c r="K36" s="18" t="n">
        <v>486.83415598</v>
      </c>
      <c r="L36" s="20" t="n">
        <v>5.254366</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507.05336878</v>
      </c>
      <c r="F37" s="20" t="n">
        <v>7.63536612</v>
      </c>
      <c r="G37" s="18" t="n">
        <v>497.32756623</v>
      </c>
      <c r="H37" s="20" t="n">
        <v>5.93675018</v>
      </c>
      <c r="I37" s="18" t="n">
        <v>495.21294482</v>
      </c>
      <c r="J37" s="20" t="n">
        <v>5.13173958</v>
      </c>
      <c r="K37" s="18" t="n">
        <v>522.71754422</v>
      </c>
      <c r="L37" s="20" t="n">
        <v>9.60643533</v>
      </c>
      <c r="M37" s="18" t="s">
        <v>404</v>
      </c>
      <c r="N37" s="20" t="s">
        <v>404</v>
      </c>
      <c r="O37" s="18" t="s">
        <v>404</v>
      </c>
      <c r="P37" s="20" t="s">
        <v>404</v>
      </c>
      <c r="Q37" s="18" t="s">
        <v>404</v>
      </c>
      <c r="R37" s="20" t="s">
        <v>404</v>
      </c>
      <c r="S37" s="18" t="s">
        <v>404</v>
      </c>
      <c r="T37" s="20" t="s">
        <v>404</v>
      </c>
      <c r="U37" s="18" t="n">
        <v>502.77997903</v>
      </c>
      <c r="V37" s="20" t="n">
        <v>28.33110494</v>
      </c>
    </row>
    <row r="38" spans="1:22">
      <c r="A38" s="15" t="s">
        <v>435</v>
      </c>
      <c r="B38" s="17" t="n">
        <v>5860</v>
      </c>
      <c r="C38" s="18">
        <f>(268.0/B38*100)</f>
        <v/>
      </c>
      <c r="D38" s="19" t="n">
        <v>5592</v>
      </c>
      <c r="E38" s="18" t="n">
        <v>494.84485601</v>
      </c>
      <c r="F38" s="20" t="n">
        <v>5.24627101</v>
      </c>
      <c r="G38" s="18" t="n">
        <v>480.34337684</v>
      </c>
      <c r="H38" s="20" t="n">
        <v>8.80336174</v>
      </c>
      <c r="I38" s="18" t="n">
        <v>506.44523549</v>
      </c>
      <c r="J38" s="20" t="n">
        <v>12.28603157</v>
      </c>
      <c r="K38" s="18" t="n">
        <v>456.09441776</v>
      </c>
      <c r="L38" s="20" t="n">
        <v>7.23235632</v>
      </c>
      <c r="M38" s="18" t="s">
        <v>404</v>
      </c>
      <c r="N38" s="20" t="s">
        <v>404</v>
      </c>
      <c r="O38" s="18" t="s">
        <v>404</v>
      </c>
      <c r="P38" s="20" t="s">
        <v>404</v>
      </c>
      <c r="Q38" s="18" t="s">
        <v>404</v>
      </c>
      <c r="R38" s="20" t="s">
        <v>404</v>
      </c>
      <c r="S38" s="18" t="s">
        <v>404</v>
      </c>
      <c r="T38" s="20" t="s">
        <v>404</v>
      </c>
      <c r="U38" s="18" t="n">
        <v>456.82007988</v>
      </c>
      <c r="V38" s="20" t="n">
        <v>14.31159038</v>
      </c>
    </row>
    <row r="39" spans="1:22">
      <c r="A39" s="15" t="s">
        <v>436</v>
      </c>
      <c r="B39" s="17" t="n">
        <v>5895</v>
      </c>
      <c r="C39" s="18">
        <f>(0.0/B39*100)</f>
        <v/>
      </c>
      <c r="D39" s="19" t="n">
        <v>5895</v>
      </c>
      <c r="E39" s="18" t="n">
        <v>453.85608109</v>
      </c>
      <c r="F39" s="20" t="n">
        <v>8.415877350000001</v>
      </c>
      <c r="G39" s="18" t="n">
        <v>440.10651102</v>
      </c>
      <c r="H39" s="20" t="n">
        <v>9.479352260000001</v>
      </c>
      <c r="I39" s="18" t="n">
        <v>421.33274077</v>
      </c>
      <c r="J39" s="20" t="n">
        <v>8.94415549</v>
      </c>
      <c r="K39" s="18" t="n">
        <v>401.89092871</v>
      </c>
      <c r="L39" s="20" t="n">
        <v>9.95846059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502.97149528</v>
      </c>
      <c r="F40" s="20" t="n">
        <v>5.01761341</v>
      </c>
      <c r="G40" s="18" t="n">
        <v>502.75988209</v>
      </c>
      <c r="H40" s="20" t="n">
        <v>6.2957033</v>
      </c>
      <c r="I40" s="18" t="n">
        <v>491.19820622</v>
      </c>
      <c r="J40" s="20" t="n">
        <v>8.97013037</v>
      </c>
      <c r="K40" s="18" t="n">
        <v>496.19847531</v>
      </c>
      <c r="L40" s="20" t="n">
        <v>11.2326038</v>
      </c>
      <c r="M40" s="18" t="s">
        <v>404</v>
      </c>
      <c r="N40" s="20" t="s">
        <v>404</v>
      </c>
      <c r="O40" s="18" t="s">
        <v>404</v>
      </c>
      <c r="P40" s="20" t="s">
        <v>404</v>
      </c>
      <c r="Q40" s="18" t="s">
        <v>404</v>
      </c>
      <c r="R40" s="20" t="s">
        <v>404</v>
      </c>
      <c r="S40" s="18" t="s">
        <v>404</v>
      </c>
      <c r="T40" s="20" t="s">
        <v>404</v>
      </c>
      <c r="U40" s="18" t="n">
        <v>490.26310929</v>
      </c>
      <c r="V40" s="20" t="n">
        <v>9.78286462</v>
      </c>
    </row>
    <row r="41" spans="1:22">
      <c r="A41" s="15" t="s">
        <v>438</v>
      </c>
      <c r="B41" s="17" t="n">
        <v>5712</v>
      </c>
      <c r="C41" s="18">
        <f>(99.0/B41*100)</f>
        <v/>
      </c>
      <c r="D41" s="19" t="n">
        <v>5613</v>
      </c>
      <c r="E41" s="18" t="n">
        <v>505.25978488</v>
      </c>
      <c r="F41" s="20" t="n">
        <v>5.18366725</v>
      </c>
      <c r="G41" s="18" t="n">
        <v>496.9378474</v>
      </c>
      <c r="H41" s="20" t="n">
        <v>6.03289234</v>
      </c>
      <c r="I41" s="18" t="n">
        <v>486.60635511</v>
      </c>
      <c r="J41" s="20" t="n">
        <v>9.781162</v>
      </c>
      <c r="K41" s="18" t="n">
        <v>467.39311643</v>
      </c>
      <c r="L41" s="20" t="n">
        <v>17.94553181</v>
      </c>
      <c r="M41" s="18" t="s">
        <v>404</v>
      </c>
      <c r="N41" s="20" t="s">
        <v>404</v>
      </c>
      <c r="O41" s="18" t="s">
        <v>404</v>
      </c>
      <c r="P41" s="20" t="s">
        <v>404</v>
      </c>
      <c r="Q41" s="18" t="s">
        <v>404</v>
      </c>
      <c r="R41" s="20" t="s">
        <v>404</v>
      </c>
      <c r="S41" s="18" t="s">
        <v>404</v>
      </c>
      <c r="T41" s="20" t="s">
        <v>404</v>
      </c>
      <c r="U41" s="18" t="n">
        <v>493.07839624</v>
      </c>
      <c r="V41" s="20" t="n">
        <v>32.95359504</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415.05671209</v>
      </c>
      <c r="F44" s="20" t="n">
        <v>7.48614806</v>
      </c>
      <c r="G44" s="18" t="n">
        <v>404.71863492</v>
      </c>
      <c r="H44" s="20" t="n">
        <v>5.71166568</v>
      </c>
      <c r="I44" s="18" t="n">
        <v>400.61261691</v>
      </c>
      <c r="J44" s="20" t="n">
        <v>6.65313689</v>
      </c>
      <c r="K44" s="18" t="n">
        <v>391.47194933</v>
      </c>
      <c r="L44" s="20" t="n">
        <v>7.99080778</v>
      </c>
      <c r="M44" s="18" t="s">
        <v>404</v>
      </c>
      <c r="N44" s="20" t="s">
        <v>404</v>
      </c>
      <c r="O44" s="18" t="s">
        <v>404</v>
      </c>
      <c r="P44" s="20" t="s">
        <v>404</v>
      </c>
      <c r="Q44" s="18" t="s">
        <v>404</v>
      </c>
      <c r="R44" s="20" t="s">
        <v>404</v>
      </c>
      <c r="S44" s="18" t="s">
        <v>404</v>
      </c>
      <c r="T44" s="20" t="s">
        <v>404</v>
      </c>
      <c r="U44" s="18" t="n">
        <v>395.8131959</v>
      </c>
      <c r="V44" s="20" t="n">
        <v>32.02700748</v>
      </c>
    </row>
    <row r="45" spans="1:22">
      <c r="A45" s="15" t="s">
        <v>442</v>
      </c>
      <c r="B45" s="17" t="n">
        <v>5519</v>
      </c>
      <c r="C45" s="18">
        <f>(0.0/B45*100)</f>
        <v/>
      </c>
      <c r="D45" s="19" t="n">
        <v>5519</v>
      </c>
      <c r="E45" s="18" t="n">
        <v>334.37974751</v>
      </c>
      <c r="F45" s="20" t="n">
        <v>5.82654866</v>
      </c>
      <c r="G45" s="18" t="n">
        <v>350.98928562</v>
      </c>
      <c r="H45" s="20" t="n">
        <v>6.21866381</v>
      </c>
      <c r="I45" s="18" t="n">
        <v>360.12682911</v>
      </c>
      <c r="J45" s="20" t="n">
        <v>7.17864834</v>
      </c>
      <c r="K45" s="18" t="n">
        <v>350.60706844</v>
      </c>
      <c r="L45" s="20" t="n">
        <v>7.73536685</v>
      </c>
      <c r="M45" s="18" t="s">
        <v>404</v>
      </c>
      <c r="N45" s="20" t="s">
        <v>404</v>
      </c>
      <c r="O45" s="18" t="s">
        <v>404</v>
      </c>
      <c r="P45" s="20" t="s">
        <v>404</v>
      </c>
      <c r="Q45" s="18" t="s">
        <v>404</v>
      </c>
      <c r="R45" s="20" t="s">
        <v>404</v>
      </c>
      <c r="S45" s="18" t="s">
        <v>404</v>
      </c>
      <c r="T45" s="20" t="s">
        <v>404</v>
      </c>
      <c r="U45" s="18" t="n">
        <v>338.44190167</v>
      </c>
      <c r="V45" s="20" t="n">
        <v>17.94376003</v>
      </c>
    </row>
    <row r="46" spans="1:22">
      <c r="A46" s="15" t="s">
        <v>443</v>
      </c>
      <c r="B46" s="17" t="n">
        <v>23141</v>
      </c>
      <c r="C46" s="18">
        <f>(4196.0/B46*100)</f>
        <v/>
      </c>
      <c r="D46" s="19" t="n">
        <v>18945</v>
      </c>
      <c r="E46" s="18" t="n">
        <v>434.97021831</v>
      </c>
      <c r="F46" s="20" t="n">
        <v>6.2310849</v>
      </c>
      <c r="G46" s="18" t="n">
        <v>406.16114863</v>
      </c>
      <c r="H46" s="20" t="n">
        <v>6.76886153</v>
      </c>
      <c r="I46" s="18" t="n">
        <v>399.05518023</v>
      </c>
      <c r="J46" s="20" t="n">
        <v>5.17129602</v>
      </c>
      <c r="K46" s="18" t="n">
        <v>392.70601082</v>
      </c>
      <c r="L46" s="20" t="n">
        <v>6.11085037</v>
      </c>
      <c r="M46" s="18" t="s">
        <v>404</v>
      </c>
      <c r="N46" s="20" t="s">
        <v>404</v>
      </c>
      <c r="O46" s="18" t="s">
        <v>404</v>
      </c>
      <c r="P46" s="20" t="s">
        <v>404</v>
      </c>
      <c r="Q46" s="18" t="s">
        <v>404</v>
      </c>
      <c r="R46" s="20" t="s">
        <v>404</v>
      </c>
      <c r="S46" s="18" t="s">
        <v>404</v>
      </c>
      <c r="T46" s="20" t="s">
        <v>404</v>
      </c>
      <c r="U46" s="18" t="n">
        <v>374.2007069</v>
      </c>
      <c r="V46" s="20" t="n">
        <v>8.890623039999999</v>
      </c>
    </row>
    <row r="47" spans="1:22">
      <c r="A47" s="15" t="s">
        <v>444</v>
      </c>
      <c r="B47" s="17" t="n">
        <v>5928</v>
      </c>
      <c r="C47" s="18">
        <f>(0.0/B47*100)</f>
        <v/>
      </c>
      <c r="D47" s="19" t="n">
        <v>5928</v>
      </c>
      <c r="E47" s="18" t="n">
        <v>436.2510547</v>
      </c>
      <c r="F47" s="20" t="n">
        <v>5.44972279</v>
      </c>
      <c r="G47" s="18" t="n">
        <v>395.97839742</v>
      </c>
      <c r="H47" s="20" t="n">
        <v>25.93561123</v>
      </c>
      <c r="I47" s="18" t="n">
        <v>326.86928281</v>
      </c>
      <c r="J47" s="20" t="n">
        <v>18.72710385</v>
      </c>
      <c r="K47" s="18" t="n">
        <v>336.60094851</v>
      </c>
      <c r="L47" s="20" t="n">
        <v>9.87253426</v>
      </c>
      <c r="M47" s="18" t="s">
        <v>404</v>
      </c>
      <c r="N47" s="20" t="s">
        <v>404</v>
      </c>
      <c r="O47" s="18" t="s">
        <v>404</v>
      </c>
      <c r="P47" s="20" t="s">
        <v>404</v>
      </c>
      <c r="Q47" s="18" t="s">
        <v>404</v>
      </c>
      <c r="R47" s="20" t="s">
        <v>404</v>
      </c>
      <c r="S47" s="18" t="s">
        <v>404</v>
      </c>
      <c r="T47" s="20" t="s">
        <v>404</v>
      </c>
      <c r="U47" s="18" t="n">
        <v>462.38383815</v>
      </c>
      <c r="V47" s="20" t="n">
        <v>39.27385744</v>
      </c>
    </row>
    <row r="48" spans="1:22">
      <c r="A48" s="15" t="s">
        <v>445</v>
      </c>
      <c r="B48" s="17" t="n">
        <v>9841</v>
      </c>
      <c r="C48" s="18">
        <f>(40.0/B48*100)</f>
        <v/>
      </c>
      <c r="D48" s="19" t="n">
        <v>9801</v>
      </c>
      <c r="E48" s="18" t="n">
        <v>538.09077872</v>
      </c>
      <c r="F48" s="20" t="n">
        <v>14.24184034</v>
      </c>
      <c r="G48" s="18" t="n">
        <v>510.07003878</v>
      </c>
      <c r="H48" s="20" t="n">
        <v>9.96228033</v>
      </c>
      <c r="I48" s="18" t="n">
        <v>472.0757541</v>
      </c>
      <c r="J48" s="20" t="n">
        <v>8.20970395</v>
      </c>
      <c r="K48" s="18" t="n">
        <v>433.59327129</v>
      </c>
      <c r="L48" s="20" t="n">
        <v>14.2522711</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435.8114712</v>
      </c>
      <c r="F49" s="20" t="n">
        <v>5.54339655</v>
      </c>
      <c r="G49" s="18" t="n">
        <v>430.71260224</v>
      </c>
      <c r="H49" s="20" t="n">
        <v>8.939575339999999</v>
      </c>
      <c r="I49" s="18" t="n">
        <v>415.98111212</v>
      </c>
      <c r="J49" s="20" t="n">
        <v>6.4368946</v>
      </c>
      <c r="K49" s="18" t="n">
        <v>411.05480212</v>
      </c>
      <c r="L49" s="20" t="n">
        <v>10.84105075</v>
      </c>
      <c r="M49" s="18" t="s">
        <v>404</v>
      </c>
      <c r="N49" s="20" t="s">
        <v>404</v>
      </c>
      <c r="O49" s="18" t="s">
        <v>404</v>
      </c>
      <c r="P49" s="20" t="s">
        <v>404</v>
      </c>
      <c r="Q49" s="18" t="s">
        <v>404</v>
      </c>
      <c r="R49" s="20" t="s">
        <v>404</v>
      </c>
      <c r="S49" s="18" t="s">
        <v>404</v>
      </c>
      <c r="T49" s="20" t="s">
        <v>404</v>
      </c>
      <c r="U49" s="18" t="n">
        <v>409.51711175</v>
      </c>
      <c r="V49" s="20" t="n">
        <v>37.62500759</v>
      </c>
    </row>
    <row r="50" spans="1:22">
      <c r="A50" s="15" t="s">
        <v>447</v>
      </c>
      <c r="B50" s="17" t="n">
        <v>11795</v>
      </c>
      <c r="C50" s="18">
        <f>(1031.0/B50*100)</f>
        <v/>
      </c>
      <c r="D50" s="19" t="n">
        <v>10764</v>
      </c>
      <c r="E50" s="18" t="n">
        <v>465.59732578</v>
      </c>
      <c r="F50" s="20" t="n">
        <v>7.84482101</v>
      </c>
      <c r="G50" s="18" t="n">
        <v>445.74877431</v>
      </c>
      <c r="H50" s="20" t="n">
        <v>12.69234492</v>
      </c>
      <c r="I50" s="18" t="n">
        <v>424.47473352</v>
      </c>
      <c r="J50" s="20" t="n">
        <v>6.88115552</v>
      </c>
      <c r="K50" s="18" t="n">
        <v>406.87248127</v>
      </c>
      <c r="L50" s="20" t="n">
        <v>5.27776111</v>
      </c>
      <c r="M50" s="18" t="s">
        <v>404</v>
      </c>
      <c r="N50" s="20" t="s">
        <v>404</v>
      </c>
      <c r="O50" s="18" t="s">
        <v>404</v>
      </c>
      <c r="P50" s="20" t="s">
        <v>404</v>
      </c>
      <c r="Q50" s="18" t="s">
        <v>404</v>
      </c>
      <c r="R50" s="20" t="s">
        <v>404</v>
      </c>
      <c r="S50" s="18" t="s">
        <v>404</v>
      </c>
      <c r="T50" s="20" t="s">
        <v>404</v>
      </c>
      <c r="U50" s="18" t="n">
        <v>424.42273861</v>
      </c>
      <c r="V50" s="20" t="n">
        <v>14.08805817</v>
      </c>
    </row>
    <row r="51" spans="1:22">
      <c r="A51" s="15" t="s">
        <v>448</v>
      </c>
      <c r="B51" s="17" t="n">
        <v>6866</v>
      </c>
      <c r="C51" s="18">
        <f>(0.0/B51*100)</f>
        <v/>
      </c>
      <c r="D51" s="19" t="n">
        <v>6866</v>
      </c>
      <c r="E51" s="18" t="n">
        <v>427.06179283</v>
      </c>
      <c r="F51" s="20" t="n">
        <v>7.20130228</v>
      </c>
      <c r="G51" s="18" t="n">
        <v>432.93512261</v>
      </c>
      <c r="H51" s="20" t="n">
        <v>7.87847805</v>
      </c>
      <c r="I51" s="18" t="n">
        <v>422.21578015</v>
      </c>
      <c r="J51" s="20" t="n">
        <v>6.774478</v>
      </c>
      <c r="K51" s="18" t="n">
        <v>429.5752153</v>
      </c>
      <c r="L51" s="20" t="n">
        <v>5.35676388</v>
      </c>
      <c r="M51" s="18" t="s">
        <v>404</v>
      </c>
      <c r="N51" s="20" t="s">
        <v>404</v>
      </c>
      <c r="O51" s="18" t="s">
        <v>404</v>
      </c>
      <c r="P51" s="20" t="s">
        <v>404</v>
      </c>
      <c r="Q51" s="18" t="s">
        <v>404</v>
      </c>
      <c r="R51" s="20" t="s">
        <v>404</v>
      </c>
      <c r="S51" s="18" t="s">
        <v>404</v>
      </c>
      <c r="T51" s="20" t="s">
        <v>404</v>
      </c>
      <c r="U51" s="18" t="n">
        <v>413.08353038</v>
      </c>
      <c r="V51" s="20" t="n">
        <v>21.0026813</v>
      </c>
    </row>
    <row r="52" spans="1:22">
      <c r="A52" s="15" t="s">
        <v>449</v>
      </c>
      <c r="B52" s="17" t="n">
        <v>5809</v>
      </c>
      <c r="C52" s="18">
        <f>(0.0/B52*100)</f>
        <v/>
      </c>
      <c r="D52" s="19" t="n">
        <v>5809</v>
      </c>
      <c r="E52" s="18" t="n">
        <v>472.13628654</v>
      </c>
      <c r="F52" s="20" t="n">
        <v>8.45676888</v>
      </c>
      <c r="G52" s="18" t="n">
        <v>498.51701933</v>
      </c>
      <c r="H52" s="20" t="n">
        <v>8.437225</v>
      </c>
      <c r="I52" s="18" t="n">
        <v>491.17669266</v>
      </c>
      <c r="J52" s="20" t="n">
        <v>6.94120659</v>
      </c>
      <c r="K52" s="18" t="n">
        <v>494.83256322</v>
      </c>
      <c r="L52" s="20" t="n">
        <v>9.90120301</v>
      </c>
      <c r="M52" s="18" t="s">
        <v>404</v>
      </c>
      <c r="N52" s="20" t="s">
        <v>404</v>
      </c>
      <c r="O52" s="18" t="s">
        <v>404</v>
      </c>
      <c r="P52" s="20" t="s">
        <v>404</v>
      </c>
      <c r="Q52" s="18" t="s">
        <v>404</v>
      </c>
      <c r="R52" s="20" t="s">
        <v>404</v>
      </c>
      <c r="S52" s="18" t="s">
        <v>404</v>
      </c>
      <c r="T52" s="20" t="s">
        <v>404</v>
      </c>
      <c r="U52" s="18" t="n">
        <v>410.08968764</v>
      </c>
      <c r="V52" s="20" t="n">
        <v>9.900940240000001</v>
      </c>
    </row>
    <row r="53" spans="1:22">
      <c r="A53" s="15" t="s">
        <v>450</v>
      </c>
      <c r="B53" s="17" t="n">
        <v>5571</v>
      </c>
      <c r="C53" s="18">
        <f>(0.0/B53*100)</f>
        <v/>
      </c>
      <c r="D53" s="19" t="n">
        <v>5571</v>
      </c>
      <c r="E53" s="18" t="n">
        <v>456.95042055</v>
      </c>
      <c r="F53" s="20" t="n">
        <v>2.45205219</v>
      </c>
      <c r="G53" s="18" t="n">
        <v>432.84803528</v>
      </c>
      <c r="H53" s="20" t="n">
        <v>3.20635411</v>
      </c>
      <c r="I53" s="18" t="n">
        <v>425.22980994</v>
      </c>
      <c r="J53" s="20" t="n">
        <v>3.35912545</v>
      </c>
      <c r="K53" s="18" t="n">
        <v>445.86865419</v>
      </c>
      <c r="L53" s="20" t="n">
        <v>5.21683264</v>
      </c>
      <c r="M53" s="18" t="s">
        <v>404</v>
      </c>
      <c r="N53" s="20" t="s">
        <v>404</v>
      </c>
      <c r="O53" s="18" t="s">
        <v>404</v>
      </c>
      <c r="P53" s="20" t="s">
        <v>404</v>
      </c>
      <c r="Q53" s="18" t="s">
        <v>404</v>
      </c>
      <c r="R53" s="20" t="s">
        <v>404</v>
      </c>
      <c r="S53" s="18" t="s">
        <v>404</v>
      </c>
      <c r="T53" s="20" t="s">
        <v>404</v>
      </c>
      <c r="U53" s="18" t="n">
        <v>336.24865244</v>
      </c>
      <c r="V53" s="20" t="n">
        <v>18.76080311</v>
      </c>
    </row>
    <row r="54" spans="1:22">
      <c r="A54" s="15" t="s">
        <v>451</v>
      </c>
      <c r="B54" s="17" t="n">
        <v>4740</v>
      </c>
      <c r="C54" s="18">
        <f>(199.0/B54*100)</f>
        <v/>
      </c>
      <c r="D54" s="19" t="n">
        <v>4541</v>
      </c>
      <c r="E54" s="18" t="n">
        <v>371.05659237</v>
      </c>
      <c r="F54" s="20" t="n">
        <v>5.72597922</v>
      </c>
      <c r="G54" s="18" t="n">
        <v>345.40664627</v>
      </c>
      <c r="H54" s="20" t="n">
        <v>7.79614725</v>
      </c>
      <c r="I54" s="18" t="n">
        <v>351.85706107</v>
      </c>
      <c r="J54" s="20" t="n">
        <v>10.28766699</v>
      </c>
      <c r="K54" s="18" t="n">
        <v>338.34256494</v>
      </c>
      <c r="L54" s="20" t="n">
        <v>12.3830026</v>
      </c>
      <c r="M54" s="18" t="s">
        <v>404</v>
      </c>
      <c r="N54" s="20" t="s">
        <v>404</v>
      </c>
      <c r="O54" s="18" t="s">
        <v>404</v>
      </c>
      <c r="P54" s="20" t="s">
        <v>404</v>
      </c>
      <c r="Q54" s="18" t="s">
        <v>404</v>
      </c>
      <c r="R54" s="20" t="s">
        <v>404</v>
      </c>
      <c r="S54" s="18" t="s">
        <v>404</v>
      </c>
      <c r="T54" s="20" t="s">
        <v>404</v>
      </c>
      <c r="U54" s="18" t="n">
        <v>343.18538045</v>
      </c>
      <c r="V54" s="20" t="n">
        <v>9.98340801</v>
      </c>
    </row>
    <row r="55" spans="1:22">
      <c r="A55" s="15" t="s">
        <v>452</v>
      </c>
      <c r="B55" s="17" t="n">
        <v>5316</v>
      </c>
      <c r="C55" s="18">
        <f>(43.0/B55*100)</f>
        <v/>
      </c>
      <c r="D55" s="19" t="n">
        <v>5273</v>
      </c>
      <c r="E55" s="18" t="n">
        <v>397.74678903</v>
      </c>
      <c r="F55" s="20" t="n">
        <v>4.4874387</v>
      </c>
      <c r="G55" s="18" t="n">
        <v>412.82742386</v>
      </c>
      <c r="H55" s="20" t="n">
        <v>6.70445653</v>
      </c>
      <c r="I55" s="18" t="n">
        <v>399.01938264</v>
      </c>
      <c r="J55" s="20" t="n">
        <v>7.50533528</v>
      </c>
      <c r="K55" s="18" t="n">
        <v>396.08619953</v>
      </c>
      <c r="L55" s="20" t="n">
        <v>19.39167806</v>
      </c>
      <c r="M55" s="18" t="s">
        <v>404</v>
      </c>
      <c r="N55" s="20" t="s">
        <v>404</v>
      </c>
      <c r="O55" s="18" t="s">
        <v>404</v>
      </c>
      <c r="P55" s="20" t="s">
        <v>404</v>
      </c>
      <c r="Q55" s="18" t="s">
        <v>404</v>
      </c>
      <c r="R55" s="20" t="s">
        <v>404</v>
      </c>
      <c r="S55" s="18" t="n">
        <v>413.6588634</v>
      </c>
      <c r="T55" s="20" t="n">
        <v>5.84716265</v>
      </c>
      <c r="U55" s="18" t="n">
        <v>366.44261625</v>
      </c>
      <c r="V55" s="20" t="n">
        <v>22.97738642</v>
      </c>
    </row>
    <row r="56" spans="1:22">
      <c r="A56" s="15" t="s">
        <v>453</v>
      </c>
      <c r="B56" s="17" t="n">
        <v>5359</v>
      </c>
      <c r="C56" s="18">
        <f>(0.0/B56*100)</f>
        <v/>
      </c>
      <c r="D56" s="19" t="n">
        <v>5359</v>
      </c>
      <c r="E56" s="18" t="n">
        <v>522.7264864</v>
      </c>
      <c r="F56" s="20" t="n">
        <v>6.74679956</v>
      </c>
      <c r="G56" s="18" t="n">
        <v>525.6361844</v>
      </c>
      <c r="H56" s="20" t="n">
        <v>6.53703135</v>
      </c>
      <c r="I56" s="18" t="n">
        <v>534.60775114</v>
      </c>
      <c r="J56" s="20" t="n">
        <v>9.04115685</v>
      </c>
      <c r="K56" s="18" t="n">
        <v>554.06857918</v>
      </c>
      <c r="L56" s="20" t="n">
        <v>16.83994397</v>
      </c>
      <c r="M56" s="18" t="s">
        <v>404</v>
      </c>
      <c r="N56" s="20" t="s">
        <v>404</v>
      </c>
      <c r="O56" s="18" t="s">
        <v>404</v>
      </c>
      <c r="P56" s="20" t="s">
        <v>404</v>
      </c>
      <c r="Q56" s="18" t="s">
        <v>404</v>
      </c>
      <c r="R56" s="20" t="s">
        <v>404</v>
      </c>
      <c r="S56" s="18" t="s">
        <v>404</v>
      </c>
      <c r="T56" s="20" t="s">
        <v>404</v>
      </c>
      <c r="U56" s="18" t="n">
        <v>517.26822223</v>
      </c>
      <c r="V56" s="20" t="n">
        <v>15.41489383</v>
      </c>
    </row>
    <row r="57" spans="1:22">
      <c r="A57" s="15" t="s">
        <v>454</v>
      </c>
      <c r="B57" s="17" t="n">
        <v>6513</v>
      </c>
      <c r="C57" s="18">
        <f>(0.0/B57*100)</f>
        <v/>
      </c>
      <c r="D57" s="19" t="n">
        <v>6513</v>
      </c>
      <c r="E57" s="18" t="n">
        <v>409.04937138</v>
      </c>
      <c r="F57" s="20" t="n">
        <v>4.90899346</v>
      </c>
      <c r="G57" s="18" t="n">
        <v>386.36842891</v>
      </c>
      <c r="H57" s="20" t="n">
        <v>5.77867934</v>
      </c>
      <c r="I57" s="18" t="n">
        <v>396.21389686</v>
      </c>
      <c r="J57" s="20" t="n">
        <v>6.03848247</v>
      </c>
      <c r="K57" s="18" t="n">
        <v>385.27662933</v>
      </c>
      <c r="L57" s="20" t="n">
        <v>10.75701343</v>
      </c>
      <c r="M57" s="18" t="s">
        <v>404</v>
      </c>
      <c r="N57" s="20" t="s">
        <v>404</v>
      </c>
      <c r="O57" s="18" t="s">
        <v>404</v>
      </c>
      <c r="P57" s="20" t="s">
        <v>404</v>
      </c>
      <c r="Q57" s="18" t="s">
        <v>404</v>
      </c>
      <c r="R57" s="20" t="s">
        <v>404</v>
      </c>
      <c r="S57" s="18" t="s">
        <v>404</v>
      </c>
      <c r="T57" s="20" t="s">
        <v>404</v>
      </c>
      <c r="U57" s="18" t="n">
        <v>367.67468072</v>
      </c>
      <c r="V57" s="20" t="n">
        <v>12.31508887</v>
      </c>
    </row>
    <row r="58" spans="1:22">
      <c r="A58" s="15" t="s">
        <v>455</v>
      </c>
      <c r="B58" s="17" t="n">
        <v>7267</v>
      </c>
      <c r="C58" s="18">
        <f>(0.0/B58*100)</f>
        <v/>
      </c>
      <c r="D58" s="19" t="n">
        <v>7267</v>
      </c>
      <c r="E58" s="18" t="n">
        <v>420.29437783</v>
      </c>
      <c r="F58" s="20" t="n">
        <v>7.16414702</v>
      </c>
      <c r="G58" s="18" t="n">
        <v>412.42735021</v>
      </c>
      <c r="H58" s="20" t="n">
        <v>8.50274299</v>
      </c>
      <c r="I58" s="18" t="n">
        <v>402.8141672</v>
      </c>
      <c r="J58" s="20" t="n">
        <v>6.68713727</v>
      </c>
      <c r="K58" s="18" t="n">
        <v>393.1363795</v>
      </c>
      <c r="L58" s="20" t="n">
        <v>10.35476804</v>
      </c>
      <c r="M58" s="18" t="s">
        <v>404</v>
      </c>
      <c r="N58" s="20" t="s">
        <v>404</v>
      </c>
      <c r="O58" s="18" t="s">
        <v>404</v>
      </c>
      <c r="P58" s="20" t="s">
        <v>404</v>
      </c>
      <c r="Q58" s="18" t="s">
        <v>404</v>
      </c>
      <c r="R58" s="20" t="s">
        <v>404</v>
      </c>
      <c r="S58" s="18" t="n">
        <v>398.85336001</v>
      </c>
      <c r="T58" s="20" t="n">
        <v>19.45125674</v>
      </c>
      <c r="U58" s="18" t="n">
        <v>414.83951936</v>
      </c>
      <c r="V58" s="20" t="n">
        <v>18.05436684</v>
      </c>
    </row>
    <row r="59" spans="1:22">
      <c r="A59" s="15" t="s">
        <v>456</v>
      </c>
      <c r="B59" s="17" t="n">
        <v>4826</v>
      </c>
      <c r="C59" s="18">
        <f>(0.0/B59*100)</f>
        <v/>
      </c>
      <c r="D59" s="19" t="n">
        <v>4826</v>
      </c>
      <c r="E59" s="18" t="n">
        <v>352.57045379</v>
      </c>
      <c r="F59" s="20" t="n">
        <v>2.63849205</v>
      </c>
      <c r="G59" s="18" t="n">
        <v>335.76120515</v>
      </c>
      <c r="H59" s="20" t="n">
        <v>3.59152104</v>
      </c>
      <c r="I59" s="18" t="n">
        <v>341.72950067</v>
      </c>
      <c r="J59" s="20" t="n">
        <v>2.61864755</v>
      </c>
      <c r="K59" s="18" t="n">
        <v>355.99497012</v>
      </c>
      <c r="L59" s="20" t="n">
        <v>5.36173056</v>
      </c>
      <c r="M59" s="18" t="s">
        <v>404</v>
      </c>
      <c r="N59" s="20" t="s">
        <v>404</v>
      </c>
      <c r="O59" s="18" t="s">
        <v>404</v>
      </c>
      <c r="P59" s="20" t="s">
        <v>404</v>
      </c>
      <c r="Q59" s="18" t="s">
        <v>404</v>
      </c>
      <c r="R59" s="20" t="s">
        <v>404</v>
      </c>
      <c r="S59" s="18" t="s">
        <v>404</v>
      </c>
      <c r="T59" s="20" t="s">
        <v>404</v>
      </c>
      <c r="U59" s="18" t="n">
        <v>334.24805</v>
      </c>
      <c r="V59" s="20" t="n">
        <v>14.24776964</v>
      </c>
    </row>
    <row r="60" spans="1:22">
      <c r="A60" s="15" t="s">
        <v>457</v>
      </c>
      <c r="B60" s="17" t="n">
        <v>4546</v>
      </c>
      <c r="C60" s="18">
        <f>(0.0/B60*100)</f>
        <v/>
      </c>
      <c r="D60" s="19" t="n">
        <v>4546</v>
      </c>
      <c r="E60" s="18" t="n">
        <v>359.05226159</v>
      </c>
      <c r="F60" s="20" t="n">
        <v>8.67704064</v>
      </c>
      <c r="G60" s="18" t="n">
        <v>351.99700348</v>
      </c>
      <c r="H60" s="20" t="n">
        <v>11.83560735</v>
      </c>
      <c r="I60" s="18" t="n">
        <v>340.50249103</v>
      </c>
      <c r="J60" s="20" t="n">
        <v>11.04228246</v>
      </c>
      <c r="K60" s="18" t="n">
        <v>295.21269952</v>
      </c>
      <c r="L60" s="20" t="n">
        <v>12.06923562</v>
      </c>
      <c r="M60" s="18" t="s">
        <v>404</v>
      </c>
      <c r="N60" s="20" t="s">
        <v>404</v>
      </c>
      <c r="O60" s="18" t="s">
        <v>404</v>
      </c>
      <c r="P60" s="20" t="s">
        <v>404</v>
      </c>
      <c r="Q60" s="18" t="s">
        <v>404</v>
      </c>
      <c r="R60" s="20" t="s">
        <v>404</v>
      </c>
      <c r="S60" s="18" t="s">
        <v>404</v>
      </c>
      <c r="T60" s="20" t="s">
        <v>404</v>
      </c>
      <c r="U60" s="18" t="n">
        <v>344.03419403</v>
      </c>
      <c r="V60" s="20" t="n">
        <v>41.33010751</v>
      </c>
    </row>
    <row r="61" spans="1:22">
      <c r="A61" s="15" t="s">
        <v>458</v>
      </c>
      <c r="B61" s="17" t="n">
        <v>6525</v>
      </c>
      <c r="C61" s="18">
        <f>(0.0/B61*100)</f>
        <v/>
      </c>
      <c r="D61" s="19" t="n">
        <v>6525</v>
      </c>
      <c r="E61" s="18" t="n">
        <v>466.24524173</v>
      </c>
      <c r="F61" s="20" t="n">
        <v>4.20343116</v>
      </c>
      <c r="G61" s="18" t="n">
        <v>480.61763167</v>
      </c>
      <c r="H61" s="20" t="n">
        <v>7.61288008</v>
      </c>
      <c r="I61" s="18" t="n">
        <v>480.090221</v>
      </c>
      <c r="J61" s="20" t="n">
        <v>6.06446336</v>
      </c>
      <c r="K61" s="18" t="n">
        <v>490.29246502</v>
      </c>
      <c r="L61" s="20" t="n">
        <v>11.01711732</v>
      </c>
      <c r="M61" s="18" t="s">
        <v>404</v>
      </c>
      <c r="N61" s="20" t="s">
        <v>404</v>
      </c>
      <c r="O61" s="18" t="s">
        <v>404</v>
      </c>
      <c r="P61" s="20" t="s">
        <v>404</v>
      </c>
      <c r="Q61" s="18" t="s">
        <v>404</v>
      </c>
      <c r="R61" s="20" t="s">
        <v>404</v>
      </c>
      <c r="S61" s="18" t="s">
        <v>404</v>
      </c>
      <c r="T61" s="20" t="s">
        <v>404</v>
      </c>
      <c r="U61" s="18" t="n">
        <v>383.02247654</v>
      </c>
      <c r="V61" s="20" t="n">
        <v>19.77633796</v>
      </c>
    </row>
    <row r="62" spans="1:22">
      <c r="A62" s="15" t="s">
        <v>459</v>
      </c>
      <c r="B62" s="17" t="n">
        <v>4476</v>
      </c>
      <c r="C62" s="18">
        <f>(0.0/B62*100)</f>
        <v/>
      </c>
      <c r="D62" s="19" t="n">
        <v>4476</v>
      </c>
      <c r="E62" s="18" t="n">
        <v>518.92129746</v>
      </c>
      <c r="F62" s="20" t="n">
        <v>2.04971309</v>
      </c>
      <c r="G62" s="18" t="n">
        <v>503.62539484</v>
      </c>
      <c r="H62" s="20" t="n">
        <v>1.84511518</v>
      </c>
      <c r="I62" s="18" t="n">
        <v>498.36862035</v>
      </c>
      <c r="J62" s="20" t="n">
        <v>2.44672485</v>
      </c>
      <c r="K62" s="18" t="n">
        <v>557.31524405</v>
      </c>
      <c r="L62" s="20" t="n">
        <v>9.3255043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349.91048895</v>
      </c>
      <c r="F63" s="20" t="n">
        <v>1.66406277</v>
      </c>
      <c r="G63" s="18" t="n">
        <v>350.22233026</v>
      </c>
      <c r="H63" s="20" t="n">
        <v>3.99701357</v>
      </c>
      <c r="I63" s="18" t="n">
        <v>351.80262244</v>
      </c>
      <c r="J63" s="20" t="n">
        <v>3.95833309</v>
      </c>
      <c r="K63" s="18" t="n">
        <v>354.0322432</v>
      </c>
      <c r="L63" s="20" t="n">
        <v>5.10610341</v>
      </c>
      <c r="M63" s="18" t="s">
        <v>404</v>
      </c>
      <c r="N63" s="20" t="s">
        <v>404</v>
      </c>
      <c r="O63" s="18" t="s">
        <v>404</v>
      </c>
      <c r="P63" s="20" t="s">
        <v>404</v>
      </c>
      <c r="Q63" s="18" t="s">
        <v>404</v>
      </c>
      <c r="R63" s="20" t="s">
        <v>404</v>
      </c>
      <c r="S63" s="18" t="s">
        <v>404</v>
      </c>
      <c r="T63" s="20" t="s">
        <v>404</v>
      </c>
      <c r="U63" s="18" t="n">
        <v>368.30076045</v>
      </c>
      <c r="V63" s="20" t="n">
        <v>7.74656923</v>
      </c>
    </row>
    <row r="64" spans="1:22">
      <c r="A64" s="15" t="s">
        <v>461</v>
      </c>
      <c r="B64" s="17" t="n">
        <v>3634</v>
      </c>
      <c r="C64" s="18">
        <f>(27.0/B64*100)</f>
        <v/>
      </c>
      <c r="D64" s="19" t="n">
        <v>3607</v>
      </c>
      <c r="E64" s="18" t="n">
        <v>434.27626276</v>
      </c>
      <c r="F64" s="20" t="n">
        <v>2.86705389</v>
      </c>
      <c r="G64" s="18" t="n">
        <v>465.38748634</v>
      </c>
      <c r="H64" s="20" t="n">
        <v>3.84970798</v>
      </c>
      <c r="I64" s="18" t="n">
        <v>456.08795539</v>
      </c>
      <c r="J64" s="20" t="n">
        <v>2.79207289</v>
      </c>
      <c r="K64" s="18" t="n">
        <v>445.98962843</v>
      </c>
      <c r="L64" s="20" t="n">
        <v>5.85651167</v>
      </c>
      <c r="M64" s="18" t="s">
        <v>404</v>
      </c>
      <c r="N64" s="20" t="s">
        <v>404</v>
      </c>
      <c r="O64" s="18" t="s">
        <v>404</v>
      </c>
      <c r="P64" s="20" t="s">
        <v>404</v>
      </c>
      <c r="Q64" s="18" t="s">
        <v>404</v>
      </c>
      <c r="R64" s="20" t="s">
        <v>404</v>
      </c>
      <c r="S64" s="18" t="s">
        <v>404</v>
      </c>
      <c r="T64" s="20" t="s">
        <v>404</v>
      </c>
      <c r="U64" s="18" t="n">
        <v>364.33483701</v>
      </c>
      <c r="V64" s="20" t="n">
        <v>10.08047694</v>
      </c>
    </row>
    <row r="65" spans="1:22">
      <c r="A65" s="15" t="s">
        <v>462</v>
      </c>
      <c r="B65" s="17" t="n">
        <v>5325</v>
      </c>
      <c r="C65" s="18">
        <f>(0.0/B65*100)</f>
        <v/>
      </c>
      <c r="D65" s="19" t="n">
        <v>5325</v>
      </c>
      <c r="E65" s="18" t="n">
        <v>415.65971184</v>
      </c>
      <c r="F65" s="20" t="n">
        <v>3.74719975</v>
      </c>
      <c r="G65" s="18" t="n">
        <v>424.92436651</v>
      </c>
      <c r="H65" s="20" t="n">
        <v>10.98393572</v>
      </c>
      <c r="I65" s="18" t="n">
        <v>405.59745317</v>
      </c>
      <c r="J65" s="20" t="n">
        <v>8.81141408</v>
      </c>
      <c r="K65" s="18" t="n">
        <v>461.71285704</v>
      </c>
      <c r="L65" s="20" t="n">
        <v>7.58502684</v>
      </c>
      <c r="M65" s="18" t="s">
        <v>404</v>
      </c>
      <c r="N65" s="20" t="s">
        <v>404</v>
      </c>
      <c r="O65" s="18" t="s">
        <v>404</v>
      </c>
      <c r="P65" s="20" t="s">
        <v>404</v>
      </c>
      <c r="Q65" s="18" t="s">
        <v>404</v>
      </c>
      <c r="R65" s="20" t="s">
        <v>404</v>
      </c>
      <c r="S65" s="18" t="s">
        <v>404</v>
      </c>
      <c r="T65" s="20" t="s">
        <v>404</v>
      </c>
      <c r="U65" s="18" t="n">
        <v>325.15077387</v>
      </c>
      <c r="V65" s="20" t="n">
        <v>13.49135055</v>
      </c>
    </row>
    <row r="66" spans="1:22">
      <c r="A66" s="15" t="s">
        <v>463</v>
      </c>
      <c r="B66" s="17" t="n">
        <v>5665</v>
      </c>
      <c r="C66" s="18">
        <f>(0.0/B66*100)</f>
        <v/>
      </c>
      <c r="D66" s="19" t="n">
        <v>5665</v>
      </c>
      <c r="E66" s="18" t="n">
        <v>432.37923948</v>
      </c>
      <c r="F66" s="20" t="n">
        <v>1.70294917</v>
      </c>
      <c r="G66" s="18" t="n">
        <v>402.82407489</v>
      </c>
      <c r="H66" s="20" t="n">
        <v>3.31047769</v>
      </c>
      <c r="I66" s="18" t="n">
        <v>424.69864361</v>
      </c>
      <c r="J66" s="20" t="n">
        <v>17.69153525</v>
      </c>
      <c r="K66" s="18" t="n">
        <v>444.48696929</v>
      </c>
      <c r="L66" s="20" t="n">
        <v>21.86845831</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416.92696868</v>
      </c>
      <c r="F67" s="20" t="n">
        <v>7.94590766</v>
      </c>
      <c r="G67" s="18" t="n">
        <v>401.00711291</v>
      </c>
      <c r="H67" s="20" t="n">
        <v>5.15132951</v>
      </c>
      <c r="I67" s="18" t="n">
        <v>401.97397364</v>
      </c>
      <c r="J67" s="20" t="n">
        <v>8.110398679999999</v>
      </c>
      <c r="K67" s="18" t="n">
        <v>360.77983405</v>
      </c>
      <c r="L67" s="20" t="n">
        <v>7.24658944</v>
      </c>
      <c r="M67" s="18" t="s">
        <v>404</v>
      </c>
      <c r="N67" s="20" t="s">
        <v>404</v>
      </c>
      <c r="O67" s="18" t="s">
        <v>404</v>
      </c>
      <c r="P67" s="20" t="s">
        <v>404</v>
      </c>
      <c r="Q67" s="18" t="s">
        <v>404</v>
      </c>
      <c r="R67" s="20" t="s">
        <v>404</v>
      </c>
      <c r="S67" s="18" t="s">
        <v>404</v>
      </c>
      <c r="T67" s="20" t="s">
        <v>404</v>
      </c>
      <c r="U67" s="18" t="n">
        <v>459.40105167</v>
      </c>
      <c r="V67" s="20" t="n">
        <v>53.67529702</v>
      </c>
    </row>
    <row r="68" spans="1:22">
      <c r="A68" s="15" t="s">
        <v>465</v>
      </c>
      <c r="B68" s="17" t="n">
        <v>12083</v>
      </c>
      <c r="C68" s="18">
        <f>(0.0/B68*100)</f>
        <v/>
      </c>
      <c r="D68" s="19" t="n">
        <v>12083</v>
      </c>
      <c r="E68" s="18" t="n">
        <v>396.56325923</v>
      </c>
      <c r="F68" s="20" t="n">
        <v>1.29355771</v>
      </c>
      <c r="G68" s="18" t="n">
        <v>413.80353302</v>
      </c>
      <c r="H68" s="20" t="n">
        <v>1.76164006</v>
      </c>
      <c r="I68" s="18" t="n">
        <v>393.60018975</v>
      </c>
      <c r="J68" s="20" t="n">
        <v>4.03906421</v>
      </c>
      <c r="K68" s="18" t="n">
        <v>408.07575992</v>
      </c>
      <c r="L68" s="20" t="n">
        <v>5.6597944</v>
      </c>
      <c r="M68" s="18" t="s">
        <v>404</v>
      </c>
      <c r="N68" s="20" t="s">
        <v>404</v>
      </c>
      <c r="O68" s="18" t="s">
        <v>404</v>
      </c>
      <c r="P68" s="20" t="s">
        <v>404</v>
      </c>
      <c r="Q68" s="18" t="s">
        <v>404</v>
      </c>
      <c r="R68" s="20" t="s">
        <v>404</v>
      </c>
      <c r="S68" s="18" t="s">
        <v>404</v>
      </c>
      <c r="T68" s="20" t="s">
        <v>404</v>
      </c>
      <c r="U68" s="18" t="n">
        <v>419.08063999</v>
      </c>
      <c r="V68" s="20" t="n">
        <v>12.98040002</v>
      </c>
    </row>
    <row r="69" spans="1:22">
      <c r="A69" s="15" t="s">
        <v>466</v>
      </c>
      <c r="B69" s="17" t="n">
        <v>4876</v>
      </c>
      <c r="C69" s="18">
        <f>(0.0/B69*100)</f>
        <v/>
      </c>
      <c r="D69" s="19" t="n">
        <v>4876</v>
      </c>
      <c r="E69" s="18" t="n">
        <v>427.81950324</v>
      </c>
      <c r="F69" s="20" t="n">
        <v>6.31348601</v>
      </c>
      <c r="G69" s="18" t="n">
        <v>432.29363705</v>
      </c>
      <c r="H69" s="20" t="n">
        <v>9.998514070000001</v>
      </c>
      <c r="I69" s="18" t="n">
        <v>440.81570608</v>
      </c>
      <c r="J69" s="20" t="n">
        <v>10.35943621</v>
      </c>
      <c r="K69" s="18" t="n">
        <v>460.60887538</v>
      </c>
      <c r="L69" s="20" t="n">
        <v>22.227395</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500.47046588</v>
      </c>
      <c r="F70" s="20" t="n">
        <v>5.00635493</v>
      </c>
      <c r="G70" s="18" t="n">
        <v>496.55880857</v>
      </c>
      <c r="H70" s="20" t="n">
        <v>5.09449405</v>
      </c>
      <c r="I70" s="18" t="n">
        <v>482.39335054</v>
      </c>
      <c r="J70" s="20" t="n">
        <v>8.46094546</v>
      </c>
      <c r="K70" s="18" t="n">
        <v>491.07457893</v>
      </c>
      <c r="L70" s="20" t="n">
        <v>14.31871815</v>
      </c>
      <c r="M70" s="18" t="s">
        <v>404</v>
      </c>
      <c r="N70" s="20" t="s">
        <v>404</v>
      </c>
      <c r="O70" s="18" t="s">
        <v>404</v>
      </c>
      <c r="P70" s="20" t="s">
        <v>404</v>
      </c>
      <c r="Q70" s="18" t="s">
        <v>404</v>
      </c>
      <c r="R70" s="20" t="s">
        <v>404</v>
      </c>
      <c r="S70" s="18" t="s">
        <v>404</v>
      </c>
      <c r="T70" s="20" t="s">
        <v>404</v>
      </c>
      <c r="U70" s="18" t="n">
        <v>497.81371298</v>
      </c>
      <c r="V70" s="20" t="n">
        <v>16.22674957</v>
      </c>
    </row>
    <row r="71" spans="1:22">
      <c r="A71" s="15" t="s">
        <v>468</v>
      </c>
      <c r="B71" s="17" t="n">
        <v>6115</v>
      </c>
      <c r="C71" s="18">
        <f>(0.0/B71*100)</f>
        <v/>
      </c>
      <c r="D71" s="19" t="n">
        <v>6115</v>
      </c>
      <c r="E71" s="18" t="n">
        <v>539.94577927</v>
      </c>
      <c r="F71" s="20" t="n">
        <v>2.51842126</v>
      </c>
      <c r="G71" s="18" t="n">
        <v>536.25500955</v>
      </c>
      <c r="H71" s="20" t="n">
        <v>2.09769218</v>
      </c>
      <c r="I71" s="18" t="n">
        <v>512.01580912</v>
      </c>
      <c r="J71" s="20" t="n">
        <v>3.76166874</v>
      </c>
      <c r="K71" s="18" t="s">
        <v>404</v>
      </c>
      <c r="L71" s="20" t="s">
        <v>404</v>
      </c>
      <c r="M71" s="18" t="s">
        <v>404</v>
      </c>
      <c r="N71" s="20" t="s">
        <v>404</v>
      </c>
      <c r="O71" s="18" t="s">
        <v>404</v>
      </c>
      <c r="P71" s="20" t="s">
        <v>404</v>
      </c>
      <c r="Q71" s="18" t="s">
        <v>404</v>
      </c>
      <c r="R71" s="20" t="s">
        <v>404</v>
      </c>
      <c r="S71" s="18" t="s">
        <v>404</v>
      </c>
      <c r="T71" s="20" t="s">
        <v>404</v>
      </c>
      <c r="U71" s="18" t="n">
        <v>547.40791897</v>
      </c>
      <c r="V71" s="20" t="n">
        <v>9.03255435</v>
      </c>
    </row>
    <row r="72" spans="1:22">
      <c r="A72" s="15" t="s">
        <v>469</v>
      </c>
      <c r="B72" s="17" t="n">
        <v>7708</v>
      </c>
      <c r="C72" s="18">
        <f>(0.0/B72*100)</f>
        <v/>
      </c>
      <c r="D72" s="19" t="n">
        <v>7708</v>
      </c>
      <c r="E72" s="18" t="n">
        <v>498.46458821</v>
      </c>
      <c r="F72" s="20" t="n">
        <v>5.82566716</v>
      </c>
      <c r="G72" s="18" t="n">
        <v>490.63036357</v>
      </c>
      <c r="H72" s="20" t="n">
        <v>6.27609889</v>
      </c>
      <c r="I72" s="18" t="n">
        <v>505.40380933</v>
      </c>
      <c r="J72" s="20" t="n">
        <v>7.44216493</v>
      </c>
      <c r="K72" s="18" t="n">
        <v>480.96803636</v>
      </c>
      <c r="L72" s="20" t="n">
        <v>20.38712207</v>
      </c>
      <c r="M72" s="18" t="s">
        <v>404</v>
      </c>
      <c r="N72" s="20" t="s">
        <v>404</v>
      </c>
      <c r="O72" s="18" t="s">
        <v>404</v>
      </c>
      <c r="P72" s="20" t="s">
        <v>404</v>
      </c>
      <c r="Q72" s="18" t="s">
        <v>404</v>
      </c>
      <c r="R72" s="20" t="s">
        <v>404</v>
      </c>
      <c r="S72" s="18" t="s">
        <v>404</v>
      </c>
      <c r="T72" s="20" t="s">
        <v>404</v>
      </c>
      <c r="U72" s="18" t="n">
        <v>498.65041849</v>
      </c>
      <c r="V72" s="20" t="n">
        <v>35.96749374</v>
      </c>
    </row>
    <row r="73" spans="1:22">
      <c r="A73" s="15" t="s">
        <v>470</v>
      </c>
      <c r="B73" s="17" t="n">
        <v>8249</v>
      </c>
      <c r="C73" s="18">
        <f>(0.0/B73*100)</f>
        <v/>
      </c>
      <c r="D73" s="19" t="n">
        <v>8249</v>
      </c>
      <c r="E73" s="18" t="n">
        <v>407.06481822</v>
      </c>
      <c r="F73" s="20" t="n">
        <v>6.27062494</v>
      </c>
      <c r="G73" s="18" t="n">
        <v>410.67327756</v>
      </c>
      <c r="H73" s="20" t="n">
        <v>9.89520023</v>
      </c>
      <c r="I73" s="18" t="n">
        <v>409.44899374</v>
      </c>
      <c r="J73" s="20" t="n">
        <v>7.6699224</v>
      </c>
      <c r="K73" s="18" t="n">
        <v>408.88054202</v>
      </c>
      <c r="L73" s="20" t="n">
        <v>8.340591440000001</v>
      </c>
      <c r="M73" s="18" t="s">
        <v>404</v>
      </c>
      <c r="N73" s="20" t="s">
        <v>404</v>
      </c>
      <c r="O73" s="18" t="s">
        <v>404</v>
      </c>
      <c r="P73" s="20" t="s">
        <v>404</v>
      </c>
      <c r="Q73" s="18" t="s">
        <v>404</v>
      </c>
      <c r="R73" s="20" t="s">
        <v>404</v>
      </c>
      <c r="S73" s="18" t="s">
        <v>404</v>
      </c>
      <c r="T73" s="20" t="s">
        <v>404</v>
      </c>
      <c r="U73" s="18" t="n">
        <v>419.03079954</v>
      </c>
      <c r="V73" s="20" t="n">
        <v>11.63556003</v>
      </c>
    </row>
    <row r="74" spans="1:22">
      <c r="A74" s="15" t="s">
        <v>471</v>
      </c>
      <c r="B74" s="17" t="n">
        <v>4692</v>
      </c>
      <c r="C74" s="18">
        <f>(484.0/B74*100)</f>
        <v/>
      </c>
      <c r="D74" s="19" t="n">
        <v>4208</v>
      </c>
      <c r="E74" s="18" t="n">
        <v>404.68265252</v>
      </c>
      <c r="F74" s="20" t="n">
        <v>5.1597331</v>
      </c>
      <c r="G74" s="18" t="n">
        <v>423.16497588</v>
      </c>
      <c r="H74" s="20" t="n">
        <v>2.74595293</v>
      </c>
      <c r="I74" s="18" t="n">
        <v>435.04113105</v>
      </c>
      <c r="J74" s="20" t="n">
        <v>2.00105015</v>
      </c>
      <c r="K74" s="18" t="n">
        <v>418.95768869</v>
      </c>
      <c r="L74" s="20" t="n">
        <v>4.35525719</v>
      </c>
      <c r="M74" s="18" t="s">
        <v>404</v>
      </c>
      <c r="N74" s="20" t="s">
        <v>404</v>
      </c>
      <c r="O74" s="18" t="s">
        <v>404</v>
      </c>
      <c r="P74" s="20" t="s">
        <v>404</v>
      </c>
      <c r="Q74" s="18" t="s">
        <v>404</v>
      </c>
      <c r="R74" s="20" t="s">
        <v>404</v>
      </c>
      <c r="S74" s="18" t="s">
        <v>404</v>
      </c>
      <c r="T74" s="20" t="s">
        <v>404</v>
      </c>
      <c r="U74" s="18" t="n">
        <v>351.93140422</v>
      </c>
      <c r="V74" s="20" t="n">
        <v>9.1900405</v>
      </c>
    </row>
    <row r="75" spans="1:22">
      <c r="A75" s="15" t="s">
        <v>472</v>
      </c>
      <c r="B75" s="17" t="n">
        <v>5375</v>
      </c>
      <c r="C75" s="18">
        <f>(483.0/B75*100)</f>
        <v/>
      </c>
      <c r="D75" s="19" t="n">
        <v>4892</v>
      </c>
      <c r="E75" s="18" t="n">
        <v>356.1767571</v>
      </c>
      <c r="F75" s="20" t="n">
        <v>19.33538129</v>
      </c>
      <c r="G75" s="18" t="n">
        <v>362.56370478</v>
      </c>
      <c r="H75" s="20" t="n">
        <v>9.59658074</v>
      </c>
      <c r="I75" s="18" t="n">
        <v>361.57373335</v>
      </c>
      <c r="J75" s="20" t="n">
        <v>6.46157141</v>
      </c>
      <c r="K75" s="18" t="n">
        <v>364.39672934</v>
      </c>
      <c r="L75" s="20" t="n">
        <v>7.23861736</v>
      </c>
      <c r="M75" s="18" t="s">
        <v>404</v>
      </c>
      <c r="N75" s="20" t="s">
        <v>404</v>
      </c>
      <c r="O75" s="18" t="s">
        <v>404</v>
      </c>
      <c r="P75" s="20" t="s">
        <v>404</v>
      </c>
      <c r="Q75" s="18" t="s">
        <v>404</v>
      </c>
      <c r="R75" s="20" t="s">
        <v>404</v>
      </c>
      <c r="S75" s="18" t="s">
        <v>404</v>
      </c>
      <c r="T75" s="20" t="s">
        <v>404</v>
      </c>
      <c r="U75" s="18" t="n">
        <v>353.11011356</v>
      </c>
      <c r="V75" s="20" t="n">
        <v>20.61216874</v>
      </c>
    </row>
    <row r="76" spans="1:22">
      <c r="A76" s="15" t="s">
        <v>473</v>
      </c>
      <c r="B76" s="17" t="n">
        <v>14167</v>
      </c>
      <c r="C76" s="18">
        <f>(1400.0/B76*100)</f>
        <v/>
      </c>
      <c r="D76" s="19" t="n">
        <v>12767</v>
      </c>
      <c r="E76" s="18" t="n">
        <v>476.49734805</v>
      </c>
      <c r="F76" s="20" t="n">
        <v>5.73405509</v>
      </c>
      <c r="G76" s="18" t="n">
        <v>424.82242094</v>
      </c>
      <c r="H76" s="20" t="n">
        <v>7.35701182</v>
      </c>
      <c r="I76" s="18" t="n">
        <v>403.72925774</v>
      </c>
      <c r="J76" s="20" t="n">
        <v>6.04211061</v>
      </c>
      <c r="K76" s="18" t="n">
        <v>382.03376946</v>
      </c>
      <c r="L76" s="20" t="n">
        <v>7.81793754</v>
      </c>
      <c r="M76" s="18" t="s">
        <v>404</v>
      </c>
      <c r="N76" s="20" t="s">
        <v>404</v>
      </c>
      <c r="O76" s="18" t="s">
        <v>404</v>
      </c>
      <c r="P76" s="20" t="s">
        <v>404</v>
      </c>
      <c r="Q76" s="18" t="s">
        <v>404</v>
      </c>
      <c r="R76" s="20" t="s">
        <v>404</v>
      </c>
      <c r="S76" s="18" t="s">
        <v>404</v>
      </c>
      <c r="T76" s="20" t="s">
        <v>404</v>
      </c>
      <c r="U76" s="18" t="n">
        <v>435.33495817</v>
      </c>
      <c r="V76" s="20" t="n">
        <v>11.19989525</v>
      </c>
    </row>
    <row r="77" spans="1:22">
      <c r="A77" s="15" t="s">
        <v>474</v>
      </c>
      <c r="B77" s="17" t="n">
        <v>6062</v>
      </c>
      <c r="C77" s="18">
        <f>(0.0/B77*100)</f>
        <v/>
      </c>
      <c r="D77" s="19" t="n">
        <v>6062</v>
      </c>
      <c r="E77" s="18" t="n">
        <v>456.89204448</v>
      </c>
      <c r="F77" s="20" t="n">
        <v>6.45976456</v>
      </c>
      <c r="G77" s="18" t="n">
        <v>435.81881843</v>
      </c>
      <c r="H77" s="20" t="n">
        <v>8.92668252</v>
      </c>
      <c r="I77" s="18" t="n">
        <v>431.6843304</v>
      </c>
      <c r="J77" s="20" t="n">
        <v>5.64322573</v>
      </c>
      <c r="K77" s="18" t="n">
        <v>415.64453107</v>
      </c>
      <c r="L77" s="20" t="n">
        <v>7.56788899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486.92385421</v>
      </c>
      <c r="F78" s="20" t="n">
        <v>4.69991459</v>
      </c>
      <c r="G78" s="18" t="n">
        <v>484.71048963</v>
      </c>
      <c r="H78" s="20" t="n">
        <v>11.2454069</v>
      </c>
      <c r="I78" s="18" t="n">
        <v>488.28275414</v>
      </c>
      <c r="J78" s="20" t="n">
        <v>9.558597990000001</v>
      </c>
      <c r="K78" s="18" t="n">
        <v>484.57564403</v>
      </c>
      <c r="L78" s="20" t="n">
        <v>6.55743521</v>
      </c>
      <c r="M78" s="18" t="s">
        <v>404</v>
      </c>
      <c r="N78" s="20" t="s">
        <v>404</v>
      </c>
      <c r="O78" s="18" t="s">
        <v>404</v>
      </c>
      <c r="P78" s="20" t="s">
        <v>404</v>
      </c>
      <c r="Q78" s="18" t="s">
        <v>404</v>
      </c>
      <c r="R78" s="20" t="s">
        <v>404</v>
      </c>
      <c r="S78" s="18" t="s">
        <v>404</v>
      </c>
      <c r="T78" s="20" t="s">
        <v>404</v>
      </c>
      <c r="U78" s="18" t="n">
        <v>514.98936825</v>
      </c>
      <c r="V78" s="20" t="n">
        <v>5.71909251</v>
      </c>
    </row>
    <row customHeight="1" ht="25" r="79" spans="1:22">
      <c r="A79" s="15" t="s">
        <v>476</v>
      </c>
      <c r="B79" s="17" t="n">
        <v>1657</v>
      </c>
      <c r="C79" s="18">
        <f>(21.0/B79*100)</f>
        <v/>
      </c>
      <c r="D79" s="19" t="n">
        <v>1636</v>
      </c>
      <c r="E79" s="18" t="n">
        <v>493.46399413</v>
      </c>
      <c r="F79" s="20" t="n">
        <v>12.67856758</v>
      </c>
      <c r="G79" s="18" t="n">
        <v>475.81151187</v>
      </c>
      <c r="H79" s="20" t="n">
        <v>12.34952131</v>
      </c>
      <c r="I79" s="18" t="n">
        <v>449.59569891</v>
      </c>
      <c r="J79" s="20" t="n">
        <v>11.0110056</v>
      </c>
      <c r="K79" s="18" t="n">
        <v>397.47877212</v>
      </c>
      <c r="L79" s="20" t="n">
        <v>17.65347938</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427.65056426</v>
      </c>
      <c r="F80" s="20" t="n">
        <v>4.45335045</v>
      </c>
      <c r="G80" s="18" t="n">
        <v>418.64896149</v>
      </c>
      <c r="H80" s="20" t="n">
        <v>9.99930838</v>
      </c>
      <c r="I80" s="18" t="n">
        <v>433.43573852</v>
      </c>
      <c r="J80" s="20" t="n">
        <v>7.94515788</v>
      </c>
      <c r="K80" s="18" t="n">
        <v>415.4893451</v>
      </c>
      <c r="L80" s="20" t="n">
        <v>30.83391984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434.88865796</v>
      </c>
      <c r="F81" s="20" t="n">
        <v>7.03424412</v>
      </c>
      <c r="G81" s="18" t="n">
        <v>432.75607221</v>
      </c>
      <c r="H81" s="20" t="n">
        <v>5.35624781</v>
      </c>
      <c r="I81" s="18" t="n">
        <v>418.53938051</v>
      </c>
      <c r="J81" s="20" t="n">
        <v>5.77265954</v>
      </c>
      <c r="K81" s="18" t="n">
        <v>402.30501423</v>
      </c>
      <c r="L81" s="20" t="n">
        <v>10.03552279</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517.00090099</v>
      </c>
      <c r="F7" s="20" t="n">
        <v>2.82974667</v>
      </c>
      <c r="G7" s="18" t="n">
        <v>492.48239421</v>
      </c>
      <c r="H7" s="20" t="n">
        <v>3.68026756</v>
      </c>
      <c r="I7" s="18" t="n">
        <v>475.83663854</v>
      </c>
      <c r="J7" s="20" t="n">
        <v>5.45276271</v>
      </c>
      <c r="K7" s="18" t="n">
        <v>514.83855656</v>
      </c>
      <c r="L7" s="20" t="n">
        <v>22.03379128</v>
      </c>
      <c r="M7" s="18" t="s">
        <v>404</v>
      </c>
      <c r="N7" s="20" t="s">
        <v>404</v>
      </c>
      <c r="O7" s="18" t="s">
        <v>404</v>
      </c>
      <c r="P7" s="20" t="s">
        <v>404</v>
      </c>
      <c r="Q7" s="18" t="s">
        <v>404</v>
      </c>
      <c r="R7" s="20" t="s">
        <v>404</v>
      </c>
      <c r="S7" s="18" t="s">
        <v>404</v>
      </c>
      <c r="T7" s="20" t="s">
        <v>404</v>
      </c>
      <c r="U7" s="18" t="n">
        <v>483.93442519</v>
      </c>
      <c r="V7" s="20" t="n">
        <v>10.61347249</v>
      </c>
    </row>
    <row r="8" spans="1:22">
      <c r="A8" s="15" t="s">
        <v>405</v>
      </c>
      <c r="B8" s="17" t="n">
        <v>7007</v>
      </c>
      <c r="C8" s="18">
        <f>(0.0/B8*100)</f>
        <v/>
      </c>
      <c r="D8" s="19" t="n">
        <v>7007</v>
      </c>
      <c r="E8" s="18" t="n">
        <v>485.42711944</v>
      </c>
      <c r="F8" s="20" t="n">
        <v>5.71140257</v>
      </c>
      <c r="G8" s="18" t="n">
        <v>482.66894923</v>
      </c>
      <c r="H8" s="20" t="n">
        <v>12.48042806</v>
      </c>
      <c r="I8" s="18" t="n">
        <v>476.85655242</v>
      </c>
      <c r="J8" s="20" t="n">
        <v>11.4280058</v>
      </c>
      <c r="K8" s="18" t="n">
        <v>474.66532572</v>
      </c>
      <c r="L8" s="20" t="n">
        <v>19.29034353</v>
      </c>
      <c r="M8" s="18" t="s">
        <v>404</v>
      </c>
      <c r="N8" s="20" t="s">
        <v>404</v>
      </c>
      <c r="O8" s="18" t="s">
        <v>404</v>
      </c>
      <c r="P8" s="20" t="s">
        <v>404</v>
      </c>
      <c r="Q8" s="18" t="s">
        <v>404</v>
      </c>
      <c r="R8" s="20" t="s">
        <v>404</v>
      </c>
      <c r="S8" s="18" t="s">
        <v>404</v>
      </c>
      <c r="T8" s="20" t="s">
        <v>404</v>
      </c>
      <c r="U8" s="18" t="n">
        <v>502.71387551</v>
      </c>
      <c r="V8" s="20" t="n">
        <v>9.618557559999999</v>
      </c>
    </row>
    <row r="9" spans="1:22">
      <c r="A9" s="15" t="s">
        <v>406</v>
      </c>
      <c r="B9" s="17" t="n">
        <v>9651</v>
      </c>
      <c r="C9" s="18">
        <f>(200.0/B9*100)</f>
        <v/>
      </c>
      <c r="D9" s="19" t="n">
        <v>9451</v>
      </c>
      <c r="E9" s="18" t="n">
        <v>499.82329056</v>
      </c>
      <c r="F9" s="20" t="n">
        <v>6.40896461</v>
      </c>
      <c r="G9" s="18" t="n">
        <v>510.41805537</v>
      </c>
      <c r="H9" s="20" t="n">
        <v>5.26383087</v>
      </c>
      <c r="I9" s="18" t="n">
        <v>473.94262076</v>
      </c>
      <c r="J9" s="20" t="n">
        <v>9.5814714</v>
      </c>
      <c r="K9" s="18" t="n">
        <v>458.69462431</v>
      </c>
      <c r="L9" s="20" t="n">
        <v>75.95088429</v>
      </c>
      <c r="M9" s="18" t="s">
        <v>404</v>
      </c>
      <c r="N9" s="20" t="s">
        <v>404</v>
      </c>
      <c r="O9" s="18" t="s">
        <v>404</v>
      </c>
      <c r="P9" s="20" t="s">
        <v>404</v>
      </c>
      <c r="Q9" s="18" t="s">
        <v>404</v>
      </c>
      <c r="R9" s="20" t="s">
        <v>404</v>
      </c>
      <c r="S9" s="18" t="s">
        <v>404</v>
      </c>
      <c r="T9" s="20" t="s">
        <v>404</v>
      </c>
      <c r="U9" s="18" t="n">
        <v>490.69554477</v>
      </c>
      <c r="V9" s="20" t="n">
        <v>14.2244924</v>
      </c>
    </row>
    <row r="10" spans="1:22">
      <c r="A10" s="15" t="s">
        <v>407</v>
      </c>
      <c r="B10" s="17" t="n">
        <v>20058</v>
      </c>
      <c r="C10" s="18">
        <f>(2951.0/B10*100)</f>
        <v/>
      </c>
      <c r="D10" s="19" t="n">
        <v>17107</v>
      </c>
      <c r="E10" s="18" t="n">
        <v>531.83971099</v>
      </c>
      <c r="F10" s="20" t="n">
        <v>3.37723068</v>
      </c>
      <c r="G10" s="18" t="n">
        <v>520.51855298</v>
      </c>
      <c r="H10" s="20" t="n">
        <v>3.67003137</v>
      </c>
      <c r="I10" s="18" t="n">
        <v>532.29918672</v>
      </c>
      <c r="J10" s="20" t="n">
        <v>6.16045922</v>
      </c>
      <c r="K10" s="18" t="n">
        <v>516.41296128</v>
      </c>
      <c r="L10" s="20" t="n">
        <v>20.9630333</v>
      </c>
      <c r="M10" s="18" t="s">
        <v>404</v>
      </c>
      <c r="N10" s="20" t="s">
        <v>404</v>
      </c>
      <c r="O10" s="18" t="s">
        <v>404</v>
      </c>
      <c r="P10" s="20" t="s">
        <v>404</v>
      </c>
      <c r="Q10" s="18" t="s">
        <v>404</v>
      </c>
      <c r="R10" s="20" t="s">
        <v>404</v>
      </c>
      <c r="S10" s="18" t="s">
        <v>404</v>
      </c>
      <c r="T10" s="20" t="s">
        <v>404</v>
      </c>
      <c r="U10" s="18" t="n">
        <v>551.5826329400001</v>
      </c>
      <c r="V10" s="20" t="n">
        <v>14.14121843</v>
      </c>
    </row>
    <row r="11" spans="1:22">
      <c r="A11" s="15" t="s">
        <v>408</v>
      </c>
      <c r="B11" s="17" t="n">
        <v>7053</v>
      </c>
      <c r="C11" s="18">
        <f>(137.0/B11*100)</f>
        <v/>
      </c>
      <c r="D11" s="19" t="n">
        <v>6916</v>
      </c>
      <c r="E11" s="18" t="n">
        <v>476.38379436</v>
      </c>
      <c r="F11" s="20" t="n">
        <v>4.82653755</v>
      </c>
      <c r="G11" s="18" t="n">
        <v>450.29290656</v>
      </c>
      <c r="H11" s="20" t="n">
        <v>6.34385986</v>
      </c>
      <c r="I11" s="18" t="n">
        <v>430.77454108</v>
      </c>
      <c r="J11" s="20" t="n">
        <v>10.88302296</v>
      </c>
      <c r="K11" s="18" t="n">
        <v>415.78008151</v>
      </c>
      <c r="L11" s="20" t="n">
        <v>21.02714379</v>
      </c>
      <c r="M11" s="18" t="s">
        <v>404</v>
      </c>
      <c r="N11" s="20" t="s">
        <v>404</v>
      </c>
      <c r="O11" s="18" t="s">
        <v>404</v>
      </c>
      <c r="P11" s="20" t="s">
        <v>404</v>
      </c>
      <c r="Q11" s="18" t="s">
        <v>404</v>
      </c>
      <c r="R11" s="20" t="s">
        <v>404</v>
      </c>
      <c r="S11" s="18" t="s">
        <v>404</v>
      </c>
      <c r="T11" s="20" t="s">
        <v>404</v>
      </c>
      <c r="U11" s="18" t="n">
        <v>424.81042463</v>
      </c>
      <c r="V11" s="20" t="n">
        <v>10.26449158</v>
      </c>
    </row>
    <row r="12" spans="1:22">
      <c r="A12" s="15" t="s">
        <v>409</v>
      </c>
      <c r="B12" s="17" t="n">
        <v>6894</v>
      </c>
      <c r="C12" s="18">
        <f>(106.0/B12*100)</f>
        <v/>
      </c>
      <c r="D12" s="19" t="n">
        <v>6788</v>
      </c>
      <c r="E12" s="18" t="n">
        <v>494.05515815</v>
      </c>
      <c r="F12" s="20" t="n">
        <v>3.63933634</v>
      </c>
      <c r="G12" s="18" t="n">
        <v>465.97057775</v>
      </c>
      <c r="H12" s="20" t="n">
        <v>8.11076345</v>
      </c>
      <c r="I12" s="18" t="n">
        <v>465.11397747</v>
      </c>
      <c r="J12" s="20" t="n">
        <v>17.44893252</v>
      </c>
      <c r="K12" s="18" t="n">
        <v>507.94619402</v>
      </c>
      <c r="L12" s="20" t="n">
        <v>44.16484215</v>
      </c>
      <c r="M12" s="18" t="s">
        <v>404</v>
      </c>
      <c r="N12" s="20" t="s">
        <v>404</v>
      </c>
      <c r="O12" s="18" t="s">
        <v>404</v>
      </c>
      <c r="P12" s="20" t="s">
        <v>404</v>
      </c>
      <c r="Q12" s="18" t="s">
        <v>404</v>
      </c>
      <c r="R12" s="20" t="s">
        <v>404</v>
      </c>
      <c r="S12" s="18" t="s">
        <v>404</v>
      </c>
      <c r="T12" s="20" t="s">
        <v>404</v>
      </c>
      <c r="U12" s="18" t="n">
        <v>501.70754787</v>
      </c>
      <c r="V12" s="20" t="n">
        <v>40.52384988</v>
      </c>
    </row>
    <row r="13" spans="1:22">
      <c r="A13" s="15" t="s">
        <v>410</v>
      </c>
      <c r="B13" s="17" t="n">
        <v>7161</v>
      </c>
      <c r="C13" s="18">
        <f>(1175.0/B13*100)</f>
        <v/>
      </c>
      <c r="D13" s="19" t="n">
        <v>5986</v>
      </c>
      <c r="E13" s="18" t="n">
        <v>500.62095985</v>
      </c>
      <c r="F13" s="20" t="n">
        <v>3.60119661</v>
      </c>
      <c r="G13" s="18" t="n">
        <v>496.34752079</v>
      </c>
      <c r="H13" s="20" t="n">
        <v>5.71055189</v>
      </c>
      <c r="I13" s="18" t="n">
        <v>498.44508953</v>
      </c>
      <c r="J13" s="20" t="n">
        <v>10.7012929</v>
      </c>
      <c r="K13" s="18" t="n">
        <v>489.38814527</v>
      </c>
      <c r="L13" s="20" t="n">
        <v>8.391387549999999</v>
      </c>
      <c r="M13" s="18" t="s">
        <v>404</v>
      </c>
      <c r="N13" s="20" t="s">
        <v>404</v>
      </c>
      <c r="O13" s="18" t="s">
        <v>404</v>
      </c>
      <c r="P13" s="20" t="s">
        <v>404</v>
      </c>
      <c r="Q13" s="18" t="s">
        <v>404</v>
      </c>
      <c r="R13" s="20" t="s">
        <v>404</v>
      </c>
      <c r="S13" s="18" t="s">
        <v>404</v>
      </c>
      <c r="T13" s="20" t="s">
        <v>404</v>
      </c>
      <c r="U13" s="18" t="n">
        <v>501.95733111</v>
      </c>
      <c r="V13" s="20" t="n">
        <v>8.5273526</v>
      </c>
    </row>
    <row r="14" spans="1:22">
      <c r="A14" s="15" t="s">
        <v>411</v>
      </c>
      <c r="B14" s="17" t="n">
        <v>5587</v>
      </c>
      <c r="C14" s="18">
        <f>(0.0/B14*100)</f>
        <v/>
      </c>
      <c r="D14" s="19" t="n">
        <v>5587</v>
      </c>
      <c r="E14" s="18" t="n">
        <v>516.51704662</v>
      </c>
      <c r="F14" s="20" t="n">
        <v>3.67830761</v>
      </c>
      <c r="G14" s="18" t="n">
        <v>517.22120939</v>
      </c>
      <c r="H14" s="20" t="n">
        <v>3.87377049</v>
      </c>
      <c r="I14" s="18" t="n">
        <v>527.18513332</v>
      </c>
      <c r="J14" s="20" t="n">
        <v>5.44729495</v>
      </c>
      <c r="K14" s="18" t="n">
        <v>554.5426582699999</v>
      </c>
      <c r="L14" s="20" t="n">
        <v>19.76183726</v>
      </c>
      <c r="M14" s="18" t="s">
        <v>404</v>
      </c>
      <c r="N14" s="20" t="s">
        <v>404</v>
      </c>
      <c r="O14" s="18" t="s">
        <v>404</v>
      </c>
      <c r="P14" s="20" t="s">
        <v>404</v>
      </c>
      <c r="Q14" s="18" t="s">
        <v>404</v>
      </c>
      <c r="R14" s="20" t="s">
        <v>404</v>
      </c>
      <c r="S14" s="18" t="s">
        <v>404</v>
      </c>
      <c r="T14" s="20" t="s">
        <v>404</v>
      </c>
      <c r="U14" s="18" t="n">
        <v>536.68257123</v>
      </c>
      <c r="V14" s="20" t="n">
        <v>13.35669094</v>
      </c>
    </row>
    <row r="15" spans="1:22">
      <c r="A15" s="15" t="s">
        <v>412</v>
      </c>
      <c r="B15" s="17" t="n">
        <v>5882</v>
      </c>
      <c r="C15" s="18">
        <f>(0.0/B15*100)</f>
        <v/>
      </c>
      <c r="D15" s="19" t="n">
        <v>5882</v>
      </c>
      <c r="E15" s="18" t="n">
        <v>531.08236965</v>
      </c>
      <c r="F15" s="20" t="n">
        <v>3.70863898</v>
      </c>
      <c r="G15" s="18" t="n">
        <v>521.60342831</v>
      </c>
      <c r="H15" s="20" t="n">
        <v>4.34840957</v>
      </c>
      <c r="I15" s="18" t="n">
        <v>527.49674698</v>
      </c>
      <c r="J15" s="20" t="n">
        <v>5.00513024</v>
      </c>
      <c r="K15" s="18" t="n">
        <v>496.38581861</v>
      </c>
      <c r="L15" s="20" t="n">
        <v>17.32355214</v>
      </c>
      <c r="M15" s="18" t="s">
        <v>404</v>
      </c>
      <c r="N15" s="20" t="s">
        <v>404</v>
      </c>
      <c r="O15" s="18" t="s">
        <v>404</v>
      </c>
      <c r="P15" s="20" t="s">
        <v>404</v>
      </c>
      <c r="Q15" s="18" t="s">
        <v>404</v>
      </c>
      <c r="R15" s="20" t="s">
        <v>404</v>
      </c>
      <c r="S15" s="18" t="s">
        <v>404</v>
      </c>
      <c r="T15" s="20" t="s">
        <v>404</v>
      </c>
      <c r="U15" s="18" t="n">
        <v>553.91715399</v>
      </c>
      <c r="V15" s="20" t="n">
        <v>24.98928153</v>
      </c>
    </row>
    <row r="16" spans="1:22">
      <c r="A16" s="15" t="s">
        <v>413</v>
      </c>
      <c r="B16" s="17" t="n">
        <v>6108</v>
      </c>
      <c r="C16" s="18">
        <f>(440.0/B16*100)</f>
        <v/>
      </c>
      <c r="D16" s="19" t="n">
        <v>5668</v>
      </c>
      <c r="E16" s="18" t="n">
        <v>503.08659602</v>
      </c>
      <c r="F16" s="20" t="n">
        <v>8.614095750000001</v>
      </c>
      <c r="G16" s="18" t="n">
        <v>512.8467484</v>
      </c>
      <c r="H16" s="20" t="n">
        <v>7.03091291</v>
      </c>
      <c r="I16" s="18" t="n">
        <v>488.06126921</v>
      </c>
      <c r="J16" s="20" t="n">
        <v>13.17313933</v>
      </c>
      <c r="K16" s="18" t="n">
        <v>494.50803904</v>
      </c>
      <c r="L16" s="20" t="n">
        <v>49.16708987</v>
      </c>
      <c r="M16" s="18" t="s">
        <v>404</v>
      </c>
      <c r="N16" s="20" t="s">
        <v>404</v>
      </c>
      <c r="O16" s="18" t="s">
        <v>404</v>
      </c>
      <c r="P16" s="20" t="s">
        <v>404</v>
      </c>
      <c r="Q16" s="18" t="s">
        <v>404</v>
      </c>
      <c r="R16" s="20" t="s">
        <v>404</v>
      </c>
      <c r="S16" s="18" t="s">
        <v>404</v>
      </c>
      <c r="T16" s="20" t="s">
        <v>404</v>
      </c>
      <c r="U16" s="18" t="n">
        <v>449.75807664</v>
      </c>
      <c r="V16" s="20" t="n">
        <v>31.30656141</v>
      </c>
    </row>
    <row r="17" spans="1:22">
      <c r="A17" s="15" t="s">
        <v>414</v>
      </c>
      <c r="B17" s="17" t="n">
        <v>6504</v>
      </c>
      <c r="C17" s="18">
        <f>(1325.0/B17*100)</f>
        <v/>
      </c>
      <c r="D17" s="19" t="n">
        <v>5179</v>
      </c>
      <c r="E17" s="18" t="n">
        <v>523.81026468</v>
      </c>
      <c r="F17" s="20" t="n">
        <v>6.92787566</v>
      </c>
      <c r="G17" s="18" t="n">
        <v>494.48535253</v>
      </c>
      <c r="H17" s="20" t="n">
        <v>8.71840418</v>
      </c>
      <c r="I17" s="18" t="n">
        <v>497.70677504</v>
      </c>
      <c r="J17" s="20" t="n">
        <v>10.55143946</v>
      </c>
      <c r="K17" s="18" t="n">
        <v>445.04210402</v>
      </c>
      <c r="L17" s="20" t="n">
        <v>35.27964924</v>
      </c>
      <c r="M17" s="18" t="s">
        <v>404</v>
      </c>
      <c r="N17" s="20" t="s">
        <v>404</v>
      </c>
      <c r="O17" s="18" t="s">
        <v>404</v>
      </c>
      <c r="P17" s="20" t="s">
        <v>404</v>
      </c>
      <c r="Q17" s="18" t="s">
        <v>404</v>
      </c>
      <c r="R17" s="20" t="s">
        <v>404</v>
      </c>
      <c r="S17" s="18" t="s">
        <v>404</v>
      </c>
      <c r="T17" s="20" t="s">
        <v>404</v>
      </c>
      <c r="U17" s="18" t="n">
        <v>528.07425974</v>
      </c>
      <c r="V17" s="20" t="n">
        <v>14.53020544</v>
      </c>
    </row>
    <row r="18" spans="1:22">
      <c r="A18" s="15" t="s">
        <v>415</v>
      </c>
      <c r="B18" s="17" t="n">
        <v>5532</v>
      </c>
      <c r="C18" s="18">
        <f>(0.0/B18*100)</f>
        <v/>
      </c>
      <c r="D18" s="19" t="n">
        <v>5532</v>
      </c>
      <c r="E18" s="18" t="n">
        <v>470.1885201</v>
      </c>
      <c r="F18" s="20" t="n">
        <v>7.45222104</v>
      </c>
      <c r="G18" s="18" t="n">
        <v>458.31538414</v>
      </c>
      <c r="H18" s="20" t="n">
        <v>11.69775424</v>
      </c>
      <c r="I18" s="18" t="n">
        <v>463.93754227</v>
      </c>
      <c r="J18" s="20" t="n">
        <v>9.42729903</v>
      </c>
      <c r="K18" s="18" t="n">
        <v>480.01440267</v>
      </c>
      <c r="L18" s="20" t="n">
        <v>11.09582833</v>
      </c>
      <c r="M18" s="18" t="s">
        <v>404</v>
      </c>
      <c r="N18" s="20" t="s">
        <v>404</v>
      </c>
      <c r="O18" s="18" t="s">
        <v>404</v>
      </c>
      <c r="P18" s="20" t="s">
        <v>404</v>
      </c>
      <c r="Q18" s="18" t="s">
        <v>404</v>
      </c>
      <c r="R18" s="20" t="s">
        <v>404</v>
      </c>
      <c r="S18" s="18" t="s">
        <v>404</v>
      </c>
      <c r="T18" s="20" t="s">
        <v>404</v>
      </c>
      <c r="U18" s="18" t="n">
        <v>457.42507692</v>
      </c>
      <c r="V18" s="20" t="n">
        <v>17.03137421</v>
      </c>
    </row>
    <row r="19" spans="1:22">
      <c r="A19" s="15" t="s">
        <v>416</v>
      </c>
      <c r="B19" s="17" t="n">
        <v>5658</v>
      </c>
      <c r="C19" s="18">
        <f>(327.0/B19*100)</f>
        <v/>
      </c>
      <c r="D19" s="19" t="n">
        <v>5331</v>
      </c>
      <c r="E19" s="18" t="n">
        <v>479.3040919</v>
      </c>
      <c r="F19" s="20" t="n">
        <v>4.25741073</v>
      </c>
      <c r="G19" s="18" t="n">
        <v>458.01589705</v>
      </c>
      <c r="H19" s="20" t="n">
        <v>11.26579939</v>
      </c>
      <c r="I19" s="18" t="n">
        <v>402.2023081</v>
      </c>
      <c r="J19" s="20" t="n">
        <v>17.75052874</v>
      </c>
      <c r="K19" s="18" t="n">
        <v>449.33313603</v>
      </c>
      <c r="L19" s="20" t="n">
        <v>37.00652498</v>
      </c>
      <c r="M19" s="18" t="s">
        <v>404</v>
      </c>
      <c r="N19" s="20" t="s">
        <v>404</v>
      </c>
      <c r="O19" s="18" t="s">
        <v>404</v>
      </c>
      <c r="P19" s="20" t="s">
        <v>404</v>
      </c>
      <c r="Q19" s="18" t="s">
        <v>404</v>
      </c>
      <c r="R19" s="20" t="s">
        <v>404</v>
      </c>
      <c r="S19" s="18" t="s">
        <v>404</v>
      </c>
      <c r="T19" s="20" t="s">
        <v>404</v>
      </c>
      <c r="U19" s="18" t="n">
        <v>438.33741954</v>
      </c>
      <c r="V19" s="20" t="n">
        <v>42.96381662</v>
      </c>
    </row>
    <row r="20" spans="1:22">
      <c r="A20" s="15" t="s">
        <v>417</v>
      </c>
      <c r="B20" s="17" t="n">
        <v>3371</v>
      </c>
      <c r="C20" s="18">
        <f>(24.0/B20*100)</f>
        <v/>
      </c>
      <c r="D20" s="19" t="n">
        <v>3347</v>
      </c>
      <c r="E20" s="18" t="n">
        <v>482.72355019</v>
      </c>
      <c r="F20" s="20" t="n">
        <v>3.17210886</v>
      </c>
      <c r="G20" s="18" t="n">
        <v>480.70279374</v>
      </c>
      <c r="H20" s="20" t="n">
        <v>2.601996</v>
      </c>
      <c r="I20" s="18" t="n">
        <v>485.05381765</v>
      </c>
      <c r="J20" s="20" t="n">
        <v>5.33735962</v>
      </c>
      <c r="K20" s="18" t="s">
        <v>404</v>
      </c>
      <c r="L20" s="20" t="s">
        <v>404</v>
      </c>
      <c r="M20" s="18" t="s">
        <v>404</v>
      </c>
      <c r="N20" s="20" t="s">
        <v>404</v>
      </c>
      <c r="O20" s="18" t="s">
        <v>404</v>
      </c>
      <c r="P20" s="20" t="s">
        <v>404</v>
      </c>
      <c r="Q20" s="18" t="s">
        <v>404</v>
      </c>
      <c r="R20" s="20" t="s">
        <v>404</v>
      </c>
      <c r="S20" s="18" t="s">
        <v>404</v>
      </c>
      <c r="T20" s="20" t="s">
        <v>404</v>
      </c>
      <c r="U20" s="18" t="n">
        <v>453.82497304</v>
      </c>
      <c r="V20" s="20" t="n">
        <v>12.6932492</v>
      </c>
    </row>
    <row r="21" spans="1:22">
      <c r="A21" s="15" t="s">
        <v>418</v>
      </c>
      <c r="B21" s="17" t="n">
        <v>5741</v>
      </c>
      <c r="C21" s="18">
        <f>(0.0/B21*100)</f>
        <v/>
      </c>
      <c r="D21" s="19" t="n">
        <v>5741</v>
      </c>
      <c r="E21" s="18" t="n">
        <v>526.17444662</v>
      </c>
      <c r="F21" s="20" t="n">
        <v>3.0858452</v>
      </c>
      <c r="G21" s="18" t="n">
        <v>516.51498933</v>
      </c>
      <c r="H21" s="20" t="n">
        <v>8.15068039</v>
      </c>
      <c r="I21" s="18" t="n">
        <v>511.78159924</v>
      </c>
      <c r="J21" s="20" t="n">
        <v>6.12965376</v>
      </c>
      <c r="K21" s="18" t="n">
        <v>529.29009653</v>
      </c>
      <c r="L21" s="20" t="n">
        <v>10.02604898</v>
      </c>
      <c r="M21" s="18" t="s">
        <v>404</v>
      </c>
      <c r="N21" s="20" t="s">
        <v>404</v>
      </c>
      <c r="O21" s="18" t="s">
        <v>404</v>
      </c>
      <c r="P21" s="20" t="s">
        <v>404</v>
      </c>
      <c r="Q21" s="18" t="s">
        <v>404</v>
      </c>
      <c r="R21" s="20" t="s">
        <v>404</v>
      </c>
      <c r="S21" s="18" t="s">
        <v>404</v>
      </c>
      <c r="T21" s="20" t="s">
        <v>404</v>
      </c>
      <c r="U21" s="18" t="n">
        <v>514.79213138</v>
      </c>
      <c r="V21" s="20" t="n">
        <v>6.33141108</v>
      </c>
    </row>
    <row r="22" spans="1:22">
      <c r="A22" s="15" t="s">
        <v>419</v>
      </c>
      <c r="B22" s="17" t="n">
        <v>6598</v>
      </c>
      <c r="C22" s="18">
        <f>(0.0/B22*100)</f>
        <v/>
      </c>
      <c r="D22" s="19" t="n">
        <v>6598</v>
      </c>
      <c r="E22" s="18" t="n">
        <v>491.39764043</v>
      </c>
      <c r="F22" s="20" t="n">
        <v>7.48419898</v>
      </c>
      <c r="G22" s="18" t="n">
        <v>480.44712602</v>
      </c>
      <c r="H22" s="20" t="n">
        <v>8.66986691</v>
      </c>
      <c r="I22" s="18" t="n">
        <v>460.75250572</v>
      </c>
      <c r="J22" s="20" t="n">
        <v>14.11785904</v>
      </c>
      <c r="K22" s="18" t="n">
        <v>439.81297712</v>
      </c>
      <c r="L22" s="20" t="n">
        <v>26.65430035</v>
      </c>
      <c r="M22" s="18" t="s">
        <v>404</v>
      </c>
      <c r="N22" s="20" t="s">
        <v>404</v>
      </c>
      <c r="O22" s="18" t="s">
        <v>404</v>
      </c>
      <c r="P22" s="20" t="s">
        <v>404</v>
      </c>
      <c r="Q22" s="18" t="s">
        <v>404</v>
      </c>
      <c r="R22" s="20" t="s">
        <v>404</v>
      </c>
      <c r="S22" s="18" t="s">
        <v>404</v>
      </c>
      <c r="T22" s="20" t="s">
        <v>404</v>
      </c>
      <c r="U22" s="18" t="n">
        <v>503.04345865</v>
      </c>
      <c r="V22" s="20" t="n">
        <v>22.38323111</v>
      </c>
    </row>
    <row r="23" spans="1:22">
      <c r="A23" s="15" t="s">
        <v>420</v>
      </c>
      <c r="B23" s="17" t="n">
        <v>11583</v>
      </c>
      <c r="C23" s="18">
        <f>(3159.0/B23*100)</f>
        <v/>
      </c>
      <c r="D23" s="19" t="n">
        <v>8424</v>
      </c>
      <c r="E23" s="18" t="n">
        <v>486.02400518</v>
      </c>
      <c r="F23" s="20" t="n">
        <v>8.53212766</v>
      </c>
      <c r="G23" s="18" t="n">
        <v>495.54887623</v>
      </c>
      <c r="H23" s="20" t="n">
        <v>6.78930122</v>
      </c>
      <c r="I23" s="18" t="n">
        <v>490.49094015</v>
      </c>
      <c r="J23" s="20" t="n">
        <v>8.857820909999999</v>
      </c>
      <c r="K23" s="18" t="n">
        <v>477.09879055</v>
      </c>
      <c r="L23" s="20" t="n">
        <v>18.75495641</v>
      </c>
      <c r="M23" s="18" t="s">
        <v>404</v>
      </c>
      <c r="N23" s="20" t="s">
        <v>404</v>
      </c>
      <c r="O23" s="18" t="s">
        <v>404</v>
      </c>
      <c r="P23" s="20" t="s">
        <v>404</v>
      </c>
      <c r="Q23" s="18" t="s">
        <v>404</v>
      </c>
      <c r="R23" s="20" t="s">
        <v>404</v>
      </c>
      <c r="S23" s="18" t="s">
        <v>404</v>
      </c>
      <c r="T23" s="20" t="s">
        <v>404</v>
      </c>
      <c r="U23" s="18" t="n">
        <v>460.64213884</v>
      </c>
      <c r="V23" s="20" t="n">
        <v>21.03058954</v>
      </c>
    </row>
    <row r="24" spans="1:22">
      <c r="A24" s="15" t="s">
        <v>421</v>
      </c>
      <c r="B24" s="17" t="n">
        <v>6647</v>
      </c>
      <c r="C24" s="18">
        <f>(0.0/B24*100)</f>
        <v/>
      </c>
      <c r="D24" s="19" t="n">
        <v>6647</v>
      </c>
      <c r="E24" s="18" t="n">
        <v>503.22379799</v>
      </c>
      <c r="F24" s="20" t="n">
        <v>8.16164382</v>
      </c>
      <c r="G24" s="18" t="n">
        <v>517.63137893</v>
      </c>
      <c r="H24" s="20" t="n">
        <v>5.4735108</v>
      </c>
      <c r="I24" s="18" t="n">
        <v>528.86220108</v>
      </c>
      <c r="J24" s="20" t="n">
        <v>9.951998590000001</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515.85160856</v>
      </c>
      <c r="F25" s="20" t="n">
        <v>4.97347454</v>
      </c>
      <c r="G25" s="18" t="n">
        <v>519.18256991</v>
      </c>
      <c r="H25" s="20" t="n">
        <v>7.15269174</v>
      </c>
      <c r="I25" s="18" t="n">
        <v>518.45171169</v>
      </c>
      <c r="J25" s="20" t="n">
        <v>12.23403907</v>
      </c>
      <c r="K25" s="18" t="n">
        <v>522.15897418</v>
      </c>
      <c r="L25" s="20" t="n">
        <v>6.68932252</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485.99141565</v>
      </c>
      <c r="F26" s="20" t="n">
        <v>2.75873533</v>
      </c>
      <c r="G26" s="18" t="n">
        <v>498.21356966</v>
      </c>
      <c r="H26" s="20" t="n">
        <v>4.4014775</v>
      </c>
      <c r="I26" s="18" t="n">
        <v>486.89091903</v>
      </c>
      <c r="J26" s="20" t="n">
        <v>8.247191730000001</v>
      </c>
      <c r="K26" s="18" t="n">
        <v>476.82410691</v>
      </c>
      <c r="L26" s="20" t="n">
        <v>14.08607858</v>
      </c>
      <c r="M26" s="18" t="s">
        <v>404</v>
      </c>
      <c r="N26" s="20" t="s">
        <v>404</v>
      </c>
      <c r="O26" s="18" t="s">
        <v>404</v>
      </c>
      <c r="P26" s="20" t="s">
        <v>404</v>
      </c>
      <c r="Q26" s="18" t="s">
        <v>404</v>
      </c>
      <c r="R26" s="20" t="s">
        <v>404</v>
      </c>
      <c r="S26" s="18" t="s">
        <v>404</v>
      </c>
      <c r="T26" s="20" t="s">
        <v>404</v>
      </c>
      <c r="U26" s="18" t="n">
        <v>474.37262337</v>
      </c>
      <c r="V26" s="20" t="n">
        <v>8.12146268</v>
      </c>
    </row>
    <row r="27" spans="1:22">
      <c r="A27" s="15" t="s">
        <v>424</v>
      </c>
      <c r="B27" s="17" t="n">
        <v>5299</v>
      </c>
      <c r="C27" s="18">
        <f>(0.0/B27*100)</f>
        <v/>
      </c>
      <c r="D27" s="19" t="n">
        <v>5299</v>
      </c>
      <c r="E27" s="18" t="n">
        <v>497.49718544</v>
      </c>
      <c r="F27" s="20" t="n">
        <v>2.11424591</v>
      </c>
      <c r="G27" s="18" t="n">
        <v>482.50939961</v>
      </c>
      <c r="H27" s="20" t="n">
        <v>2.03445596</v>
      </c>
      <c r="I27" s="18" t="n">
        <v>446.08526876</v>
      </c>
      <c r="J27" s="20" t="n">
        <v>2.90627139</v>
      </c>
      <c r="K27" s="18" t="s">
        <v>404</v>
      </c>
      <c r="L27" s="20" t="s">
        <v>404</v>
      </c>
      <c r="M27" s="18" t="s">
        <v>404</v>
      </c>
      <c r="N27" s="20" t="s">
        <v>404</v>
      </c>
      <c r="O27" s="18" t="s">
        <v>404</v>
      </c>
      <c r="P27" s="20" t="s">
        <v>404</v>
      </c>
      <c r="Q27" s="18" t="s">
        <v>404</v>
      </c>
      <c r="R27" s="20" t="s">
        <v>404</v>
      </c>
      <c r="S27" s="18" t="s">
        <v>404</v>
      </c>
      <c r="T27" s="20" t="s">
        <v>404</v>
      </c>
      <c r="U27" s="18" t="n">
        <v>468.23083559</v>
      </c>
      <c r="V27" s="20" t="n">
        <v>23.28008998</v>
      </c>
    </row>
    <row r="28" spans="1:22">
      <c r="A28" s="15" t="s">
        <v>425</v>
      </c>
      <c r="B28" s="17" t="n">
        <v>7568</v>
      </c>
      <c r="C28" s="18">
        <f>(0.0/B28*100)</f>
        <v/>
      </c>
      <c r="D28" s="19" t="n">
        <v>7568</v>
      </c>
      <c r="E28" s="18" t="n">
        <v>420.54001247</v>
      </c>
      <c r="F28" s="20" t="n">
        <v>4.62743229</v>
      </c>
      <c r="G28" s="18" t="n">
        <v>434.33262568</v>
      </c>
      <c r="H28" s="20" t="n">
        <v>4.68007887</v>
      </c>
      <c r="I28" s="18" t="n">
        <v>415.98798048</v>
      </c>
      <c r="J28" s="20" t="n">
        <v>8.34346822</v>
      </c>
      <c r="K28" s="18" t="n">
        <v>398.27228587</v>
      </c>
      <c r="L28" s="20" t="n">
        <v>14.28671565</v>
      </c>
      <c r="M28" s="18" t="s">
        <v>404</v>
      </c>
      <c r="N28" s="20" t="s">
        <v>404</v>
      </c>
      <c r="O28" s="18" t="s">
        <v>404</v>
      </c>
      <c r="P28" s="20" t="s">
        <v>404</v>
      </c>
      <c r="Q28" s="18" t="s">
        <v>404</v>
      </c>
      <c r="R28" s="20" t="s">
        <v>404</v>
      </c>
      <c r="S28" s="18" t="s">
        <v>404</v>
      </c>
      <c r="T28" s="20" t="s">
        <v>404</v>
      </c>
      <c r="U28" s="18" t="n">
        <v>387.86515216</v>
      </c>
      <c r="V28" s="20" t="n">
        <v>15.39172594</v>
      </c>
    </row>
    <row r="29" spans="1:22">
      <c r="A29" s="15" t="s">
        <v>426</v>
      </c>
      <c r="B29" s="17" t="n">
        <v>5385</v>
      </c>
      <c r="C29" s="18">
        <f>(1123.0/B29*100)</f>
        <v/>
      </c>
      <c r="D29" s="19" t="n">
        <v>4262</v>
      </c>
      <c r="E29" s="18" t="n">
        <v>505.33410232</v>
      </c>
      <c r="F29" s="20" t="n">
        <v>8.398263</v>
      </c>
      <c r="G29" s="18" t="n">
        <v>519.39749374</v>
      </c>
      <c r="H29" s="20" t="n">
        <v>10.20190616</v>
      </c>
      <c r="I29" s="18" t="n">
        <v>460.6507003</v>
      </c>
      <c r="J29" s="20" t="n">
        <v>15.51610468</v>
      </c>
      <c r="K29" s="18" t="n">
        <v>518.39879808</v>
      </c>
      <c r="L29" s="20" t="n">
        <v>48.53643671</v>
      </c>
      <c r="M29" s="18" t="s">
        <v>404</v>
      </c>
      <c r="N29" s="20" t="s">
        <v>404</v>
      </c>
      <c r="O29" s="18" t="s">
        <v>404</v>
      </c>
      <c r="P29" s="20" t="s">
        <v>404</v>
      </c>
      <c r="Q29" s="18" t="s">
        <v>404</v>
      </c>
      <c r="R29" s="20" t="s">
        <v>404</v>
      </c>
      <c r="S29" s="18" t="s">
        <v>404</v>
      </c>
      <c r="T29" s="20" t="s">
        <v>404</v>
      </c>
      <c r="U29" s="18" t="n">
        <v>483.28141456</v>
      </c>
      <c r="V29" s="20" t="n">
        <v>13.43364173</v>
      </c>
    </row>
    <row r="30" spans="1:22">
      <c r="A30" s="15" t="s">
        <v>427</v>
      </c>
      <c r="B30" s="17" t="n">
        <v>4520</v>
      </c>
      <c r="C30" s="18">
        <f>(958.0/B30*100)</f>
        <v/>
      </c>
      <c r="D30" s="19" t="n">
        <v>3562</v>
      </c>
      <c r="E30" s="18" t="n">
        <v>518.88995176</v>
      </c>
      <c r="F30" s="20" t="n">
        <v>4.39902964</v>
      </c>
      <c r="G30" s="18" t="n">
        <v>504.69655044</v>
      </c>
      <c r="H30" s="20" t="n">
        <v>8.286526370000001</v>
      </c>
      <c r="I30" s="18" t="n">
        <v>478.82208409</v>
      </c>
      <c r="J30" s="20" t="n">
        <v>12.22643094</v>
      </c>
      <c r="K30" s="18" t="s">
        <v>404</v>
      </c>
      <c r="L30" s="20" t="s">
        <v>404</v>
      </c>
      <c r="M30" s="18" t="s">
        <v>404</v>
      </c>
      <c r="N30" s="20" t="s">
        <v>404</v>
      </c>
      <c r="O30" s="18" t="s">
        <v>404</v>
      </c>
      <c r="P30" s="20" t="s">
        <v>404</v>
      </c>
      <c r="Q30" s="18" t="s">
        <v>404</v>
      </c>
      <c r="R30" s="20" t="s">
        <v>404</v>
      </c>
      <c r="S30" s="18" t="s">
        <v>404</v>
      </c>
      <c r="T30" s="20" t="s">
        <v>404</v>
      </c>
      <c r="U30" s="18" t="n">
        <v>489.84059487</v>
      </c>
      <c r="V30" s="20" t="n">
        <v>13.57360239</v>
      </c>
    </row>
    <row r="31" spans="1:22">
      <c r="A31" s="15" t="s">
        <v>428</v>
      </c>
      <c r="B31" s="17" t="n">
        <v>5456</v>
      </c>
      <c r="C31" s="18">
        <f>(502.0/B31*100)</f>
        <v/>
      </c>
      <c r="D31" s="19" t="n">
        <v>4954</v>
      </c>
      <c r="E31" s="18" t="n">
        <v>524.05568673</v>
      </c>
      <c r="F31" s="20" t="n">
        <v>3.99864985</v>
      </c>
      <c r="G31" s="18" t="n">
        <v>507.99054967</v>
      </c>
      <c r="H31" s="20" t="n">
        <v>3.59269522</v>
      </c>
      <c r="I31" s="18" t="n">
        <v>509.71740508</v>
      </c>
      <c r="J31" s="20" t="n">
        <v>7.29626837</v>
      </c>
      <c r="K31" s="18" t="n">
        <v>472.23494349</v>
      </c>
      <c r="L31" s="20" t="n">
        <v>23.10892274</v>
      </c>
      <c r="M31" s="18" t="s">
        <v>404</v>
      </c>
      <c r="N31" s="20" t="s">
        <v>404</v>
      </c>
      <c r="O31" s="18" t="s">
        <v>404</v>
      </c>
      <c r="P31" s="20" t="s">
        <v>404</v>
      </c>
      <c r="Q31" s="18" t="s">
        <v>404</v>
      </c>
      <c r="R31" s="20" t="s">
        <v>404</v>
      </c>
      <c r="S31" s="18" t="s">
        <v>404</v>
      </c>
      <c r="T31" s="20" t="s">
        <v>404</v>
      </c>
      <c r="U31" s="18" t="n">
        <v>510.26828148</v>
      </c>
      <c r="V31" s="20" t="n">
        <v>11.50192031</v>
      </c>
    </row>
    <row r="32" spans="1:22">
      <c r="A32" s="15" t="s">
        <v>429</v>
      </c>
      <c r="B32" s="17" t="n">
        <v>4478</v>
      </c>
      <c r="C32" s="18">
        <f>(0.0/B32*100)</f>
        <v/>
      </c>
      <c r="D32" s="19" t="n">
        <v>4478</v>
      </c>
      <c r="E32" s="18" t="n">
        <v>506.02268393</v>
      </c>
      <c r="F32" s="20" t="n">
        <v>3.04298494</v>
      </c>
      <c r="G32" s="18" t="n">
        <v>500.96916496</v>
      </c>
      <c r="H32" s="20" t="n">
        <v>9.967258989999999</v>
      </c>
      <c r="I32" s="18" t="n">
        <v>497.56225249</v>
      </c>
      <c r="J32" s="20" t="n">
        <v>9.64621333</v>
      </c>
      <c r="K32" s="18" t="n">
        <v>525.14527709</v>
      </c>
      <c r="L32" s="20" t="n">
        <v>15.1238328</v>
      </c>
      <c r="M32" s="18" t="s">
        <v>404</v>
      </c>
      <c r="N32" s="20" t="s">
        <v>404</v>
      </c>
      <c r="O32" s="18" t="s">
        <v>404</v>
      </c>
      <c r="P32" s="20" t="s">
        <v>404</v>
      </c>
      <c r="Q32" s="18" t="s">
        <v>404</v>
      </c>
      <c r="R32" s="20" t="s">
        <v>404</v>
      </c>
      <c r="S32" s="18" t="s">
        <v>404</v>
      </c>
      <c r="T32" s="20" t="s">
        <v>404</v>
      </c>
      <c r="U32" s="18" t="n">
        <v>527.48577491</v>
      </c>
      <c r="V32" s="20" t="n">
        <v>16.75774517</v>
      </c>
    </row>
    <row r="33" spans="1:22">
      <c r="A33" s="15" t="s">
        <v>430</v>
      </c>
      <c r="B33" s="17" t="n">
        <v>7325</v>
      </c>
      <c r="C33" s="18">
        <f>(29.0/B33*100)</f>
        <v/>
      </c>
      <c r="D33" s="19" t="n">
        <v>7296</v>
      </c>
      <c r="E33" s="18" t="n">
        <v>502.03990878</v>
      </c>
      <c r="F33" s="20" t="n">
        <v>11.62759398</v>
      </c>
      <c r="G33" s="18" t="n">
        <v>516.49769282</v>
      </c>
      <c r="H33" s="20" t="n">
        <v>6.54244637</v>
      </c>
      <c r="I33" s="18" t="n">
        <v>490.81877755</v>
      </c>
      <c r="J33" s="20" t="n">
        <v>4.4796439</v>
      </c>
      <c r="K33" s="18" t="n">
        <v>490.52626344</v>
      </c>
      <c r="L33" s="20" t="n">
        <v>8.61043877</v>
      </c>
      <c r="M33" s="18" t="s">
        <v>404</v>
      </c>
      <c r="N33" s="20" t="s">
        <v>404</v>
      </c>
      <c r="O33" s="18" t="s">
        <v>404</v>
      </c>
      <c r="P33" s="20" t="s">
        <v>404</v>
      </c>
      <c r="Q33" s="18" t="s">
        <v>404</v>
      </c>
      <c r="R33" s="20" t="s">
        <v>404</v>
      </c>
      <c r="S33" s="18" t="s">
        <v>404</v>
      </c>
      <c r="T33" s="20" t="s">
        <v>404</v>
      </c>
      <c r="U33" s="18" t="n">
        <v>479.38900937</v>
      </c>
      <c r="V33" s="20" t="n">
        <v>38.60024253</v>
      </c>
    </row>
    <row r="34" spans="1:22">
      <c r="A34" s="15" t="s">
        <v>431</v>
      </c>
      <c r="B34" s="17" t="n">
        <v>6350</v>
      </c>
      <c r="C34" s="18">
        <f>(0.0/B34*100)</f>
        <v/>
      </c>
      <c r="D34" s="19" t="n">
        <v>6350</v>
      </c>
      <c r="E34" s="18" t="n">
        <v>456.80501655</v>
      </c>
      <c r="F34" s="20" t="n">
        <v>3.3873798</v>
      </c>
      <c r="G34" s="18" t="n">
        <v>424.94642922</v>
      </c>
      <c r="H34" s="20" t="n">
        <v>19.28309852</v>
      </c>
      <c r="I34" s="18" t="n">
        <v>415.04538983</v>
      </c>
      <c r="J34" s="20" t="n">
        <v>16.37749453</v>
      </c>
      <c r="K34" s="18" t="n">
        <v>443.70131189</v>
      </c>
      <c r="L34" s="20" t="n">
        <v>30.01445289</v>
      </c>
      <c r="M34" s="18" t="s">
        <v>404</v>
      </c>
      <c r="N34" s="20" t="s">
        <v>404</v>
      </c>
      <c r="O34" s="18" t="s">
        <v>404</v>
      </c>
      <c r="P34" s="20" t="s">
        <v>404</v>
      </c>
      <c r="Q34" s="18" t="s">
        <v>404</v>
      </c>
      <c r="R34" s="20" t="s">
        <v>404</v>
      </c>
      <c r="S34" s="18" t="s">
        <v>404</v>
      </c>
      <c r="T34" s="20" t="s">
        <v>404</v>
      </c>
      <c r="U34" s="18" t="n">
        <v>504.19420043</v>
      </c>
      <c r="V34" s="20" t="n">
        <v>20.10389547</v>
      </c>
    </row>
    <row r="35" spans="1:22">
      <c r="A35" s="15" t="s">
        <v>432</v>
      </c>
      <c r="B35" s="17" t="n">
        <v>6406</v>
      </c>
      <c r="C35" s="18">
        <f>(443.0/B35*100)</f>
        <v/>
      </c>
      <c r="D35" s="19" t="n">
        <v>5963</v>
      </c>
      <c r="E35" s="18" t="n">
        <v>514.86078624</v>
      </c>
      <c r="F35" s="20" t="n">
        <v>1.9363286</v>
      </c>
      <c r="G35" s="18" t="n">
        <v>488.10157749</v>
      </c>
      <c r="H35" s="20" t="n">
        <v>3.2473405</v>
      </c>
      <c r="I35" s="18" t="n">
        <v>507.9286933</v>
      </c>
      <c r="J35" s="20" t="n">
        <v>6.7119717</v>
      </c>
      <c r="K35" s="18" t="s">
        <v>404</v>
      </c>
      <c r="L35" s="20" t="s">
        <v>404</v>
      </c>
      <c r="M35" s="18" t="s">
        <v>404</v>
      </c>
      <c r="N35" s="20" t="s">
        <v>404</v>
      </c>
      <c r="O35" s="18" t="s">
        <v>404</v>
      </c>
      <c r="P35" s="20" t="s">
        <v>404</v>
      </c>
      <c r="Q35" s="18" t="s">
        <v>404</v>
      </c>
      <c r="R35" s="20" t="s">
        <v>404</v>
      </c>
      <c r="S35" s="18" t="s">
        <v>404</v>
      </c>
      <c r="T35" s="20" t="s">
        <v>404</v>
      </c>
      <c r="U35" s="18" t="n">
        <v>512.79543758</v>
      </c>
      <c r="V35" s="20" t="n">
        <v>7.59959828</v>
      </c>
    </row>
    <row r="36" spans="1:22">
      <c r="A36" s="15" t="s">
        <v>433</v>
      </c>
      <c r="B36" s="17" t="n">
        <v>6736</v>
      </c>
      <c r="C36" s="18">
        <f>(10.0/B36*100)</f>
        <v/>
      </c>
      <c r="D36" s="19" t="n">
        <v>6726</v>
      </c>
      <c r="E36" s="18" t="n">
        <v>500.77582374</v>
      </c>
      <c r="F36" s="20" t="n">
        <v>3.54513508</v>
      </c>
      <c r="G36" s="18" t="n">
        <v>489.07504207</v>
      </c>
      <c r="H36" s="20" t="n">
        <v>3.89049844</v>
      </c>
      <c r="I36" s="18" t="n">
        <v>484.68445004</v>
      </c>
      <c r="J36" s="20" t="n">
        <v>8.66079689</v>
      </c>
      <c r="K36" s="18" t="n">
        <v>487.80930152</v>
      </c>
      <c r="L36" s="20" t="n">
        <v>8.883413920000001</v>
      </c>
      <c r="M36" s="18" t="s">
        <v>404</v>
      </c>
      <c r="N36" s="20" t="s">
        <v>404</v>
      </c>
      <c r="O36" s="18" t="s">
        <v>404</v>
      </c>
      <c r="P36" s="20" t="s">
        <v>404</v>
      </c>
      <c r="Q36" s="18" t="s">
        <v>404</v>
      </c>
      <c r="R36" s="20" t="s">
        <v>404</v>
      </c>
      <c r="S36" s="18" t="s">
        <v>404</v>
      </c>
      <c r="T36" s="20" t="s">
        <v>404</v>
      </c>
      <c r="U36" s="18" t="n">
        <v>503.90113853</v>
      </c>
      <c r="V36" s="20" t="n">
        <v>13.16362356</v>
      </c>
    </row>
    <row r="37" spans="1:22">
      <c r="A37" s="15" t="s">
        <v>434</v>
      </c>
      <c r="B37" s="17" t="n">
        <v>5458</v>
      </c>
      <c r="C37" s="18">
        <f>(0.0/B37*100)</f>
        <v/>
      </c>
      <c r="D37" s="19" t="n">
        <v>5458</v>
      </c>
      <c r="E37" s="18" t="n">
        <v>509.58112676</v>
      </c>
      <c r="F37" s="20" t="n">
        <v>6.22457655</v>
      </c>
      <c r="G37" s="18" t="n">
        <v>496.39737064</v>
      </c>
      <c r="H37" s="20" t="n">
        <v>5.65670592</v>
      </c>
      <c r="I37" s="18" t="n">
        <v>496.30170945</v>
      </c>
      <c r="J37" s="20" t="n">
        <v>6.15955064</v>
      </c>
      <c r="K37" s="18" t="n">
        <v>488.04931722</v>
      </c>
      <c r="L37" s="20" t="n">
        <v>12.90552907</v>
      </c>
      <c r="M37" s="18" t="s">
        <v>404</v>
      </c>
      <c r="N37" s="20" t="s">
        <v>404</v>
      </c>
      <c r="O37" s="18" t="s">
        <v>404</v>
      </c>
      <c r="P37" s="20" t="s">
        <v>404</v>
      </c>
      <c r="Q37" s="18" t="s">
        <v>404</v>
      </c>
      <c r="R37" s="20" t="s">
        <v>404</v>
      </c>
      <c r="S37" s="18" t="s">
        <v>404</v>
      </c>
      <c r="T37" s="20" t="s">
        <v>404</v>
      </c>
      <c r="U37" s="18" t="n">
        <v>495.51665667</v>
      </c>
      <c r="V37" s="20" t="n">
        <v>19.51960858</v>
      </c>
    </row>
    <row r="38" spans="1:22">
      <c r="A38" s="15" t="s">
        <v>435</v>
      </c>
      <c r="B38" s="17" t="n">
        <v>5860</v>
      </c>
      <c r="C38" s="18">
        <f>(268.0/B38*100)</f>
        <v/>
      </c>
      <c r="D38" s="19" t="n">
        <v>5592</v>
      </c>
      <c r="E38" s="18" t="n">
        <v>491.94939502</v>
      </c>
      <c r="F38" s="20" t="n">
        <v>3.93693395</v>
      </c>
      <c r="G38" s="18" t="n">
        <v>492.97169106</v>
      </c>
      <c r="H38" s="20" t="n">
        <v>9.503867570000001</v>
      </c>
      <c r="I38" s="18" t="n">
        <v>499.61623662</v>
      </c>
      <c r="J38" s="20" t="n">
        <v>28.8948122</v>
      </c>
      <c r="K38" s="18" t="s">
        <v>404</v>
      </c>
      <c r="L38" s="20" t="s">
        <v>404</v>
      </c>
      <c r="M38" s="18" t="s">
        <v>404</v>
      </c>
      <c r="N38" s="20" t="s">
        <v>404</v>
      </c>
      <c r="O38" s="18" t="s">
        <v>404</v>
      </c>
      <c r="P38" s="20" t="s">
        <v>404</v>
      </c>
      <c r="Q38" s="18" t="s">
        <v>404</v>
      </c>
      <c r="R38" s="20" t="s">
        <v>404</v>
      </c>
      <c r="S38" s="18" t="s">
        <v>404</v>
      </c>
      <c r="T38" s="20" t="s">
        <v>404</v>
      </c>
      <c r="U38" s="18" t="n">
        <v>466.93866756</v>
      </c>
      <c r="V38" s="20" t="n">
        <v>28.5577927</v>
      </c>
    </row>
    <row r="39" spans="1:22">
      <c r="A39" s="15" t="s">
        <v>436</v>
      </c>
      <c r="B39" s="17" t="n">
        <v>5895</v>
      </c>
      <c r="C39" s="18">
        <f>(0.0/B39*100)</f>
        <v/>
      </c>
      <c r="D39" s="19" t="n">
        <v>5895</v>
      </c>
      <c r="E39" s="18" t="n">
        <v>446.33884084</v>
      </c>
      <c r="F39" s="20" t="n">
        <v>8.78384074</v>
      </c>
      <c r="G39" s="18" t="n">
        <v>441.73693214</v>
      </c>
      <c r="H39" s="20" t="n">
        <v>8.712862579999999</v>
      </c>
      <c r="I39" s="18" t="n">
        <v>426.66024925</v>
      </c>
      <c r="J39" s="20" t="n">
        <v>8.857808650000001</v>
      </c>
      <c r="K39" s="18" t="n">
        <v>385.98501953</v>
      </c>
      <c r="L39" s="20" t="n">
        <v>6.9751161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509.88531525</v>
      </c>
      <c r="F40" s="20" t="n">
        <v>4.77541267</v>
      </c>
      <c r="G40" s="18" t="n">
        <v>488.95136776</v>
      </c>
      <c r="H40" s="20" t="n">
        <v>6.83833386</v>
      </c>
      <c r="I40" s="18" t="n">
        <v>494.68898557</v>
      </c>
      <c r="J40" s="20" t="n">
        <v>8.603942180000001</v>
      </c>
      <c r="K40" s="18" t="s">
        <v>404</v>
      </c>
      <c r="L40" s="20" t="s">
        <v>404</v>
      </c>
      <c r="M40" s="18" t="s">
        <v>404</v>
      </c>
      <c r="N40" s="20" t="s">
        <v>404</v>
      </c>
      <c r="O40" s="18" t="s">
        <v>404</v>
      </c>
      <c r="P40" s="20" t="s">
        <v>404</v>
      </c>
      <c r="Q40" s="18" t="s">
        <v>404</v>
      </c>
      <c r="R40" s="20" t="s">
        <v>404</v>
      </c>
      <c r="S40" s="18" t="s">
        <v>404</v>
      </c>
      <c r="T40" s="20" t="s">
        <v>404</v>
      </c>
      <c r="U40" s="18" t="n">
        <v>490.61182984</v>
      </c>
      <c r="V40" s="20" t="n">
        <v>9.484081870000001</v>
      </c>
    </row>
    <row r="41" spans="1:22">
      <c r="A41" s="15" t="s">
        <v>438</v>
      </c>
      <c r="B41" s="17" t="n">
        <v>5712</v>
      </c>
      <c r="C41" s="18">
        <f>(99.0/B41*100)</f>
        <v/>
      </c>
      <c r="D41" s="19" t="n">
        <v>5613</v>
      </c>
      <c r="E41" s="18" t="n">
        <v>505.76438639</v>
      </c>
      <c r="F41" s="20" t="n">
        <v>4.02302077</v>
      </c>
      <c r="G41" s="18" t="n">
        <v>487.76754723</v>
      </c>
      <c r="H41" s="20" t="n">
        <v>6.6929957</v>
      </c>
      <c r="I41" s="18" t="n">
        <v>486.35063166</v>
      </c>
      <c r="J41" s="20" t="n">
        <v>9.53306927</v>
      </c>
      <c r="K41" s="18" t="n">
        <v>492.21537027</v>
      </c>
      <c r="L41" s="20" t="n">
        <v>26.9109323</v>
      </c>
      <c r="M41" s="18" t="s">
        <v>404</v>
      </c>
      <c r="N41" s="20" t="s">
        <v>404</v>
      </c>
      <c r="O41" s="18" t="s">
        <v>404</v>
      </c>
      <c r="P41" s="20" t="s">
        <v>404</v>
      </c>
      <c r="Q41" s="18" t="s">
        <v>404</v>
      </c>
      <c r="R41" s="20" t="s">
        <v>404</v>
      </c>
      <c r="S41" s="18" t="s">
        <v>404</v>
      </c>
      <c r="T41" s="20" t="s">
        <v>404</v>
      </c>
      <c r="U41" s="18" t="n">
        <v>498.88408796</v>
      </c>
      <c r="V41" s="20" t="n">
        <v>6.93253395</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406.22354728</v>
      </c>
      <c r="F44" s="20" t="n">
        <v>5.7577092</v>
      </c>
      <c r="G44" s="18" t="n">
        <v>417.50937894</v>
      </c>
      <c r="H44" s="20" t="n">
        <v>9.63171663</v>
      </c>
      <c r="I44" s="18" t="n">
        <v>396.5492674</v>
      </c>
      <c r="J44" s="20" t="n">
        <v>8.62312139</v>
      </c>
      <c r="K44" s="18" t="n">
        <v>391.54502521</v>
      </c>
      <c r="L44" s="20" t="n">
        <v>12.32011774</v>
      </c>
      <c r="M44" s="18" t="s">
        <v>404</v>
      </c>
      <c r="N44" s="20" t="s">
        <v>404</v>
      </c>
      <c r="O44" s="18" t="s">
        <v>404</v>
      </c>
      <c r="P44" s="20" t="s">
        <v>404</v>
      </c>
      <c r="Q44" s="18" t="s">
        <v>404</v>
      </c>
      <c r="R44" s="20" t="s">
        <v>404</v>
      </c>
      <c r="S44" s="18" t="s">
        <v>404</v>
      </c>
      <c r="T44" s="20" t="s">
        <v>404</v>
      </c>
      <c r="U44" s="18" t="n">
        <v>403.00889208</v>
      </c>
      <c r="V44" s="20" t="n">
        <v>16.52996799</v>
      </c>
    </row>
    <row r="45" spans="1:22">
      <c r="A45" s="15" t="s">
        <v>442</v>
      </c>
      <c r="B45" s="17" t="n">
        <v>5519</v>
      </c>
      <c r="C45" s="18">
        <f>(0.0/B45*100)</f>
        <v/>
      </c>
      <c r="D45" s="19" t="n">
        <v>5519</v>
      </c>
      <c r="E45" s="18" t="n">
        <v>336.86999071</v>
      </c>
      <c r="F45" s="20" t="n">
        <v>5.53014555</v>
      </c>
      <c r="G45" s="18" t="n">
        <v>357.38331707</v>
      </c>
      <c r="H45" s="20" t="n">
        <v>7.86399405</v>
      </c>
      <c r="I45" s="18" t="n">
        <v>360.1143582</v>
      </c>
      <c r="J45" s="20" t="n">
        <v>6.26337639</v>
      </c>
      <c r="K45" s="18" t="n">
        <v>348.08195634</v>
      </c>
      <c r="L45" s="20" t="n">
        <v>8.52308556</v>
      </c>
      <c r="M45" s="18" t="s">
        <v>404</v>
      </c>
      <c r="N45" s="20" t="s">
        <v>404</v>
      </c>
      <c r="O45" s="18" t="s">
        <v>404</v>
      </c>
      <c r="P45" s="20" t="s">
        <v>404</v>
      </c>
      <c r="Q45" s="18" t="s">
        <v>404</v>
      </c>
      <c r="R45" s="20" t="s">
        <v>404</v>
      </c>
      <c r="S45" s="18" t="s">
        <v>404</v>
      </c>
      <c r="T45" s="20" t="s">
        <v>404</v>
      </c>
      <c r="U45" s="18" t="n">
        <v>332.83151789</v>
      </c>
      <c r="V45" s="20" t="n">
        <v>11.8361502</v>
      </c>
    </row>
    <row r="46" spans="1:22">
      <c r="A46" s="15" t="s">
        <v>443</v>
      </c>
      <c r="B46" s="17" t="n">
        <v>23141</v>
      </c>
      <c r="C46" s="18">
        <f>(4196.0/B46*100)</f>
        <v/>
      </c>
      <c r="D46" s="19" t="n">
        <v>18945</v>
      </c>
      <c r="E46" s="18" t="n">
        <v>423.476248</v>
      </c>
      <c r="F46" s="20" t="n">
        <v>4.4682634</v>
      </c>
      <c r="G46" s="18" t="n">
        <v>401.55222804</v>
      </c>
      <c r="H46" s="20" t="n">
        <v>7.24005605</v>
      </c>
      <c r="I46" s="18" t="n">
        <v>405.18680271</v>
      </c>
      <c r="J46" s="20" t="n">
        <v>7.80974839</v>
      </c>
      <c r="K46" s="18" t="n">
        <v>390.10815349</v>
      </c>
      <c r="L46" s="20" t="n">
        <v>8.91686449</v>
      </c>
      <c r="M46" s="18" t="s">
        <v>404</v>
      </c>
      <c r="N46" s="20" t="s">
        <v>404</v>
      </c>
      <c r="O46" s="18" t="s">
        <v>404</v>
      </c>
      <c r="P46" s="20" t="s">
        <v>404</v>
      </c>
      <c r="Q46" s="18" t="s">
        <v>404</v>
      </c>
      <c r="R46" s="20" t="s">
        <v>404</v>
      </c>
      <c r="S46" s="18" t="s">
        <v>404</v>
      </c>
      <c r="T46" s="20" t="s">
        <v>404</v>
      </c>
      <c r="U46" s="18" t="n">
        <v>382.70137785</v>
      </c>
      <c r="V46" s="20" t="n">
        <v>9.96897796</v>
      </c>
    </row>
    <row r="47" spans="1:22">
      <c r="A47" s="15" t="s">
        <v>444</v>
      </c>
      <c r="B47" s="17" t="n">
        <v>5928</v>
      </c>
      <c r="C47" s="18">
        <f>(0.0/B47*100)</f>
        <v/>
      </c>
      <c r="D47" s="19" t="n">
        <v>5928</v>
      </c>
      <c r="E47" s="18" t="n">
        <v>433.12872285</v>
      </c>
      <c r="F47" s="20" t="n">
        <v>5.55710284</v>
      </c>
      <c r="G47" s="18" t="n">
        <v>403.71536414</v>
      </c>
      <c r="H47" s="20" t="n">
        <v>30.68175012</v>
      </c>
      <c r="I47" s="18" t="n">
        <v>399.01304091</v>
      </c>
      <c r="J47" s="20" t="n">
        <v>30.07348741</v>
      </c>
      <c r="K47" s="18" t="n">
        <v>466.35803678</v>
      </c>
      <c r="L47" s="20" t="n">
        <v>99.9081316</v>
      </c>
      <c r="M47" s="18" t="s">
        <v>404</v>
      </c>
      <c r="N47" s="20" t="s">
        <v>404</v>
      </c>
      <c r="O47" s="18" t="s">
        <v>404</v>
      </c>
      <c r="P47" s="20" t="s">
        <v>404</v>
      </c>
      <c r="Q47" s="18" t="s">
        <v>404</v>
      </c>
      <c r="R47" s="20" t="s">
        <v>404</v>
      </c>
      <c r="S47" s="18" t="s">
        <v>404</v>
      </c>
      <c r="T47" s="20" t="s">
        <v>404</v>
      </c>
      <c r="U47" s="18" t="n">
        <v>499.56237767</v>
      </c>
      <c r="V47" s="20" t="n">
        <v>22.77523511</v>
      </c>
    </row>
    <row r="48" spans="1:22">
      <c r="A48" s="15" t="s">
        <v>445</v>
      </c>
      <c r="B48" s="17" t="n">
        <v>9841</v>
      </c>
      <c r="C48" s="18">
        <f>(40.0/B48*100)</f>
        <v/>
      </c>
      <c r="D48" s="19" t="n">
        <v>9801</v>
      </c>
      <c r="E48" s="18" t="n">
        <v>540.710954</v>
      </c>
      <c r="F48" s="20" t="n">
        <v>14.21817102</v>
      </c>
      <c r="G48" s="18" t="n">
        <v>503.42893705</v>
      </c>
      <c r="H48" s="20" t="n">
        <v>10.00625977</v>
      </c>
      <c r="I48" s="18" t="n">
        <v>472.45498379</v>
      </c>
      <c r="J48" s="20" t="n">
        <v>9.152578930000001</v>
      </c>
      <c r="K48" s="18" t="n">
        <v>460.17686263</v>
      </c>
      <c r="L48" s="20" t="n">
        <v>30.29018277</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426.28008374</v>
      </c>
      <c r="F49" s="20" t="n">
        <v>4.54848903</v>
      </c>
      <c r="G49" s="18" t="n">
        <v>430.58742662</v>
      </c>
      <c r="H49" s="20" t="n">
        <v>7.94751114</v>
      </c>
      <c r="I49" s="18" t="n">
        <v>404.94861877</v>
      </c>
      <c r="J49" s="20" t="n">
        <v>9.595798650000001</v>
      </c>
      <c r="K49" s="18" t="n">
        <v>445.31937687</v>
      </c>
      <c r="L49" s="20" t="n">
        <v>14.4033727</v>
      </c>
      <c r="M49" s="18" t="s">
        <v>404</v>
      </c>
      <c r="N49" s="20" t="s">
        <v>404</v>
      </c>
      <c r="O49" s="18" t="s">
        <v>404</v>
      </c>
      <c r="P49" s="20" t="s">
        <v>404</v>
      </c>
      <c r="Q49" s="18" t="s">
        <v>404</v>
      </c>
      <c r="R49" s="20" t="s">
        <v>404</v>
      </c>
      <c r="S49" s="18" t="s">
        <v>404</v>
      </c>
      <c r="T49" s="20" t="s">
        <v>404</v>
      </c>
      <c r="U49" s="18" t="s">
        <v>404</v>
      </c>
      <c r="V49" s="20" t="s">
        <v>404</v>
      </c>
    </row>
    <row r="50" spans="1:22">
      <c r="A50" s="15" t="s">
        <v>447</v>
      </c>
      <c r="B50" s="17" t="n">
        <v>11795</v>
      </c>
      <c r="C50" s="18">
        <f>(1031.0/B50*100)</f>
        <v/>
      </c>
      <c r="D50" s="19" t="n">
        <v>10764</v>
      </c>
      <c r="E50" s="18" t="n">
        <v>439.59715266</v>
      </c>
      <c r="F50" s="20" t="n">
        <v>4.97977334</v>
      </c>
      <c r="G50" s="18" t="n">
        <v>426.40726248</v>
      </c>
      <c r="H50" s="20" t="n">
        <v>7.72217163</v>
      </c>
      <c r="I50" s="18" t="n">
        <v>423.60750124</v>
      </c>
      <c r="J50" s="20" t="n">
        <v>10.43615138</v>
      </c>
      <c r="K50" s="18" t="n">
        <v>410.38409681</v>
      </c>
      <c r="L50" s="20" t="n">
        <v>7.25894418</v>
      </c>
      <c r="M50" s="18" t="s">
        <v>404</v>
      </c>
      <c r="N50" s="20" t="s">
        <v>404</v>
      </c>
      <c r="O50" s="18" t="s">
        <v>404</v>
      </c>
      <c r="P50" s="20" t="s">
        <v>404</v>
      </c>
      <c r="Q50" s="18" t="s">
        <v>404</v>
      </c>
      <c r="R50" s="20" t="s">
        <v>404</v>
      </c>
      <c r="S50" s="18" t="s">
        <v>404</v>
      </c>
      <c r="T50" s="20" t="s">
        <v>404</v>
      </c>
      <c r="U50" s="18" t="n">
        <v>402.31616673</v>
      </c>
      <c r="V50" s="20" t="n">
        <v>17.07611438</v>
      </c>
    </row>
    <row r="51" spans="1:22">
      <c r="A51" s="15" t="s">
        <v>448</v>
      </c>
      <c r="B51" s="17" t="n">
        <v>6866</v>
      </c>
      <c r="C51" s="18">
        <f>(0.0/B51*100)</f>
        <v/>
      </c>
      <c r="D51" s="19" t="n">
        <v>6866</v>
      </c>
      <c r="E51" s="18" t="n">
        <v>423.12497131</v>
      </c>
      <c r="F51" s="20" t="n">
        <v>5.41030861</v>
      </c>
      <c r="G51" s="18" t="n">
        <v>431.82015382</v>
      </c>
      <c r="H51" s="20" t="n">
        <v>8.90708613</v>
      </c>
      <c r="I51" s="18" t="n">
        <v>418.09445571</v>
      </c>
      <c r="J51" s="20" t="n">
        <v>6.29793282</v>
      </c>
      <c r="K51" s="18" t="n">
        <v>436.89172048</v>
      </c>
      <c r="L51" s="20" t="n">
        <v>6.53913073</v>
      </c>
      <c r="M51" s="18" t="s">
        <v>404</v>
      </c>
      <c r="N51" s="20" t="s">
        <v>404</v>
      </c>
      <c r="O51" s="18" t="s">
        <v>404</v>
      </c>
      <c r="P51" s="20" t="s">
        <v>404</v>
      </c>
      <c r="Q51" s="18" t="s">
        <v>404</v>
      </c>
      <c r="R51" s="20" t="s">
        <v>404</v>
      </c>
      <c r="S51" s="18" t="s">
        <v>404</v>
      </c>
      <c r="T51" s="20" t="s">
        <v>404</v>
      </c>
      <c r="U51" s="18" t="n">
        <v>418.20746043</v>
      </c>
      <c r="V51" s="20" t="n">
        <v>9.975519240000001</v>
      </c>
    </row>
    <row r="52" spans="1:22">
      <c r="A52" s="15" t="s">
        <v>449</v>
      </c>
      <c r="B52" s="17" t="n">
        <v>5809</v>
      </c>
      <c r="C52" s="18">
        <f>(0.0/B52*100)</f>
        <v/>
      </c>
      <c r="D52" s="19" t="n">
        <v>5809</v>
      </c>
      <c r="E52" s="18" t="n">
        <v>484.49999355</v>
      </c>
      <c r="F52" s="20" t="n">
        <v>5.96267898</v>
      </c>
      <c r="G52" s="18" t="n">
        <v>481.40761746</v>
      </c>
      <c r="H52" s="20" t="n">
        <v>8.03740284</v>
      </c>
      <c r="I52" s="18" t="n">
        <v>501.48304787</v>
      </c>
      <c r="J52" s="20" t="n">
        <v>11.18692629</v>
      </c>
      <c r="K52" s="18" t="n">
        <v>503.80641667</v>
      </c>
      <c r="L52" s="20" t="n">
        <v>15.72043622</v>
      </c>
      <c r="M52" s="18" t="s">
        <v>404</v>
      </c>
      <c r="N52" s="20" t="s">
        <v>404</v>
      </c>
      <c r="O52" s="18" t="s">
        <v>404</v>
      </c>
      <c r="P52" s="20" t="s">
        <v>404</v>
      </c>
      <c r="Q52" s="18" t="s">
        <v>404</v>
      </c>
      <c r="R52" s="20" t="s">
        <v>404</v>
      </c>
      <c r="S52" s="18" t="s">
        <v>404</v>
      </c>
      <c r="T52" s="20" t="s">
        <v>404</v>
      </c>
      <c r="U52" s="18" t="n">
        <v>473.36906596</v>
      </c>
      <c r="V52" s="20" t="n">
        <v>20.25782574</v>
      </c>
    </row>
    <row r="53" spans="1:22">
      <c r="A53" s="15" t="s">
        <v>450</v>
      </c>
      <c r="B53" s="17" t="n">
        <v>5571</v>
      </c>
      <c r="C53" s="18">
        <f>(0.0/B53*100)</f>
        <v/>
      </c>
      <c r="D53" s="19" t="n">
        <v>5571</v>
      </c>
      <c r="E53" s="18" t="n">
        <v>452.04384566</v>
      </c>
      <c r="F53" s="20" t="n">
        <v>2.35413727</v>
      </c>
      <c r="G53" s="18" t="n">
        <v>433.3224291</v>
      </c>
      <c r="H53" s="20" t="n">
        <v>2.98940591</v>
      </c>
      <c r="I53" s="18" t="n">
        <v>439.89388021</v>
      </c>
      <c r="J53" s="20" t="n">
        <v>3.31743362</v>
      </c>
      <c r="K53" s="18" t="n">
        <v>427.78501767</v>
      </c>
      <c r="L53" s="20" t="n">
        <v>6.20053859</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362.84034949</v>
      </c>
      <c r="F54" s="20" t="n">
        <v>4.73266544</v>
      </c>
      <c r="G54" s="18" t="n">
        <v>356.94805104</v>
      </c>
      <c r="H54" s="20" t="n">
        <v>8.65428773</v>
      </c>
      <c r="I54" s="18" t="n">
        <v>329.83549211</v>
      </c>
      <c r="J54" s="20" t="n">
        <v>7.76956117</v>
      </c>
      <c r="K54" s="18" t="n">
        <v>378.50487164</v>
      </c>
      <c r="L54" s="20" t="n">
        <v>34.612144</v>
      </c>
      <c r="M54" s="18" t="s">
        <v>404</v>
      </c>
      <c r="N54" s="20" t="s">
        <v>404</v>
      </c>
      <c r="O54" s="18" t="s">
        <v>404</v>
      </c>
      <c r="P54" s="20" t="s">
        <v>404</v>
      </c>
      <c r="Q54" s="18" t="s">
        <v>404</v>
      </c>
      <c r="R54" s="20" t="s">
        <v>404</v>
      </c>
      <c r="S54" s="18" t="s">
        <v>404</v>
      </c>
      <c r="T54" s="20" t="s">
        <v>404</v>
      </c>
      <c r="U54" s="18" t="n">
        <v>334.00789695</v>
      </c>
      <c r="V54" s="20" t="n">
        <v>9.881198960000001</v>
      </c>
    </row>
    <row r="55" spans="1:22">
      <c r="A55" s="15" t="s">
        <v>452</v>
      </c>
      <c r="B55" s="17" t="n">
        <v>5316</v>
      </c>
      <c r="C55" s="18">
        <f>(43.0/B55*100)</f>
        <v/>
      </c>
      <c r="D55" s="19" t="n">
        <v>5273</v>
      </c>
      <c r="E55" s="18" t="n">
        <v>396.86474803</v>
      </c>
      <c r="F55" s="20" t="n">
        <v>4.01062134</v>
      </c>
      <c r="G55" s="18" t="n">
        <v>412.14593579</v>
      </c>
      <c r="H55" s="20" t="n">
        <v>6.96007348</v>
      </c>
      <c r="I55" s="18" t="n">
        <v>405.39095618</v>
      </c>
      <c r="J55" s="20" t="n">
        <v>11.33455744</v>
      </c>
      <c r="K55" s="18" t="n">
        <v>397.63610799</v>
      </c>
      <c r="L55" s="20" t="n">
        <v>25.67748532</v>
      </c>
      <c r="M55" s="18" t="s">
        <v>404</v>
      </c>
      <c r="N55" s="20" t="s">
        <v>404</v>
      </c>
      <c r="O55" s="18" t="s">
        <v>404</v>
      </c>
      <c r="P55" s="20" t="s">
        <v>404</v>
      </c>
      <c r="Q55" s="18" t="s">
        <v>404</v>
      </c>
      <c r="R55" s="20" t="s">
        <v>404</v>
      </c>
      <c r="S55" s="18" t="n">
        <v>413.6588634</v>
      </c>
      <c r="T55" s="20" t="n">
        <v>5.84716265</v>
      </c>
      <c r="U55" s="18" t="n">
        <v>376.64403809</v>
      </c>
      <c r="V55" s="20" t="n">
        <v>21.33971518</v>
      </c>
    </row>
    <row r="56" spans="1:22">
      <c r="A56" s="15" t="s">
        <v>453</v>
      </c>
      <c r="B56" s="17" t="n">
        <v>5359</v>
      </c>
      <c r="C56" s="18">
        <f>(0.0/B56*100)</f>
        <v/>
      </c>
      <c r="D56" s="19" t="n">
        <v>5359</v>
      </c>
      <c r="E56" s="18" t="n">
        <v>527.09332276</v>
      </c>
      <c r="F56" s="20" t="n">
        <v>6.53604321</v>
      </c>
      <c r="G56" s="18" t="n">
        <v>525.46360115</v>
      </c>
      <c r="H56" s="20" t="n">
        <v>5.87112682</v>
      </c>
      <c r="I56" s="18" t="n">
        <v>546.66722264</v>
      </c>
      <c r="J56" s="20" t="n">
        <v>14.78734117</v>
      </c>
      <c r="K56" s="18" t="s">
        <v>404</v>
      </c>
      <c r="L56" s="20" t="s">
        <v>404</v>
      </c>
      <c r="M56" s="18" t="s">
        <v>404</v>
      </c>
      <c r="N56" s="20" t="s">
        <v>404</v>
      </c>
      <c r="O56" s="18" t="s">
        <v>404</v>
      </c>
      <c r="P56" s="20" t="s">
        <v>404</v>
      </c>
      <c r="Q56" s="18" t="s">
        <v>404</v>
      </c>
      <c r="R56" s="20" t="s">
        <v>404</v>
      </c>
      <c r="S56" s="18" t="s">
        <v>404</v>
      </c>
      <c r="T56" s="20" t="s">
        <v>404</v>
      </c>
      <c r="U56" s="18" t="n">
        <v>514.45952307</v>
      </c>
      <c r="V56" s="20" t="n">
        <v>13.88744416</v>
      </c>
    </row>
    <row r="57" spans="1:22">
      <c r="A57" s="15" t="s">
        <v>454</v>
      </c>
      <c r="B57" s="17" t="n">
        <v>6513</v>
      </c>
      <c r="C57" s="18">
        <f>(0.0/B57*100)</f>
        <v/>
      </c>
      <c r="D57" s="19" t="n">
        <v>6513</v>
      </c>
      <c r="E57" s="18" t="n">
        <v>401.36868848</v>
      </c>
      <c r="F57" s="20" t="n">
        <v>4.50216601</v>
      </c>
      <c r="G57" s="18" t="n">
        <v>397.59110399</v>
      </c>
      <c r="H57" s="20" t="n">
        <v>6.52278871</v>
      </c>
      <c r="I57" s="18" t="n">
        <v>385.35414759</v>
      </c>
      <c r="J57" s="20" t="n">
        <v>5.80376114</v>
      </c>
      <c r="K57" s="18" t="n">
        <v>402.86191069</v>
      </c>
      <c r="L57" s="20" t="n">
        <v>22.24935532</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417.09598682</v>
      </c>
      <c r="F58" s="20" t="n">
        <v>7.18682147</v>
      </c>
      <c r="G58" s="18" t="n">
        <v>411.07613475</v>
      </c>
      <c r="H58" s="20" t="n">
        <v>7.07517081</v>
      </c>
      <c r="I58" s="18" t="n">
        <v>409.69764246</v>
      </c>
      <c r="J58" s="20" t="n">
        <v>7.78469373</v>
      </c>
      <c r="K58" s="18" t="n">
        <v>385.9292805</v>
      </c>
      <c r="L58" s="20" t="n">
        <v>11.3574862</v>
      </c>
      <c r="M58" s="18" t="s">
        <v>404</v>
      </c>
      <c r="N58" s="20" t="s">
        <v>404</v>
      </c>
      <c r="O58" s="18" t="s">
        <v>404</v>
      </c>
      <c r="P58" s="20" t="s">
        <v>404</v>
      </c>
      <c r="Q58" s="18" t="s">
        <v>404</v>
      </c>
      <c r="R58" s="20" t="s">
        <v>404</v>
      </c>
      <c r="S58" s="18" t="s">
        <v>404</v>
      </c>
      <c r="T58" s="20" t="s">
        <v>404</v>
      </c>
      <c r="U58" s="18" t="n">
        <v>419.253036</v>
      </c>
      <c r="V58" s="20" t="n">
        <v>16.8992618</v>
      </c>
    </row>
    <row r="59" spans="1:22">
      <c r="A59" s="15" t="s">
        <v>456</v>
      </c>
      <c r="B59" s="17" t="n">
        <v>4826</v>
      </c>
      <c r="C59" s="18">
        <f>(0.0/B59*100)</f>
        <v/>
      </c>
      <c r="D59" s="19" t="n">
        <v>4826</v>
      </c>
      <c r="E59" s="18" t="n">
        <v>350.92288389</v>
      </c>
      <c r="F59" s="20" t="n">
        <v>2.11893191</v>
      </c>
      <c r="G59" s="18" t="n">
        <v>336.71863441</v>
      </c>
      <c r="H59" s="20" t="n">
        <v>3.2313694</v>
      </c>
      <c r="I59" s="18" t="n">
        <v>334.36832406</v>
      </c>
      <c r="J59" s="20" t="n">
        <v>2.97179831</v>
      </c>
      <c r="K59" s="18" t="n">
        <v>335.49090552</v>
      </c>
      <c r="L59" s="20" t="n">
        <v>4.91369392</v>
      </c>
      <c r="M59" s="18" t="s">
        <v>404</v>
      </c>
      <c r="N59" s="20" t="s">
        <v>404</v>
      </c>
      <c r="O59" s="18" t="s">
        <v>404</v>
      </c>
      <c r="P59" s="20" t="s">
        <v>404</v>
      </c>
      <c r="Q59" s="18" t="s">
        <v>404</v>
      </c>
      <c r="R59" s="20" t="s">
        <v>404</v>
      </c>
      <c r="S59" s="18" t="s">
        <v>404</v>
      </c>
      <c r="T59" s="20" t="s">
        <v>404</v>
      </c>
      <c r="U59" s="18" t="n">
        <v>408.94872463</v>
      </c>
      <c r="V59" s="20" t="n">
        <v>11.27955104</v>
      </c>
    </row>
    <row r="60" spans="1:22">
      <c r="A60" s="15" t="s">
        <v>457</v>
      </c>
      <c r="B60" s="17" t="n">
        <v>4546</v>
      </c>
      <c r="C60" s="18">
        <f>(0.0/B60*100)</f>
        <v/>
      </c>
      <c r="D60" s="19" t="n">
        <v>4546</v>
      </c>
      <c r="E60" s="18" t="n">
        <v>351.2694707</v>
      </c>
      <c r="F60" s="20" t="n">
        <v>7.2340013</v>
      </c>
      <c r="G60" s="18" t="n">
        <v>357.5621246</v>
      </c>
      <c r="H60" s="20" t="n">
        <v>10.31437346</v>
      </c>
      <c r="I60" s="18" t="n">
        <v>349.41281328</v>
      </c>
      <c r="J60" s="20" t="n">
        <v>19.740127</v>
      </c>
      <c r="K60" s="18" t="n">
        <v>276.68038118</v>
      </c>
      <c r="L60" s="20" t="n">
        <v>14.29726988</v>
      </c>
      <c r="M60" s="18" t="s">
        <v>404</v>
      </c>
      <c r="N60" s="20" t="s">
        <v>404</v>
      </c>
      <c r="O60" s="18" t="s">
        <v>404</v>
      </c>
      <c r="P60" s="20" t="s">
        <v>404</v>
      </c>
      <c r="Q60" s="18" t="s">
        <v>404</v>
      </c>
      <c r="R60" s="20" t="s">
        <v>404</v>
      </c>
      <c r="S60" s="18" t="s">
        <v>404</v>
      </c>
      <c r="T60" s="20" t="s">
        <v>404</v>
      </c>
      <c r="U60" s="18" t="n">
        <v>318.39257181</v>
      </c>
      <c r="V60" s="20" t="n">
        <v>17.92681929</v>
      </c>
    </row>
    <row r="61" spans="1:22">
      <c r="A61" s="15" t="s">
        <v>458</v>
      </c>
      <c r="B61" s="17" t="n">
        <v>6525</v>
      </c>
      <c r="C61" s="18">
        <f>(0.0/B61*100)</f>
        <v/>
      </c>
      <c r="D61" s="19" t="n">
        <v>6525</v>
      </c>
      <c r="E61" s="18" t="n">
        <v>467.56178562</v>
      </c>
      <c r="F61" s="20" t="n">
        <v>4.13113723</v>
      </c>
      <c r="G61" s="18" t="n">
        <v>477.80466157</v>
      </c>
      <c r="H61" s="20" t="n">
        <v>6.03407031</v>
      </c>
      <c r="I61" s="18" t="n">
        <v>483.09111135</v>
      </c>
      <c r="J61" s="20" t="n">
        <v>6.59021269</v>
      </c>
      <c r="K61" s="18" t="n">
        <v>486.14875338</v>
      </c>
      <c r="L61" s="20" t="n">
        <v>14.04975263</v>
      </c>
      <c r="M61" s="18" t="s">
        <v>404</v>
      </c>
      <c r="N61" s="20" t="s">
        <v>404</v>
      </c>
      <c r="O61" s="18" t="s">
        <v>404</v>
      </c>
      <c r="P61" s="20" t="s">
        <v>404</v>
      </c>
      <c r="Q61" s="18" t="s">
        <v>404</v>
      </c>
      <c r="R61" s="20" t="s">
        <v>404</v>
      </c>
      <c r="S61" s="18" t="s">
        <v>404</v>
      </c>
      <c r="T61" s="20" t="s">
        <v>404</v>
      </c>
      <c r="U61" s="18" t="n">
        <v>540.48702793</v>
      </c>
      <c r="V61" s="20" t="n">
        <v>30.50236844</v>
      </c>
    </row>
    <row r="62" spans="1:22">
      <c r="A62" s="15" t="s">
        <v>459</v>
      </c>
      <c r="B62" s="17" t="n">
        <v>4476</v>
      </c>
      <c r="C62" s="18">
        <f>(0.0/B62*100)</f>
        <v/>
      </c>
      <c r="D62" s="19" t="n">
        <v>4476</v>
      </c>
      <c r="E62" s="18" t="n">
        <v>524.73223429</v>
      </c>
      <c r="F62" s="20" t="n">
        <v>2.44251993</v>
      </c>
      <c r="G62" s="18" t="n">
        <v>505.70941939</v>
      </c>
      <c r="H62" s="20" t="n">
        <v>1.39188601</v>
      </c>
      <c r="I62" s="18" t="n">
        <v>494.14577348</v>
      </c>
      <c r="J62" s="20" t="n">
        <v>3.21151234</v>
      </c>
      <c r="K62" s="18" t="n">
        <v>504.54467879</v>
      </c>
      <c r="L62" s="20" t="n">
        <v>5.68816101</v>
      </c>
      <c r="M62" s="18" t="s">
        <v>404</v>
      </c>
      <c r="N62" s="20" t="s">
        <v>404</v>
      </c>
      <c r="O62" s="18" t="s">
        <v>404</v>
      </c>
      <c r="P62" s="20" t="s">
        <v>404</v>
      </c>
      <c r="Q62" s="18" t="s">
        <v>404</v>
      </c>
      <c r="R62" s="20" t="s">
        <v>404</v>
      </c>
      <c r="S62" s="18" t="s">
        <v>404</v>
      </c>
      <c r="T62" s="20" t="s">
        <v>404</v>
      </c>
      <c r="U62" s="18" t="n">
        <v>510.48170272</v>
      </c>
      <c r="V62" s="20" t="n">
        <v>9.950196910000001</v>
      </c>
    </row>
    <row r="63" spans="1:22">
      <c r="A63" s="15" t="s">
        <v>460</v>
      </c>
      <c r="B63" s="17" t="n">
        <v>5324</v>
      </c>
      <c r="C63" s="18">
        <f>(0.0/B63*100)</f>
        <v/>
      </c>
      <c r="D63" s="19" t="n">
        <v>5324</v>
      </c>
      <c r="E63" s="18" t="n">
        <v>349.92684685</v>
      </c>
      <c r="F63" s="20" t="n">
        <v>1.4922834</v>
      </c>
      <c r="G63" s="18" t="n">
        <v>354.11996843</v>
      </c>
      <c r="H63" s="20" t="n">
        <v>6.67143433</v>
      </c>
      <c r="I63" s="18" t="n">
        <v>356.54837377</v>
      </c>
      <c r="J63" s="20" t="n">
        <v>4.54587345</v>
      </c>
      <c r="K63" s="18" t="n">
        <v>317.62893995</v>
      </c>
      <c r="L63" s="20" t="n">
        <v>8.59546394</v>
      </c>
      <c r="M63" s="18" t="s">
        <v>404</v>
      </c>
      <c r="N63" s="20" t="s">
        <v>404</v>
      </c>
      <c r="O63" s="18" t="s">
        <v>404</v>
      </c>
      <c r="P63" s="20" t="s">
        <v>404</v>
      </c>
      <c r="Q63" s="18" t="s">
        <v>404</v>
      </c>
      <c r="R63" s="20" t="s">
        <v>404</v>
      </c>
      <c r="S63" s="18" t="s">
        <v>404</v>
      </c>
      <c r="T63" s="20" t="s">
        <v>404</v>
      </c>
      <c r="U63" s="18" t="n">
        <v>372.51466392</v>
      </c>
      <c r="V63" s="20" t="n">
        <v>7.11272421</v>
      </c>
    </row>
    <row r="64" spans="1:22">
      <c r="A64" s="15" t="s">
        <v>461</v>
      </c>
      <c r="B64" s="17" t="n">
        <v>3634</v>
      </c>
      <c r="C64" s="18">
        <f>(27.0/B64*100)</f>
        <v/>
      </c>
      <c r="D64" s="19" t="n">
        <v>3607</v>
      </c>
      <c r="E64" s="18" t="n">
        <v>444.3963002</v>
      </c>
      <c r="F64" s="20" t="n">
        <v>2.4863883</v>
      </c>
      <c r="G64" s="18" t="n">
        <v>476.91166307</v>
      </c>
      <c r="H64" s="20" t="n">
        <v>2.99762052</v>
      </c>
      <c r="I64" s="18" t="n">
        <v>417.75484635</v>
      </c>
      <c r="J64" s="20" t="n">
        <v>4.15371627</v>
      </c>
      <c r="K64" s="18" t="n">
        <v>335.06513091</v>
      </c>
      <c r="L64" s="20" t="n">
        <v>8.01469464</v>
      </c>
      <c r="M64" s="18" t="s">
        <v>404</v>
      </c>
      <c r="N64" s="20" t="s">
        <v>404</v>
      </c>
      <c r="O64" s="18" t="s">
        <v>404</v>
      </c>
      <c r="P64" s="20" t="s">
        <v>404</v>
      </c>
      <c r="Q64" s="18" t="s">
        <v>404</v>
      </c>
      <c r="R64" s="20" t="s">
        <v>404</v>
      </c>
      <c r="S64" s="18" t="s">
        <v>404</v>
      </c>
      <c r="T64" s="20" t="s">
        <v>404</v>
      </c>
      <c r="U64" s="18" t="n">
        <v>509.95896881</v>
      </c>
      <c r="V64" s="20" t="n">
        <v>7.64667088</v>
      </c>
    </row>
    <row r="65" spans="1:22">
      <c r="A65" s="15" t="s">
        <v>462</v>
      </c>
      <c r="B65" s="17" t="n">
        <v>5325</v>
      </c>
      <c r="C65" s="18">
        <f>(0.0/B65*100)</f>
        <v/>
      </c>
      <c r="D65" s="19" t="n">
        <v>5325</v>
      </c>
      <c r="E65" s="18" t="n">
        <v>416.68097274</v>
      </c>
      <c r="F65" s="20" t="n">
        <v>4.31636589</v>
      </c>
      <c r="G65" s="18" t="n">
        <v>416.22882737</v>
      </c>
      <c r="H65" s="20" t="n">
        <v>5.67058762</v>
      </c>
      <c r="I65" s="18" t="n">
        <v>410.32834023</v>
      </c>
      <c r="J65" s="20" t="n">
        <v>9.12857133</v>
      </c>
      <c r="K65" s="18" t="n">
        <v>436.19789343</v>
      </c>
      <c r="L65" s="20" t="n">
        <v>16.85921304</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427.24167311</v>
      </c>
      <c r="F66" s="20" t="n">
        <v>1.60248094</v>
      </c>
      <c r="G66" s="18" t="n">
        <v>428.39731547</v>
      </c>
      <c r="H66" s="20" t="n">
        <v>4.96710094</v>
      </c>
      <c r="I66" s="18" t="n">
        <v>441.78242715</v>
      </c>
      <c r="J66" s="20" t="n">
        <v>9.11014271</v>
      </c>
      <c r="K66" s="18" t="n">
        <v>395.5740243</v>
      </c>
      <c r="L66" s="20" t="n">
        <v>6.82019195</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410.45983155</v>
      </c>
      <c r="F67" s="20" t="n">
        <v>5.63301843</v>
      </c>
      <c r="G67" s="18" t="n">
        <v>408.33268049</v>
      </c>
      <c r="H67" s="20" t="n">
        <v>6.29465744</v>
      </c>
      <c r="I67" s="18" t="n">
        <v>383.61555533</v>
      </c>
      <c r="J67" s="20" t="n">
        <v>9.36921263</v>
      </c>
      <c r="K67" s="18" t="n">
        <v>356.25286089</v>
      </c>
      <c r="L67" s="20" t="n">
        <v>6.56383838</v>
      </c>
      <c r="M67" s="18" t="s">
        <v>404</v>
      </c>
      <c r="N67" s="20" t="s">
        <v>404</v>
      </c>
      <c r="O67" s="18" t="s">
        <v>404</v>
      </c>
      <c r="P67" s="20" t="s">
        <v>404</v>
      </c>
      <c r="Q67" s="18" t="s">
        <v>404</v>
      </c>
      <c r="R67" s="20" t="s">
        <v>404</v>
      </c>
      <c r="S67" s="18" t="s">
        <v>404</v>
      </c>
      <c r="T67" s="20" t="s">
        <v>404</v>
      </c>
      <c r="U67" s="18" t="n">
        <v>386.44926288</v>
      </c>
      <c r="V67" s="20" t="n">
        <v>43.23998761</v>
      </c>
    </row>
    <row r="68" spans="1:22">
      <c r="A68" s="15" t="s">
        <v>465</v>
      </c>
      <c r="B68" s="17" t="n">
        <v>12083</v>
      </c>
      <c r="C68" s="18">
        <f>(0.0/B68*100)</f>
        <v/>
      </c>
      <c r="D68" s="19" t="n">
        <v>12083</v>
      </c>
      <c r="E68" s="18" t="n">
        <v>407.96609301</v>
      </c>
      <c r="F68" s="20" t="n">
        <v>1.15191433</v>
      </c>
      <c r="G68" s="18" t="n">
        <v>389.16130145</v>
      </c>
      <c r="H68" s="20" t="n">
        <v>2.10943095</v>
      </c>
      <c r="I68" s="18" t="n">
        <v>387.02476469</v>
      </c>
      <c r="J68" s="20" t="n">
        <v>3.59400285</v>
      </c>
      <c r="K68" s="18" t="n">
        <v>365.81260345</v>
      </c>
      <c r="L68" s="20" t="n">
        <v>9.00436036</v>
      </c>
      <c r="M68" s="18" t="s">
        <v>404</v>
      </c>
      <c r="N68" s="20" t="s">
        <v>404</v>
      </c>
      <c r="O68" s="18" t="s">
        <v>404</v>
      </c>
      <c r="P68" s="20" t="s">
        <v>404</v>
      </c>
      <c r="Q68" s="18" t="s">
        <v>404</v>
      </c>
      <c r="R68" s="20" t="s">
        <v>404</v>
      </c>
      <c r="S68" s="18" t="s">
        <v>404</v>
      </c>
      <c r="T68" s="20" t="s">
        <v>404</v>
      </c>
      <c r="U68" s="18" t="n">
        <v>410.42081583</v>
      </c>
      <c r="V68" s="20" t="n">
        <v>10.33408556</v>
      </c>
    </row>
    <row r="69" spans="1:22">
      <c r="A69" s="15" t="s">
        <v>466</v>
      </c>
      <c r="B69" s="17" t="n">
        <v>4876</v>
      </c>
      <c r="C69" s="18">
        <f>(0.0/B69*100)</f>
        <v/>
      </c>
      <c r="D69" s="19" t="n">
        <v>4876</v>
      </c>
      <c r="E69" s="18" t="n">
        <v>428.33228672</v>
      </c>
      <c r="F69" s="20" t="n">
        <v>6.85985975</v>
      </c>
      <c r="G69" s="18" t="n">
        <v>436.66278409</v>
      </c>
      <c r="H69" s="20" t="n">
        <v>9.967815399999999</v>
      </c>
      <c r="I69" s="18" t="n">
        <v>433.93377664</v>
      </c>
      <c r="J69" s="20" t="n">
        <v>10.40133095</v>
      </c>
      <c r="K69" s="18" t="n">
        <v>460.45271774</v>
      </c>
      <c r="L69" s="20" t="n">
        <v>19.86638544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497.81911994</v>
      </c>
      <c r="F70" s="20" t="n">
        <v>3.89750966</v>
      </c>
      <c r="G70" s="18" t="n">
        <v>497.55842794</v>
      </c>
      <c r="H70" s="20" t="n">
        <v>6.85034657</v>
      </c>
      <c r="I70" s="18" t="n">
        <v>480.66982722</v>
      </c>
      <c r="J70" s="20" t="n">
        <v>8.01497679</v>
      </c>
      <c r="K70" s="18" t="n">
        <v>489.54568423</v>
      </c>
      <c r="L70" s="20" t="n">
        <v>14.18674738</v>
      </c>
      <c r="M70" s="18" t="s">
        <v>404</v>
      </c>
      <c r="N70" s="20" t="s">
        <v>404</v>
      </c>
      <c r="O70" s="18" t="s">
        <v>404</v>
      </c>
      <c r="P70" s="20" t="s">
        <v>404</v>
      </c>
      <c r="Q70" s="18" t="s">
        <v>404</v>
      </c>
      <c r="R70" s="20" t="s">
        <v>404</v>
      </c>
      <c r="S70" s="18" t="s">
        <v>404</v>
      </c>
      <c r="T70" s="20" t="s">
        <v>404</v>
      </c>
      <c r="U70" s="18" t="n">
        <v>492.93108312</v>
      </c>
      <c r="V70" s="20" t="n">
        <v>13.62253533</v>
      </c>
    </row>
    <row r="71" spans="1:22">
      <c r="A71" s="15" t="s">
        <v>468</v>
      </c>
      <c r="B71" s="17" t="n">
        <v>6115</v>
      </c>
      <c r="C71" s="18">
        <f>(0.0/B71*100)</f>
        <v/>
      </c>
      <c r="D71" s="19" t="n">
        <v>6115</v>
      </c>
      <c r="E71" s="18" t="n">
        <v>537.89604995</v>
      </c>
      <c r="F71" s="20" t="n">
        <v>2.33157375</v>
      </c>
      <c r="G71" s="18" t="n">
        <v>532.262277</v>
      </c>
      <c r="H71" s="20" t="n">
        <v>2.0523683</v>
      </c>
      <c r="I71" s="18" t="n">
        <v>531.71829713</v>
      </c>
      <c r="J71" s="20" t="n">
        <v>4.85777846</v>
      </c>
      <c r="K71" s="18" t="s">
        <v>404</v>
      </c>
      <c r="L71" s="20" t="s">
        <v>404</v>
      </c>
      <c r="M71" s="18" t="s">
        <v>404</v>
      </c>
      <c r="N71" s="20" t="s">
        <v>404</v>
      </c>
      <c r="O71" s="18" t="s">
        <v>404</v>
      </c>
      <c r="P71" s="20" t="s">
        <v>404</v>
      </c>
      <c r="Q71" s="18" t="s">
        <v>404</v>
      </c>
      <c r="R71" s="20" t="s">
        <v>404</v>
      </c>
      <c r="S71" s="18" t="s">
        <v>404</v>
      </c>
      <c r="T71" s="20" t="s">
        <v>404</v>
      </c>
      <c r="U71" s="18" t="n">
        <v>477.62548649</v>
      </c>
      <c r="V71" s="20" t="n">
        <v>16.94240927</v>
      </c>
    </row>
    <row r="72" spans="1:22">
      <c r="A72" s="15" t="s">
        <v>469</v>
      </c>
      <c r="B72" s="17" t="n">
        <v>7708</v>
      </c>
      <c r="C72" s="18">
        <f>(0.0/B72*100)</f>
        <v/>
      </c>
      <c r="D72" s="19" t="n">
        <v>7708</v>
      </c>
      <c r="E72" s="18" t="n">
        <v>500.95482984</v>
      </c>
      <c r="F72" s="20" t="n">
        <v>7.54106207</v>
      </c>
      <c r="G72" s="18" t="n">
        <v>497.8533522</v>
      </c>
      <c r="H72" s="20" t="n">
        <v>4.32535963</v>
      </c>
      <c r="I72" s="18" t="n">
        <v>488.50822491</v>
      </c>
      <c r="J72" s="20" t="n">
        <v>13.34071479</v>
      </c>
      <c r="K72" s="18" t="n">
        <v>436.305</v>
      </c>
      <c r="L72" s="20" t="n">
        <v>4.74942678</v>
      </c>
      <c r="M72" s="18" t="s">
        <v>404</v>
      </c>
      <c r="N72" s="20" t="s">
        <v>404</v>
      </c>
      <c r="O72" s="18" t="s">
        <v>404</v>
      </c>
      <c r="P72" s="20" t="s">
        <v>404</v>
      </c>
      <c r="Q72" s="18" t="s">
        <v>404</v>
      </c>
      <c r="R72" s="20" t="s">
        <v>404</v>
      </c>
      <c r="S72" s="18" t="s">
        <v>404</v>
      </c>
      <c r="T72" s="20" t="s">
        <v>404</v>
      </c>
      <c r="U72" s="18" t="n">
        <v>488.68235915</v>
      </c>
      <c r="V72" s="20" t="n">
        <v>21.09394219</v>
      </c>
    </row>
    <row r="73" spans="1:22">
      <c r="A73" s="15" t="s">
        <v>470</v>
      </c>
      <c r="B73" s="17" t="n">
        <v>8249</v>
      </c>
      <c r="C73" s="18">
        <f>(0.0/B73*100)</f>
        <v/>
      </c>
      <c r="D73" s="19" t="n">
        <v>8249</v>
      </c>
      <c r="E73" s="18" t="n">
        <v>410.40361075</v>
      </c>
      <c r="F73" s="20" t="n">
        <v>4.57736819</v>
      </c>
      <c r="G73" s="18" t="n">
        <v>412.82283234</v>
      </c>
      <c r="H73" s="20" t="n">
        <v>8.144778670000001</v>
      </c>
      <c r="I73" s="18" t="n">
        <v>392.6505613</v>
      </c>
      <c r="J73" s="20" t="n">
        <v>11.85979967</v>
      </c>
      <c r="K73" s="18" t="n">
        <v>412.42654682</v>
      </c>
      <c r="L73" s="20" t="n">
        <v>10.7528167</v>
      </c>
      <c r="M73" s="18" t="s">
        <v>404</v>
      </c>
      <c r="N73" s="20" t="s">
        <v>404</v>
      </c>
      <c r="O73" s="18" t="s">
        <v>404</v>
      </c>
      <c r="P73" s="20" t="s">
        <v>404</v>
      </c>
      <c r="Q73" s="18" t="s">
        <v>404</v>
      </c>
      <c r="R73" s="20" t="s">
        <v>404</v>
      </c>
      <c r="S73" s="18" t="s">
        <v>404</v>
      </c>
      <c r="T73" s="20" t="s">
        <v>404</v>
      </c>
      <c r="U73" s="18" t="n">
        <v>422.51912797</v>
      </c>
      <c r="V73" s="20" t="n">
        <v>12.52912188</v>
      </c>
    </row>
    <row r="74" spans="1:22">
      <c r="A74" s="15" t="s">
        <v>471</v>
      </c>
      <c r="B74" s="17" t="n">
        <v>4692</v>
      </c>
      <c r="C74" s="18">
        <f>(484.0/B74*100)</f>
        <v/>
      </c>
      <c r="D74" s="19" t="n">
        <v>4208</v>
      </c>
      <c r="E74" s="18" t="n">
        <v>409.83352728</v>
      </c>
      <c r="F74" s="20" t="n">
        <v>2.94930046</v>
      </c>
      <c r="G74" s="18" t="n">
        <v>433.6073675</v>
      </c>
      <c r="H74" s="20" t="n">
        <v>2.6278846</v>
      </c>
      <c r="I74" s="18" t="n">
        <v>429.15198654</v>
      </c>
      <c r="J74" s="20" t="n">
        <v>3.22708689</v>
      </c>
      <c r="K74" s="18" t="n">
        <v>409.80925461</v>
      </c>
      <c r="L74" s="20" t="n">
        <v>7.09109705</v>
      </c>
      <c r="M74" s="18" t="s">
        <v>404</v>
      </c>
      <c r="N74" s="20" t="s">
        <v>404</v>
      </c>
      <c r="O74" s="18" t="s">
        <v>404</v>
      </c>
      <c r="P74" s="20" t="s">
        <v>404</v>
      </c>
      <c r="Q74" s="18" t="s">
        <v>404</v>
      </c>
      <c r="R74" s="20" t="s">
        <v>404</v>
      </c>
      <c r="S74" s="18" t="s">
        <v>404</v>
      </c>
      <c r="T74" s="20" t="s">
        <v>404</v>
      </c>
      <c r="U74" s="18" t="n">
        <v>389.56772542</v>
      </c>
      <c r="V74" s="20" t="n">
        <v>6.78521707</v>
      </c>
    </row>
    <row r="75" spans="1:22">
      <c r="A75" s="15" t="s">
        <v>472</v>
      </c>
      <c r="B75" s="17" t="n">
        <v>5375</v>
      </c>
      <c r="C75" s="18">
        <f>(483.0/B75*100)</f>
        <v/>
      </c>
      <c r="D75" s="19" t="n">
        <v>4892</v>
      </c>
      <c r="E75" s="18" t="n">
        <v>375.33613816</v>
      </c>
      <c r="F75" s="20" t="n">
        <v>9.87501784</v>
      </c>
      <c r="G75" s="18" t="n">
        <v>355.7510414</v>
      </c>
      <c r="H75" s="20" t="n">
        <v>7.42780019</v>
      </c>
      <c r="I75" s="18" t="n">
        <v>362.48803482</v>
      </c>
      <c r="J75" s="20" t="n">
        <v>6.38107725</v>
      </c>
      <c r="K75" s="18" t="n">
        <v>365.0493278</v>
      </c>
      <c r="L75" s="20" t="n">
        <v>10.32914178</v>
      </c>
      <c r="M75" s="18" t="s">
        <v>404</v>
      </c>
      <c r="N75" s="20" t="s">
        <v>404</v>
      </c>
      <c r="O75" s="18" t="s">
        <v>404</v>
      </c>
      <c r="P75" s="20" t="s">
        <v>404</v>
      </c>
      <c r="Q75" s="18" t="s">
        <v>404</v>
      </c>
      <c r="R75" s="20" t="s">
        <v>404</v>
      </c>
      <c r="S75" s="18" t="s">
        <v>404</v>
      </c>
      <c r="T75" s="20" t="s">
        <v>404</v>
      </c>
      <c r="U75" s="18" t="n">
        <v>352.42046096</v>
      </c>
      <c r="V75" s="20" t="n">
        <v>18.42007044</v>
      </c>
    </row>
    <row r="76" spans="1:22">
      <c r="A76" s="15" t="s">
        <v>473</v>
      </c>
      <c r="B76" s="17" t="n">
        <v>14167</v>
      </c>
      <c r="C76" s="18">
        <f>(1400.0/B76*100)</f>
        <v/>
      </c>
      <c r="D76" s="19" t="n">
        <v>12767</v>
      </c>
      <c r="E76" s="18" t="n">
        <v>459.64856305</v>
      </c>
      <c r="F76" s="20" t="n">
        <v>5.99248585</v>
      </c>
      <c r="G76" s="18" t="n">
        <v>436.4188076</v>
      </c>
      <c r="H76" s="20" t="n">
        <v>5.33963412</v>
      </c>
      <c r="I76" s="18" t="n">
        <v>403.61336493</v>
      </c>
      <c r="J76" s="20" t="n">
        <v>6.64834265</v>
      </c>
      <c r="K76" s="18" t="n">
        <v>375.30652176</v>
      </c>
      <c r="L76" s="20" t="n">
        <v>9.425689070000001</v>
      </c>
      <c r="M76" s="18" t="s">
        <v>404</v>
      </c>
      <c r="N76" s="20" t="s">
        <v>404</v>
      </c>
      <c r="O76" s="18" t="s">
        <v>404</v>
      </c>
      <c r="P76" s="20" t="s">
        <v>404</v>
      </c>
      <c r="Q76" s="18" t="s">
        <v>404</v>
      </c>
      <c r="R76" s="20" t="s">
        <v>404</v>
      </c>
      <c r="S76" s="18" t="s">
        <v>404</v>
      </c>
      <c r="T76" s="20" t="s">
        <v>404</v>
      </c>
      <c r="U76" s="18" t="n">
        <v>424.63526992</v>
      </c>
      <c r="V76" s="20" t="n">
        <v>12.06982507</v>
      </c>
    </row>
    <row r="77" spans="1:22">
      <c r="A77" s="15" t="s">
        <v>474</v>
      </c>
      <c r="B77" s="17" t="n">
        <v>6062</v>
      </c>
      <c r="C77" s="18">
        <f>(0.0/B77*100)</f>
        <v/>
      </c>
      <c r="D77" s="19" t="n">
        <v>6062</v>
      </c>
      <c r="E77" s="18" t="n">
        <v>452.06272307</v>
      </c>
      <c r="F77" s="20" t="n">
        <v>5.69999269</v>
      </c>
      <c r="G77" s="18" t="n">
        <v>434.42434866</v>
      </c>
      <c r="H77" s="20" t="n">
        <v>8.165129</v>
      </c>
      <c r="I77" s="18" t="n">
        <v>428.62745296</v>
      </c>
      <c r="J77" s="20" t="n">
        <v>5.44951186</v>
      </c>
      <c r="K77" s="18" t="n">
        <v>409.59562776</v>
      </c>
      <c r="L77" s="20" t="n">
        <v>9.037275259999999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491.41418464</v>
      </c>
      <c r="F78" s="20" t="n">
        <v>5.50418913</v>
      </c>
      <c r="G78" s="18" t="n">
        <v>483.14185887</v>
      </c>
      <c r="H78" s="20" t="n">
        <v>8.69607714</v>
      </c>
      <c r="I78" s="18" t="n">
        <v>476.31894491</v>
      </c>
      <c r="J78" s="20" t="n">
        <v>10.216323</v>
      </c>
      <c r="K78" s="18" t="n">
        <v>488.18804951</v>
      </c>
      <c r="L78" s="20" t="n">
        <v>16.34548284</v>
      </c>
      <c r="M78" s="18" t="s">
        <v>404</v>
      </c>
      <c r="N78" s="20" t="s">
        <v>404</v>
      </c>
      <c r="O78" s="18" t="s">
        <v>404</v>
      </c>
      <c r="P78" s="20" t="s">
        <v>404</v>
      </c>
      <c r="Q78" s="18" t="s">
        <v>404</v>
      </c>
      <c r="R78" s="20" t="s">
        <v>404</v>
      </c>
      <c r="S78" s="18" t="s">
        <v>404</v>
      </c>
      <c r="T78" s="20" t="s">
        <v>404</v>
      </c>
      <c r="U78" s="18" t="n">
        <v>527.0364541500001</v>
      </c>
      <c r="V78" s="20" t="n">
        <v>17.03895878</v>
      </c>
    </row>
    <row customHeight="1" ht="25" r="79" spans="1:22">
      <c r="A79" s="15" t="s">
        <v>476</v>
      </c>
      <c r="B79" s="17" t="n">
        <v>1657</v>
      </c>
      <c r="C79" s="18">
        <f>(21.0/B79*100)</f>
        <v/>
      </c>
      <c r="D79" s="19" t="n">
        <v>1636</v>
      </c>
      <c r="E79" s="18" t="n">
        <v>486.16512242</v>
      </c>
      <c r="F79" s="20" t="n">
        <v>10.8023748</v>
      </c>
      <c r="G79" s="18" t="n">
        <v>450.17588288</v>
      </c>
      <c r="H79" s="20" t="n">
        <v>13.06774638</v>
      </c>
      <c r="I79" s="18" t="n">
        <v>474.1937847</v>
      </c>
      <c r="J79" s="20" t="n">
        <v>20.62280353</v>
      </c>
      <c r="K79" s="18" t="n">
        <v>424.59486487</v>
      </c>
      <c r="L79" s="20" t="n">
        <v>12.27003529</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425.65009374</v>
      </c>
      <c r="F80" s="20" t="n">
        <v>4.31529256</v>
      </c>
      <c r="G80" s="18" t="n">
        <v>426.83633673</v>
      </c>
      <c r="H80" s="20" t="n">
        <v>9.02738297</v>
      </c>
      <c r="I80" s="18" t="n">
        <v>436.28797558</v>
      </c>
      <c r="J80" s="20" t="n">
        <v>11.4340988</v>
      </c>
      <c r="K80" s="18" t="n">
        <v>414.04256111</v>
      </c>
      <c r="L80" s="20" t="n">
        <v>22.55644262</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438.71809268</v>
      </c>
      <c r="F81" s="20" t="n">
        <v>6.87059656</v>
      </c>
      <c r="G81" s="18" t="n">
        <v>430.72717017</v>
      </c>
      <c r="H81" s="20" t="n">
        <v>4.6775075</v>
      </c>
      <c r="I81" s="18" t="n">
        <v>412.2772993</v>
      </c>
      <c r="J81" s="20" t="n">
        <v>7.4648814</v>
      </c>
      <c r="K81" s="18" t="n">
        <v>376.4903489</v>
      </c>
      <c r="L81" s="20" t="n">
        <v>11.46637808</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517.32990528</v>
      </c>
      <c r="F7" s="20" t="n">
        <v>2.57212271</v>
      </c>
      <c r="G7" s="18" t="n">
        <v>489.40241115</v>
      </c>
      <c r="H7" s="20" t="n">
        <v>3.79879991</v>
      </c>
      <c r="I7" s="18" t="n">
        <v>468.41609928</v>
      </c>
      <c r="J7" s="20" t="n">
        <v>7.10326529</v>
      </c>
      <c r="K7" s="18" t="n">
        <v>463.74733396</v>
      </c>
      <c r="L7" s="20" t="n">
        <v>17.42504974</v>
      </c>
      <c r="M7" s="18" t="s">
        <v>404</v>
      </c>
      <c r="N7" s="20" t="s">
        <v>404</v>
      </c>
      <c r="O7" s="18" t="s">
        <v>404</v>
      </c>
      <c r="P7" s="20" t="s">
        <v>404</v>
      </c>
      <c r="Q7" s="18" t="s">
        <v>404</v>
      </c>
      <c r="R7" s="20" t="s">
        <v>404</v>
      </c>
      <c r="S7" s="18" t="s">
        <v>404</v>
      </c>
      <c r="T7" s="20" t="s">
        <v>404</v>
      </c>
      <c r="U7" s="18" t="n">
        <v>490.69243459</v>
      </c>
      <c r="V7" s="20" t="n">
        <v>8.67496541</v>
      </c>
    </row>
    <row r="8" spans="1:22">
      <c r="A8" s="15" t="s">
        <v>405</v>
      </c>
      <c r="B8" s="17" t="n">
        <v>7007</v>
      </c>
      <c r="C8" s="18">
        <f>(0.0/B8*100)</f>
        <v/>
      </c>
      <c r="D8" s="19" t="n">
        <v>7007</v>
      </c>
      <c r="E8" s="18" t="n">
        <v>484.71460716</v>
      </c>
      <c r="F8" s="20" t="n">
        <v>6.28444767</v>
      </c>
      <c r="G8" s="18" t="n">
        <v>472.00265548</v>
      </c>
      <c r="H8" s="20" t="n">
        <v>7.83224561</v>
      </c>
      <c r="I8" s="18" t="n">
        <v>505.65345591</v>
      </c>
      <c r="J8" s="20" t="n">
        <v>9.53054511</v>
      </c>
      <c r="K8" s="18" t="n">
        <v>510.42757282</v>
      </c>
      <c r="L8" s="20" t="n">
        <v>19.27038971</v>
      </c>
      <c r="M8" s="18" t="s">
        <v>404</v>
      </c>
      <c r="N8" s="20" t="s">
        <v>404</v>
      </c>
      <c r="O8" s="18" t="s">
        <v>404</v>
      </c>
      <c r="P8" s="20" t="s">
        <v>404</v>
      </c>
      <c r="Q8" s="18" t="s">
        <v>404</v>
      </c>
      <c r="R8" s="20" t="s">
        <v>404</v>
      </c>
      <c r="S8" s="18" t="s">
        <v>404</v>
      </c>
      <c r="T8" s="20" t="s">
        <v>404</v>
      </c>
      <c r="U8" s="18" t="n">
        <v>447.60302242</v>
      </c>
      <c r="V8" s="20" t="n">
        <v>13.61926604</v>
      </c>
    </row>
    <row r="9" spans="1:22">
      <c r="A9" s="15" t="s">
        <v>406</v>
      </c>
      <c r="B9" s="17" t="n">
        <v>9651</v>
      </c>
      <c r="C9" s="18">
        <f>(200.0/B9*100)</f>
        <v/>
      </c>
      <c r="D9" s="19" t="n">
        <v>9451</v>
      </c>
      <c r="E9" s="18" t="n">
        <v>516.49097833</v>
      </c>
      <c r="F9" s="20" t="n">
        <v>6.37409079</v>
      </c>
      <c r="G9" s="18" t="n">
        <v>493.13950122</v>
      </c>
      <c r="H9" s="20" t="n">
        <v>6.32381811</v>
      </c>
      <c r="I9" s="18" t="n">
        <v>496.12401669</v>
      </c>
      <c r="J9" s="20" t="n">
        <v>8.729624100000001</v>
      </c>
      <c r="K9" s="18" t="n">
        <v>476.01177647</v>
      </c>
      <c r="L9" s="20" t="n">
        <v>16.73335903</v>
      </c>
      <c r="M9" s="18" t="s">
        <v>404</v>
      </c>
      <c r="N9" s="20" t="s">
        <v>404</v>
      </c>
      <c r="O9" s="18" t="s">
        <v>404</v>
      </c>
      <c r="P9" s="20" t="s">
        <v>404</v>
      </c>
      <c r="Q9" s="18" t="s">
        <v>404</v>
      </c>
      <c r="R9" s="20" t="s">
        <v>404</v>
      </c>
      <c r="S9" s="18" t="s">
        <v>404</v>
      </c>
      <c r="T9" s="20" t="s">
        <v>404</v>
      </c>
      <c r="U9" s="18" t="n">
        <v>475.85123294</v>
      </c>
      <c r="V9" s="20" t="n">
        <v>16.19551425</v>
      </c>
    </row>
    <row r="10" spans="1:22">
      <c r="A10" s="15" t="s">
        <v>407</v>
      </c>
      <c r="B10" s="17" t="n">
        <v>20058</v>
      </c>
      <c r="C10" s="18">
        <f>(2951.0/B10*100)</f>
        <v/>
      </c>
      <c r="D10" s="19" t="n">
        <v>17107</v>
      </c>
      <c r="E10" s="18" t="n">
        <v>531.75138292</v>
      </c>
      <c r="F10" s="20" t="n">
        <v>3.22099037</v>
      </c>
      <c r="G10" s="18" t="n">
        <v>524.02016602</v>
      </c>
      <c r="H10" s="20" t="n">
        <v>3.97773835</v>
      </c>
      <c r="I10" s="18" t="n">
        <v>525.28991189</v>
      </c>
      <c r="J10" s="20" t="n">
        <v>5.38218786</v>
      </c>
      <c r="K10" s="18" t="n">
        <v>487.8077984</v>
      </c>
      <c r="L10" s="20" t="n">
        <v>18.21658208</v>
      </c>
      <c r="M10" s="18" t="s">
        <v>404</v>
      </c>
      <c r="N10" s="20" t="s">
        <v>404</v>
      </c>
      <c r="O10" s="18" t="s">
        <v>404</v>
      </c>
      <c r="P10" s="20" t="s">
        <v>404</v>
      </c>
      <c r="Q10" s="18" t="s">
        <v>404</v>
      </c>
      <c r="R10" s="20" t="s">
        <v>404</v>
      </c>
      <c r="S10" s="18" t="s">
        <v>404</v>
      </c>
      <c r="T10" s="20" t="s">
        <v>404</v>
      </c>
      <c r="U10" s="18" t="n">
        <v>574.54458979</v>
      </c>
      <c r="V10" s="20" t="n">
        <v>8.133642050000001</v>
      </c>
    </row>
    <row r="11" spans="1:22">
      <c r="A11" s="15" t="s">
        <v>408</v>
      </c>
      <c r="B11" s="17" t="n">
        <v>7053</v>
      </c>
      <c r="C11" s="18">
        <f>(137.0/B11*100)</f>
        <v/>
      </c>
      <c r="D11" s="19" t="n">
        <v>6916</v>
      </c>
      <c r="E11" s="18" t="n">
        <v>471.50449952</v>
      </c>
      <c r="F11" s="20" t="n">
        <v>5.11448192</v>
      </c>
      <c r="G11" s="18" t="n">
        <v>452.15529988</v>
      </c>
      <c r="H11" s="20" t="n">
        <v>6.34491676</v>
      </c>
      <c r="I11" s="18" t="n">
        <v>449.73830193</v>
      </c>
      <c r="J11" s="20" t="n">
        <v>10.48345786</v>
      </c>
      <c r="K11" s="18" t="n">
        <v>383.25936019</v>
      </c>
      <c r="L11" s="20" t="n">
        <v>25.77336965</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496.57086602</v>
      </c>
      <c r="F12" s="20" t="n">
        <v>6.91871639</v>
      </c>
      <c r="G12" s="18" t="n">
        <v>487.41354582</v>
      </c>
      <c r="H12" s="20" t="n">
        <v>4.75878821</v>
      </c>
      <c r="I12" s="18" t="n">
        <v>481.6458808</v>
      </c>
      <c r="J12" s="20" t="n">
        <v>5.7357739</v>
      </c>
      <c r="K12" s="18" t="n">
        <v>445.88158764</v>
      </c>
      <c r="L12" s="20" t="n">
        <v>27.46930439</v>
      </c>
      <c r="M12" s="18" t="s">
        <v>404</v>
      </c>
      <c r="N12" s="20" t="s">
        <v>404</v>
      </c>
      <c r="O12" s="18" t="s">
        <v>404</v>
      </c>
      <c r="P12" s="20" t="s">
        <v>404</v>
      </c>
      <c r="Q12" s="18" t="s">
        <v>404</v>
      </c>
      <c r="R12" s="20" t="s">
        <v>404</v>
      </c>
      <c r="S12" s="18" t="s">
        <v>404</v>
      </c>
      <c r="T12" s="20" t="s">
        <v>404</v>
      </c>
      <c r="U12" s="18" t="n">
        <v>499.54323017</v>
      </c>
      <c r="V12" s="20" t="n">
        <v>63.60247722</v>
      </c>
    </row>
    <row r="13" spans="1:22">
      <c r="A13" s="15" t="s">
        <v>410</v>
      </c>
      <c r="B13" s="17" t="n">
        <v>7161</v>
      </c>
      <c r="C13" s="18">
        <f>(1175.0/B13*100)</f>
        <v/>
      </c>
      <c r="D13" s="19" t="n">
        <v>5986</v>
      </c>
      <c r="E13" s="18" t="n">
        <v>502.53469313</v>
      </c>
      <c r="F13" s="20" t="n">
        <v>4.39492689</v>
      </c>
      <c r="G13" s="18" t="n">
        <v>503.31597098</v>
      </c>
      <c r="H13" s="20" t="n">
        <v>4.6482165</v>
      </c>
      <c r="I13" s="18" t="n">
        <v>490.69783335</v>
      </c>
      <c r="J13" s="20" t="n">
        <v>5.57358549</v>
      </c>
      <c r="K13" s="18" t="n">
        <v>475.08761746</v>
      </c>
      <c r="L13" s="20" t="n">
        <v>13.41470575</v>
      </c>
      <c r="M13" s="18" t="s">
        <v>404</v>
      </c>
      <c r="N13" s="20" t="s">
        <v>404</v>
      </c>
      <c r="O13" s="18" t="s">
        <v>404</v>
      </c>
      <c r="P13" s="20" t="s">
        <v>404</v>
      </c>
      <c r="Q13" s="18" t="s">
        <v>404</v>
      </c>
      <c r="R13" s="20" t="s">
        <v>404</v>
      </c>
      <c r="S13" s="18" t="s">
        <v>404</v>
      </c>
      <c r="T13" s="20" t="s">
        <v>404</v>
      </c>
      <c r="U13" s="18" t="n">
        <v>493.58444093</v>
      </c>
      <c r="V13" s="20" t="n">
        <v>8.346066609999999</v>
      </c>
    </row>
    <row r="14" spans="1:22">
      <c r="A14" s="15" t="s">
        <v>411</v>
      </c>
      <c r="B14" s="17" t="n">
        <v>5587</v>
      </c>
      <c r="C14" s="18">
        <f>(0.0/B14*100)</f>
        <v/>
      </c>
      <c r="D14" s="19" t="n">
        <v>5587</v>
      </c>
      <c r="E14" s="18" t="n">
        <v>511.09302447</v>
      </c>
      <c r="F14" s="20" t="n">
        <v>5.95804577</v>
      </c>
      <c r="G14" s="18" t="n">
        <v>523.09911013</v>
      </c>
      <c r="H14" s="20" t="n">
        <v>3.81290175</v>
      </c>
      <c r="I14" s="18" t="n">
        <v>522.08483314</v>
      </c>
      <c r="J14" s="20" t="n">
        <v>3.97840666</v>
      </c>
      <c r="K14" s="18" t="n">
        <v>496.6936553</v>
      </c>
      <c r="L14" s="20" t="n">
        <v>7.53457019</v>
      </c>
      <c r="M14" s="18" t="s">
        <v>404</v>
      </c>
      <c r="N14" s="20" t="s">
        <v>404</v>
      </c>
      <c r="O14" s="18" t="s">
        <v>404</v>
      </c>
      <c r="P14" s="20" t="s">
        <v>404</v>
      </c>
      <c r="Q14" s="18" t="s">
        <v>404</v>
      </c>
      <c r="R14" s="20" t="s">
        <v>404</v>
      </c>
      <c r="S14" s="18" t="s">
        <v>404</v>
      </c>
      <c r="T14" s="20" t="s">
        <v>404</v>
      </c>
      <c r="U14" s="18" t="n">
        <v>553.16066497</v>
      </c>
      <c r="V14" s="20" t="n">
        <v>13.4673101</v>
      </c>
    </row>
    <row r="15" spans="1:22">
      <c r="A15" s="15" t="s">
        <v>412</v>
      </c>
      <c r="B15" s="17" t="n">
        <v>5882</v>
      </c>
      <c r="C15" s="18">
        <f>(0.0/B15*100)</f>
        <v/>
      </c>
      <c r="D15" s="19" t="n">
        <v>5882</v>
      </c>
      <c r="E15" s="18" t="n">
        <v>529.47961385</v>
      </c>
      <c r="F15" s="20" t="n">
        <v>6.91315089</v>
      </c>
      <c r="G15" s="18" t="n">
        <v>526.21085252</v>
      </c>
      <c r="H15" s="20" t="n">
        <v>3.62012831</v>
      </c>
      <c r="I15" s="18" t="n">
        <v>523.2072651</v>
      </c>
      <c r="J15" s="20" t="n">
        <v>4.23639652</v>
      </c>
      <c r="K15" s="18" t="n">
        <v>535.72139139</v>
      </c>
      <c r="L15" s="20" t="n">
        <v>8.19985512</v>
      </c>
      <c r="M15" s="18" t="s">
        <v>404</v>
      </c>
      <c r="N15" s="20" t="s">
        <v>404</v>
      </c>
      <c r="O15" s="18" t="s">
        <v>404</v>
      </c>
      <c r="P15" s="20" t="s">
        <v>404</v>
      </c>
      <c r="Q15" s="18" t="s">
        <v>404</v>
      </c>
      <c r="R15" s="20" t="s">
        <v>404</v>
      </c>
      <c r="S15" s="18" t="s">
        <v>404</v>
      </c>
      <c r="T15" s="20" t="s">
        <v>404</v>
      </c>
      <c r="U15" s="18" t="n">
        <v>553.91715399</v>
      </c>
      <c r="V15" s="20" t="n">
        <v>24.98928153</v>
      </c>
    </row>
    <row r="16" spans="1:22">
      <c r="A16" s="15" t="s">
        <v>413</v>
      </c>
      <c r="B16" s="17" t="n">
        <v>6108</v>
      </c>
      <c r="C16" s="18">
        <f>(440.0/B16*100)</f>
        <v/>
      </c>
      <c r="D16" s="19" t="n">
        <v>5668</v>
      </c>
      <c r="E16" s="18" t="n">
        <v>509.24602415</v>
      </c>
      <c r="F16" s="20" t="n">
        <v>7.17760554</v>
      </c>
      <c r="G16" s="18" t="n">
        <v>505.595431</v>
      </c>
      <c r="H16" s="20" t="n">
        <v>8.175131260000001</v>
      </c>
      <c r="I16" s="18" t="n">
        <v>491.60128571</v>
      </c>
      <c r="J16" s="20" t="n">
        <v>11.4815731</v>
      </c>
      <c r="K16" s="18" t="n">
        <v>503.67224903</v>
      </c>
      <c r="L16" s="20" t="n">
        <v>34.82775536</v>
      </c>
      <c r="M16" s="18" t="s">
        <v>404</v>
      </c>
      <c r="N16" s="20" t="s">
        <v>404</v>
      </c>
      <c r="O16" s="18" t="s">
        <v>404</v>
      </c>
      <c r="P16" s="20" t="s">
        <v>404</v>
      </c>
      <c r="Q16" s="18" t="s">
        <v>404</v>
      </c>
      <c r="R16" s="20" t="s">
        <v>404</v>
      </c>
      <c r="S16" s="18" t="s">
        <v>404</v>
      </c>
      <c r="T16" s="20" t="s">
        <v>404</v>
      </c>
      <c r="U16" s="18" t="n">
        <v>459.83454453</v>
      </c>
      <c r="V16" s="20" t="n">
        <v>37.2831526</v>
      </c>
    </row>
    <row r="17" spans="1:22">
      <c r="A17" s="15" t="s">
        <v>414</v>
      </c>
      <c r="B17" s="17" t="n">
        <v>6504</v>
      </c>
      <c r="C17" s="18">
        <f>(1325.0/B17*100)</f>
        <v/>
      </c>
      <c r="D17" s="19" t="n">
        <v>5179</v>
      </c>
      <c r="E17" s="18" t="n">
        <v>507.60842351</v>
      </c>
      <c r="F17" s="20" t="n">
        <v>9.18216002</v>
      </c>
      <c r="G17" s="18" t="n">
        <v>514.60932928</v>
      </c>
      <c r="H17" s="20" t="n">
        <v>7.8889503</v>
      </c>
      <c r="I17" s="18" t="n">
        <v>507.27334162</v>
      </c>
      <c r="J17" s="20" t="n">
        <v>9.69682824</v>
      </c>
      <c r="K17" s="18" t="n">
        <v>489.54157174</v>
      </c>
      <c r="L17" s="20" t="n">
        <v>19.46257433</v>
      </c>
      <c r="M17" s="18" t="s">
        <v>404</v>
      </c>
      <c r="N17" s="20" t="s">
        <v>404</v>
      </c>
      <c r="O17" s="18" t="s">
        <v>404</v>
      </c>
      <c r="P17" s="20" t="s">
        <v>404</v>
      </c>
      <c r="Q17" s="18" t="s">
        <v>404</v>
      </c>
      <c r="R17" s="20" t="s">
        <v>404</v>
      </c>
      <c r="S17" s="18" t="s">
        <v>404</v>
      </c>
      <c r="T17" s="20" t="s">
        <v>404</v>
      </c>
      <c r="U17" s="18" t="n">
        <v>542.08623916</v>
      </c>
      <c r="V17" s="20" t="n">
        <v>20.93872889</v>
      </c>
    </row>
    <row r="18" spans="1:22">
      <c r="A18" s="15" t="s">
        <v>415</v>
      </c>
      <c r="B18" s="17" t="n">
        <v>5532</v>
      </c>
      <c r="C18" s="18">
        <f>(0.0/B18*100)</f>
        <v/>
      </c>
      <c r="D18" s="19" t="n">
        <v>5532</v>
      </c>
      <c r="E18" s="18" t="n">
        <v>475.44590189</v>
      </c>
      <c r="F18" s="20" t="n">
        <v>15.35360747</v>
      </c>
      <c r="G18" s="18" t="n">
        <v>466.38726035</v>
      </c>
      <c r="H18" s="20" t="n">
        <v>7.90265026</v>
      </c>
      <c r="I18" s="18" t="n">
        <v>468.59550895</v>
      </c>
      <c r="J18" s="20" t="n">
        <v>6.76591626</v>
      </c>
      <c r="K18" s="18" t="n">
        <v>459.27390238</v>
      </c>
      <c r="L18" s="20" t="n">
        <v>16.75590174</v>
      </c>
      <c r="M18" s="18" t="s">
        <v>404</v>
      </c>
      <c r="N18" s="20" t="s">
        <v>404</v>
      </c>
      <c r="O18" s="18" t="s">
        <v>404</v>
      </c>
      <c r="P18" s="20" t="s">
        <v>404</v>
      </c>
      <c r="Q18" s="18" t="s">
        <v>404</v>
      </c>
      <c r="R18" s="20" t="s">
        <v>404</v>
      </c>
      <c r="S18" s="18" t="s">
        <v>404</v>
      </c>
      <c r="T18" s="20" t="s">
        <v>404</v>
      </c>
      <c r="U18" s="18" t="n">
        <v>451.88161236</v>
      </c>
      <c r="V18" s="20" t="n">
        <v>24.21033634</v>
      </c>
    </row>
    <row r="19" spans="1:22">
      <c r="A19" s="15" t="s">
        <v>416</v>
      </c>
      <c r="B19" s="17" t="n">
        <v>5658</v>
      </c>
      <c r="C19" s="18">
        <f>(327.0/B19*100)</f>
        <v/>
      </c>
      <c r="D19" s="19" t="n">
        <v>5331</v>
      </c>
      <c r="E19" s="18" t="n">
        <v>469.15757344</v>
      </c>
      <c r="F19" s="20" t="n">
        <v>14.65508423</v>
      </c>
      <c r="G19" s="18" t="n">
        <v>471.32478891</v>
      </c>
      <c r="H19" s="20" t="n">
        <v>9.755227</v>
      </c>
      <c r="I19" s="18" t="n">
        <v>467.98019363</v>
      </c>
      <c r="J19" s="20" t="n">
        <v>6.26021362</v>
      </c>
      <c r="K19" s="18" t="n">
        <v>476.823243</v>
      </c>
      <c r="L19" s="20" t="n">
        <v>10.20171862</v>
      </c>
      <c r="M19" s="18" t="s">
        <v>404</v>
      </c>
      <c r="N19" s="20" t="s">
        <v>404</v>
      </c>
      <c r="O19" s="18" t="s">
        <v>404</v>
      </c>
      <c r="P19" s="20" t="s">
        <v>404</v>
      </c>
      <c r="Q19" s="18" t="s">
        <v>404</v>
      </c>
      <c r="R19" s="20" t="s">
        <v>404</v>
      </c>
      <c r="S19" s="18" t="s">
        <v>404</v>
      </c>
      <c r="T19" s="20" t="s">
        <v>404</v>
      </c>
      <c r="U19" s="18" t="n">
        <v>438.33741954</v>
      </c>
      <c r="V19" s="20" t="n">
        <v>42.96381662</v>
      </c>
    </row>
    <row r="20" spans="1:22">
      <c r="A20" s="15" t="s">
        <v>417</v>
      </c>
      <c r="B20" s="17" t="n">
        <v>3371</v>
      </c>
      <c r="C20" s="18">
        <f>(24.0/B20*100)</f>
        <v/>
      </c>
      <c r="D20" s="19" t="n">
        <v>3347</v>
      </c>
      <c r="E20" s="18" t="n">
        <v>489.05442001</v>
      </c>
      <c r="F20" s="20" t="n">
        <v>3.87532043</v>
      </c>
      <c r="G20" s="18" t="n">
        <v>476.07432736</v>
      </c>
      <c r="H20" s="20" t="n">
        <v>2.90584797</v>
      </c>
      <c r="I20" s="18" t="n">
        <v>479.77232565</v>
      </c>
      <c r="J20" s="20" t="n">
        <v>3.26006623</v>
      </c>
      <c r="K20" s="18" t="n">
        <v>487.39226961</v>
      </c>
      <c r="L20" s="20" t="n">
        <v>7.19871328</v>
      </c>
      <c r="M20" s="18" t="s">
        <v>404</v>
      </c>
      <c r="N20" s="20" t="s">
        <v>404</v>
      </c>
      <c r="O20" s="18" t="s">
        <v>404</v>
      </c>
      <c r="P20" s="20" t="s">
        <v>404</v>
      </c>
      <c r="Q20" s="18" t="s">
        <v>404</v>
      </c>
      <c r="R20" s="20" t="s">
        <v>404</v>
      </c>
      <c r="S20" s="18" t="s">
        <v>404</v>
      </c>
      <c r="T20" s="20" t="s">
        <v>404</v>
      </c>
      <c r="U20" s="18" t="n">
        <v>426.40696842</v>
      </c>
      <c r="V20" s="20" t="n">
        <v>18.78917593</v>
      </c>
    </row>
    <row r="21" spans="1:22">
      <c r="A21" s="15" t="s">
        <v>418</v>
      </c>
      <c r="B21" s="17" t="n">
        <v>5741</v>
      </c>
      <c r="C21" s="18">
        <f>(0.0/B21*100)</f>
        <v/>
      </c>
      <c r="D21" s="19" t="n">
        <v>5741</v>
      </c>
      <c r="E21" s="18" t="n">
        <v>526.92512888</v>
      </c>
      <c r="F21" s="20" t="n">
        <v>3.81784471</v>
      </c>
      <c r="G21" s="18" t="n">
        <v>526.0218078299999</v>
      </c>
      <c r="H21" s="20" t="n">
        <v>4.93508812</v>
      </c>
      <c r="I21" s="18" t="n">
        <v>513.7864740799999</v>
      </c>
      <c r="J21" s="20" t="n">
        <v>6.51363416</v>
      </c>
      <c r="K21" s="18" t="n">
        <v>506.25192047</v>
      </c>
      <c r="L21" s="20" t="n">
        <v>8.571257060000001</v>
      </c>
      <c r="M21" s="18" t="s">
        <v>404</v>
      </c>
      <c r="N21" s="20" t="s">
        <v>404</v>
      </c>
      <c r="O21" s="18" t="s">
        <v>404</v>
      </c>
      <c r="P21" s="20" t="s">
        <v>404</v>
      </c>
      <c r="Q21" s="18" t="s">
        <v>404</v>
      </c>
      <c r="R21" s="20" t="s">
        <v>404</v>
      </c>
      <c r="S21" s="18" t="s">
        <v>404</v>
      </c>
      <c r="T21" s="20" t="s">
        <v>404</v>
      </c>
      <c r="U21" s="18" t="n">
        <v>515.39074919</v>
      </c>
      <c r="V21" s="20" t="n">
        <v>9.06061562</v>
      </c>
    </row>
    <row r="22" spans="1:22">
      <c r="A22" s="15" t="s">
        <v>419</v>
      </c>
      <c r="B22" s="17" t="n">
        <v>6598</v>
      </c>
      <c r="C22" s="18">
        <f>(0.0/B22*100)</f>
        <v/>
      </c>
      <c r="D22" s="19" t="n">
        <v>6598</v>
      </c>
      <c r="E22" s="18" t="n">
        <v>494.22493823</v>
      </c>
      <c r="F22" s="20" t="n">
        <v>10.23561404</v>
      </c>
      <c r="G22" s="18" t="n">
        <v>484.98547748</v>
      </c>
      <c r="H22" s="20" t="n">
        <v>8.30774248</v>
      </c>
      <c r="I22" s="18" t="n">
        <v>461.75012179</v>
      </c>
      <c r="J22" s="20" t="n">
        <v>11.09101368</v>
      </c>
      <c r="K22" s="18" t="n">
        <v>458.42620071</v>
      </c>
      <c r="L22" s="20" t="n">
        <v>21.28026022</v>
      </c>
      <c r="M22" s="18" t="s">
        <v>404</v>
      </c>
      <c r="N22" s="20" t="s">
        <v>404</v>
      </c>
      <c r="O22" s="18" t="s">
        <v>404</v>
      </c>
      <c r="P22" s="20" t="s">
        <v>404</v>
      </c>
      <c r="Q22" s="18" t="s">
        <v>404</v>
      </c>
      <c r="R22" s="20" t="s">
        <v>404</v>
      </c>
      <c r="S22" s="18" t="s">
        <v>404</v>
      </c>
      <c r="T22" s="20" t="s">
        <v>404</v>
      </c>
      <c r="U22" s="18" t="n">
        <v>502.92464171</v>
      </c>
      <c r="V22" s="20" t="n">
        <v>24.37495411</v>
      </c>
    </row>
    <row r="23" spans="1:22">
      <c r="A23" s="15" t="s">
        <v>420</v>
      </c>
      <c r="B23" s="17" t="n">
        <v>11583</v>
      </c>
      <c r="C23" s="18">
        <f>(3159.0/B23*100)</f>
        <v/>
      </c>
      <c r="D23" s="19" t="n">
        <v>8424</v>
      </c>
      <c r="E23" s="18" t="n">
        <v>495.53990193</v>
      </c>
      <c r="F23" s="20" t="n">
        <v>7.14557149</v>
      </c>
      <c r="G23" s="18" t="n">
        <v>492.96263193</v>
      </c>
      <c r="H23" s="20" t="n">
        <v>6.27893213</v>
      </c>
      <c r="I23" s="18" t="n">
        <v>486.87967456</v>
      </c>
      <c r="J23" s="20" t="n">
        <v>6.9470174</v>
      </c>
      <c r="K23" s="18" t="n">
        <v>454.93886405</v>
      </c>
      <c r="L23" s="20" t="n">
        <v>12.44070675</v>
      </c>
      <c r="M23" s="18" t="s">
        <v>404</v>
      </c>
      <c r="N23" s="20" t="s">
        <v>404</v>
      </c>
      <c r="O23" s="18" t="s">
        <v>404</v>
      </c>
      <c r="P23" s="20" t="s">
        <v>404</v>
      </c>
      <c r="Q23" s="18" t="s">
        <v>404</v>
      </c>
      <c r="R23" s="20" t="s">
        <v>404</v>
      </c>
      <c r="S23" s="18" t="s">
        <v>404</v>
      </c>
      <c r="T23" s="20" t="s">
        <v>404</v>
      </c>
      <c r="U23" s="18" t="n">
        <v>469.44588173</v>
      </c>
      <c r="V23" s="20" t="n">
        <v>23.01906046</v>
      </c>
    </row>
    <row r="24" spans="1:22">
      <c r="A24" s="15" t="s">
        <v>421</v>
      </c>
      <c r="B24" s="17" t="n">
        <v>6647</v>
      </c>
      <c r="C24" s="18">
        <f>(0.0/B24*100)</f>
        <v/>
      </c>
      <c r="D24" s="19" t="n">
        <v>6647</v>
      </c>
      <c r="E24" s="18" t="n">
        <v>528.57440282</v>
      </c>
      <c r="F24" s="20" t="n">
        <v>18.49171376</v>
      </c>
      <c r="G24" s="18" t="n">
        <v>526.31743794</v>
      </c>
      <c r="H24" s="20" t="n">
        <v>7.60744787</v>
      </c>
      <c r="I24" s="18" t="n">
        <v>515.43289902</v>
      </c>
      <c r="J24" s="20" t="n">
        <v>5.64054504</v>
      </c>
      <c r="K24" s="18" t="n">
        <v>492.81564402</v>
      </c>
      <c r="L24" s="20" t="n">
        <v>13.15904612</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518.015527</v>
      </c>
      <c r="F25" s="20" t="n">
        <v>11.81973984</v>
      </c>
      <c r="G25" s="18" t="n">
        <v>522.13844508</v>
      </c>
      <c r="H25" s="20" t="n">
        <v>6.51834452</v>
      </c>
      <c r="I25" s="18" t="n">
        <v>515.34855425</v>
      </c>
      <c r="J25" s="20" t="n">
        <v>5.42358594</v>
      </c>
      <c r="K25" s="18" t="n">
        <v>503.63856283</v>
      </c>
      <c r="L25" s="20" t="n">
        <v>11.10006116</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480.61356905</v>
      </c>
      <c r="F26" s="20" t="n">
        <v>4.26568261</v>
      </c>
      <c r="G26" s="18" t="n">
        <v>484.46851398</v>
      </c>
      <c r="H26" s="20" t="n">
        <v>3.40306467</v>
      </c>
      <c r="I26" s="18" t="n">
        <v>495.9698369</v>
      </c>
      <c r="J26" s="20" t="n">
        <v>4.21178843</v>
      </c>
      <c r="K26" s="18" t="n">
        <v>504.68401589</v>
      </c>
      <c r="L26" s="20" t="n">
        <v>8.104249810000001</v>
      </c>
      <c r="M26" s="18" t="s">
        <v>404</v>
      </c>
      <c r="N26" s="20" t="s">
        <v>404</v>
      </c>
      <c r="O26" s="18" t="s">
        <v>404</v>
      </c>
      <c r="P26" s="20" t="s">
        <v>404</v>
      </c>
      <c r="Q26" s="18" t="s">
        <v>404</v>
      </c>
      <c r="R26" s="20" t="s">
        <v>404</v>
      </c>
      <c r="S26" s="18" t="s">
        <v>404</v>
      </c>
      <c r="T26" s="20" t="s">
        <v>404</v>
      </c>
      <c r="U26" s="18" t="n">
        <v>480.40640653</v>
      </c>
      <c r="V26" s="20" t="n">
        <v>16.37597736</v>
      </c>
    </row>
    <row r="27" spans="1:22">
      <c r="A27" s="15" t="s">
        <v>424</v>
      </c>
      <c r="B27" s="17" t="n">
        <v>5299</v>
      </c>
      <c r="C27" s="18">
        <f>(0.0/B27*100)</f>
        <v/>
      </c>
      <c r="D27" s="19" t="n">
        <v>5299</v>
      </c>
      <c r="E27" s="18" t="n">
        <v>494.84435057</v>
      </c>
      <c r="F27" s="20" t="n">
        <v>2.259851</v>
      </c>
      <c r="G27" s="18" t="n">
        <v>468.30787282</v>
      </c>
      <c r="H27" s="20" t="n">
        <v>1.85930754</v>
      </c>
      <c r="I27" s="18" t="n">
        <v>543.46381954</v>
      </c>
      <c r="J27" s="20" t="n">
        <v>5.72300655</v>
      </c>
      <c r="K27" s="18" t="s">
        <v>404</v>
      </c>
      <c r="L27" s="20" t="s">
        <v>404</v>
      </c>
      <c r="M27" s="18" t="s">
        <v>404</v>
      </c>
      <c r="N27" s="20" t="s">
        <v>404</v>
      </c>
      <c r="O27" s="18" t="s">
        <v>404</v>
      </c>
      <c r="P27" s="20" t="s">
        <v>404</v>
      </c>
      <c r="Q27" s="18" t="s">
        <v>404</v>
      </c>
      <c r="R27" s="20" t="s">
        <v>404</v>
      </c>
      <c r="S27" s="18" t="s">
        <v>404</v>
      </c>
      <c r="T27" s="20" t="s">
        <v>404</v>
      </c>
      <c r="U27" s="18" t="n">
        <v>468.38694583</v>
      </c>
      <c r="V27" s="20" t="n">
        <v>33.96418549</v>
      </c>
    </row>
    <row r="28" spans="1:22">
      <c r="A28" s="15" t="s">
        <v>425</v>
      </c>
      <c r="B28" s="17" t="n">
        <v>7568</v>
      </c>
      <c r="C28" s="18">
        <f>(0.0/B28*100)</f>
        <v/>
      </c>
      <c r="D28" s="19" t="n">
        <v>7568</v>
      </c>
      <c r="E28" s="18" t="n">
        <v>455.16322488</v>
      </c>
      <c r="F28" s="20" t="n">
        <v>6.33286895</v>
      </c>
      <c r="G28" s="18" t="n">
        <v>439.27499439</v>
      </c>
      <c r="H28" s="20" t="n">
        <v>7.24015837</v>
      </c>
      <c r="I28" s="18" t="n">
        <v>413.33503691</v>
      </c>
      <c r="J28" s="20" t="n">
        <v>4.22383774</v>
      </c>
      <c r="K28" s="18" t="n">
        <v>399.58577926</v>
      </c>
      <c r="L28" s="20" t="n">
        <v>5.37494147</v>
      </c>
      <c r="M28" s="18" t="s">
        <v>404</v>
      </c>
      <c r="N28" s="20" t="s">
        <v>404</v>
      </c>
      <c r="O28" s="18" t="s">
        <v>404</v>
      </c>
      <c r="P28" s="20" t="s">
        <v>404</v>
      </c>
      <c r="Q28" s="18" t="s">
        <v>404</v>
      </c>
      <c r="R28" s="20" t="s">
        <v>404</v>
      </c>
      <c r="S28" s="18" t="s">
        <v>404</v>
      </c>
      <c r="T28" s="20" t="s">
        <v>404</v>
      </c>
      <c r="U28" s="18" t="n">
        <v>386.93421693</v>
      </c>
      <c r="V28" s="20" t="n">
        <v>7.16399012</v>
      </c>
    </row>
    <row r="29" spans="1:22">
      <c r="A29" s="15" t="s">
        <v>426</v>
      </c>
      <c r="B29" s="17" t="n">
        <v>5385</v>
      </c>
      <c r="C29" s="18">
        <f>(1123.0/B29*100)</f>
        <v/>
      </c>
      <c r="D29" s="19" t="n">
        <v>4262</v>
      </c>
      <c r="E29" s="18" t="n">
        <v>502.08432121</v>
      </c>
      <c r="F29" s="20" t="n">
        <v>8.058652520000001</v>
      </c>
      <c r="G29" s="18" t="n">
        <v>523.41153578</v>
      </c>
      <c r="H29" s="20" t="n">
        <v>10.55326664</v>
      </c>
      <c r="I29" s="18" t="n">
        <v>497.61350115</v>
      </c>
      <c r="J29" s="20" t="n">
        <v>13.63035865</v>
      </c>
      <c r="K29" s="18" t="n">
        <v>457.11505364</v>
      </c>
      <c r="L29" s="20" t="n">
        <v>45.79890829</v>
      </c>
      <c r="M29" s="18" t="s">
        <v>404</v>
      </c>
      <c r="N29" s="20" t="s">
        <v>404</v>
      </c>
      <c r="O29" s="18" t="s">
        <v>404</v>
      </c>
      <c r="P29" s="20" t="s">
        <v>404</v>
      </c>
      <c r="Q29" s="18" t="s">
        <v>404</v>
      </c>
      <c r="R29" s="20" t="s">
        <v>404</v>
      </c>
      <c r="S29" s="18" t="s">
        <v>404</v>
      </c>
      <c r="T29" s="20" t="s">
        <v>404</v>
      </c>
      <c r="U29" s="18" t="n">
        <v>478.21666626</v>
      </c>
      <c r="V29" s="20" t="n">
        <v>12.79602986</v>
      </c>
    </row>
    <row r="30" spans="1:22">
      <c r="A30" s="15" t="s">
        <v>427</v>
      </c>
      <c r="B30" s="17" t="n">
        <v>4520</v>
      </c>
      <c r="C30" s="18">
        <f>(958.0/B30*100)</f>
        <v/>
      </c>
      <c r="D30" s="19" t="n">
        <v>3562</v>
      </c>
      <c r="E30" s="18" t="n">
        <v>523.3902365</v>
      </c>
      <c r="F30" s="20" t="n">
        <v>5.61672447</v>
      </c>
      <c r="G30" s="18" t="n">
        <v>504.68116485</v>
      </c>
      <c r="H30" s="20" t="n">
        <v>5.97341274</v>
      </c>
      <c r="I30" s="18" t="n">
        <v>496.37806717</v>
      </c>
      <c r="J30" s="20" t="n">
        <v>7.17254788</v>
      </c>
      <c r="K30" s="18" t="n">
        <v>424.9776974</v>
      </c>
      <c r="L30" s="20" t="n">
        <v>12.54738072</v>
      </c>
      <c r="M30" s="18" t="s">
        <v>404</v>
      </c>
      <c r="N30" s="20" t="s">
        <v>404</v>
      </c>
      <c r="O30" s="18" t="s">
        <v>404</v>
      </c>
      <c r="P30" s="20" t="s">
        <v>404</v>
      </c>
      <c r="Q30" s="18" t="s">
        <v>404</v>
      </c>
      <c r="R30" s="20" t="s">
        <v>404</v>
      </c>
      <c r="S30" s="18" t="s">
        <v>404</v>
      </c>
      <c r="T30" s="20" t="s">
        <v>404</v>
      </c>
      <c r="U30" s="18" t="n">
        <v>508.34997442</v>
      </c>
      <c r="V30" s="20" t="n">
        <v>20.76358313</v>
      </c>
    </row>
    <row r="31" spans="1:22">
      <c r="A31" s="15" t="s">
        <v>428</v>
      </c>
      <c r="B31" s="17" t="n">
        <v>5456</v>
      </c>
      <c r="C31" s="18">
        <f>(502.0/B31*100)</f>
        <v/>
      </c>
      <c r="D31" s="19" t="n">
        <v>4954</v>
      </c>
      <c r="E31" s="18" t="n">
        <v>526.83446981</v>
      </c>
      <c r="F31" s="20" t="n">
        <v>6.28388451</v>
      </c>
      <c r="G31" s="18" t="n">
        <v>507.46139034</v>
      </c>
      <c r="H31" s="20" t="n">
        <v>4.32324952</v>
      </c>
      <c r="I31" s="18" t="n">
        <v>514.40725208</v>
      </c>
      <c r="J31" s="20" t="n">
        <v>4.38235349</v>
      </c>
      <c r="K31" s="18" t="n">
        <v>494.02575662</v>
      </c>
      <c r="L31" s="20" t="n">
        <v>19.75750185</v>
      </c>
      <c r="M31" s="18" t="s">
        <v>404</v>
      </c>
      <c r="N31" s="20" t="s">
        <v>404</v>
      </c>
      <c r="O31" s="18" t="s">
        <v>404</v>
      </c>
      <c r="P31" s="20" t="s">
        <v>404</v>
      </c>
      <c r="Q31" s="18" t="s">
        <v>404</v>
      </c>
      <c r="R31" s="20" t="s">
        <v>404</v>
      </c>
      <c r="S31" s="18" t="s">
        <v>404</v>
      </c>
      <c r="T31" s="20" t="s">
        <v>404</v>
      </c>
      <c r="U31" s="18" t="n">
        <v>512.60689379</v>
      </c>
      <c r="V31" s="20" t="n">
        <v>11.84894421</v>
      </c>
    </row>
    <row r="32" spans="1:22">
      <c r="A32" s="15" t="s">
        <v>429</v>
      </c>
      <c r="B32" s="17" t="n">
        <v>4478</v>
      </c>
      <c r="C32" s="18">
        <f>(0.0/B32*100)</f>
        <v/>
      </c>
      <c r="D32" s="19" t="n">
        <v>4478</v>
      </c>
      <c r="E32" s="18" t="n">
        <v>505.24806662</v>
      </c>
      <c r="F32" s="20" t="n">
        <v>4.99259742</v>
      </c>
      <c r="G32" s="18" t="n">
        <v>499.23963973</v>
      </c>
      <c r="H32" s="20" t="n">
        <v>4.6543294</v>
      </c>
      <c r="I32" s="18" t="n">
        <v>507.50220175</v>
      </c>
      <c r="J32" s="20" t="n">
        <v>4.85045298</v>
      </c>
      <c r="K32" s="18" t="n">
        <v>519.49529326</v>
      </c>
      <c r="L32" s="20" t="n">
        <v>14.48554365</v>
      </c>
      <c r="M32" s="18" t="s">
        <v>404</v>
      </c>
      <c r="N32" s="20" t="s">
        <v>404</v>
      </c>
      <c r="O32" s="18" t="s">
        <v>404</v>
      </c>
      <c r="P32" s="20" t="s">
        <v>404</v>
      </c>
      <c r="Q32" s="18" t="s">
        <v>404</v>
      </c>
      <c r="R32" s="20" t="s">
        <v>404</v>
      </c>
      <c r="S32" s="18" t="s">
        <v>404</v>
      </c>
      <c r="T32" s="20" t="s">
        <v>404</v>
      </c>
      <c r="U32" s="18" t="n">
        <v>556.19129848</v>
      </c>
      <c r="V32" s="20" t="n">
        <v>8.25053894</v>
      </c>
    </row>
    <row r="33" spans="1:22">
      <c r="A33" s="15" t="s">
        <v>430</v>
      </c>
      <c r="B33" s="17" t="n">
        <v>7325</v>
      </c>
      <c r="C33" s="18">
        <f>(29.0/B33*100)</f>
        <v/>
      </c>
      <c r="D33" s="19" t="n">
        <v>7296</v>
      </c>
      <c r="E33" s="18" t="n">
        <v>509.01458151</v>
      </c>
      <c r="F33" s="20" t="n">
        <v>5.5342155</v>
      </c>
      <c r="G33" s="18" t="n">
        <v>496.57308069</v>
      </c>
      <c r="H33" s="20" t="n">
        <v>4.88405793</v>
      </c>
      <c r="I33" s="18" t="n">
        <v>490.86304332</v>
      </c>
      <c r="J33" s="20" t="n">
        <v>7.79483279</v>
      </c>
      <c r="K33" s="18" t="n">
        <v>464.74583272</v>
      </c>
      <c r="L33" s="20" t="n">
        <v>22.87936414</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438.61983486</v>
      </c>
      <c r="F34" s="20" t="n">
        <v>10.68826943</v>
      </c>
      <c r="G34" s="18" t="n">
        <v>458.50600618</v>
      </c>
      <c r="H34" s="20" t="n">
        <v>7.51545908</v>
      </c>
      <c r="I34" s="18" t="n">
        <v>454.19463297</v>
      </c>
      <c r="J34" s="20" t="n">
        <v>6.68549327</v>
      </c>
      <c r="K34" s="18" t="n">
        <v>455.26679429</v>
      </c>
      <c r="L34" s="20" t="n">
        <v>15.46768397</v>
      </c>
      <c r="M34" s="18" t="s">
        <v>404</v>
      </c>
      <c r="N34" s="20" t="s">
        <v>404</v>
      </c>
      <c r="O34" s="18" t="s">
        <v>404</v>
      </c>
      <c r="P34" s="20" t="s">
        <v>404</v>
      </c>
      <c r="Q34" s="18" t="s">
        <v>404</v>
      </c>
      <c r="R34" s="20" t="s">
        <v>404</v>
      </c>
      <c r="S34" s="18" t="s">
        <v>404</v>
      </c>
      <c r="T34" s="20" t="s">
        <v>404</v>
      </c>
      <c r="U34" s="18" t="n">
        <v>444.04821693</v>
      </c>
      <c r="V34" s="20" t="n">
        <v>18.56406525</v>
      </c>
    </row>
    <row r="35" spans="1:22">
      <c r="A35" s="15" t="s">
        <v>432</v>
      </c>
      <c r="B35" s="17" t="n">
        <v>6406</v>
      </c>
      <c r="C35" s="18">
        <f>(443.0/B35*100)</f>
        <v/>
      </c>
      <c r="D35" s="19" t="n">
        <v>5963</v>
      </c>
      <c r="E35" s="18" t="n">
        <v>537.55833745</v>
      </c>
      <c r="F35" s="20" t="n">
        <v>2.54651758</v>
      </c>
      <c r="G35" s="18" t="n">
        <v>491.61836036</v>
      </c>
      <c r="H35" s="20" t="n">
        <v>2.41965516</v>
      </c>
      <c r="I35" s="18" t="n">
        <v>473.53290882</v>
      </c>
      <c r="J35" s="20" t="n">
        <v>2.81140175</v>
      </c>
      <c r="K35" s="18" t="n">
        <v>486.28292427</v>
      </c>
      <c r="L35" s="20" t="n">
        <v>8.93275285</v>
      </c>
      <c r="M35" s="18" t="s">
        <v>404</v>
      </c>
      <c r="N35" s="20" t="s">
        <v>404</v>
      </c>
      <c r="O35" s="18" t="s">
        <v>404</v>
      </c>
      <c r="P35" s="20" t="s">
        <v>404</v>
      </c>
      <c r="Q35" s="18" t="s">
        <v>404</v>
      </c>
      <c r="R35" s="20" t="s">
        <v>404</v>
      </c>
      <c r="S35" s="18" t="s">
        <v>404</v>
      </c>
      <c r="T35" s="20" t="s">
        <v>404</v>
      </c>
      <c r="U35" s="18" t="n">
        <v>494.83062577</v>
      </c>
      <c r="V35" s="20" t="n">
        <v>11.77595909</v>
      </c>
    </row>
    <row r="36" spans="1:22">
      <c r="A36" s="15" t="s">
        <v>433</v>
      </c>
      <c r="B36" s="17" t="n">
        <v>6736</v>
      </c>
      <c r="C36" s="18">
        <f>(10.0/B36*100)</f>
        <v/>
      </c>
      <c r="D36" s="19" t="n">
        <v>6726</v>
      </c>
      <c r="E36" s="18" t="n">
        <v>511.81112912</v>
      </c>
      <c r="F36" s="20" t="n">
        <v>4.40223749</v>
      </c>
      <c r="G36" s="18" t="n">
        <v>492.28290809</v>
      </c>
      <c r="H36" s="20" t="n">
        <v>4.33039246</v>
      </c>
      <c r="I36" s="18" t="n">
        <v>488.15226395</v>
      </c>
      <c r="J36" s="20" t="n">
        <v>5.42041199</v>
      </c>
      <c r="K36" s="18" t="n">
        <v>488.17282386</v>
      </c>
      <c r="L36" s="20" t="n">
        <v>6.66839961</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503.04415967</v>
      </c>
      <c r="F37" s="20" t="n">
        <v>6.41158299</v>
      </c>
      <c r="G37" s="18" t="n">
        <v>496.91321664</v>
      </c>
      <c r="H37" s="20" t="n">
        <v>4.6401552</v>
      </c>
      <c r="I37" s="18" t="n">
        <v>504.66256805</v>
      </c>
      <c r="J37" s="20" t="n">
        <v>6.21098526</v>
      </c>
      <c r="K37" s="18" t="n">
        <v>442.51328668</v>
      </c>
      <c r="L37" s="20" t="n">
        <v>16.18070292</v>
      </c>
      <c r="M37" s="18" t="s">
        <v>404</v>
      </c>
      <c r="N37" s="20" t="s">
        <v>404</v>
      </c>
      <c r="O37" s="18" t="s">
        <v>404</v>
      </c>
      <c r="P37" s="20" t="s">
        <v>404</v>
      </c>
      <c r="Q37" s="18" t="s">
        <v>404</v>
      </c>
      <c r="R37" s="20" t="s">
        <v>404</v>
      </c>
      <c r="S37" s="18" t="s">
        <v>404</v>
      </c>
      <c r="T37" s="20" t="s">
        <v>404</v>
      </c>
      <c r="U37" s="18" t="n">
        <v>505.27578879</v>
      </c>
      <c r="V37" s="20" t="n">
        <v>7.03222023</v>
      </c>
    </row>
    <row r="38" spans="1:22">
      <c r="A38" s="15" t="s">
        <v>435</v>
      </c>
      <c r="B38" s="17" t="n">
        <v>5860</v>
      </c>
      <c r="C38" s="18">
        <f>(268.0/B38*100)</f>
        <v/>
      </c>
      <c r="D38" s="19" t="n">
        <v>5592</v>
      </c>
      <c r="E38" s="18" t="n">
        <v>500.55547385</v>
      </c>
      <c r="F38" s="20" t="n">
        <v>5.03984531</v>
      </c>
      <c r="G38" s="18" t="n">
        <v>481.17820058</v>
      </c>
      <c r="H38" s="20" t="n">
        <v>7.55109604</v>
      </c>
      <c r="I38" s="18" t="n">
        <v>488.17680807</v>
      </c>
      <c r="J38" s="20" t="n">
        <v>9.18875549</v>
      </c>
      <c r="K38" s="18" t="n">
        <v>367.93455372</v>
      </c>
      <c r="L38" s="20" t="n">
        <v>24.47770677</v>
      </c>
      <c r="M38" s="18" t="s">
        <v>404</v>
      </c>
      <c r="N38" s="20" t="s">
        <v>404</v>
      </c>
      <c r="O38" s="18" t="s">
        <v>404</v>
      </c>
      <c r="P38" s="20" t="s">
        <v>404</v>
      </c>
      <c r="Q38" s="18" t="s">
        <v>404</v>
      </c>
      <c r="R38" s="20" t="s">
        <v>404</v>
      </c>
      <c r="S38" s="18" t="s">
        <v>404</v>
      </c>
      <c r="T38" s="20" t="s">
        <v>404</v>
      </c>
      <c r="U38" s="18" t="n">
        <v>460.25387212</v>
      </c>
      <c r="V38" s="20" t="n">
        <v>30.07151622</v>
      </c>
    </row>
    <row r="39" spans="1:22">
      <c r="A39" s="15" t="s">
        <v>436</v>
      </c>
      <c r="B39" s="17" t="n">
        <v>5895</v>
      </c>
      <c r="C39" s="18">
        <f>(0.0/B39*100)</f>
        <v/>
      </c>
      <c r="D39" s="19" t="n">
        <v>5895</v>
      </c>
      <c r="E39" s="18" t="n">
        <v>457.10023008</v>
      </c>
      <c r="F39" s="20" t="n">
        <v>9.050296250000001</v>
      </c>
      <c r="G39" s="18" t="n">
        <v>433.81949919</v>
      </c>
      <c r="H39" s="20" t="n">
        <v>8.656838329999999</v>
      </c>
      <c r="I39" s="18" t="n">
        <v>420.45276234</v>
      </c>
      <c r="J39" s="20" t="n">
        <v>9.021132919999999</v>
      </c>
      <c r="K39" s="18" t="n">
        <v>388.32351657</v>
      </c>
      <c r="L39" s="20" t="n">
        <v>10.05167735</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497.37535044</v>
      </c>
      <c r="F40" s="20" t="n">
        <v>5.34448052</v>
      </c>
      <c r="G40" s="18" t="n">
        <v>507.03445032</v>
      </c>
      <c r="H40" s="20" t="n">
        <v>6.9174203</v>
      </c>
      <c r="I40" s="18" t="n">
        <v>497.34547441</v>
      </c>
      <c r="J40" s="20" t="n">
        <v>6.45096298</v>
      </c>
      <c r="K40" s="18" t="n">
        <v>497.31297597</v>
      </c>
      <c r="L40" s="20" t="n">
        <v>16.57683523</v>
      </c>
      <c r="M40" s="18" t="s">
        <v>404</v>
      </c>
      <c r="N40" s="20" t="s">
        <v>404</v>
      </c>
      <c r="O40" s="18" t="s">
        <v>404</v>
      </c>
      <c r="P40" s="20" t="s">
        <v>404</v>
      </c>
      <c r="Q40" s="18" t="s">
        <v>404</v>
      </c>
      <c r="R40" s="20" t="s">
        <v>404</v>
      </c>
      <c r="S40" s="18" t="s">
        <v>404</v>
      </c>
      <c r="T40" s="20" t="s">
        <v>404</v>
      </c>
      <c r="U40" s="18" t="n">
        <v>489.67913447</v>
      </c>
      <c r="V40" s="20" t="n">
        <v>9.026799329999999</v>
      </c>
    </row>
    <row r="41" spans="1:22">
      <c r="A41" s="15" t="s">
        <v>438</v>
      </c>
      <c r="B41" s="17" t="n">
        <v>5712</v>
      </c>
      <c r="C41" s="18">
        <f>(99.0/B41*100)</f>
        <v/>
      </c>
      <c r="D41" s="19" t="n">
        <v>5613</v>
      </c>
      <c r="E41" s="18" t="n">
        <v>504.62603964</v>
      </c>
      <c r="F41" s="20" t="n">
        <v>4.96229839</v>
      </c>
      <c r="G41" s="18" t="n">
        <v>500.07470699</v>
      </c>
      <c r="H41" s="20" t="n">
        <v>5.94342328</v>
      </c>
      <c r="I41" s="18" t="n">
        <v>470.65527166</v>
      </c>
      <c r="J41" s="20" t="n">
        <v>9.09438334</v>
      </c>
      <c r="K41" s="18" t="n">
        <v>493.14229319</v>
      </c>
      <c r="L41" s="20" t="n">
        <v>12.47207515</v>
      </c>
      <c r="M41" s="18" t="s">
        <v>404</v>
      </c>
      <c r="N41" s="20" t="s">
        <v>404</v>
      </c>
      <c r="O41" s="18" t="s">
        <v>404</v>
      </c>
      <c r="P41" s="20" t="s">
        <v>404</v>
      </c>
      <c r="Q41" s="18" t="s">
        <v>404</v>
      </c>
      <c r="R41" s="20" t="s">
        <v>404</v>
      </c>
      <c r="S41" s="18" t="s">
        <v>404</v>
      </c>
      <c r="T41" s="20" t="s">
        <v>404</v>
      </c>
      <c r="U41" s="18" t="n">
        <v>510.37204871</v>
      </c>
      <c r="V41" s="20" t="n">
        <v>9.09662621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447.49799227</v>
      </c>
      <c r="F44" s="20" t="n">
        <v>13.09808624</v>
      </c>
      <c r="G44" s="18" t="n">
        <v>412.34270623</v>
      </c>
      <c r="H44" s="20" t="n">
        <v>7.76825367</v>
      </c>
      <c r="I44" s="18" t="n">
        <v>395.62618671</v>
      </c>
      <c r="J44" s="20" t="n">
        <v>5.19474753</v>
      </c>
      <c r="K44" s="18" t="n">
        <v>392.41430753</v>
      </c>
      <c r="L44" s="20" t="n">
        <v>8.267896159999999</v>
      </c>
      <c r="M44" s="18" t="s">
        <v>404</v>
      </c>
      <c r="N44" s="20" t="s">
        <v>404</v>
      </c>
      <c r="O44" s="18" t="s">
        <v>404</v>
      </c>
      <c r="P44" s="20" t="s">
        <v>404</v>
      </c>
      <c r="Q44" s="18" t="s">
        <v>404</v>
      </c>
      <c r="R44" s="20" t="s">
        <v>404</v>
      </c>
      <c r="S44" s="18" t="n">
        <v>413.98625052</v>
      </c>
      <c r="T44" s="20" t="n">
        <v>6.47159819</v>
      </c>
      <c r="U44" s="18" t="n">
        <v>503.096413</v>
      </c>
      <c r="V44" s="20" t="n">
        <v>28.73731351</v>
      </c>
    </row>
    <row r="45" spans="1:22">
      <c r="A45" s="15" t="s">
        <v>442</v>
      </c>
      <c r="B45" s="17" t="n">
        <v>5519</v>
      </c>
      <c r="C45" s="18">
        <f>(0.0/B45*100)</f>
        <v/>
      </c>
      <c r="D45" s="19" t="n">
        <v>5519</v>
      </c>
      <c r="E45" s="18" t="n">
        <v>345.93254053</v>
      </c>
      <c r="F45" s="20" t="n">
        <v>4.84749609</v>
      </c>
      <c r="G45" s="18" t="n">
        <v>351.09145104</v>
      </c>
      <c r="H45" s="20" t="n">
        <v>7.04519041</v>
      </c>
      <c r="I45" s="18" t="n">
        <v>369.53614557</v>
      </c>
      <c r="J45" s="20" t="n">
        <v>11.6890038</v>
      </c>
      <c r="K45" s="18" t="n">
        <v>331.42535767</v>
      </c>
      <c r="L45" s="20" t="n">
        <v>7.63258805</v>
      </c>
      <c r="M45" s="18" t="s">
        <v>404</v>
      </c>
      <c r="N45" s="20" t="s">
        <v>404</v>
      </c>
      <c r="O45" s="18" t="s">
        <v>404</v>
      </c>
      <c r="P45" s="20" t="s">
        <v>404</v>
      </c>
      <c r="Q45" s="18" t="s">
        <v>404</v>
      </c>
      <c r="R45" s="20" t="s">
        <v>404</v>
      </c>
      <c r="S45" s="18" t="s">
        <v>404</v>
      </c>
      <c r="T45" s="20" t="s">
        <v>404</v>
      </c>
      <c r="U45" s="18" t="n">
        <v>362.28667684</v>
      </c>
      <c r="V45" s="20" t="n">
        <v>15.68032456</v>
      </c>
    </row>
    <row r="46" spans="1:22">
      <c r="A46" s="15" t="s">
        <v>443</v>
      </c>
      <c r="B46" s="17" t="n">
        <v>23141</v>
      </c>
      <c r="C46" s="18">
        <f>(4196.0/B46*100)</f>
        <v/>
      </c>
      <c r="D46" s="19" t="n">
        <v>18945</v>
      </c>
      <c r="E46" s="18" t="n">
        <v>429.68091322</v>
      </c>
      <c r="F46" s="20" t="n">
        <v>5.33119707</v>
      </c>
      <c r="G46" s="18" t="n">
        <v>407.99137517</v>
      </c>
      <c r="H46" s="20" t="n">
        <v>5.75851016</v>
      </c>
      <c r="I46" s="18" t="n">
        <v>393.69730746</v>
      </c>
      <c r="J46" s="20" t="n">
        <v>5.85023917</v>
      </c>
      <c r="K46" s="18" t="n">
        <v>392.35755776</v>
      </c>
      <c r="L46" s="20" t="n">
        <v>12.85475462</v>
      </c>
      <c r="M46" s="18" t="s">
        <v>404</v>
      </c>
      <c r="N46" s="20" t="s">
        <v>404</v>
      </c>
      <c r="O46" s="18" t="s">
        <v>404</v>
      </c>
      <c r="P46" s="20" t="s">
        <v>404</v>
      </c>
      <c r="Q46" s="18" t="s">
        <v>404</v>
      </c>
      <c r="R46" s="20" t="s">
        <v>404</v>
      </c>
      <c r="S46" s="18" t="s">
        <v>404</v>
      </c>
      <c r="T46" s="20" t="s">
        <v>404</v>
      </c>
      <c r="U46" s="18" t="n">
        <v>378.91358328</v>
      </c>
      <c r="V46" s="20" t="n">
        <v>9.778512020000001</v>
      </c>
    </row>
    <row r="47" spans="1:22">
      <c r="A47" s="15" t="s">
        <v>444</v>
      </c>
      <c r="B47" s="17" t="n">
        <v>5928</v>
      </c>
      <c r="C47" s="18">
        <f>(0.0/B47*100)</f>
        <v/>
      </c>
      <c r="D47" s="19" t="n">
        <v>5928</v>
      </c>
      <c r="E47" s="18" t="n">
        <v>452.64526356</v>
      </c>
      <c r="F47" s="20" t="n">
        <v>9.139077869999999</v>
      </c>
      <c r="G47" s="18" t="n">
        <v>410.41787319</v>
      </c>
      <c r="H47" s="20" t="n">
        <v>10.0200147</v>
      </c>
      <c r="I47" s="18" t="n">
        <v>413.25391981</v>
      </c>
      <c r="J47" s="20" t="n">
        <v>12.95010495</v>
      </c>
      <c r="K47" s="18" t="n">
        <v>421.74377052</v>
      </c>
      <c r="L47" s="20" t="n">
        <v>32.98156547</v>
      </c>
      <c r="M47" s="18" t="s">
        <v>404</v>
      </c>
      <c r="N47" s="20" t="s">
        <v>404</v>
      </c>
      <c r="O47" s="18" t="s">
        <v>404</v>
      </c>
      <c r="P47" s="20" t="s">
        <v>404</v>
      </c>
      <c r="Q47" s="18" t="s">
        <v>404</v>
      </c>
      <c r="R47" s="20" t="s">
        <v>404</v>
      </c>
      <c r="S47" s="18" t="s">
        <v>404</v>
      </c>
      <c r="T47" s="20" t="s">
        <v>404</v>
      </c>
      <c r="U47" s="18" t="n">
        <v>526.22627632</v>
      </c>
      <c r="V47" s="20" t="n">
        <v>22.09997152</v>
      </c>
    </row>
    <row r="48" spans="1:22">
      <c r="A48" s="15" t="s">
        <v>445</v>
      </c>
      <c r="B48" s="17" t="n">
        <v>9841</v>
      </c>
      <c r="C48" s="18">
        <f>(40.0/B48*100)</f>
        <v/>
      </c>
      <c r="D48" s="19" t="n">
        <v>9801</v>
      </c>
      <c r="E48" s="18" t="n">
        <v>547.10203246</v>
      </c>
      <c r="F48" s="20" t="n">
        <v>10.23357839</v>
      </c>
      <c r="G48" s="18" t="n">
        <v>485.90203459</v>
      </c>
      <c r="H48" s="20" t="n">
        <v>10.64658867</v>
      </c>
      <c r="I48" s="18" t="n">
        <v>475.92213809</v>
      </c>
      <c r="J48" s="20" t="n">
        <v>10.38776327</v>
      </c>
      <c r="K48" s="18" t="n">
        <v>452.79693825</v>
      </c>
      <c r="L48" s="20" t="n">
        <v>13.80968037</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442.29758602</v>
      </c>
      <c r="F49" s="20" t="n">
        <v>5.18884201</v>
      </c>
      <c r="G49" s="18" t="n">
        <v>423.85191254</v>
      </c>
      <c r="H49" s="20" t="n">
        <v>8.09610868</v>
      </c>
      <c r="I49" s="18" t="n">
        <v>408.2214445</v>
      </c>
      <c r="J49" s="20" t="n">
        <v>6.36255359</v>
      </c>
      <c r="K49" s="18" t="n">
        <v>409.03682762</v>
      </c>
      <c r="L49" s="20" t="n">
        <v>10.89272992</v>
      </c>
      <c r="M49" s="18" t="s">
        <v>404</v>
      </c>
      <c r="N49" s="20" t="s">
        <v>404</v>
      </c>
      <c r="O49" s="18" t="s">
        <v>404</v>
      </c>
      <c r="P49" s="20" t="s">
        <v>404</v>
      </c>
      <c r="Q49" s="18" t="s">
        <v>404</v>
      </c>
      <c r="R49" s="20" t="s">
        <v>404</v>
      </c>
      <c r="S49" s="18" t="s">
        <v>404</v>
      </c>
      <c r="T49" s="20" t="s">
        <v>404</v>
      </c>
      <c r="U49" s="18" t="n">
        <v>407.91055236</v>
      </c>
      <c r="V49" s="20" t="n">
        <v>11.81811678</v>
      </c>
    </row>
    <row r="50" spans="1:22">
      <c r="A50" s="15" t="s">
        <v>447</v>
      </c>
      <c r="B50" s="17" t="n">
        <v>11795</v>
      </c>
      <c r="C50" s="18">
        <f>(1031.0/B50*100)</f>
        <v/>
      </c>
      <c r="D50" s="19" t="n">
        <v>10764</v>
      </c>
      <c r="E50" s="18" t="n">
        <v>464.48579063</v>
      </c>
      <c r="F50" s="20" t="n">
        <v>7.37175324</v>
      </c>
      <c r="G50" s="18" t="n">
        <v>437.31457644</v>
      </c>
      <c r="H50" s="20" t="n">
        <v>8.621649570000001</v>
      </c>
      <c r="I50" s="18" t="n">
        <v>420.80318695</v>
      </c>
      <c r="J50" s="20" t="n">
        <v>6.60934185</v>
      </c>
      <c r="K50" s="18" t="n">
        <v>407.02461146</v>
      </c>
      <c r="L50" s="20" t="n">
        <v>6.86284148</v>
      </c>
      <c r="M50" s="18" t="s">
        <v>404</v>
      </c>
      <c r="N50" s="20" t="s">
        <v>404</v>
      </c>
      <c r="O50" s="18" t="s">
        <v>404</v>
      </c>
      <c r="P50" s="20" t="s">
        <v>404</v>
      </c>
      <c r="Q50" s="18" t="s">
        <v>404</v>
      </c>
      <c r="R50" s="20" t="s">
        <v>404</v>
      </c>
      <c r="S50" s="18" t="s">
        <v>404</v>
      </c>
      <c r="T50" s="20" t="s">
        <v>404</v>
      </c>
      <c r="U50" s="18" t="n">
        <v>415.68103824</v>
      </c>
      <c r="V50" s="20" t="n">
        <v>15.58810095</v>
      </c>
    </row>
    <row r="51" spans="1:22">
      <c r="A51" s="15" t="s">
        <v>448</v>
      </c>
      <c r="B51" s="17" t="n">
        <v>6866</v>
      </c>
      <c r="C51" s="18">
        <f>(0.0/B51*100)</f>
        <v/>
      </c>
      <c r="D51" s="19" t="n">
        <v>6866</v>
      </c>
      <c r="E51" s="18" t="n">
        <v>423.89827707</v>
      </c>
      <c r="F51" s="20" t="n">
        <v>6.62831625</v>
      </c>
      <c r="G51" s="18" t="n">
        <v>418.13218174</v>
      </c>
      <c r="H51" s="20" t="n">
        <v>9.73831345</v>
      </c>
      <c r="I51" s="18" t="n">
        <v>421.5896827</v>
      </c>
      <c r="J51" s="20" t="n">
        <v>5.15866263</v>
      </c>
      <c r="K51" s="18" t="n">
        <v>438.48807988</v>
      </c>
      <c r="L51" s="20" t="n">
        <v>5.3313339</v>
      </c>
      <c r="M51" s="18" t="s">
        <v>404</v>
      </c>
      <c r="N51" s="20" t="s">
        <v>404</v>
      </c>
      <c r="O51" s="18" t="s">
        <v>404</v>
      </c>
      <c r="P51" s="20" t="s">
        <v>404</v>
      </c>
      <c r="Q51" s="18" t="s">
        <v>404</v>
      </c>
      <c r="R51" s="20" t="s">
        <v>404</v>
      </c>
      <c r="S51" s="18" t="s">
        <v>404</v>
      </c>
      <c r="T51" s="20" t="s">
        <v>404</v>
      </c>
      <c r="U51" s="18" t="n">
        <v>416.96086434</v>
      </c>
      <c r="V51" s="20" t="n">
        <v>16.06568805</v>
      </c>
    </row>
    <row r="52" spans="1:22">
      <c r="A52" s="15" t="s">
        <v>449</v>
      </c>
      <c r="B52" s="17" t="n">
        <v>5809</v>
      </c>
      <c r="C52" s="18">
        <f>(0.0/B52*100)</f>
        <v/>
      </c>
      <c r="D52" s="19" t="n">
        <v>5809</v>
      </c>
      <c r="E52" s="18" t="n">
        <v>497.74830767</v>
      </c>
      <c r="F52" s="20" t="n">
        <v>13.40551219</v>
      </c>
      <c r="G52" s="18" t="n">
        <v>496.95898201</v>
      </c>
      <c r="H52" s="20" t="n">
        <v>9.726680419999999</v>
      </c>
      <c r="I52" s="18" t="n">
        <v>478.52296461</v>
      </c>
      <c r="J52" s="20" t="n">
        <v>5.68196109</v>
      </c>
      <c r="K52" s="18" t="n">
        <v>487.9708746</v>
      </c>
      <c r="L52" s="20" t="n">
        <v>8.14941642</v>
      </c>
      <c r="M52" s="18" t="s">
        <v>404</v>
      </c>
      <c r="N52" s="20" t="s">
        <v>404</v>
      </c>
      <c r="O52" s="18" t="s">
        <v>404</v>
      </c>
      <c r="P52" s="20" t="s">
        <v>404</v>
      </c>
      <c r="Q52" s="18" t="s">
        <v>404</v>
      </c>
      <c r="R52" s="20" t="s">
        <v>404</v>
      </c>
      <c r="S52" s="18" t="s">
        <v>404</v>
      </c>
      <c r="T52" s="20" t="s">
        <v>404</v>
      </c>
      <c r="U52" s="18" t="n">
        <v>473.36906596</v>
      </c>
      <c r="V52" s="20" t="n">
        <v>20.25782574</v>
      </c>
    </row>
    <row r="53" spans="1:22">
      <c r="A53" s="15" t="s">
        <v>450</v>
      </c>
      <c r="B53" s="17" t="n">
        <v>5571</v>
      </c>
      <c r="C53" s="18">
        <f>(0.0/B53*100)</f>
        <v/>
      </c>
      <c r="D53" s="19" t="n">
        <v>5571</v>
      </c>
      <c r="E53" s="18" t="n">
        <v>458.30137562</v>
      </c>
      <c r="F53" s="20" t="n">
        <v>3.19845426</v>
      </c>
      <c r="G53" s="18" t="n">
        <v>434.6467527</v>
      </c>
      <c r="H53" s="20" t="n">
        <v>2.09668483</v>
      </c>
      <c r="I53" s="18" t="n">
        <v>436.98939065</v>
      </c>
      <c r="J53" s="20" t="n">
        <v>3.72410758</v>
      </c>
      <c r="K53" s="18" t="n">
        <v>456.98552966</v>
      </c>
      <c r="L53" s="20" t="n">
        <v>4.89296512</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379.24595496</v>
      </c>
      <c r="F54" s="20" t="n">
        <v>9.655294749999999</v>
      </c>
      <c r="G54" s="18" t="n">
        <v>369.52730545</v>
      </c>
      <c r="H54" s="20" t="n">
        <v>8.88213296</v>
      </c>
      <c r="I54" s="18" t="n">
        <v>352.41912023</v>
      </c>
      <c r="J54" s="20" t="n">
        <v>6.68053062</v>
      </c>
      <c r="K54" s="18" t="n">
        <v>334.70300955</v>
      </c>
      <c r="L54" s="20" t="n">
        <v>7.21337183</v>
      </c>
      <c r="M54" s="18" t="s">
        <v>404</v>
      </c>
      <c r="N54" s="20" t="s">
        <v>404</v>
      </c>
      <c r="O54" s="18" t="s">
        <v>404</v>
      </c>
      <c r="P54" s="20" t="s">
        <v>404</v>
      </c>
      <c r="Q54" s="18" t="s">
        <v>404</v>
      </c>
      <c r="R54" s="20" t="s">
        <v>404</v>
      </c>
      <c r="S54" s="18" t="s">
        <v>404</v>
      </c>
      <c r="T54" s="20" t="s">
        <v>404</v>
      </c>
      <c r="U54" s="18" t="n">
        <v>351.91687553</v>
      </c>
      <c r="V54" s="20" t="n">
        <v>14.62418493</v>
      </c>
    </row>
    <row r="55" spans="1:22">
      <c r="A55" s="15" t="s">
        <v>452</v>
      </c>
      <c r="B55" s="17" t="n">
        <v>5316</v>
      </c>
      <c r="C55" s="18">
        <f>(43.0/B55*100)</f>
        <v/>
      </c>
      <c r="D55" s="19" t="n">
        <v>5273</v>
      </c>
      <c r="E55" s="18" t="n">
        <v>401.88381972</v>
      </c>
      <c r="F55" s="20" t="n">
        <v>5.11727155</v>
      </c>
      <c r="G55" s="18" t="n">
        <v>416.57301775</v>
      </c>
      <c r="H55" s="20" t="n">
        <v>6.96288073</v>
      </c>
      <c r="I55" s="18" t="n">
        <v>392.64604957</v>
      </c>
      <c r="J55" s="20" t="n">
        <v>6.34760591</v>
      </c>
      <c r="K55" s="18" t="n">
        <v>373.34357948</v>
      </c>
      <c r="L55" s="20" t="n">
        <v>12.58357866</v>
      </c>
      <c r="M55" s="18" t="s">
        <v>404</v>
      </c>
      <c r="N55" s="20" t="s">
        <v>404</v>
      </c>
      <c r="O55" s="18" t="s">
        <v>404</v>
      </c>
      <c r="P55" s="20" t="s">
        <v>404</v>
      </c>
      <c r="Q55" s="18" t="s">
        <v>404</v>
      </c>
      <c r="R55" s="20" t="s">
        <v>404</v>
      </c>
      <c r="S55" s="18" t="n">
        <v>413.6588634</v>
      </c>
      <c r="T55" s="20" t="n">
        <v>5.84716265</v>
      </c>
      <c r="U55" s="18" t="n">
        <v>394.08823183</v>
      </c>
      <c r="V55" s="20" t="n">
        <v>11.20386985</v>
      </c>
    </row>
    <row r="56" spans="1:22">
      <c r="A56" s="15" t="s">
        <v>453</v>
      </c>
      <c r="B56" s="17" t="n">
        <v>5359</v>
      </c>
      <c r="C56" s="18">
        <f>(0.0/B56*100)</f>
        <v/>
      </c>
      <c r="D56" s="19" t="n">
        <v>5359</v>
      </c>
      <c r="E56" s="18" t="n">
        <v>523.4698944199999</v>
      </c>
      <c r="F56" s="20" t="n">
        <v>6.61184841</v>
      </c>
      <c r="G56" s="18" t="n">
        <v>528.8892521499999</v>
      </c>
      <c r="H56" s="20" t="n">
        <v>6.26426764</v>
      </c>
      <c r="I56" s="18" t="n">
        <v>532.2889492</v>
      </c>
      <c r="J56" s="20" t="n">
        <v>10.71147687</v>
      </c>
      <c r="K56" s="18" t="n">
        <v>561.60628027</v>
      </c>
      <c r="L56" s="20" t="n">
        <v>7.92034749</v>
      </c>
      <c r="M56" s="18" t="s">
        <v>404</v>
      </c>
      <c r="N56" s="20" t="s">
        <v>404</v>
      </c>
      <c r="O56" s="18" t="s">
        <v>404</v>
      </c>
      <c r="P56" s="20" t="s">
        <v>404</v>
      </c>
      <c r="Q56" s="18" t="s">
        <v>404</v>
      </c>
      <c r="R56" s="20" t="s">
        <v>404</v>
      </c>
      <c r="S56" s="18" t="s">
        <v>404</v>
      </c>
      <c r="T56" s="20" t="s">
        <v>404</v>
      </c>
      <c r="U56" s="18" t="n">
        <v>517.26822223</v>
      </c>
      <c r="V56" s="20" t="n">
        <v>15.41489383</v>
      </c>
    </row>
    <row r="57" spans="1:22">
      <c r="A57" s="15" t="s">
        <v>454</v>
      </c>
      <c r="B57" s="17" t="n">
        <v>6513</v>
      </c>
      <c r="C57" s="18">
        <f>(0.0/B57*100)</f>
        <v/>
      </c>
      <c r="D57" s="19" t="n">
        <v>6513</v>
      </c>
      <c r="E57" s="18" t="n">
        <v>432.01809883</v>
      </c>
      <c r="F57" s="20" t="n">
        <v>11.28377516</v>
      </c>
      <c r="G57" s="18" t="n">
        <v>400.27994604</v>
      </c>
      <c r="H57" s="20" t="n">
        <v>9.406946550000001</v>
      </c>
      <c r="I57" s="18" t="n">
        <v>407.86652448</v>
      </c>
      <c r="J57" s="20" t="n">
        <v>5.06467787</v>
      </c>
      <c r="K57" s="18" t="n">
        <v>371.62531057</v>
      </c>
      <c r="L57" s="20" t="n">
        <v>5.21020086</v>
      </c>
      <c r="M57" s="18" t="s">
        <v>404</v>
      </c>
      <c r="N57" s="20" t="s">
        <v>404</v>
      </c>
      <c r="O57" s="18" t="s">
        <v>404</v>
      </c>
      <c r="P57" s="20" t="s">
        <v>404</v>
      </c>
      <c r="Q57" s="18" t="s">
        <v>404</v>
      </c>
      <c r="R57" s="20" t="s">
        <v>404</v>
      </c>
      <c r="S57" s="18" t="n">
        <v>389.16446286</v>
      </c>
      <c r="T57" s="20" t="n">
        <v>13.40910877</v>
      </c>
      <c r="U57" s="18" t="s">
        <v>404</v>
      </c>
      <c r="V57" s="20" t="s">
        <v>404</v>
      </c>
    </row>
    <row r="58" spans="1:22">
      <c r="A58" s="15" t="s">
        <v>455</v>
      </c>
      <c r="B58" s="17" t="n">
        <v>7267</v>
      </c>
      <c r="C58" s="18">
        <f>(0.0/B58*100)</f>
        <v/>
      </c>
      <c r="D58" s="19" t="n">
        <v>7267</v>
      </c>
      <c r="E58" s="18" t="n">
        <v>418.61395062</v>
      </c>
      <c r="F58" s="20" t="n">
        <v>6.64213652</v>
      </c>
      <c r="G58" s="18" t="n">
        <v>411.80947273</v>
      </c>
      <c r="H58" s="20" t="n">
        <v>6.57806536</v>
      </c>
      <c r="I58" s="18" t="n">
        <v>389.42330446</v>
      </c>
      <c r="J58" s="20" t="n">
        <v>8.847452479999999</v>
      </c>
      <c r="K58" s="18" t="n">
        <v>404.8453487</v>
      </c>
      <c r="L58" s="20" t="n">
        <v>9.812928230000001</v>
      </c>
      <c r="M58" s="18" t="s">
        <v>404</v>
      </c>
      <c r="N58" s="20" t="s">
        <v>404</v>
      </c>
      <c r="O58" s="18" t="s">
        <v>404</v>
      </c>
      <c r="P58" s="20" t="s">
        <v>404</v>
      </c>
      <c r="Q58" s="18" t="s">
        <v>404</v>
      </c>
      <c r="R58" s="20" t="s">
        <v>404</v>
      </c>
      <c r="S58" s="18" t="n">
        <v>474.01683993</v>
      </c>
      <c r="T58" s="20" t="n">
        <v>6.3192488</v>
      </c>
      <c r="U58" s="18" t="s">
        <v>404</v>
      </c>
      <c r="V58" s="20" t="s">
        <v>404</v>
      </c>
    </row>
    <row r="59" spans="1:22">
      <c r="A59" s="15" t="s">
        <v>456</v>
      </c>
      <c r="B59" s="17" t="n">
        <v>4826</v>
      </c>
      <c r="C59" s="18">
        <f>(0.0/B59*100)</f>
        <v/>
      </c>
      <c r="D59" s="19" t="n">
        <v>4826</v>
      </c>
      <c r="E59" s="18" t="n">
        <v>364.60848917</v>
      </c>
      <c r="F59" s="20" t="n">
        <v>8.999829699999999</v>
      </c>
      <c r="G59" s="18" t="n">
        <v>342.31786912</v>
      </c>
      <c r="H59" s="20" t="n">
        <v>6.39446172</v>
      </c>
      <c r="I59" s="18" t="n">
        <v>352.85865155</v>
      </c>
      <c r="J59" s="20" t="n">
        <v>2.43174177</v>
      </c>
      <c r="K59" s="18" t="n">
        <v>341.87226826</v>
      </c>
      <c r="L59" s="20" t="n">
        <v>1.96682498</v>
      </c>
      <c r="M59" s="18" t="s">
        <v>404</v>
      </c>
      <c r="N59" s="20" t="s">
        <v>404</v>
      </c>
      <c r="O59" s="18" t="s">
        <v>404</v>
      </c>
      <c r="P59" s="20" t="s">
        <v>404</v>
      </c>
      <c r="Q59" s="18" t="s">
        <v>404</v>
      </c>
      <c r="R59" s="20" t="s">
        <v>404</v>
      </c>
      <c r="S59" s="18" t="n">
        <v>309.97811576</v>
      </c>
      <c r="T59" s="20" t="n">
        <v>13.62239184</v>
      </c>
      <c r="U59" s="18" t="n">
        <v>334.24805</v>
      </c>
      <c r="V59" s="20" t="n">
        <v>14.24776964</v>
      </c>
    </row>
    <row r="60" spans="1:22">
      <c r="A60" s="15" t="s">
        <v>457</v>
      </c>
      <c r="B60" s="17" t="n">
        <v>4546</v>
      </c>
      <c r="C60" s="18">
        <f>(0.0/B60*100)</f>
        <v/>
      </c>
      <c r="D60" s="19" t="n">
        <v>4546</v>
      </c>
      <c r="E60" s="18" t="n">
        <v>380.89489354</v>
      </c>
      <c r="F60" s="20" t="n">
        <v>8.39173304</v>
      </c>
      <c r="G60" s="18" t="n">
        <v>336.56746151</v>
      </c>
      <c r="H60" s="20" t="n">
        <v>10.32048183</v>
      </c>
      <c r="I60" s="18" t="n">
        <v>333.57460695</v>
      </c>
      <c r="J60" s="20" t="n">
        <v>10.74149926</v>
      </c>
      <c r="K60" s="18" t="n">
        <v>294.07832361</v>
      </c>
      <c r="L60" s="20" t="n">
        <v>13.74080719</v>
      </c>
      <c r="M60" s="18" t="s">
        <v>404</v>
      </c>
      <c r="N60" s="20" t="s">
        <v>404</v>
      </c>
      <c r="O60" s="18" t="s">
        <v>404</v>
      </c>
      <c r="P60" s="20" t="s">
        <v>404</v>
      </c>
      <c r="Q60" s="18" t="s">
        <v>404</v>
      </c>
      <c r="R60" s="20" t="s">
        <v>404</v>
      </c>
      <c r="S60" s="18" t="s">
        <v>404</v>
      </c>
      <c r="T60" s="20" t="s">
        <v>404</v>
      </c>
      <c r="U60" s="18" t="n">
        <v>322.683047</v>
      </c>
      <c r="V60" s="20" t="n">
        <v>17.4282009</v>
      </c>
    </row>
    <row r="61" spans="1:22">
      <c r="A61" s="15" t="s">
        <v>458</v>
      </c>
      <c r="B61" s="17" t="n">
        <v>6525</v>
      </c>
      <c r="C61" s="18">
        <f>(0.0/B61*100)</f>
        <v/>
      </c>
      <c r="D61" s="19" t="n">
        <v>6525</v>
      </c>
      <c r="E61" s="18" t="n">
        <v>467.76044693</v>
      </c>
      <c r="F61" s="20" t="n">
        <v>9.650554700000001</v>
      </c>
      <c r="G61" s="18" t="n">
        <v>476.45535784</v>
      </c>
      <c r="H61" s="20" t="n">
        <v>6.2505241</v>
      </c>
      <c r="I61" s="18" t="n">
        <v>477.69594524</v>
      </c>
      <c r="J61" s="20" t="n">
        <v>4.52180885</v>
      </c>
      <c r="K61" s="18" t="n">
        <v>450.86396552</v>
      </c>
      <c r="L61" s="20" t="n">
        <v>7.05987314</v>
      </c>
      <c r="M61" s="18" t="s">
        <v>404</v>
      </c>
      <c r="N61" s="20" t="s">
        <v>404</v>
      </c>
      <c r="O61" s="18" t="s">
        <v>404</v>
      </c>
      <c r="P61" s="20" t="s">
        <v>404</v>
      </c>
      <c r="Q61" s="18" t="s">
        <v>404</v>
      </c>
      <c r="R61" s="20" t="s">
        <v>404</v>
      </c>
      <c r="S61" s="18" t="s">
        <v>404</v>
      </c>
      <c r="T61" s="20" t="s">
        <v>404</v>
      </c>
      <c r="U61" s="18" t="n">
        <v>383.02247654</v>
      </c>
      <c r="V61" s="20" t="n">
        <v>19.77633796</v>
      </c>
    </row>
    <row r="62" spans="1:22">
      <c r="A62" s="15" t="s">
        <v>459</v>
      </c>
      <c r="B62" s="17" t="n">
        <v>4476</v>
      </c>
      <c r="C62" s="18">
        <f>(0.0/B62*100)</f>
        <v/>
      </c>
      <c r="D62" s="19" t="n">
        <v>4476</v>
      </c>
      <c r="E62" s="18" t="n">
        <v>514.48228862</v>
      </c>
      <c r="F62" s="20" t="n">
        <v>1.78444793</v>
      </c>
      <c r="G62" s="18" t="n">
        <v>509.39211585</v>
      </c>
      <c r="H62" s="20" t="n">
        <v>2.14624692</v>
      </c>
      <c r="I62" s="18" t="n">
        <v>501.93485513</v>
      </c>
      <c r="J62" s="20" t="n">
        <v>2.64426976</v>
      </c>
      <c r="K62" s="18" t="n">
        <v>492.05900221</v>
      </c>
      <c r="L62" s="20" t="n">
        <v>4.21855186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383.70783986</v>
      </c>
      <c r="F63" s="20" t="n">
        <v>3.64023275</v>
      </c>
      <c r="G63" s="18" t="n">
        <v>352.6089903</v>
      </c>
      <c r="H63" s="20" t="n">
        <v>3.51701497</v>
      </c>
      <c r="I63" s="18" t="n">
        <v>336.34423626</v>
      </c>
      <c r="J63" s="20" t="n">
        <v>2.2175606</v>
      </c>
      <c r="K63" s="18" t="n">
        <v>349.87360173</v>
      </c>
      <c r="L63" s="20" t="n">
        <v>6.80781788</v>
      </c>
      <c r="M63" s="18" t="s">
        <v>404</v>
      </c>
      <c r="N63" s="20" t="s">
        <v>404</v>
      </c>
      <c r="O63" s="18" t="s">
        <v>404</v>
      </c>
      <c r="P63" s="20" t="s">
        <v>404</v>
      </c>
      <c r="Q63" s="18" t="s">
        <v>404</v>
      </c>
      <c r="R63" s="20" t="s">
        <v>404</v>
      </c>
      <c r="S63" s="18" t="s">
        <v>404</v>
      </c>
      <c r="T63" s="20" t="s">
        <v>404</v>
      </c>
      <c r="U63" s="18" t="n">
        <v>372.56629745</v>
      </c>
      <c r="V63" s="20" t="n">
        <v>6.5404978</v>
      </c>
    </row>
    <row r="64" spans="1:22">
      <c r="A64" s="15" t="s">
        <v>461</v>
      </c>
      <c r="B64" s="17" t="n">
        <v>3634</v>
      </c>
      <c r="C64" s="18">
        <f>(27.0/B64*100)</f>
        <v/>
      </c>
      <c r="D64" s="19" t="n">
        <v>3607</v>
      </c>
      <c r="E64" s="18" t="n">
        <v>451.88922369</v>
      </c>
      <c r="F64" s="20" t="n">
        <v>2.15787624</v>
      </c>
      <c r="G64" s="18" t="n">
        <v>442.70078816</v>
      </c>
      <c r="H64" s="20" t="n">
        <v>2.85497803</v>
      </c>
      <c r="I64" s="18" t="n">
        <v>411.811193</v>
      </c>
      <c r="J64" s="20" t="n">
        <v>8.06284982</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427.47154896</v>
      </c>
      <c r="F65" s="20" t="n">
        <v>17.03197737</v>
      </c>
      <c r="G65" s="18" t="n">
        <v>412.27677265</v>
      </c>
      <c r="H65" s="20" t="n">
        <v>7.88289465</v>
      </c>
      <c r="I65" s="18" t="n">
        <v>417.27697308</v>
      </c>
      <c r="J65" s="20" t="n">
        <v>4.21526897</v>
      </c>
      <c r="K65" s="18" t="n">
        <v>409.42824819</v>
      </c>
      <c r="L65" s="20" t="n">
        <v>8.526444379999999</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394.57872151</v>
      </c>
      <c r="F66" s="20" t="n">
        <v>4.83151134</v>
      </c>
      <c r="G66" s="18" t="n">
        <v>431.77047492</v>
      </c>
      <c r="H66" s="20" t="n">
        <v>2.23888648</v>
      </c>
      <c r="I66" s="18" t="n">
        <v>420.73414001</v>
      </c>
      <c r="J66" s="20" t="n">
        <v>2.47077794</v>
      </c>
      <c r="K66" s="18" t="n">
        <v>454.59236858</v>
      </c>
      <c r="L66" s="20" t="n">
        <v>3.80736197</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459.83263736</v>
      </c>
      <c r="F67" s="20" t="n">
        <v>10.09266527</v>
      </c>
      <c r="G67" s="18" t="n">
        <v>402.06105062</v>
      </c>
      <c r="H67" s="20" t="n">
        <v>8.52474529</v>
      </c>
      <c r="I67" s="18" t="n">
        <v>406.45357061</v>
      </c>
      <c r="J67" s="20" t="n">
        <v>5.11235305</v>
      </c>
      <c r="K67" s="18" t="n">
        <v>357.84635617</v>
      </c>
      <c r="L67" s="20" t="n">
        <v>5.16300677</v>
      </c>
      <c r="M67" s="18" t="s">
        <v>404</v>
      </c>
      <c r="N67" s="20" t="s">
        <v>404</v>
      </c>
      <c r="O67" s="18" t="s">
        <v>404</v>
      </c>
      <c r="P67" s="20" t="s">
        <v>404</v>
      </c>
      <c r="Q67" s="18" t="s">
        <v>404</v>
      </c>
      <c r="R67" s="20" t="s">
        <v>404</v>
      </c>
      <c r="S67" s="18" t="s">
        <v>404</v>
      </c>
      <c r="T67" s="20" t="s">
        <v>404</v>
      </c>
      <c r="U67" s="18" t="n">
        <v>410.27932679</v>
      </c>
      <c r="V67" s="20" t="n">
        <v>38.0133071</v>
      </c>
    </row>
    <row r="68" spans="1:22">
      <c r="A68" s="15" t="s">
        <v>465</v>
      </c>
      <c r="B68" s="17" t="n">
        <v>12083</v>
      </c>
      <c r="C68" s="18">
        <f>(0.0/B68*100)</f>
        <v/>
      </c>
      <c r="D68" s="19" t="n">
        <v>12083</v>
      </c>
      <c r="E68" s="18" t="n">
        <v>401.62540475</v>
      </c>
      <c r="F68" s="20" t="n">
        <v>1.16022365</v>
      </c>
      <c r="G68" s="18" t="n">
        <v>415.54868222</v>
      </c>
      <c r="H68" s="20" t="n">
        <v>3.4393741</v>
      </c>
      <c r="I68" s="18" t="n">
        <v>395.92121752</v>
      </c>
      <c r="J68" s="20" t="n">
        <v>3.80450927</v>
      </c>
      <c r="K68" s="18" t="n">
        <v>381.78658622</v>
      </c>
      <c r="L68" s="20" t="n">
        <v>6.4788356</v>
      </c>
      <c r="M68" s="18" t="s">
        <v>404</v>
      </c>
      <c r="N68" s="20" t="s">
        <v>404</v>
      </c>
      <c r="O68" s="18" t="s">
        <v>404</v>
      </c>
      <c r="P68" s="20" t="s">
        <v>404</v>
      </c>
      <c r="Q68" s="18" t="s">
        <v>404</v>
      </c>
      <c r="R68" s="20" t="s">
        <v>404</v>
      </c>
      <c r="S68" s="18" t="s">
        <v>404</v>
      </c>
      <c r="T68" s="20" t="s">
        <v>404</v>
      </c>
      <c r="U68" s="18" t="n">
        <v>419.08063999</v>
      </c>
      <c r="V68" s="20" t="n">
        <v>12.98040002</v>
      </c>
    </row>
    <row r="69" spans="1:22">
      <c r="A69" s="15" t="s">
        <v>466</v>
      </c>
      <c r="B69" s="17" t="n">
        <v>4876</v>
      </c>
      <c r="C69" s="18">
        <f>(0.0/B69*100)</f>
        <v/>
      </c>
      <c r="D69" s="19" t="n">
        <v>4876</v>
      </c>
      <c r="E69" s="18" t="n">
        <v>447.08889833</v>
      </c>
      <c r="F69" s="20" t="n">
        <v>11.53613581</v>
      </c>
      <c r="G69" s="18" t="n">
        <v>438.22131823</v>
      </c>
      <c r="H69" s="20" t="n">
        <v>7.80606864</v>
      </c>
      <c r="I69" s="18" t="n">
        <v>423.31590735</v>
      </c>
      <c r="J69" s="20" t="n">
        <v>6.86975869</v>
      </c>
      <c r="K69" s="18" t="n">
        <v>427.49775457</v>
      </c>
      <c r="L69" s="20" t="n">
        <v>14.31558998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515.55949997</v>
      </c>
      <c r="F70" s="20" t="n">
        <v>5.16285249</v>
      </c>
      <c r="G70" s="18" t="n">
        <v>494.60412937</v>
      </c>
      <c r="H70" s="20" t="n">
        <v>5.78858679</v>
      </c>
      <c r="I70" s="18" t="n">
        <v>489.92383396</v>
      </c>
      <c r="J70" s="20" t="n">
        <v>6.9924729</v>
      </c>
      <c r="K70" s="18" t="n">
        <v>477.64202866</v>
      </c>
      <c r="L70" s="20" t="n">
        <v>6.98340804</v>
      </c>
      <c r="M70" s="18" t="s">
        <v>404</v>
      </c>
      <c r="N70" s="20" t="s">
        <v>404</v>
      </c>
      <c r="O70" s="18" t="s">
        <v>404</v>
      </c>
      <c r="P70" s="20" t="s">
        <v>404</v>
      </c>
      <c r="Q70" s="18" t="s">
        <v>404</v>
      </c>
      <c r="R70" s="20" t="s">
        <v>404</v>
      </c>
      <c r="S70" s="18" t="s">
        <v>404</v>
      </c>
      <c r="T70" s="20" t="s">
        <v>404</v>
      </c>
      <c r="U70" s="18" t="n">
        <v>471.55973684</v>
      </c>
      <c r="V70" s="20" t="n">
        <v>16.96603424</v>
      </c>
    </row>
    <row r="71" spans="1:22">
      <c r="A71" s="15" t="s">
        <v>468</v>
      </c>
      <c r="B71" s="17" t="n">
        <v>6115</v>
      </c>
      <c r="C71" s="18">
        <f>(0.0/B71*100)</f>
        <v/>
      </c>
      <c r="D71" s="19" t="n">
        <v>6115</v>
      </c>
      <c r="E71" s="18" t="n">
        <v>536.63840808</v>
      </c>
      <c r="F71" s="20" t="n">
        <v>1.81862952</v>
      </c>
      <c r="G71" s="18" t="n">
        <v>528.60980355</v>
      </c>
      <c r="H71" s="20" t="n">
        <v>3.69617774</v>
      </c>
      <c r="I71" s="18" t="s">
        <v>404</v>
      </c>
      <c r="J71" s="20" t="s">
        <v>404</v>
      </c>
      <c r="K71" s="18" t="s">
        <v>404</v>
      </c>
      <c r="L71" s="20" t="s">
        <v>404</v>
      </c>
      <c r="M71" s="18" t="s">
        <v>404</v>
      </c>
      <c r="N71" s="20" t="s">
        <v>404</v>
      </c>
      <c r="O71" s="18" t="s">
        <v>404</v>
      </c>
      <c r="P71" s="20" t="s">
        <v>404</v>
      </c>
      <c r="Q71" s="18" t="s">
        <v>404</v>
      </c>
      <c r="R71" s="20" t="s">
        <v>404</v>
      </c>
      <c r="S71" s="18" t="s">
        <v>404</v>
      </c>
      <c r="T71" s="20" t="s">
        <v>404</v>
      </c>
      <c r="U71" s="18" t="n">
        <v>477.62548649</v>
      </c>
      <c r="V71" s="20" t="n">
        <v>16.94240927</v>
      </c>
    </row>
    <row r="72" spans="1:22">
      <c r="A72" s="15" t="s">
        <v>469</v>
      </c>
      <c r="B72" s="17" t="n">
        <v>7708</v>
      </c>
      <c r="C72" s="18">
        <f>(0.0/B72*100)</f>
        <v/>
      </c>
      <c r="D72" s="19" t="n">
        <v>7708</v>
      </c>
      <c r="E72" s="18" t="n">
        <v>504.97087854</v>
      </c>
      <c r="F72" s="20" t="n">
        <v>5.64123954</v>
      </c>
      <c r="G72" s="18" t="n">
        <v>495.78503143</v>
      </c>
      <c r="H72" s="20" t="n">
        <v>5.20170894</v>
      </c>
      <c r="I72" s="18" t="n">
        <v>482.86248429</v>
      </c>
      <c r="J72" s="20" t="n">
        <v>10.50234569</v>
      </c>
      <c r="K72" s="18" t="n">
        <v>437.60475567</v>
      </c>
      <c r="L72" s="20" t="n">
        <v>18.64928534</v>
      </c>
      <c r="M72" s="18" t="s">
        <v>404</v>
      </c>
      <c r="N72" s="20" t="s">
        <v>404</v>
      </c>
      <c r="O72" s="18" t="s">
        <v>404</v>
      </c>
      <c r="P72" s="20" t="s">
        <v>404</v>
      </c>
      <c r="Q72" s="18" t="s">
        <v>404</v>
      </c>
      <c r="R72" s="20" t="s">
        <v>404</v>
      </c>
      <c r="S72" s="18" t="s">
        <v>404</v>
      </c>
      <c r="T72" s="20" t="s">
        <v>404</v>
      </c>
      <c r="U72" s="18" t="n">
        <v>498.65041849</v>
      </c>
      <c r="V72" s="20" t="n">
        <v>35.96749374</v>
      </c>
    </row>
    <row r="73" spans="1:22">
      <c r="A73" s="15" t="s">
        <v>470</v>
      </c>
      <c r="B73" s="17" t="n">
        <v>8249</v>
      </c>
      <c r="C73" s="18">
        <f>(0.0/B73*100)</f>
        <v/>
      </c>
      <c r="D73" s="19" t="n">
        <v>8249</v>
      </c>
      <c r="E73" s="18" t="n">
        <v>425.05994006</v>
      </c>
      <c r="F73" s="20" t="n">
        <v>9.91816714</v>
      </c>
      <c r="G73" s="18" t="n">
        <v>415.67305612</v>
      </c>
      <c r="H73" s="20" t="n">
        <v>6.00708717</v>
      </c>
      <c r="I73" s="18" t="n">
        <v>411.85434226</v>
      </c>
      <c r="J73" s="20" t="n">
        <v>5.94709913</v>
      </c>
      <c r="K73" s="18" t="n">
        <v>372.65505262</v>
      </c>
      <c r="L73" s="20" t="n">
        <v>8.50804415</v>
      </c>
      <c r="M73" s="18" t="s">
        <v>404</v>
      </c>
      <c r="N73" s="20" t="s">
        <v>404</v>
      </c>
      <c r="O73" s="18" t="s">
        <v>404</v>
      </c>
      <c r="P73" s="20" t="s">
        <v>404</v>
      </c>
      <c r="Q73" s="18" t="s">
        <v>404</v>
      </c>
      <c r="R73" s="20" t="s">
        <v>404</v>
      </c>
      <c r="S73" s="18" t="s">
        <v>404</v>
      </c>
      <c r="T73" s="20" t="s">
        <v>404</v>
      </c>
      <c r="U73" s="18" t="n">
        <v>419.73680081</v>
      </c>
      <c r="V73" s="20" t="n">
        <v>11.92535201</v>
      </c>
    </row>
    <row r="74" spans="1:22">
      <c r="A74" s="15" t="s">
        <v>471</v>
      </c>
      <c r="B74" s="17" t="n">
        <v>4692</v>
      </c>
      <c r="C74" s="18">
        <f>(484.0/B74*100)</f>
        <v/>
      </c>
      <c r="D74" s="19" t="n">
        <v>4208</v>
      </c>
      <c r="E74" s="18" t="n">
        <v>406.57256415</v>
      </c>
      <c r="F74" s="20" t="n">
        <v>3.9293295</v>
      </c>
      <c r="G74" s="18" t="n">
        <v>432.97725773</v>
      </c>
      <c r="H74" s="20" t="n">
        <v>2.70718235</v>
      </c>
      <c r="I74" s="18" t="n">
        <v>432.18030719</v>
      </c>
      <c r="J74" s="20" t="n">
        <v>2.71296066</v>
      </c>
      <c r="K74" s="18" t="n">
        <v>401.38898948</v>
      </c>
      <c r="L74" s="20" t="n">
        <v>4.96538029</v>
      </c>
      <c r="M74" s="18" t="s">
        <v>404</v>
      </c>
      <c r="N74" s="20" t="s">
        <v>404</v>
      </c>
      <c r="O74" s="18" t="s">
        <v>404</v>
      </c>
      <c r="P74" s="20" t="s">
        <v>404</v>
      </c>
      <c r="Q74" s="18" t="s">
        <v>404</v>
      </c>
      <c r="R74" s="20" t="s">
        <v>404</v>
      </c>
      <c r="S74" s="18" t="s">
        <v>404</v>
      </c>
      <c r="T74" s="20" t="s">
        <v>404</v>
      </c>
      <c r="U74" s="18" t="n">
        <v>391.48715976</v>
      </c>
      <c r="V74" s="20" t="n">
        <v>10.71194996</v>
      </c>
    </row>
    <row r="75" spans="1:22">
      <c r="A75" s="15" t="s">
        <v>472</v>
      </c>
      <c r="B75" s="17" t="n">
        <v>5375</v>
      </c>
      <c r="C75" s="18">
        <f>(483.0/B75*100)</f>
        <v/>
      </c>
      <c r="D75" s="19" t="n">
        <v>4892</v>
      </c>
      <c r="E75" s="18" t="n">
        <v>374.86007549</v>
      </c>
      <c r="F75" s="20" t="n">
        <v>24.80339543</v>
      </c>
      <c r="G75" s="18" t="n">
        <v>363.23956285</v>
      </c>
      <c r="H75" s="20" t="n">
        <v>10.02300947</v>
      </c>
      <c r="I75" s="18" t="n">
        <v>362.22676631</v>
      </c>
      <c r="J75" s="20" t="n">
        <v>6.1305795</v>
      </c>
      <c r="K75" s="18" t="n">
        <v>362.68131105</v>
      </c>
      <c r="L75" s="20" t="n">
        <v>6.90037046</v>
      </c>
      <c r="M75" s="18" t="s">
        <v>404</v>
      </c>
      <c r="N75" s="20" t="s">
        <v>404</v>
      </c>
      <c r="O75" s="18" t="s">
        <v>404</v>
      </c>
      <c r="P75" s="20" t="s">
        <v>404</v>
      </c>
      <c r="Q75" s="18" t="s">
        <v>404</v>
      </c>
      <c r="R75" s="20" t="s">
        <v>404</v>
      </c>
      <c r="S75" s="18" t="s">
        <v>404</v>
      </c>
      <c r="T75" s="20" t="s">
        <v>404</v>
      </c>
      <c r="U75" s="18" t="n">
        <v>349.17239274</v>
      </c>
      <c r="V75" s="20" t="n">
        <v>18.48387073</v>
      </c>
    </row>
    <row r="76" spans="1:22">
      <c r="A76" s="15" t="s">
        <v>473</v>
      </c>
      <c r="B76" s="17" t="n">
        <v>14167</v>
      </c>
      <c r="C76" s="18">
        <f>(1400.0/B76*100)</f>
        <v/>
      </c>
      <c r="D76" s="19" t="n">
        <v>12767</v>
      </c>
      <c r="E76" s="18" t="n">
        <v>458.29260361</v>
      </c>
      <c r="F76" s="20" t="n">
        <v>5.42485155</v>
      </c>
      <c r="G76" s="18" t="n">
        <v>418.73929467</v>
      </c>
      <c r="H76" s="20" t="n">
        <v>10.87689498</v>
      </c>
      <c r="I76" s="18" t="n">
        <v>406.17208817</v>
      </c>
      <c r="J76" s="20" t="n">
        <v>9.469091840000001</v>
      </c>
      <c r="K76" s="18" t="n">
        <v>406.9973171</v>
      </c>
      <c r="L76" s="20" t="n">
        <v>6.1405026</v>
      </c>
      <c r="M76" s="18" t="s">
        <v>404</v>
      </c>
      <c r="N76" s="20" t="s">
        <v>404</v>
      </c>
      <c r="O76" s="18" t="s">
        <v>404</v>
      </c>
      <c r="P76" s="20" t="s">
        <v>404</v>
      </c>
      <c r="Q76" s="18" t="s">
        <v>404</v>
      </c>
      <c r="R76" s="20" t="s">
        <v>404</v>
      </c>
      <c r="S76" s="18" t="s">
        <v>404</v>
      </c>
      <c r="T76" s="20" t="s">
        <v>404</v>
      </c>
      <c r="U76" s="18" t="n">
        <v>437.73285885</v>
      </c>
      <c r="V76" s="20" t="n">
        <v>11.21470724</v>
      </c>
    </row>
    <row r="77" spans="1:22">
      <c r="A77" s="15" t="s">
        <v>474</v>
      </c>
      <c r="B77" s="17" t="n">
        <v>6062</v>
      </c>
      <c r="C77" s="18">
        <f>(0.0/B77*100)</f>
        <v/>
      </c>
      <c r="D77" s="19" t="n">
        <v>6062</v>
      </c>
      <c r="E77" s="18" t="n">
        <v>456.29548745</v>
      </c>
      <c r="F77" s="20" t="n">
        <v>6.09550136</v>
      </c>
      <c r="G77" s="18" t="n">
        <v>437.01527862</v>
      </c>
      <c r="H77" s="20" t="n">
        <v>6.19573832</v>
      </c>
      <c r="I77" s="18" t="n">
        <v>413.71474518</v>
      </c>
      <c r="J77" s="20" t="n">
        <v>6.36675122</v>
      </c>
      <c r="K77" s="18" t="n">
        <v>396.91445597</v>
      </c>
      <c r="L77" s="20" t="n">
        <v>13.75125969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498.54573129</v>
      </c>
      <c r="F78" s="20" t="n">
        <v>5.05213085</v>
      </c>
      <c r="G78" s="18" t="n">
        <v>495.52940722</v>
      </c>
      <c r="H78" s="20" t="n">
        <v>8.31608879</v>
      </c>
      <c r="I78" s="18" t="n">
        <v>467.4980669</v>
      </c>
      <c r="J78" s="20" t="n">
        <v>7.72496503</v>
      </c>
      <c r="K78" s="18" t="n">
        <v>494.46488918</v>
      </c>
      <c r="L78" s="20" t="n">
        <v>12.35517903</v>
      </c>
      <c r="M78" s="18" t="s">
        <v>404</v>
      </c>
      <c r="N78" s="20" t="s">
        <v>404</v>
      </c>
      <c r="O78" s="18" t="s">
        <v>404</v>
      </c>
      <c r="P78" s="20" t="s">
        <v>404</v>
      </c>
      <c r="Q78" s="18" t="s">
        <v>404</v>
      </c>
      <c r="R78" s="20" t="s">
        <v>404</v>
      </c>
      <c r="S78" s="18" t="s">
        <v>404</v>
      </c>
      <c r="T78" s="20" t="s">
        <v>404</v>
      </c>
      <c r="U78" s="18" t="n">
        <v>514.98936825</v>
      </c>
      <c r="V78" s="20" t="n">
        <v>5.71909251</v>
      </c>
    </row>
    <row customHeight="1" ht="25" r="79" spans="1:22">
      <c r="A79" s="15" t="s">
        <v>476</v>
      </c>
      <c r="B79" s="17" t="n">
        <v>1657</v>
      </c>
      <c r="C79" s="18">
        <f>(21.0/B79*100)</f>
        <v/>
      </c>
      <c r="D79" s="19" t="n">
        <v>1636</v>
      </c>
      <c r="E79" s="18" t="n">
        <v>508.09443976</v>
      </c>
      <c r="F79" s="20" t="n">
        <v>10.53317234</v>
      </c>
      <c r="G79" s="18" t="n">
        <v>456.30562957</v>
      </c>
      <c r="H79" s="20" t="n">
        <v>12.64042364</v>
      </c>
      <c r="I79" s="18" t="n">
        <v>421.14412781</v>
      </c>
      <c r="J79" s="20" t="n">
        <v>11.71457316</v>
      </c>
      <c r="K79" s="18" t="n">
        <v>443.88770158</v>
      </c>
      <c r="L79" s="20" t="n">
        <v>38.91588855</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437.21924427</v>
      </c>
      <c r="F80" s="20" t="n">
        <v>8.692072550000001</v>
      </c>
      <c r="G80" s="18" t="n">
        <v>421.18802115</v>
      </c>
      <c r="H80" s="20" t="n">
        <v>7.8281808</v>
      </c>
      <c r="I80" s="18" t="n">
        <v>424.87451181</v>
      </c>
      <c r="J80" s="20" t="n">
        <v>5.85949406</v>
      </c>
      <c r="K80" s="18" t="n">
        <v>422.06930616</v>
      </c>
      <c r="L80" s="20" t="n">
        <v>17.89708844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436.75300071</v>
      </c>
      <c r="F81" s="20" t="n">
        <v>6.12615327</v>
      </c>
      <c r="G81" s="18" t="n">
        <v>432.77208658</v>
      </c>
      <c r="H81" s="20" t="n">
        <v>5.32745486</v>
      </c>
      <c r="I81" s="18" t="n">
        <v>414.56241213</v>
      </c>
      <c r="J81" s="20" t="n">
        <v>7.49192975</v>
      </c>
      <c r="K81" s="18" t="n">
        <v>402.6494708</v>
      </c>
      <c r="L81" s="20" t="n">
        <v>11.90552203</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516.15405384</v>
      </c>
      <c r="F7" s="20" t="n">
        <v>2.4928226</v>
      </c>
      <c r="G7" s="18" t="n">
        <v>491.08011182</v>
      </c>
      <c r="H7" s="20" t="n">
        <v>3.85783507</v>
      </c>
      <c r="I7" s="18" t="n">
        <v>466.44412853</v>
      </c>
      <c r="J7" s="20" t="n">
        <v>6.96724013</v>
      </c>
      <c r="K7" s="18" t="n">
        <v>455.57002503</v>
      </c>
      <c r="L7" s="20" t="n">
        <v>18.77337541</v>
      </c>
      <c r="M7" s="18" t="s">
        <v>404</v>
      </c>
      <c r="N7" s="20" t="s">
        <v>404</v>
      </c>
      <c r="O7" s="18" t="s">
        <v>404</v>
      </c>
      <c r="P7" s="20" t="s">
        <v>404</v>
      </c>
      <c r="Q7" s="18" t="s">
        <v>404</v>
      </c>
      <c r="R7" s="20" t="s">
        <v>404</v>
      </c>
      <c r="S7" s="18" t="s">
        <v>404</v>
      </c>
      <c r="T7" s="20" t="s">
        <v>404</v>
      </c>
      <c r="U7" s="18" t="n">
        <v>491.60498661</v>
      </c>
      <c r="V7" s="20" t="n">
        <v>8.83573445</v>
      </c>
    </row>
    <row r="8" spans="1:22">
      <c r="A8" s="15" t="s">
        <v>405</v>
      </c>
      <c r="B8" s="17" t="n">
        <v>7007</v>
      </c>
      <c r="C8" s="18">
        <f>(0.0/B8*100)</f>
        <v/>
      </c>
      <c r="D8" s="19" t="n">
        <v>7007</v>
      </c>
      <c r="E8" s="18" t="n">
        <v>478.85281549</v>
      </c>
      <c r="F8" s="20" t="n">
        <v>5.95912536</v>
      </c>
      <c r="G8" s="18" t="n">
        <v>486.78096761</v>
      </c>
      <c r="H8" s="20" t="n">
        <v>7.59415758</v>
      </c>
      <c r="I8" s="18" t="n">
        <v>491.73641924</v>
      </c>
      <c r="J8" s="20" t="n">
        <v>9.86631199</v>
      </c>
      <c r="K8" s="18" t="n">
        <v>506.30491074</v>
      </c>
      <c r="L8" s="20" t="n">
        <v>27.26088056</v>
      </c>
      <c r="M8" s="18" t="s">
        <v>404</v>
      </c>
      <c r="N8" s="20" t="s">
        <v>404</v>
      </c>
      <c r="O8" s="18" t="s">
        <v>404</v>
      </c>
      <c r="P8" s="20" t="s">
        <v>404</v>
      </c>
      <c r="Q8" s="18" t="s">
        <v>404</v>
      </c>
      <c r="R8" s="20" t="s">
        <v>404</v>
      </c>
      <c r="S8" s="18" t="s">
        <v>404</v>
      </c>
      <c r="T8" s="20" t="s">
        <v>404</v>
      </c>
      <c r="U8" s="18" t="n">
        <v>479.3985053</v>
      </c>
      <c r="V8" s="20" t="n">
        <v>19.92635564</v>
      </c>
    </row>
    <row r="9" spans="1:22">
      <c r="A9" s="15" t="s">
        <v>406</v>
      </c>
      <c r="B9" s="17" t="n">
        <v>9651</v>
      </c>
      <c r="C9" s="18">
        <f>(200.0/B9*100)</f>
        <v/>
      </c>
      <c r="D9" s="19" t="n">
        <v>9451</v>
      </c>
      <c r="E9" s="18" t="n">
        <v>510.20492729</v>
      </c>
      <c r="F9" s="20" t="n">
        <v>6.15324213</v>
      </c>
      <c r="G9" s="18" t="n">
        <v>500.30360922</v>
      </c>
      <c r="H9" s="20" t="n">
        <v>5.92845434</v>
      </c>
      <c r="I9" s="18" t="n">
        <v>484.78637879</v>
      </c>
      <c r="J9" s="20" t="n">
        <v>10.41949953</v>
      </c>
      <c r="K9" s="18" t="n">
        <v>479.11552818</v>
      </c>
      <c r="L9" s="20" t="n">
        <v>20.81546681</v>
      </c>
      <c r="M9" s="18" t="s">
        <v>404</v>
      </c>
      <c r="N9" s="20" t="s">
        <v>404</v>
      </c>
      <c r="O9" s="18" t="s">
        <v>404</v>
      </c>
      <c r="P9" s="20" t="s">
        <v>404</v>
      </c>
      <c r="Q9" s="18" t="s">
        <v>404</v>
      </c>
      <c r="R9" s="20" t="s">
        <v>404</v>
      </c>
      <c r="S9" s="18" t="s">
        <v>404</v>
      </c>
      <c r="T9" s="20" t="s">
        <v>404</v>
      </c>
      <c r="U9" s="18" t="n">
        <v>477.9352762</v>
      </c>
      <c r="V9" s="20" t="n">
        <v>15.89207913</v>
      </c>
    </row>
    <row r="10" spans="1:22">
      <c r="A10" s="15" t="s">
        <v>407</v>
      </c>
      <c r="B10" s="17" t="n">
        <v>20058</v>
      </c>
      <c r="C10" s="18">
        <f>(2951.0/B10*100)</f>
        <v/>
      </c>
      <c r="D10" s="19" t="n">
        <v>17107</v>
      </c>
      <c r="E10" s="18" t="n">
        <v>530.59597996</v>
      </c>
      <c r="F10" s="20" t="n">
        <v>3.36834311</v>
      </c>
      <c r="G10" s="18" t="n">
        <v>526.8954093</v>
      </c>
      <c r="H10" s="20" t="n">
        <v>3.33431267</v>
      </c>
      <c r="I10" s="18" t="n">
        <v>515.52560437</v>
      </c>
      <c r="J10" s="20" t="n">
        <v>7.3961054</v>
      </c>
      <c r="K10" s="18" t="n">
        <v>520.75582382</v>
      </c>
      <c r="L10" s="20" t="n">
        <v>11.37533011</v>
      </c>
      <c r="M10" s="18" t="s">
        <v>404</v>
      </c>
      <c r="N10" s="20" t="s">
        <v>404</v>
      </c>
      <c r="O10" s="18" t="s">
        <v>404</v>
      </c>
      <c r="P10" s="20" t="s">
        <v>404</v>
      </c>
      <c r="Q10" s="18" t="s">
        <v>404</v>
      </c>
      <c r="R10" s="20" t="s">
        <v>404</v>
      </c>
      <c r="S10" s="18" t="s">
        <v>404</v>
      </c>
      <c r="T10" s="20" t="s">
        <v>404</v>
      </c>
      <c r="U10" s="18" t="n">
        <v>564.11456041</v>
      </c>
      <c r="V10" s="20" t="n">
        <v>12.03992681</v>
      </c>
    </row>
    <row r="11" spans="1:22">
      <c r="A11" s="15" t="s">
        <v>408</v>
      </c>
      <c r="B11" s="17" t="n">
        <v>7053</v>
      </c>
      <c r="C11" s="18">
        <f>(137.0/B11*100)</f>
        <v/>
      </c>
      <c r="D11" s="19" t="n">
        <v>6916</v>
      </c>
      <c r="E11" s="18" t="n">
        <v>473.93369548</v>
      </c>
      <c r="F11" s="20" t="n">
        <v>4.87462372</v>
      </c>
      <c r="G11" s="18" t="n">
        <v>444.97021363</v>
      </c>
      <c r="H11" s="20" t="n">
        <v>4.91261354</v>
      </c>
      <c r="I11" s="18" t="n">
        <v>450.70701858</v>
      </c>
      <c r="J11" s="20" t="n">
        <v>11.51530596</v>
      </c>
      <c r="K11" s="18" t="n">
        <v>428.53873309</v>
      </c>
      <c r="L11" s="20" t="n">
        <v>24.86957057</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497.00348493</v>
      </c>
      <c r="F12" s="20" t="n">
        <v>7.72798864</v>
      </c>
      <c r="G12" s="18" t="n">
        <v>487.26681492</v>
      </c>
      <c r="H12" s="20" t="n">
        <v>4.40341102</v>
      </c>
      <c r="I12" s="18" t="n">
        <v>476.27477674</v>
      </c>
      <c r="J12" s="20" t="n">
        <v>5.95811475</v>
      </c>
      <c r="K12" s="18" t="n">
        <v>470.2198873</v>
      </c>
      <c r="L12" s="20" t="n">
        <v>33.30262016</v>
      </c>
      <c r="M12" s="18" t="s">
        <v>404</v>
      </c>
      <c r="N12" s="20" t="s">
        <v>404</v>
      </c>
      <c r="O12" s="18" t="s">
        <v>404</v>
      </c>
      <c r="P12" s="20" t="s">
        <v>404</v>
      </c>
      <c r="Q12" s="18" t="s">
        <v>404</v>
      </c>
      <c r="R12" s="20" t="s">
        <v>404</v>
      </c>
      <c r="S12" s="18" t="s">
        <v>404</v>
      </c>
      <c r="T12" s="20" t="s">
        <v>404</v>
      </c>
      <c r="U12" s="18" t="n">
        <v>458.9560231</v>
      </c>
      <c r="V12" s="20" t="n">
        <v>31.38674321</v>
      </c>
    </row>
    <row r="13" spans="1:22">
      <c r="A13" s="15" t="s">
        <v>410</v>
      </c>
      <c r="B13" s="17" t="n">
        <v>7161</v>
      </c>
      <c r="C13" s="18">
        <f>(1175.0/B13*100)</f>
        <v/>
      </c>
      <c r="D13" s="19" t="n">
        <v>5986</v>
      </c>
      <c r="E13" s="18" t="n">
        <v>505.06581736</v>
      </c>
      <c r="F13" s="20" t="n">
        <v>4.53284732</v>
      </c>
      <c r="G13" s="18" t="n">
        <v>497.32889701</v>
      </c>
      <c r="H13" s="20" t="n">
        <v>4.1627888</v>
      </c>
      <c r="I13" s="18" t="n">
        <v>496.50481729</v>
      </c>
      <c r="J13" s="20" t="n">
        <v>5.8166189</v>
      </c>
      <c r="K13" s="18" t="n">
        <v>475.08761746</v>
      </c>
      <c r="L13" s="20" t="n">
        <v>13.41470575</v>
      </c>
      <c r="M13" s="18" t="s">
        <v>404</v>
      </c>
      <c r="N13" s="20" t="s">
        <v>404</v>
      </c>
      <c r="O13" s="18" t="s">
        <v>404</v>
      </c>
      <c r="P13" s="20" t="s">
        <v>404</v>
      </c>
      <c r="Q13" s="18" t="s">
        <v>404</v>
      </c>
      <c r="R13" s="20" t="s">
        <v>404</v>
      </c>
      <c r="S13" s="18" t="s">
        <v>404</v>
      </c>
      <c r="T13" s="20" t="s">
        <v>404</v>
      </c>
      <c r="U13" s="18" t="n">
        <v>497.08812296</v>
      </c>
      <c r="V13" s="20" t="n">
        <v>7.86815294</v>
      </c>
    </row>
    <row r="14" spans="1:22">
      <c r="A14" s="15" t="s">
        <v>411</v>
      </c>
      <c r="B14" s="17" t="n">
        <v>5587</v>
      </c>
      <c r="C14" s="18">
        <f>(0.0/B14*100)</f>
        <v/>
      </c>
      <c r="D14" s="19" t="n">
        <v>5587</v>
      </c>
      <c r="E14" s="18" t="n">
        <v>515.48055373</v>
      </c>
      <c r="F14" s="20" t="n">
        <v>4.204739</v>
      </c>
      <c r="G14" s="18" t="n">
        <v>526.9904099</v>
      </c>
      <c r="H14" s="20" t="n">
        <v>4.00835734</v>
      </c>
      <c r="I14" s="18" t="n">
        <v>512.90057312</v>
      </c>
      <c r="J14" s="20" t="n">
        <v>3.54557485</v>
      </c>
      <c r="K14" s="18" t="n">
        <v>508.201694</v>
      </c>
      <c r="L14" s="20" t="n">
        <v>16.520164</v>
      </c>
      <c r="M14" s="18" t="s">
        <v>404</v>
      </c>
      <c r="N14" s="20" t="s">
        <v>404</v>
      </c>
      <c r="O14" s="18" t="s">
        <v>404</v>
      </c>
      <c r="P14" s="20" t="s">
        <v>404</v>
      </c>
      <c r="Q14" s="18" t="s">
        <v>404</v>
      </c>
      <c r="R14" s="20" t="s">
        <v>404</v>
      </c>
      <c r="S14" s="18" t="s">
        <v>404</v>
      </c>
      <c r="T14" s="20" t="s">
        <v>404</v>
      </c>
      <c r="U14" s="18" t="n">
        <v>553.16066497</v>
      </c>
      <c r="V14" s="20" t="n">
        <v>13.4673101</v>
      </c>
    </row>
    <row r="15" spans="1:22">
      <c r="A15" s="15" t="s">
        <v>412</v>
      </c>
      <c r="B15" s="17" t="n">
        <v>5882</v>
      </c>
      <c r="C15" s="18">
        <f>(0.0/B15*100)</f>
        <v/>
      </c>
      <c r="D15" s="19" t="n">
        <v>5882</v>
      </c>
      <c r="E15" s="18" t="n">
        <v>527.28353898</v>
      </c>
      <c r="F15" s="20" t="n">
        <v>7.67855232</v>
      </c>
      <c r="G15" s="18" t="n">
        <v>529.36853348</v>
      </c>
      <c r="H15" s="20" t="n">
        <v>3.8406424</v>
      </c>
      <c r="I15" s="18" t="n">
        <v>520.48091769</v>
      </c>
      <c r="J15" s="20" t="n">
        <v>4.10052771</v>
      </c>
      <c r="K15" s="18" t="n">
        <v>537.18251631</v>
      </c>
      <c r="L15" s="20" t="n">
        <v>7.9939326</v>
      </c>
      <c r="M15" s="18" t="s">
        <v>404</v>
      </c>
      <c r="N15" s="20" t="s">
        <v>404</v>
      </c>
      <c r="O15" s="18" t="s">
        <v>404</v>
      </c>
      <c r="P15" s="20" t="s">
        <v>404</v>
      </c>
      <c r="Q15" s="18" t="s">
        <v>404</v>
      </c>
      <c r="R15" s="20" t="s">
        <v>404</v>
      </c>
      <c r="S15" s="18" t="s">
        <v>404</v>
      </c>
      <c r="T15" s="20" t="s">
        <v>404</v>
      </c>
      <c r="U15" s="18" t="n">
        <v>553.91715399</v>
      </c>
      <c r="V15" s="20" t="n">
        <v>24.98928153</v>
      </c>
    </row>
    <row r="16" spans="1:22">
      <c r="A16" s="15" t="s">
        <v>413</v>
      </c>
      <c r="B16" s="17" t="n">
        <v>6108</v>
      </c>
      <c r="C16" s="18">
        <f>(440.0/B16*100)</f>
        <v/>
      </c>
      <c r="D16" s="19" t="n">
        <v>5668</v>
      </c>
      <c r="E16" s="18" t="n">
        <v>507.53266799</v>
      </c>
      <c r="F16" s="20" t="n">
        <v>7.02652462</v>
      </c>
      <c r="G16" s="18" t="n">
        <v>502.11853543</v>
      </c>
      <c r="H16" s="20" t="n">
        <v>8.179226829999999</v>
      </c>
      <c r="I16" s="18" t="n">
        <v>502.28734849</v>
      </c>
      <c r="J16" s="20" t="n">
        <v>11.97237558</v>
      </c>
      <c r="K16" s="18" t="n">
        <v>434.27364014</v>
      </c>
      <c r="L16" s="20" t="n">
        <v>43.48972766</v>
      </c>
      <c r="M16" s="18" t="s">
        <v>404</v>
      </c>
      <c r="N16" s="20" t="s">
        <v>404</v>
      </c>
      <c r="O16" s="18" t="s">
        <v>404</v>
      </c>
      <c r="P16" s="20" t="s">
        <v>404</v>
      </c>
      <c r="Q16" s="18" t="s">
        <v>404</v>
      </c>
      <c r="R16" s="20" t="s">
        <v>404</v>
      </c>
      <c r="S16" s="18" t="s">
        <v>404</v>
      </c>
      <c r="T16" s="20" t="s">
        <v>404</v>
      </c>
      <c r="U16" s="18" t="n">
        <v>466.37808061</v>
      </c>
      <c r="V16" s="20" t="n">
        <v>38.20176213</v>
      </c>
    </row>
    <row r="17" spans="1:22">
      <c r="A17" s="15" t="s">
        <v>414</v>
      </c>
      <c r="B17" s="17" t="n">
        <v>6504</v>
      </c>
      <c r="C17" s="18">
        <f>(1325.0/B17*100)</f>
        <v/>
      </c>
      <c r="D17" s="19" t="n">
        <v>5179</v>
      </c>
      <c r="E17" s="18" t="n">
        <v>518.44437128</v>
      </c>
      <c r="F17" s="20" t="n">
        <v>8.974015570000001</v>
      </c>
      <c r="G17" s="18" t="n">
        <v>502.46485492</v>
      </c>
      <c r="H17" s="20" t="n">
        <v>7.98003442</v>
      </c>
      <c r="I17" s="18" t="n">
        <v>515.0418297799999</v>
      </c>
      <c r="J17" s="20" t="n">
        <v>10.03461002</v>
      </c>
      <c r="K17" s="18" t="n">
        <v>459.01892924</v>
      </c>
      <c r="L17" s="20" t="n">
        <v>25.85469455</v>
      </c>
      <c r="M17" s="18" t="s">
        <v>404</v>
      </c>
      <c r="N17" s="20" t="s">
        <v>404</v>
      </c>
      <c r="O17" s="18" t="s">
        <v>404</v>
      </c>
      <c r="P17" s="20" t="s">
        <v>404</v>
      </c>
      <c r="Q17" s="18" t="s">
        <v>404</v>
      </c>
      <c r="R17" s="20" t="s">
        <v>404</v>
      </c>
      <c r="S17" s="18" t="s">
        <v>404</v>
      </c>
      <c r="T17" s="20" t="s">
        <v>404</v>
      </c>
      <c r="U17" s="18" t="n">
        <v>546.73296197</v>
      </c>
      <c r="V17" s="20" t="n">
        <v>15.15442565</v>
      </c>
    </row>
    <row r="18" spans="1:22">
      <c r="A18" s="15" t="s">
        <v>415</v>
      </c>
      <c r="B18" s="17" t="n">
        <v>5532</v>
      </c>
      <c r="C18" s="18">
        <f>(0.0/B18*100)</f>
        <v/>
      </c>
      <c r="D18" s="19" t="n">
        <v>5532</v>
      </c>
      <c r="E18" s="18" t="n">
        <v>467.24202431</v>
      </c>
      <c r="F18" s="20" t="n">
        <v>13.22618553</v>
      </c>
      <c r="G18" s="18" t="n">
        <v>464.25912375</v>
      </c>
      <c r="H18" s="20" t="n">
        <v>6.5926876</v>
      </c>
      <c r="I18" s="18" t="n">
        <v>466.70197364</v>
      </c>
      <c r="J18" s="20" t="n">
        <v>8.53033954</v>
      </c>
      <c r="K18" s="18" t="n">
        <v>476.01756967</v>
      </c>
      <c r="L18" s="20" t="n">
        <v>12.94844755</v>
      </c>
      <c r="M18" s="18" t="s">
        <v>404</v>
      </c>
      <c r="N18" s="20" t="s">
        <v>404</v>
      </c>
      <c r="O18" s="18" t="s">
        <v>404</v>
      </c>
      <c r="P18" s="20" t="s">
        <v>404</v>
      </c>
      <c r="Q18" s="18" t="s">
        <v>404</v>
      </c>
      <c r="R18" s="20" t="s">
        <v>404</v>
      </c>
      <c r="S18" s="18" t="s">
        <v>404</v>
      </c>
      <c r="T18" s="20" t="s">
        <v>404</v>
      </c>
      <c r="U18" s="18" t="n">
        <v>456.91461769</v>
      </c>
      <c r="V18" s="20" t="n">
        <v>31.95499688</v>
      </c>
    </row>
    <row r="19" spans="1:22">
      <c r="A19" s="15" t="s">
        <v>416</v>
      </c>
      <c r="B19" s="17" t="n">
        <v>5658</v>
      </c>
      <c r="C19" s="18">
        <f>(327.0/B19*100)</f>
        <v/>
      </c>
      <c r="D19" s="19" t="n">
        <v>5331</v>
      </c>
      <c r="E19" s="18" t="n">
        <v>461.36031101</v>
      </c>
      <c r="F19" s="20" t="n">
        <v>13.54246172</v>
      </c>
      <c r="G19" s="18" t="n">
        <v>465.35427541</v>
      </c>
      <c r="H19" s="20" t="n">
        <v>7.14263579</v>
      </c>
      <c r="I19" s="18" t="n">
        <v>469.61463161</v>
      </c>
      <c r="J19" s="20" t="n">
        <v>6.915773</v>
      </c>
      <c r="K19" s="18" t="n">
        <v>485.19558833</v>
      </c>
      <c r="L19" s="20" t="n">
        <v>10.79917701</v>
      </c>
      <c r="M19" s="18" t="s">
        <v>404</v>
      </c>
      <c r="N19" s="20" t="s">
        <v>404</v>
      </c>
      <c r="O19" s="18" t="s">
        <v>404</v>
      </c>
      <c r="P19" s="20" t="s">
        <v>404</v>
      </c>
      <c r="Q19" s="18" t="s">
        <v>404</v>
      </c>
      <c r="R19" s="20" t="s">
        <v>404</v>
      </c>
      <c r="S19" s="18" t="s">
        <v>404</v>
      </c>
      <c r="T19" s="20" t="s">
        <v>404</v>
      </c>
      <c r="U19" s="18" t="n">
        <v>438.33741954</v>
      </c>
      <c r="V19" s="20" t="n">
        <v>42.96381662</v>
      </c>
    </row>
    <row r="20" spans="1:22">
      <c r="A20" s="15" t="s">
        <v>417</v>
      </c>
      <c r="B20" s="17" t="n">
        <v>3371</v>
      </c>
      <c r="C20" s="18">
        <f>(24.0/B20*100)</f>
        <v/>
      </c>
      <c r="D20" s="19" t="n">
        <v>3347</v>
      </c>
      <c r="E20" s="18" t="n">
        <v>490.42246037</v>
      </c>
      <c r="F20" s="20" t="n">
        <v>4.10765969</v>
      </c>
      <c r="G20" s="18" t="n">
        <v>474.64994992</v>
      </c>
      <c r="H20" s="20" t="n">
        <v>2.68336416</v>
      </c>
      <c r="I20" s="18" t="n">
        <v>483.58292525</v>
      </c>
      <c r="J20" s="20" t="n">
        <v>3.29068971</v>
      </c>
      <c r="K20" s="18" t="n">
        <v>486.16977343</v>
      </c>
      <c r="L20" s="20" t="n">
        <v>8.659500530000001</v>
      </c>
      <c r="M20" s="18" t="s">
        <v>404</v>
      </c>
      <c r="N20" s="20" t="s">
        <v>404</v>
      </c>
      <c r="O20" s="18" t="s">
        <v>404</v>
      </c>
      <c r="P20" s="20" t="s">
        <v>404</v>
      </c>
      <c r="Q20" s="18" t="s">
        <v>404</v>
      </c>
      <c r="R20" s="20" t="s">
        <v>404</v>
      </c>
      <c r="S20" s="18" t="s">
        <v>404</v>
      </c>
      <c r="T20" s="20" t="s">
        <v>404</v>
      </c>
      <c r="U20" s="18" t="n">
        <v>426.40696842</v>
      </c>
      <c r="V20" s="20" t="n">
        <v>18.78917593</v>
      </c>
    </row>
    <row r="21" spans="1:22">
      <c r="A21" s="15" t="s">
        <v>418</v>
      </c>
      <c r="B21" s="17" t="n">
        <v>5741</v>
      </c>
      <c r="C21" s="18">
        <f>(0.0/B21*100)</f>
        <v/>
      </c>
      <c r="D21" s="19" t="n">
        <v>5741</v>
      </c>
      <c r="E21" s="18" t="n">
        <v>524.09051105</v>
      </c>
      <c r="F21" s="20" t="n">
        <v>4.03985999</v>
      </c>
      <c r="G21" s="18" t="n">
        <v>527.80663487</v>
      </c>
      <c r="H21" s="20" t="n">
        <v>4.45079372</v>
      </c>
      <c r="I21" s="18" t="n">
        <v>512.1324805100001</v>
      </c>
      <c r="J21" s="20" t="n">
        <v>7.27833056</v>
      </c>
      <c r="K21" s="18" t="n">
        <v>509.17691322</v>
      </c>
      <c r="L21" s="20" t="n">
        <v>11.09009501</v>
      </c>
      <c r="M21" s="18" t="s">
        <v>404</v>
      </c>
      <c r="N21" s="20" t="s">
        <v>404</v>
      </c>
      <c r="O21" s="18" t="s">
        <v>404</v>
      </c>
      <c r="P21" s="20" t="s">
        <v>404</v>
      </c>
      <c r="Q21" s="18" t="s">
        <v>404</v>
      </c>
      <c r="R21" s="20" t="s">
        <v>404</v>
      </c>
      <c r="S21" s="18" t="s">
        <v>404</v>
      </c>
      <c r="T21" s="20" t="s">
        <v>404</v>
      </c>
      <c r="U21" s="18" t="n">
        <v>513.6259741</v>
      </c>
      <c r="V21" s="20" t="n">
        <v>7.9358146</v>
      </c>
    </row>
    <row r="22" spans="1:22">
      <c r="A22" s="15" t="s">
        <v>419</v>
      </c>
      <c r="B22" s="17" t="n">
        <v>6598</v>
      </c>
      <c r="C22" s="18">
        <f>(0.0/B22*100)</f>
        <v/>
      </c>
      <c r="D22" s="19" t="n">
        <v>6598</v>
      </c>
      <c r="E22" s="18" t="n">
        <v>485.02184508</v>
      </c>
      <c r="F22" s="20" t="n">
        <v>9.345275129999999</v>
      </c>
      <c r="G22" s="18" t="n">
        <v>486.44534274</v>
      </c>
      <c r="H22" s="20" t="n">
        <v>7.77971078</v>
      </c>
      <c r="I22" s="18" t="n">
        <v>464.38398346</v>
      </c>
      <c r="J22" s="20" t="n">
        <v>9.765117010000001</v>
      </c>
      <c r="K22" s="18" t="n">
        <v>460.63656554</v>
      </c>
      <c r="L22" s="20" t="n">
        <v>31.81343409</v>
      </c>
      <c r="M22" s="18" t="s">
        <v>404</v>
      </c>
      <c r="N22" s="20" t="s">
        <v>404</v>
      </c>
      <c r="O22" s="18" t="s">
        <v>404</v>
      </c>
      <c r="P22" s="20" t="s">
        <v>404</v>
      </c>
      <c r="Q22" s="18" t="s">
        <v>404</v>
      </c>
      <c r="R22" s="20" t="s">
        <v>404</v>
      </c>
      <c r="S22" s="18" t="s">
        <v>404</v>
      </c>
      <c r="T22" s="20" t="s">
        <v>404</v>
      </c>
      <c r="U22" s="18" t="n">
        <v>498.15470865</v>
      </c>
      <c r="V22" s="20" t="n">
        <v>26.31068118</v>
      </c>
    </row>
    <row r="23" spans="1:22">
      <c r="A23" s="15" t="s">
        <v>420</v>
      </c>
      <c r="B23" s="17" t="n">
        <v>11583</v>
      </c>
      <c r="C23" s="18">
        <f>(3159.0/B23*100)</f>
        <v/>
      </c>
      <c r="D23" s="19" t="n">
        <v>8424</v>
      </c>
      <c r="E23" s="18" t="n">
        <v>494.00542479</v>
      </c>
      <c r="F23" s="20" t="n">
        <v>8.632480449999999</v>
      </c>
      <c r="G23" s="18" t="n">
        <v>496.54423809</v>
      </c>
      <c r="H23" s="20" t="n">
        <v>5.21234207</v>
      </c>
      <c r="I23" s="18" t="n">
        <v>483.92650619</v>
      </c>
      <c r="J23" s="20" t="n">
        <v>8.274885810000001</v>
      </c>
      <c r="K23" s="18" t="n">
        <v>462.69882872</v>
      </c>
      <c r="L23" s="20" t="n">
        <v>10.28093529</v>
      </c>
      <c r="M23" s="18" t="s">
        <v>404</v>
      </c>
      <c r="N23" s="20" t="s">
        <v>404</v>
      </c>
      <c r="O23" s="18" t="s">
        <v>404</v>
      </c>
      <c r="P23" s="20" t="s">
        <v>404</v>
      </c>
      <c r="Q23" s="18" t="s">
        <v>404</v>
      </c>
      <c r="R23" s="20" t="s">
        <v>404</v>
      </c>
      <c r="S23" s="18" t="s">
        <v>404</v>
      </c>
      <c r="T23" s="20" t="s">
        <v>404</v>
      </c>
      <c r="U23" s="18" t="n">
        <v>464.73519135</v>
      </c>
      <c r="V23" s="20" t="n">
        <v>22.76474225</v>
      </c>
    </row>
    <row r="24" spans="1:22">
      <c r="A24" s="15" t="s">
        <v>421</v>
      </c>
      <c r="B24" s="17" t="n">
        <v>6647</v>
      </c>
      <c r="C24" s="18">
        <f>(0.0/B24*100)</f>
        <v/>
      </c>
      <c r="D24" s="19" t="n">
        <v>6647</v>
      </c>
      <c r="E24" s="18" t="n">
        <v>522.5697249900001</v>
      </c>
      <c r="F24" s="20" t="n">
        <v>15.90826909</v>
      </c>
      <c r="G24" s="18" t="n">
        <v>531.6731714</v>
      </c>
      <c r="H24" s="20" t="n">
        <v>8.29080609</v>
      </c>
      <c r="I24" s="18" t="n">
        <v>509.23580213</v>
      </c>
      <c r="J24" s="20" t="n">
        <v>5.43578867</v>
      </c>
      <c r="K24" s="18" t="n">
        <v>485.94331978</v>
      </c>
      <c r="L24" s="20" t="n">
        <v>14.80232306</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523.03069512</v>
      </c>
      <c r="F25" s="20" t="n">
        <v>12.30530808</v>
      </c>
      <c r="G25" s="18" t="n">
        <v>516.7118785599999</v>
      </c>
      <c r="H25" s="20" t="n">
        <v>5.60065298</v>
      </c>
      <c r="I25" s="18" t="n">
        <v>517.98465322</v>
      </c>
      <c r="J25" s="20" t="n">
        <v>6.85574291</v>
      </c>
      <c r="K25" s="18" t="n">
        <v>510.26570149</v>
      </c>
      <c r="L25" s="20" t="n">
        <v>11.92578254</v>
      </c>
      <c r="M25" s="18" t="s">
        <v>404</v>
      </c>
      <c r="N25" s="20" t="s">
        <v>404</v>
      </c>
      <c r="O25" s="18" t="s">
        <v>404</v>
      </c>
      <c r="P25" s="20" t="s">
        <v>404</v>
      </c>
      <c r="Q25" s="18" t="s">
        <v>404</v>
      </c>
      <c r="R25" s="20" t="s">
        <v>404</v>
      </c>
      <c r="S25" s="18" t="s">
        <v>404</v>
      </c>
      <c r="T25" s="20" t="s">
        <v>404</v>
      </c>
      <c r="U25" s="18" t="n">
        <v>494.60656087</v>
      </c>
      <c r="V25" s="20" t="n">
        <v>7.56554488</v>
      </c>
    </row>
    <row r="26" spans="1:22">
      <c r="A26" s="15" t="s">
        <v>423</v>
      </c>
      <c r="B26" s="17" t="n">
        <v>4869</v>
      </c>
      <c r="C26" s="18">
        <f>(11.0/B26*100)</f>
        <v/>
      </c>
      <c r="D26" s="19" t="n">
        <v>4858</v>
      </c>
      <c r="E26" s="18" t="n">
        <v>479.28846527</v>
      </c>
      <c r="F26" s="20" t="n">
        <v>4.04398438</v>
      </c>
      <c r="G26" s="18" t="n">
        <v>488.08894683</v>
      </c>
      <c r="H26" s="20" t="n">
        <v>3.03804889</v>
      </c>
      <c r="I26" s="18" t="n">
        <v>496.1541516</v>
      </c>
      <c r="J26" s="20" t="n">
        <v>4.92107698</v>
      </c>
      <c r="K26" s="18" t="n">
        <v>494.12864751</v>
      </c>
      <c r="L26" s="20" t="n">
        <v>12.48599065</v>
      </c>
      <c r="M26" s="18" t="s">
        <v>404</v>
      </c>
      <c r="N26" s="20" t="s">
        <v>404</v>
      </c>
      <c r="O26" s="18" t="s">
        <v>404</v>
      </c>
      <c r="P26" s="20" t="s">
        <v>404</v>
      </c>
      <c r="Q26" s="18" t="s">
        <v>404</v>
      </c>
      <c r="R26" s="20" t="s">
        <v>404</v>
      </c>
      <c r="S26" s="18" t="s">
        <v>404</v>
      </c>
      <c r="T26" s="20" t="s">
        <v>404</v>
      </c>
      <c r="U26" s="18" t="n">
        <v>493.99255432</v>
      </c>
      <c r="V26" s="20" t="n">
        <v>13.46441741</v>
      </c>
    </row>
    <row r="27" spans="1:22">
      <c r="A27" s="15" t="s">
        <v>424</v>
      </c>
      <c r="B27" s="17" t="n">
        <v>5299</v>
      </c>
      <c r="C27" s="18">
        <f>(0.0/B27*100)</f>
        <v/>
      </c>
      <c r="D27" s="19" t="n">
        <v>5299</v>
      </c>
      <c r="E27" s="18" t="n">
        <v>490.66588745</v>
      </c>
      <c r="F27" s="20" t="n">
        <v>2.0539729</v>
      </c>
      <c r="G27" s="18" t="n">
        <v>468.12442154</v>
      </c>
      <c r="H27" s="20" t="n">
        <v>1.99591794</v>
      </c>
      <c r="I27" s="18" t="n">
        <v>508.76255944</v>
      </c>
      <c r="J27" s="20" t="n">
        <v>4.68171717</v>
      </c>
      <c r="K27" s="18" t="s">
        <v>404</v>
      </c>
      <c r="L27" s="20" t="s">
        <v>404</v>
      </c>
      <c r="M27" s="18" t="s">
        <v>404</v>
      </c>
      <c r="N27" s="20" t="s">
        <v>404</v>
      </c>
      <c r="O27" s="18" t="s">
        <v>404</v>
      </c>
      <c r="P27" s="20" t="s">
        <v>404</v>
      </c>
      <c r="Q27" s="18" t="s">
        <v>404</v>
      </c>
      <c r="R27" s="20" t="s">
        <v>404</v>
      </c>
      <c r="S27" s="18" t="s">
        <v>404</v>
      </c>
      <c r="T27" s="20" t="s">
        <v>404</v>
      </c>
      <c r="U27" s="18" t="n">
        <v>468.38694583</v>
      </c>
      <c r="V27" s="20" t="n">
        <v>33.96418549</v>
      </c>
    </row>
    <row r="28" spans="1:22">
      <c r="A28" s="15" t="s">
        <v>425</v>
      </c>
      <c r="B28" s="17" t="n">
        <v>7568</v>
      </c>
      <c r="C28" s="18">
        <f>(0.0/B28*100)</f>
        <v/>
      </c>
      <c r="D28" s="19" t="n">
        <v>7568</v>
      </c>
      <c r="E28" s="18" t="n">
        <v>456.63618208</v>
      </c>
      <c r="F28" s="20" t="n">
        <v>5.24112843</v>
      </c>
      <c r="G28" s="18" t="n">
        <v>423.07051955</v>
      </c>
      <c r="H28" s="20" t="n">
        <v>5.8412741</v>
      </c>
      <c r="I28" s="18" t="n">
        <v>413.34145911</v>
      </c>
      <c r="J28" s="20" t="n">
        <v>4.45003</v>
      </c>
      <c r="K28" s="18" t="n">
        <v>392.56092014</v>
      </c>
      <c r="L28" s="20" t="n">
        <v>6.93009175</v>
      </c>
      <c r="M28" s="18" t="s">
        <v>404</v>
      </c>
      <c r="N28" s="20" t="s">
        <v>404</v>
      </c>
      <c r="O28" s="18" t="s">
        <v>404</v>
      </c>
      <c r="P28" s="20" t="s">
        <v>404</v>
      </c>
      <c r="Q28" s="18" t="s">
        <v>404</v>
      </c>
      <c r="R28" s="20" t="s">
        <v>404</v>
      </c>
      <c r="S28" s="18" t="s">
        <v>404</v>
      </c>
      <c r="T28" s="20" t="s">
        <v>404</v>
      </c>
      <c r="U28" s="18" t="n">
        <v>388.92623149</v>
      </c>
      <c r="V28" s="20" t="n">
        <v>10.67093825</v>
      </c>
    </row>
    <row r="29" spans="1:22">
      <c r="A29" s="15" t="s">
        <v>426</v>
      </c>
      <c r="B29" s="17" t="n">
        <v>5385</v>
      </c>
      <c r="C29" s="18">
        <f>(1123.0/B29*100)</f>
        <v/>
      </c>
      <c r="D29" s="19" t="n">
        <v>4262</v>
      </c>
      <c r="E29" s="18" t="n">
        <v>496.77354544</v>
      </c>
      <c r="F29" s="20" t="n">
        <v>9.748109810000001</v>
      </c>
      <c r="G29" s="18" t="n">
        <v>507.78411981</v>
      </c>
      <c r="H29" s="20" t="n">
        <v>9.834631740000001</v>
      </c>
      <c r="I29" s="18" t="n">
        <v>528.2192817599999</v>
      </c>
      <c r="J29" s="20" t="n">
        <v>14.13203758</v>
      </c>
      <c r="K29" s="18" t="n">
        <v>408.67175817</v>
      </c>
      <c r="L29" s="20" t="n">
        <v>23.47777705</v>
      </c>
      <c r="M29" s="18" t="s">
        <v>404</v>
      </c>
      <c r="N29" s="20" t="s">
        <v>404</v>
      </c>
      <c r="O29" s="18" t="s">
        <v>404</v>
      </c>
      <c r="P29" s="20" t="s">
        <v>404</v>
      </c>
      <c r="Q29" s="18" t="s">
        <v>404</v>
      </c>
      <c r="R29" s="20" t="s">
        <v>404</v>
      </c>
      <c r="S29" s="18" t="s">
        <v>404</v>
      </c>
      <c r="T29" s="20" t="s">
        <v>404</v>
      </c>
      <c r="U29" s="18" t="n">
        <v>482.60758772</v>
      </c>
      <c r="V29" s="20" t="n">
        <v>14.8211409</v>
      </c>
    </row>
    <row r="30" spans="1:22">
      <c r="A30" s="15" t="s">
        <v>427</v>
      </c>
      <c r="B30" s="17" t="n">
        <v>4520</v>
      </c>
      <c r="C30" s="18">
        <f>(958.0/B30*100)</f>
        <v/>
      </c>
      <c r="D30" s="19" t="n">
        <v>3562</v>
      </c>
      <c r="E30" s="18" t="n">
        <v>523.99690471</v>
      </c>
      <c r="F30" s="20" t="n">
        <v>5.1897444</v>
      </c>
      <c r="G30" s="18" t="n">
        <v>501.61820097</v>
      </c>
      <c r="H30" s="20" t="n">
        <v>5.70285097</v>
      </c>
      <c r="I30" s="18" t="n">
        <v>503.24869525</v>
      </c>
      <c r="J30" s="20" t="n">
        <v>14.92500707</v>
      </c>
      <c r="K30" s="18" t="n">
        <v>461.42814909</v>
      </c>
      <c r="L30" s="20" t="n">
        <v>21.98503088</v>
      </c>
      <c r="M30" s="18" t="s">
        <v>404</v>
      </c>
      <c r="N30" s="20" t="s">
        <v>404</v>
      </c>
      <c r="O30" s="18" t="s">
        <v>404</v>
      </c>
      <c r="P30" s="20" t="s">
        <v>404</v>
      </c>
      <c r="Q30" s="18" t="s">
        <v>404</v>
      </c>
      <c r="R30" s="20" t="s">
        <v>404</v>
      </c>
      <c r="S30" s="18" t="s">
        <v>404</v>
      </c>
      <c r="T30" s="20" t="s">
        <v>404</v>
      </c>
      <c r="U30" s="18" t="n">
        <v>482.80047116</v>
      </c>
      <c r="V30" s="20" t="n">
        <v>13.11135261</v>
      </c>
    </row>
    <row r="31" spans="1:22">
      <c r="A31" s="15" t="s">
        <v>428</v>
      </c>
      <c r="B31" s="17" t="n">
        <v>5456</v>
      </c>
      <c r="C31" s="18">
        <f>(502.0/B31*100)</f>
        <v/>
      </c>
      <c r="D31" s="19" t="n">
        <v>4954</v>
      </c>
      <c r="E31" s="18" t="n">
        <v>527.36110309</v>
      </c>
      <c r="F31" s="20" t="n">
        <v>7.21838645</v>
      </c>
      <c r="G31" s="18" t="n">
        <v>511.38855531</v>
      </c>
      <c r="H31" s="20" t="n">
        <v>4.37822677</v>
      </c>
      <c r="I31" s="18" t="n">
        <v>512.76112921</v>
      </c>
      <c r="J31" s="20" t="n">
        <v>4.58154844</v>
      </c>
      <c r="K31" s="18" t="n">
        <v>499.63927687</v>
      </c>
      <c r="L31" s="20" t="n">
        <v>13.69392357</v>
      </c>
      <c r="M31" s="18" t="s">
        <v>404</v>
      </c>
      <c r="N31" s="20" t="s">
        <v>404</v>
      </c>
      <c r="O31" s="18" t="s">
        <v>404</v>
      </c>
      <c r="P31" s="20" t="s">
        <v>404</v>
      </c>
      <c r="Q31" s="18" t="s">
        <v>404</v>
      </c>
      <c r="R31" s="20" t="s">
        <v>404</v>
      </c>
      <c r="S31" s="18" t="s">
        <v>404</v>
      </c>
      <c r="T31" s="20" t="s">
        <v>404</v>
      </c>
      <c r="U31" s="18" t="n">
        <v>511.01321493</v>
      </c>
      <c r="V31" s="20" t="n">
        <v>11.48476282</v>
      </c>
    </row>
    <row r="32" spans="1:22">
      <c r="A32" s="15" t="s">
        <v>429</v>
      </c>
      <c r="B32" s="17" t="n">
        <v>4478</v>
      </c>
      <c r="C32" s="18">
        <f>(0.0/B32*100)</f>
        <v/>
      </c>
      <c r="D32" s="19" t="n">
        <v>4478</v>
      </c>
      <c r="E32" s="18" t="n">
        <v>508.28471049</v>
      </c>
      <c r="F32" s="20" t="n">
        <v>6.02491177</v>
      </c>
      <c r="G32" s="18" t="n">
        <v>497.50885906</v>
      </c>
      <c r="H32" s="20" t="n">
        <v>4.82232043</v>
      </c>
      <c r="I32" s="18" t="n">
        <v>508.82922797</v>
      </c>
      <c r="J32" s="20" t="n">
        <v>4.66109897</v>
      </c>
      <c r="K32" s="18" t="n">
        <v>514.7650105</v>
      </c>
      <c r="L32" s="20" t="n">
        <v>13.44539402</v>
      </c>
      <c r="M32" s="18" t="s">
        <v>404</v>
      </c>
      <c r="N32" s="20" t="s">
        <v>404</v>
      </c>
      <c r="O32" s="18" t="s">
        <v>404</v>
      </c>
      <c r="P32" s="20" t="s">
        <v>404</v>
      </c>
      <c r="Q32" s="18" t="s">
        <v>404</v>
      </c>
      <c r="R32" s="20" t="s">
        <v>404</v>
      </c>
      <c r="S32" s="18" t="s">
        <v>404</v>
      </c>
      <c r="T32" s="20" t="s">
        <v>404</v>
      </c>
      <c r="U32" s="18" t="n">
        <v>554.03083551</v>
      </c>
      <c r="V32" s="20" t="n">
        <v>10.15793097</v>
      </c>
    </row>
    <row r="33" spans="1:22">
      <c r="A33" s="15" t="s">
        <v>430</v>
      </c>
      <c r="B33" s="17" t="n">
        <v>7325</v>
      </c>
      <c r="C33" s="18">
        <f>(29.0/B33*100)</f>
        <v/>
      </c>
      <c r="D33" s="19" t="n">
        <v>7296</v>
      </c>
      <c r="E33" s="18" t="n">
        <v>510.58293328</v>
      </c>
      <c r="F33" s="20" t="n">
        <v>6.06112466</v>
      </c>
      <c r="G33" s="18" t="n">
        <v>499.38705343</v>
      </c>
      <c r="H33" s="20" t="n">
        <v>4.34139903</v>
      </c>
      <c r="I33" s="18" t="n">
        <v>481.92597196</v>
      </c>
      <c r="J33" s="20" t="n">
        <v>10.36910366</v>
      </c>
      <c r="K33" s="18" t="n">
        <v>451.28567579</v>
      </c>
      <c r="L33" s="20" t="n">
        <v>23.34925846</v>
      </c>
      <c r="M33" s="18" t="s">
        <v>404</v>
      </c>
      <c r="N33" s="20" t="s">
        <v>404</v>
      </c>
      <c r="O33" s="18" t="s">
        <v>404</v>
      </c>
      <c r="P33" s="20" t="s">
        <v>404</v>
      </c>
      <c r="Q33" s="18" t="s">
        <v>404</v>
      </c>
      <c r="R33" s="20" t="s">
        <v>404</v>
      </c>
      <c r="S33" s="18" t="s">
        <v>404</v>
      </c>
      <c r="T33" s="20" t="s">
        <v>404</v>
      </c>
      <c r="U33" s="18" t="n">
        <v>449.27631907</v>
      </c>
      <c r="V33" s="20" t="n">
        <v>20.65754769</v>
      </c>
    </row>
    <row r="34" spans="1:22">
      <c r="A34" s="15" t="s">
        <v>431</v>
      </c>
      <c r="B34" s="17" t="n">
        <v>6350</v>
      </c>
      <c r="C34" s="18">
        <f>(0.0/B34*100)</f>
        <v/>
      </c>
      <c r="D34" s="19" t="n">
        <v>6350</v>
      </c>
      <c r="E34" s="18" t="n">
        <v>420.6329146</v>
      </c>
      <c r="F34" s="20" t="n">
        <v>10.93305994</v>
      </c>
      <c r="G34" s="18" t="n">
        <v>457.23661784</v>
      </c>
      <c r="H34" s="20" t="n">
        <v>8.107732009999999</v>
      </c>
      <c r="I34" s="18" t="n">
        <v>459.83382089</v>
      </c>
      <c r="J34" s="20" t="n">
        <v>5.92379848</v>
      </c>
      <c r="K34" s="18" t="n">
        <v>446.39431282</v>
      </c>
      <c r="L34" s="20" t="n">
        <v>17.46077909</v>
      </c>
      <c r="M34" s="18" t="s">
        <v>404</v>
      </c>
      <c r="N34" s="20" t="s">
        <v>404</v>
      </c>
      <c r="O34" s="18" t="s">
        <v>404</v>
      </c>
      <c r="P34" s="20" t="s">
        <v>404</v>
      </c>
      <c r="Q34" s="18" t="s">
        <v>404</v>
      </c>
      <c r="R34" s="20" t="s">
        <v>404</v>
      </c>
      <c r="S34" s="18" t="s">
        <v>404</v>
      </c>
      <c r="T34" s="20" t="s">
        <v>404</v>
      </c>
      <c r="U34" s="18" t="n">
        <v>477.92342567</v>
      </c>
      <c r="V34" s="20" t="n">
        <v>6.39679473</v>
      </c>
    </row>
    <row r="35" spans="1:22">
      <c r="A35" s="15" t="s">
        <v>432</v>
      </c>
      <c r="B35" s="17" t="n">
        <v>6406</v>
      </c>
      <c r="C35" s="18">
        <f>(443.0/B35*100)</f>
        <v/>
      </c>
      <c r="D35" s="19" t="n">
        <v>5963</v>
      </c>
      <c r="E35" s="18" t="n">
        <v>531.97280273</v>
      </c>
      <c r="F35" s="20" t="n">
        <v>2.80444109</v>
      </c>
      <c r="G35" s="18" t="n">
        <v>499.84486739</v>
      </c>
      <c r="H35" s="20" t="n">
        <v>2.35774327</v>
      </c>
      <c r="I35" s="18" t="n">
        <v>477.66171609</v>
      </c>
      <c r="J35" s="20" t="n">
        <v>2.81556016</v>
      </c>
      <c r="K35" s="18" t="n">
        <v>493.48797507</v>
      </c>
      <c r="L35" s="20" t="n">
        <v>11.42698036</v>
      </c>
      <c r="M35" s="18" t="s">
        <v>404</v>
      </c>
      <c r="N35" s="20" t="s">
        <v>404</v>
      </c>
      <c r="O35" s="18" t="s">
        <v>404</v>
      </c>
      <c r="P35" s="20" t="s">
        <v>404</v>
      </c>
      <c r="Q35" s="18" t="s">
        <v>404</v>
      </c>
      <c r="R35" s="20" t="s">
        <v>404</v>
      </c>
      <c r="S35" s="18" t="s">
        <v>404</v>
      </c>
      <c r="T35" s="20" t="s">
        <v>404</v>
      </c>
      <c r="U35" s="18" t="n">
        <v>488.80826617</v>
      </c>
      <c r="V35" s="20" t="n">
        <v>9.85260559</v>
      </c>
    </row>
    <row r="36" spans="1:22">
      <c r="A36" s="15" t="s">
        <v>433</v>
      </c>
      <c r="B36" s="17" t="n">
        <v>6736</v>
      </c>
      <c r="C36" s="18">
        <f>(10.0/B36*100)</f>
        <v/>
      </c>
      <c r="D36" s="19" t="n">
        <v>6726</v>
      </c>
      <c r="E36" s="18" t="n">
        <v>510.17001866</v>
      </c>
      <c r="F36" s="20" t="n">
        <v>4.41690922</v>
      </c>
      <c r="G36" s="18" t="n">
        <v>494.43945226</v>
      </c>
      <c r="H36" s="20" t="n">
        <v>4.97471761</v>
      </c>
      <c r="I36" s="18" t="n">
        <v>488.0901824</v>
      </c>
      <c r="J36" s="20" t="n">
        <v>5.20495349</v>
      </c>
      <c r="K36" s="18" t="n">
        <v>483.876542</v>
      </c>
      <c r="L36" s="20" t="n">
        <v>6.66501191</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505.03169412</v>
      </c>
      <c r="F37" s="20" t="n">
        <v>6.31031598</v>
      </c>
      <c r="G37" s="18" t="n">
        <v>497.52377051</v>
      </c>
      <c r="H37" s="20" t="n">
        <v>4.86891967</v>
      </c>
      <c r="I37" s="18" t="n">
        <v>499.29177213</v>
      </c>
      <c r="J37" s="20" t="n">
        <v>7.45149172</v>
      </c>
      <c r="K37" s="18" t="n">
        <v>471.90334824</v>
      </c>
      <c r="L37" s="20" t="n">
        <v>22.08130886</v>
      </c>
      <c r="M37" s="18" t="s">
        <v>404</v>
      </c>
      <c r="N37" s="20" t="s">
        <v>404</v>
      </c>
      <c r="O37" s="18" t="s">
        <v>404</v>
      </c>
      <c r="P37" s="20" t="s">
        <v>404</v>
      </c>
      <c r="Q37" s="18" t="s">
        <v>404</v>
      </c>
      <c r="R37" s="20" t="s">
        <v>404</v>
      </c>
      <c r="S37" s="18" t="s">
        <v>404</v>
      </c>
      <c r="T37" s="20" t="s">
        <v>404</v>
      </c>
      <c r="U37" s="18" t="n">
        <v>502.30179684</v>
      </c>
      <c r="V37" s="20" t="n">
        <v>8.32463302</v>
      </c>
    </row>
    <row r="38" spans="1:22">
      <c r="A38" s="15" t="s">
        <v>435</v>
      </c>
      <c r="B38" s="17" t="n">
        <v>5860</v>
      </c>
      <c r="C38" s="18">
        <f>(268.0/B38*100)</f>
        <v/>
      </c>
      <c r="D38" s="19" t="n">
        <v>5592</v>
      </c>
      <c r="E38" s="18" t="n">
        <v>502.80577514</v>
      </c>
      <c r="F38" s="20" t="n">
        <v>5.37804378</v>
      </c>
      <c r="G38" s="18" t="n">
        <v>481.41011731</v>
      </c>
      <c r="H38" s="20" t="n">
        <v>7.59444223</v>
      </c>
      <c r="I38" s="18" t="n">
        <v>476.29556106</v>
      </c>
      <c r="J38" s="20" t="n">
        <v>10.93407098</v>
      </c>
      <c r="K38" s="18" t="n">
        <v>345.37195157</v>
      </c>
      <c r="L38" s="20" t="n">
        <v>5.14558591</v>
      </c>
      <c r="M38" s="18" t="s">
        <v>404</v>
      </c>
      <c r="N38" s="20" t="s">
        <v>404</v>
      </c>
      <c r="O38" s="18" t="s">
        <v>404</v>
      </c>
      <c r="P38" s="20" t="s">
        <v>404</v>
      </c>
      <c r="Q38" s="18" t="s">
        <v>404</v>
      </c>
      <c r="R38" s="20" t="s">
        <v>404</v>
      </c>
      <c r="S38" s="18" t="s">
        <v>404</v>
      </c>
      <c r="T38" s="20" t="s">
        <v>404</v>
      </c>
      <c r="U38" s="18" t="n">
        <v>528.40542226</v>
      </c>
      <c r="V38" s="20" t="n">
        <v>16.72567187</v>
      </c>
    </row>
    <row r="39" spans="1:22">
      <c r="A39" s="15" t="s">
        <v>436</v>
      </c>
      <c r="B39" s="17" t="n">
        <v>5895</v>
      </c>
      <c r="C39" s="18">
        <f>(0.0/B39*100)</f>
        <v/>
      </c>
      <c r="D39" s="19" t="n">
        <v>5895</v>
      </c>
      <c r="E39" s="18" t="n">
        <v>451.03100013</v>
      </c>
      <c r="F39" s="20" t="n">
        <v>9.369824489999999</v>
      </c>
      <c r="G39" s="18" t="n">
        <v>438.75980035</v>
      </c>
      <c r="H39" s="20" t="n">
        <v>10.09909663</v>
      </c>
      <c r="I39" s="18" t="n">
        <v>415.59249001</v>
      </c>
      <c r="J39" s="20" t="n">
        <v>8.886042809999999</v>
      </c>
      <c r="K39" s="18" t="n">
        <v>395.98348833</v>
      </c>
      <c r="L39" s="20" t="n">
        <v>11.56569736</v>
      </c>
      <c r="M39" s="18" t="s">
        <v>404</v>
      </c>
      <c r="N39" s="20" t="s">
        <v>404</v>
      </c>
      <c r="O39" s="18" t="s">
        <v>404</v>
      </c>
      <c r="P39" s="20" t="s">
        <v>404</v>
      </c>
      <c r="Q39" s="18" t="s">
        <v>404</v>
      </c>
      <c r="R39" s="20" t="s">
        <v>404</v>
      </c>
      <c r="S39" s="18" t="s">
        <v>404</v>
      </c>
      <c r="T39" s="20" t="s">
        <v>404</v>
      </c>
      <c r="U39" s="18" t="n">
        <v>383.95206583</v>
      </c>
      <c r="V39" s="20" t="n">
        <v>13.30578868</v>
      </c>
    </row>
    <row r="40" spans="1:22">
      <c r="A40" s="15" t="s">
        <v>437</v>
      </c>
      <c r="B40" s="17" t="n">
        <v>14157</v>
      </c>
      <c r="C40" s="18">
        <f>(2754.0/B40*100)</f>
        <v/>
      </c>
      <c r="D40" s="19" t="n">
        <v>11403</v>
      </c>
      <c r="E40" s="18" t="n">
        <v>498.06943498</v>
      </c>
      <c r="F40" s="20" t="n">
        <v>5.49828126</v>
      </c>
      <c r="G40" s="18" t="n">
        <v>503.63857543</v>
      </c>
      <c r="H40" s="20" t="n">
        <v>7.00433863</v>
      </c>
      <c r="I40" s="18" t="n">
        <v>500.14785386</v>
      </c>
      <c r="J40" s="20" t="n">
        <v>6.94223527</v>
      </c>
      <c r="K40" s="18" t="n">
        <v>502.48309805</v>
      </c>
      <c r="L40" s="20" t="n">
        <v>14.84689307</v>
      </c>
      <c r="M40" s="18" t="s">
        <v>404</v>
      </c>
      <c r="N40" s="20" t="s">
        <v>404</v>
      </c>
      <c r="O40" s="18" t="s">
        <v>404</v>
      </c>
      <c r="P40" s="20" t="s">
        <v>404</v>
      </c>
      <c r="Q40" s="18" t="s">
        <v>404</v>
      </c>
      <c r="R40" s="20" t="s">
        <v>404</v>
      </c>
      <c r="S40" s="18" t="s">
        <v>404</v>
      </c>
      <c r="T40" s="20" t="s">
        <v>404</v>
      </c>
      <c r="U40" s="18" t="n">
        <v>489.91822742</v>
      </c>
      <c r="V40" s="20" t="n">
        <v>9.44222229</v>
      </c>
    </row>
    <row r="41" spans="1:22">
      <c r="A41" s="15" t="s">
        <v>438</v>
      </c>
      <c r="B41" s="17" t="n">
        <v>5712</v>
      </c>
      <c r="C41" s="18">
        <f>(99.0/B41*100)</f>
        <v/>
      </c>
      <c r="D41" s="19" t="n">
        <v>5613</v>
      </c>
      <c r="E41" s="18" t="n">
        <v>506.97723486</v>
      </c>
      <c r="F41" s="20" t="n">
        <v>4.70667155</v>
      </c>
      <c r="G41" s="18" t="n">
        <v>498.80680776</v>
      </c>
      <c r="H41" s="20" t="n">
        <v>6.36961072</v>
      </c>
      <c r="I41" s="18" t="n">
        <v>470.02041214</v>
      </c>
      <c r="J41" s="20" t="n">
        <v>9.44846948</v>
      </c>
      <c r="K41" s="18" t="n">
        <v>470.84938714</v>
      </c>
      <c r="L41" s="20" t="n">
        <v>9.2516882</v>
      </c>
      <c r="M41" s="18" t="s">
        <v>404</v>
      </c>
      <c r="N41" s="20" t="s">
        <v>404</v>
      </c>
      <c r="O41" s="18" t="s">
        <v>404</v>
      </c>
      <c r="P41" s="20" t="s">
        <v>404</v>
      </c>
      <c r="Q41" s="18" t="s">
        <v>404</v>
      </c>
      <c r="R41" s="20" t="s">
        <v>404</v>
      </c>
      <c r="S41" s="18" t="s">
        <v>404</v>
      </c>
      <c r="T41" s="20" t="s">
        <v>404</v>
      </c>
      <c r="U41" s="18" t="n">
        <v>498.88408796</v>
      </c>
      <c r="V41" s="20" t="n">
        <v>6.93253395</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434.03557764</v>
      </c>
      <c r="F44" s="20" t="n">
        <v>12.80355212</v>
      </c>
      <c r="G44" s="18" t="n">
        <v>407.97624569</v>
      </c>
      <c r="H44" s="20" t="n">
        <v>5.75730415</v>
      </c>
      <c r="I44" s="18" t="n">
        <v>397.33716381</v>
      </c>
      <c r="J44" s="20" t="n">
        <v>5.61546419</v>
      </c>
      <c r="K44" s="18" t="n">
        <v>393.08332775</v>
      </c>
      <c r="L44" s="20" t="n">
        <v>9.349494050000001</v>
      </c>
      <c r="M44" s="18" t="s">
        <v>404</v>
      </c>
      <c r="N44" s="20" t="s">
        <v>404</v>
      </c>
      <c r="O44" s="18" t="s">
        <v>404</v>
      </c>
      <c r="P44" s="20" t="s">
        <v>404</v>
      </c>
      <c r="Q44" s="18" t="s">
        <v>404</v>
      </c>
      <c r="R44" s="20" t="s">
        <v>404</v>
      </c>
      <c r="S44" s="18" t="s">
        <v>404</v>
      </c>
      <c r="T44" s="20" t="s">
        <v>404</v>
      </c>
      <c r="U44" s="18" t="n">
        <v>365.38771561</v>
      </c>
      <c r="V44" s="20" t="n">
        <v>34.14119223</v>
      </c>
    </row>
    <row r="45" spans="1:22">
      <c r="A45" s="15" t="s">
        <v>442</v>
      </c>
      <c r="B45" s="17" t="n">
        <v>5519</v>
      </c>
      <c r="C45" s="18">
        <f>(0.0/B45*100)</f>
        <v/>
      </c>
      <c r="D45" s="19" t="n">
        <v>5519</v>
      </c>
      <c r="E45" s="18" t="n">
        <v>348.35743961</v>
      </c>
      <c r="F45" s="20" t="n">
        <v>4.69452312</v>
      </c>
      <c r="G45" s="18" t="n">
        <v>350.77006062</v>
      </c>
      <c r="H45" s="20" t="n">
        <v>7.45360727</v>
      </c>
      <c r="I45" s="18" t="n">
        <v>355.94903301</v>
      </c>
      <c r="J45" s="20" t="n">
        <v>12.58206208</v>
      </c>
      <c r="K45" s="18" t="n">
        <v>345.00794663</v>
      </c>
      <c r="L45" s="20" t="n">
        <v>8.923728179999999</v>
      </c>
      <c r="M45" s="18" t="s">
        <v>404</v>
      </c>
      <c r="N45" s="20" t="s">
        <v>404</v>
      </c>
      <c r="O45" s="18" t="s">
        <v>404</v>
      </c>
      <c r="P45" s="20" t="s">
        <v>404</v>
      </c>
      <c r="Q45" s="18" t="s">
        <v>404</v>
      </c>
      <c r="R45" s="20" t="s">
        <v>404</v>
      </c>
      <c r="S45" s="18" t="s">
        <v>404</v>
      </c>
      <c r="T45" s="20" t="s">
        <v>404</v>
      </c>
      <c r="U45" s="18" t="n">
        <v>362.28667684</v>
      </c>
      <c r="V45" s="20" t="n">
        <v>15.68032456</v>
      </c>
    </row>
    <row r="46" spans="1:22">
      <c r="A46" s="15" t="s">
        <v>443</v>
      </c>
      <c r="B46" s="17" t="n">
        <v>23141</v>
      </c>
      <c r="C46" s="18">
        <f>(4196.0/B46*100)</f>
        <v/>
      </c>
      <c r="D46" s="19" t="n">
        <v>18945</v>
      </c>
      <c r="E46" s="18" t="n">
        <v>425.39551431</v>
      </c>
      <c r="F46" s="20" t="n">
        <v>5.23018663</v>
      </c>
      <c r="G46" s="18" t="n">
        <v>409.78802369</v>
      </c>
      <c r="H46" s="20" t="n">
        <v>5.06902397</v>
      </c>
      <c r="I46" s="18" t="n">
        <v>391.94112969</v>
      </c>
      <c r="J46" s="20" t="n">
        <v>7.60159755</v>
      </c>
      <c r="K46" s="18" t="n">
        <v>383.8546354</v>
      </c>
      <c r="L46" s="20" t="n">
        <v>10.04716868</v>
      </c>
      <c r="M46" s="18" t="s">
        <v>404</v>
      </c>
      <c r="N46" s="20" t="s">
        <v>404</v>
      </c>
      <c r="O46" s="18" t="s">
        <v>404</v>
      </c>
      <c r="P46" s="20" t="s">
        <v>404</v>
      </c>
      <c r="Q46" s="18" t="s">
        <v>404</v>
      </c>
      <c r="R46" s="20" t="s">
        <v>404</v>
      </c>
      <c r="S46" s="18" t="s">
        <v>404</v>
      </c>
      <c r="T46" s="20" t="s">
        <v>404</v>
      </c>
      <c r="U46" s="18" t="n">
        <v>375.37264965</v>
      </c>
      <c r="V46" s="20" t="n">
        <v>8.81737259</v>
      </c>
    </row>
    <row r="47" spans="1:22">
      <c r="A47" s="15" t="s">
        <v>444</v>
      </c>
      <c r="B47" s="17" t="n">
        <v>5928</v>
      </c>
      <c r="C47" s="18">
        <f>(0.0/B47*100)</f>
        <v/>
      </c>
      <c r="D47" s="19" t="n">
        <v>5928</v>
      </c>
      <c r="E47" s="18" t="n">
        <v>454.46105309</v>
      </c>
      <c r="F47" s="20" t="n">
        <v>8.44464217</v>
      </c>
      <c r="G47" s="18" t="n">
        <v>412.78012697</v>
      </c>
      <c r="H47" s="20" t="n">
        <v>10.87608674</v>
      </c>
      <c r="I47" s="18" t="n">
        <v>408.83793916</v>
      </c>
      <c r="J47" s="20" t="n">
        <v>13.54313799</v>
      </c>
      <c r="K47" s="18" t="n">
        <v>415.63508312</v>
      </c>
      <c r="L47" s="20" t="n">
        <v>39.67248368</v>
      </c>
      <c r="M47" s="18" t="s">
        <v>404</v>
      </c>
      <c r="N47" s="20" t="s">
        <v>404</v>
      </c>
      <c r="O47" s="18" t="s">
        <v>404</v>
      </c>
      <c r="P47" s="20" t="s">
        <v>404</v>
      </c>
      <c r="Q47" s="18" t="s">
        <v>404</v>
      </c>
      <c r="R47" s="20" t="s">
        <v>404</v>
      </c>
      <c r="S47" s="18" t="s">
        <v>404</v>
      </c>
      <c r="T47" s="20" t="s">
        <v>404</v>
      </c>
      <c r="U47" s="18" t="n">
        <v>470.7548833</v>
      </c>
      <c r="V47" s="20" t="n">
        <v>20.63462923</v>
      </c>
    </row>
    <row r="48" spans="1:22">
      <c r="A48" s="15" t="s">
        <v>445</v>
      </c>
      <c r="B48" s="17" t="n">
        <v>9841</v>
      </c>
      <c r="C48" s="18">
        <f>(40.0/B48*100)</f>
        <v/>
      </c>
      <c r="D48" s="19" t="n">
        <v>9801</v>
      </c>
      <c r="E48" s="18" t="n">
        <v>532.75747623</v>
      </c>
      <c r="F48" s="20" t="n">
        <v>7.53097366</v>
      </c>
      <c r="G48" s="18" t="n">
        <v>492.52896826</v>
      </c>
      <c r="H48" s="20" t="n">
        <v>14.40424209</v>
      </c>
      <c r="I48" s="18" t="n">
        <v>475.62198563</v>
      </c>
      <c r="J48" s="20" t="n">
        <v>10.12128134</v>
      </c>
      <c r="K48" s="18" t="n">
        <v>462.55806321</v>
      </c>
      <c r="L48" s="20" t="n">
        <v>23.52099761</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433.55075181</v>
      </c>
      <c r="F49" s="20" t="n">
        <v>3.99385825</v>
      </c>
      <c r="G49" s="18" t="n">
        <v>422.29976608</v>
      </c>
      <c r="H49" s="20" t="n">
        <v>8.96000508</v>
      </c>
      <c r="I49" s="18" t="n">
        <v>413.80306436</v>
      </c>
      <c r="J49" s="20" t="n">
        <v>7.830806</v>
      </c>
      <c r="K49" s="18" t="n">
        <v>413.95214375</v>
      </c>
      <c r="L49" s="20" t="n">
        <v>10.91193609</v>
      </c>
      <c r="M49" s="18" t="s">
        <v>404</v>
      </c>
      <c r="N49" s="20" t="s">
        <v>404</v>
      </c>
      <c r="O49" s="18" t="s">
        <v>404</v>
      </c>
      <c r="P49" s="20" t="s">
        <v>404</v>
      </c>
      <c r="Q49" s="18" t="s">
        <v>404</v>
      </c>
      <c r="R49" s="20" t="s">
        <v>404</v>
      </c>
      <c r="S49" s="18" t="s">
        <v>404</v>
      </c>
      <c r="T49" s="20" t="s">
        <v>404</v>
      </c>
      <c r="U49" s="18" t="n">
        <v>327.11014613</v>
      </c>
      <c r="V49" s="20" t="n">
        <v>6.98717444</v>
      </c>
    </row>
    <row r="50" spans="1:22">
      <c r="A50" s="15" t="s">
        <v>447</v>
      </c>
      <c r="B50" s="17" t="n">
        <v>11795</v>
      </c>
      <c r="C50" s="18">
        <f>(1031.0/B50*100)</f>
        <v/>
      </c>
      <c r="D50" s="19" t="n">
        <v>10764</v>
      </c>
      <c r="E50" s="18" t="n">
        <v>445.35611428</v>
      </c>
      <c r="F50" s="20" t="n">
        <v>6.82723911</v>
      </c>
      <c r="G50" s="18" t="n">
        <v>440.58823104</v>
      </c>
      <c r="H50" s="20" t="n">
        <v>7.1064741</v>
      </c>
      <c r="I50" s="18" t="n">
        <v>415.24570599</v>
      </c>
      <c r="J50" s="20" t="n">
        <v>7.31564839</v>
      </c>
      <c r="K50" s="18" t="n">
        <v>402.25188908</v>
      </c>
      <c r="L50" s="20" t="n">
        <v>6.89434349</v>
      </c>
      <c r="M50" s="18" t="s">
        <v>404</v>
      </c>
      <c r="N50" s="20" t="s">
        <v>404</v>
      </c>
      <c r="O50" s="18" t="s">
        <v>404</v>
      </c>
      <c r="P50" s="20" t="s">
        <v>404</v>
      </c>
      <c r="Q50" s="18" t="s">
        <v>404</v>
      </c>
      <c r="R50" s="20" t="s">
        <v>404</v>
      </c>
      <c r="S50" s="18" t="s">
        <v>404</v>
      </c>
      <c r="T50" s="20" t="s">
        <v>404</v>
      </c>
      <c r="U50" s="18" t="n">
        <v>417.42455068</v>
      </c>
      <c r="V50" s="20" t="n">
        <v>13.44974509</v>
      </c>
    </row>
    <row r="51" spans="1:22">
      <c r="A51" s="15" t="s">
        <v>448</v>
      </c>
      <c r="B51" s="17" t="n">
        <v>6866</v>
      </c>
      <c r="C51" s="18">
        <f>(0.0/B51*100)</f>
        <v/>
      </c>
      <c r="D51" s="19" t="n">
        <v>6866</v>
      </c>
      <c r="E51" s="18" t="n">
        <v>418.81965292</v>
      </c>
      <c r="F51" s="20" t="n">
        <v>8.232666119999999</v>
      </c>
      <c r="G51" s="18" t="n">
        <v>421.27549127</v>
      </c>
      <c r="H51" s="20" t="n">
        <v>8.19268954</v>
      </c>
      <c r="I51" s="18" t="n">
        <v>428.05682218</v>
      </c>
      <c r="J51" s="20" t="n">
        <v>5.53076274</v>
      </c>
      <c r="K51" s="18" t="n">
        <v>438.60854301</v>
      </c>
      <c r="L51" s="20" t="n">
        <v>6.05797469</v>
      </c>
      <c r="M51" s="18" t="s">
        <v>404</v>
      </c>
      <c r="N51" s="20" t="s">
        <v>404</v>
      </c>
      <c r="O51" s="18" t="s">
        <v>404</v>
      </c>
      <c r="P51" s="20" t="s">
        <v>404</v>
      </c>
      <c r="Q51" s="18" t="s">
        <v>404</v>
      </c>
      <c r="R51" s="20" t="s">
        <v>404</v>
      </c>
      <c r="S51" s="18" t="s">
        <v>404</v>
      </c>
      <c r="T51" s="20" t="s">
        <v>404</v>
      </c>
      <c r="U51" s="18" t="n">
        <v>412.85148984</v>
      </c>
      <c r="V51" s="20" t="n">
        <v>14.99877247</v>
      </c>
    </row>
    <row r="52" spans="1:22">
      <c r="A52" s="15" t="s">
        <v>449</v>
      </c>
      <c r="B52" s="17" t="n">
        <v>5809</v>
      </c>
      <c r="C52" s="18">
        <f>(0.0/B52*100)</f>
        <v/>
      </c>
      <c r="D52" s="19" t="n">
        <v>5809</v>
      </c>
      <c r="E52" s="18" t="n">
        <v>509.21560102</v>
      </c>
      <c r="F52" s="20" t="n">
        <v>12.58077493</v>
      </c>
      <c r="G52" s="18" t="n">
        <v>491.7975122</v>
      </c>
      <c r="H52" s="20" t="n">
        <v>7.91807675</v>
      </c>
      <c r="I52" s="18" t="n">
        <v>480.72637466</v>
      </c>
      <c r="J52" s="20" t="n">
        <v>5.78795883</v>
      </c>
      <c r="K52" s="18" t="n">
        <v>482.8999614</v>
      </c>
      <c r="L52" s="20" t="n">
        <v>11.59485626</v>
      </c>
      <c r="M52" s="18" t="s">
        <v>404</v>
      </c>
      <c r="N52" s="20" t="s">
        <v>404</v>
      </c>
      <c r="O52" s="18" t="s">
        <v>404</v>
      </c>
      <c r="P52" s="20" t="s">
        <v>404</v>
      </c>
      <c r="Q52" s="18" t="s">
        <v>404</v>
      </c>
      <c r="R52" s="20" t="s">
        <v>404</v>
      </c>
      <c r="S52" s="18" t="s">
        <v>404</v>
      </c>
      <c r="T52" s="20" t="s">
        <v>404</v>
      </c>
      <c r="U52" s="18" t="n">
        <v>381.8481</v>
      </c>
      <c r="V52" s="20" t="n">
        <v>13.66633815</v>
      </c>
    </row>
    <row r="53" spans="1:22">
      <c r="A53" s="15" t="s">
        <v>450</v>
      </c>
      <c r="B53" s="17" t="n">
        <v>5571</v>
      </c>
      <c r="C53" s="18">
        <f>(0.0/B53*100)</f>
        <v/>
      </c>
      <c r="D53" s="19" t="n">
        <v>5571</v>
      </c>
      <c r="E53" s="18" t="n">
        <v>465.03422528</v>
      </c>
      <c r="F53" s="20" t="n">
        <v>2.86420862</v>
      </c>
      <c r="G53" s="18" t="n">
        <v>432.00256862</v>
      </c>
      <c r="H53" s="20" t="n">
        <v>2.12503618</v>
      </c>
      <c r="I53" s="18" t="n">
        <v>439.13789202</v>
      </c>
      <c r="J53" s="20" t="n">
        <v>4.12943505</v>
      </c>
      <c r="K53" s="18" t="n">
        <v>446.10531034</v>
      </c>
      <c r="L53" s="20" t="n">
        <v>4.55035461</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385.30597075</v>
      </c>
      <c r="F54" s="20" t="n">
        <v>8.584733849999999</v>
      </c>
      <c r="G54" s="18" t="n">
        <v>360.0809467</v>
      </c>
      <c r="H54" s="20" t="n">
        <v>8.946966809999999</v>
      </c>
      <c r="I54" s="18" t="n">
        <v>346.94291229</v>
      </c>
      <c r="J54" s="20" t="n">
        <v>7.13504885</v>
      </c>
      <c r="K54" s="18" t="n">
        <v>335.48139673</v>
      </c>
      <c r="L54" s="20" t="n">
        <v>11.20026229</v>
      </c>
      <c r="M54" s="18" t="s">
        <v>404</v>
      </c>
      <c r="N54" s="20" t="s">
        <v>404</v>
      </c>
      <c r="O54" s="18" t="s">
        <v>404</v>
      </c>
      <c r="P54" s="20" t="s">
        <v>404</v>
      </c>
      <c r="Q54" s="18" t="s">
        <v>404</v>
      </c>
      <c r="R54" s="20" t="s">
        <v>404</v>
      </c>
      <c r="S54" s="18" t="s">
        <v>404</v>
      </c>
      <c r="T54" s="20" t="s">
        <v>404</v>
      </c>
      <c r="U54" s="18" t="n">
        <v>343.13719981</v>
      </c>
      <c r="V54" s="20" t="n">
        <v>7.01060917</v>
      </c>
    </row>
    <row r="55" spans="1:22">
      <c r="A55" s="15" t="s">
        <v>452</v>
      </c>
      <c r="B55" s="17" t="n">
        <v>5316</v>
      </c>
      <c r="C55" s="18">
        <f>(43.0/B55*100)</f>
        <v/>
      </c>
      <c r="D55" s="19" t="n">
        <v>5273</v>
      </c>
      <c r="E55" s="18" t="n">
        <v>402.44957517</v>
      </c>
      <c r="F55" s="20" t="n">
        <v>6.74113366</v>
      </c>
      <c r="G55" s="18" t="n">
        <v>406.5068786</v>
      </c>
      <c r="H55" s="20" t="n">
        <v>5.79035277</v>
      </c>
      <c r="I55" s="18" t="n">
        <v>400.42397285</v>
      </c>
      <c r="J55" s="20" t="n">
        <v>6.12897725</v>
      </c>
      <c r="K55" s="18" t="n">
        <v>367.74917889</v>
      </c>
      <c r="L55" s="20" t="n">
        <v>14.24652913</v>
      </c>
      <c r="M55" s="18" t="s">
        <v>404</v>
      </c>
      <c r="N55" s="20" t="s">
        <v>404</v>
      </c>
      <c r="O55" s="18" t="s">
        <v>404</v>
      </c>
      <c r="P55" s="20" t="s">
        <v>404</v>
      </c>
      <c r="Q55" s="18" t="s">
        <v>404</v>
      </c>
      <c r="R55" s="20" t="s">
        <v>404</v>
      </c>
      <c r="S55" s="18" t="n">
        <v>413.6588634</v>
      </c>
      <c r="T55" s="20" t="n">
        <v>5.84716265</v>
      </c>
      <c r="U55" s="18" t="n">
        <v>394.08823183</v>
      </c>
      <c r="V55" s="20" t="n">
        <v>11.20386985</v>
      </c>
    </row>
    <row r="56" spans="1:22">
      <c r="A56" s="15" t="s">
        <v>453</v>
      </c>
      <c r="B56" s="17" t="n">
        <v>5359</v>
      </c>
      <c r="C56" s="18">
        <f>(0.0/B56*100)</f>
        <v/>
      </c>
      <c r="D56" s="19" t="n">
        <v>5359</v>
      </c>
      <c r="E56" s="18" t="n">
        <v>526.11527867</v>
      </c>
      <c r="F56" s="20" t="n">
        <v>6.80671344</v>
      </c>
      <c r="G56" s="18" t="n">
        <v>524.45276641</v>
      </c>
      <c r="H56" s="20" t="n">
        <v>5.38219603</v>
      </c>
      <c r="I56" s="18" t="n">
        <v>534.18236718</v>
      </c>
      <c r="J56" s="20" t="n">
        <v>9.13789251</v>
      </c>
      <c r="K56" s="18" t="s">
        <v>404</v>
      </c>
      <c r="L56" s="20" t="s">
        <v>404</v>
      </c>
      <c r="M56" s="18" t="s">
        <v>404</v>
      </c>
      <c r="N56" s="20" t="s">
        <v>404</v>
      </c>
      <c r="O56" s="18" t="s">
        <v>404</v>
      </c>
      <c r="P56" s="20" t="s">
        <v>404</v>
      </c>
      <c r="Q56" s="18" t="s">
        <v>404</v>
      </c>
      <c r="R56" s="20" t="s">
        <v>404</v>
      </c>
      <c r="S56" s="18" t="s">
        <v>404</v>
      </c>
      <c r="T56" s="20" t="s">
        <v>404</v>
      </c>
      <c r="U56" s="18" t="n">
        <v>522.73147411</v>
      </c>
      <c r="V56" s="20" t="n">
        <v>15.53139809</v>
      </c>
    </row>
    <row r="57" spans="1:22">
      <c r="A57" s="15" t="s">
        <v>454</v>
      </c>
      <c r="B57" s="17" t="n">
        <v>6513</v>
      </c>
      <c r="C57" s="18">
        <f>(0.0/B57*100)</f>
        <v/>
      </c>
      <c r="D57" s="19" t="n">
        <v>6513</v>
      </c>
      <c r="E57" s="18" t="n">
        <v>428.35960133</v>
      </c>
      <c r="F57" s="20" t="n">
        <v>12.39219334</v>
      </c>
      <c r="G57" s="18" t="n">
        <v>410.1392538</v>
      </c>
      <c r="H57" s="20" t="n">
        <v>7.66689487</v>
      </c>
      <c r="I57" s="18" t="n">
        <v>397.74763852</v>
      </c>
      <c r="J57" s="20" t="n">
        <v>4.75822835</v>
      </c>
      <c r="K57" s="18" t="n">
        <v>370.78752434</v>
      </c>
      <c r="L57" s="20" t="n">
        <v>6.03191614</v>
      </c>
      <c r="M57" s="18" t="s">
        <v>404</v>
      </c>
      <c r="N57" s="20" t="s">
        <v>404</v>
      </c>
      <c r="O57" s="18" t="s">
        <v>404</v>
      </c>
      <c r="P57" s="20" t="s">
        <v>404</v>
      </c>
      <c r="Q57" s="18" t="s">
        <v>404</v>
      </c>
      <c r="R57" s="20" t="s">
        <v>404</v>
      </c>
      <c r="S57" s="18" t="n">
        <v>371.37745177</v>
      </c>
      <c r="T57" s="20" t="n">
        <v>7.37935358</v>
      </c>
      <c r="U57" s="18" t="s">
        <v>404</v>
      </c>
      <c r="V57" s="20" t="s">
        <v>404</v>
      </c>
    </row>
    <row r="58" spans="1:22">
      <c r="A58" s="15" t="s">
        <v>455</v>
      </c>
      <c r="B58" s="17" t="n">
        <v>7267</v>
      </c>
      <c r="C58" s="18">
        <f>(0.0/B58*100)</f>
        <v/>
      </c>
      <c r="D58" s="19" t="n">
        <v>7267</v>
      </c>
      <c r="E58" s="18" t="n">
        <v>418.05139426</v>
      </c>
      <c r="F58" s="20" t="n">
        <v>6.9234909</v>
      </c>
      <c r="G58" s="18" t="n">
        <v>413.93881259</v>
      </c>
      <c r="H58" s="20" t="n">
        <v>5.85304856</v>
      </c>
      <c r="I58" s="18" t="n">
        <v>392.68893529</v>
      </c>
      <c r="J58" s="20" t="n">
        <v>6.90470977</v>
      </c>
      <c r="K58" s="18" t="n">
        <v>410.20638653</v>
      </c>
      <c r="L58" s="20" t="n">
        <v>12.34536962</v>
      </c>
      <c r="M58" s="18" t="s">
        <v>404</v>
      </c>
      <c r="N58" s="20" t="s">
        <v>404</v>
      </c>
      <c r="O58" s="18" t="s">
        <v>404</v>
      </c>
      <c r="P58" s="20" t="s">
        <v>404</v>
      </c>
      <c r="Q58" s="18" t="s">
        <v>404</v>
      </c>
      <c r="R58" s="20" t="s">
        <v>404</v>
      </c>
      <c r="S58" s="18" t="s">
        <v>404</v>
      </c>
      <c r="T58" s="20" t="s">
        <v>404</v>
      </c>
      <c r="U58" s="18" t="n">
        <v>373.91001315</v>
      </c>
      <c r="V58" s="20" t="n">
        <v>22.5455224</v>
      </c>
    </row>
    <row r="59" spans="1:22">
      <c r="A59" s="15" t="s">
        <v>456</v>
      </c>
      <c r="B59" s="17" t="n">
        <v>4826</v>
      </c>
      <c r="C59" s="18">
        <f>(0.0/B59*100)</f>
        <v/>
      </c>
      <c r="D59" s="19" t="n">
        <v>4826</v>
      </c>
      <c r="E59" s="18" t="n">
        <v>346.8631738</v>
      </c>
      <c r="F59" s="20" t="n">
        <v>8.316698300000001</v>
      </c>
      <c r="G59" s="18" t="n">
        <v>341.77610322</v>
      </c>
      <c r="H59" s="20" t="n">
        <v>3.60091225</v>
      </c>
      <c r="I59" s="18" t="n">
        <v>356.67424142</v>
      </c>
      <c r="J59" s="20" t="n">
        <v>2.20177706</v>
      </c>
      <c r="K59" s="18" t="n">
        <v>332.2820003</v>
      </c>
      <c r="L59" s="20" t="n">
        <v>2.45396832</v>
      </c>
      <c r="M59" s="18" t="s">
        <v>404</v>
      </c>
      <c r="N59" s="20" t="s">
        <v>404</v>
      </c>
      <c r="O59" s="18" t="s">
        <v>404</v>
      </c>
      <c r="P59" s="20" t="s">
        <v>404</v>
      </c>
      <c r="Q59" s="18" t="s">
        <v>404</v>
      </c>
      <c r="R59" s="20" t="s">
        <v>404</v>
      </c>
      <c r="S59" s="18" t="s">
        <v>404</v>
      </c>
      <c r="T59" s="20" t="s">
        <v>404</v>
      </c>
      <c r="U59" s="18" t="n">
        <v>346.29993386</v>
      </c>
      <c r="V59" s="20" t="n">
        <v>7.99282112</v>
      </c>
    </row>
    <row r="60" spans="1:22">
      <c r="A60" s="15" t="s">
        <v>457</v>
      </c>
      <c r="B60" s="17" t="n">
        <v>4546</v>
      </c>
      <c r="C60" s="18">
        <f>(0.0/B60*100)</f>
        <v/>
      </c>
      <c r="D60" s="19" t="n">
        <v>4546</v>
      </c>
      <c r="E60" s="18" t="n">
        <v>378.76574737</v>
      </c>
      <c r="F60" s="20" t="n">
        <v>8.70389527</v>
      </c>
      <c r="G60" s="18" t="n">
        <v>342.08034648</v>
      </c>
      <c r="H60" s="20" t="n">
        <v>9.88689346</v>
      </c>
      <c r="I60" s="18" t="n">
        <v>319.82727231</v>
      </c>
      <c r="J60" s="20" t="n">
        <v>9.535454229999999</v>
      </c>
      <c r="K60" s="18" t="n">
        <v>307.67581954</v>
      </c>
      <c r="L60" s="20" t="n">
        <v>20.97990816</v>
      </c>
      <c r="M60" s="18" t="s">
        <v>404</v>
      </c>
      <c r="N60" s="20" t="s">
        <v>404</v>
      </c>
      <c r="O60" s="18" t="s">
        <v>404</v>
      </c>
      <c r="P60" s="20" t="s">
        <v>404</v>
      </c>
      <c r="Q60" s="18" t="s">
        <v>404</v>
      </c>
      <c r="R60" s="20" t="s">
        <v>404</v>
      </c>
      <c r="S60" s="18" t="s">
        <v>404</v>
      </c>
      <c r="T60" s="20" t="s">
        <v>404</v>
      </c>
      <c r="U60" s="18" t="n">
        <v>286.13570368</v>
      </c>
      <c r="V60" s="20" t="n">
        <v>29.01759539</v>
      </c>
    </row>
    <row r="61" spans="1:22">
      <c r="A61" s="15" t="s">
        <v>458</v>
      </c>
      <c r="B61" s="17" t="n">
        <v>6525</v>
      </c>
      <c r="C61" s="18">
        <f>(0.0/B61*100)</f>
        <v/>
      </c>
      <c r="D61" s="19" t="n">
        <v>6525</v>
      </c>
      <c r="E61" s="18" t="n">
        <v>470.11742215</v>
      </c>
      <c r="F61" s="20" t="n">
        <v>8.272469149999999</v>
      </c>
      <c r="G61" s="18" t="n">
        <v>477.50606836</v>
      </c>
      <c r="H61" s="20" t="n">
        <v>6.09649069</v>
      </c>
      <c r="I61" s="18" t="n">
        <v>471.29884998</v>
      </c>
      <c r="J61" s="20" t="n">
        <v>4.81810792</v>
      </c>
      <c r="K61" s="18" t="n">
        <v>464.52656103</v>
      </c>
      <c r="L61" s="20" t="n">
        <v>9.000464170000001</v>
      </c>
      <c r="M61" s="18" t="s">
        <v>404</v>
      </c>
      <c r="N61" s="20" t="s">
        <v>404</v>
      </c>
      <c r="O61" s="18" t="s">
        <v>404</v>
      </c>
      <c r="P61" s="20" t="s">
        <v>404</v>
      </c>
      <c r="Q61" s="18" t="s">
        <v>404</v>
      </c>
      <c r="R61" s="20" t="s">
        <v>404</v>
      </c>
      <c r="S61" s="18" t="s">
        <v>404</v>
      </c>
      <c r="T61" s="20" t="s">
        <v>404</v>
      </c>
      <c r="U61" s="18" t="n">
        <v>383.02247654</v>
      </c>
      <c r="V61" s="20" t="n">
        <v>19.77633796</v>
      </c>
    </row>
    <row r="62" spans="1:22">
      <c r="A62" s="15" t="s">
        <v>459</v>
      </c>
      <c r="B62" s="17" t="n">
        <v>4476</v>
      </c>
      <c r="C62" s="18">
        <f>(0.0/B62*100)</f>
        <v/>
      </c>
      <c r="D62" s="19" t="n">
        <v>4476</v>
      </c>
      <c r="E62" s="18" t="n">
        <v>516.38268528</v>
      </c>
      <c r="F62" s="20" t="n">
        <v>2.23875</v>
      </c>
      <c r="G62" s="18" t="n">
        <v>513.40742846</v>
      </c>
      <c r="H62" s="20" t="n">
        <v>1.93243692</v>
      </c>
      <c r="I62" s="18" t="n">
        <v>501.4561224</v>
      </c>
      <c r="J62" s="20" t="n">
        <v>2.39051867</v>
      </c>
      <c r="K62" s="18" t="n">
        <v>482.8818309</v>
      </c>
      <c r="L62" s="20" t="n">
        <v>3.4317941</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384.10555184</v>
      </c>
      <c r="F63" s="20" t="n">
        <v>3.64603014</v>
      </c>
      <c r="G63" s="18" t="n">
        <v>343.13261212</v>
      </c>
      <c r="H63" s="20" t="n">
        <v>2.96560462</v>
      </c>
      <c r="I63" s="18" t="n">
        <v>344.81112641</v>
      </c>
      <c r="J63" s="20" t="n">
        <v>2.73697323</v>
      </c>
      <c r="K63" s="18" t="n">
        <v>330.43657004</v>
      </c>
      <c r="L63" s="20" t="n">
        <v>5.9366239</v>
      </c>
      <c r="M63" s="18" t="s">
        <v>404</v>
      </c>
      <c r="N63" s="20" t="s">
        <v>404</v>
      </c>
      <c r="O63" s="18" t="s">
        <v>404</v>
      </c>
      <c r="P63" s="20" t="s">
        <v>404</v>
      </c>
      <c r="Q63" s="18" t="s">
        <v>404</v>
      </c>
      <c r="R63" s="20" t="s">
        <v>404</v>
      </c>
      <c r="S63" s="18" t="s">
        <v>404</v>
      </c>
      <c r="T63" s="20" t="s">
        <v>404</v>
      </c>
      <c r="U63" s="18" t="n">
        <v>372.56629745</v>
      </c>
      <c r="V63" s="20" t="n">
        <v>6.5404978</v>
      </c>
    </row>
    <row r="64" spans="1:22">
      <c r="A64" s="15" t="s">
        <v>461</v>
      </c>
      <c r="B64" s="17" t="n">
        <v>3634</v>
      </c>
      <c r="C64" s="18">
        <f>(27.0/B64*100)</f>
        <v/>
      </c>
      <c r="D64" s="19" t="n">
        <v>3607</v>
      </c>
      <c r="E64" s="18" t="n">
        <v>459.32259866</v>
      </c>
      <c r="F64" s="20" t="n">
        <v>1.97629092</v>
      </c>
      <c r="G64" s="18" t="n">
        <v>428.66151407</v>
      </c>
      <c r="H64" s="20" t="n">
        <v>3.66885548</v>
      </c>
      <c r="I64" s="18" t="n">
        <v>449.39452279</v>
      </c>
      <c r="J64" s="20" t="n">
        <v>5.88860956</v>
      </c>
      <c r="K64" s="18" t="n">
        <v>334.68052081</v>
      </c>
      <c r="L64" s="20" t="n">
        <v>8.440809010000001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415.9338185</v>
      </c>
      <c r="F65" s="20" t="n">
        <v>13.42197645</v>
      </c>
      <c r="G65" s="18" t="n">
        <v>415.89765473</v>
      </c>
      <c r="H65" s="20" t="n">
        <v>6.50504977</v>
      </c>
      <c r="I65" s="18" t="n">
        <v>418.52511152</v>
      </c>
      <c r="J65" s="20" t="n">
        <v>4.26575173</v>
      </c>
      <c r="K65" s="18" t="n">
        <v>405.72971813</v>
      </c>
      <c r="L65" s="20" t="n">
        <v>14.59207746</v>
      </c>
      <c r="M65" s="18" t="s">
        <v>404</v>
      </c>
      <c r="N65" s="20" t="s">
        <v>404</v>
      </c>
      <c r="O65" s="18" t="s">
        <v>404</v>
      </c>
      <c r="P65" s="20" t="s">
        <v>404</v>
      </c>
      <c r="Q65" s="18" t="s">
        <v>404</v>
      </c>
      <c r="R65" s="20" t="s">
        <v>404</v>
      </c>
      <c r="S65" s="18" t="s">
        <v>404</v>
      </c>
      <c r="T65" s="20" t="s">
        <v>404</v>
      </c>
      <c r="U65" s="18" t="n">
        <v>393.657276</v>
      </c>
      <c r="V65" s="20" t="n">
        <v>11.34256323</v>
      </c>
    </row>
    <row r="66" spans="1:22">
      <c r="A66" s="15" t="s">
        <v>463</v>
      </c>
      <c r="B66" s="17" t="n">
        <v>5665</v>
      </c>
      <c r="C66" s="18">
        <f>(0.0/B66*100)</f>
        <v/>
      </c>
      <c r="D66" s="19" t="n">
        <v>5665</v>
      </c>
      <c r="E66" s="18" t="n">
        <v>397.2189519</v>
      </c>
      <c r="F66" s="20" t="n">
        <v>4.69495521</v>
      </c>
      <c r="G66" s="18" t="n">
        <v>442.02509769</v>
      </c>
      <c r="H66" s="20" t="n">
        <v>2.98821907</v>
      </c>
      <c r="I66" s="18" t="n">
        <v>412.32413167</v>
      </c>
      <c r="J66" s="20" t="n">
        <v>2.26655086</v>
      </c>
      <c r="K66" s="18" t="n">
        <v>455.97447124</v>
      </c>
      <c r="L66" s="20" t="n">
        <v>3.88795609</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442.16166366</v>
      </c>
      <c r="F67" s="20" t="n">
        <v>10.51889908</v>
      </c>
      <c r="G67" s="18" t="n">
        <v>410.34104906</v>
      </c>
      <c r="H67" s="20" t="n">
        <v>7.23593325</v>
      </c>
      <c r="I67" s="18" t="n">
        <v>390.09614215</v>
      </c>
      <c r="J67" s="20" t="n">
        <v>5.50121847</v>
      </c>
      <c r="K67" s="18" t="n">
        <v>366.18406188</v>
      </c>
      <c r="L67" s="20" t="n">
        <v>6.40089079</v>
      </c>
      <c r="M67" s="18" t="s">
        <v>404</v>
      </c>
      <c r="N67" s="20" t="s">
        <v>404</v>
      </c>
      <c r="O67" s="18" t="s">
        <v>404</v>
      </c>
      <c r="P67" s="20" t="s">
        <v>404</v>
      </c>
      <c r="Q67" s="18" t="s">
        <v>404</v>
      </c>
      <c r="R67" s="20" t="s">
        <v>404</v>
      </c>
      <c r="S67" s="18" t="s">
        <v>404</v>
      </c>
      <c r="T67" s="20" t="s">
        <v>404</v>
      </c>
      <c r="U67" s="18" t="n">
        <v>394.82291378</v>
      </c>
      <c r="V67" s="20" t="n">
        <v>57.31244809</v>
      </c>
    </row>
    <row r="68" spans="1:22">
      <c r="A68" s="15" t="s">
        <v>465</v>
      </c>
      <c r="B68" s="17" t="n">
        <v>12083</v>
      </c>
      <c r="C68" s="18">
        <f>(0.0/B68*100)</f>
        <v/>
      </c>
      <c r="D68" s="19" t="n">
        <v>12083</v>
      </c>
      <c r="E68" s="18" t="n">
        <v>403.23384207</v>
      </c>
      <c r="F68" s="20" t="n">
        <v>1.11687744</v>
      </c>
      <c r="G68" s="18" t="n">
        <v>403.56132084</v>
      </c>
      <c r="H68" s="20" t="n">
        <v>3.55882198</v>
      </c>
      <c r="I68" s="18" t="n">
        <v>388.27086961</v>
      </c>
      <c r="J68" s="20" t="n">
        <v>4.37879092</v>
      </c>
      <c r="K68" s="18" t="n">
        <v>380.19671785</v>
      </c>
      <c r="L68" s="20" t="n">
        <v>6.01283845</v>
      </c>
      <c r="M68" s="18" t="s">
        <v>404</v>
      </c>
      <c r="N68" s="20" t="s">
        <v>404</v>
      </c>
      <c r="O68" s="18" t="s">
        <v>404</v>
      </c>
      <c r="P68" s="20" t="s">
        <v>404</v>
      </c>
      <c r="Q68" s="18" t="s">
        <v>404</v>
      </c>
      <c r="R68" s="20" t="s">
        <v>404</v>
      </c>
      <c r="S68" s="18" t="s">
        <v>404</v>
      </c>
      <c r="T68" s="20" t="s">
        <v>404</v>
      </c>
      <c r="U68" s="18" t="n">
        <v>419.08063999</v>
      </c>
      <c r="V68" s="20" t="n">
        <v>12.98040002</v>
      </c>
    </row>
    <row r="69" spans="1:22">
      <c r="A69" s="15" t="s">
        <v>466</v>
      </c>
      <c r="B69" s="17" t="n">
        <v>4876</v>
      </c>
      <c r="C69" s="18">
        <f>(0.0/B69*100)</f>
        <v/>
      </c>
      <c r="D69" s="19" t="n">
        <v>4876</v>
      </c>
      <c r="E69" s="18" t="n">
        <v>452.21919416</v>
      </c>
      <c r="F69" s="20" t="n">
        <v>10.30569737</v>
      </c>
      <c r="G69" s="18" t="n">
        <v>443.17576243</v>
      </c>
      <c r="H69" s="20" t="n">
        <v>7.68727792</v>
      </c>
      <c r="I69" s="18" t="n">
        <v>421.80505204</v>
      </c>
      <c r="J69" s="20" t="n">
        <v>7.03485731</v>
      </c>
      <c r="K69" s="18" t="n">
        <v>413.09135764</v>
      </c>
      <c r="L69" s="20" t="n">
        <v>10.13014781</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517.86474996</v>
      </c>
      <c r="F70" s="20" t="n">
        <v>5.1033603</v>
      </c>
      <c r="G70" s="18" t="n">
        <v>492.25409745</v>
      </c>
      <c r="H70" s="20" t="n">
        <v>5.49126189</v>
      </c>
      <c r="I70" s="18" t="n">
        <v>483.837468</v>
      </c>
      <c r="J70" s="20" t="n">
        <v>5.97349694</v>
      </c>
      <c r="K70" s="18" t="n">
        <v>489.82530777</v>
      </c>
      <c r="L70" s="20" t="n">
        <v>9.02626718</v>
      </c>
      <c r="M70" s="18" t="s">
        <v>404</v>
      </c>
      <c r="N70" s="20" t="s">
        <v>404</v>
      </c>
      <c r="O70" s="18" t="s">
        <v>404</v>
      </c>
      <c r="P70" s="20" t="s">
        <v>404</v>
      </c>
      <c r="Q70" s="18" t="s">
        <v>404</v>
      </c>
      <c r="R70" s="20" t="s">
        <v>404</v>
      </c>
      <c r="S70" s="18" t="s">
        <v>404</v>
      </c>
      <c r="T70" s="20" t="s">
        <v>404</v>
      </c>
      <c r="U70" s="18" t="n">
        <v>471.55973684</v>
      </c>
      <c r="V70" s="20" t="n">
        <v>16.96603424</v>
      </c>
    </row>
    <row r="71" spans="1:22">
      <c r="A71" s="15" t="s">
        <v>468</v>
      </c>
      <c r="B71" s="17" t="n">
        <v>6115</v>
      </c>
      <c r="C71" s="18">
        <f>(0.0/B71*100)</f>
        <v/>
      </c>
      <c r="D71" s="19" t="n">
        <v>6115</v>
      </c>
      <c r="E71" s="18" t="n">
        <v>536.56014978</v>
      </c>
      <c r="F71" s="20" t="n">
        <v>1.70999296</v>
      </c>
      <c r="G71" s="18" t="n">
        <v>531.95048824</v>
      </c>
      <c r="H71" s="20" t="n">
        <v>3.57912076</v>
      </c>
      <c r="I71" s="18" t="s">
        <v>404</v>
      </c>
      <c r="J71" s="20" t="s">
        <v>404</v>
      </c>
      <c r="K71" s="18" t="s">
        <v>404</v>
      </c>
      <c r="L71" s="20" t="s">
        <v>404</v>
      </c>
      <c r="M71" s="18" t="s">
        <v>404</v>
      </c>
      <c r="N71" s="20" t="s">
        <v>404</v>
      </c>
      <c r="O71" s="18" t="s">
        <v>404</v>
      </c>
      <c r="P71" s="20" t="s">
        <v>404</v>
      </c>
      <c r="Q71" s="18" t="s">
        <v>404</v>
      </c>
      <c r="R71" s="20" t="s">
        <v>404</v>
      </c>
      <c r="S71" s="18" t="s">
        <v>404</v>
      </c>
      <c r="T71" s="20" t="s">
        <v>404</v>
      </c>
      <c r="U71" s="18" t="n">
        <v>473.04978431</v>
      </c>
      <c r="V71" s="20" t="n">
        <v>10.84086715</v>
      </c>
    </row>
    <row r="72" spans="1:22">
      <c r="A72" s="15" t="s">
        <v>469</v>
      </c>
      <c r="B72" s="17" t="n">
        <v>7708</v>
      </c>
      <c r="C72" s="18">
        <f>(0.0/B72*100)</f>
        <v/>
      </c>
      <c r="D72" s="19" t="n">
        <v>7708</v>
      </c>
      <c r="E72" s="18" t="n">
        <v>504.60769243</v>
      </c>
      <c r="F72" s="20" t="n">
        <v>5.9334689</v>
      </c>
      <c r="G72" s="18" t="n">
        <v>496.6318656</v>
      </c>
      <c r="H72" s="20" t="n">
        <v>4.70089311</v>
      </c>
      <c r="I72" s="18" t="n">
        <v>477.18970375</v>
      </c>
      <c r="J72" s="20" t="n">
        <v>9.528220709999999</v>
      </c>
      <c r="K72" s="18" t="s">
        <v>404</v>
      </c>
      <c r="L72" s="20" t="s">
        <v>404</v>
      </c>
      <c r="M72" s="18" t="s">
        <v>404</v>
      </c>
      <c r="N72" s="20" t="s">
        <v>404</v>
      </c>
      <c r="O72" s="18" t="s">
        <v>404</v>
      </c>
      <c r="P72" s="20" t="s">
        <v>404</v>
      </c>
      <c r="Q72" s="18" t="s">
        <v>404</v>
      </c>
      <c r="R72" s="20" t="s">
        <v>404</v>
      </c>
      <c r="S72" s="18" t="s">
        <v>404</v>
      </c>
      <c r="T72" s="20" t="s">
        <v>404</v>
      </c>
      <c r="U72" s="18" t="n">
        <v>489.50342149</v>
      </c>
      <c r="V72" s="20" t="n">
        <v>34.97589354</v>
      </c>
    </row>
    <row r="73" spans="1:22">
      <c r="A73" s="15" t="s">
        <v>470</v>
      </c>
      <c r="B73" s="17" t="n">
        <v>8249</v>
      </c>
      <c r="C73" s="18">
        <f>(0.0/B73*100)</f>
        <v/>
      </c>
      <c r="D73" s="19" t="n">
        <v>8249</v>
      </c>
      <c r="E73" s="18" t="n">
        <v>424.49535248</v>
      </c>
      <c r="F73" s="20" t="n">
        <v>7.78114551</v>
      </c>
      <c r="G73" s="18" t="n">
        <v>414.02181792</v>
      </c>
      <c r="H73" s="20" t="n">
        <v>6.13114959</v>
      </c>
      <c r="I73" s="18" t="n">
        <v>406.61951862</v>
      </c>
      <c r="J73" s="20" t="n">
        <v>6.18202669</v>
      </c>
      <c r="K73" s="18" t="n">
        <v>371.48612085</v>
      </c>
      <c r="L73" s="20" t="n">
        <v>9.272496350000001</v>
      </c>
      <c r="M73" s="18" t="s">
        <v>404</v>
      </c>
      <c r="N73" s="20" t="s">
        <v>404</v>
      </c>
      <c r="O73" s="18" t="s">
        <v>404</v>
      </c>
      <c r="P73" s="20" t="s">
        <v>404</v>
      </c>
      <c r="Q73" s="18" t="s">
        <v>404</v>
      </c>
      <c r="R73" s="20" t="s">
        <v>404</v>
      </c>
      <c r="S73" s="18" t="s">
        <v>404</v>
      </c>
      <c r="T73" s="20" t="s">
        <v>404</v>
      </c>
      <c r="U73" s="18" t="n">
        <v>415.39953156</v>
      </c>
      <c r="V73" s="20" t="n">
        <v>11.03714319</v>
      </c>
    </row>
    <row r="74" spans="1:22">
      <c r="A74" s="15" t="s">
        <v>471</v>
      </c>
      <c r="B74" s="17" t="n">
        <v>4692</v>
      </c>
      <c r="C74" s="18">
        <f>(484.0/B74*100)</f>
        <v/>
      </c>
      <c r="D74" s="19" t="n">
        <v>4208</v>
      </c>
      <c r="E74" s="18" t="n">
        <v>419.74009746</v>
      </c>
      <c r="F74" s="20" t="n">
        <v>3.96769903</v>
      </c>
      <c r="G74" s="18" t="n">
        <v>431.2550941</v>
      </c>
      <c r="H74" s="20" t="n">
        <v>2.36875227</v>
      </c>
      <c r="I74" s="18" t="n">
        <v>427.99286054</v>
      </c>
      <c r="J74" s="20" t="n">
        <v>2.71345261</v>
      </c>
      <c r="K74" s="18" t="n">
        <v>404.98708052</v>
      </c>
      <c r="L74" s="20" t="n">
        <v>4.82959919</v>
      </c>
      <c r="M74" s="18" t="s">
        <v>404</v>
      </c>
      <c r="N74" s="20" t="s">
        <v>404</v>
      </c>
      <c r="O74" s="18" t="s">
        <v>404</v>
      </c>
      <c r="P74" s="20" t="s">
        <v>404</v>
      </c>
      <c r="Q74" s="18" t="s">
        <v>404</v>
      </c>
      <c r="R74" s="20" t="s">
        <v>404</v>
      </c>
      <c r="S74" s="18" t="s">
        <v>404</v>
      </c>
      <c r="T74" s="20" t="s">
        <v>404</v>
      </c>
      <c r="U74" s="18" t="n">
        <v>391.48715976</v>
      </c>
      <c r="V74" s="20" t="n">
        <v>10.71194996</v>
      </c>
    </row>
    <row r="75" spans="1:22">
      <c r="A75" s="15" t="s">
        <v>472</v>
      </c>
      <c r="B75" s="17" t="n">
        <v>5375</v>
      </c>
      <c r="C75" s="18">
        <f>(483.0/B75*100)</f>
        <v/>
      </c>
      <c r="D75" s="19" t="n">
        <v>4892</v>
      </c>
      <c r="E75" s="18" t="n">
        <v>376.08760539</v>
      </c>
      <c r="F75" s="20" t="n">
        <v>14.43555631</v>
      </c>
      <c r="G75" s="18" t="n">
        <v>358.07080856</v>
      </c>
      <c r="H75" s="20" t="n">
        <v>11.35015423</v>
      </c>
      <c r="I75" s="18" t="n">
        <v>365.25942902</v>
      </c>
      <c r="J75" s="20" t="n">
        <v>5.1780416</v>
      </c>
      <c r="K75" s="18" t="n">
        <v>355.41120506</v>
      </c>
      <c r="L75" s="20" t="n">
        <v>7.16866129</v>
      </c>
      <c r="M75" s="18" t="s">
        <v>404</v>
      </c>
      <c r="N75" s="20" t="s">
        <v>404</v>
      </c>
      <c r="O75" s="18" t="s">
        <v>404</v>
      </c>
      <c r="P75" s="20" t="s">
        <v>404</v>
      </c>
      <c r="Q75" s="18" t="s">
        <v>404</v>
      </c>
      <c r="R75" s="20" t="s">
        <v>404</v>
      </c>
      <c r="S75" s="18" t="s">
        <v>404</v>
      </c>
      <c r="T75" s="20" t="s">
        <v>404</v>
      </c>
      <c r="U75" s="18" t="n">
        <v>353.11011356</v>
      </c>
      <c r="V75" s="20" t="n">
        <v>20.61216874</v>
      </c>
    </row>
    <row r="76" spans="1:22">
      <c r="A76" s="15" t="s">
        <v>473</v>
      </c>
      <c r="B76" s="17" t="n">
        <v>14167</v>
      </c>
      <c r="C76" s="18">
        <f>(1400.0/B76*100)</f>
        <v/>
      </c>
      <c r="D76" s="19" t="n">
        <v>12767</v>
      </c>
      <c r="E76" s="18" t="n">
        <v>460.62530978</v>
      </c>
      <c r="F76" s="20" t="n">
        <v>5.15033452</v>
      </c>
      <c r="G76" s="18" t="n">
        <v>413.86599368</v>
      </c>
      <c r="H76" s="20" t="n">
        <v>9.42984057</v>
      </c>
      <c r="I76" s="18" t="n">
        <v>400.6936511</v>
      </c>
      <c r="J76" s="20" t="n">
        <v>9.990599059999999</v>
      </c>
      <c r="K76" s="18" t="n">
        <v>405.73339225</v>
      </c>
      <c r="L76" s="20" t="n">
        <v>9.616700809999999</v>
      </c>
      <c r="M76" s="18" t="s">
        <v>404</v>
      </c>
      <c r="N76" s="20" t="s">
        <v>404</v>
      </c>
      <c r="O76" s="18" t="s">
        <v>404</v>
      </c>
      <c r="P76" s="20" t="s">
        <v>404</v>
      </c>
      <c r="Q76" s="18" t="s">
        <v>404</v>
      </c>
      <c r="R76" s="20" t="s">
        <v>404</v>
      </c>
      <c r="S76" s="18" t="s">
        <v>404</v>
      </c>
      <c r="T76" s="20" t="s">
        <v>404</v>
      </c>
      <c r="U76" s="18" t="n">
        <v>434.34229673</v>
      </c>
      <c r="V76" s="20" t="n">
        <v>11.089561</v>
      </c>
    </row>
    <row r="77" spans="1:22">
      <c r="A77" s="15" t="s">
        <v>474</v>
      </c>
      <c r="B77" s="17" t="n">
        <v>6062</v>
      </c>
      <c r="C77" s="18">
        <f>(0.0/B77*100)</f>
        <v/>
      </c>
      <c r="D77" s="19" t="n">
        <v>6062</v>
      </c>
      <c r="E77" s="18" t="n">
        <v>453.61107864</v>
      </c>
      <c r="F77" s="20" t="n">
        <v>5.67526107</v>
      </c>
      <c r="G77" s="18" t="n">
        <v>432.32404849</v>
      </c>
      <c r="H77" s="20" t="n">
        <v>6.31102786</v>
      </c>
      <c r="I77" s="18" t="n">
        <v>420.89928207</v>
      </c>
      <c r="J77" s="20" t="n">
        <v>7.70485126</v>
      </c>
      <c r="K77" s="18" t="n">
        <v>411.15670916</v>
      </c>
      <c r="L77" s="20" t="n">
        <v>8.43700273</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491.06869656</v>
      </c>
      <c r="F78" s="20" t="n">
        <v>7.87272263</v>
      </c>
      <c r="G78" s="18" t="n">
        <v>496.28687016</v>
      </c>
      <c r="H78" s="20" t="n">
        <v>6.39668127</v>
      </c>
      <c r="I78" s="18" t="n">
        <v>468.97567466</v>
      </c>
      <c r="J78" s="20" t="n">
        <v>7.07453997</v>
      </c>
      <c r="K78" s="18" t="n">
        <v>497.09949619</v>
      </c>
      <c r="L78" s="20" t="n">
        <v>11.72075845</v>
      </c>
      <c r="M78" s="18" t="s">
        <v>404</v>
      </c>
      <c r="N78" s="20" t="s">
        <v>404</v>
      </c>
      <c r="O78" s="18" t="s">
        <v>404</v>
      </c>
      <c r="P78" s="20" t="s">
        <v>404</v>
      </c>
      <c r="Q78" s="18" t="s">
        <v>404</v>
      </c>
      <c r="R78" s="20" t="s">
        <v>404</v>
      </c>
      <c r="S78" s="18" t="s">
        <v>404</v>
      </c>
      <c r="T78" s="20" t="s">
        <v>404</v>
      </c>
      <c r="U78" s="18" t="n">
        <v>514.98936825</v>
      </c>
      <c r="V78" s="20" t="n">
        <v>5.71909251</v>
      </c>
    </row>
    <row customHeight="1" ht="25" r="79" spans="1:22">
      <c r="A79" s="15" t="s">
        <v>476</v>
      </c>
      <c r="B79" s="17" t="n">
        <v>1657</v>
      </c>
      <c r="C79" s="18">
        <f>(21.0/B79*100)</f>
        <v/>
      </c>
      <c r="D79" s="19" t="n">
        <v>1636</v>
      </c>
      <c r="E79" s="18" t="n">
        <v>494.92170476</v>
      </c>
      <c r="F79" s="20" t="n">
        <v>9.809594929999999</v>
      </c>
      <c r="G79" s="18" t="n">
        <v>460.70352845</v>
      </c>
      <c r="H79" s="20" t="n">
        <v>14.00745616</v>
      </c>
      <c r="I79" s="18" t="n">
        <v>425.44157859</v>
      </c>
      <c r="J79" s="20" t="n">
        <v>21.57119335</v>
      </c>
      <c r="K79" s="18" t="n">
        <v>446.69087213</v>
      </c>
      <c r="L79" s="20" t="n">
        <v>31.98640057</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429.5828728</v>
      </c>
      <c r="F80" s="20" t="n">
        <v>6.60637556</v>
      </c>
      <c r="G80" s="18" t="n">
        <v>428.18407694</v>
      </c>
      <c r="H80" s="20" t="n">
        <v>8.366544920000001</v>
      </c>
      <c r="I80" s="18" t="n">
        <v>426.51377109</v>
      </c>
      <c r="J80" s="20" t="n">
        <v>5.51433826</v>
      </c>
      <c r="K80" s="18" t="n">
        <v>421.36328813</v>
      </c>
      <c r="L80" s="20" t="n">
        <v>16.93519146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440.81666947</v>
      </c>
      <c r="F81" s="20" t="n">
        <v>6.71915163</v>
      </c>
      <c r="G81" s="18" t="n">
        <v>431.26643405</v>
      </c>
      <c r="H81" s="20" t="n">
        <v>5.01475867</v>
      </c>
      <c r="I81" s="18" t="n">
        <v>418.06635451</v>
      </c>
      <c r="J81" s="20" t="n">
        <v>7.35810656</v>
      </c>
      <c r="K81" s="18" t="n">
        <v>390.2980212</v>
      </c>
      <c r="L81" s="20" t="n">
        <v>7.4004174</v>
      </c>
      <c r="M81" s="18" t="s">
        <v>404</v>
      </c>
      <c r="N81" s="20" t="s">
        <v>404</v>
      </c>
      <c r="O81" s="18" t="s">
        <v>404</v>
      </c>
      <c r="P81" s="20" t="s">
        <v>404</v>
      </c>
      <c r="Q81" s="18" t="s">
        <v>404</v>
      </c>
      <c r="R81" s="20" t="s">
        <v>404</v>
      </c>
      <c r="S81" s="18" t="s">
        <v>404</v>
      </c>
      <c r="T81" s="20" t="s">
        <v>404</v>
      </c>
      <c r="U81" s="18" t="n">
        <v>431.88320462</v>
      </c>
      <c r="V81" s="20" t="n">
        <v>9.45365228</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515.78602175</v>
      </c>
      <c r="F7" s="20" t="n">
        <v>3.11642996</v>
      </c>
      <c r="G7" s="18" t="n">
        <v>502.39025521</v>
      </c>
      <c r="H7" s="20" t="n">
        <v>3.76739336</v>
      </c>
      <c r="I7" s="18" t="n">
        <v>488.30554661</v>
      </c>
      <c r="J7" s="20" t="n">
        <v>5.80335679</v>
      </c>
      <c r="K7" s="18" t="n">
        <v>471.48474754</v>
      </c>
      <c r="L7" s="20" t="n">
        <v>9.945538490000001</v>
      </c>
      <c r="M7" s="18" t="s">
        <v>404</v>
      </c>
      <c r="N7" s="20" t="s">
        <v>404</v>
      </c>
      <c r="O7" s="18" t="s">
        <v>404</v>
      </c>
      <c r="P7" s="20" t="s">
        <v>404</v>
      </c>
      <c r="Q7" s="18" t="s">
        <v>404</v>
      </c>
      <c r="R7" s="20" t="s">
        <v>404</v>
      </c>
      <c r="S7" s="18" t="s">
        <v>404</v>
      </c>
      <c r="T7" s="20" t="s">
        <v>404</v>
      </c>
      <c r="U7" s="18" t="n">
        <v>491.1815116</v>
      </c>
      <c r="V7" s="20" t="n">
        <v>8.20722917</v>
      </c>
    </row>
    <row r="8" spans="1:22">
      <c r="A8" s="15" t="s">
        <v>405</v>
      </c>
      <c r="B8" s="17" t="n">
        <v>7007</v>
      </c>
      <c r="C8" s="18">
        <f>(0.0/B8*100)</f>
        <v/>
      </c>
      <c r="D8" s="19" t="n">
        <v>7007</v>
      </c>
      <c r="E8" s="18" t="n">
        <v>486.07531937</v>
      </c>
      <c r="F8" s="20" t="n">
        <v>5.77658137</v>
      </c>
      <c r="G8" s="18" t="n">
        <v>488.60370338</v>
      </c>
      <c r="H8" s="20" t="n">
        <v>7.88218012</v>
      </c>
      <c r="I8" s="18" t="n">
        <v>489.27167308</v>
      </c>
      <c r="J8" s="20" t="n">
        <v>11.6738456</v>
      </c>
      <c r="K8" s="18" t="n">
        <v>460.97063639</v>
      </c>
      <c r="L8" s="20" t="n">
        <v>25.09584521</v>
      </c>
      <c r="M8" s="18" t="s">
        <v>404</v>
      </c>
      <c r="N8" s="20" t="s">
        <v>404</v>
      </c>
      <c r="O8" s="18" t="s">
        <v>404</v>
      </c>
      <c r="P8" s="20" t="s">
        <v>404</v>
      </c>
      <c r="Q8" s="18" t="s">
        <v>404</v>
      </c>
      <c r="R8" s="20" t="s">
        <v>404</v>
      </c>
      <c r="S8" s="18" t="s">
        <v>404</v>
      </c>
      <c r="T8" s="20" t="s">
        <v>404</v>
      </c>
      <c r="U8" s="18" t="n">
        <v>452.33430003</v>
      </c>
      <c r="V8" s="20" t="n">
        <v>11.95153124</v>
      </c>
    </row>
    <row r="9" spans="1:22">
      <c r="A9" s="15" t="s">
        <v>406</v>
      </c>
      <c r="B9" s="17" t="n">
        <v>9651</v>
      </c>
      <c r="C9" s="18">
        <f>(200.0/B9*100)</f>
        <v/>
      </c>
      <c r="D9" s="19" t="n">
        <v>9451</v>
      </c>
      <c r="E9" s="18" t="n">
        <v>510.01675367</v>
      </c>
      <c r="F9" s="20" t="n">
        <v>9.32524944</v>
      </c>
      <c r="G9" s="18" t="n">
        <v>504.01427262</v>
      </c>
      <c r="H9" s="20" t="n">
        <v>7.19781586</v>
      </c>
      <c r="I9" s="18" t="n">
        <v>490.69863769</v>
      </c>
      <c r="J9" s="20" t="n">
        <v>5.76240396</v>
      </c>
      <c r="K9" s="18" t="n">
        <v>494.73479706</v>
      </c>
      <c r="L9" s="20" t="n">
        <v>12.23729298</v>
      </c>
      <c r="M9" s="18" t="s">
        <v>404</v>
      </c>
      <c r="N9" s="20" t="s">
        <v>404</v>
      </c>
      <c r="O9" s="18" t="s">
        <v>404</v>
      </c>
      <c r="P9" s="20" t="s">
        <v>404</v>
      </c>
      <c r="Q9" s="18" t="s">
        <v>404</v>
      </c>
      <c r="R9" s="20" t="s">
        <v>404</v>
      </c>
      <c r="S9" s="18" t="s">
        <v>404</v>
      </c>
      <c r="T9" s="20" t="s">
        <v>404</v>
      </c>
      <c r="U9" s="18" t="n">
        <v>480.85158599</v>
      </c>
      <c r="V9" s="20" t="n">
        <v>16.02172465</v>
      </c>
    </row>
    <row r="10" spans="1:22">
      <c r="A10" s="15" t="s">
        <v>407</v>
      </c>
      <c r="B10" s="17" t="n">
        <v>20058</v>
      </c>
      <c r="C10" s="18">
        <f>(2951.0/B10*100)</f>
        <v/>
      </c>
      <c r="D10" s="19" t="n">
        <v>17107</v>
      </c>
      <c r="E10" s="18" t="n">
        <v>527.50438616</v>
      </c>
      <c r="F10" s="20" t="n">
        <v>3.08766901</v>
      </c>
      <c r="G10" s="18" t="n">
        <v>525.80887446</v>
      </c>
      <c r="H10" s="20" t="n">
        <v>4.79524574</v>
      </c>
      <c r="I10" s="18" t="n">
        <v>527.13024168</v>
      </c>
      <c r="J10" s="20" t="n">
        <v>5.42024216</v>
      </c>
      <c r="K10" s="18" t="n">
        <v>533.49877444</v>
      </c>
      <c r="L10" s="20" t="n">
        <v>8.924168099999999</v>
      </c>
      <c r="M10" s="18" t="s">
        <v>404</v>
      </c>
      <c r="N10" s="20" t="s">
        <v>404</v>
      </c>
      <c r="O10" s="18" t="s">
        <v>404</v>
      </c>
      <c r="P10" s="20" t="s">
        <v>404</v>
      </c>
      <c r="Q10" s="18" t="s">
        <v>404</v>
      </c>
      <c r="R10" s="20" t="s">
        <v>404</v>
      </c>
      <c r="S10" s="18" t="s">
        <v>404</v>
      </c>
      <c r="T10" s="20" t="s">
        <v>404</v>
      </c>
      <c r="U10" s="18" t="n">
        <v>575.05201859</v>
      </c>
      <c r="V10" s="20" t="n">
        <v>8.485706560000001</v>
      </c>
    </row>
    <row r="11" spans="1:22">
      <c r="A11" s="15" t="s">
        <v>408</v>
      </c>
      <c r="B11" s="17" t="n">
        <v>7053</v>
      </c>
      <c r="C11" s="18">
        <f>(137.0/B11*100)</f>
        <v/>
      </c>
      <c r="D11" s="19" t="n">
        <v>6916</v>
      </c>
      <c r="E11" s="18" t="n">
        <v>475.55314073</v>
      </c>
      <c r="F11" s="20" t="n">
        <v>5.39245797</v>
      </c>
      <c r="G11" s="18" t="n">
        <v>452.54451025</v>
      </c>
      <c r="H11" s="20" t="n">
        <v>5.9736594</v>
      </c>
      <c r="I11" s="18" t="n">
        <v>446.46379074</v>
      </c>
      <c r="J11" s="20" t="n">
        <v>11.32235002</v>
      </c>
      <c r="K11" s="18" t="n">
        <v>428.13312081</v>
      </c>
      <c r="L11" s="20" t="n">
        <v>13.57069535</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492.44235528</v>
      </c>
      <c r="F12" s="20" t="n">
        <v>5.47321145</v>
      </c>
      <c r="G12" s="18" t="n">
        <v>485.36134966</v>
      </c>
      <c r="H12" s="20" t="n">
        <v>7.30296035</v>
      </c>
      <c r="I12" s="18" t="n">
        <v>477.91333905</v>
      </c>
      <c r="J12" s="20" t="n">
        <v>6.00556303</v>
      </c>
      <c r="K12" s="18" t="n">
        <v>494.91012643</v>
      </c>
      <c r="L12" s="20" t="n">
        <v>17.79813752</v>
      </c>
      <c r="M12" s="18" t="s">
        <v>404</v>
      </c>
      <c r="N12" s="20" t="s">
        <v>404</v>
      </c>
      <c r="O12" s="18" t="s">
        <v>404</v>
      </c>
      <c r="P12" s="20" t="s">
        <v>404</v>
      </c>
      <c r="Q12" s="18" t="s">
        <v>404</v>
      </c>
      <c r="R12" s="20" t="s">
        <v>404</v>
      </c>
      <c r="S12" s="18" t="s">
        <v>404</v>
      </c>
      <c r="T12" s="20" t="s">
        <v>404</v>
      </c>
      <c r="U12" s="18" t="n">
        <v>505.47826897</v>
      </c>
      <c r="V12" s="20" t="n">
        <v>78.65517821</v>
      </c>
    </row>
    <row r="13" spans="1:22">
      <c r="A13" s="15" t="s">
        <v>410</v>
      </c>
      <c r="B13" s="17" t="n">
        <v>7161</v>
      </c>
      <c r="C13" s="18">
        <f>(1175.0/B13*100)</f>
        <v/>
      </c>
      <c r="D13" s="19" t="n">
        <v>5986</v>
      </c>
      <c r="E13" s="18" t="n">
        <v>498.67361303</v>
      </c>
      <c r="F13" s="20" t="n">
        <v>4.52830239</v>
      </c>
      <c r="G13" s="18" t="n">
        <v>503.55546895</v>
      </c>
      <c r="H13" s="20" t="n">
        <v>4.29896817</v>
      </c>
      <c r="I13" s="18" t="n">
        <v>501.39929959</v>
      </c>
      <c r="J13" s="20" t="n">
        <v>7.04399871</v>
      </c>
      <c r="K13" s="18" t="n">
        <v>488.07663324</v>
      </c>
      <c r="L13" s="20" t="n">
        <v>7.82654345</v>
      </c>
      <c r="M13" s="18" t="s">
        <v>404</v>
      </c>
      <c r="N13" s="20" t="s">
        <v>404</v>
      </c>
      <c r="O13" s="18" t="s">
        <v>404</v>
      </c>
      <c r="P13" s="20" t="s">
        <v>404</v>
      </c>
      <c r="Q13" s="18" t="s">
        <v>404</v>
      </c>
      <c r="R13" s="20" t="s">
        <v>404</v>
      </c>
      <c r="S13" s="18" t="s">
        <v>404</v>
      </c>
      <c r="T13" s="20" t="s">
        <v>404</v>
      </c>
      <c r="U13" s="18" t="n">
        <v>496.66170755</v>
      </c>
      <c r="V13" s="20" t="n">
        <v>7.8515016</v>
      </c>
    </row>
    <row r="14" spans="1:22">
      <c r="A14" s="15" t="s">
        <v>411</v>
      </c>
      <c r="B14" s="17" t="n">
        <v>5587</v>
      </c>
      <c r="C14" s="18">
        <f>(0.0/B14*100)</f>
        <v/>
      </c>
      <c r="D14" s="19" t="n">
        <v>5587</v>
      </c>
      <c r="E14" s="18" t="n">
        <v>512.54623478</v>
      </c>
      <c r="F14" s="20" t="n">
        <v>3.23228867</v>
      </c>
      <c r="G14" s="18" t="n">
        <v>513.71511731</v>
      </c>
      <c r="H14" s="20" t="n">
        <v>3.71878806</v>
      </c>
      <c r="I14" s="18" t="n">
        <v>533.96754073</v>
      </c>
      <c r="J14" s="20" t="n">
        <v>5.08744471</v>
      </c>
      <c r="K14" s="18" t="n">
        <v>514.47890235</v>
      </c>
      <c r="L14" s="20" t="n">
        <v>9.98672264</v>
      </c>
      <c r="M14" s="18" t="s">
        <v>404</v>
      </c>
      <c r="N14" s="20" t="s">
        <v>404</v>
      </c>
      <c r="O14" s="18" t="s">
        <v>404</v>
      </c>
      <c r="P14" s="20" t="s">
        <v>404</v>
      </c>
      <c r="Q14" s="18" t="s">
        <v>404</v>
      </c>
      <c r="R14" s="20" t="s">
        <v>404</v>
      </c>
      <c r="S14" s="18" t="s">
        <v>404</v>
      </c>
      <c r="T14" s="20" t="s">
        <v>404</v>
      </c>
      <c r="U14" s="18" t="n">
        <v>553.16066497</v>
      </c>
      <c r="V14" s="20" t="n">
        <v>13.4673101</v>
      </c>
    </row>
    <row r="15" spans="1:22">
      <c r="A15" s="15" t="s">
        <v>412</v>
      </c>
      <c r="B15" s="17" t="n">
        <v>5882</v>
      </c>
      <c r="C15" s="18">
        <f>(0.0/B15*100)</f>
        <v/>
      </c>
      <c r="D15" s="19" t="n">
        <v>5882</v>
      </c>
      <c r="E15" s="18" t="n">
        <v>521.22775763</v>
      </c>
      <c r="F15" s="20" t="n">
        <v>4.87285892</v>
      </c>
      <c r="G15" s="18" t="n">
        <v>530.85043661</v>
      </c>
      <c r="H15" s="20" t="n">
        <v>5.14896532</v>
      </c>
      <c r="I15" s="18" t="n">
        <v>525.85493487</v>
      </c>
      <c r="J15" s="20" t="n">
        <v>4.34633941</v>
      </c>
      <c r="K15" s="18" t="n">
        <v>524.4538446400001</v>
      </c>
      <c r="L15" s="20" t="n">
        <v>9.544189940000001</v>
      </c>
      <c r="M15" s="18" t="s">
        <v>404</v>
      </c>
      <c r="N15" s="20" t="s">
        <v>404</v>
      </c>
      <c r="O15" s="18" t="s">
        <v>404</v>
      </c>
      <c r="P15" s="20" t="s">
        <v>404</v>
      </c>
      <c r="Q15" s="18" t="s">
        <v>404</v>
      </c>
      <c r="R15" s="20" t="s">
        <v>404</v>
      </c>
      <c r="S15" s="18" t="s">
        <v>404</v>
      </c>
      <c r="T15" s="20" t="s">
        <v>404</v>
      </c>
      <c r="U15" s="18" t="n">
        <v>553.91715399</v>
      </c>
      <c r="V15" s="20" t="n">
        <v>24.98928153</v>
      </c>
    </row>
    <row r="16" spans="1:22">
      <c r="A16" s="15" t="s">
        <v>413</v>
      </c>
      <c r="B16" s="17" t="n">
        <v>6108</v>
      </c>
      <c r="C16" s="18">
        <f>(440.0/B16*100)</f>
        <v/>
      </c>
      <c r="D16" s="19" t="n">
        <v>5668</v>
      </c>
      <c r="E16" s="18" t="n">
        <v>501.37238268</v>
      </c>
      <c r="F16" s="20" t="n">
        <v>8.220890689999999</v>
      </c>
      <c r="G16" s="18" t="n">
        <v>514.33577357</v>
      </c>
      <c r="H16" s="20" t="n">
        <v>8.945215689999999</v>
      </c>
      <c r="I16" s="18" t="n">
        <v>500.21962588</v>
      </c>
      <c r="J16" s="20" t="n">
        <v>9.15634858</v>
      </c>
      <c r="K16" s="18" t="n">
        <v>488.47453324</v>
      </c>
      <c r="L16" s="20" t="n">
        <v>19.00314463</v>
      </c>
      <c r="M16" s="18" t="s">
        <v>404</v>
      </c>
      <c r="N16" s="20" t="s">
        <v>404</v>
      </c>
      <c r="O16" s="18" t="s">
        <v>404</v>
      </c>
      <c r="P16" s="20" t="s">
        <v>404</v>
      </c>
      <c r="Q16" s="18" t="s">
        <v>404</v>
      </c>
      <c r="R16" s="20" t="s">
        <v>404</v>
      </c>
      <c r="S16" s="18" t="s">
        <v>404</v>
      </c>
      <c r="T16" s="20" t="s">
        <v>404</v>
      </c>
      <c r="U16" s="18" t="n">
        <v>444.45105284</v>
      </c>
      <c r="V16" s="20" t="n">
        <v>38.95341071</v>
      </c>
    </row>
    <row r="17" spans="1:22">
      <c r="A17" s="15" t="s">
        <v>414</v>
      </c>
      <c r="B17" s="17" t="n">
        <v>6504</v>
      </c>
      <c r="C17" s="18">
        <f>(1325.0/B17*100)</f>
        <v/>
      </c>
      <c r="D17" s="19" t="n">
        <v>5179</v>
      </c>
      <c r="E17" s="18" t="n">
        <v>504.44183084</v>
      </c>
      <c r="F17" s="20" t="n">
        <v>7.94154436</v>
      </c>
      <c r="G17" s="18" t="n">
        <v>511.18841309</v>
      </c>
      <c r="H17" s="20" t="n">
        <v>10.46905576</v>
      </c>
      <c r="I17" s="18" t="n">
        <v>512.42864366</v>
      </c>
      <c r="J17" s="20" t="n">
        <v>8.16924099</v>
      </c>
      <c r="K17" s="18" t="n">
        <v>501.22783762</v>
      </c>
      <c r="L17" s="20" t="n">
        <v>15.29021122</v>
      </c>
      <c r="M17" s="18" t="s">
        <v>404</v>
      </c>
      <c r="N17" s="20" t="s">
        <v>404</v>
      </c>
      <c r="O17" s="18" t="s">
        <v>404</v>
      </c>
      <c r="P17" s="20" t="s">
        <v>404</v>
      </c>
      <c r="Q17" s="18" t="s">
        <v>404</v>
      </c>
      <c r="R17" s="20" t="s">
        <v>404</v>
      </c>
      <c r="S17" s="18" t="s">
        <v>404</v>
      </c>
      <c r="T17" s="20" t="s">
        <v>404</v>
      </c>
      <c r="U17" s="18" t="n">
        <v>559.05234556</v>
      </c>
      <c r="V17" s="20" t="n">
        <v>15.99018413</v>
      </c>
    </row>
    <row r="18" spans="1:22">
      <c r="A18" s="15" t="s">
        <v>415</v>
      </c>
      <c r="B18" s="17" t="n">
        <v>5532</v>
      </c>
      <c r="C18" s="18">
        <f>(0.0/B18*100)</f>
        <v/>
      </c>
      <c r="D18" s="19" t="n">
        <v>5532</v>
      </c>
      <c r="E18" s="18" t="n">
        <v>457.10146154</v>
      </c>
      <c r="F18" s="20" t="n">
        <v>13.17893851</v>
      </c>
      <c r="G18" s="18" t="n">
        <v>469.54999623</v>
      </c>
      <c r="H18" s="20" t="n">
        <v>7.43020433</v>
      </c>
      <c r="I18" s="18" t="n">
        <v>471.86107424</v>
      </c>
      <c r="J18" s="20" t="n">
        <v>9.1512978</v>
      </c>
      <c r="K18" s="18" t="n">
        <v>468.46045516</v>
      </c>
      <c r="L18" s="20" t="n">
        <v>9.681256230000001</v>
      </c>
      <c r="M18" s="18" t="s">
        <v>404</v>
      </c>
      <c r="N18" s="20" t="s">
        <v>404</v>
      </c>
      <c r="O18" s="18" t="s">
        <v>404</v>
      </c>
      <c r="P18" s="20" t="s">
        <v>404</v>
      </c>
      <c r="Q18" s="18" t="s">
        <v>404</v>
      </c>
      <c r="R18" s="20" t="s">
        <v>404</v>
      </c>
      <c r="S18" s="18" t="s">
        <v>404</v>
      </c>
      <c r="T18" s="20" t="s">
        <v>404</v>
      </c>
      <c r="U18" s="18" t="n">
        <v>455.22867599</v>
      </c>
      <c r="V18" s="20" t="n">
        <v>23.38295813</v>
      </c>
    </row>
    <row r="19" spans="1:22">
      <c r="A19" s="15" t="s">
        <v>416</v>
      </c>
      <c r="B19" s="17" t="n">
        <v>5658</v>
      </c>
      <c r="C19" s="18">
        <f>(327.0/B19*100)</f>
        <v/>
      </c>
      <c r="D19" s="19" t="n">
        <v>5331</v>
      </c>
      <c r="E19" s="18" t="n">
        <v>482.46951096</v>
      </c>
      <c r="F19" s="20" t="n">
        <v>11.73147088</v>
      </c>
      <c r="G19" s="18" t="n">
        <v>470.60843943</v>
      </c>
      <c r="H19" s="20" t="n">
        <v>9.279164509999999</v>
      </c>
      <c r="I19" s="18" t="n">
        <v>468.88295173</v>
      </c>
      <c r="J19" s="20" t="n">
        <v>7.69852021</v>
      </c>
      <c r="K19" s="18" t="n">
        <v>462.69755834</v>
      </c>
      <c r="L19" s="20" t="n">
        <v>9.034750349999999</v>
      </c>
      <c r="M19" s="18" t="s">
        <v>404</v>
      </c>
      <c r="N19" s="20" t="s">
        <v>404</v>
      </c>
      <c r="O19" s="18" t="s">
        <v>404</v>
      </c>
      <c r="P19" s="20" t="s">
        <v>404</v>
      </c>
      <c r="Q19" s="18" t="s">
        <v>404</v>
      </c>
      <c r="R19" s="20" t="s">
        <v>404</v>
      </c>
      <c r="S19" s="18" t="s">
        <v>404</v>
      </c>
      <c r="T19" s="20" t="s">
        <v>404</v>
      </c>
      <c r="U19" s="18" t="n">
        <v>438.33741954</v>
      </c>
      <c r="V19" s="20" t="n">
        <v>42.96381662</v>
      </c>
    </row>
    <row r="20" spans="1:22">
      <c r="A20" s="15" t="s">
        <v>417</v>
      </c>
      <c r="B20" s="17" t="n">
        <v>3371</v>
      </c>
      <c r="C20" s="18">
        <f>(24.0/B20*100)</f>
        <v/>
      </c>
      <c r="D20" s="19" t="n">
        <v>3347</v>
      </c>
      <c r="E20" s="18" t="n">
        <v>480.098593</v>
      </c>
      <c r="F20" s="20" t="n">
        <v>2.58270647</v>
      </c>
      <c r="G20" s="18" t="n">
        <v>487.54737569</v>
      </c>
      <c r="H20" s="20" t="n">
        <v>3.06291983</v>
      </c>
      <c r="I20" s="18" t="n">
        <v>481.57442991</v>
      </c>
      <c r="J20" s="20" t="n">
        <v>4.40784248</v>
      </c>
      <c r="K20" s="18" t="n">
        <v>384.15348571</v>
      </c>
      <c r="L20" s="20" t="n">
        <v>20.14071677</v>
      </c>
      <c r="M20" s="18" t="s">
        <v>404</v>
      </c>
      <c r="N20" s="20" t="s">
        <v>404</v>
      </c>
      <c r="O20" s="18" t="s">
        <v>404</v>
      </c>
      <c r="P20" s="20" t="s">
        <v>404</v>
      </c>
      <c r="Q20" s="18" t="s">
        <v>404</v>
      </c>
      <c r="R20" s="20" t="s">
        <v>404</v>
      </c>
      <c r="S20" s="18" t="s">
        <v>404</v>
      </c>
      <c r="T20" s="20" t="s">
        <v>404</v>
      </c>
      <c r="U20" s="18" t="n">
        <v>428.31581728</v>
      </c>
      <c r="V20" s="20" t="n">
        <v>15.29084035</v>
      </c>
    </row>
    <row r="21" spans="1:22">
      <c r="A21" s="15" t="s">
        <v>418</v>
      </c>
      <c r="B21" s="17" t="n">
        <v>5741</v>
      </c>
      <c r="C21" s="18">
        <f>(0.0/B21*100)</f>
        <v/>
      </c>
      <c r="D21" s="19" t="n">
        <v>5741</v>
      </c>
      <c r="E21" s="18" t="n">
        <v>526.18731537</v>
      </c>
      <c r="F21" s="20" t="n">
        <v>4.41420812</v>
      </c>
      <c r="G21" s="18" t="n">
        <v>530.80116193</v>
      </c>
      <c r="H21" s="20" t="n">
        <v>6.9312397</v>
      </c>
      <c r="I21" s="18" t="n">
        <v>520.51342507</v>
      </c>
      <c r="J21" s="20" t="n">
        <v>4.58430896</v>
      </c>
      <c r="K21" s="18" t="n">
        <v>510.76976809</v>
      </c>
      <c r="L21" s="20" t="n">
        <v>6.6241557</v>
      </c>
      <c r="M21" s="18" t="s">
        <v>404</v>
      </c>
      <c r="N21" s="20" t="s">
        <v>404</v>
      </c>
      <c r="O21" s="18" t="s">
        <v>404</v>
      </c>
      <c r="P21" s="20" t="s">
        <v>404</v>
      </c>
      <c r="Q21" s="18" t="s">
        <v>404</v>
      </c>
      <c r="R21" s="20" t="s">
        <v>404</v>
      </c>
      <c r="S21" s="18" t="s">
        <v>404</v>
      </c>
      <c r="T21" s="20" t="s">
        <v>404</v>
      </c>
      <c r="U21" s="18" t="n">
        <v>509.76964898</v>
      </c>
      <c r="V21" s="20" t="n">
        <v>7.70816541</v>
      </c>
    </row>
    <row r="22" spans="1:22">
      <c r="A22" s="15" t="s">
        <v>419</v>
      </c>
      <c r="B22" s="17" t="n">
        <v>6598</v>
      </c>
      <c r="C22" s="18">
        <f>(0.0/B22*100)</f>
        <v/>
      </c>
      <c r="D22" s="19" t="n">
        <v>6598</v>
      </c>
      <c r="E22" s="18" t="n">
        <v>504.17027934</v>
      </c>
      <c r="F22" s="20" t="n">
        <v>12.4157674</v>
      </c>
      <c r="G22" s="18" t="n">
        <v>489.15037994</v>
      </c>
      <c r="H22" s="20" t="n">
        <v>9.09328129</v>
      </c>
      <c r="I22" s="18" t="n">
        <v>472.54916324</v>
      </c>
      <c r="J22" s="20" t="n">
        <v>9.36182786</v>
      </c>
      <c r="K22" s="18" t="n">
        <v>457.53294141</v>
      </c>
      <c r="L22" s="20" t="n">
        <v>14.82157799</v>
      </c>
      <c r="M22" s="18" t="s">
        <v>404</v>
      </c>
      <c r="N22" s="20" t="s">
        <v>404</v>
      </c>
      <c r="O22" s="18" t="s">
        <v>404</v>
      </c>
      <c r="P22" s="20" t="s">
        <v>404</v>
      </c>
      <c r="Q22" s="18" t="s">
        <v>404</v>
      </c>
      <c r="R22" s="20" t="s">
        <v>404</v>
      </c>
      <c r="S22" s="18" t="s">
        <v>404</v>
      </c>
      <c r="T22" s="20" t="s">
        <v>404</v>
      </c>
      <c r="U22" s="18" t="n">
        <v>483.1423432</v>
      </c>
      <c r="V22" s="20" t="n">
        <v>28.51241095</v>
      </c>
    </row>
    <row r="23" spans="1:22">
      <c r="A23" s="15" t="s">
        <v>420</v>
      </c>
      <c r="B23" s="17" t="n">
        <v>11583</v>
      </c>
      <c r="C23" s="18">
        <f>(3159.0/B23*100)</f>
        <v/>
      </c>
      <c r="D23" s="19" t="n">
        <v>8424</v>
      </c>
      <c r="E23" s="18" t="n">
        <v>487.87761721</v>
      </c>
      <c r="F23" s="20" t="n">
        <v>12.15457033</v>
      </c>
      <c r="G23" s="18" t="n">
        <v>489.21028992</v>
      </c>
      <c r="H23" s="20" t="n">
        <v>8.36937573</v>
      </c>
      <c r="I23" s="18" t="n">
        <v>493.98108218</v>
      </c>
      <c r="J23" s="20" t="n">
        <v>8.04448579</v>
      </c>
      <c r="K23" s="18" t="n">
        <v>487.8738202</v>
      </c>
      <c r="L23" s="20" t="n">
        <v>6.33858313</v>
      </c>
      <c r="M23" s="18" t="s">
        <v>404</v>
      </c>
      <c r="N23" s="20" t="s">
        <v>404</v>
      </c>
      <c r="O23" s="18" t="s">
        <v>404</v>
      </c>
      <c r="P23" s="20" t="s">
        <v>404</v>
      </c>
      <c r="Q23" s="18" t="s">
        <v>404</v>
      </c>
      <c r="R23" s="20" t="s">
        <v>404</v>
      </c>
      <c r="S23" s="18" t="s">
        <v>404</v>
      </c>
      <c r="T23" s="20" t="s">
        <v>404</v>
      </c>
      <c r="U23" s="18" t="n">
        <v>463.26553828</v>
      </c>
      <c r="V23" s="20" t="n">
        <v>23.56782594</v>
      </c>
    </row>
    <row r="24" spans="1:22">
      <c r="A24" s="15" t="s">
        <v>421</v>
      </c>
      <c r="B24" s="17" t="n">
        <v>6647</v>
      </c>
      <c r="C24" s="18">
        <f>(0.0/B24*100)</f>
        <v/>
      </c>
      <c r="D24" s="19" t="n">
        <v>6647</v>
      </c>
      <c r="E24" s="18" t="n">
        <v>520.70067271</v>
      </c>
      <c r="F24" s="20" t="n">
        <v>26.47064623</v>
      </c>
      <c r="G24" s="18" t="n">
        <v>531.4683857700001</v>
      </c>
      <c r="H24" s="20" t="n">
        <v>7.39294159</v>
      </c>
      <c r="I24" s="18" t="n">
        <v>511.03770602</v>
      </c>
      <c r="J24" s="20" t="n">
        <v>5.77098422</v>
      </c>
      <c r="K24" s="18" t="n">
        <v>504.96413914</v>
      </c>
      <c r="L24" s="20" t="n">
        <v>9.74493155</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526.69038598</v>
      </c>
      <c r="F25" s="20" t="n">
        <v>11.5278833</v>
      </c>
      <c r="G25" s="18" t="n">
        <v>520.5982527800001</v>
      </c>
      <c r="H25" s="20" t="n">
        <v>8.16653137</v>
      </c>
      <c r="I25" s="18" t="n">
        <v>511.13429094</v>
      </c>
      <c r="J25" s="20" t="n">
        <v>6.29717027</v>
      </c>
      <c r="K25" s="18" t="n">
        <v>516.83497201</v>
      </c>
      <c r="L25" s="20" t="n">
        <v>9.520404750000001</v>
      </c>
      <c r="M25" s="18" t="s">
        <v>404</v>
      </c>
      <c r="N25" s="20" t="s">
        <v>404</v>
      </c>
      <c r="O25" s="18" t="s">
        <v>404</v>
      </c>
      <c r="P25" s="20" t="s">
        <v>404</v>
      </c>
      <c r="Q25" s="18" t="s">
        <v>404</v>
      </c>
      <c r="R25" s="20" t="s">
        <v>404</v>
      </c>
      <c r="S25" s="18" t="s">
        <v>404</v>
      </c>
      <c r="T25" s="20" t="s">
        <v>404</v>
      </c>
      <c r="U25" s="18" t="n">
        <v>565.5810490600001</v>
      </c>
      <c r="V25" s="20" t="n">
        <v>32.70993756</v>
      </c>
    </row>
    <row r="26" spans="1:22">
      <c r="A26" s="15" t="s">
        <v>423</v>
      </c>
      <c r="B26" s="17" t="n">
        <v>4869</v>
      </c>
      <c r="C26" s="18">
        <f>(11.0/B26*100)</f>
        <v/>
      </c>
      <c r="D26" s="19" t="n">
        <v>4858</v>
      </c>
      <c r="E26" s="18" t="n">
        <v>482.67695054</v>
      </c>
      <c r="F26" s="20" t="n">
        <v>2.9255316</v>
      </c>
      <c r="G26" s="18" t="n">
        <v>482.51366086</v>
      </c>
      <c r="H26" s="20" t="n">
        <v>3.32250637</v>
      </c>
      <c r="I26" s="18" t="n">
        <v>505.08760223</v>
      </c>
      <c r="J26" s="20" t="n">
        <v>5.77270883</v>
      </c>
      <c r="K26" s="18" t="n">
        <v>515.78037653</v>
      </c>
      <c r="L26" s="20" t="n">
        <v>7.12865384</v>
      </c>
      <c r="M26" s="18" t="s">
        <v>404</v>
      </c>
      <c r="N26" s="20" t="s">
        <v>404</v>
      </c>
      <c r="O26" s="18" t="s">
        <v>404</v>
      </c>
      <c r="P26" s="20" t="s">
        <v>404</v>
      </c>
      <c r="Q26" s="18" t="s">
        <v>404</v>
      </c>
      <c r="R26" s="20" t="s">
        <v>404</v>
      </c>
      <c r="S26" s="18" t="s">
        <v>404</v>
      </c>
      <c r="T26" s="20" t="s">
        <v>404</v>
      </c>
      <c r="U26" s="18" t="n">
        <v>491.01030478</v>
      </c>
      <c r="V26" s="20" t="n">
        <v>16.29533505</v>
      </c>
    </row>
    <row r="27" spans="1:22">
      <c r="A27" s="15" t="s">
        <v>424</v>
      </c>
      <c r="B27" s="17" t="n">
        <v>5299</v>
      </c>
      <c r="C27" s="18">
        <f>(0.0/B27*100)</f>
        <v/>
      </c>
      <c r="D27" s="19" t="n">
        <v>5299</v>
      </c>
      <c r="E27" s="18" t="n">
        <v>482.92092852</v>
      </c>
      <c r="F27" s="20" t="n">
        <v>2.51409123</v>
      </c>
      <c r="G27" s="18" t="n">
        <v>491.65358508</v>
      </c>
      <c r="H27" s="20" t="n">
        <v>1.9182234</v>
      </c>
      <c r="I27" s="18" t="n">
        <v>482.6120705</v>
      </c>
      <c r="J27" s="20" t="n">
        <v>3.55524025</v>
      </c>
      <c r="K27" s="18" t="n">
        <v>449.23456772</v>
      </c>
      <c r="L27" s="20" t="n">
        <v>2.9800443</v>
      </c>
      <c r="M27" s="18" t="s">
        <v>404</v>
      </c>
      <c r="N27" s="20" t="s">
        <v>404</v>
      </c>
      <c r="O27" s="18" t="s">
        <v>404</v>
      </c>
      <c r="P27" s="20" t="s">
        <v>404</v>
      </c>
      <c r="Q27" s="18" t="s">
        <v>404</v>
      </c>
      <c r="R27" s="20" t="s">
        <v>404</v>
      </c>
      <c r="S27" s="18" t="s">
        <v>404</v>
      </c>
      <c r="T27" s="20" t="s">
        <v>404</v>
      </c>
      <c r="U27" s="18" t="n">
        <v>468.38694583</v>
      </c>
      <c r="V27" s="20" t="n">
        <v>33.96418549</v>
      </c>
    </row>
    <row r="28" spans="1:22">
      <c r="A28" s="15" t="s">
        <v>425</v>
      </c>
      <c r="B28" s="17" t="n">
        <v>7568</v>
      </c>
      <c r="C28" s="18">
        <f>(0.0/B28*100)</f>
        <v/>
      </c>
      <c r="D28" s="19" t="n">
        <v>7568</v>
      </c>
      <c r="E28" s="18" t="n">
        <v>454.8055703</v>
      </c>
      <c r="F28" s="20" t="n">
        <v>6.5407504</v>
      </c>
      <c r="G28" s="18" t="n">
        <v>427.02331711</v>
      </c>
      <c r="H28" s="20" t="n">
        <v>6.45391138</v>
      </c>
      <c r="I28" s="18" t="n">
        <v>416.86944929</v>
      </c>
      <c r="J28" s="20" t="n">
        <v>4.9308677</v>
      </c>
      <c r="K28" s="18" t="n">
        <v>402.86898009</v>
      </c>
      <c r="L28" s="20" t="n">
        <v>5.59046149</v>
      </c>
      <c r="M28" s="18" t="s">
        <v>404</v>
      </c>
      <c r="N28" s="20" t="s">
        <v>404</v>
      </c>
      <c r="O28" s="18" t="s">
        <v>404</v>
      </c>
      <c r="P28" s="20" t="s">
        <v>404</v>
      </c>
      <c r="Q28" s="18" t="s">
        <v>404</v>
      </c>
      <c r="R28" s="20" t="s">
        <v>404</v>
      </c>
      <c r="S28" s="18" t="s">
        <v>404</v>
      </c>
      <c r="T28" s="20" t="s">
        <v>404</v>
      </c>
      <c r="U28" s="18" t="n">
        <v>445.78486286</v>
      </c>
      <c r="V28" s="20" t="n">
        <v>26.80718468</v>
      </c>
    </row>
    <row r="29" spans="1:22">
      <c r="A29" s="15" t="s">
        <v>426</v>
      </c>
      <c r="B29" s="17" t="n">
        <v>5385</v>
      </c>
      <c r="C29" s="18">
        <f>(1123.0/B29*100)</f>
        <v/>
      </c>
      <c r="D29" s="19" t="n">
        <v>4262</v>
      </c>
      <c r="E29" s="18" t="n">
        <v>493.96190835</v>
      </c>
      <c r="F29" s="20" t="n">
        <v>8.887418739999999</v>
      </c>
      <c r="G29" s="18" t="n">
        <v>533.3319168199999</v>
      </c>
      <c r="H29" s="20" t="n">
        <v>8.99608753</v>
      </c>
      <c r="I29" s="18" t="n">
        <v>511.1617855</v>
      </c>
      <c r="J29" s="20" t="n">
        <v>15.67405352</v>
      </c>
      <c r="K29" s="18" t="n">
        <v>477.46207368</v>
      </c>
      <c r="L29" s="20" t="n">
        <v>24.52596437</v>
      </c>
      <c r="M29" s="18" t="s">
        <v>404</v>
      </c>
      <c r="N29" s="20" t="s">
        <v>404</v>
      </c>
      <c r="O29" s="18" t="s">
        <v>404</v>
      </c>
      <c r="P29" s="20" t="s">
        <v>404</v>
      </c>
      <c r="Q29" s="18" t="s">
        <v>404</v>
      </c>
      <c r="R29" s="20" t="s">
        <v>404</v>
      </c>
      <c r="S29" s="18" t="s">
        <v>404</v>
      </c>
      <c r="T29" s="20" t="s">
        <v>404</v>
      </c>
      <c r="U29" s="18" t="n">
        <v>480.96508467</v>
      </c>
      <c r="V29" s="20" t="n">
        <v>14.66055538</v>
      </c>
    </row>
    <row r="30" spans="1:22">
      <c r="A30" s="15" t="s">
        <v>427</v>
      </c>
      <c r="B30" s="17" t="n">
        <v>4520</v>
      </c>
      <c r="C30" s="18">
        <f>(958.0/B30*100)</f>
        <v/>
      </c>
      <c r="D30" s="19" t="n">
        <v>3562</v>
      </c>
      <c r="E30" s="18" t="n">
        <v>508.8215872</v>
      </c>
      <c r="F30" s="20" t="n">
        <v>7.29874696</v>
      </c>
      <c r="G30" s="18" t="n">
        <v>515.2459989</v>
      </c>
      <c r="H30" s="20" t="n">
        <v>6.50776232</v>
      </c>
      <c r="I30" s="18" t="n">
        <v>516.01012216</v>
      </c>
      <c r="J30" s="20" t="n">
        <v>6.15574094</v>
      </c>
      <c r="K30" s="18" t="n">
        <v>491.21581993</v>
      </c>
      <c r="L30" s="20" t="n">
        <v>18.47971672</v>
      </c>
      <c r="M30" s="18" t="s">
        <v>404</v>
      </c>
      <c r="N30" s="20" t="s">
        <v>404</v>
      </c>
      <c r="O30" s="18" t="s">
        <v>404</v>
      </c>
      <c r="P30" s="20" t="s">
        <v>404</v>
      </c>
      <c r="Q30" s="18" t="s">
        <v>404</v>
      </c>
      <c r="R30" s="20" t="s">
        <v>404</v>
      </c>
      <c r="S30" s="18" t="s">
        <v>404</v>
      </c>
      <c r="T30" s="20" t="s">
        <v>404</v>
      </c>
      <c r="U30" s="18" t="n">
        <v>489.84059487</v>
      </c>
      <c r="V30" s="20" t="n">
        <v>13.57360239</v>
      </c>
    </row>
    <row r="31" spans="1:22">
      <c r="A31" s="15" t="s">
        <v>428</v>
      </c>
      <c r="B31" s="17" t="n">
        <v>5456</v>
      </c>
      <c r="C31" s="18">
        <f>(502.0/B31*100)</f>
        <v/>
      </c>
      <c r="D31" s="19" t="n">
        <v>4954</v>
      </c>
      <c r="E31" s="18" t="n">
        <v>524.31626132</v>
      </c>
      <c r="F31" s="20" t="n">
        <v>4.4610108</v>
      </c>
      <c r="G31" s="18" t="n">
        <v>506.98368568</v>
      </c>
      <c r="H31" s="20" t="n">
        <v>4.51753914</v>
      </c>
      <c r="I31" s="18" t="n">
        <v>509.93118621</v>
      </c>
      <c r="J31" s="20" t="n">
        <v>5.12576357</v>
      </c>
      <c r="K31" s="18" t="n">
        <v>509.27178335</v>
      </c>
      <c r="L31" s="20" t="n">
        <v>8.533106549999999</v>
      </c>
      <c r="M31" s="18" t="s">
        <v>404</v>
      </c>
      <c r="N31" s="20" t="s">
        <v>404</v>
      </c>
      <c r="O31" s="18" t="s">
        <v>404</v>
      </c>
      <c r="P31" s="20" t="s">
        <v>404</v>
      </c>
      <c r="Q31" s="18" t="s">
        <v>404</v>
      </c>
      <c r="R31" s="20" t="s">
        <v>404</v>
      </c>
      <c r="S31" s="18" t="s">
        <v>404</v>
      </c>
      <c r="T31" s="20" t="s">
        <v>404</v>
      </c>
      <c r="U31" s="18" t="n">
        <v>512.60689379</v>
      </c>
      <c r="V31" s="20" t="n">
        <v>11.84894421</v>
      </c>
    </row>
    <row r="32" spans="1:22">
      <c r="A32" s="15" t="s">
        <v>429</v>
      </c>
      <c r="B32" s="17" t="n">
        <v>4478</v>
      </c>
      <c r="C32" s="18">
        <f>(0.0/B32*100)</f>
        <v/>
      </c>
      <c r="D32" s="19" t="n">
        <v>4478</v>
      </c>
      <c r="E32" s="18" t="n">
        <v>503.80052143</v>
      </c>
      <c r="F32" s="20" t="n">
        <v>3.7123665</v>
      </c>
      <c r="G32" s="18" t="n">
        <v>498.53819372</v>
      </c>
      <c r="H32" s="20" t="n">
        <v>6.49846745</v>
      </c>
      <c r="I32" s="18" t="n">
        <v>508.0267294</v>
      </c>
      <c r="J32" s="20" t="n">
        <v>6.55033418</v>
      </c>
      <c r="K32" s="18" t="n">
        <v>527.31429943</v>
      </c>
      <c r="L32" s="20" t="n">
        <v>13.9653935</v>
      </c>
      <c r="M32" s="18" t="s">
        <v>404</v>
      </c>
      <c r="N32" s="20" t="s">
        <v>404</v>
      </c>
      <c r="O32" s="18" t="s">
        <v>404</v>
      </c>
      <c r="P32" s="20" t="s">
        <v>404</v>
      </c>
      <c r="Q32" s="18" t="s">
        <v>404</v>
      </c>
      <c r="R32" s="20" t="s">
        <v>404</v>
      </c>
      <c r="S32" s="18" t="s">
        <v>404</v>
      </c>
      <c r="T32" s="20" t="s">
        <v>404</v>
      </c>
      <c r="U32" s="18" t="n">
        <v>556.19129848</v>
      </c>
      <c r="V32" s="20" t="n">
        <v>8.25053894</v>
      </c>
    </row>
    <row r="33" spans="1:22">
      <c r="A33" s="15" t="s">
        <v>430</v>
      </c>
      <c r="B33" s="17" t="n">
        <v>7325</v>
      </c>
      <c r="C33" s="18">
        <f>(29.0/B33*100)</f>
        <v/>
      </c>
      <c r="D33" s="19" t="n">
        <v>7296</v>
      </c>
      <c r="E33" s="18" t="n">
        <v>514.25939623</v>
      </c>
      <c r="F33" s="20" t="n">
        <v>4.79790037</v>
      </c>
      <c r="G33" s="18" t="n">
        <v>500.10349335</v>
      </c>
      <c r="H33" s="20" t="n">
        <v>5.19586613</v>
      </c>
      <c r="I33" s="18" t="n">
        <v>477.17891719</v>
      </c>
      <c r="J33" s="20" t="n">
        <v>7.65562348</v>
      </c>
      <c r="K33" s="18" t="n">
        <v>490.02749303</v>
      </c>
      <c r="L33" s="20" t="n">
        <v>9.54349238</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444.92270225</v>
      </c>
      <c r="F34" s="20" t="n">
        <v>7.04039644</v>
      </c>
      <c r="G34" s="18" t="n">
        <v>459.2686379</v>
      </c>
      <c r="H34" s="20" t="n">
        <v>7.12522292</v>
      </c>
      <c r="I34" s="18" t="n">
        <v>461.8047759</v>
      </c>
      <c r="J34" s="20" t="n">
        <v>9.904284029999999</v>
      </c>
      <c r="K34" s="18" t="n">
        <v>433.35970268</v>
      </c>
      <c r="L34" s="20" t="n">
        <v>16.29340196</v>
      </c>
      <c r="M34" s="18" t="s">
        <v>404</v>
      </c>
      <c r="N34" s="20" t="s">
        <v>404</v>
      </c>
      <c r="O34" s="18" t="s">
        <v>404</v>
      </c>
      <c r="P34" s="20" t="s">
        <v>404</v>
      </c>
      <c r="Q34" s="18" t="s">
        <v>404</v>
      </c>
      <c r="R34" s="20" t="s">
        <v>404</v>
      </c>
      <c r="S34" s="18" t="s">
        <v>404</v>
      </c>
      <c r="T34" s="20" t="s">
        <v>404</v>
      </c>
      <c r="U34" s="18" t="n">
        <v>470.23491826</v>
      </c>
      <c r="V34" s="20" t="n">
        <v>12.64722787</v>
      </c>
    </row>
    <row r="35" spans="1:22">
      <c r="A35" s="15" t="s">
        <v>432</v>
      </c>
      <c r="B35" s="17" t="n">
        <v>6406</v>
      </c>
      <c r="C35" s="18">
        <f>(443.0/B35*100)</f>
        <v/>
      </c>
      <c r="D35" s="19" t="n">
        <v>5963</v>
      </c>
      <c r="E35" s="18" t="n">
        <v>509.33157922</v>
      </c>
      <c r="F35" s="20" t="n">
        <v>2.07131058</v>
      </c>
      <c r="G35" s="18" t="n">
        <v>516.3395874300001</v>
      </c>
      <c r="H35" s="20" t="n">
        <v>2.97162062</v>
      </c>
      <c r="I35" s="18" t="n">
        <v>492.38934008</v>
      </c>
      <c r="J35" s="20" t="n">
        <v>2.7926913</v>
      </c>
      <c r="K35" s="18" t="n">
        <v>501.44679164</v>
      </c>
      <c r="L35" s="20" t="n">
        <v>6.57078366</v>
      </c>
      <c r="M35" s="18" t="s">
        <v>404</v>
      </c>
      <c r="N35" s="20" t="s">
        <v>404</v>
      </c>
      <c r="O35" s="18" t="s">
        <v>404</v>
      </c>
      <c r="P35" s="20" t="s">
        <v>404</v>
      </c>
      <c r="Q35" s="18" t="s">
        <v>404</v>
      </c>
      <c r="R35" s="20" t="s">
        <v>404</v>
      </c>
      <c r="S35" s="18" t="s">
        <v>404</v>
      </c>
      <c r="T35" s="20" t="s">
        <v>404</v>
      </c>
      <c r="U35" s="18" t="n">
        <v>494.83062577</v>
      </c>
      <c r="V35" s="20" t="n">
        <v>11.77595909</v>
      </c>
    </row>
    <row r="36" spans="1:22">
      <c r="A36" s="15" t="s">
        <v>433</v>
      </c>
      <c r="B36" s="17" t="n">
        <v>6736</v>
      </c>
      <c r="C36" s="18">
        <f>(10.0/B36*100)</f>
        <v/>
      </c>
      <c r="D36" s="19" t="n">
        <v>6726</v>
      </c>
      <c r="E36" s="18" t="n">
        <v>506.95979057</v>
      </c>
      <c r="F36" s="20" t="n">
        <v>3.90035988</v>
      </c>
      <c r="G36" s="18" t="n">
        <v>492.54540977</v>
      </c>
      <c r="H36" s="20" t="n">
        <v>4.94226794</v>
      </c>
      <c r="I36" s="18" t="n">
        <v>490.71236373</v>
      </c>
      <c r="J36" s="20" t="n">
        <v>5.77213605</v>
      </c>
      <c r="K36" s="18" t="n">
        <v>485.84267086</v>
      </c>
      <c r="L36" s="20" t="n">
        <v>6.5842502</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497.82399568</v>
      </c>
      <c r="F37" s="20" t="n">
        <v>5.75546059</v>
      </c>
      <c r="G37" s="18" t="n">
        <v>503.22464618</v>
      </c>
      <c r="H37" s="20" t="n">
        <v>4.76775372</v>
      </c>
      <c r="I37" s="18" t="n">
        <v>502.61694926</v>
      </c>
      <c r="J37" s="20" t="n">
        <v>6.97092549</v>
      </c>
      <c r="K37" s="18" t="n">
        <v>489.70050924</v>
      </c>
      <c r="L37" s="20" t="n">
        <v>18.17651726</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490.3123016</v>
      </c>
      <c r="F38" s="20" t="n">
        <v>5.57306526</v>
      </c>
      <c r="G38" s="18" t="n">
        <v>485.55619088</v>
      </c>
      <c r="H38" s="20" t="n">
        <v>7.43525376</v>
      </c>
      <c r="I38" s="18" t="n">
        <v>506.26448712</v>
      </c>
      <c r="J38" s="20" t="n">
        <v>8.99689484</v>
      </c>
      <c r="K38" s="18" t="n">
        <v>473.23876108</v>
      </c>
      <c r="L38" s="20" t="n">
        <v>30.95306341</v>
      </c>
      <c r="M38" s="18" t="s">
        <v>404</v>
      </c>
      <c r="N38" s="20" t="s">
        <v>404</v>
      </c>
      <c r="O38" s="18" t="s">
        <v>404</v>
      </c>
      <c r="P38" s="20" t="s">
        <v>404</v>
      </c>
      <c r="Q38" s="18" t="s">
        <v>404</v>
      </c>
      <c r="R38" s="20" t="s">
        <v>404</v>
      </c>
      <c r="S38" s="18" t="s">
        <v>404</v>
      </c>
      <c r="T38" s="20" t="s">
        <v>404</v>
      </c>
      <c r="U38" s="18" t="n">
        <v>495.02112229</v>
      </c>
      <c r="V38" s="20" t="n">
        <v>13.77743533</v>
      </c>
    </row>
    <row r="39" spans="1:22">
      <c r="A39" s="15" t="s">
        <v>436</v>
      </c>
      <c r="B39" s="17" t="n">
        <v>5895</v>
      </c>
      <c r="C39" s="18">
        <f>(0.0/B39*100)</f>
        <v/>
      </c>
      <c r="D39" s="19" t="n">
        <v>5895</v>
      </c>
      <c r="E39" s="18" t="n">
        <v>447.94455252</v>
      </c>
      <c r="F39" s="20" t="n">
        <v>7.38133175</v>
      </c>
      <c r="G39" s="18" t="n">
        <v>431.85113002</v>
      </c>
      <c r="H39" s="20" t="n">
        <v>8.654780329999999</v>
      </c>
      <c r="I39" s="18" t="n">
        <v>409.71995223</v>
      </c>
      <c r="J39" s="20" t="n">
        <v>9.899736470000001</v>
      </c>
      <c r="K39" s="18" t="n">
        <v>396.27895656</v>
      </c>
      <c r="L39" s="20" t="n">
        <v>12.12587801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493.17328287</v>
      </c>
      <c r="F40" s="20" t="n">
        <v>5.75461942</v>
      </c>
      <c r="G40" s="18" t="n">
        <v>504.23212665</v>
      </c>
      <c r="H40" s="20" t="n">
        <v>10.14140831</v>
      </c>
      <c r="I40" s="18" t="n">
        <v>508.7709828</v>
      </c>
      <c r="J40" s="20" t="n">
        <v>5.49569973</v>
      </c>
      <c r="K40" s="18" t="n">
        <v>497.69891854</v>
      </c>
      <c r="L40" s="20" t="n">
        <v>9.681055779999999</v>
      </c>
      <c r="M40" s="18" t="s">
        <v>404</v>
      </c>
      <c r="N40" s="20" t="s">
        <v>404</v>
      </c>
      <c r="O40" s="18" t="s">
        <v>404</v>
      </c>
      <c r="P40" s="20" t="s">
        <v>404</v>
      </c>
      <c r="Q40" s="18" t="s">
        <v>404</v>
      </c>
      <c r="R40" s="20" t="s">
        <v>404</v>
      </c>
      <c r="S40" s="18" t="s">
        <v>404</v>
      </c>
      <c r="T40" s="20" t="s">
        <v>404</v>
      </c>
      <c r="U40" s="18" t="n">
        <v>490.26310929</v>
      </c>
      <c r="V40" s="20" t="n">
        <v>9.78286462</v>
      </c>
    </row>
    <row r="41" spans="1:22">
      <c r="A41" s="15" t="s">
        <v>438</v>
      </c>
      <c r="B41" s="17" t="n">
        <v>5712</v>
      </c>
      <c r="C41" s="18">
        <f>(99.0/B41*100)</f>
        <v/>
      </c>
      <c r="D41" s="19" t="n">
        <v>5613</v>
      </c>
      <c r="E41" s="18" t="n">
        <v>498.92349297</v>
      </c>
      <c r="F41" s="20" t="n">
        <v>4.75933122</v>
      </c>
      <c r="G41" s="18" t="n">
        <v>495.79742745</v>
      </c>
      <c r="H41" s="20" t="n">
        <v>6.99043493</v>
      </c>
      <c r="I41" s="18" t="n">
        <v>498.86311396</v>
      </c>
      <c r="J41" s="20" t="n">
        <v>8.599045500000001</v>
      </c>
      <c r="K41" s="18" t="n">
        <v>457.25484977</v>
      </c>
      <c r="L41" s="20" t="n">
        <v>14.82905477</v>
      </c>
      <c r="M41" s="18" t="s">
        <v>404</v>
      </c>
      <c r="N41" s="20" t="s">
        <v>404</v>
      </c>
      <c r="O41" s="18" t="s">
        <v>404</v>
      </c>
      <c r="P41" s="20" t="s">
        <v>404</v>
      </c>
      <c r="Q41" s="18" t="s">
        <v>404</v>
      </c>
      <c r="R41" s="20" t="s">
        <v>404</v>
      </c>
      <c r="S41" s="18" t="s">
        <v>404</v>
      </c>
      <c r="T41" s="20" t="s">
        <v>404</v>
      </c>
      <c r="U41" s="18" t="n">
        <v>554.60189574</v>
      </c>
      <c r="V41" s="20" t="n">
        <v>18.07608598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430.97985264</v>
      </c>
      <c r="F44" s="20" t="n">
        <v>11.24265001</v>
      </c>
      <c r="G44" s="18" t="n">
        <v>390.3821879</v>
      </c>
      <c r="H44" s="20" t="n">
        <v>9.764225830000001</v>
      </c>
      <c r="I44" s="18" t="n">
        <v>402.97270575</v>
      </c>
      <c r="J44" s="20" t="n">
        <v>5.98195087</v>
      </c>
      <c r="K44" s="18" t="n">
        <v>394.74903575</v>
      </c>
      <c r="L44" s="20" t="n">
        <v>5.71032598</v>
      </c>
      <c r="M44" s="18" t="s">
        <v>404</v>
      </c>
      <c r="N44" s="20" t="s">
        <v>404</v>
      </c>
      <c r="O44" s="18" t="s">
        <v>404</v>
      </c>
      <c r="P44" s="20" t="s">
        <v>404</v>
      </c>
      <c r="Q44" s="18" t="s">
        <v>404</v>
      </c>
      <c r="R44" s="20" t="s">
        <v>404</v>
      </c>
      <c r="S44" s="18" t="s">
        <v>404</v>
      </c>
      <c r="T44" s="20" t="s">
        <v>404</v>
      </c>
      <c r="U44" s="18" t="n">
        <v>503.096413</v>
      </c>
      <c r="V44" s="20" t="n">
        <v>28.73731351</v>
      </c>
    </row>
    <row r="45" spans="1:22">
      <c r="A45" s="15" t="s">
        <v>442</v>
      </c>
      <c r="B45" s="17" t="n">
        <v>5519</v>
      </c>
      <c r="C45" s="18">
        <f>(0.0/B45*100)</f>
        <v/>
      </c>
      <c r="D45" s="19" t="n">
        <v>5519</v>
      </c>
      <c r="E45" s="18" t="n">
        <v>348.87701558</v>
      </c>
      <c r="F45" s="20" t="n">
        <v>7.61737145</v>
      </c>
      <c r="G45" s="18" t="n">
        <v>341.90060696</v>
      </c>
      <c r="H45" s="20" t="n">
        <v>5.93487045</v>
      </c>
      <c r="I45" s="18" t="n">
        <v>362.74950713</v>
      </c>
      <c r="J45" s="20" t="n">
        <v>6.65638209</v>
      </c>
      <c r="K45" s="18" t="n">
        <v>336.21774192</v>
      </c>
      <c r="L45" s="20" t="n">
        <v>6.88541853</v>
      </c>
      <c r="M45" s="18" t="s">
        <v>404</v>
      </c>
      <c r="N45" s="20" t="s">
        <v>404</v>
      </c>
      <c r="O45" s="18" t="s">
        <v>404</v>
      </c>
      <c r="P45" s="20" t="s">
        <v>404</v>
      </c>
      <c r="Q45" s="18" t="s">
        <v>404</v>
      </c>
      <c r="R45" s="20" t="s">
        <v>404</v>
      </c>
      <c r="S45" s="18" t="s">
        <v>404</v>
      </c>
      <c r="T45" s="20" t="s">
        <v>404</v>
      </c>
      <c r="U45" s="18" t="n">
        <v>372.1149643</v>
      </c>
      <c r="V45" s="20" t="n">
        <v>17.77506446</v>
      </c>
    </row>
    <row r="46" spans="1:22">
      <c r="A46" s="15" t="s">
        <v>443</v>
      </c>
      <c r="B46" s="17" t="n">
        <v>23141</v>
      </c>
      <c r="C46" s="18">
        <f>(4196.0/B46*100)</f>
        <v/>
      </c>
      <c r="D46" s="19" t="n">
        <v>18945</v>
      </c>
      <c r="E46" s="18" t="n">
        <v>437.04642304</v>
      </c>
      <c r="F46" s="20" t="n">
        <v>5.593118</v>
      </c>
      <c r="G46" s="18" t="n">
        <v>408.60582873</v>
      </c>
      <c r="H46" s="20" t="n">
        <v>6.49141878</v>
      </c>
      <c r="I46" s="18" t="n">
        <v>381.35760377</v>
      </c>
      <c r="J46" s="20" t="n">
        <v>6.43733113</v>
      </c>
      <c r="K46" s="18" t="n">
        <v>391.34349735</v>
      </c>
      <c r="L46" s="20" t="n">
        <v>6.65561074</v>
      </c>
      <c r="M46" s="18" t="s">
        <v>404</v>
      </c>
      <c r="N46" s="20" t="s">
        <v>404</v>
      </c>
      <c r="O46" s="18" t="s">
        <v>404</v>
      </c>
      <c r="P46" s="20" t="s">
        <v>404</v>
      </c>
      <c r="Q46" s="18" t="s">
        <v>404</v>
      </c>
      <c r="R46" s="20" t="s">
        <v>404</v>
      </c>
      <c r="S46" s="18" t="s">
        <v>404</v>
      </c>
      <c r="T46" s="20" t="s">
        <v>404</v>
      </c>
      <c r="U46" s="18" t="n">
        <v>373.93501472</v>
      </c>
      <c r="V46" s="20" t="n">
        <v>9.278890179999999</v>
      </c>
    </row>
    <row r="47" spans="1:22">
      <c r="A47" s="15" t="s">
        <v>444</v>
      </c>
      <c r="B47" s="17" t="n">
        <v>5928</v>
      </c>
      <c r="C47" s="18">
        <f>(0.0/B47*100)</f>
        <v/>
      </c>
      <c r="D47" s="19" t="n">
        <v>5928</v>
      </c>
      <c r="E47" s="18" t="n">
        <v>412.42330403</v>
      </c>
      <c r="F47" s="20" t="n">
        <v>7.95344564</v>
      </c>
      <c r="G47" s="18" t="n">
        <v>419.82310509</v>
      </c>
      <c r="H47" s="20" t="n">
        <v>11.62846934</v>
      </c>
      <c r="I47" s="18" t="n">
        <v>461.0563904</v>
      </c>
      <c r="J47" s="20" t="n">
        <v>11.54716946</v>
      </c>
      <c r="K47" s="18" t="n">
        <v>496.00903339</v>
      </c>
      <c r="L47" s="20" t="n">
        <v>20.8113751</v>
      </c>
      <c r="M47" s="18" t="s">
        <v>404</v>
      </c>
      <c r="N47" s="20" t="s">
        <v>404</v>
      </c>
      <c r="O47" s="18" t="s">
        <v>404</v>
      </c>
      <c r="P47" s="20" t="s">
        <v>404</v>
      </c>
      <c r="Q47" s="18" t="s">
        <v>404</v>
      </c>
      <c r="R47" s="20" t="s">
        <v>404</v>
      </c>
      <c r="S47" s="18" t="s">
        <v>404</v>
      </c>
      <c r="T47" s="20" t="s">
        <v>404</v>
      </c>
      <c r="U47" s="18" t="n">
        <v>499.56237767</v>
      </c>
      <c r="V47" s="20" t="n">
        <v>22.77523511</v>
      </c>
    </row>
    <row r="48" spans="1:22">
      <c r="A48" s="15" t="s">
        <v>445</v>
      </c>
      <c r="B48" s="17" t="n">
        <v>9841</v>
      </c>
      <c r="C48" s="18">
        <f>(40.0/B48*100)</f>
        <v/>
      </c>
      <c r="D48" s="19" t="n">
        <v>9801</v>
      </c>
      <c r="E48" s="18" t="n">
        <v>525.52000905</v>
      </c>
      <c r="F48" s="20" t="n">
        <v>8.674724810000001</v>
      </c>
      <c r="G48" s="18" t="n">
        <v>501.48911648</v>
      </c>
      <c r="H48" s="20" t="n">
        <v>11.30637353</v>
      </c>
      <c r="I48" s="18" t="n">
        <v>463.91217855</v>
      </c>
      <c r="J48" s="20" t="n">
        <v>10.22564461</v>
      </c>
      <c r="K48" s="18" t="n">
        <v>486.15337232</v>
      </c>
      <c r="L48" s="20" t="n">
        <v>25.88972239</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457.98941938</v>
      </c>
      <c r="F49" s="20" t="n">
        <v>6.45605249</v>
      </c>
      <c r="G49" s="18" t="n">
        <v>440.13726895</v>
      </c>
      <c r="H49" s="20" t="n">
        <v>7.64191828</v>
      </c>
      <c r="I49" s="18" t="n">
        <v>414.78245702</v>
      </c>
      <c r="J49" s="20" t="n">
        <v>6.48067883</v>
      </c>
      <c r="K49" s="18" t="n">
        <v>396.73853189</v>
      </c>
      <c r="L49" s="20" t="n">
        <v>6.46097318</v>
      </c>
      <c r="M49" s="18" t="s">
        <v>404</v>
      </c>
      <c r="N49" s="20" t="s">
        <v>404</v>
      </c>
      <c r="O49" s="18" t="s">
        <v>404</v>
      </c>
      <c r="P49" s="20" t="s">
        <v>404</v>
      </c>
      <c r="Q49" s="18" t="s">
        <v>404</v>
      </c>
      <c r="R49" s="20" t="s">
        <v>404</v>
      </c>
      <c r="S49" s="18" t="s">
        <v>404</v>
      </c>
      <c r="T49" s="20" t="s">
        <v>404</v>
      </c>
      <c r="U49" s="18" t="s">
        <v>404</v>
      </c>
      <c r="V49" s="20" t="s">
        <v>404</v>
      </c>
    </row>
    <row r="50" spans="1:22">
      <c r="A50" s="15" t="s">
        <v>447</v>
      </c>
      <c r="B50" s="17" t="n">
        <v>11795</v>
      </c>
      <c r="C50" s="18">
        <f>(1031.0/B50*100)</f>
        <v/>
      </c>
      <c r="D50" s="19" t="n">
        <v>10764</v>
      </c>
      <c r="E50" s="18" t="n">
        <v>460.18017518</v>
      </c>
      <c r="F50" s="20" t="n">
        <v>7.86284344</v>
      </c>
      <c r="G50" s="18" t="n">
        <v>441.21984293</v>
      </c>
      <c r="H50" s="20" t="n">
        <v>7.57014589</v>
      </c>
      <c r="I50" s="18" t="n">
        <v>423.4189464</v>
      </c>
      <c r="J50" s="20" t="n">
        <v>8.77746161</v>
      </c>
      <c r="K50" s="18" t="n">
        <v>405.913543</v>
      </c>
      <c r="L50" s="20" t="n">
        <v>5.5912765</v>
      </c>
      <c r="M50" s="18" t="s">
        <v>404</v>
      </c>
      <c r="N50" s="20" t="s">
        <v>404</v>
      </c>
      <c r="O50" s="18" t="s">
        <v>404</v>
      </c>
      <c r="P50" s="20" t="s">
        <v>404</v>
      </c>
      <c r="Q50" s="18" t="s">
        <v>404</v>
      </c>
      <c r="R50" s="20" t="s">
        <v>404</v>
      </c>
      <c r="S50" s="18" t="s">
        <v>404</v>
      </c>
      <c r="T50" s="20" t="s">
        <v>404</v>
      </c>
      <c r="U50" s="18" t="n">
        <v>410.03372741</v>
      </c>
      <c r="V50" s="20" t="n">
        <v>15.3557117</v>
      </c>
    </row>
    <row r="51" spans="1:22">
      <c r="A51" s="15" t="s">
        <v>448</v>
      </c>
      <c r="B51" s="17" t="n">
        <v>6866</v>
      </c>
      <c r="C51" s="18">
        <f>(0.0/B51*100)</f>
        <v/>
      </c>
      <c r="D51" s="19" t="n">
        <v>6866</v>
      </c>
      <c r="E51" s="18" t="n">
        <v>419.47774887</v>
      </c>
      <c r="F51" s="20" t="n">
        <v>8.478157960000001</v>
      </c>
      <c r="G51" s="18" t="n">
        <v>422.30102726</v>
      </c>
      <c r="H51" s="20" t="n">
        <v>8.167925289999999</v>
      </c>
      <c r="I51" s="18" t="n">
        <v>423.02026304</v>
      </c>
      <c r="J51" s="20" t="n">
        <v>6.90711726</v>
      </c>
      <c r="K51" s="18" t="n">
        <v>436.90047991</v>
      </c>
      <c r="L51" s="20" t="n">
        <v>4.75839004</v>
      </c>
      <c r="M51" s="18" t="s">
        <v>404</v>
      </c>
      <c r="N51" s="20" t="s">
        <v>404</v>
      </c>
      <c r="O51" s="18" t="s">
        <v>404</v>
      </c>
      <c r="P51" s="20" t="s">
        <v>404</v>
      </c>
      <c r="Q51" s="18" t="s">
        <v>404</v>
      </c>
      <c r="R51" s="20" t="s">
        <v>404</v>
      </c>
      <c r="S51" s="18" t="s">
        <v>404</v>
      </c>
      <c r="T51" s="20" t="s">
        <v>404</v>
      </c>
      <c r="U51" s="18" t="n">
        <v>414.94758091</v>
      </c>
      <c r="V51" s="20" t="n">
        <v>19.42937117</v>
      </c>
    </row>
    <row r="52" spans="1:22">
      <c r="A52" s="15" t="s">
        <v>449</v>
      </c>
      <c r="B52" s="17" t="n">
        <v>5809</v>
      </c>
      <c r="C52" s="18">
        <f>(0.0/B52*100)</f>
        <v/>
      </c>
      <c r="D52" s="19" t="n">
        <v>5809</v>
      </c>
      <c r="E52" s="18" t="n">
        <v>495.72642591</v>
      </c>
      <c r="F52" s="20" t="n">
        <v>13.24466809</v>
      </c>
      <c r="G52" s="18" t="n">
        <v>488.9922865</v>
      </c>
      <c r="H52" s="20" t="n">
        <v>11.76223576</v>
      </c>
      <c r="I52" s="18" t="n">
        <v>482.67514703</v>
      </c>
      <c r="J52" s="20" t="n">
        <v>6.40641351</v>
      </c>
      <c r="K52" s="18" t="n">
        <v>487.48529814</v>
      </c>
      <c r="L52" s="20" t="n">
        <v>6.71403671</v>
      </c>
      <c r="M52" s="18" t="s">
        <v>404</v>
      </c>
      <c r="N52" s="20" t="s">
        <v>404</v>
      </c>
      <c r="O52" s="18" t="s">
        <v>404</v>
      </c>
      <c r="P52" s="20" t="s">
        <v>404</v>
      </c>
      <c r="Q52" s="18" t="s">
        <v>404</v>
      </c>
      <c r="R52" s="20" t="s">
        <v>404</v>
      </c>
      <c r="S52" s="18" t="s">
        <v>404</v>
      </c>
      <c r="T52" s="20" t="s">
        <v>404</v>
      </c>
      <c r="U52" s="18" t="n">
        <v>381.8481</v>
      </c>
      <c r="V52" s="20" t="n">
        <v>13.66633815</v>
      </c>
    </row>
    <row r="53" spans="1:22">
      <c r="A53" s="15" t="s">
        <v>450</v>
      </c>
      <c r="B53" s="17" t="n">
        <v>5571</v>
      </c>
      <c r="C53" s="18">
        <f>(0.0/B53*100)</f>
        <v/>
      </c>
      <c r="D53" s="19" t="n">
        <v>5571</v>
      </c>
      <c r="E53" s="18" t="n">
        <v>451.95418222</v>
      </c>
      <c r="F53" s="20" t="n">
        <v>2.46310673</v>
      </c>
      <c r="G53" s="18" t="n">
        <v>427.73790377</v>
      </c>
      <c r="H53" s="20" t="n">
        <v>2.68360648</v>
      </c>
      <c r="I53" s="18" t="n">
        <v>450.83538634</v>
      </c>
      <c r="J53" s="20" t="n">
        <v>3.13605691</v>
      </c>
      <c r="K53" s="18" t="n">
        <v>445.4975231</v>
      </c>
      <c r="L53" s="20" t="n">
        <v>5.65449504</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366.52259244</v>
      </c>
      <c r="F54" s="20" t="n">
        <v>6.27654706</v>
      </c>
      <c r="G54" s="18" t="n">
        <v>365.32645229</v>
      </c>
      <c r="H54" s="20" t="n">
        <v>11.1386417</v>
      </c>
      <c r="I54" s="18" t="n">
        <v>356.76889359</v>
      </c>
      <c r="J54" s="20" t="n">
        <v>8.497266010000001</v>
      </c>
      <c r="K54" s="18" t="n">
        <v>322.77002986</v>
      </c>
      <c r="L54" s="20" t="n">
        <v>7.45446207</v>
      </c>
      <c r="M54" s="18" t="s">
        <v>404</v>
      </c>
      <c r="N54" s="20" t="s">
        <v>404</v>
      </c>
      <c r="O54" s="18" t="s">
        <v>404</v>
      </c>
      <c r="P54" s="20" t="s">
        <v>404</v>
      </c>
      <c r="Q54" s="18" t="s">
        <v>404</v>
      </c>
      <c r="R54" s="20" t="s">
        <v>404</v>
      </c>
      <c r="S54" s="18" t="s">
        <v>404</v>
      </c>
      <c r="T54" s="20" t="s">
        <v>404</v>
      </c>
      <c r="U54" s="18" t="n">
        <v>334.00789695</v>
      </c>
      <c r="V54" s="20" t="n">
        <v>9.881198960000001</v>
      </c>
    </row>
    <row r="55" spans="1:22">
      <c r="A55" s="15" t="s">
        <v>452</v>
      </c>
      <c r="B55" s="17" t="n">
        <v>5316</v>
      </c>
      <c r="C55" s="18">
        <f>(43.0/B55*100)</f>
        <v/>
      </c>
      <c r="D55" s="19" t="n">
        <v>5273</v>
      </c>
      <c r="E55" s="18" t="n">
        <v>413.0721706</v>
      </c>
      <c r="F55" s="20" t="n">
        <v>7.47207911</v>
      </c>
      <c r="G55" s="18" t="n">
        <v>419.43237485</v>
      </c>
      <c r="H55" s="20" t="n">
        <v>8.49321595</v>
      </c>
      <c r="I55" s="18" t="n">
        <v>398.22276086</v>
      </c>
      <c r="J55" s="20" t="n">
        <v>5.41794996</v>
      </c>
      <c r="K55" s="18" t="n">
        <v>380.22153867</v>
      </c>
      <c r="L55" s="20" t="n">
        <v>7.19916474</v>
      </c>
      <c r="M55" s="18" t="s">
        <v>404</v>
      </c>
      <c r="N55" s="20" t="s">
        <v>404</v>
      </c>
      <c r="O55" s="18" t="s">
        <v>404</v>
      </c>
      <c r="P55" s="20" t="s">
        <v>404</v>
      </c>
      <c r="Q55" s="18" t="s">
        <v>404</v>
      </c>
      <c r="R55" s="20" t="s">
        <v>404</v>
      </c>
      <c r="S55" s="18" t="s">
        <v>404</v>
      </c>
      <c r="T55" s="20" t="s">
        <v>404</v>
      </c>
      <c r="U55" s="18" t="n">
        <v>371.11717375</v>
      </c>
      <c r="V55" s="20" t="n">
        <v>21.89999628</v>
      </c>
    </row>
    <row r="56" spans="1:22">
      <c r="A56" s="15" t="s">
        <v>453</v>
      </c>
      <c r="B56" s="17" t="n">
        <v>5359</v>
      </c>
      <c r="C56" s="18">
        <f>(0.0/B56*100)</f>
        <v/>
      </c>
      <c r="D56" s="19" t="n">
        <v>5359</v>
      </c>
      <c r="E56" s="18" t="n">
        <v>516.10930723</v>
      </c>
      <c r="F56" s="20" t="n">
        <v>7.52553641</v>
      </c>
      <c r="G56" s="18" t="n">
        <v>529.26833198</v>
      </c>
      <c r="H56" s="20" t="n">
        <v>5.57465763</v>
      </c>
      <c r="I56" s="18" t="n">
        <v>543.13320245</v>
      </c>
      <c r="J56" s="20" t="n">
        <v>9.30387251</v>
      </c>
      <c r="K56" s="18" t="n">
        <v>530.84243569</v>
      </c>
      <c r="L56" s="20" t="n">
        <v>24.86762267</v>
      </c>
      <c r="M56" s="18" t="s">
        <v>404</v>
      </c>
      <c r="N56" s="20" t="s">
        <v>404</v>
      </c>
      <c r="O56" s="18" t="s">
        <v>404</v>
      </c>
      <c r="P56" s="20" t="s">
        <v>404</v>
      </c>
      <c r="Q56" s="18" t="s">
        <v>404</v>
      </c>
      <c r="R56" s="20" t="s">
        <v>404</v>
      </c>
      <c r="S56" s="18" t="s">
        <v>404</v>
      </c>
      <c r="T56" s="20" t="s">
        <v>404</v>
      </c>
      <c r="U56" s="18" t="n">
        <v>524.58945269</v>
      </c>
      <c r="V56" s="20" t="n">
        <v>16.37991128</v>
      </c>
    </row>
    <row r="57" spans="1:22">
      <c r="A57" s="15" t="s">
        <v>454</v>
      </c>
      <c r="B57" s="17" t="n">
        <v>6513</v>
      </c>
      <c r="C57" s="18">
        <f>(0.0/B57*100)</f>
        <v/>
      </c>
      <c r="D57" s="19" t="n">
        <v>6513</v>
      </c>
      <c r="E57" s="18" t="n">
        <v>420.52373905</v>
      </c>
      <c r="F57" s="20" t="n">
        <v>9.86363066</v>
      </c>
      <c r="G57" s="18" t="n">
        <v>410.78795516</v>
      </c>
      <c r="H57" s="20" t="n">
        <v>10.35835073</v>
      </c>
      <c r="I57" s="18" t="n">
        <v>394.83163909</v>
      </c>
      <c r="J57" s="20" t="n">
        <v>5.52548663</v>
      </c>
      <c r="K57" s="18" t="n">
        <v>375.84129422</v>
      </c>
      <c r="L57" s="20" t="n">
        <v>5.62672587</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422.03260081</v>
      </c>
      <c r="F58" s="20" t="n">
        <v>6.67823797</v>
      </c>
      <c r="G58" s="18" t="n">
        <v>415.55081765</v>
      </c>
      <c r="H58" s="20" t="n">
        <v>8.484870519999999</v>
      </c>
      <c r="I58" s="18" t="n">
        <v>399.46434948</v>
      </c>
      <c r="J58" s="20" t="n">
        <v>7.53030204</v>
      </c>
      <c r="K58" s="18" t="n">
        <v>403.38784162</v>
      </c>
      <c r="L58" s="20" t="n">
        <v>8.33436536</v>
      </c>
      <c r="M58" s="18" t="s">
        <v>404</v>
      </c>
      <c r="N58" s="20" t="s">
        <v>404</v>
      </c>
      <c r="O58" s="18" t="s">
        <v>404</v>
      </c>
      <c r="P58" s="20" t="s">
        <v>404</v>
      </c>
      <c r="Q58" s="18" t="s">
        <v>404</v>
      </c>
      <c r="R58" s="20" t="s">
        <v>404</v>
      </c>
      <c r="S58" s="18" t="n">
        <v>411.4085677</v>
      </c>
      <c r="T58" s="20" t="n">
        <v>16.79889755</v>
      </c>
      <c r="U58" s="18" t="s">
        <v>404</v>
      </c>
      <c r="V58" s="20" t="s">
        <v>404</v>
      </c>
    </row>
    <row r="59" spans="1:22">
      <c r="A59" s="15" t="s">
        <v>456</v>
      </c>
      <c r="B59" s="17" t="n">
        <v>4826</v>
      </c>
      <c r="C59" s="18">
        <f>(0.0/B59*100)</f>
        <v/>
      </c>
      <c r="D59" s="19" t="n">
        <v>4826</v>
      </c>
      <c r="E59" s="18" t="n">
        <v>356.08332297</v>
      </c>
      <c r="F59" s="20" t="n">
        <v>3.8796014</v>
      </c>
      <c r="G59" s="18" t="n">
        <v>357.34531031</v>
      </c>
      <c r="H59" s="20" t="n">
        <v>3.94944524</v>
      </c>
      <c r="I59" s="18" t="n">
        <v>340.0513335</v>
      </c>
      <c r="J59" s="20" t="n">
        <v>2.4193961</v>
      </c>
      <c r="K59" s="18" t="n">
        <v>334.14778738</v>
      </c>
      <c r="L59" s="20" t="n">
        <v>3.53257031</v>
      </c>
      <c r="M59" s="18" t="s">
        <v>404</v>
      </c>
      <c r="N59" s="20" t="s">
        <v>404</v>
      </c>
      <c r="O59" s="18" t="s">
        <v>404</v>
      </c>
      <c r="P59" s="20" t="s">
        <v>404</v>
      </c>
      <c r="Q59" s="18" t="s">
        <v>404</v>
      </c>
      <c r="R59" s="20" t="s">
        <v>404</v>
      </c>
      <c r="S59" s="18" t="s">
        <v>404</v>
      </c>
      <c r="T59" s="20" t="s">
        <v>404</v>
      </c>
      <c r="U59" s="18" t="n">
        <v>334.24805</v>
      </c>
      <c r="V59" s="20" t="n">
        <v>14.24776964</v>
      </c>
    </row>
    <row r="60" spans="1:22">
      <c r="A60" s="15" t="s">
        <v>457</v>
      </c>
      <c r="B60" s="17" t="n">
        <v>4546</v>
      </c>
      <c r="C60" s="18">
        <f>(0.0/B60*100)</f>
        <v/>
      </c>
      <c r="D60" s="19" t="n">
        <v>4546</v>
      </c>
      <c r="E60" s="18" t="n">
        <v>352.7425299</v>
      </c>
      <c r="F60" s="20" t="n">
        <v>8.978724639999999</v>
      </c>
      <c r="G60" s="18" t="n">
        <v>358.63585272</v>
      </c>
      <c r="H60" s="20" t="n">
        <v>10.73182508</v>
      </c>
      <c r="I60" s="18" t="n">
        <v>356.43205392</v>
      </c>
      <c r="J60" s="20" t="n">
        <v>11.40608434</v>
      </c>
      <c r="K60" s="18" t="n">
        <v>306.38256575</v>
      </c>
      <c r="L60" s="20" t="n">
        <v>11.35798711</v>
      </c>
      <c r="M60" s="18" t="s">
        <v>404</v>
      </c>
      <c r="N60" s="20" t="s">
        <v>404</v>
      </c>
      <c r="O60" s="18" t="s">
        <v>404</v>
      </c>
      <c r="P60" s="20" t="s">
        <v>404</v>
      </c>
      <c r="Q60" s="18" t="s">
        <v>404</v>
      </c>
      <c r="R60" s="20" t="s">
        <v>404</v>
      </c>
      <c r="S60" s="18" t="s">
        <v>404</v>
      </c>
      <c r="T60" s="20" t="s">
        <v>404</v>
      </c>
      <c r="U60" s="18" t="n">
        <v>288.15121278</v>
      </c>
      <c r="V60" s="20" t="n">
        <v>30.88915374</v>
      </c>
    </row>
    <row r="61" spans="1:22">
      <c r="A61" s="15" t="s">
        <v>458</v>
      </c>
      <c r="B61" s="17" t="n">
        <v>6525</v>
      </c>
      <c r="C61" s="18">
        <f>(0.0/B61*100)</f>
        <v/>
      </c>
      <c r="D61" s="19" t="n">
        <v>6525</v>
      </c>
      <c r="E61" s="18" t="n">
        <v>471.78146066</v>
      </c>
      <c r="F61" s="20" t="n">
        <v>4.89841617</v>
      </c>
      <c r="G61" s="18" t="n">
        <v>456.97364609</v>
      </c>
      <c r="H61" s="20" t="n">
        <v>6.12837518</v>
      </c>
      <c r="I61" s="18" t="n">
        <v>472.39471036</v>
      </c>
      <c r="J61" s="20" t="n">
        <v>5.89226562</v>
      </c>
      <c r="K61" s="18" t="n">
        <v>497.5151562</v>
      </c>
      <c r="L61" s="20" t="n">
        <v>9.234799020000001</v>
      </c>
      <c r="M61" s="18" t="s">
        <v>404</v>
      </c>
      <c r="N61" s="20" t="s">
        <v>404</v>
      </c>
      <c r="O61" s="18" t="s">
        <v>404</v>
      </c>
      <c r="P61" s="20" t="s">
        <v>404</v>
      </c>
      <c r="Q61" s="18" t="s">
        <v>404</v>
      </c>
      <c r="R61" s="20" t="s">
        <v>404</v>
      </c>
      <c r="S61" s="18" t="s">
        <v>404</v>
      </c>
      <c r="T61" s="20" t="s">
        <v>404</v>
      </c>
      <c r="U61" s="18" t="n">
        <v>383.02247654</v>
      </c>
      <c r="V61" s="20" t="n">
        <v>19.77633796</v>
      </c>
    </row>
    <row r="62" spans="1:22">
      <c r="A62" s="15" t="s">
        <v>459</v>
      </c>
      <c r="B62" s="17" t="n">
        <v>4476</v>
      </c>
      <c r="C62" s="18">
        <f>(0.0/B62*100)</f>
        <v/>
      </c>
      <c r="D62" s="19" t="n">
        <v>4476</v>
      </c>
      <c r="E62" s="18" t="n">
        <v>503.06660211</v>
      </c>
      <c r="F62" s="20" t="n">
        <v>1.66381996</v>
      </c>
      <c r="G62" s="18" t="n">
        <v>502.31435661</v>
      </c>
      <c r="H62" s="20" t="n">
        <v>2.86734888</v>
      </c>
      <c r="I62" s="18" t="n">
        <v>522.73140144</v>
      </c>
      <c r="J62" s="20" t="n">
        <v>2.83579566</v>
      </c>
      <c r="K62" s="18" t="n">
        <v>513.15373099</v>
      </c>
      <c r="L62" s="20" t="n">
        <v>2.13574547</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363.63836579</v>
      </c>
      <c r="F63" s="20" t="n">
        <v>2.26622465</v>
      </c>
      <c r="G63" s="18" t="n">
        <v>343.58970088</v>
      </c>
      <c r="H63" s="20" t="n">
        <v>2.60763412</v>
      </c>
      <c r="I63" s="18" t="n">
        <v>336.85122647</v>
      </c>
      <c r="J63" s="20" t="n">
        <v>2.98530498</v>
      </c>
      <c r="K63" s="18" t="n">
        <v>335.36570545</v>
      </c>
      <c r="L63" s="20" t="n">
        <v>6.10347014</v>
      </c>
      <c r="M63" s="18" t="s">
        <v>404</v>
      </c>
      <c r="N63" s="20" t="s">
        <v>404</v>
      </c>
      <c r="O63" s="18" t="s">
        <v>404</v>
      </c>
      <c r="P63" s="20" t="s">
        <v>404</v>
      </c>
      <c r="Q63" s="18" t="s">
        <v>404</v>
      </c>
      <c r="R63" s="20" t="s">
        <v>404</v>
      </c>
      <c r="S63" s="18" t="s">
        <v>404</v>
      </c>
      <c r="T63" s="20" t="s">
        <v>404</v>
      </c>
      <c r="U63" s="18" t="n">
        <v>372.56629745</v>
      </c>
      <c r="V63" s="20" t="n">
        <v>6.5404978</v>
      </c>
    </row>
    <row r="64" spans="1:22">
      <c r="A64" s="15" t="s">
        <v>461</v>
      </c>
      <c r="B64" s="17" t="n">
        <v>3634</v>
      </c>
      <c r="C64" s="18">
        <f>(27.0/B64*100)</f>
        <v/>
      </c>
      <c r="D64" s="19" t="n">
        <v>3607</v>
      </c>
      <c r="E64" s="18" t="n">
        <v>448.57593212</v>
      </c>
      <c r="F64" s="20" t="n">
        <v>2.94823005</v>
      </c>
      <c r="G64" s="18" t="n">
        <v>462.58413069</v>
      </c>
      <c r="H64" s="20" t="n">
        <v>2.95432095</v>
      </c>
      <c r="I64" s="18" t="n">
        <v>439.26588956</v>
      </c>
      <c r="J64" s="20" t="n">
        <v>3.66610842</v>
      </c>
      <c r="K64" s="18" t="n">
        <v>407.70237787</v>
      </c>
      <c r="L64" s="20" t="n">
        <v>5.30320927</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420.85894431</v>
      </c>
      <c r="F65" s="20" t="n">
        <v>6.3015004</v>
      </c>
      <c r="G65" s="18" t="n">
        <v>423.51270728</v>
      </c>
      <c r="H65" s="20" t="n">
        <v>6.78200877</v>
      </c>
      <c r="I65" s="18" t="n">
        <v>406.23464709</v>
      </c>
      <c r="J65" s="20" t="n">
        <v>6.43202245</v>
      </c>
      <c r="K65" s="18" t="n">
        <v>407.28568309</v>
      </c>
      <c r="L65" s="20" t="n">
        <v>10.4270176</v>
      </c>
      <c r="M65" s="18" t="s">
        <v>404</v>
      </c>
      <c r="N65" s="20" t="s">
        <v>404</v>
      </c>
      <c r="O65" s="18" t="s">
        <v>404</v>
      </c>
      <c r="P65" s="20" t="s">
        <v>404</v>
      </c>
      <c r="Q65" s="18" t="n">
        <v>351.08409268</v>
      </c>
      <c r="R65" s="20" t="n">
        <v>10.09254423</v>
      </c>
      <c r="S65" s="18" t="s">
        <v>404</v>
      </c>
      <c r="T65" s="20" t="s">
        <v>404</v>
      </c>
      <c r="U65" s="18" t="n">
        <v>393.657276</v>
      </c>
      <c r="V65" s="20" t="n">
        <v>11.34256323</v>
      </c>
    </row>
    <row r="66" spans="1:22">
      <c r="A66" s="15" t="s">
        <v>463</v>
      </c>
      <c r="B66" s="17" t="n">
        <v>5665</v>
      </c>
      <c r="C66" s="18">
        <f>(0.0/B66*100)</f>
        <v/>
      </c>
      <c r="D66" s="19" t="n">
        <v>5665</v>
      </c>
      <c r="E66" s="18" t="n">
        <v>428.81417892</v>
      </c>
      <c r="F66" s="20" t="n">
        <v>2.5991947</v>
      </c>
      <c r="G66" s="18" t="n">
        <v>420.97949942</v>
      </c>
      <c r="H66" s="20" t="n">
        <v>2.84005349</v>
      </c>
      <c r="I66" s="18" t="n">
        <v>433.58034982</v>
      </c>
      <c r="J66" s="20" t="n">
        <v>2.34436476</v>
      </c>
      <c r="K66" s="18" t="n">
        <v>394.93680813</v>
      </c>
      <c r="L66" s="20" t="n">
        <v>5.28912115</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431.53820926</v>
      </c>
      <c r="F67" s="20" t="n">
        <v>7.06387616</v>
      </c>
      <c r="G67" s="18" t="n">
        <v>402.88124173</v>
      </c>
      <c r="H67" s="20" t="n">
        <v>5.00058886</v>
      </c>
      <c r="I67" s="18" t="n">
        <v>377.95399995</v>
      </c>
      <c r="J67" s="20" t="n">
        <v>6.78900816</v>
      </c>
      <c r="K67" s="18" t="n">
        <v>365.44313511</v>
      </c>
      <c r="L67" s="20" t="n">
        <v>6.40644507</v>
      </c>
      <c r="M67" s="18" t="s">
        <v>404</v>
      </c>
      <c r="N67" s="20" t="s">
        <v>404</v>
      </c>
      <c r="O67" s="18" t="s">
        <v>404</v>
      </c>
      <c r="P67" s="20" t="s">
        <v>404</v>
      </c>
      <c r="Q67" s="18" t="s">
        <v>404</v>
      </c>
      <c r="R67" s="20" t="s">
        <v>404</v>
      </c>
      <c r="S67" s="18" t="s">
        <v>404</v>
      </c>
      <c r="T67" s="20" t="s">
        <v>404</v>
      </c>
      <c r="U67" s="18" t="n">
        <v>416.58922009</v>
      </c>
      <c r="V67" s="20" t="n">
        <v>50.40758916</v>
      </c>
    </row>
    <row r="68" spans="1:22">
      <c r="A68" s="15" t="s">
        <v>465</v>
      </c>
      <c r="B68" s="17" t="n">
        <v>12083</v>
      </c>
      <c r="C68" s="18">
        <f>(0.0/B68*100)</f>
        <v/>
      </c>
      <c r="D68" s="19" t="n">
        <v>12083</v>
      </c>
      <c r="E68" s="18" t="n">
        <v>402.73931632</v>
      </c>
      <c r="F68" s="20" t="n">
        <v>1.24571437</v>
      </c>
      <c r="G68" s="18" t="n">
        <v>412.16356204</v>
      </c>
      <c r="H68" s="20" t="n">
        <v>1.85786342</v>
      </c>
      <c r="I68" s="18" t="n">
        <v>394.10006181</v>
      </c>
      <c r="J68" s="20" t="n">
        <v>3.21686272</v>
      </c>
      <c r="K68" s="18" t="n">
        <v>367.42627379</v>
      </c>
      <c r="L68" s="20" t="n">
        <v>5.69105703</v>
      </c>
      <c r="M68" s="18" t="s">
        <v>404</v>
      </c>
      <c r="N68" s="20" t="s">
        <v>404</v>
      </c>
      <c r="O68" s="18" t="s">
        <v>404</v>
      </c>
      <c r="P68" s="20" t="s">
        <v>404</v>
      </c>
      <c r="Q68" s="18" t="s">
        <v>404</v>
      </c>
      <c r="R68" s="20" t="s">
        <v>404</v>
      </c>
      <c r="S68" s="18" t="s">
        <v>404</v>
      </c>
      <c r="T68" s="20" t="s">
        <v>404</v>
      </c>
      <c r="U68" s="18" t="n">
        <v>375.18857298</v>
      </c>
      <c r="V68" s="20" t="n">
        <v>9.732259559999999</v>
      </c>
    </row>
    <row r="69" spans="1:22">
      <c r="A69" s="15" t="s">
        <v>466</v>
      </c>
      <c r="B69" s="17" t="n">
        <v>4876</v>
      </c>
      <c r="C69" s="18">
        <f>(0.0/B69*100)</f>
        <v/>
      </c>
      <c r="D69" s="19" t="n">
        <v>4876</v>
      </c>
      <c r="E69" s="18" t="n">
        <v>436.40620228</v>
      </c>
      <c r="F69" s="20" t="n">
        <v>7.97797194</v>
      </c>
      <c r="G69" s="18" t="n">
        <v>428.16162357</v>
      </c>
      <c r="H69" s="20" t="n">
        <v>9.268963279999999</v>
      </c>
      <c r="I69" s="18" t="n">
        <v>435.29743644</v>
      </c>
      <c r="J69" s="20" t="n">
        <v>9.150746359999999</v>
      </c>
      <c r="K69" s="18" t="n">
        <v>438.59718456</v>
      </c>
      <c r="L69" s="20" t="n">
        <v>13.4258935</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508.88948982</v>
      </c>
      <c r="F70" s="20" t="n">
        <v>4.41246116</v>
      </c>
      <c r="G70" s="18" t="n">
        <v>489.5811045</v>
      </c>
      <c r="H70" s="20" t="n">
        <v>7.96620737</v>
      </c>
      <c r="I70" s="18" t="n">
        <v>489.30096986</v>
      </c>
      <c r="J70" s="20" t="n">
        <v>5.35266267</v>
      </c>
      <c r="K70" s="18" t="n">
        <v>484.29626217</v>
      </c>
      <c r="L70" s="20" t="n">
        <v>8.87617738</v>
      </c>
      <c r="M70" s="18" t="s">
        <v>404</v>
      </c>
      <c r="N70" s="20" t="s">
        <v>404</v>
      </c>
      <c r="O70" s="18" t="s">
        <v>404</v>
      </c>
      <c r="P70" s="20" t="s">
        <v>404</v>
      </c>
      <c r="Q70" s="18" t="s">
        <v>404</v>
      </c>
      <c r="R70" s="20" t="s">
        <v>404</v>
      </c>
      <c r="S70" s="18" t="s">
        <v>404</v>
      </c>
      <c r="T70" s="20" t="s">
        <v>404</v>
      </c>
      <c r="U70" s="18" t="n">
        <v>471.55973684</v>
      </c>
      <c r="V70" s="20" t="n">
        <v>16.96603424</v>
      </c>
    </row>
    <row r="71" spans="1:22">
      <c r="A71" s="15" t="s">
        <v>468</v>
      </c>
      <c r="B71" s="17" t="n">
        <v>6115</v>
      </c>
      <c r="C71" s="18">
        <f>(0.0/B71*100)</f>
        <v/>
      </c>
      <c r="D71" s="19" t="n">
        <v>6115</v>
      </c>
      <c r="E71" s="18" t="n">
        <v>539.36303129</v>
      </c>
      <c r="F71" s="20" t="n">
        <v>1.89080164</v>
      </c>
      <c r="G71" s="18" t="n">
        <v>531.55745269</v>
      </c>
      <c r="H71" s="20" t="n">
        <v>3.97575871</v>
      </c>
      <c r="I71" s="18" t="n">
        <v>527.82066837</v>
      </c>
      <c r="J71" s="20" t="n">
        <v>3.92635774</v>
      </c>
      <c r="K71" s="18" t="n">
        <v>487.03350741</v>
      </c>
      <c r="L71" s="20" t="n">
        <v>17.97811289</v>
      </c>
      <c r="M71" s="18" t="s">
        <v>404</v>
      </c>
      <c r="N71" s="20" t="s">
        <v>404</v>
      </c>
      <c r="O71" s="18" t="s">
        <v>404</v>
      </c>
      <c r="P71" s="20" t="s">
        <v>404</v>
      </c>
      <c r="Q71" s="18" t="s">
        <v>404</v>
      </c>
      <c r="R71" s="20" t="s">
        <v>404</v>
      </c>
      <c r="S71" s="18" t="s">
        <v>404</v>
      </c>
      <c r="T71" s="20" t="s">
        <v>404</v>
      </c>
      <c r="U71" s="18" t="n">
        <v>477.62548649</v>
      </c>
      <c r="V71" s="20" t="n">
        <v>16.94240927</v>
      </c>
    </row>
    <row r="72" spans="1:22">
      <c r="A72" s="15" t="s">
        <v>469</v>
      </c>
      <c r="B72" s="17" t="n">
        <v>7708</v>
      </c>
      <c r="C72" s="18">
        <f>(0.0/B72*100)</f>
        <v/>
      </c>
      <c r="D72" s="19" t="n">
        <v>7708</v>
      </c>
      <c r="E72" s="18" t="n">
        <v>490.37306258</v>
      </c>
      <c r="F72" s="20" t="n">
        <v>7.54950906</v>
      </c>
      <c r="G72" s="18" t="n">
        <v>499.28142368</v>
      </c>
      <c r="H72" s="20" t="n">
        <v>5.13735122</v>
      </c>
      <c r="I72" s="18" t="n">
        <v>500.71831049</v>
      </c>
      <c r="J72" s="20" t="n">
        <v>7.64638379</v>
      </c>
      <c r="K72" s="18" t="n">
        <v>486.10942523</v>
      </c>
      <c r="L72" s="20" t="n">
        <v>11.0186335</v>
      </c>
      <c r="M72" s="18" t="s">
        <v>404</v>
      </c>
      <c r="N72" s="20" t="s">
        <v>404</v>
      </c>
      <c r="O72" s="18" t="s">
        <v>404</v>
      </c>
      <c r="P72" s="20" t="s">
        <v>404</v>
      </c>
      <c r="Q72" s="18" t="s">
        <v>404</v>
      </c>
      <c r="R72" s="20" t="s">
        <v>404</v>
      </c>
      <c r="S72" s="18" t="s">
        <v>404</v>
      </c>
      <c r="T72" s="20" t="s">
        <v>404</v>
      </c>
      <c r="U72" s="18" t="n">
        <v>506.9929812</v>
      </c>
      <c r="V72" s="20" t="n">
        <v>27.94527526</v>
      </c>
    </row>
    <row r="73" spans="1:22">
      <c r="A73" s="15" t="s">
        <v>470</v>
      </c>
      <c r="B73" s="17" t="n">
        <v>8249</v>
      </c>
      <c r="C73" s="18">
        <f>(0.0/B73*100)</f>
        <v/>
      </c>
      <c r="D73" s="19" t="n">
        <v>8249</v>
      </c>
      <c r="E73" s="18" t="n">
        <v>416.09805555</v>
      </c>
      <c r="F73" s="20" t="n">
        <v>8.1255168</v>
      </c>
      <c r="G73" s="18" t="n">
        <v>414.22585309</v>
      </c>
      <c r="H73" s="20" t="n">
        <v>6.57575603</v>
      </c>
      <c r="I73" s="18" t="n">
        <v>405.98452205</v>
      </c>
      <c r="J73" s="20" t="n">
        <v>5.60184345</v>
      </c>
      <c r="K73" s="18" t="n">
        <v>395.78274306</v>
      </c>
      <c r="L73" s="20" t="n">
        <v>8.4461344</v>
      </c>
      <c r="M73" s="18" t="s">
        <v>404</v>
      </c>
      <c r="N73" s="20" t="s">
        <v>404</v>
      </c>
      <c r="O73" s="18" t="s">
        <v>404</v>
      </c>
      <c r="P73" s="20" t="s">
        <v>404</v>
      </c>
      <c r="Q73" s="18" t="s">
        <v>404</v>
      </c>
      <c r="R73" s="20" t="s">
        <v>404</v>
      </c>
      <c r="S73" s="18" t="s">
        <v>404</v>
      </c>
      <c r="T73" s="20" t="s">
        <v>404</v>
      </c>
      <c r="U73" s="18" t="n">
        <v>419.0638552</v>
      </c>
      <c r="V73" s="20" t="n">
        <v>12.17245825</v>
      </c>
    </row>
    <row r="74" spans="1:22">
      <c r="A74" s="15" t="s">
        <v>471</v>
      </c>
      <c r="B74" s="17" t="n">
        <v>4692</v>
      </c>
      <c r="C74" s="18">
        <f>(484.0/B74*100)</f>
        <v/>
      </c>
      <c r="D74" s="19" t="n">
        <v>4208</v>
      </c>
      <c r="E74" s="18" t="n">
        <v>405.66240777</v>
      </c>
      <c r="F74" s="20" t="n">
        <v>5.22123169</v>
      </c>
      <c r="G74" s="18" t="n">
        <v>427.26934176</v>
      </c>
      <c r="H74" s="20" t="n">
        <v>3.41476797</v>
      </c>
      <c r="I74" s="18" t="n">
        <v>416.13230541</v>
      </c>
      <c r="J74" s="20" t="n">
        <v>2.32689306</v>
      </c>
      <c r="K74" s="18" t="n">
        <v>438.07267053</v>
      </c>
      <c r="L74" s="20" t="n">
        <v>2.88995572</v>
      </c>
      <c r="M74" s="18" t="s">
        <v>404</v>
      </c>
      <c r="N74" s="20" t="s">
        <v>404</v>
      </c>
      <c r="O74" s="18" t="s">
        <v>404</v>
      </c>
      <c r="P74" s="20" t="s">
        <v>404</v>
      </c>
      <c r="Q74" s="18" t="s">
        <v>404</v>
      </c>
      <c r="R74" s="20" t="s">
        <v>404</v>
      </c>
      <c r="S74" s="18" t="s">
        <v>404</v>
      </c>
      <c r="T74" s="20" t="s">
        <v>404</v>
      </c>
      <c r="U74" s="18" t="n">
        <v>258.64583125</v>
      </c>
      <c r="V74" s="20" t="n">
        <v>22.50681534</v>
      </c>
    </row>
    <row r="75" spans="1:22">
      <c r="A75" s="15" t="s">
        <v>472</v>
      </c>
      <c r="B75" s="17" t="n">
        <v>5375</v>
      </c>
      <c r="C75" s="18">
        <f>(483.0/B75*100)</f>
        <v/>
      </c>
      <c r="D75" s="19" t="n">
        <v>4892</v>
      </c>
      <c r="E75" s="18" t="n">
        <v>361.5785871</v>
      </c>
      <c r="F75" s="20" t="n">
        <v>35.52033374</v>
      </c>
      <c r="G75" s="18" t="n">
        <v>364.64703092</v>
      </c>
      <c r="H75" s="20" t="n">
        <v>23.11487585</v>
      </c>
      <c r="I75" s="18" t="n">
        <v>363.60058091</v>
      </c>
      <c r="J75" s="20" t="n">
        <v>6.57413249</v>
      </c>
      <c r="K75" s="18" t="n">
        <v>361.58062228</v>
      </c>
      <c r="L75" s="20" t="n">
        <v>5.57820226</v>
      </c>
      <c r="M75" s="18" t="s">
        <v>404</v>
      </c>
      <c r="N75" s="20" t="s">
        <v>404</v>
      </c>
      <c r="O75" s="18" t="s">
        <v>404</v>
      </c>
      <c r="P75" s="20" t="s">
        <v>404</v>
      </c>
      <c r="Q75" s="18" t="s">
        <v>404</v>
      </c>
      <c r="R75" s="20" t="s">
        <v>404</v>
      </c>
      <c r="S75" s="18" t="s">
        <v>404</v>
      </c>
      <c r="T75" s="20" t="s">
        <v>404</v>
      </c>
      <c r="U75" s="18" t="n">
        <v>353.11011356</v>
      </c>
      <c r="V75" s="20" t="n">
        <v>20.61216874</v>
      </c>
    </row>
    <row r="76" spans="1:22">
      <c r="A76" s="15" t="s">
        <v>473</v>
      </c>
      <c r="B76" s="17" t="n">
        <v>14167</v>
      </c>
      <c r="C76" s="18">
        <f>(1400.0/B76*100)</f>
        <v/>
      </c>
      <c r="D76" s="19" t="n">
        <v>12767</v>
      </c>
      <c r="E76" s="18" t="n">
        <v>455.49500022</v>
      </c>
      <c r="F76" s="20" t="n">
        <v>6.04161742</v>
      </c>
      <c r="G76" s="18" t="n">
        <v>420.43217257</v>
      </c>
      <c r="H76" s="20" t="n">
        <v>7.85342916</v>
      </c>
      <c r="I76" s="18" t="n">
        <v>432.04638209</v>
      </c>
      <c r="J76" s="20" t="n">
        <v>8.12643768</v>
      </c>
      <c r="K76" s="18" t="n">
        <v>395.62375239</v>
      </c>
      <c r="L76" s="20" t="n">
        <v>6.61465503</v>
      </c>
      <c r="M76" s="18" t="s">
        <v>404</v>
      </c>
      <c r="N76" s="20" t="s">
        <v>404</v>
      </c>
      <c r="O76" s="18" t="s">
        <v>404</v>
      </c>
      <c r="P76" s="20" t="s">
        <v>404</v>
      </c>
      <c r="Q76" s="18" t="s">
        <v>404</v>
      </c>
      <c r="R76" s="20" t="s">
        <v>404</v>
      </c>
      <c r="S76" s="18" t="s">
        <v>404</v>
      </c>
      <c r="T76" s="20" t="s">
        <v>404</v>
      </c>
      <c r="U76" s="18" t="n">
        <v>432.36486715</v>
      </c>
      <c r="V76" s="20" t="n">
        <v>11.63392232</v>
      </c>
    </row>
    <row r="77" spans="1:22">
      <c r="A77" s="15" t="s">
        <v>474</v>
      </c>
      <c r="B77" s="17" t="n">
        <v>6062</v>
      </c>
      <c r="C77" s="18">
        <f>(0.0/B77*100)</f>
        <v/>
      </c>
      <c r="D77" s="19" t="n">
        <v>6062</v>
      </c>
      <c r="E77" s="18" t="n">
        <v>456.66530511</v>
      </c>
      <c r="F77" s="20" t="n">
        <v>6.54772742</v>
      </c>
      <c r="G77" s="18" t="n">
        <v>436.42937435</v>
      </c>
      <c r="H77" s="20" t="n">
        <v>9.76296775</v>
      </c>
      <c r="I77" s="18" t="n">
        <v>432.69993892</v>
      </c>
      <c r="J77" s="20" t="n">
        <v>5.99084797</v>
      </c>
      <c r="K77" s="18" t="n">
        <v>413.62121024</v>
      </c>
      <c r="L77" s="20" t="n">
        <v>8.20377218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497.76099238</v>
      </c>
      <c r="F78" s="20" t="n">
        <v>11.53420367</v>
      </c>
      <c r="G78" s="18" t="n">
        <v>490.20939246</v>
      </c>
      <c r="H78" s="20" t="n">
        <v>8.65626921</v>
      </c>
      <c r="I78" s="18" t="n">
        <v>485.25512889</v>
      </c>
      <c r="J78" s="20" t="n">
        <v>5.52504956</v>
      </c>
      <c r="K78" s="18" t="n">
        <v>472.99736947</v>
      </c>
      <c r="L78" s="20" t="n">
        <v>11.23531896</v>
      </c>
      <c r="M78" s="18" t="s">
        <v>404</v>
      </c>
      <c r="N78" s="20" t="s">
        <v>404</v>
      </c>
      <c r="O78" s="18" t="s">
        <v>404</v>
      </c>
      <c r="P78" s="20" t="s">
        <v>404</v>
      </c>
      <c r="Q78" s="18" t="s">
        <v>404</v>
      </c>
      <c r="R78" s="20" t="s">
        <v>404</v>
      </c>
      <c r="S78" s="18" t="s">
        <v>404</v>
      </c>
      <c r="T78" s="20" t="s">
        <v>404</v>
      </c>
      <c r="U78" s="18" t="n">
        <v>514.98936825</v>
      </c>
      <c r="V78" s="20" t="n">
        <v>5.71909251</v>
      </c>
    </row>
    <row customHeight="1" ht="25" r="79" spans="1:22">
      <c r="A79" s="15" t="s">
        <v>476</v>
      </c>
      <c r="B79" s="17" t="n">
        <v>1657</v>
      </c>
      <c r="C79" s="18">
        <f>(21.0/B79*100)</f>
        <v/>
      </c>
      <c r="D79" s="19" t="n">
        <v>1636</v>
      </c>
      <c r="E79" s="18" t="n">
        <v>493.25006212</v>
      </c>
      <c r="F79" s="20" t="n">
        <v>8.94918547</v>
      </c>
      <c r="G79" s="18" t="n">
        <v>469.1443196</v>
      </c>
      <c r="H79" s="20" t="n">
        <v>21.07607274</v>
      </c>
      <c r="I79" s="18" t="n">
        <v>480.16834227</v>
      </c>
      <c r="J79" s="20" t="n">
        <v>19.75408229</v>
      </c>
      <c r="K79" s="18" t="n">
        <v>430.26413041</v>
      </c>
      <c r="L79" s="20" t="n">
        <v>14.96318607</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415.21225113</v>
      </c>
      <c r="F80" s="20" t="n">
        <v>5.81048552</v>
      </c>
      <c r="G80" s="18" t="n">
        <v>431.10353649</v>
      </c>
      <c r="H80" s="20" t="n">
        <v>8.974230820000001</v>
      </c>
      <c r="I80" s="18" t="n">
        <v>435.73118563</v>
      </c>
      <c r="J80" s="20" t="n">
        <v>6.41891499</v>
      </c>
      <c r="K80" s="18" t="n">
        <v>425.60405615</v>
      </c>
      <c r="L80" s="20" t="n">
        <v>12.83942877</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439.48953353</v>
      </c>
      <c r="F81" s="20" t="n">
        <v>5.63359076</v>
      </c>
      <c r="G81" s="18" t="n">
        <v>428.05967708</v>
      </c>
      <c r="H81" s="20" t="n">
        <v>5.15828964</v>
      </c>
      <c r="I81" s="18" t="n">
        <v>429.16269633</v>
      </c>
      <c r="J81" s="20" t="n">
        <v>9.179387699999999</v>
      </c>
      <c r="K81" s="18" t="n">
        <v>418.6209381</v>
      </c>
      <c r="L81" s="20" t="n">
        <v>14.76355021</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517.75257703</v>
      </c>
      <c r="F7" s="20" t="n">
        <v>2.98198672</v>
      </c>
      <c r="G7" s="18" t="n">
        <v>499.1108992</v>
      </c>
      <c r="H7" s="20" t="n">
        <v>3.89161137</v>
      </c>
      <c r="I7" s="18" t="n">
        <v>487.66970668</v>
      </c>
      <c r="J7" s="20" t="n">
        <v>5.91485973</v>
      </c>
      <c r="K7" s="18" t="n">
        <v>481.12892915</v>
      </c>
      <c r="L7" s="20" t="n">
        <v>11.28371996</v>
      </c>
      <c r="M7" s="18" t="s">
        <v>404</v>
      </c>
      <c r="N7" s="20" t="s">
        <v>404</v>
      </c>
      <c r="O7" s="18" t="s">
        <v>404</v>
      </c>
      <c r="P7" s="20" t="s">
        <v>404</v>
      </c>
      <c r="Q7" s="18" t="s">
        <v>404</v>
      </c>
      <c r="R7" s="20" t="s">
        <v>404</v>
      </c>
      <c r="S7" s="18" t="s">
        <v>404</v>
      </c>
      <c r="T7" s="20" t="s">
        <v>404</v>
      </c>
      <c r="U7" s="18" t="n">
        <v>490.77736822</v>
      </c>
      <c r="V7" s="20" t="n">
        <v>8.802052189999999</v>
      </c>
    </row>
    <row r="8" spans="1:22">
      <c r="A8" s="15" t="s">
        <v>405</v>
      </c>
      <c r="B8" s="17" t="n">
        <v>7007</v>
      </c>
      <c r="C8" s="18">
        <f>(0.0/B8*100)</f>
        <v/>
      </c>
      <c r="D8" s="19" t="n">
        <v>7007</v>
      </c>
      <c r="E8" s="18" t="n">
        <v>486.29273524</v>
      </c>
      <c r="F8" s="20" t="n">
        <v>5.48168643</v>
      </c>
      <c r="G8" s="18" t="n">
        <v>488.22565584</v>
      </c>
      <c r="H8" s="20" t="n">
        <v>7.85367535</v>
      </c>
      <c r="I8" s="18" t="n">
        <v>481.28017254</v>
      </c>
      <c r="J8" s="20" t="n">
        <v>12.79647335</v>
      </c>
      <c r="K8" s="18" t="n">
        <v>483.46627846</v>
      </c>
      <c r="L8" s="20" t="n">
        <v>19.06310124</v>
      </c>
      <c r="M8" s="18" t="s">
        <v>404</v>
      </c>
      <c r="N8" s="20" t="s">
        <v>404</v>
      </c>
      <c r="O8" s="18" t="s">
        <v>404</v>
      </c>
      <c r="P8" s="20" t="s">
        <v>404</v>
      </c>
      <c r="Q8" s="18" t="s">
        <v>404</v>
      </c>
      <c r="R8" s="20" t="s">
        <v>404</v>
      </c>
      <c r="S8" s="18" t="s">
        <v>404</v>
      </c>
      <c r="T8" s="20" t="s">
        <v>404</v>
      </c>
      <c r="U8" s="18" t="n">
        <v>450.63183805</v>
      </c>
      <c r="V8" s="20" t="n">
        <v>12.93170974</v>
      </c>
    </row>
    <row r="9" spans="1:22">
      <c r="A9" s="15" t="s">
        <v>406</v>
      </c>
      <c r="B9" s="17" t="n">
        <v>9651</v>
      </c>
      <c r="C9" s="18">
        <f>(200.0/B9*100)</f>
        <v/>
      </c>
      <c r="D9" s="19" t="n">
        <v>9451</v>
      </c>
      <c r="E9" s="18" t="n">
        <v>519.68912401</v>
      </c>
      <c r="F9" s="20" t="n">
        <v>8.06271694</v>
      </c>
      <c r="G9" s="18" t="n">
        <v>506.08643706</v>
      </c>
      <c r="H9" s="20" t="n">
        <v>7.28019615</v>
      </c>
      <c r="I9" s="18" t="n">
        <v>485.18697795</v>
      </c>
      <c r="J9" s="20" t="n">
        <v>7.06150005</v>
      </c>
      <c r="K9" s="18" t="n">
        <v>485.900211</v>
      </c>
      <c r="L9" s="20" t="n">
        <v>11.48177125</v>
      </c>
      <c r="M9" s="18" t="s">
        <v>404</v>
      </c>
      <c r="N9" s="20" t="s">
        <v>404</v>
      </c>
      <c r="O9" s="18" t="s">
        <v>404</v>
      </c>
      <c r="P9" s="20" t="s">
        <v>404</v>
      </c>
      <c r="Q9" s="18" t="s">
        <v>404</v>
      </c>
      <c r="R9" s="20" t="s">
        <v>404</v>
      </c>
      <c r="S9" s="18" t="s">
        <v>404</v>
      </c>
      <c r="T9" s="20" t="s">
        <v>404</v>
      </c>
      <c r="U9" s="18" t="n">
        <v>470.99278473</v>
      </c>
      <c r="V9" s="20" t="n">
        <v>16.25337498</v>
      </c>
    </row>
    <row r="10" spans="1:22">
      <c r="A10" s="15" t="s">
        <v>407</v>
      </c>
      <c r="B10" s="17" t="n">
        <v>20058</v>
      </c>
      <c r="C10" s="18">
        <f>(2951.0/B10*100)</f>
        <v/>
      </c>
      <c r="D10" s="19" t="n">
        <v>17107</v>
      </c>
      <c r="E10" s="18" t="n">
        <v>528.49546733</v>
      </c>
      <c r="F10" s="20" t="n">
        <v>2.64914879</v>
      </c>
      <c r="G10" s="18" t="n">
        <v>525.35145744</v>
      </c>
      <c r="H10" s="20" t="n">
        <v>4.76020897</v>
      </c>
      <c r="I10" s="18" t="n">
        <v>523.75799589</v>
      </c>
      <c r="J10" s="20" t="n">
        <v>4.57785595</v>
      </c>
      <c r="K10" s="18" t="n">
        <v>539.3795268</v>
      </c>
      <c r="L10" s="20" t="n">
        <v>12.50145626</v>
      </c>
      <c r="M10" s="18" t="s">
        <v>404</v>
      </c>
      <c r="N10" s="20" t="s">
        <v>404</v>
      </c>
      <c r="O10" s="18" t="s">
        <v>404</v>
      </c>
      <c r="P10" s="20" t="s">
        <v>404</v>
      </c>
      <c r="Q10" s="18" t="s">
        <v>404</v>
      </c>
      <c r="R10" s="20" t="s">
        <v>404</v>
      </c>
      <c r="S10" s="18" t="s">
        <v>404</v>
      </c>
      <c r="T10" s="20" t="s">
        <v>404</v>
      </c>
      <c r="U10" s="18" t="n">
        <v>575.05201859</v>
      </c>
      <c r="V10" s="20" t="n">
        <v>8.485706560000001</v>
      </c>
    </row>
    <row r="11" spans="1:22">
      <c r="A11" s="15" t="s">
        <v>408</v>
      </c>
      <c r="B11" s="17" t="n">
        <v>7053</v>
      </c>
      <c r="C11" s="18">
        <f>(137.0/B11*100)</f>
        <v/>
      </c>
      <c r="D11" s="19" t="n">
        <v>6916</v>
      </c>
      <c r="E11" s="18" t="n">
        <v>475.43962001</v>
      </c>
      <c r="F11" s="20" t="n">
        <v>5.46267555</v>
      </c>
      <c r="G11" s="18" t="n">
        <v>451.69805111</v>
      </c>
      <c r="H11" s="20" t="n">
        <v>6.52414701</v>
      </c>
      <c r="I11" s="18" t="n">
        <v>444.52307344</v>
      </c>
      <c r="J11" s="20" t="n">
        <v>10.96131788</v>
      </c>
      <c r="K11" s="18" t="n">
        <v>430.49175118</v>
      </c>
      <c r="L11" s="20" t="n">
        <v>14.5141638</v>
      </c>
      <c r="M11" s="18" t="s">
        <v>404</v>
      </c>
      <c r="N11" s="20" t="s">
        <v>404</v>
      </c>
      <c r="O11" s="18" t="s">
        <v>404</v>
      </c>
      <c r="P11" s="20" t="s">
        <v>404</v>
      </c>
      <c r="Q11" s="18" t="s">
        <v>404</v>
      </c>
      <c r="R11" s="20" t="s">
        <v>404</v>
      </c>
      <c r="S11" s="18" t="s">
        <v>404</v>
      </c>
      <c r="T11" s="20" t="s">
        <v>404</v>
      </c>
      <c r="U11" s="18" t="n">
        <v>451.2585332</v>
      </c>
      <c r="V11" s="20" t="n">
        <v>18.46202195</v>
      </c>
    </row>
    <row r="12" spans="1:22">
      <c r="A12" s="15" t="s">
        <v>409</v>
      </c>
      <c r="B12" s="17" t="n">
        <v>6894</v>
      </c>
      <c r="C12" s="18">
        <f>(106.0/B12*100)</f>
        <v/>
      </c>
      <c r="D12" s="19" t="n">
        <v>6788</v>
      </c>
      <c r="E12" s="18" t="n">
        <v>491.60570992</v>
      </c>
      <c r="F12" s="20" t="n">
        <v>5.52817242</v>
      </c>
      <c r="G12" s="18" t="n">
        <v>490.83855179</v>
      </c>
      <c r="H12" s="20" t="n">
        <v>5.298704</v>
      </c>
      <c r="I12" s="18" t="n">
        <v>476.31298136</v>
      </c>
      <c r="J12" s="20" t="n">
        <v>7.25149168</v>
      </c>
      <c r="K12" s="18" t="n">
        <v>480.48213765</v>
      </c>
      <c r="L12" s="20" t="n">
        <v>14.78618193</v>
      </c>
      <c r="M12" s="18" t="s">
        <v>404</v>
      </c>
      <c r="N12" s="20" t="s">
        <v>404</v>
      </c>
      <c r="O12" s="18" t="s">
        <v>404</v>
      </c>
      <c r="P12" s="20" t="s">
        <v>404</v>
      </c>
      <c r="Q12" s="18" t="s">
        <v>404</v>
      </c>
      <c r="R12" s="20" t="s">
        <v>404</v>
      </c>
      <c r="S12" s="18" t="s">
        <v>404</v>
      </c>
      <c r="T12" s="20" t="s">
        <v>404</v>
      </c>
      <c r="U12" s="18" t="n">
        <v>489.27418693</v>
      </c>
      <c r="V12" s="20" t="n">
        <v>61.18797389</v>
      </c>
    </row>
    <row r="13" spans="1:22">
      <c r="A13" s="15" t="s">
        <v>410</v>
      </c>
      <c r="B13" s="17" t="n">
        <v>7161</v>
      </c>
      <c r="C13" s="18">
        <f>(1175.0/B13*100)</f>
        <v/>
      </c>
      <c r="D13" s="19" t="n">
        <v>5986</v>
      </c>
      <c r="E13" s="18" t="n">
        <v>495.02623367</v>
      </c>
      <c r="F13" s="20" t="n">
        <v>4.62004623</v>
      </c>
      <c r="G13" s="18" t="n">
        <v>506.52762989</v>
      </c>
      <c r="H13" s="20" t="n">
        <v>4.2879208</v>
      </c>
      <c r="I13" s="18" t="n">
        <v>500.13486904</v>
      </c>
      <c r="J13" s="20" t="n">
        <v>6.70519849</v>
      </c>
      <c r="K13" s="18" t="n">
        <v>490.40123019</v>
      </c>
      <c r="L13" s="20" t="n">
        <v>7.64471014</v>
      </c>
      <c r="M13" s="18" t="s">
        <v>404</v>
      </c>
      <c r="N13" s="20" t="s">
        <v>404</v>
      </c>
      <c r="O13" s="18" t="s">
        <v>404</v>
      </c>
      <c r="P13" s="20" t="s">
        <v>404</v>
      </c>
      <c r="Q13" s="18" t="s">
        <v>404</v>
      </c>
      <c r="R13" s="20" t="s">
        <v>404</v>
      </c>
      <c r="S13" s="18" t="s">
        <v>404</v>
      </c>
      <c r="T13" s="20" t="s">
        <v>404</v>
      </c>
      <c r="U13" s="18" t="n">
        <v>502.57933591</v>
      </c>
      <c r="V13" s="20" t="n">
        <v>8.723930319999999</v>
      </c>
    </row>
    <row r="14" spans="1:22">
      <c r="A14" s="15" t="s">
        <v>411</v>
      </c>
      <c r="B14" s="17" t="n">
        <v>5587</v>
      </c>
      <c r="C14" s="18">
        <f>(0.0/B14*100)</f>
        <v/>
      </c>
      <c r="D14" s="19" t="n">
        <v>5587</v>
      </c>
      <c r="E14" s="18" t="n">
        <v>515.49825833</v>
      </c>
      <c r="F14" s="20" t="n">
        <v>4.48942351</v>
      </c>
      <c r="G14" s="18" t="n">
        <v>515.0937992</v>
      </c>
      <c r="H14" s="20" t="n">
        <v>3.76997296</v>
      </c>
      <c r="I14" s="18" t="n">
        <v>525.99939261</v>
      </c>
      <c r="J14" s="20" t="n">
        <v>4.80739905</v>
      </c>
      <c r="K14" s="18" t="n">
        <v>522.2146261</v>
      </c>
      <c r="L14" s="20" t="n">
        <v>8.592387410000001</v>
      </c>
      <c r="M14" s="18" t="s">
        <v>404</v>
      </c>
      <c r="N14" s="20" t="s">
        <v>404</v>
      </c>
      <c r="O14" s="18" t="s">
        <v>404</v>
      </c>
      <c r="P14" s="20" t="s">
        <v>404</v>
      </c>
      <c r="Q14" s="18" t="s">
        <v>404</v>
      </c>
      <c r="R14" s="20" t="s">
        <v>404</v>
      </c>
      <c r="S14" s="18" t="s">
        <v>404</v>
      </c>
      <c r="T14" s="20" t="s">
        <v>404</v>
      </c>
      <c r="U14" s="18" t="n">
        <v>553.16066497</v>
      </c>
      <c r="V14" s="20" t="n">
        <v>13.4673101</v>
      </c>
    </row>
    <row r="15" spans="1:22">
      <c r="A15" s="15" t="s">
        <v>412</v>
      </c>
      <c r="B15" s="17" t="n">
        <v>5882</v>
      </c>
      <c r="C15" s="18">
        <f>(0.0/B15*100)</f>
        <v/>
      </c>
      <c r="D15" s="19" t="n">
        <v>5882</v>
      </c>
      <c r="E15" s="18" t="n">
        <v>521.04276351</v>
      </c>
      <c r="F15" s="20" t="n">
        <v>5.8094551</v>
      </c>
      <c r="G15" s="18" t="n">
        <v>530.05782371</v>
      </c>
      <c r="H15" s="20" t="n">
        <v>4.50853456</v>
      </c>
      <c r="I15" s="18" t="n">
        <v>527.46079005</v>
      </c>
      <c r="J15" s="20" t="n">
        <v>3.91121156</v>
      </c>
      <c r="K15" s="18" t="n">
        <v>519.67157492</v>
      </c>
      <c r="L15" s="20" t="n">
        <v>7.82897156</v>
      </c>
      <c r="M15" s="18" t="s">
        <v>404</v>
      </c>
      <c r="N15" s="20" t="s">
        <v>404</v>
      </c>
      <c r="O15" s="18" t="s">
        <v>404</v>
      </c>
      <c r="P15" s="20" t="s">
        <v>404</v>
      </c>
      <c r="Q15" s="18" t="s">
        <v>404</v>
      </c>
      <c r="R15" s="20" t="s">
        <v>404</v>
      </c>
      <c r="S15" s="18" t="s">
        <v>404</v>
      </c>
      <c r="T15" s="20" t="s">
        <v>404</v>
      </c>
      <c r="U15" s="18" t="n">
        <v>553.05218998</v>
      </c>
      <c r="V15" s="20" t="n">
        <v>22.25287065</v>
      </c>
    </row>
    <row r="16" spans="1:22">
      <c r="A16" s="15" t="s">
        <v>413</v>
      </c>
      <c r="B16" s="17" t="n">
        <v>6108</v>
      </c>
      <c r="C16" s="18">
        <f>(440.0/B16*100)</f>
        <v/>
      </c>
      <c r="D16" s="19" t="n">
        <v>5668</v>
      </c>
      <c r="E16" s="18" t="n">
        <v>509.80946881</v>
      </c>
      <c r="F16" s="20" t="n">
        <v>8.378750999999999</v>
      </c>
      <c r="G16" s="18" t="n">
        <v>508.29475258</v>
      </c>
      <c r="H16" s="20" t="n">
        <v>7.64441254</v>
      </c>
      <c r="I16" s="18" t="n">
        <v>491.76867148</v>
      </c>
      <c r="J16" s="20" t="n">
        <v>10.61843331</v>
      </c>
      <c r="K16" s="18" t="n">
        <v>486.0056287</v>
      </c>
      <c r="L16" s="20" t="n">
        <v>14.43947624</v>
      </c>
      <c r="M16" s="18" t="s">
        <v>404</v>
      </c>
      <c r="N16" s="20" t="s">
        <v>404</v>
      </c>
      <c r="O16" s="18" t="s">
        <v>404</v>
      </c>
      <c r="P16" s="20" t="s">
        <v>404</v>
      </c>
      <c r="Q16" s="18" t="s">
        <v>404</v>
      </c>
      <c r="R16" s="20" t="s">
        <v>404</v>
      </c>
      <c r="S16" s="18" t="s">
        <v>404</v>
      </c>
      <c r="T16" s="20" t="s">
        <v>404</v>
      </c>
      <c r="U16" s="18" t="n">
        <v>464.64104157</v>
      </c>
      <c r="V16" s="20" t="n">
        <v>38.71838585</v>
      </c>
    </row>
    <row r="17" spans="1:22">
      <c r="A17" s="15" t="s">
        <v>414</v>
      </c>
      <c r="B17" s="17" t="n">
        <v>6504</v>
      </c>
      <c r="C17" s="18">
        <f>(1325.0/B17*100)</f>
        <v/>
      </c>
      <c r="D17" s="19" t="n">
        <v>5179</v>
      </c>
      <c r="E17" s="18" t="n">
        <v>506.32547237</v>
      </c>
      <c r="F17" s="20" t="n">
        <v>8.373709610000001</v>
      </c>
      <c r="G17" s="18" t="n">
        <v>515.0723068</v>
      </c>
      <c r="H17" s="20" t="n">
        <v>8.64917754</v>
      </c>
      <c r="I17" s="18" t="n">
        <v>508.81074195</v>
      </c>
      <c r="J17" s="20" t="n">
        <v>9.752027180000001</v>
      </c>
      <c r="K17" s="18" t="n">
        <v>491.21885944</v>
      </c>
      <c r="L17" s="20" t="n">
        <v>14.89879635</v>
      </c>
      <c r="M17" s="18" t="s">
        <v>404</v>
      </c>
      <c r="N17" s="20" t="s">
        <v>404</v>
      </c>
      <c r="O17" s="18" t="s">
        <v>404</v>
      </c>
      <c r="P17" s="20" t="s">
        <v>404</v>
      </c>
      <c r="Q17" s="18" t="s">
        <v>404</v>
      </c>
      <c r="R17" s="20" t="s">
        <v>404</v>
      </c>
      <c r="S17" s="18" t="s">
        <v>404</v>
      </c>
      <c r="T17" s="20" t="s">
        <v>404</v>
      </c>
      <c r="U17" s="18" t="n">
        <v>559.05234556</v>
      </c>
      <c r="V17" s="20" t="n">
        <v>15.99018413</v>
      </c>
    </row>
    <row r="18" spans="1:22">
      <c r="A18" s="15" t="s">
        <v>415</v>
      </c>
      <c r="B18" s="17" t="n">
        <v>5532</v>
      </c>
      <c r="C18" s="18">
        <f>(0.0/B18*100)</f>
        <v/>
      </c>
      <c r="D18" s="19" t="n">
        <v>5532</v>
      </c>
      <c r="E18" s="18" t="n">
        <v>462.34605362</v>
      </c>
      <c r="F18" s="20" t="n">
        <v>11.86213857</v>
      </c>
      <c r="G18" s="18" t="n">
        <v>468.28488934</v>
      </c>
      <c r="H18" s="20" t="n">
        <v>7.4450959</v>
      </c>
      <c r="I18" s="18" t="n">
        <v>482.94258978</v>
      </c>
      <c r="J18" s="20" t="n">
        <v>8.034737529999999</v>
      </c>
      <c r="K18" s="18" t="n">
        <v>450.31338271</v>
      </c>
      <c r="L18" s="20" t="n">
        <v>10.56008389</v>
      </c>
      <c r="M18" s="18" t="s">
        <v>404</v>
      </c>
      <c r="N18" s="20" t="s">
        <v>404</v>
      </c>
      <c r="O18" s="18" t="s">
        <v>404</v>
      </c>
      <c r="P18" s="20" t="s">
        <v>404</v>
      </c>
      <c r="Q18" s="18" t="s">
        <v>404</v>
      </c>
      <c r="R18" s="20" t="s">
        <v>404</v>
      </c>
      <c r="S18" s="18" t="s">
        <v>404</v>
      </c>
      <c r="T18" s="20" t="s">
        <v>404</v>
      </c>
      <c r="U18" s="18" t="n">
        <v>468.38245659</v>
      </c>
      <c r="V18" s="20" t="n">
        <v>26.50940496</v>
      </c>
    </row>
    <row r="19" spans="1:22">
      <c r="A19" s="15" t="s">
        <v>416</v>
      </c>
      <c r="B19" s="17" t="n">
        <v>5658</v>
      </c>
      <c r="C19" s="18">
        <f>(327.0/B19*100)</f>
        <v/>
      </c>
      <c r="D19" s="19" t="n">
        <v>5331</v>
      </c>
      <c r="E19" s="18" t="n">
        <v>487.17946776</v>
      </c>
      <c r="F19" s="20" t="n">
        <v>9.93653993</v>
      </c>
      <c r="G19" s="18" t="n">
        <v>481.93418745</v>
      </c>
      <c r="H19" s="20" t="n">
        <v>8.12599537</v>
      </c>
      <c r="I19" s="18" t="n">
        <v>445.25558414</v>
      </c>
      <c r="J19" s="20" t="n">
        <v>9.32081981</v>
      </c>
      <c r="K19" s="18" t="n">
        <v>469.23095129</v>
      </c>
      <c r="L19" s="20" t="n">
        <v>8.41059521</v>
      </c>
      <c r="M19" s="18" t="s">
        <v>404</v>
      </c>
      <c r="N19" s="20" t="s">
        <v>404</v>
      </c>
      <c r="O19" s="18" t="s">
        <v>404</v>
      </c>
      <c r="P19" s="20" t="s">
        <v>404</v>
      </c>
      <c r="Q19" s="18" t="s">
        <v>404</v>
      </c>
      <c r="R19" s="20" t="s">
        <v>404</v>
      </c>
      <c r="S19" s="18" t="s">
        <v>404</v>
      </c>
      <c r="T19" s="20" t="s">
        <v>404</v>
      </c>
      <c r="U19" s="18" t="n">
        <v>438.33741954</v>
      </c>
      <c r="V19" s="20" t="n">
        <v>42.96381662</v>
      </c>
    </row>
    <row r="20" spans="1:22">
      <c r="A20" s="15" t="s">
        <v>417</v>
      </c>
      <c r="B20" s="17" t="n">
        <v>3371</v>
      </c>
      <c r="C20" s="18">
        <f>(24.0/B20*100)</f>
        <v/>
      </c>
      <c r="D20" s="19" t="n">
        <v>3347</v>
      </c>
      <c r="E20" s="18" t="n">
        <v>478.96718622</v>
      </c>
      <c r="F20" s="20" t="n">
        <v>2.55244313</v>
      </c>
      <c r="G20" s="18" t="n">
        <v>487.5218016</v>
      </c>
      <c r="H20" s="20" t="n">
        <v>3.3203148</v>
      </c>
      <c r="I20" s="18" t="n">
        <v>483.81706449</v>
      </c>
      <c r="J20" s="20" t="n">
        <v>4.44017751</v>
      </c>
      <c r="K20" s="18" t="n">
        <v>484.53665395</v>
      </c>
      <c r="L20" s="20" t="n">
        <v>14.4891898</v>
      </c>
      <c r="M20" s="18" t="s">
        <v>404</v>
      </c>
      <c r="N20" s="20" t="s">
        <v>404</v>
      </c>
      <c r="O20" s="18" t="s">
        <v>404</v>
      </c>
      <c r="P20" s="20" t="s">
        <v>404</v>
      </c>
      <c r="Q20" s="18" t="s">
        <v>404</v>
      </c>
      <c r="R20" s="20" t="s">
        <v>404</v>
      </c>
      <c r="S20" s="18" t="s">
        <v>404</v>
      </c>
      <c r="T20" s="20" t="s">
        <v>404</v>
      </c>
      <c r="U20" s="18" t="n">
        <v>426.40696842</v>
      </c>
      <c r="V20" s="20" t="n">
        <v>18.78917593</v>
      </c>
    </row>
    <row r="21" spans="1:22">
      <c r="A21" s="15" t="s">
        <v>418</v>
      </c>
      <c r="B21" s="17" t="n">
        <v>5741</v>
      </c>
      <c r="C21" s="18">
        <f>(0.0/B21*100)</f>
        <v/>
      </c>
      <c r="D21" s="19" t="n">
        <v>5741</v>
      </c>
      <c r="E21" s="18" t="n">
        <v>525.27494554</v>
      </c>
      <c r="F21" s="20" t="n">
        <v>4.31306832</v>
      </c>
      <c r="G21" s="18" t="n">
        <v>529.84945558</v>
      </c>
      <c r="H21" s="20" t="n">
        <v>5.96410915</v>
      </c>
      <c r="I21" s="18" t="n">
        <v>520.04859928</v>
      </c>
      <c r="J21" s="20" t="n">
        <v>4.65300947</v>
      </c>
      <c r="K21" s="18" t="n">
        <v>508.75215892</v>
      </c>
      <c r="L21" s="20" t="n">
        <v>7.03991158</v>
      </c>
      <c r="M21" s="18" t="s">
        <v>404</v>
      </c>
      <c r="N21" s="20" t="s">
        <v>404</v>
      </c>
      <c r="O21" s="18" t="s">
        <v>404</v>
      </c>
      <c r="P21" s="20" t="s">
        <v>404</v>
      </c>
      <c r="Q21" s="18" t="s">
        <v>404</v>
      </c>
      <c r="R21" s="20" t="s">
        <v>404</v>
      </c>
      <c r="S21" s="18" t="s">
        <v>404</v>
      </c>
      <c r="T21" s="20" t="s">
        <v>404</v>
      </c>
      <c r="U21" s="18" t="n">
        <v>509.76964898</v>
      </c>
      <c r="V21" s="20" t="n">
        <v>7.70816541</v>
      </c>
    </row>
    <row r="22" spans="1:22">
      <c r="A22" s="15" t="s">
        <v>419</v>
      </c>
      <c r="B22" s="17" t="n">
        <v>6598</v>
      </c>
      <c r="C22" s="18">
        <f>(0.0/B22*100)</f>
        <v/>
      </c>
      <c r="D22" s="19" t="n">
        <v>6598</v>
      </c>
      <c r="E22" s="18" t="n">
        <v>493.59760552</v>
      </c>
      <c r="F22" s="20" t="n">
        <v>10.23112849</v>
      </c>
      <c r="G22" s="18" t="n">
        <v>501.57198597</v>
      </c>
      <c r="H22" s="20" t="n">
        <v>8.97006279</v>
      </c>
      <c r="I22" s="18" t="n">
        <v>465.49441004</v>
      </c>
      <c r="J22" s="20" t="n">
        <v>7.24643293</v>
      </c>
      <c r="K22" s="18" t="n">
        <v>457.22164144</v>
      </c>
      <c r="L22" s="20" t="n">
        <v>19.26359206</v>
      </c>
      <c r="M22" s="18" t="s">
        <v>404</v>
      </c>
      <c r="N22" s="20" t="s">
        <v>404</v>
      </c>
      <c r="O22" s="18" t="s">
        <v>404</v>
      </c>
      <c r="P22" s="20" t="s">
        <v>404</v>
      </c>
      <c r="Q22" s="18" t="s">
        <v>404</v>
      </c>
      <c r="R22" s="20" t="s">
        <v>404</v>
      </c>
      <c r="S22" s="18" t="s">
        <v>404</v>
      </c>
      <c r="T22" s="20" t="s">
        <v>404</v>
      </c>
      <c r="U22" s="18" t="n">
        <v>518.94352921</v>
      </c>
      <c r="V22" s="20" t="n">
        <v>27.62067311</v>
      </c>
    </row>
    <row r="23" spans="1:22">
      <c r="A23" s="15" t="s">
        <v>420</v>
      </c>
      <c r="B23" s="17" t="n">
        <v>11583</v>
      </c>
      <c r="C23" s="18">
        <f>(3159.0/B23*100)</f>
        <v/>
      </c>
      <c r="D23" s="19" t="n">
        <v>8424</v>
      </c>
      <c r="E23" s="18" t="n">
        <v>491.05363172</v>
      </c>
      <c r="F23" s="20" t="n">
        <v>12.11959757</v>
      </c>
      <c r="G23" s="18" t="n">
        <v>495.35817518</v>
      </c>
      <c r="H23" s="20" t="n">
        <v>7.05757245</v>
      </c>
      <c r="I23" s="18" t="n">
        <v>483.86365413</v>
      </c>
      <c r="J23" s="20" t="n">
        <v>8.29389261</v>
      </c>
      <c r="K23" s="18" t="n">
        <v>491.5598526</v>
      </c>
      <c r="L23" s="20" t="n">
        <v>7.69579503</v>
      </c>
      <c r="M23" s="18" t="s">
        <v>404</v>
      </c>
      <c r="N23" s="20" t="s">
        <v>404</v>
      </c>
      <c r="O23" s="18" t="s">
        <v>404</v>
      </c>
      <c r="P23" s="20" t="s">
        <v>404</v>
      </c>
      <c r="Q23" s="18" t="s">
        <v>404</v>
      </c>
      <c r="R23" s="20" t="s">
        <v>404</v>
      </c>
      <c r="S23" s="18" t="s">
        <v>404</v>
      </c>
      <c r="T23" s="20" t="s">
        <v>404</v>
      </c>
      <c r="U23" s="18" t="n">
        <v>463.26553828</v>
      </c>
      <c r="V23" s="20" t="n">
        <v>23.56782594</v>
      </c>
    </row>
    <row r="24" spans="1:22">
      <c r="A24" s="15" t="s">
        <v>421</v>
      </c>
      <c r="B24" s="17" t="n">
        <v>6647</v>
      </c>
      <c r="C24" s="18">
        <f>(0.0/B24*100)</f>
        <v/>
      </c>
      <c r="D24" s="19" t="n">
        <v>6647</v>
      </c>
      <c r="E24" s="18" t="n">
        <v>528.94035992</v>
      </c>
      <c r="F24" s="20" t="n">
        <v>23.15495275</v>
      </c>
      <c r="G24" s="18" t="n">
        <v>524.6532979</v>
      </c>
      <c r="H24" s="20" t="n">
        <v>7.94292454</v>
      </c>
      <c r="I24" s="18" t="n">
        <v>509.00806472</v>
      </c>
      <c r="J24" s="20" t="n">
        <v>5.49827714</v>
      </c>
      <c r="K24" s="18" t="n">
        <v>509.2775446</v>
      </c>
      <c r="L24" s="20" t="n">
        <v>10.17172421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524.03043926</v>
      </c>
      <c r="F25" s="20" t="n">
        <v>13.32198803</v>
      </c>
      <c r="G25" s="18" t="n">
        <v>518.94061616</v>
      </c>
      <c r="H25" s="20" t="n">
        <v>6.48069</v>
      </c>
      <c r="I25" s="18" t="n">
        <v>516.07738037</v>
      </c>
      <c r="J25" s="20" t="n">
        <v>6.26587956</v>
      </c>
      <c r="K25" s="18" t="n">
        <v>510.54552025</v>
      </c>
      <c r="L25" s="20" t="n">
        <v>10.75149733</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478.41989474</v>
      </c>
      <c r="F26" s="20" t="n">
        <v>3.31880185</v>
      </c>
      <c r="G26" s="18" t="n">
        <v>488.06992483</v>
      </c>
      <c r="H26" s="20" t="n">
        <v>3.3325402</v>
      </c>
      <c r="I26" s="18" t="n">
        <v>498.56006765</v>
      </c>
      <c r="J26" s="20" t="n">
        <v>4.61296365</v>
      </c>
      <c r="K26" s="18" t="n">
        <v>515.71681604</v>
      </c>
      <c r="L26" s="20" t="n">
        <v>7.42242042</v>
      </c>
      <c r="M26" s="18" t="s">
        <v>404</v>
      </c>
      <c r="N26" s="20" t="s">
        <v>404</v>
      </c>
      <c r="O26" s="18" t="s">
        <v>404</v>
      </c>
      <c r="P26" s="20" t="s">
        <v>404</v>
      </c>
      <c r="Q26" s="18" t="s">
        <v>404</v>
      </c>
      <c r="R26" s="20" t="s">
        <v>404</v>
      </c>
      <c r="S26" s="18" t="s">
        <v>404</v>
      </c>
      <c r="T26" s="20" t="s">
        <v>404</v>
      </c>
      <c r="U26" s="18" t="n">
        <v>491.01030478</v>
      </c>
      <c r="V26" s="20" t="n">
        <v>16.29533505</v>
      </c>
    </row>
    <row r="27" spans="1:22">
      <c r="A27" s="15" t="s">
        <v>424</v>
      </c>
      <c r="B27" s="17" t="n">
        <v>5299</v>
      </c>
      <c r="C27" s="18">
        <f>(0.0/B27*100)</f>
        <v/>
      </c>
      <c r="D27" s="19" t="n">
        <v>5299</v>
      </c>
      <c r="E27" s="18" t="n">
        <v>493.53255022</v>
      </c>
      <c r="F27" s="20" t="n">
        <v>2.48484783</v>
      </c>
      <c r="G27" s="18" t="n">
        <v>479.96948118</v>
      </c>
      <c r="H27" s="20" t="n">
        <v>2.02750186</v>
      </c>
      <c r="I27" s="18" t="n">
        <v>460.41958743</v>
      </c>
      <c r="J27" s="20" t="n">
        <v>3.5336365</v>
      </c>
      <c r="K27" s="18" t="n">
        <v>475.35846781</v>
      </c>
      <c r="L27" s="20" t="n">
        <v>3.97216676</v>
      </c>
      <c r="M27" s="18" t="s">
        <v>404</v>
      </c>
      <c r="N27" s="20" t="s">
        <v>404</v>
      </c>
      <c r="O27" s="18" t="s">
        <v>404</v>
      </c>
      <c r="P27" s="20" t="s">
        <v>404</v>
      </c>
      <c r="Q27" s="18" t="s">
        <v>404</v>
      </c>
      <c r="R27" s="20" t="s">
        <v>404</v>
      </c>
      <c r="S27" s="18" t="s">
        <v>404</v>
      </c>
      <c r="T27" s="20" t="s">
        <v>404</v>
      </c>
      <c r="U27" s="18" t="n">
        <v>468.38694583</v>
      </c>
      <c r="V27" s="20" t="n">
        <v>33.96418549</v>
      </c>
    </row>
    <row r="28" spans="1:22">
      <c r="A28" s="15" t="s">
        <v>425</v>
      </c>
      <c r="B28" s="17" t="n">
        <v>7568</v>
      </c>
      <c r="C28" s="18">
        <f>(0.0/B28*100)</f>
        <v/>
      </c>
      <c r="D28" s="19" t="n">
        <v>7568</v>
      </c>
      <c r="E28" s="18" t="n">
        <v>456.74602555</v>
      </c>
      <c r="F28" s="20" t="n">
        <v>5.6031239</v>
      </c>
      <c r="G28" s="18" t="n">
        <v>420.63887196</v>
      </c>
      <c r="H28" s="20" t="n">
        <v>5.62772808</v>
      </c>
      <c r="I28" s="18" t="n">
        <v>410.35471202</v>
      </c>
      <c r="J28" s="20" t="n">
        <v>4.90948733</v>
      </c>
      <c r="K28" s="18" t="n">
        <v>400.47018558</v>
      </c>
      <c r="L28" s="20" t="n">
        <v>7.79767409</v>
      </c>
      <c r="M28" s="18" t="s">
        <v>404</v>
      </c>
      <c r="N28" s="20" t="s">
        <v>404</v>
      </c>
      <c r="O28" s="18" t="s">
        <v>404</v>
      </c>
      <c r="P28" s="20" t="s">
        <v>404</v>
      </c>
      <c r="Q28" s="18" t="s">
        <v>404</v>
      </c>
      <c r="R28" s="20" t="s">
        <v>404</v>
      </c>
      <c r="S28" s="18" t="s">
        <v>404</v>
      </c>
      <c r="T28" s="20" t="s">
        <v>404</v>
      </c>
      <c r="U28" s="18" t="n">
        <v>428.14052131</v>
      </c>
      <c r="V28" s="20" t="n">
        <v>19.71480779</v>
      </c>
    </row>
    <row r="29" spans="1:22">
      <c r="A29" s="15" t="s">
        <v>426</v>
      </c>
      <c r="B29" s="17" t="n">
        <v>5385</v>
      </c>
      <c r="C29" s="18">
        <f>(1123.0/B29*100)</f>
        <v/>
      </c>
      <c r="D29" s="19" t="n">
        <v>4262</v>
      </c>
      <c r="E29" s="18" t="n">
        <v>498.99881211</v>
      </c>
      <c r="F29" s="20" t="n">
        <v>9.30449044</v>
      </c>
      <c r="G29" s="18" t="n">
        <v>517.0830788</v>
      </c>
      <c r="H29" s="20" t="n">
        <v>10.74327931</v>
      </c>
      <c r="I29" s="18" t="n">
        <v>503.10840243</v>
      </c>
      <c r="J29" s="20" t="n">
        <v>14.33954836</v>
      </c>
      <c r="K29" s="18" t="n">
        <v>498.4835714</v>
      </c>
      <c r="L29" s="20" t="n">
        <v>31.15881194</v>
      </c>
      <c r="M29" s="18" t="s">
        <v>404</v>
      </c>
      <c r="N29" s="20" t="s">
        <v>404</v>
      </c>
      <c r="O29" s="18" t="s">
        <v>404</v>
      </c>
      <c r="P29" s="20" t="s">
        <v>404</v>
      </c>
      <c r="Q29" s="18" t="s">
        <v>404</v>
      </c>
      <c r="R29" s="20" t="s">
        <v>404</v>
      </c>
      <c r="S29" s="18" t="s">
        <v>404</v>
      </c>
      <c r="T29" s="20" t="s">
        <v>404</v>
      </c>
      <c r="U29" s="18" t="n">
        <v>484.53932354</v>
      </c>
      <c r="V29" s="20" t="n">
        <v>14.68820766</v>
      </c>
    </row>
    <row r="30" spans="1:22">
      <c r="A30" s="15" t="s">
        <v>427</v>
      </c>
      <c r="B30" s="17" t="n">
        <v>4520</v>
      </c>
      <c r="C30" s="18">
        <f>(958.0/B30*100)</f>
        <v/>
      </c>
      <c r="D30" s="19" t="n">
        <v>3562</v>
      </c>
      <c r="E30" s="18" t="n">
        <v>515.48029863</v>
      </c>
      <c r="F30" s="20" t="n">
        <v>6.89224786</v>
      </c>
      <c r="G30" s="18" t="n">
        <v>520.12490139</v>
      </c>
      <c r="H30" s="20" t="n">
        <v>6.51040578</v>
      </c>
      <c r="I30" s="18" t="n">
        <v>509.25663485</v>
      </c>
      <c r="J30" s="20" t="n">
        <v>6.86612259</v>
      </c>
      <c r="K30" s="18" t="n">
        <v>484.39978631</v>
      </c>
      <c r="L30" s="20" t="n">
        <v>16.29834979</v>
      </c>
      <c r="M30" s="18" t="s">
        <v>404</v>
      </c>
      <c r="N30" s="20" t="s">
        <v>404</v>
      </c>
      <c r="O30" s="18" t="s">
        <v>404</v>
      </c>
      <c r="P30" s="20" t="s">
        <v>404</v>
      </c>
      <c r="Q30" s="18" t="s">
        <v>404</v>
      </c>
      <c r="R30" s="20" t="s">
        <v>404</v>
      </c>
      <c r="S30" s="18" t="s">
        <v>404</v>
      </c>
      <c r="T30" s="20" t="s">
        <v>404</v>
      </c>
      <c r="U30" s="18" t="n">
        <v>474.25296934</v>
      </c>
      <c r="V30" s="20" t="n">
        <v>13.9351894</v>
      </c>
    </row>
    <row r="31" spans="1:22">
      <c r="A31" s="15" t="s">
        <v>428</v>
      </c>
      <c r="B31" s="17" t="n">
        <v>5456</v>
      </c>
      <c r="C31" s="18">
        <f>(502.0/B31*100)</f>
        <v/>
      </c>
      <c r="D31" s="19" t="n">
        <v>4954</v>
      </c>
      <c r="E31" s="18" t="n">
        <v>516.82435032</v>
      </c>
      <c r="F31" s="20" t="n">
        <v>5.53859195</v>
      </c>
      <c r="G31" s="18" t="n">
        <v>512.4775550000001</v>
      </c>
      <c r="H31" s="20" t="n">
        <v>4.41582243</v>
      </c>
      <c r="I31" s="18" t="n">
        <v>514.86412004</v>
      </c>
      <c r="J31" s="20" t="n">
        <v>4.89370733</v>
      </c>
      <c r="K31" s="18" t="n">
        <v>498.11535031</v>
      </c>
      <c r="L31" s="20" t="n">
        <v>8.850160349999999</v>
      </c>
      <c r="M31" s="18" t="s">
        <v>404</v>
      </c>
      <c r="N31" s="20" t="s">
        <v>404</v>
      </c>
      <c r="O31" s="18" t="s">
        <v>404</v>
      </c>
      <c r="P31" s="20" t="s">
        <v>404</v>
      </c>
      <c r="Q31" s="18" t="s">
        <v>404</v>
      </c>
      <c r="R31" s="20" t="s">
        <v>404</v>
      </c>
      <c r="S31" s="18" t="s">
        <v>404</v>
      </c>
      <c r="T31" s="20" t="s">
        <v>404</v>
      </c>
      <c r="U31" s="18" t="n">
        <v>512.60689379</v>
      </c>
      <c r="V31" s="20" t="n">
        <v>11.84894421</v>
      </c>
    </row>
    <row r="32" spans="1:22">
      <c r="A32" s="15" t="s">
        <v>429</v>
      </c>
      <c r="B32" s="17" t="n">
        <v>4478</v>
      </c>
      <c r="C32" s="18">
        <f>(0.0/B32*100)</f>
        <v/>
      </c>
      <c r="D32" s="19" t="n">
        <v>4478</v>
      </c>
      <c r="E32" s="18" t="n">
        <v>504.90842095</v>
      </c>
      <c r="F32" s="20" t="n">
        <v>4.02970015</v>
      </c>
      <c r="G32" s="18" t="n">
        <v>499.69670907</v>
      </c>
      <c r="H32" s="20" t="n">
        <v>6.95626822</v>
      </c>
      <c r="I32" s="18" t="n">
        <v>503.78734174</v>
      </c>
      <c r="J32" s="20" t="n">
        <v>5.04912687</v>
      </c>
      <c r="K32" s="18" t="n">
        <v>532.07120938</v>
      </c>
      <c r="L32" s="20" t="n">
        <v>15.05981528</v>
      </c>
      <c r="M32" s="18" t="s">
        <v>404</v>
      </c>
      <c r="N32" s="20" t="s">
        <v>404</v>
      </c>
      <c r="O32" s="18" t="s">
        <v>404</v>
      </c>
      <c r="P32" s="20" t="s">
        <v>404</v>
      </c>
      <c r="Q32" s="18" t="s">
        <v>404</v>
      </c>
      <c r="R32" s="20" t="s">
        <v>404</v>
      </c>
      <c r="S32" s="18" t="s">
        <v>404</v>
      </c>
      <c r="T32" s="20" t="s">
        <v>404</v>
      </c>
      <c r="U32" s="18" t="n">
        <v>542.94921479</v>
      </c>
      <c r="V32" s="20" t="n">
        <v>10.51322684</v>
      </c>
    </row>
    <row r="33" spans="1:22">
      <c r="A33" s="15" t="s">
        <v>430</v>
      </c>
      <c r="B33" s="17" t="n">
        <v>7325</v>
      </c>
      <c r="C33" s="18">
        <f>(29.0/B33*100)</f>
        <v/>
      </c>
      <c r="D33" s="19" t="n">
        <v>7296</v>
      </c>
      <c r="E33" s="18" t="n">
        <v>514.47276032</v>
      </c>
      <c r="F33" s="20" t="n">
        <v>5.24530748</v>
      </c>
      <c r="G33" s="18" t="n">
        <v>503.79300125</v>
      </c>
      <c r="H33" s="20" t="n">
        <v>5.08184655</v>
      </c>
      <c r="I33" s="18" t="n">
        <v>477.11529671</v>
      </c>
      <c r="J33" s="20" t="n">
        <v>6.49156974</v>
      </c>
      <c r="K33" s="18" t="n">
        <v>498.46171419</v>
      </c>
      <c r="L33" s="20" t="n">
        <v>8.82941668</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441.62181956</v>
      </c>
      <c r="F34" s="20" t="n">
        <v>6.6702526</v>
      </c>
      <c r="G34" s="18" t="n">
        <v>460.40242813</v>
      </c>
      <c r="H34" s="20" t="n">
        <v>8.564475160000001</v>
      </c>
      <c r="I34" s="18" t="n">
        <v>453.21348322</v>
      </c>
      <c r="J34" s="20" t="n">
        <v>9.700964239999999</v>
      </c>
      <c r="K34" s="18" t="n">
        <v>466.67708639</v>
      </c>
      <c r="L34" s="20" t="n">
        <v>15.1623076</v>
      </c>
      <c r="M34" s="18" t="s">
        <v>404</v>
      </c>
      <c r="N34" s="20" t="s">
        <v>404</v>
      </c>
      <c r="O34" s="18" t="s">
        <v>404</v>
      </c>
      <c r="P34" s="20" t="s">
        <v>404</v>
      </c>
      <c r="Q34" s="18" t="s">
        <v>404</v>
      </c>
      <c r="R34" s="20" t="s">
        <v>404</v>
      </c>
      <c r="S34" s="18" t="s">
        <v>404</v>
      </c>
      <c r="T34" s="20" t="s">
        <v>404</v>
      </c>
      <c r="U34" s="18" t="n">
        <v>459.48801294</v>
      </c>
      <c r="V34" s="20" t="n">
        <v>10.55363572</v>
      </c>
    </row>
    <row r="35" spans="1:22">
      <c r="A35" s="15" t="s">
        <v>432</v>
      </c>
      <c r="B35" s="17" t="n">
        <v>6406</v>
      </c>
      <c r="C35" s="18">
        <f>(443.0/B35*100)</f>
        <v/>
      </c>
      <c r="D35" s="19" t="n">
        <v>5963</v>
      </c>
      <c r="E35" s="18" t="n">
        <v>510.60508768</v>
      </c>
      <c r="F35" s="20" t="n">
        <v>2.10151379</v>
      </c>
      <c r="G35" s="18" t="n">
        <v>512.36438047</v>
      </c>
      <c r="H35" s="20" t="n">
        <v>2.57938843</v>
      </c>
      <c r="I35" s="18" t="n">
        <v>491.42206586</v>
      </c>
      <c r="J35" s="20" t="n">
        <v>3.51431998</v>
      </c>
      <c r="K35" s="18" t="n">
        <v>501.02744939</v>
      </c>
      <c r="L35" s="20" t="n">
        <v>8.160739</v>
      </c>
      <c r="M35" s="18" t="s">
        <v>404</v>
      </c>
      <c r="N35" s="20" t="s">
        <v>404</v>
      </c>
      <c r="O35" s="18" t="s">
        <v>404</v>
      </c>
      <c r="P35" s="20" t="s">
        <v>404</v>
      </c>
      <c r="Q35" s="18" t="s">
        <v>404</v>
      </c>
      <c r="R35" s="20" t="s">
        <v>404</v>
      </c>
      <c r="S35" s="18" t="s">
        <v>404</v>
      </c>
      <c r="T35" s="20" t="s">
        <v>404</v>
      </c>
      <c r="U35" s="18" t="n">
        <v>468.64676904</v>
      </c>
      <c r="V35" s="20" t="n">
        <v>9.035037170000001</v>
      </c>
    </row>
    <row r="36" spans="1:22">
      <c r="A36" s="15" t="s">
        <v>433</v>
      </c>
      <c r="B36" s="17" t="n">
        <v>6736</v>
      </c>
      <c r="C36" s="18">
        <f>(10.0/B36*100)</f>
        <v/>
      </c>
      <c r="D36" s="19" t="n">
        <v>6726</v>
      </c>
      <c r="E36" s="18" t="n">
        <v>511.78002453</v>
      </c>
      <c r="F36" s="20" t="n">
        <v>3.91263141</v>
      </c>
      <c r="G36" s="18" t="n">
        <v>494.28199257</v>
      </c>
      <c r="H36" s="20" t="n">
        <v>5.77407865</v>
      </c>
      <c r="I36" s="18" t="n">
        <v>485.65767428</v>
      </c>
      <c r="J36" s="20" t="n">
        <v>5.23741405</v>
      </c>
      <c r="K36" s="18" t="n">
        <v>484.61701877</v>
      </c>
      <c r="L36" s="20" t="n">
        <v>5.19238766</v>
      </c>
      <c r="M36" s="18" t="s">
        <v>404</v>
      </c>
      <c r="N36" s="20" t="s">
        <v>404</v>
      </c>
      <c r="O36" s="18" t="s">
        <v>404</v>
      </c>
      <c r="P36" s="20" t="s">
        <v>404</v>
      </c>
      <c r="Q36" s="18" t="s">
        <v>404</v>
      </c>
      <c r="R36" s="20" t="s">
        <v>404</v>
      </c>
      <c r="S36" s="18" t="s">
        <v>404</v>
      </c>
      <c r="T36" s="20" t="s">
        <v>404</v>
      </c>
      <c r="U36" s="18" t="n">
        <v>498.46415145</v>
      </c>
      <c r="V36" s="20" t="n">
        <v>38.73183896</v>
      </c>
    </row>
    <row r="37" spans="1:22">
      <c r="A37" s="15" t="s">
        <v>434</v>
      </c>
      <c r="B37" s="17" t="n">
        <v>5458</v>
      </c>
      <c r="C37" s="18">
        <f>(0.0/B37*100)</f>
        <v/>
      </c>
      <c r="D37" s="19" t="n">
        <v>5458</v>
      </c>
      <c r="E37" s="18" t="n">
        <v>502.71292525</v>
      </c>
      <c r="F37" s="20" t="n">
        <v>5.72133265</v>
      </c>
      <c r="G37" s="18" t="n">
        <v>499.33956396</v>
      </c>
      <c r="H37" s="20" t="n">
        <v>6.72910103</v>
      </c>
      <c r="I37" s="18" t="n">
        <v>499.97480064</v>
      </c>
      <c r="J37" s="20" t="n">
        <v>5.39447079</v>
      </c>
      <c r="K37" s="18" t="n">
        <v>485.19387656</v>
      </c>
      <c r="L37" s="20" t="n">
        <v>12.0513087</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489.22722531</v>
      </c>
      <c r="F38" s="20" t="n">
        <v>5.83584018</v>
      </c>
      <c r="G38" s="18" t="n">
        <v>501.07797556</v>
      </c>
      <c r="H38" s="20" t="n">
        <v>8.16567463</v>
      </c>
      <c r="I38" s="18" t="n">
        <v>487.11148594</v>
      </c>
      <c r="J38" s="20" t="n">
        <v>11.39888893</v>
      </c>
      <c r="K38" s="18" t="n">
        <v>497.10983275</v>
      </c>
      <c r="L38" s="20" t="n">
        <v>27.9589298</v>
      </c>
      <c r="M38" s="18" t="s">
        <v>404</v>
      </c>
      <c r="N38" s="20" t="s">
        <v>404</v>
      </c>
      <c r="O38" s="18" t="s">
        <v>404</v>
      </c>
      <c r="P38" s="20" t="s">
        <v>404</v>
      </c>
      <c r="Q38" s="18" t="s">
        <v>404</v>
      </c>
      <c r="R38" s="20" t="s">
        <v>404</v>
      </c>
      <c r="S38" s="18" t="s">
        <v>404</v>
      </c>
      <c r="T38" s="20" t="s">
        <v>404</v>
      </c>
      <c r="U38" s="18" t="n">
        <v>430.54896131</v>
      </c>
      <c r="V38" s="20" t="n">
        <v>38.11582657</v>
      </c>
    </row>
    <row r="39" spans="1:22">
      <c r="A39" s="15" t="s">
        <v>436</v>
      </c>
      <c r="B39" s="17" t="n">
        <v>5895</v>
      </c>
      <c r="C39" s="18">
        <f>(0.0/B39*100)</f>
        <v/>
      </c>
      <c r="D39" s="19" t="n">
        <v>5895</v>
      </c>
      <c r="E39" s="18" t="n">
        <v>452.87626269</v>
      </c>
      <c r="F39" s="20" t="n">
        <v>7.6569259</v>
      </c>
      <c r="G39" s="18" t="n">
        <v>420.51049424</v>
      </c>
      <c r="H39" s="20" t="n">
        <v>7.4455051</v>
      </c>
      <c r="I39" s="18" t="n">
        <v>418.6802351</v>
      </c>
      <c r="J39" s="20" t="n">
        <v>10.63419563</v>
      </c>
      <c r="K39" s="18" t="n">
        <v>388.07707926</v>
      </c>
      <c r="L39" s="20" t="n">
        <v>8.88175251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500.04299809</v>
      </c>
      <c r="F40" s="20" t="n">
        <v>5.35767165</v>
      </c>
      <c r="G40" s="18" t="n">
        <v>498.54968013</v>
      </c>
      <c r="H40" s="20" t="n">
        <v>9.85919863</v>
      </c>
      <c r="I40" s="18" t="n">
        <v>502.77268386</v>
      </c>
      <c r="J40" s="20" t="n">
        <v>6.826339</v>
      </c>
      <c r="K40" s="18" t="n">
        <v>501.03324193</v>
      </c>
      <c r="L40" s="20" t="n">
        <v>9.91460798</v>
      </c>
      <c r="M40" s="18" t="s">
        <v>404</v>
      </c>
      <c r="N40" s="20" t="s">
        <v>404</v>
      </c>
      <c r="O40" s="18" t="s">
        <v>404</v>
      </c>
      <c r="P40" s="20" t="s">
        <v>404</v>
      </c>
      <c r="Q40" s="18" t="s">
        <v>404</v>
      </c>
      <c r="R40" s="20" t="s">
        <v>404</v>
      </c>
      <c r="S40" s="18" t="s">
        <v>404</v>
      </c>
      <c r="T40" s="20" t="s">
        <v>404</v>
      </c>
      <c r="U40" s="18" t="n">
        <v>490.03675034</v>
      </c>
      <c r="V40" s="20" t="n">
        <v>9.448683580000001</v>
      </c>
    </row>
    <row r="41" spans="1:22">
      <c r="A41" s="15" t="s">
        <v>438</v>
      </c>
      <c r="B41" s="17" t="n">
        <v>5712</v>
      </c>
      <c r="C41" s="18">
        <f>(99.0/B41*100)</f>
        <v/>
      </c>
      <c r="D41" s="19" t="n">
        <v>5613</v>
      </c>
      <c r="E41" s="18" t="n">
        <v>501.10633633</v>
      </c>
      <c r="F41" s="20" t="n">
        <v>5.58614105</v>
      </c>
      <c r="G41" s="18" t="n">
        <v>506.44100925</v>
      </c>
      <c r="H41" s="20" t="n">
        <v>5.04760407</v>
      </c>
      <c r="I41" s="18" t="n">
        <v>478.80357698</v>
      </c>
      <c r="J41" s="20" t="n">
        <v>11.94316166</v>
      </c>
      <c r="K41" s="18" t="n">
        <v>458.89592281</v>
      </c>
      <c r="L41" s="20" t="n">
        <v>10.46797189</v>
      </c>
      <c r="M41" s="18" t="s">
        <v>404</v>
      </c>
      <c r="N41" s="20" t="s">
        <v>404</v>
      </c>
      <c r="O41" s="18" t="s">
        <v>404</v>
      </c>
      <c r="P41" s="20" t="s">
        <v>404</v>
      </c>
      <c r="Q41" s="18" t="s">
        <v>404</v>
      </c>
      <c r="R41" s="20" t="s">
        <v>404</v>
      </c>
      <c r="S41" s="18" t="s">
        <v>404</v>
      </c>
      <c r="T41" s="20" t="s">
        <v>404</v>
      </c>
      <c r="U41" s="18" t="n">
        <v>477.03400696</v>
      </c>
      <c r="V41" s="20" t="n">
        <v>28.7110568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437.00688931</v>
      </c>
      <c r="F44" s="20" t="n">
        <v>11.87490701</v>
      </c>
      <c r="G44" s="18" t="n">
        <v>403.47635136</v>
      </c>
      <c r="H44" s="20" t="n">
        <v>5.27150802</v>
      </c>
      <c r="I44" s="18" t="n">
        <v>397.33832709</v>
      </c>
      <c r="J44" s="20" t="n">
        <v>6.32374154</v>
      </c>
      <c r="K44" s="18" t="n">
        <v>395.40539733</v>
      </c>
      <c r="L44" s="20" t="n">
        <v>6.26931618</v>
      </c>
      <c r="M44" s="18" t="s">
        <v>404</v>
      </c>
      <c r="N44" s="20" t="s">
        <v>404</v>
      </c>
      <c r="O44" s="18" t="s">
        <v>404</v>
      </c>
      <c r="P44" s="20" t="s">
        <v>404</v>
      </c>
      <c r="Q44" s="18" t="s">
        <v>404</v>
      </c>
      <c r="R44" s="20" t="s">
        <v>404</v>
      </c>
      <c r="S44" s="18" t="s">
        <v>404</v>
      </c>
      <c r="T44" s="20" t="s">
        <v>404</v>
      </c>
      <c r="U44" s="18" t="n">
        <v>395.58568103</v>
      </c>
      <c r="V44" s="20" t="n">
        <v>48.60988825</v>
      </c>
    </row>
    <row r="45" spans="1:22">
      <c r="A45" s="15" t="s">
        <v>442</v>
      </c>
      <c r="B45" s="17" t="n">
        <v>5519</v>
      </c>
      <c r="C45" s="18">
        <f>(0.0/B45*100)</f>
        <v/>
      </c>
      <c r="D45" s="19" t="n">
        <v>5519</v>
      </c>
      <c r="E45" s="18" t="n">
        <v>336.17371751</v>
      </c>
      <c r="F45" s="20" t="n">
        <v>6.889237</v>
      </c>
      <c r="G45" s="18" t="n">
        <v>356.77421239</v>
      </c>
      <c r="H45" s="20" t="n">
        <v>6.31733678</v>
      </c>
      <c r="I45" s="18" t="n">
        <v>354.9204412</v>
      </c>
      <c r="J45" s="20" t="n">
        <v>7.27637778</v>
      </c>
      <c r="K45" s="18" t="n">
        <v>343.64093773</v>
      </c>
      <c r="L45" s="20" t="n">
        <v>7.90807547</v>
      </c>
      <c r="M45" s="18" t="s">
        <v>404</v>
      </c>
      <c r="N45" s="20" t="s">
        <v>404</v>
      </c>
      <c r="O45" s="18" t="s">
        <v>404</v>
      </c>
      <c r="P45" s="20" t="s">
        <v>404</v>
      </c>
      <c r="Q45" s="18" t="s">
        <v>404</v>
      </c>
      <c r="R45" s="20" t="s">
        <v>404</v>
      </c>
      <c r="S45" s="18" t="s">
        <v>404</v>
      </c>
      <c r="T45" s="20" t="s">
        <v>404</v>
      </c>
      <c r="U45" s="18" t="n">
        <v>389.46451434</v>
      </c>
      <c r="V45" s="20" t="n">
        <v>17.65558944</v>
      </c>
    </row>
    <row r="46" spans="1:22">
      <c r="A46" s="15" t="s">
        <v>443</v>
      </c>
      <c r="B46" s="17" t="n">
        <v>23141</v>
      </c>
      <c r="C46" s="18">
        <f>(4196.0/B46*100)</f>
        <v/>
      </c>
      <c r="D46" s="19" t="n">
        <v>18945</v>
      </c>
      <c r="E46" s="18" t="n">
        <v>439.78623766</v>
      </c>
      <c r="F46" s="20" t="n">
        <v>5.36749724</v>
      </c>
      <c r="G46" s="18" t="n">
        <v>406.8577758</v>
      </c>
      <c r="H46" s="20" t="n">
        <v>6.54854136</v>
      </c>
      <c r="I46" s="18" t="n">
        <v>379.6509606</v>
      </c>
      <c r="J46" s="20" t="n">
        <v>6.28568932</v>
      </c>
      <c r="K46" s="18" t="n">
        <v>393.35049736</v>
      </c>
      <c r="L46" s="20" t="n">
        <v>6.97400948</v>
      </c>
      <c r="M46" s="18" t="s">
        <v>404</v>
      </c>
      <c r="N46" s="20" t="s">
        <v>404</v>
      </c>
      <c r="O46" s="18" t="s">
        <v>404</v>
      </c>
      <c r="P46" s="20" t="s">
        <v>404</v>
      </c>
      <c r="Q46" s="18" t="s">
        <v>404</v>
      </c>
      <c r="R46" s="20" t="s">
        <v>404</v>
      </c>
      <c r="S46" s="18" t="s">
        <v>404</v>
      </c>
      <c r="T46" s="20" t="s">
        <v>404</v>
      </c>
      <c r="U46" s="18" t="n">
        <v>376.45412733</v>
      </c>
      <c r="V46" s="20" t="n">
        <v>9.50039349</v>
      </c>
    </row>
    <row r="47" spans="1:22">
      <c r="A47" s="15" t="s">
        <v>444</v>
      </c>
      <c r="B47" s="17" t="n">
        <v>5928</v>
      </c>
      <c r="C47" s="18">
        <f>(0.0/B47*100)</f>
        <v/>
      </c>
      <c r="D47" s="19" t="n">
        <v>5928</v>
      </c>
      <c r="E47" s="18" t="n">
        <v>414.41035948</v>
      </c>
      <c r="F47" s="20" t="n">
        <v>8.73509576</v>
      </c>
      <c r="G47" s="18" t="n">
        <v>440.16940474</v>
      </c>
      <c r="H47" s="20" t="n">
        <v>10.7930279</v>
      </c>
      <c r="I47" s="18" t="n">
        <v>444.0961154</v>
      </c>
      <c r="J47" s="20" t="n">
        <v>12.03505814</v>
      </c>
      <c r="K47" s="18" t="n">
        <v>474.56360815</v>
      </c>
      <c r="L47" s="20" t="n">
        <v>42.49687778</v>
      </c>
      <c r="M47" s="18" t="s">
        <v>404</v>
      </c>
      <c r="N47" s="20" t="s">
        <v>404</v>
      </c>
      <c r="O47" s="18" t="s">
        <v>404</v>
      </c>
      <c r="P47" s="20" t="s">
        <v>404</v>
      </c>
      <c r="Q47" s="18" t="s">
        <v>404</v>
      </c>
      <c r="R47" s="20" t="s">
        <v>404</v>
      </c>
      <c r="S47" s="18" t="s">
        <v>404</v>
      </c>
      <c r="T47" s="20" t="s">
        <v>404</v>
      </c>
      <c r="U47" s="18" t="n">
        <v>499.56237767</v>
      </c>
      <c r="V47" s="20" t="n">
        <v>22.77523511</v>
      </c>
    </row>
    <row r="48" spans="1:22">
      <c r="A48" s="15" t="s">
        <v>445</v>
      </c>
      <c r="B48" s="17" t="n">
        <v>9841</v>
      </c>
      <c r="C48" s="18">
        <f>(40.0/B48*100)</f>
        <v/>
      </c>
      <c r="D48" s="19" t="n">
        <v>9801</v>
      </c>
      <c r="E48" s="18" t="n">
        <v>524.16119939</v>
      </c>
      <c r="F48" s="20" t="n">
        <v>7.61105648</v>
      </c>
      <c r="G48" s="18" t="n">
        <v>496.99517128</v>
      </c>
      <c r="H48" s="20" t="n">
        <v>12.66439767</v>
      </c>
      <c r="I48" s="18" t="n">
        <v>473.53596502</v>
      </c>
      <c r="J48" s="20" t="n">
        <v>12.84982643</v>
      </c>
      <c r="K48" s="18" t="n">
        <v>470.83889169</v>
      </c>
      <c r="L48" s="20" t="n">
        <v>24.32590732</v>
      </c>
      <c r="M48" s="18" t="s">
        <v>404</v>
      </c>
      <c r="N48" s="20" t="s">
        <v>404</v>
      </c>
      <c r="O48" s="18" t="s">
        <v>404</v>
      </c>
      <c r="P48" s="20" t="s">
        <v>404</v>
      </c>
      <c r="Q48" s="18" t="s">
        <v>404</v>
      </c>
      <c r="R48" s="20" t="s">
        <v>404</v>
      </c>
      <c r="S48" s="18" t="s">
        <v>404</v>
      </c>
      <c r="T48" s="20" t="s">
        <v>404</v>
      </c>
      <c r="U48" s="18" t="n">
        <v>388.42359833</v>
      </c>
      <c r="V48" s="20" t="n">
        <v>11.00937144</v>
      </c>
    </row>
    <row r="49" spans="1:22">
      <c r="A49" s="15" t="s">
        <v>446</v>
      </c>
      <c r="B49" s="17" t="n">
        <v>6349</v>
      </c>
      <c r="C49" s="18">
        <f>(52.0/B49*100)</f>
        <v/>
      </c>
      <c r="D49" s="19" t="n">
        <v>6297</v>
      </c>
      <c r="E49" s="18" t="n">
        <v>453.93142185</v>
      </c>
      <c r="F49" s="20" t="n">
        <v>5.21390662</v>
      </c>
      <c r="G49" s="18" t="n">
        <v>422.74066864</v>
      </c>
      <c r="H49" s="20" t="n">
        <v>8.04542607</v>
      </c>
      <c r="I49" s="18" t="n">
        <v>414.25011746</v>
      </c>
      <c r="J49" s="20" t="n">
        <v>7.80944667</v>
      </c>
      <c r="K49" s="18" t="n">
        <v>402.36261069</v>
      </c>
      <c r="L49" s="20" t="n">
        <v>6.56035559</v>
      </c>
      <c r="M49" s="18" t="s">
        <v>404</v>
      </c>
      <c r="N49" s="20" t="s">
        <v>404</v>
      </c>
      <c r="O49" s="18" t="s">
        <v>404</v>
      </c>
      <c r="P49" s="20" t="s">
        <v>404</v>
      </c>
      <c r="Q49" s="18" t="s">
        <v>404</v>
      </c>
      <c r="R49" s="20" t="s">
        <v>404</v>
      </c>
      <c r="S49" s="18" t="s">
        <v>404</v>
      </c>
      <c r="T49" s="20" t="s">
        <v>404</v>
      </c>
      <c r="U49" s="18" t="n">
        <v>383.15922581</v>
      </c>
      <c r="V49" s="20" t="n">
        <v>12.5766858</v>
      </c>
    </row>
    <row r="50" spans="1:22">
      <c r="A50" s="15" t="s">
        <v>447</v>
      </c>
      <c r="B50" s="17" t="n">
        <v>11795</v>
      </c>
      <c r="C50" s="18">
        <f>(1031.0/B50*100)</f>
        <v/>
      </c>
      <c r="D50" s="19" t="n">
        <v>10764</v>
      </c>
      <c r="E50" s="18" t="n">
        <v>461.46117052</v>
      </c>
      <c r="F50" s="20" t="n">
        <v>5.45305766</v>
      </c>
      <c r="G50" s="18" t="n">
        <v>441.97024096</v>
      </c>
      <c r="H50" s="20" t="n">
        <v>7.20791891</v>
      </c>
      <c r="I50" s="18" t="n">
        <v>416.17469724</v>
      </c>
      <c r="J50" s="20" t="n">
        <v>7.22395912</v>
      </c>
      <c r="K50" s="18" t="n">
        <v>397.49672772</v>
      </c>
      <c r="L50" s="20" t="n">
        <v>6.65401199</v>
      </c>
      <c r="M50" s="18" t="s">
        <v>404</v>
      </c>
      <c r="N50" s="20" t="s">
        <v>404</v>
      </c>
      <c r="O50" s="18" t="s">
        <v>404</v>
      </c>
      <c r="P50" s="20" t="s">
        <v>404</v>
      </c>
      <c r="Q50" s="18" t="s">
        <v>404</v>
      </c>
      <c r="R50" s="20" t="s">
        <v>404</v>
      </c>
      <c r="S50" s="18" t="s">
        <v>404</v>
      </c>
      <c r="T50" s="20" t="s">
        <v>404</v>
      </c>
      <c r="U50" s="18" t="n">
        <v>410.05203178</v>
      </c>
      <c r="V50" s="20" t="n">
        <v>15.33558175</v>
      </c>
    </row>
    <row r="51" spans="1:22">
      <c r="A51" s="15" t="s">
        <v>448</v>
      </c>
      <c r="B51" s="17" t="n">
        <v>6866</v>
      </c>
      <c r="C51" s="18">
        <f>(0.0/B51*100)</f>
        <v/>
      </c>
      <c r="D51" s="19" t="n">
        <v>6866</v>
      </c>
      <c r="E51" s="18" t="n">
        <v>417.86540662</v>
      </c>
      <c r="F51" s="20" t="n">
        <v>9.328434870000001</v>
      </c>
      <c r="G51" s="18" t="n">
        <v>421.19389712</v>
      </c>
      <c r="H51" s="20" t="n">
        <v>7.3160148</v>
      </c>
      <c r="I51" s="18" t="n">
        <v>423.89455895</v>
      </c>
      <c r="J51" s="20" t="n">
        <v>5.880595</v>
      </c>
      <c r="K51" s="18" t="n">
        <v>437.08761547</v>
      </c>
      <c r="L51" s="20" t="n">
        <v>4.71799854</v>
      </c>
      <c r="M51" s="18" t="s">
        <v>404</v>
      </c>
      <c r="N51" s="20" t="s">
        <v>404</v>
      </c>
      <c r="O51" s="18" t="s">
        <v>404</v>
      </c>
      <c r="P51" s="20" t="s">
        <v>404</v>
      </c>
      <c r="Q51" s="18" t="s">
        <v>404</v>
      </c>
      <c r="R51" s="20" t="s">
        <v>404</v>
      </c>
      <c r="S51" s="18" t="s">
        <v>404</v>
      </c>
      <c r="T51" s="20" t="s">
        <v>404</v>
      </c>
      <c r="U51" s="18" t="n">
        <v>435.93071219</v>
      </c>
      <c r="V51" s="20" t="n">
        <v>13.092869</v>
      </c>
    </row>
    <row r="52" spans="1:22">
      <c r="A52" s="15" t="s">
        <v>449</v>
      </c>
      <c r="B52" s="17" t="n">
        <v>5809</v>
      </c>
      <c r="C52" s="18">
        <f>(0.0/B52*100)</f>
        <v/>
      </c>
      <c r="D52" s="19" t="n">
        <v>5809</v>
      </c>
      <c r="E52" s="18" t="n">
        <v>483.95911165</v>
      </c>
      <c r="F52" s="20" t="n">
        <v>15.64558837</v>
      </c>
      <c r="G52" s="18" t="n">
        <v>490.3143709</v>
      </c>
      <c r="H52" s="20" t="n">
        <v>10.10280674</v>
      </c>
      <c r="I52" s="18" t="n">
        <v>490.9616939</v>
      </c>
      <c r="J52" s="20" t="n">
        <v>5.87912294</v>
      </c>
      <c r="K52" s="18" t="n">
        <v>477.83781313</v>
      </c>
      <c r="L52" s="20" t="n">
        <v>8.885405280000001</v>
      </c>
      <c r="M52" s="18" t="s">
        <v>404</v>
      </c>
      <c r="N52" s="20" t="s">
        <v>404</v>
      </c>
      <c r="O52" s="18" t="s">
        <v>404</v>
      </c>
      <c r="P52" s="20" t="s">
        <v>404</v>
      </c>
      <c r="Q52" s="18" t="s">
        <v>404</v>
      </c>
      <c r="R52" s="20" t="s">
        <v>404</v>
      </c>
      <c r="S52" s="18" t="s">
        <v>404</v>
      </c>
      <c r="T52" s="20" t="s">
        <v>404</v>
      </c>
      <c r="U52" s="18" t="n">
        <v>381.8481</v>
      </c>
      <c r="V52" s="20" t="n">
        <v>13.66633815</v>
      </c>
    </row>
    <row r="53" spans="1:22">
      <c r="A53" s="15" t="s">
        <v>450</v>
      </c>
      <c r="B53" s="17" t="n">
        <v>5571</v>
      </c>
      <c r="C53" s="18">
        <f>(0.0/B53*100)</f>
        <v/>
      </c>
      <c r="D53" s="19" t="n">
        <v>5571</v>
      </c>
      <c r="E53" s="18" t="n">
        <v>446.16250776</v>
      </c>
      <c r="F53" s="20" t="n">
        <v>2.74546023</v>
      </c>
      <c r="G53" s="18" t="n">
        <v>435.05318058</v>
      </c>
      <c r="H53" s="20" t="n">
        <v>2.3703659</v>
      </c>
      <c r="I53" s="18" t="n">
        <v>458.73089228</v>
      </c>
      <c r="J53" s="20" t="n">
        <v>3.84935501</v>
      </c>
      <c r="K53" s="18" t="n">
        <v>445.4115418</v>
      </c>
      <c r="L53" s="20" t="n">
        <v>5.61454721</v>
      </c>
      <c r="M53" s="18" t="s">
        <v>404</v>
      </c>
      <c r="N53" s="20" t="s">
        <v>404</v>
      </c>
      <c r="O53" s="18" t="s">
        <v>404</v>
      </c>
      <c r="P53" s="20" t="s">
        <v>404</v>
      </c>
      <c r="Q53" s="18" t="s">
        <v>404</v>
      </c>
      <c r="R53" s="20" t="s">
        <v>404</v>
      </c>
      <c r="S53" s="18" t="s">
        <v>404</v>
      </c>
      <c r="T53" s="20" t="s">
        <v>404</v>
      </c>
      <c r="U53" s="18" t="n">
        <v>357.60879676</v>
      </c>
      <c r="V53" s="20" t="n">
        <v>39.08455016</v>
      </c>
    </row>
    <row r="54" spans="1:22">
      <c r="A54" s="15" t="s">
        <v>451</v>
      </c>
      <c r="B54" s="17" t="n">
        <v>4740</v>
      </c>
      <c r="C54" s="18">
        <f>(199.0/B54*100)</f>
        <v/>
      </c>
      <c r="D54" s="19" t="n">
        <v>4541</v>
      </c>
      <c r="E54" s="18" t="n">
        <v>366.48634204</v>
      </c>
      <c r="F54" s="20" t="n">
        <v>6.33660413</v>
      </c>
      <c r="G54" s="18" t="n">
        <v>355.3041957</v>
      </c>
      <c r="H54" s="20" t="n">
        <v>10.04770924</v>
      </c>
      <c r="I54" s="18" t="n">
        <v>351.36232943</v>
      </c>
      <c r="J54" s="20" t="n">
        <v>8.503220689999999</v>
      </c>
      <c r="K54" s="18" t="n">
        <v>341.6383553</v>
      </c>
      <c r="L54" s="20" t="n">
        <v>7.64613292</v>
      </c>
      <c r="M54" s="18" t="s">
        <v>404</v>
      </c>
      <c r="N54" s="20" t="s">
        <v>404</v>
      </c>
      <c r="O54" s="18" t="s">
        <v>404</v>
      </c>
      <c r="P54" s="20" t="s">
        <v>404</v>
      </c>
      <c r="Q54" s="18" t="s">
        <v>404</v>
      </c>
      <c r="R54" s="20" t="s">
        <v>404</v>
      </c>
      <c r="S54" s="18" t="s">
        <v>404</v>
      </c>
      <c r="T54" s="20" t="s">
        <v>404</v>
      </c>
      <c r="U54" s="18" t="n">
        <v>334.00789695</v>
      </c>
      <c r="V54" s="20" t="n">
        <v>9.881198960000001</v>
      </c>
    </row>
    <row r="55" spans="1:22">
      <c r="A55" s="15" t="s">
        <v>452</v>
      </c>
      <c r="B55" s="17" t="n">
        <v>5316</v>
      </c>
      <c r="C55" s="18">
        <f>(43.0/B55*100)</f>
        <v/>
      </c>
      <c r="D55" s="19" t="n">
        <v>5273</v>
      </c>
      <c r="E55" s="18" t="n">
        <v>409.76290412</v>
      </c>
      <c r="F55" s="20" t="n">
        <v>8.36092163</v>
      </c>
      <c r="G55" s="18" t="n">
        <v>415.09281889</v>
      </c>
      <c r="H55" s="20" t="n">
        <v>6.88898921</v>
      </c>
      <c r="I55" s="18" t="n">
        <v>394.94449561</v>
      </c>
      <c r="J55" s="20" t="n">
        <v>6.40564204</v>
      </c>
      <c r="K55" s="18" t="n">
        <v>389.26150976</v>
      </c>
      <c r="L55" s="20" t="n">
        <v>6.9325421</v>
      </c>
      <c r="M55" s="18" t="s">
        <v>404</v>
      </c>
      <c r="N55" s="20" t="s">
        <v>404</v>
      </c>
      <c r="O55" s="18" t="s">
        <v>404</v>
      </c>
      <c r="P55" s="20" t="s">
        <v>404</v>
      </c>
      <c r="Q55" s="18" t="s">
        <v>404</v>
      </c>
      <c r="R55" s="20" t="s">
        <v>404</v>
      </c>
      <c r="S55" s="18" t="n">
        <v>413.6588634</v>
      </c>
      <c r="T55" s="20" t="n">
        <v>5.84716265</v>
      </c>
      <c r="U55" s="18" t="n">
        <v>371.11717375</v>
      </c>
      <c r="V55" s="20" t="n">
        <v>21.89999628</v>
      </c>
    </row>
    <row r="56" spans="1:22">
      <c r="A56" s="15" t="s">
        <v>453</v>
      </c>
      <c r="B56" s="17" t="n">
        <v>5359</v>
      </c>
      <c r="C56" s="18">
        <f>(0.0/B56*100)</f>
        <v/>
      </c>
      <c r="D56" s="19" t="n">
        <v>5359</v>
      </c>
      <c r="E56" s="18" t="n">
        <v>517.4203505</v>
      </c>
      <c r="F56" s="20" t="n">
        <v>8.34064102</v>
      </c>
      <c r="G56" s="18" t="n">
        <v>530.90868016</v>
      </c>
      <c r="H56" s="20" t="n">
        <v>5.74582098</v>
      </c>
      <c r="I56" s="18" t="n">
        <v>529.80465413</v>
      </c>
      <c r="J56" s="20" t="n">
        <v>9.5052813</v>
      </c>
      <c r="K56" s="18" t="n">
        <v>556.00857846</v>
      </c>
      <c r="L56" s="20" t="n">
        <v>25.29326259</v>
      </c>
      <c r="M56" s="18" t="s">
        <v>404</v>
      </c>
      <c r="N56" s="20" t="s">
        <v>404</v>
      </c>
      <c r="O56" s="18" t="s">
        <v>404</v>
      </c>
      <c r="P56" s="20" t="s">
        <v>404</v>
      </c>
      <c r="Q56" s="18" t="s">
        <v>404</v>
      </c>
      <c r="R56" s="20" t="s">
        <v>404</v>
      </c>
      <c r="S56" s="18" t="s">
        <v>404</v>
      </c>
      <c r="T56" s="20" t="s">
        <v>404</v>
      </c>
      <c r="U56" s="18" t="n">
        <v>514.69718902</v>
      </c>
      <c r="V56" s="20" t="n">
        <v>17.57712069</v>
      </c>
    </row>
    <row r="57" spans="1:22">
      <c r="A57" s="15" t="s">
        <v>454</v>
      </c>
      <c r="B57" s="17" t="n">
        <v>6513</v>
      </c>
      <c r="C57" s="18">
        <f>(0.0/B57*100)</f>
        <v/>
      </c>
      <c r="D57" s="19" t="n">
        <v>6513</v>
      </c>
      <c r="E57" s="18" t="n">
        <v>426.37210599</v>
      </c>
      <c r="F57" s="20" t="n">
        <v>8.12726726</v>
      </c>
      <c r="G57" s="18" t="n">
        <v>405.09620789</v>
      </c>
      <c r="H57" s="20" t="n">
        <v>7.58293055</v>
      </c>
      <c r="I57" s="18" t="n">
        <v>395.33909101</v>
      </c>
      <c r="J57" s="20" t="n">
        <v>5.49667657</v>
      </c>
      <c r="K57" s="18" t="n">
        <v>372.19646198</v>
      </c>
      <c r="L57" s="20" t="n">
        <v>6.19746236</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427.75273377</v>
      </c>
      <c r="F58" s="20" t="n">
        <v>6.94417179</v>
      </c>
      <c r="G58" s="18" t="n">
        <v>418.48564719</v>
      </c>
      <c r="H58" s="20" t="n">
        <v>9.447243</v>
      </c>
      <c r="I58" s="18" t="n">
        <v>400.85439405</v>
      </c>
      <c r="J58" s="20" t="n">
        <v>5.33299416</v>
      </c>
      <c r="K58" s="18" t="n">
        <v>399.06736293</v>
      </c>
      <c r="L58" s="20" t="n">
        <v>9.66741929</v>
      </c>
      <c r="M58" s="18" t="s">
        <v>404</v>
      </c>
      <c r="N58" s="20" t="s">
        <v>404</v>
      </c>
      <c r="O58" s="18" t="s">
        <v>404</v>
      </c>
      <c r="P58" s="20" t="s">
        <v>404</v>
      </c>
      <c r="Q58" s="18" t="s">
        <v>404</v>
      </c>
      <c r="R58" s="20" t="s">
        <v>404</v>
      </c>
      <c r="S58" s="18" t="n">
        <v>412.23280753</v>
      </c>
      <c r="T58" s="20" t="n">
        <v>24.76607396</v>
      </c>
      <c r="U58" s="18" t="s">
        <v>404</v>
      </c>
      <c r="V58" s="20" t="s">
        <v>404</v>
      </c>
    </row>
    <row r="59" spans="1:22">
      <c r="A59" s="15" t="s">
        <v>456</v>
      </c>
      <c r="B59" s="17" t="n">
        <v>4826</v>
      </c>
      <c r="C59" s="18">
        <f>(0.0/B59*100)</f>
        <v/>
      </c>
      <c r="D59" s="19" t="n">
        <v>4826</v>
      </c>
      <c r="E59" s="18" t="n">
        <v>355.55872044</v>
      </c>
      <c r="F59" s="20" t="n">
        <v>4.79390995</v>
      </c>
      <c r="G59" s="18" t="n">
        <v>356.73780223</v>
      </c>
      <c r="H59" s="20" t="n">
        <v>3.48835764</v>
      </c>
      <c r="I59" s="18" t="n">
        <v>338.75818141</v>
      </c>
      <c r="J59" s="20" t="n">
        <v>2.12571999</v>
      </c>
      <c r="K59" s="18" t="n">
        <v>338.52609218</v>
      </c>
      <c r="L59" s="20" t="n">
        <v>3.75596448</v>
      </c>
      <c r="M59" s="18" t="s">
        <v>404</v>
      </c>
      <c r="N59" s="20" t="s">
        <v>404</v>
      </c>
      <c r="O59" s="18" t="s">
        <v>404</v>
      </c>
      <c r="P59" s="20" t="s">
        <v>404</v>
      </c>
      <c r="Q59" s="18" t="s">
        <v>404</v>
      </c>
      <c r="R59" s="20" t="s">
        <v>404</v>
      </c>
      <c r="S59" s="18" t="s">
        <v>404</v>
      </c>
      <c r="T59" s="20" t="s">
        <v>404</v>
      </c>
      <c r="U59" s="18" t="n">
        <v>321.78771575</v>
      </c>
      <c r="V59" s="20" t="n">
        <v>10.36318261</v>
      </c>
    </row>
    <row r="60" spans="1:22">
      <c r="A60" s="15" t="s">
        <v>457</v>
      </c>
      <c r="B60" s="17" t="n">
        <v>4546</v>
      </c>
      <c r="C60" s="18">
        <f>(0.0/B60*100)</f>
        <v/>
      </c>
      <c r="D60" s="19" t="n">
        <v>4546</v>
      </c>
      <c r="E60" s="18" t="n">
        <v>362.03721413</v>
      </c>
      <c r="F60" s="20" t="n">
        <v>8.26081452</v>
      </c>
      <c r="G60" s="18" t="n">
        <v>355.12809366</v>
      </c>
      <c r="H60" s="20" t="n">
        <v>10.76002455</v>
      </c>
      <c r="I60" s="18" t="n">
        <v>338.29925051</v>
      </c>
      <c r="J60" s="20" t="n">
        <v>9.488337270000001</v>
      </c>
      <c r="K60" s="18" t="n">
        <v>292.50322688</v>
      </c>
      <c r="L60" s="20" t="n">
        <v>16.08450057</v>
      </c>
      <c r="M60" s="18" t="s">
        <v>404</v>
      </c>
      <c r="N60" s="20" t="s">
        <v>404</v>
      </c>
      <c r="O60" s="18" t="s">
        <v>404</v>
      </c>
      <c r="P60" s="20" t="s">
        <v>404</v>
      </c>
      <c r="Q60" s="18" t="s">
        <v>404</v>
      </c>
      <c r="R60" s="20" t="s">
        <v>404</v>
      </c>
      <c r="S60" s="18" t="s">
        <v>404</v>
      </c>
      <c r="T60" s="20" t="s">
        <v>404</v>
      </c>
      <c r="U60" s="18" t="n">
        <v>306.37069791</v>
      </c>
      <c r="V60" s="20" t="n">
        <v>17.04596926</v>
      </c>
    </row>
    <row r="61" spans="1:22">
      <c r="A61" s="15" t="s">
        <v>458</v>
      </c>
      <c r="B61" s="17" t="n">
        <v>6525</v>
      </c>
      <c r="C61" s="18">
        <f>(0.0/B61*100)</f>
        <v/>
      </c>
      <c r="D61" s="19" t="n">
        <v>6525</v>
      </c>
      <c r="E61" s="18" t="n">
        <v>474.84603276</v>
      </c>
      <c r="F61" s="20" t="n">
        <v>5.01002035</v>
      </c>
      <c r="G61" s="18" t="n">
        <v>458.27649709</v>
      </c>
      <c r="H61" s="20" t="n">
        <v>5.45384685</v>
      </c>
      <c r="I61" s="18" t="n">
        <v>473.85945853</v>
      </c>
      <c r="J61" s="20" t="n">
        <v>6.1377452</v>
      </c>
      <c r="K61" s="18" t="n">
        <v>490.84720525</v>
      </c>
      <c r="L61" s="20" t="n">
        <v>10.09760465</v>
      </c>
      <c r="M61" s="18" t="s">
        <v>404</v>
      </c>
      <c r="N61" s="20" t="s">
        <v>404</v>
      </c>
      <c r="O61" s="18" t="s">
        <v>404</v>
      </c>
      <c r="P61" s="20" t="s">
        <v>404</v>
      </c>
      <c r="Q61" s="18" t="s">
        <v>404</v>
      </c>
      <c r="R61" s="20" t="s">
        <v>404</v>
      </c>
      <c r="S61" s="18" t="s">
        <v>404</v>
      </c>
      <c r="T61" s="20" t="s">
        <v>404</v>
      </c>
      <c r="U61" s="18" t="n">
        <v>383.02247654</v>
      </c>
      <c r="V61" s="20" t="n">
        <v>19.77633796</v>
      </c>
    </row>
    <row r="62" spans="1:22">
      <c r="A62" s="15" t="s">
        <v>459</v>
      </c>
      <c r="B62" s="17" t="n">
        <v>4476</v>
      </c>
      <c r="C62" s="18">
        <f>(0.0/B62*100)</f>
        <v/>
      </c>
      <c r="D62" s="19" t="n">
        <v>4476</v>
      </c>
      <c r="E62" s="18" t="n">
        <v>505.00242111</v>
      </c>
      <c r="F62" s="20" t="n">
        <v>1.74842059</v>
      </c>
      <c r="G62" s="18" t="n">
        <v>510.19627134</v>
      </c>
      <c r="H62" s="20" t="n">
        <v>2.78660567</v>
      </c>
      <c r="I62" s="18" t="n">
        <v>508.04146546</v>
      </c>
      <c r="J62" s="20" t="n">
        <v>2.4615549</v>
      </c>
      <c r="K62" s="18" t="n">
        <v>513.15373099</v>
      </c>
      <c r="L62" s="20" t="n">
        <v>2.13574547</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367.45588557</v>
      </c>
      <c r="F63" s="20" t="n">
        <v>2.47058908</v>
      </c>
      <c r="G63" s="18" t="n">
        <v>343.46760067</v>
      </c>
      <c r="H63" s="20" t="n">
        <v>2.33314561</v>
      </c>
      <c r="I63" s="18" t="n">
        <v>330.03549325</v>
      </c>
      <c r="J63" s="20" t="n">
        <v>3.63452826</v>
      </c>
      <c r="K63" s="18" t="n">
        <v>335.04324223</v>
      </c>
      <c r="L63" s="20" t="n">
        <v>6.86517935</v>
      </c>
      <c r="M63" s="18" t="s">
        <v>404</v>
      </c>
      <c r="N63" s="20" t="s">
        <v>404</v>
      </c>
      <c r="O63" s="18" t="s">
        <v>404</v>
      </c>
      <c r="P63" s="20" t="s">
        <v>404</v>
      </c>
      <c r="Q63" s="18" t="s">
        <v>404</v>
      </c>
      <c r="R63" s="20" t="s">
        <v>404</v>
      </c>
      <c r="S63" s="18" t="s">
        <v>404</v>
      </c>
      <c r="T63" s="20" t="s">
        <v>404</v>
      </c>
      <c r="U63" s="18" t="n">
        <v>372.56629745</v>
      </c>
      <c r="V63" s="20" t="n">
        <v>6.5404978</v>
      </c>
    </row>
    <row r="64" spans="1:22">
      <c r="A64" s="15" t="s">
        <v>461</v>
      </c>
      <c r="B64" s="17" t="n">
        <v>3634</v>
      </c>
      <c r="C64" s="18">
        <f>(27.0/B64*100)</f>
        <v/>
      </c>
      <c r="D64" s="19" t="n">
        <v>3607</v>
      </c>
      <c r="E64" s="18" t="n">
        <v>466.55742598</v>
      </c>
      <c r="F64" s="20" t="n">
        <v>2.46957552</v>
      </c>
      <c r="G64" s="18" t="n">
        <v>450.37156514</v>
      </c>
      <c r="H64" s="20" t="n">
        <v>3.29077252</v>
      </c>
      <c r="I64" s="18" t="n">
        <v>435.05113987</v>
      </c>
      <c r="J64" s="20" t="n">
        <v>3.65853884</v>
      </c>
      <c r="K64" s="18" t="n">
        <v>351.81145516</v>
      </c>
      <c r="L64" s="20" t="n">
        <v>6.12278938</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420.45003559</v>
      </c>
      <c r="F65" s="20" t="n">
        <v>7.29192676</v>
      </c>
      <c r="G65" s="18" t="n">
        <v>420.95523322</v>
      </c>
      <c r="H65" s="20" t="n">
        <v>6.96624687</v>
      </c>
      <c r="I65" s="18" t="n">
        <v>408.03486409</v>
      </c>
      <c r="J65" s="20" t="n">
        <v>5.91298683</v>
      </c>
      <c r="K65" s="18" t="n">
        <v>413.52919541</v>
      </c>
      <c r="L65" s="20" t="n">
        <v>9.56133558</v>
      </c>
      <c r="M65" s="18" t="s">
        <v>404</v>
      </c>
      <c r="N65" s="20" t="s">
        <v>404</v>
      </c>
      <c r="O65" s="18" t="s">
        <v>404</v>
      </c>
      <c r="P65" s="20" t="s">
        <v>404</v>
      </c>
      <c r="Q65" s="18" t="s">
        <v>404</v>
      </c>
      <c r="R65" s="20" t="s">
        <v>404</v>
      </c>
      <c r="S65" s="18" t="s">
        <v>404</v>
      </c>
      <c r="T65" s="20" t="s">
        <v>404</v>
      </c>
      <c r="U65" s="18" t="n">
        <v>393.657276</v>
      </c>
      <c r="V65" s="20" t="n">
        <v>11.34256323</v>
      </c>
    </row>
    <row r="66" spans="1:22">
      <c r="A66" s="15" t="s">
        <v>463</v>
      </c>
      <c r="B66" s="17" t="n">
        <v>5665</v>
      </c>
      <c r="C66" s="18">
        <f>(0.0/B66*100)</f>
        <v/>
      </c>
      <c r="D66" s="19" t="n">
        <v>5665</v>
      </c>
      <c r="E66" s="18" t="n">
        <v>423.43191247</v>
      </c>
      <c r="F66" s="20" t="n">
        <v>2.55994834</v>
      </c>
      <c r="G66" s="18" t="n">
        <v>423.28441757</v>
      </c>
      <c r="H66" s="20" t="n">
        <v>3.51394597</v>
      </c>
      <c r="I66" s="18" t="n">
        <v>436.5767626</v>
      </c>
      <c r="J66" s="20" t="n">
        <v>2.1022844</v>
      </c>
      <c r="K66" s="18" t="n">
        <v>387.94013525</v>
      </c>
      <c r="L66" s="20" t="n">
        <v>4.60450334</v>
      </c>
      <c r="M66" s="18" t="s">
        <v>404</v>
      </c>
      <c r="N66" s="20" t="s">
        <v>404</v>
      </c>
      <c r="O66" s="18" t="s">
        <v>404</v>
      </c>
      <c r="P66" s="20" t="s">
        <v>404</v>
      </c>
      <c r="Q66" s="18" t="s">
        <v>404</v>
      </c>
      <c r="R66" s="20" t="s">
        <v>404</v>
      </c>
      <c r="S66" s="18" t="s">
        <v>404</v>
      </c>
      <c r="T66" s="20" t="s">
        <v>404</v>
      </c>
      <c r="U66" s="18" t="n">
        <v>406.7937</v>
      </c>
      <c r="V66" s="20" t="n">
        <v>11.36449601</v>
      </c>
    </row>
    <row r="67" spans="1:22">
      <c r="A67" s="15" t="s">
        <v>464</v>
      </c>
      <c r="B67" s="17" t="n">
        <v>6971</v>
      </c>
      <c r="C67" s="18">
        <f>(0.0/B67*100)</f>
        <v/>
      </c>
      <c r="D67" s="19" t="n">
        <v>6971</v>
      </c>
      <c r="E67" s="18" t="n">
        <v>433.97630507</v>
      </c>
      <c r="F67" s="20" t="n">
        <v>6.75773472</v>
      </c>
      <c r="G67" s="18" t="n">
        <v>399.8532187</v>
      </c>
      <c r="H67" s="20" t="n">
        <v>7.25225647</v>
      </c>
      <c r="I67" s="18" t="n">
        <v>372.98358785</v>
      </c>
      <c r="J67" s="20" t="n">
        <v>5.67753636</v>
      </c>
      <c r="K67" s="18" t="n">
        <v>372.31459774</v>
      </c>
      <c r="L67" s="20" t="n">
        <v>6.40192154</v>
      </c>
      <c r="M67" s="18" t="s">
        <v>404</v>
      </c>
      <c r="N67" s="20" t="s">
        <v>404</v>
      </c>
      <c r="O67" s="18" t="s">
        <v>404</v>
      </c>
      <c r="P67" s="20" t="s">
        <v>404</v>
      </c>
      <c r="Q67" s="18" t="s">
        <v>404</v>
      </c>
      <c r="R67" s="20" t="s">
        <v>404</v>
      </c>
      <c r="S67" s="18" t="s">
        <v>404</v>
      </c>
      <c r="T67" s="20" t="s">
        <v>404</v>
      </c>
      <c r="U67" s="18" t="n">
        <v>415.98279727</v>
      </c>
      <c r="V67" s="20" t="n">
        <v>48.65132085</v>
      </c>
    </row>
    <row r="68" spans="1:22">
      <c r="A68" s="15" t="s">
        <v>465</v>
      </c>
      <c r="B68" s="17" t="n">
        <v>12083</v>
      </c>
      <c r="C68" s="18">
        <f>(0.0/B68*100)</f>
        <v/>
      </c>
      <c r="D68" s="19" t="n">
        <v>12083</v>
      </c>
      <c r="E68" s="18" t="n">
        <v>410.42083163</v>
      </c>
      <c r="F68" s="20" t="n">
        <v>1.18662533</v>
      </c>
      <c r="G68" s="18" t="n">
        <v>395.29632842</v>
      </c>
      <c r="H68" s="20" t="n">
        <v>1.96937259</v>
      </c>
      <c r="I68" s="18" t="n">
        <v>381.55751758</v>
      </c>
      <c r="J68" s="20" t="n">
        <v>3.12752441</v>
      </c>
      <c r="K68" s="18" t="n">
        <v>362.15796306</v>
      </c>
      <c r="L68" s="20" t="n">
        <v>5.58628456</v>
      </c>
      <c r="M68" s="18" t="s">
        <v>404</v>
      </c>
      <c r="N68" s="20" t="s">
        <v>404</v>
      </c>
      <c r="O68" s="18" t="s">
        <v>404</v>
      </c>
      <c r="P68" s="20" t="s">
        <v>404</v>
      </c>
      <c r="Q68" s="18" t="s">
        <v>404</v>
      </c>
      <c r="R68" s="20" t="s">
        <v>404</v>
      </c>
      <c r="S68" s="18" t="s">
        <v>404</v>
      </c>
      <c r="T68" s="20" t="s">
        <v>404</v>
      </c>
      <c r="U68" s="18" t="n">
        <v>419.08063999</v>
      </c>
      <c r="V68" s="20" t="n">
        <v>12.98040002</v>
      </c>
    </row>
    <row r="69" spans="1:22">
      <c r="A69" s="15" t="s">
        <v>466</v>
      </c>
      <c r="B69" s="17" t="n">
        <v>4876</v>
      </c>
      <c r="C69" s="18">
        <f>(0.0/B69*100)</f>
        <v/>
      </c>
      <c r="D69" s="19" t="n">
        <v>4876</v>
      </c>
      <c r="E69" s="18" t="n">
        <v>437.63968908</v>
      </c>
      <c r="F69" s="20" t="n">
        <v>8.10773796</v>
      </c>
      <c r="G69" s="18" t="n">
        <v>428.46815118</v>
      </c>
      <c r="H69" s="20" t="n">
        <v>8.22600572</v>
      </c>
      <c r="I69" s="18" t="n">
        <v>437.73911038</v>
      </c>
      <c r="J69" s="20" t="n">
        <v>10.75539389</v>
      </c>
      <c r="K69" s="18" t="n">
        <v>421.56216961</v>
      </c>
      <c r="L69" s="20" t="n">
        <v>23.74894938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510.66135216</v>
      </c>
      <c r="F70" s="20" t="n">
        <v>4.85906417</v>
      </c>
      <c r="G70" s="18" t="n">
        <v>493.74811377</v>
      </c>
      <c r="H70" s="20" t="n">
        <v>6.80413164</v>
      </c>
      <c r="I70" s="18" t="n">
        <v>486.39993038</v>
      </c>
      <c r="J70" s="20" t="n">
        <v>5.12715366</v>
      </c>
      <c r="K70" s="18" t="n">
        <v>482.46025114</v>
      </c>
      <c r="L70" s="20" t="n">
        <v>11.85314748</v>
      </c>
      <c r="M70" s="18" t="s">
        <v>404</v>
      </c>
      <c r="N70" s="20" t="s">
        <v>404</v>
      </c>
      <c r="O70" s="18" t="s">
        <v>404</v>
      </c>
      <c r="P70" s="20" t="s">
        <v>404</v>
      </c>
      <c r="Q70" s="18" t="s">
        <v>404</v>
      </c>
      <c r="R70" s="20" t="s">
        <v>404</v>
      </c>
      <c r="S70" s="18" t="s">
        <v>404</v>
      </c>
      <c r="T70" s="20" t="s">
        <v>404</v>
      </c>
      <c r="U70" s="18" t="n">
        <v>471.55973684</v>
      </c>
      <c r="V70" s="20" t="n">
        <v>16.96603424</v>
      </c>
    </row>
    <row r="71" spans="1:22">
      <c r="A71" s="15" t="s">
        <v>468</v>
      </c>
      <c r="B71" s="17" t="n">
        <v>6115</v>
      </c>
      <c r="C71" s="18">
        <f>(0.0/B71*100)</f>
        <v/>
      </c>
      <c r="D71" s="19" t="n">
        <v>6115</v>
      </c>
      <c r="E71" s="18" t="n">
        <v>542.75519299</v>
      </c>
      <c r="F71" s="20" t="n">
        <v>2.02446235</v>
      </c>
      <c r="G71" s="18" t="n">
        <v>531.17383942</v>
      </c>
      <c r="H71" s="20" t="n">
        <v>3.16599773</v>
      </c>
      <c r="I71" s="18" t="n">
        <v>511.19329867</v>
      </c>
      <c r="J71" s="20" t="n">
        <v>4.0288908</v>
      </c>
      <c r="K71" s="18" t="n">
        <v>459.09749585</v>
      </c>
      <c r="L71" s="20" t="n">
        <v>13.44529098</v>
      </c>
      <c r="M71" s="18" t="s">
        <v>404</v>
      </c>
      <c r="N71" s="20" t="s">
        <v>404</v>
      </c>
      <c r="O71" s="18" t="s">
        <v>404</v>
      </c>
      <c r="P71" s="20" t="s">
        <v>404</v>
      </c>
      <c r="Q71" s="18" t="s">
        <v>404</v>
      </c>
      <c r="R71" s="20" t="s">
        <v>404</v>
      </c>
      <c r="S71" s="18" t="s">
        <v>404</v>
      </c>
      <c r="T71" s="20" t="s">
        <v>404</v>
      </c>
      <c r="U71" s="18" t="n">
        <v>501.05955153</v>
      </c>
      <c r="V71" s="20" t="n">
        <v>11.14055207</v>
      </c>
    </row>
    <row r="72" spans="1:22">
      <c r="A72" s="15" t="s">
        <v>469</v>
      </c>
      <c r="B72" s="17" t="n">
        <v>7708</v>
      </c>
      <c r="C72" s="18">
        <f>(0.0/B72*100)</f>
        <v/>
      </c>
      <c r="D72" s="19" t="n">
        <v>7708</v>
      </c>
      <c r="E72" s="18" t="n">
        <v>497.4305239</v>
      </c>
      <c r="F72" s="20" t="n">
        <v>7.07980032</v>
      </c>
      <c r="G72" s="18" t="n">
        <v>499.77024429</v>
      </c>
      <c r="H72" s="20" t="n">
        <v>4.34636778</v>
      </c>
      <c r="I72" s="18" t="n">
        <v>490.72909508</v>
      </c>
      <c r="J72" s="20" t="n">
        <v>9.014104700000001</v>
      </c>
      <c r="K72" s="18" t="n">
        <v>495.71637569</v>
      </c>
      <c r="L72" s="20" t="n">
        <v>10.77886441</v>
      </c>
      <c r="M72" s="18" t="s">
        <v>404</v>
      </c>
      <c r="N72" s="20" t="s">
        <v>404</v>
      </c>
      <c r="O72" s="18" t="s">
        <v>404</v>
      </c>
      <c r="P72" s="20" t="s">
        <v>404</v>
      </c>
      <c r="Q72" s="18" t="s">
        <v>404</v>
      </c>
      <c r="R72" s="20" t="s">
        <v>404</v>
      </c>
      <c r="S72" s="18" t="s">
        <v>404</v>
      </c>
      <c r="T72" s="20" t="s">
        <v>404</v>
      </c>
      <c r="U72" s="18" t="n">
        <v>498.65041849</v>
      </c>
      <c r="V72" s="20" t="n">
        <v>35.96749374</v>
      </c>
    </row>
    <row r="73" spans="1:22">
      <c r="A73" s="15" t="s">
        <v>470</v>
      </c>
      <c r="B73" s="17" t="n">
        <v>8249</v>
      </c>
      <c r="C73" s="18">
        <f>(0.0/B73*100)</f>
        <v/>
      </c>
      <c r="D73" s="19" t="n">
        <v>8249</v>
      </c>
      <c r="E73" s="18" t="n">
        <v>417.56380155</v>
      </c>
      <c r="F73" s="20" t="n">
        <v>7.68628276</v>
      </c>
      <c r="G73" s="18" t="n">
        <v>416.9948941</v>
      </c>
      <c r="H73" s="20" t="n">
        <v>6.08265409</v>
      </c>
      <c r="I73" s="18" t="n">
        <v>399.76325154</v>
      </c>
      <c r="J73" s="20" t="n">
        <v>6.02537576</v>
      </c>
      <c r="K73" s="18" t="n">
        <v>389.29405602</v>
      </c>
      <c r="L73" s="20" t="n">
        <v>11.15018106</v>
      </c>
      <c r="M73" s="18" t="s">
        <v>404</v>
      </c>
      <c r="N73" s="20" t="s">
        <v>404</v>
      </c>
      <c r="O73" s="18" t="s">
        <v>404</v>
      </c>
      <c r="P73" s="20" t="s">
        <v>404</v>
      </c>
      <c r="Q73" s="18" t="s">
        <v>404</v>
      </c>
      <c r="R73" s="20" t="s">
        <v>404</v>
      </c>
      <c r="S73" s="18" t="s">
        <v>404</v>
      </c>
      <c r="T73" s="20" t="s">
        <v>404</v>
      </c>
      <c r="U73" s="18" t="n">
        <v>422.51912797</v>
      </c>
      <c r="V73" s="20" t="n">
        <v>12.52912188</v>
      </c>
    </row>
    <row r="74" spans="1:22">
      <c r="A74" s="15" t="s">
        <v>471</v>
      </c>
      <c r="B74" s="17" t="n">
        <v>4692</v>
      </c>
      <c r="C74" s="18">
        <f>(484.0/B74*100)</f>
        <v/>
      </c>
      <c r="D74" s="19" t="n">
        <v>4208</v>
      </c>
      <c r="E74" s="18" t="n">
        <v>410.11710592</v>
      </c>
      <c r="F74" s="20" t="n">
        <v>3.81525857</v>
      </c>
      <c r="G74" s="18" t="n">
        <v>439.99473589</v>
      </c>
      <c r="H74" s="20" t="n">
        <v>3.29879127</v>
      </c>
      <c r="I74" s="18" t="n">
        <v>415.97978666</v>
      </c>
      <c r="J74" s="20" t="n">
        <v>2.43028189</v>
      </c>
      <c r="K74" s="18" t="n">
        <v>430.31878995</v>
      </c>
      <c r="L74" s="20" t="n">
        <v>2.98930433</v>
      </c>
      <c r="M74" s="18" t="s">
        <v>404</v>
      </c>
      <c r="N74" s="20" t="s">
        <v>404</v>
      </c>
      <c r="O74" s="18" t="s">
        <v>404</v>
      </c>
      <c r="P74" s="20" t="s">
        <v>404</v>
      </c>
      <c r="Q74" s="18" t="s">
        <v>404</v>
      </c>
      <c r="R74" s="20" t="s">
        <v>404</v>
      </c>
      <c r="S74" s="18" t="s">
        <v>404</v>
      </c>
      <c r="T74" s="20" t="s">
        <v>404</v>
      </c>
      <c r="U74" s="18" t="n">
        <v>258.64583125</v>
      </c>
      <c r="V74" s="20" t="n">
        <v>22.50681534</v>
      </c>
    </row>
    <row r="75" spans="1:22">
      <c r="A75" s="15" t="s">
        <v>472</v>
      </c>
      <c r="B75" s="17" t="n">
        <v>5375</v>
      </c>
      <c r="C75" s="18">
        <f>(483.0/B75*100)</f>
        <v/>
      </c>
      <c r="D75" s="19" t="n">
        <v>4892</v>
      </c>
      <c r="E75" s="18" t="n">
        <v>388.77401355</v>
      </c>
      <c r="F75" s="20" t="n">
        <v>9.16956371</v>
      </c>
      <c r="G75" s="18" t="n">
        <v>369.63199147</v>
      </c>
      <c r="H75" s="20" t="n">
        <v>15.11875724</v>
      </c>
      <c r="I75" s="18" t="n">
        <v>369.51782407</v>
      </c>
      <c r="J75" s="20" t="n">
        <v>7.14136691</v>
      </c>
      <c r="K75" s="18" t="n">
        <v>353.84066225</v>
      </c>
      <c r="L75" s="20" t="n">
        <v>4.9341923</v>
      </c>
      <c r="M75" s="18" t="s">
        <v>404</v>
      </c>
      <c r="N75" s="20" t="s">
        <v>404</v>
      </c>
      <c r="O75" s="18" t="s">
        <v>404</v>
      </c>
      <c r="P75" s="20" t="s">
        <v>404</v>
      </c>
      <c r="Q75" s="18" t="s">
        <v>404</v>
      </c>
      <c r="R75" s="20" t="s">
        <v>404</v>
      </c>
      <c r="S75" s="18" t="s">
        <v>404</v>
      </c>
      <c r="T75" s="20" t="s">
        <v>404</v>
      </c>
      <c r="U75" s="18" t="n">
        <v>353.11011356</v>
      </c>
      <c r="V75" s="20" t="n">
        <v>20.61216874</v>
      </c>
    </row>
    <row r="76" spans="1:22">
      <c r="A76" s="15" t="s">
        <v>473</v>
      </c>
      <c r="B76" s="17" t="n">
        <v>14167</v>
      </c>
      <c r="C76" s="18">
        <f>(1400.0/B76*100)</f>
        <v/>
      </c>
      <c r="D76" s="19" t="n">
        <v>12767</v>
      </c>
      <c r="E76" s="18" t="n">
        <v>459.06876494</v>
      </c>
      <c r="F76" s="20" t="n">
        <v>5.93123733</v>
      </c>
      <c r="G76" s="18" t="n">
        <v>405.81951118</v>
      </c>
      <c r="H76" s="20" t="n">
        <v>6.41793236</v>
      </c>
      <c r="I76" s="18" t="n">
        <v>439.65249283</v>
      </c>
      <c r="J76" s="20" t="n">
        <v>6.99923476</v>
      </c>
      <c r="K76" s="18" t="n">
        <v>378.0763143</v>
      </c>
      <c r="L76" s="20" t="n">
        <v>8.99712265</v>
      </c>
      <c r="M76" s="18" t="s">
        <v>404</v>
      </c>
      <c r="N76" s="20" t="s">
        <v>404</v>
      </c>
      <c r="O76" s="18" t="s">
        <v>404</v>
      </c>
      <c r="P76" s="20" t="s">
        <v>404</v>
      </c>
      <c r="Q76" s="18" t="s">
        <v>404</v>
      </c>
      <c r="R76" s="20" t="s">
        <v>404</v>
      </c>
      <c r="S76" s="18" t="s">
        <v>404</v>
      </c>
      <c r="T76" s="20" t="s">
        <v>404</v>
      </c>
      <c r="U76" s="18" t="n">
        <v>437.17689149</v>
      </c>
      <c r="V76" s="20" t="n">
        <v>9.882876899999999</v>
      </c>
    </row>
    <row r="77" spans="1:22">
      <c r="A77" s="15" t="s">
        <v>474</v>
      </c>
      <c r="B77" s="17" t="n">
        <v>6062</v>
      </c>
      <c r="C77" s="18">
        <f>(0.0/B77*100)</f>
        <v/>
      </c>
      <c r="D77" s="19" t="n">
        <v>6062</v>
      </c>
      <c r="E77" s="18" t="n">
        <v>456.77389701</v>
      </c>
      <c r="F77" s="20" t="n">
        <v>5.62623951</v>
      </c>
      <c r="G77" s="18" t="n">
        <v>435.38031712</v>
      </c>
      <c r="H77" s="20" t="n">
        <v>9.01646324</v>
      </c>
      <c r="I77" s="18" t="n">
        <v>434.18114016</v>
      </c>
      <c r="J77" s="20" t="n">
        <v>6.37198135</v>
      </c>
      <c r="K77" s="18" t="n">
        <v>413.05904138</v>
      </c>
      <c r="L77" s="20" t="n">
        <v>7.32916638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493.93796032</v>
      </c>
      <c r="F78" s="20" t="n">
        <v>9.754160499999999</v>
      </c>
      <c r="G78" s="18" t="n">
        <v>494.512056</v>
      </c>
      <c r="H78" s="20" t="n">
        <v>7.32951985</v>
      </c>
      <c r="I78" s="18" t="n">
        <v>481.47402382</v>
      </c>
      <c r="J78" s="20" t="n">
        <v>6.22510507</v>
      </c>
      <c r="K78" s="18" t="n">
        <v>473.14762527</v>
      </c>
      <c r="L78" s="20" t="n">
        <v>10.6899784</v>
      </c>
      <c r="M78" s="18" t="s">
        <v>404</v>
      </c>
      <c r="N78" s="20" t="s">
        <v>404</v>
      </c>
      <c r="O78" s="18" t="s">
        <v>404</v>
      </c>
      <c r="P78" s="20" t="s">
        <v>404</v>
      </c>
      <c r="Q78" s="18" t="s">
        <v>404</v>
      </c>
      <c r="R78" s="20" t="s">
        <v>404</v>
      </c>
      <c r="S78" s="18" t="s">
        <v>404</v>
      </c>
      <c r="T78" s="20" t="s">
        <v>404</v>
      </c>
      <c r="U78" s="18" t="n">
        <v>498.4930069</v>
      </c>
      <c r="V78" s="20" t="n">
        <v>14.93202617</v>
      </c>
    </row>
    <row customHeight="1" ht="25" r="79" spans="1:22">
      <c r="A79" s="15" t="s">
        <v>476</v>
      </c>
      <c r="B79" s="17" t="n">
        <v>1657</v>
      </c>
      <c r="C79" s="18">
        <f>(21.0/B79*100)</f>
        <v/>
      </c>
      <c r="D79" s="19" t="n">
        <v>1636</v>
      </c>
      <c r="E79" s="18" t="n">
        <v>489.30445315</v>
      </c>
      <c r="F79" s="20" t="n">
        <v>9.3820084</v>
      </c>
      <c r="G79" s="18" t="n">
        <v>495.33929929</v>
      </c>
      <c r="H79" s="20" t="n">
        <v>18.21131688</v>
      </c>
      <c r="I79" s="18" t="n">
        <v>467.86870043</v>
      </c>
      <c r="J79" s="20" t="n">
        <v>17.88184537</v>
      </c>
      <c r="K79" s="18" t="n">
        <v>416.70547609</v>
      </c>
      <c r="L79" s="20" t="n">
        <v>15.01603955</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422.79000563</v>
      </c>
      <c r="F80" s="20" t="n">
        <v>5.60450276</v>
      </c>
      <c r="G80" s="18" t="n">
        <v>442.39415844</v>
      </c>
      <c r="H80" s="20" t="n">
        <v>9.68068311</v>
      </c>
      <c r="I80" s="18" t="n">
        <v>423.23251241</v>
      </c>
      <c r="J80" s="20" t="n">
        <v>6.9277356</v>
      </c>
      <c r="K80" s="18" t="n">
        <v>422.66585963</v>
      </c>
      <c r="L80" s="20" t="n">
        <v>13.28059821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441.5784798</v>
      </c>
      <c r="F81" s="20" t="n">
        <v>6.08552871</v>
      </c>
      <c r="G81" s="18" t="n">
        <v>432.65519759</v>
      </c>
      <c r="H81" s="20" t="n">
        <v>5.46290762</v>
      </c>
      <c r="I81" s="18" t="n">
        <v>422.86863623</v>
      </c>
      <c r="J81" s="20" t="n">
        <v>7.19650197</v>
      </c>
      <c r="K81" s="18" t="n">
        <v>415.78947762</v>
      </c>
      <c r="L81" s="20" t="n">
        <v>16.89248658</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503.67294793</v>
      </c>
      <c r="F7" s="20" t="n">
        <v>1.90484086</v>
      </c>
      <c r="G7" s="18" t="n">
        <v>516.05207421</v>
      </c>
      <c r="H7" s="20" t="n">
        <v>17.07786473</v>
      </c>
      <c r="I7" s="18" t="s">
        <v>404</v>
      </c>
      <c r="J7" s="20" t="s">
        <v>404</v>
      </c>
      <c r="K7" s="18" t="s">
        <v>404</v>
      </c>
      <c r="L7" s="20" t="s">
        <v>404</v>
      </c>
      <c r="M7" s="18" t="s">
        <v>404</v>
      </c>
      <c r="N7" s="20" t="s">
        <v>404</v>
      </c>
      <c r="O7" s="18" t="s">
        <v>404</v>
      </c>
      <c r="P7" s="20" t="s">
        <v>404</v>
      </c>
      <c r="Q7" s="18" t="n">
        <v>496.79158646</v>
      </c>
      <c r="R7" s="20" t="n">
        <v>8.5971209</v>
      </c>
    </row>
    <row r="8" spans="1:18">
      <c r="A8" s="15" t="s">
        <v>405</v>
      </c>
      <c r="B8" s="17" t="n">
        <v>7007</v>
      </c>
      <c r="C8" s="18">
        <f>(0.0/B8*100)</f>
        <v/>
      </c>
      <c r="D8" s="19" t="n">
        <v>7007</v>
      </c>
      <c r="E8" s="18" t="n">
        <v>484.87103131</v>
      </c>
      <c r="F8" s="20" t="n">
        <v>2.99900912</v>
      </c>
      <c r="G8" s="18" t="n">
        <v>499.04169626</v>
      </c>
      <c r="H8" s="20" t="n">
        <v>57.64170349</v>
      </c>
      <c r="I8" s="18" t="s">
        <v>404</v>
      </c>
      <c r="J8" s="20" t="s">
        <v>404</v>
      </c>
      <c r="K8" s="18" t="s">
        <v>404</v>
      </c>
      <c r="L8" s="20" t="s">
        <v>404</v>
      </c>
      <c r="M8" s="18" t="s">
        <v>404</v>
      </c>
      <c r="N8" s="20" t="s">
        <v>404</v>
      </c>
      <c r="O8" s="18" t="s">
        <v>404</v>
      </c>
      <c r="P8" s="20" t="s">
        <v>404</v>
      </c>
      <c r="Q8" s="18" t="n">
        <v>479.61274013</v>
      </c>
      <c r="R8" s="20" t="n">
        <v>31.73862833</v>
      </c>
    </row>
    <row r="9" spans="1:18">
      <c r="A9" s="15" t="s">
        <v>406</v>
      </c>
      <c r="B9" s="17" t="n">
        <v>9651</v>
      </c>
      <c r="C9" s="18">
        <f>(200.0/B9*100)</f>
        <v/>
      </c>
      <c r="D9" s="19" t="n">
        <v>9451</v>
      </c>
      <c r="E9" s="18" t="n">
        <v>501.48684013</v>
      </c>
      <c r="F9" s="20" t="n">
        <v>2.79429309</v>
      </c>
      <c r="G9" s="18" t="n">
        <v>471.11027542</v>
      </c>
      <c r="H9" s="20" t="n">
        <v>20.0284129</v>
      </c>
      <c r="I9" s="18" t="s">
        <v>404</v>
      </c>
      <c r="J9" s="20" t="s">
        <v>404</v>
      </c>
      <c r="K9" s="18" t="s">
        <v>404</v>
      </c>
      <c r="L9" s="20" t="s">
        <v>404</v>
      </c>
      <c r="M9" s="18" t="s">
        <v>404</v>
      </c>
      <c r="N9" s="20" t="s">
        <v>404</v>
      </c>
      <c r="O9" s="18" t="s">
        <v>404</v>
      </c>
      <c r="P9" s="20" t="s">
        <v>404</v>
      </c>
      <c r="Q9" s="18" t="n">
        <v>468.5321988</v>
      </c>
      <c r="R9" s="20" t="n">
        <v>19.16435021</v>
      </c>
    </row>
    <row r="10" spans="1:18">
      <c r="A10" s="15" t="s">
        <v>407</v>
      </c>
      <c r="B10" s="17" t="n">
        <v>20058</v>
      </c>
      <c r="C10" s="18">
        <f>(3074.0/B10*100)</f>
        <v/>
      </c>
      <c r="D10" s="19" t="n">
        <v>16984</v>
      </c>
      <c r="E10" s="18" t="n">
        <v>527.0104861999999</v>
      </c>
      <c r="F10" s="20" t="n">
        <v>2.4260964</v>
      </c>
      <c r="G10" s="18" t="n">
        <v>481.32649523</v>
      </c>
      <c r="H10" s="20" t="n">
        <v>12.76011971</v>
      </c>
      <c r="I10" s="18" t="s">
        <v>404</v>
      </c>
      <c r="J10" s="20" t="s">
        <v>404</v>
      </c>
      <c r="K10" s="18" t="s">
        <v>404</v>
      </c>
      <c r="L10" s="20" t="s">
        <v>404</v>
      </c>
      <c r="M10" s="18" t="s">
        <v>404</v>
      </c>
      <c r="N10" s="20" t="s">
        <v>404</v>
      </c>
      <c r="O10" s="18" t="s">
        <v>404</v>
      </c>
      <c r="P10" s="20" t="s">
        <v>404</v>
      </c>
      <c r="Q10" s="18" t="n">
        <v>571.87803918</v>
      </c>
      <c r="R10" s="20" t="n">
        <v>11.06689999</v>
      </c>
    </row>
    <row r="11" spans="1:18">
      <c r="A11" s="15" t="s">
        <v>408</v>
      </c>
      <c r="B11" s="17" t="n">
        <v>7053</v>
      </c>
      <c r="C11" s="18">
        <f>(137.0/B11*100)</f>
        <v/>
      </c>
      <c r="D11" s="19" t="n">
        <v>6916</v>
      </c>
      <c r="E11" s="18" t="n">
        <v>462.9554886</v>
      </c>
      <c r="F11" s="20" t="n">
        <v>3.09195327</v>
      </c>
      <c r="G11" s="18" t="n">
        <v>431.67996363</v>
      </c>
      <c r="H11" s="20" t="n">
        <v>10.36179561</v>
      </c>
      <c r="I11" s="18" t="s">
        <v>404</v>
      </c>
      <c r="J11" s="20" t="s">
        <v>404</v>
      </c>
      <c r="K11" s="18" t="s">
        <v>404</v>
      </c>
      <c r="L11" s="20" t="s">
        <v>404</v>
      </c>
      <c r="M11" s="18" t="s">
        <v>404</v>
      </c>
      <c r="N11" s="20" t="s">
        <v>404</v>
      </c>
      <c r="O11" s="18" t="s">
        <v>404</v>
      </c>
      <c r="P11" s="20" t="s">
        <v>404</v>
      </c>
      <c r="Q11" s="18" t="n">
        <v>443.63468603</v>
      </c>
      <c r="R11" s="20" t="n">
        <v>17.30558112</v>
      </c>
    </row>
    <row r="12" spans="1:18">
      <c r="A12" s="15" t="s">
        <v>409</v>
      </c>
      <c r="B12" s="17" t="n">
        <v>6894</v>
      </c>
      <c r="C12" s="18">
        <f>(106.0/B12*100)</f>
        <v/>
      </c>
      <c r="D12" s="19" t="n">
        <v>6788</v>
      </c>
      <c r="E12" s="18" t="n">
        <v>488.51327106</v>
      </c>
      <c r="F12" s="20" t="n">
        <v>2.68759579</v>
      </c>
      <c r="G12" s="18" t="n">
        <v>435.84141038</v>
      </c>
      <c r="H12" s="20" t="n">
        <v>20.71088127</v>
      </c>
      <c r="I12" s="18" t="s">
        <v>404</v>
      </c>
      <c r="J12" s="20" t="s">
        <v>404</v>
      </c>
      <c r="K12" s="18" t="s">
        <v>404</v>
      </c>
      <c r="L12" s="20" t="s">
        <v>404</v>
      </c>
      <c r="M12" s="18" t="s">
        <v>404</v>
      </c>
      <c r="N12" s="20" t="s">
        <v>404</v>
      </c>
      <c r="O12" s="18" t="s">
        <v>404</v>
      </c>
      <c r="P12" s="20" t="s">
        <v>404</v>
      </c>
      <c r="Q12" s="18" t="n">
        <v>465.10181827</v>
      </c>
      <c r="R12" s="20" t="n">
        <v>26.36729209</v>
      </c>
    </row>
    <row r="13" spans="1:18">
      <c r="A13" s="15" t="s">
        <v>410</v>
      </c>
      <c r="B13" s="17" t="n">
        <v>7161</v>
      </c>
      <c r="C13" s="18">
        <f>(1175.0/B13*100)</f>
        <v/>
      </c>
      <c r="D13" s="19" t="n">
        <v>5986</v>
      </c>
      <c r="E13" s="18" t="n">
        <v>500.14311858</v>
      </c>
      <c r="F13" s="20" t="n">
        <v>2.9191326</v>
      </c>
      <c r="G13" s="18" t="n">
        <v>475.36088002</v>
      </c>
      <c r="H13" s="20" t="n">
        <v>11.63682652</v>
      </c>
      <c r="I13" s="18" t="s">
        <v>404</v>
      </c>
      <c r="J13" s="20" t="s">
        <v>404</v>
      </c>
      <c r="K13" s="18" t="s">
        <v>404</v>
      </c>
      <c r="L13" s="20" t="s">
        <v>404</v>
      </c>
      <c r="M13" s="18" t="s">
        <v>404</v>
      </c>
      <c r="N13" s="20" t="s">
        <v>404</v>
      </c>
      <c r="O13" s="18" t="s">
        <v>404</v>
      </c>
      <c r="P13" s="20" t="s">
        <v>404</v>
      </c>
      <c r="Q13" s="18" t="n">
        <v>498.22579229</v>
      </c>
      <c r="R13" s="20" t="n">
        <v>8.09785177</v>
      </c>
    </row>
    <row r="14" spans="1:18">
      <c r="A14" s="15" t="s">
        <v>411</v>
      </c>
      <c r="B14" s="17" t="n">
        <v>5587</v>
      </c>
      <c r="C14" s="18">
        <f>(0.0/B14*100)</f>
        <v/>
      </c>
      <c r="D14" s="19" t="n">
        <v>5587</v>
      </c>
      <c r="E14" s="18" t="n">
        <v>518.92656104</v>
      </c>
      <c r="F14" s="20" t="n">
        <v>2.3110905</v>
      </c>
      <c r="G14" s="18" t="n">
        <v>523.67257868</v>
      </c>
      <c r="H14" s="20" t="n">
        <v>7.37246943</v>
      </c>
      <c r="I14" s="18" t="s">
        <v>404</v>
      </c>
      <c r="J14" s="20" t="s">
        <v>404</v>
      </c>
      <c r="K14" s="18" t="s">
        <v>404</v>
      </c>
      <c r="L14" s="20" t="s">
        <v>404</v>
      </c>
      <c r="M14" s="18" t="s">
        <v>404</v>
      </c>
      <c r="N14" s="20" t="s">
        <v>404</v>
      </c>
      <c r="O14" s="18" t="s">
        <v>404</v>
      </c>
      <c r="P14" s="20" t="s">
        <v>404</v>
      </c>
      <c r="Q14" s="18" t="n">
        <v>522.8898064700001</v>
      </c>
      <c r="R14" s="20" t="n">
        <v>14.25616612</v>
      </c>
    </row>
    <row r="15" spans="1:18">
      <c r="A15" s="15" t="s">
        <v>412</v>
      </c>
      <c r="B15" s="17" t="n">
        <v>5882</v>
      </c>
      <c r="C15" s="18">
        <f>(0.0/B15*100)</f>
        <v/>
      </c>
      <c r="D15" s="19" t="n">
        <v>5882</v>
      </c>
      <c r="E15" s="18" t="n">
        <v>525.44991411</v>
      </c>
      <c r="F15" s="20" t="n">
        <v>2.5055289</v>
      </c>
      <c r="G15" s="18" t="s">
        <v>404</v>
      </c>
      <c r="H15" s="20" t="s">
        <v>404</v>
      </c>
      <c r="I15" s="18" t="s">
        <v>404</v>
      </c>
      <c r="J15" s="20" t="s">
        <v>404</v>
      </c>
      <c r="K15" s="18" t="s">
        <v>404</v>
      </c>
      <c r="L15" s="20" t="s">
        <v>404</v>
      </c>
      <c r="M15" s="18" t="s">
        <v>404</v>
      </c>
      <c r="N15" s="20" t="s">
        <v>404</v>
      </c>
      <c r="O15" s="18" t="s">
        <v>404</v>
      </c>
      <c r="P15" s="20" t="s">
        <v>404</v>
      </c>
      <c r="Q15" s="18" t="n">
        <v>560.1341201400001</v>
      </c>
      <c r="R15" s="20" t="n">
        <v>17.30119044</v>
      </c>
    </row>
    <row r="16" spans="1:18">
      <c r="A16" s="15" t="s">
        <v>413</v>
      </c>
      <c r="B16" s="17" t="n">
        <v>6108</v>
      </c>
      <c r="C16" s="18">
        <f>(466.0/B16*100)</f>
        <v/>
      </c>
      <c r="D16" s="19" t="n">
        <v>5642</v>
      </c>
      <c r="E16" s="18" t="n">
        <v>502.03614422</v>
      </c>
      <c r="F16" s="20" t="n">
        <v>3.62490421</v>
      </c>
      <c r="G16" s="18" t="n">
        <v>518.04492664</v>
      </c>
      <c r="H16" s="20" t="n">
        <v>17.11546834</v>
      </c>
      <c r="I16" s="18" t="s">
        <v>404</v>
      </c>
      <c r="J16" s="20" t="s">
        <v>404</v>
      </c>
      <c r="K16" s="18" t="s">
        <v>404</v>
      </c>
      <c r="L16" s="20" t="s">
        <v>404</v>
      </c>
      <c r="M16" s="18" t="s">
        <v>404</v>
      </c>
      <c r="N16" s="20" t="s">
        <v>404</v>
      </c>
      <c r="O16" s="18" t="s">
        <v>404</v>
      </c>
      <c r="P16" s="20" t="s">
        <v>404</v>
      </c>
      <c r="Q16" s="18" t="n">
        <v>471.07167751</v>
      </c>
      <c r="R16" s="20" t="n">
        <v>39.78311797</v>
      </c>
    </row>
    <row r="17" spans="1:18">
      <c r="A17" s="15" t="s">
        <v>414</v>
      </c>
      <c r="B17" s="17" t="n">
        <v>6504</v>
      </c>
      <c r="C17" s="18">
        <f>(1325.0/B17*100)</f>
        <v/>
      </c>
      <c r="D17" s="19" t="n">
        <v>5179</v>
      </c>
      <c r="E17" s="18" t="n">
        <v>507.07910229</v>
      </c>
      <c r="F17" s="20" t="n">
        <v>3.92006771</v>
      </c>
      <c r="G17" s="18" t="n">
        <v>547.3202483699999</v>
      </c>
      <c r="H17" s="20" t="n">
        <v>68.63021145</v>
      </c>
      <c r="I17" s="18" t="s">
        <v>404</v>
      </c>
      <c r="J17" s="20" t="s">
        <v>404</v>
      </c>
      <c r="K17" s="18" t="s">
        <v>404</v>
      </c>
      <c r="L17" s="20" t="s">
        <v>404</v>
      </c>
      <c r="M17" s="18" t="s">
        <v>404</v>
      </c>
      <c r="N17" s="20" t="s">
        <v>404</v>
      </c>
      <c r="O17" s="18" t="s">
        <v>404</v>
      </c>
      <c r="P17" s="20" t="s">
        <v>404</v>
      </c>
      <c r="Q17" s="18" t="n">
        <v>552.57077075</v>
      </c>
      <c r="R17" s="20" t="n">
        <v>19.8993295</v>
      </c>
    </row>
    <row r="18" spans="1:18">
      <c r="A18" s="15" t="s">
        <v>415</v>
      </c>
      <c r="B18" s="17" t="n">
        <v>5532</v>
      </c>
      <c r="C18" s="18">
        <f>(0.0/B18*100)</f>
        <v/>
      </c>
      <c r="D18" s="19" t="n">
        <v>5532</v>
      </c>
      <c r="E18" s="18" t="n">
        <v>467.8246323</v>
      </c>
      <c r="F18" s="20" t="n">
        <v>4.29930471</v>
      </c>
      <c r="G18" s="18" t="n">
        <v>476.33386645</v>
      </c>
      <c r="H18" s="20" t="n">
        <v>39.99404249</v>
      </c>
      <c r="I18" s="18" t="s">
        <v>404</v>
      </c>
      <c r="J18" s="20" t="s">
        <v>404</v>
      </c>
      <c r="K18" s="18" t="s">
        <v>404</v>
      </c>
      <c r="L18" s="20" t="s">
        <v>404</v>
      </c>
      <c r="M18" s="18" t="s">
        <v>404</v>
      </c>
      <c r="N18" s="20" t="s">
        <v>404</v>
      </c>
      <c r="O18" s="18" t="s">
        <v>404</v>
      </c>
      <c r="P18" s="20" t="s">
        <v>404</v>
      </c>
      <c r="Q18" s="18" t="n">
        <v>350.66998914</v>
      </c>
      <c r="R18" s="20" t="n">
        <v>28.28912411</v>
      </c>
    </row>
    <row r="19" spans="1:18">
      <c r="A19" s="15" t="s">
        <v>416</v>
      </c>
      <c r="B19" s="17" t="n">
        <v>5658</v>
      </c>
      <c r="C19" s="18">
        <f>(327.0/B19*100)</f>
        <v/>
      </c>
      <c r="D19" s="19" t="n">
        <v>5331</v>
      </c>
      <c r="E19" s="18" t="n">
        <v>470.89060995</v>
      </c>
      <c r="F19" s="20" t="n">
        <v>3.12024577</v>
      </c>
      <c r="G19" s="18" t="n">
        <v>387.13519714</v>
      </c>
      <c r="H19" s="20" t="n">
        <v>16.22897011</v>
      </c>
      <c r="I19" s="18" t="s">
        <v>404</v>
      </c>
      <c r="J19" s="20" t="s">
        <v>404</v>
      </c>
      <c r="K19" s="18" t="s">
        <v>404</v>
      </c>
      <c r="L19" s="20" t="s">
        <v>404</v>
      </c>
      <c r="M19" s="18" t="s">
        <v>404</v>
      </c>
      <c r="N19" s="20" t="s">
        <v>404</v>
      </c>
      <c r="O19" s="18" t="s">
        <v>404</v>
      </c>
      <c r="P19" s="20" t="s">
        <v>404</v>
      </c>
      <c r="Q19" s="18" t="n">
        <v>455.85266951</v>
      </c>
      <c r="R19" s="20" t="n">
        <v>63.43455687</v>
      </c>
    </row>
    <row r="20" spans="1:18">
      <c r="A20" s="15" t="s">
        <v>417</v>
      </c>
      <c r="B20" s="17" t="n">
        <v>3371</v>
      </c>
      <c r="C20" s="18">
        <f>(24.0/B20*100)</f>
        <v/>
      </c>
      <c r="D20" s="19" t="n">
        <v>3347</v>
      </c>
      <c r="E20" s="18" t="n">
        <v>481.20473297</v>
      </c>
      <c r="F20" s="20" t="n">
        <v>2.04041197</v>
      </c>
      <c r="G20" s="18" t="n">
        <v>504.02949558</v>
      </c>
      <c r="H20" s="20" t="n">
        <v>11.31301888</v>
      </c>
      <c r="I20" s="18" t="s">
        <v>404</v>
      </c>
      <c r="J20" s="20" t="s">
        <v>404</v>
      </c>
      <c r="K20" s="18" t="s">
        <v>404</v>
      </c>
      <c r="L20" s="20" t="s">
        <v>404</v>
      </c>
      <c r="M20" s="18" t="s">
        <v>404</v>
      </c>
      <c r="N20" s="20" t="s">
        <v>404</v>
      </c>
      <c r="O20" s="18" t="s">
        <v>404</v>
      </c>
      <c r="P20" s="20" t="s">
        <v>404</v>
      </c>
      <c r="Q20" s="18" t="n">
        <v>462.27626049</v>
      </c>
      <c r="R20" s="20" t="n">
        <v>14.02255366</v>
      </c>
    </row>
    <row r="21" spans="1:18">
      <c r="A21" s="15" t="s">
        <v>418</v>
      </c>
      <c r="B21" s="17" t="n">
        <v>5741</v>
      </c>
      <c r="C21" s="18">
        <f>(0.0/B21*100)</f>
        <v/>
      </c>
      <c r="D21" s="19" t="n">
        <v>5741</v>
      </c>
      <c r="E21" s="18" t="n">
        <v>521.17074788</v>
      </c>
      <c r="F21" s="20" t="n">
        <v>2.69113692</v>
      </c>
      <c r="G21" s="18" t="s">
        <v>404</v>
      </c>
      <c r="H21" s="20" t="s">
        <v>404</v>
      </c>
      <c r="I21" s="18" t="s">
        <v>404</v>
      </c>
      <c r="J21" s="20" t="s">
        <v>404</v>
      </c>
      <c r="K21" s="18" t="s">
        <v>404</v>
      </c>
      <c r="L21" s="20" t="s">
        <v>404</v>
      </c>
      <c r="M21" s="18" t="s">
        <v>404</v>
      </c>
      <c r="N21" s="20" t="s">
        <v>404</v>
      </c>
      <c r="O21" s="18" t="s">
        <v>404</v>
      </c>
      <c r="P21" s="20" t="s">
        <v>404</v>
      </c>
      <c r="Q21" s="18" t="n">
        <v>516.6350737499999</v>
      </c>
      <c r="R21" s="20" t="n">
        <v>8.50136638</v>
      </c>
    </row>
    <row r="22" spans="1:18">
      <c r="A22" s="15" t="s">
        <v>419</v>
      </c>
      <c r="B22" s="17" t="n">
        <v>6598</v>
      </c>
      <c r="C22" s="18">
        <f>(0.0/B22*100)</f>
        <v/>
      </c>
      <c r="D22" s="19" t="n">
        <v>6598</v>
      </c>
      <c r="E22" s="18" t="n">
        <v>480.08466779</v>
      </c>
      <c r="F22" s="20" t="n">
        <v>3.67542231</v>
      </c>
      <c r="G22" s="18" t="n">
        <v>450.21666689</v>
      </c>
      <c r="H22" s="20" t="n">
        <v>34.92466531</v>
      </c>
      <c r="I22" s="18" t="s">
        <v>404</v>
      </c>
      <c r="J22" s="20" t="s">
        <v>404</v>
      </c>
      <c r="K22" s="18" t="s">
        <v>404</v>
      </c>
      <c r="L22" s="20" t="s">
        <v>404</v>
      </c>
      <c r="M22" s="18" t="s">
        <v>404</v>
      </c>
      <c r="N22" s="20" t="s">
        <v>404</v>
      </c>
      <c r="O22" s="18" t="s">
        <v>404</v>
      </c>
      <c r="P22" s="20" t="s">
        <v>404</v>
      </c>
      <c r="Q22" s="18" t="n">
        <v>477.1133593</v>
      </c>
      <c r="R22" s="20" t="n">
        <v>47.60796993</v>
      </c>
    </row>
    <row r="23" spans="1:18">
      <c r="A23" s="15" t="s">
        <v>420</v>
      </c>
      <c r="B23" s="17" t="n">
        <v>11583</v>
      </c>
      <c r="C23" s="18">
        <f>(3185.0/B23*100)</f>
        <v/>
      </c>
      <c r="D23" s="19" t="n">
        <v>8398</v>
      </c>
      <c r="E23" s="18" t="n">
        <v>490.13198431</v>
      </c>
      <c r="F23" s="20" t="n">
        <v>3.68891737</v>
      </c>
      <c r="G23" s="18" t="n">
        <v>491.03072152</v>
      </c>
      <c r="H23" s="20" t="n">
        <v>15.02912863</v>
      </c>
      <c r="I23" s="18" t="s">
        <v>404</v>
      </c>
      <c r="J23" s="20" t="s">
        <v>404</v>
      </c>
      <c r="K23" s="18" t="s">
        <v>404</v>
      </c>
      <c r="L23" s="20" t="s">
        <v>404</v>
      </c>
      <c r="M23" s="18" t="s">
        <v>404</v>
      </c>
      <c r="N23" s="20" t="s">
        <v>404</v>
      </c>
      <c r="O23" s="18" t="s">
        <v>404</v>
      </c>
      <c r="P23" s="20" t="s">
        <v>404</v>
      </c>
      <c r="Q23" s="18" t="n">
        <v>465.51377819</v>
      </c>
      <c r="R23" s="20" t="n">
        <v>17.33149797</v>
      </c>
    </row>
    <row r="24" spans="1:18">
      <c r="A24" s="15" t="s">
        <v>421</v>
      </c>
      <c r="B24" s="17" t="n">
        <v>6647</v>
      </c>
      <c r="C24" s="18">
        <f>(0.0/B24*100)</f>
        <v/>
      </c>
      <c r="D24" s="19" t="n">
        <v>6647</v>
      </c>
      <c r="E24" s="18" t="n">
        <v>514.93584488</v>
      </c>
      <c r="F24" s="20" t="n">
        <v>4.60235187</v>
      </c>
      <c r="G24" s="18" t="n">
        <v>518.44353559</v>
      </c>
      <c r="H24" s="20" t="n">
        <v>6.4562113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518.31292638</v>
      </c>
      <c r="F25" s="20" t="n">
        <v>3.68088243</v>
      </c>
      <c r="G25" s="18" t="n">
        <v>502.12277792</v>
      </c>
      <c r="H25" s="20" t="n">
        <v>21.01899746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488.22031925</v>
      </c>
      <c r="F26" s="20" t="n">
        <v>1.88353692</v>
      </c>
      <c r="G26" s="18" t="n">
        <v>487.16419456</v>
      </c>
      <c r="H26" s="20" t="n">
        <v>12.35153502</v>
      </c>
      <c r="I26" s="18" t="s">
        <v>404</v>
      </c>
      <c r="J26" s="20" t="s">
        <v>404</v>
      </c>
      <c r="K26" s="18" t="s">
        <v>404</v>
      </c>
      <c r="L26" s="20" t="s">
        <v>404</v>
      </c>
      <c r="M26" s="18" t="s">
        <v>404</v>
      </c>
      <c r="N26" s="20" t="s">
        <v>404</v>
      </c>
      <c r="O26" s="18" t="s">
        <v>404</v>
      </c>
      <c r="P26" s="20" t="s">
        <v>404</v>
      </c>
      <c r="Q26" s="18" t="n">
        <v>462.48363822</v>
      </c>
      <c r="R26" s="20" t="n">
        <v>17.50015009</v>
      </c>
    </row>
    <row r="27" spans="1:18">
      <c r="A27" s="15" t="s">
        <v>424</v>
      </c>
      <c r="B27" s="17" t="n">
        <v>5299</v>
      </c>
      <c r="C27" s="18">
        <f>(0.0/B27*100)</f>
        <v/>
      </c>
      <c r="D27" s="19" t="n">
        <v>5299</v>
      </c>
      <c r="E27" s="18" t="n">
        <v>478.59605017</v>
      </c>
      <c r="F27" s="20" t="n">
        <v>1.36868192</v>
      </c>
      <c r="G27" s="18" t="n">
        <v>556.18468809</v>
      </c>
      <c r="H27" s="20" t="n">
        <v>6.71253343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424.05723069</v>
      </c>
      <c r="F28" s="20" t="n">
        <v>2.75876556</v>
      </c>
      <c r="G28" s="18" t="n">
        <v>412.17305405</v>
      </c>
      <c r="H28" s="20" t="n">
        <v>9.930125</v>
      </c>
      <c r="I28" s="18" t="s">
        <v>404</v>
      </c>
      <c r="J28" s="20" t="s">
        <v>404</v>
      </c>
      <c r="K28" s="18" t="s">
        <v>404</v>
      </c>
      <c r="L28" s="20" t="s">
        <v>404</v>
      </c>
      <c r="M28" s="18" t="s">
        <v>404</v>
      </c>
      <c r="N28" s="20" t="s">
        <v>404</v>
      </c>
      <c r="O28" s="18" t="s">
        <v>404</v>
      </c>
      <c r="P28" s="20" t="s">
        <v>404</v>
      </c>
      <c r="Q28" s="18" t="n">
        <v>388.92623149</v>
      </c>
      <c r="R28" s="20" t="n">
        <v>10.67093825</v>
      </c>
    </row>
    <row r="29" spans="1:18">
      <c r="A29" s="15" t="s">
        <v>426</v>
      </c>
      <c r="B29" s="17" t="n">
        <v>5385</v>
      </c>
      <c r="C29" s="18">
        <f>(1123.0/B29*100)</f>
        <v/>
      </c>
      <c r="D29" s="19" t="n">
        <v>4262</v>
      </c>
      <c r="E29" s="18" t="n">
        <v>505.5512049</v>
      </c>
      <c r="F29" s="20" t="n">
        <v>6.06194826</v>
      </c>
      <c r="G29" s="18" t="n">
        <v>520.93026471</v>
      </c>
      <c r="H29" s="20" t="n">
        <v>30.53697922</v>
      </c>
      <c r="I29" s="18" t="s">
        <v>404</v>
      </c>
      <c r="J29" s="20" t="s">
        <v>404</v>
      </c>
      <c r="K29" s="18" t="s">
        <v>404</v>
      </c>
      <c r="L29" s="20" t="s">
        <v>404</v>
      </c>
      <c r="M29" s="18" t="s">
        <v>404</v>
      </c>
      <c r="N29" s="20" t="s">
        <v>404</v>
      </c>
      <c r="O29" s="18" t="s">
        <v>404</v>
      </c>
      <c r="P29" s="20" t="s">
        <v>404</v>
      </c>
      <c r="Q29" s="18" t="n">
        <v>488.09129797</v>
      </c>
      <c r="R29" s="20" t="n">
        <v>11.34151689</v>
      </c>
    </row>
    <row r="30" spans="1:18">
      <c r="A30" s="15" t="s">
        <v>427</v>
      </c>
      <c r="B30" s="17" t="n">
        <v>4520</v>
      </c>
      <c r="C30" s="18">
        <f>(1053.0/B30*100)</f>
        <v/>
      </c>
      <c r="D30" s="19" t="n">
        <v>3467</v>
      </c>
      <c r="E30" s="18" t="n">
        <v>511.15988653</v>
      </c>
      <c r="F30" s="20" t="n">
        <v>3.02254968</v>
      </c>
      <c r="G30" s="18" t="s">
        <v>404</v>
      </c>
      <c r="H30" s="20" t="s">
        <v>404</v>
      </c>
      <c r="I30" s="18" t="s">
        <v>404</v>
      </c>
      <c r="J30" s="20" t="s">
        <v>404</v>
      </c>
      <c r="K30" s="18" t="s">
        <v>404</v>
      </c>
      <c r="L30" s="20" t="s">
        <v>404</v>
      </c>
      <c r="M30" s="18" t="s">
        <v>404</v>
      </c>
      <c r="N30" s="20" t="s">
        <v>404</v>
      </c>
      <c r="O30" s="18" t="s">
        <v>404</v>
      </c>
      <c r="P30" s="20" t="s">
        <v>404</v>
      </c>
      <c r="Q30" s="18" t="n">
        <v>528.92065024</v>
      </c>
      <c r="R30" s="20" t="n">
        <v>31.84377565</v>
      </c>
    </row>
    <row r="31" spans="1:18">
      <c r="A31" s="15" t="s">
        <v>428</v>
      </c>
      <c r="B31" s="17" t="n">
        <v>5456</v>
      </c>
      <c r="C31" s="18">
        <f>(502.0/B31*100)</f>
        <v/>
      </c>
      <c r="D31" s="19" t="n">
        <v>4954</v>
      </c>
      <c r="E31" s="18" t="n">
        <v>515.1109421800001</v>
      </c>
      <c r="F31" s="20" t="n">
        <v>2.53783305</v>
      </c>
      <c r="G31" s="18" t="n">
        <v>461.79259477</v>
      </c>
      <c r="H31" s="20" t="n">
        <v>12.98022353</v>
      </c>
      <c r="I31" s="18" t="s">
        <v>404</v>
      </c>
      <c r="J31" s="20" t="s">
        <v>404</v>
      </c>
      <c r="K31" s="18" t="s">
        <v>404</v>
      </c>
      <c r="L31" s="20" t="s">
        <v>404</v>
      </c>
      <c r="M31" s="18" t="s">
        <v>404</v>
      </c>
      <c r="N31" s="20" t="s">
        <v>404</v>
      </c>
      <c r="O31" s="18" t="s">
        <v>404</v>
      </c>
      <c r="P31" s="20" t="s">
        <v>404</v>
      </c>
      <c r="Q31" s="18" t="n">
        <v>505.9367004</v>
      </c>
      <c r="R31" s="20" t="n">
        <v>11.94714589</v>
      </c>
    </row>
    <row r="32" spans="1:18">
      <c r="A32" s="15" t="s">
        <v>429</v>
      </c>
      <c r="B32" s="17" t="n">
        <v>4478</v>
      </c>
      <c r="C32" s="18">
        <f>(0.0/B32*100)</f>
        <v/>
      </c>
      <c r="D32" s="19" t="n">
        <v>4478</v>
      </c>
      <c r="E32" s="18" t="n">
        <v>505.16437633</v>
      </c>
      <c r="F32" s="20" t="n">
        <v>2.48964566</v>
      </c>
      <c r="G32" s="18" t="s">
        <v>404</v>
      </c>
      <c r="H32" s="20" t="s">
        <v>404</v>
      </c>
      <c r="I32" s="18" t="s">
        <v>404</v>
      </c>
      <c r="J32" s="20" t="s">
        <v>404</v>
      </c>
      <c r="K32" s="18" t="s">
        <v>404</v>
      </c>
      <c r="L32" s="20" t="s">
        <v>404</v>
      </c>
      <c r="M32" s="18" t="s">
        <v>404</v>
      </c>
      <c r="N32" s="20" t="s">
        <v>404</v>
      </c>
      <c r="O32" s="18" t="s">
        <v>404</v>
      </c>
      <c r="P32" s="20" t="s">
        <v>404</v>
      </c>
      <c r="Q32" s="18" t="n">
        <v>548.9330025199999</v>
      </c>
      <c r="R32" s="20" t="n">
        <v>6.89841916</v>
      </c>
    </row>
    <row r="33" spans="1:18">
      <c r="A33" s="15" t="s">
        <v>430</v>
      </c>
      <c r="B33" s="17" t="n">
        <v>7325</v>
      </c>
      <c r="C33" s="18">
        <f>(29.0/B33*100)</f>
        <v/>
      </c>
      <c r="D33" s="19" t="n">
        <v>7296</v>
      </c>
      <c r="E33" s="18" t="n">
        <v>497.16253074</v>
      </c>
      <c r="F33" s="20" t="n">
        <v>2.83144168</v>
      </c>
      <c r="G33" s="18" t="n">
        <v>528.88606479</v>
      </c>
      <c r="H33" s="20" t="n">
        <v>10.06051295</v>
      </c>
      <c r="I33" s="18" t="s">
        <v>404</v>
      </c>
      <c r="J33" s="20" t="s">
        <v>404</v>
      </c>
      <c r="K33" s="18" t="s">
        <v>404</v>
      </c>
      <c r="L33" s="20" t="s">
        <v>404</v>
      </c>
      <c r="M33" s="18" t="s">
        <v>404</v>
      </c>
      <c r="N33" s="20" t="s">
        <v>404</v>
      </c>
      <c r="O33" s="18" t="s">
        <v>404</v>
      </c>
      <c r="P33" s="20" t="s">
        <v>404</v>
      </c>
      <c r="Q33" s="18" t="n">
        <v>473.42522199</v>
      </c>
      <c r="R33" s="20" t="n">
        <v>11.94411467</v>
      </c>
    </row>
    <row r="34" spans="1:18">
      <c r="A34" s="15" t="s">
        <v>431</v>
      </c>
      <c r="B34" s="17" t="n">
        <v>6350</v>
      </c>
      <c r="C34" s="18">
        <f>(0.0/B34*100)</f>
        <v/>
      </c>
      <c r="D34" s="19" t="n">
        <v>6350</v>
      </c>
      <c r="E34" s="18" t="n">
        <v>453.59452573</v>
      </c>
      <c r="F34" s="20" t="n">
        <v>2.91472362</v>
      </c>
      <c r="G34" s="18" t="n">
        <v>393.53227798</v>
      </c>
      <c r="H34" s="20" t="n">
        <v>35.75933408</v>
      </c>
      <c r="I34" s="18" t="s">
        <v>404</v>
      </c>
      <c r="J34" s="20" t="s">
        <v>404</v>
      </c>
      <c r="K34" s="18" t="s">
        <v>404</v>
      </c>
      <c r="L34" s="20" t="s">
        <v>404</v>
      </c>
      <c r="M34" s="18" t="s">
        <v>404</v>
      </c>
      <c r="N34" s="20" t="s">
        <v>404</v>
      </c>
      <c r="O34" s="18" t="s">
        <v>404</v>
      </c>
      <c r="P34" s="20" t="s">
        <v>404</v>
      </c>
      <c r="Q34" s="18" t="n">
        <v>487.2724487</v>
      </c>
      <c r="R34" s="20" t="n">
        <v>33.89296051</v>
      </c>
    </row>
    <row r="35" spans="1:18">
      <c r="A35" s="15" t="s">
        <v>432</v>
      </c>
      <c r="B35" s="17" t="n">
        <v>6406</v>
      </c>
      <c r="C35" s="18">
        <f>(443.0/B35*100)</f>
        <v/>
      </c>
      <c r="D35" s="19" t="n">
        <v>5963</v>
      </c>
      <c r="E35" s="18" t="n">
        <v>508.11739791</v>
      </c>
      <c r="F35" s="20" t="n">
        <v>1.49567818</v>
      </c>
      <c r="G35" s="18" t="n">
        <v>467.97673607</v>
      </c>
      <c r="H35" s="20" t="n">
        <v>19.85500188</v>
      </c>
      <c r="I35" s="18" t="s">
        <v>404</v>
      </c>
      <c r="J35" s="20" t="s">
        <v>404</v>
      </c>
      <c r="K35" s="18" t="s">
        <v>404</v>
      </c>
      <c r="L35" s="20" t="s">
        <v>404</v>
      </c>
      <c r="M35" s="18" t="s">
        <v>404</v>
      </c>
      <c r="N35" s="20" t="s">
        <v>404</v>
      </c>
      <c r="O35" s="18" t="s">
        <v>404</v>
      </c>
      <c r="P35" s="20" t="s">
        <v>404</v>
      </c>
      <c r="Q35" s="18" t="n">
        <v>495.4775502</v>
      </c>
      <c r="R35" s="20" t="n">
        <v>9.032376859999999</v>
      </c>
    </row>
    <row r="36" spans="1:18">
      <c r="A36" s="15" t="s">
        <v>433</v>
      </c>
      <c r="B36" s="17" t="n">
        <v>6736</v>
      </c>
      <c r="C36" s="18">
        <f>(10.0/B36*100)</f>
        <v/>
      </c>
      <c r="D36" s="19" t="n">
        <v>6726</v>
      </c>
      <c r="E36" s="18" t="n">
        <v>494.27527336</v>
      </c>
      <c r="F36" s="20" t="n">
        <v>2.48019725</v>
      </c>
      <c r="G36" s="18" t="n">
        <v>512.0095870500001</v>
      </c>
      <c r="H36" s="20" t="n">
        <v>10.5816573</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500.8895838</v>
      </c>
      <c r="F37" s="20" t="n">
        <v>3.49186991</v>
      </c>
      <c r="G37" s="18" t="n">
        <v>444.22045485</v>
      </c>
      <c r="H37" s="20" t="n">
        <v>15.54213441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492.69981428</v>
      </c>
      <c r="F38" s="20" t="n">
        <v>3.32122841</v>
      </c>
      <c r="G38" s="18" t="n">
        <v>456.19444463</v>
      </c>
      <c r="H38" s="20" t="n">
        <v>29.29609905</v>
      </c>
      <c r="I38" s="18" t="s">
        <v>404</v>
      </c>
      <c r="J38" s="20" t="s">
        <v>404</v>
      </c>
      <c r="K38" s="18" t="s">
        <v>404</v>
      </c>
      <c r="L38" s="20" t="s">
        <v>404</v>
      </c>
      <c r="M38" s="18" t="s">
        <v>404</v>
      </c>
      <c r="N38" s="20" t="s">
        <v>404</v>
      </c>
      <c r="O38" s="18" t="s">
        <v>404</v>
      </c>
      <c r="P38" s="20" t="s">
        <v>404</v>
      </c>
      <c r="Q38" s="18" t="n">
        <v>491.88471546</v>
      </c>
      <c r="R38" s="20" t="n">
        <v>14.19699035</v>
      </c>
    </row>
    <row r="39" spans="1:18">
      <c r="A39" s="15" t="s">
        <v>436</v>
      </c>
      <c r="B39" s="17" t="n">
        <v>5895</v>
      </c>
      <c r="C39" s="18">
        <f>(0.0/B39*100)</f>
        <v/>
      </c>
      <c r="D39" s="19" t="n">
        <v>5895</v>
      </c>
      <c r="E39" s="18" t="n">
        <v>429.27605626</v>
      </c>
      <c r="F39" s="20" t="n">
        <v>4.24895691</v>
      </c>
      <c r="G39" s="18" t="n">
        <v>413.200491</v>
      </c>
      <c r="H39" s="20" t="n">
        <v>18.06048543</v>
      </c>
      <c r="I39" s="18" t="s">
        <v>404</v>
      </c>
      <c r="J39" s="20" t="s">
        <v>404</v>
      </c>
      <c r="K39" s="18" t="s">
        <v>404</v>
      </c>
      <c r="L39" s="20" t="s">
        <v>404</v>
      </c>
      <c r="M39" s="18" t="s">
        <v>404</v>
      </c>
      <c r="N39" s="20" t="s">
        <v>404</v>
      </c>
      <c r="O39" s="18" t="s">
        <v>404</v>
      </c>
      <c r="P39" s="20" t="s">
        <v>404</v>
      </c>
      <c r="Q39" s="18" t="n">
        <v>274.8543</v>
      </c>
      <c r="R39" s="20" t="n">
        <v>25.77592836</v>
      </c>
    </row>
    <row r="40" spans="1:18">
      <c r="A40" s="15" t="s">
        <v>437</v>
      </c>
      <c r="B40" s="17" t="n">
        <v>14157</v>
      </c>
      <c r="C40" s="18">
        <f>(2928.0/B40*100)</f>
        <v/>
      </c>
      <c r="D40" s="19" t="n">
        <v>11229</v>
      </c>
      <c r="E40" s="18" t="n">
        <v>500.60952328</v>
      </c>
      <c r="F40" s="20" t="n">
        <v>3.3818947</v>
      </c>
      <c r="G40" s="18" t="s">
        <v>404</v>
      </c>
      <c r="H40" s="20" t="s">
        <v>404</v>
      </c>
      <c r="I40" s="18" t="s">
        <v>404</v>
      </c>
      <c r="J40" s="20" t="s">
        <v>404</v>
      </c>
      <c r="K40" s="18" t="s">
        <v>404</v>
      </c>
      <c r="L40" s="20" t="s">
        <v>404</v>
      </c>
      <c r="M40" s="18" t="s">
        <v>404</v>
      </c>
      <c r="N40" s="20" t="s">
        <v>404</v>
      </c>
      <c r="O40" s="18" t="s">
        <v>404</v>
      </c>
      <c r="P40" s="20" t="s">
        <v>404</v>
      </c>
      <c r="Q40" s="18" t="n">
        <v>490.22528837</v>
      </c>
      <c r="R40" s="20" t="n">
        <v>7.71808875</v>
      </c>
    </row>
    <row r="41" spans="1:18">
      <c r="A41" s="15" t="s">
        <v>438</v>
      </c>
      <c r="B41" s="17" t="n">
        <v>5712</v>
      </c>
      <c r="C41" s="18">
        <f>(99.0/B41*100)</f>
        <v/>
      </c>
      <c r="D41" s="19" t="n">
        <v>5613</v>
      </c>
      <c r="E41" s="18" t="n">
        <v>497.2443333</v>
      </c>
      <c r="F41" s="20" t="n">
        <v>3.36504746</v>
      </c>
      <c r="G41" s="18" t="n">
        <v>533.86570096</v>
      </c>
      <c r="H41" s="20" t="n">
        <v>10.79041251</v>
      </c>
      <c r="I41" s="18" t="s">
        <v>404</v>
      </c>
      <c r="J41" s="20" t="s">
        <v>404</v>
      </c>
      <c r="K41" s="18" t="s">
        <v>404</v>
      </c>
      <c r="L41" s="20" t="s">
        <v>404</v>
      </c>
      <c r="M41" s="18" t="s">
        <v>404</v>
      </c>
      <c r="N41" s="20" t="s">
        <v>404</v>
      </c>
      <c r="O41" s="18" t="s">
        <v>404</v>
      </c>
      <c r="P41" s="20" t="s">
        <v>404</v>
      </c>
      <c r="Q41" s="18" t="n">
        <v>498.88408796</v>
      </c>
      <c r="R41" s="20" t="n">
        <v>6.93253395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405.147015</v>
      </c>
      <c r="F44" s="20" t="n">
        <v>4.16859918</v>
      </c>
      <c r="G44" s="18" t="s">
        <v>404</v>
      </c>
      <c r="H44" s="20" t="s">
        <v>404</v>
      </c>
      <c r="I44" s="18" t="s">
        <v>404</v>
      </c>
      <c r="J44" s="20" t="s">
        <v>404</v>
      </c>
      <c r="K44" s="18" t="s">
        <v>404</v>
      </c>
      <c r="L44" s="20" t="s">
        <v>404</v>
      </c>
      <c r="M44" s="18" t="s">
        <v>404</v>
      </c>
      <c r="N44" s="20" t="s">
        <v>404</v>
      </c>
      <c r="O44" s="18" t="n">
        <v>397.66240037</v>
      </c>
      <c r="P44" s="20" t="n">
        <v>15.73734627</v>
      </c>
      <c r="Q44" s="18" t="n">
        <v>503.096413</v>
      </c>
      <c r="R44" s="20" t="n">
        <v>28.73731351</v>
      </c>
    </row>
    <row r="45" spans="1:18">
      <c r="A45" s="15" t="s">
        <v>442</v>
      </c>
      <c r="B45" s="17" t="n">
        <v>5519</v>
      </c>
      <c r="C45" s="18">
        <f>(0.0/B45*100)</f>
        <v/>
      </c>
      <c r="D45" s="19" t="n">
        <v>5519</v>
      </c>
      <c r="E45" s="18" t="n">
        <v>351.52765719</v>
      </c>
      <c r="F45" s="20" t="n">
        <v>3.14701475</v>
      </c>
      <c r="G45" s="18" t="n">
        <v>328.77675625</v>
      </c>
      <c r="H45" s="20" t="n">
        <v>11.24209369</v>
      </c>
      <c r="I45" s="18" t="s">
        <v>404</v>
      </c>
      <c r="J45" s="20" t="s">
        <v>404</v>
      </c>
      <c r="K45" s="18" t="s">
        <v>404</v>
      </c>
      <c r="L45" s="20" t="s">
        <v>404</v>
      </c>
      <c r="M45" s="18" t="s">
        <v>404</v>
      </c>
      <c r="N45" s="20" t="s">
        <v>404</v>
      </c>
      <c r="O45" s="18" t="s">
        <v>404</v>
      </c>
      <c r="P45" s="20" t="s">
        <v>404</v>
      </c>
      <c r="Q45" s="18" t="n">
        <v>328.22201057</v>
      </c>
      <c r="R45" s="20" t="n">
        <v>15.24363252</v>
      </c>
    </row>
    <row r="46" spans="1:18">
      <c r="A46" s="15" t="s">
        <v>443</v>
      </c>
      <c r="B46" s="17" t="n">
        <v>23141</v>
      </c>
      <c r="C46" s="18">
        <f>(4196.0/B46*100)</f>
        <v/>
      </c>
      <c r="D46" s="19" t="n">
        <v>18945</v>
      </c>
      <c r="E46" s="18" t="n">
        <v>413.09620837</v>
      </c>
      <c r="F46" s="20" t="n">
        <v>3.22879566</v>
      </c>
      <c r="G46" s="18" t="n">
        <v>401.0139708</v>
      </c>
      <c r="H46" s="20" t="n">
        <v>20.48100289</v>
      </c>
      <c r="I46" s="18" t="s">
        <v>404</v>
      </c>
      <c r="J46" s="20" t="s">
        <v>404</v>
      </c>
      <c r="K46" s="18" t="s">
        <v>404</v>
      </c>
      <c r="L46" s="20" t="s">
        <v>404</v>
      </c>
      <c r="M46" s="18" t="s">
        <v>404</v>
      </c>
      <c r="N46" s="20" t="s">
        <v>404</v>
      </c>
      <c r="O46" s="18" t="s">
        <v>404</v>
      </c>
      <c r="P46" s="20" t="s">
        <v>404</v>
      </c>
      <c r="Q46" s="18" t="n">
        <v>378.20805008</v>
      </c>
      <c r="R46" s="20" t="n">
        <v>11.61120105</v>
      </c>
    </row>
    <row r="47" spans="1:18">
      <c r="A47" s="15" t="s">
        <v>444</v>
      </c>
      <c r="B47" s="17" t="n">
        <v>5928</v>
      </c>
      <c r="C47" s="18">
        <f>(0.0/B47*100)</f>
        <v/>
      </c>
      <c r="D47" s="19" t="n">
        <v>5928</v>
      </c>
      <c r="E47" s="18" t="n">
        <v>431.81716881</v>
      </c>
      <c r="F47" s="20" t="n">
        <v>5.25856015</v>
      </c>
      <c r="G47" s="18" t="n">
        <v>365.96048166</v>
      </c>
      <c r="H47" s="20" t="n">
        <v>26.83892228</v>
      </c>
      <c r="I47" s="18" t="s">
        <v>404</v>
      </c>
      <c r="J47" s="20" t="s">
        <v>404</v>
      </c>
      <c r="K47" s="18" t="s">
        <v>404</v>
      </c>
      <c r="L47" s="20" t="s">
        <v>404</v>
      </c>
      <c r="M47" s="18" t="s">
        <v>404</v>
      </c>
      <c r="N47" s="20" t="s">
        <v>404</v>
      </c>
      <c r="O47" s="18" t="s">
        <v>404</v>
      </c>
      <c r="P47" s="20" t="s">
        <v>404</v>
      </c>
      <c r="Q47" s="18" t="n">
        <v>499.56237767</v>
      </c>
      <c r="R47" s="20" t="n">
        <v>22.77523511</v>
      </c>
    </row>
    <row r="48" spans="1:18">
      <c r="A48" s="15" t="s">
        <v>445</v>
      </c>
      <c r="B48" s="17" t="n">
        <v>9841</v>
      </c>
      <c r="C48" s="18">
        <f>(40.0/B48*100)</f>
        <v/>
      </c>
      <c r="D48" s="19" t="n">
        <v>9801</v>
      </c>
      <c r="E48" s="18" t="n">
        <v>494.70194675</v>
      </c>
      <c r="F48" s="20" t="n">
        <v>5.23569426</v>
      </c>
      <c r="G48" s="18" t="n">
        <v>415.36064766</v>
      </c>
      <c r="H48" s="20" t="n">
        <v>6.10244664</v>
      </c>
      <c r="I48" s="18" t="s">
        <v>404</v>
      </c>
      <c r="J48" s="20" t="s">
        <v>404</v>
      </c>
      <c r="K48" s="18" t="s">
        <v>404</v>
      </c>
      <c r="L48" s="20" t="s">
        <v>404</v>
      </c>
      <c r="M48" s="18" t="s">
        <v>404</v>
      </c>
      <c r="N48" s="20" t="s">
        <v>404</v>
      </c>
      <c r="O48" s="18" t="s">
        <v>404</v>
      </c>
      <c r="P48" s="20" t="s">
        <v>404</v>
      </c>
      <c r="Q48" s="18" t="n">
        <v>388.42359833</v>
      </c>
      <c r="R48" s="20" t="n">
        <v>11.00937144</v>
      </c>
    </row>
    <row r="49" spans="1:18">
      <c r="A49" s="15" t="s">
        <v>446</v>
      </c>
      <c r="B49" s="17" t="n">
        <v>6349</v>
      </c>
      <c r="C49" s="18">
        <f>(52.0/B49*100)</f>
        <v/>
      </c>
      <c r="D49" s="19" t="n">
        <v>6297</v>
      </c>
      <c r="E49" s="18" t="n">
        <v>428.49900149</v>
      </c>
      <c r="F49" s="20" t="n">
        <v>3.47991383</v>
      </c>
      <c r="G49" s="18" t="n">
        <v>376.86584511</v>
      </c>
      <c r="H49" s="20" t="n">
        <v>13.45217875</v>
      </c>
      <c r="I49" s="18" t="s">
        <v>404</v>
      </c>
      <c r="J49" s="20" t="s">
        <v>404</v>
      </c>
      <c r="K49" s="18" t="s">
        <v>404</v>
      </c>
      <c r="L49" s="20" t="s">
        <v>404</v>
      </c>
      <c r="M49" s="18" t="s">
        <v>404</v>
      </c>
      <c r="N49" s="20" t="s">
        <v>404</v>
      </c>
      <c r="O49" s="18" t="s">
        <v>404</v>
      </c>
      <c r="P49" s="20" t="s">
        <v>404</v>
      </c>
      <c r="Q49" s="18" t="n">
        <v>421.47606355</v>
      </c>
      <c r="R49" s="20" t="n">
        <v>35.63797245</v>
      </c>
    </row>
    <row r="50" spans="1:18">
      <c r="A50" s="15" t="s">
        <v>447</v>
      </c>
      <c r="B50" s="17" t="n">
        <v>11795</v>
      </c>
      <c r="C50" s="18">
        <f>(1031.0/B50*100)</f>
        <v/>
      </c>
      <c r="D50" s="19" t="n">
        <v>10764</v>
      </c>
      <c r="E50" s="18" t="n">
        <v>429.38272922</v>
      </c>
      <c r="F50" s="20" t="n">
        <v>3.92866452</v>
      </c>
      <c r="G50" s="18" t="n">
        <v>425.29176265</v>
      </c>
      <c r="H50" s="20" t="n">
        <v>9.49864653</v>
      </c>
      <c r="I50" s="18" t="s">
        <v>404</v>
      </c>
      <c r="J50" s="20" t="s">
        <v>404</v>
      </c>
      <c r="K50" s="18" t="s">
        <v>404</v>
      </c>
      <c r="L50" s="20" t="s">
        <v>404</v>
      </c>
      <c r="M50" s="18" t="s">
        <v>404</v>
      </c>
      <c r="N50" s="20" t="s">
        <v>404</v>
      </c>
      <c r="O50" s="18" t="s">
        <v>404</v>
      </c>
      <c r="P50" s="20" t="s">
        <v>404</v>
      </c>
      <c r="Q50" s="18" t="n">
        <v>410.8693015</v>
      </c>
      <c r="R50" s="20" t="n">
        <v>13.90638541</v>
      </c>
    </row>
    <row r="51" spans="1:18">
      <c r="A51" s="15" t="s">
        <v>448</v>
      </c>
      <c r="B51" s="17" t="n">
        <v>6866</v>
      </c>
      <c r="C51" s="18">
        <f>(0.0/B51*100)</f>
        <v/>
      </c>
      <c r="D51" s="19" t="n">
        <v>6866</v>
      </c>
      <c r="E51" s="18" t="n">
        <v>428.62672862</v>
      </c>
      <c r="F51" s="20" t="n">
        <v>2.72749008</v>
      </c>
      <c r="G51" s="18" t="n">
        <v>410.45373426</v>
      </c>
      <c r="H51" s="20" t="n">
        <v>8.58915938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487.30439453</v>
      </c>
      <c r="F52" s="20" t="n">
        <v>2.73686153</v>
      </c>
      <c r="G52" s="18" t="n">
        <v>478.16358673</v>
      </c>
      <c r="H52" s="20" t="n">
        <v>12.08418266</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442.96823891</v>
      </c>
      <c r="F53" s="20" t="n">
        <v>1.65454481</v>
      </c>
      <c r="G53" s="18" t="s">
        <v>404</v>
      </c>
      <c r="H53" s="20" t="s">
        <v>404</v>
      </c>
      <c r="I53" s="18" t="s">
        <v>404</v>
      </c>
      <c r="J53" s="20" t="s">
        <v>404</v>
      </c>
      <c r="K53" s="18" t="s">
        <v>404</v>
      </c>
      <c r="L53" s="20" t="s">
        <v>404</v>
      </c>
      <c r="M53" s="18" t="s">
        <v>404</v>
      </c>
      <c r="N53" s="20" t="s">
        <v>404</v>
      </c>
      <c r="O53" s="18" t="s">
        <v>404</v>
      </c>
      <c r="P53" s="20" t="s">
        <v>404</v>
      </c>
      <c r="Q53" s="18" t="n">
        <v>317.77115472</v>
      </c>
      <c r="R53" s="20" t="n">
        <v>38.31500887</v>
      </c>
    </row>
    <row r="54" spans="1:18">
      <c r="A54" s="15" t="s">
        <v>451</v>
      </c>
      <c r="B54" s="17" t="n">
        <v>4740</v>
      </c>
      <c r="C54" s="18">
        <f>(199.0/B54*100)</f>
        <v/>
      </c>
      <c r="D54" s="19" t="n">
        <v>4541</v>
      </c>
      <c r="E54" s="18" t="n">
        <v>360.10412438</v>
      </c>
      <c r="F54" s="20" t="n">
        <v>3.48304261</v>
      </c>
      <c r="G54" s="18" t="n">
        <v>321.97743599</v>
      </c>
      <c r="H54" s="20" t="n">
        <v>7.18778557</v>
      </c>
      <c r="I54" s="18" t="s">
        <v>404</v>
      </c>
      <c r="J54" s="20" t="s">
        <v>404</v>
      </c>
      <c r="K54" s="18" t="s">
        <v>404</v>
      </c>
      <c r="L54" s="20" t="s">
        <v>404</v>
      </c>
      <c r="M54" s="18" t="s">
        <v>404</v>
      </c>
      <c r="N54" s="20" t="s">
        <v>404</v>
      </c>
      <c r="O54" s="18" t="s">
        <v>404</v>
      </c>
      <c r="P54" s="20" t="s">
        <v>404</v>
      </c>
      <c r="Q54" s="18" t="n">
        <v>333.13951486</v>
      </c>
      <c r="R54" s="20" t="n">
        <v>12.35605765</v>
      </c>
    </row>
    <row r="55" spans="1:18">
      <c r="A55" s="15" t="s">
        <v>452</v>
      </c>
      <c r="B55" s="17" t="n">
        <v>5316</v>
      </c>
      <c r="C55" s="18">
        <f>(43.0/B55*100)</f>
        <v/>
      </c>
      <c r="D55" s="19" t="n">
        <v>5273</v>
      </c>
      <c r="E55" s="18" t="n">
        <v>401.19373607</v>
      </c>
      <c r="F55" s="20" t="n">
        <v>3.02627884</v>
      </c>
      <c r="G55" s="18" t="s">
        <v>404</v>
      </c>
      <c r="H55" s="20" t="s">
        <v>404</v>
      </c>
      <c r="I55" s="18" t="s">
        <v>404</v>
      </c>
      <c r="J55" s="20" t="s">
        <v>404</v>
      </c>
      <c r="K55" s="18" t="s">
        <v>404</v>
      </c>
      <c r="L55" s="20" t="s">
        <v>404</v>
      </c>
      <c r="M55" s="18" t="s">
        <v>404</v>
      </c>
      <c r="N55" s="20" t="s">
        <v>404</v>
      </c>
      <c r="O55" s="18" t="s">
        <v>404</v>
      </c>
      <c r="P55" s="20" t="s">
        <v>404</v>
      </c>
      <c r="Q55" s="18" t="n">
        <v>409.06138328</v>
      </c>
      <c r="R55" s="20" t="n">
        <v>9.800510210000001</v>
      </c>
    </row>
    <row r="56" spans="1:18">
      <c r="A56" s="15" t="s">
        <v>453</v>
      </c>
      <c r="B56" s="17" t="n">
        <v>5359</v>
      </c>
      <c r="C56" s="18">
        <f>(0.0/B56*100)</f>
        <v/>
      </c>
      <c r="D56" s="19" t="n">
        <v>5359</v>
      </c>
      <c r="E56" s="18" t="n">
        <v>527.69899801</v>
      </c>
      <c r="F56" s="20" t="n">
        <v>2.8382188</v>
      </c>
      <c r="G56" s="18" t="n">
        <v>460.20099487</v>
      </c>
      <c r="H56" s="20" t="n">
        <v>7.06194539</v>
      </c>
      <c r="I56" s="18" t="s">
        <v>404</v>
      </c>
      <c r="J56" s="20" t="s">
        <v>404</v>
      </c>
      <c r="K56" s="18" t="s">
        <v>404</v>
      </c>
      <c r="L56" s="20" t="s">
        <v>404</v>
      </c>
      <c r="M56" s="18" t="s">
        <v>404</v>
      </c>
      <c r="N56" s="20" t="s">
        <v>404</v>
      </c>
      <c r="O56" s="18" t="s">
        <v>404</v>
      </c>
      <c r="P56" s="20" t="s">
        <v>404</v>
      </c>
      <c r="Q56" s="18" t="n">
        <v>513.86772638</v>
      </c>
      <c r="R56" s="20" t="n">
        <v>18.39996936</v>
      </c>
    </row>
    <row r="57" spans="1:18">
      <c r="A57" s="15" t="s">
        <v>454</v>
      </c>
      <c r="B57" s="17" t="n">
        <v>6513</v>
      </c>
      <c r="C57" s="18">
        <f>(0.0/B57*100)</f>
        <v/>
      </c>
      <c r="D57" s="19" t="n">
        <v>6513</v>
      </c>
      <c r="E57" s="18" t="n">
        <v>397.21029447</v>
      </c>
      <c r="F57" s="20" t="n">
        <v>3.04271743</v>
      </c>
      <c r="G57" s="18" t="n">
        <v>391.43809249</v>
      </c>
      <c r="H57" s="20" t="n">
        <v>13.81185425</v>
      </c>
      <c r="I57" s="18" t="s">
        <v>404</v>
      </c>
      <c r="J57" s="20" t="s">
        <v>404</v>
      </c>
      <c r="K57" s="18" t="s">
        <v>404</v>
      </c>
      <c r="L57" s="20" t="s">
        <v>404</v>
      </c>
      <c r="M57" s="18" t="s">
        <v>404</v>
      </c>
      <c r="N57" s="20" t="s">
        <v>404</v>
      </c>
      <c r="O57" s="18" t="s">
        <v>404</v>
      </c>
      <c r="P57" s="20" t="s">
        <v>404</v>
      </c>
      <c r="Q57" s="18" t="n">
        <v>470.76687714</v>
      </c>
      <c r="R57" s="20" t="n">
        <v>6.928141</v>
      </c>
    </row>
    <row r="58" spans="1:18">
      <c r="A58" s="15" t="s">
        <v>455</v>
      </c>
      <c r="B58" s="17" t="n">
        <v>7267</v>
      </c>
      <c r="C58" s="18">
        <f>(0.0/B58*100)</f>
        <v/>
      </c>
      <c r="D58" s="19" t="n">
        <v>7267</v>
      </c>
      <c r="E58" s="18" t="n">
        <v>410.00974618</v>
      </c>
      <c r="F58" s="20" t="n">
        <v>3.18318123</v>
      </c>
      <c r="G58" s="18" t="n">
        <v>378.4980335</v>
      </c>
      <c r="H58" s="20" t="n">
        <v>17.30755179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347.05534</v>
      </c>
      <c r="F59" s="20" t="n">
        <v>1.58429521</v>
      </c>
      <c r="G59" s="18" t="n">
        <v>353.53042199</v>
      </c>
      <c r="H59" s="20" t="n">
        <v>11.33344141</v>
      </c>
      <c r="I59" s="18" t="s">
        <v>404</v>
      </c>
      <c r="J59" s="20" t="s">
        <v>404</v>
      </c>
      <c r="K59" s="18" t="s">
        <v>404</v>
      </c>
      <c r="L59" s="20" t="s">
        <v>404</v>
      </c>
      <c r="M59" s="18" t="s">
        <v>404</v>
      </c>
      <c r="N59" s="20" t="s">
        <v>404</v>
      </c>
      <c r="O59" s="18" t="s">
        <v>404</v>
      </c>
      <c r="P59" s="20" t="s">
        <v>404</v>
      </c>
      <c r="Q59" s="18" t="n">
        <v>334.24805</v>
      </c>
      <c r="R59" s="20" t="n">
        <v>14.24776964</v>
      </c>
    </row>
    <row r="60" spans="1:18">
      <c r="A60" s="15" t="s">
        <v>457</v>
      </c>
      <c r="B60" s="17" t="n">
        <v>4546</v>
      </c>
      <c r="C60" s="18">
        <f>(0.0/B60*100)</f>
        <v/>
      </c>
      <c r="D60" s="19" t="n">
        <v>4546</v>
      </c>
      <c r="E60" s="18" t="n">
        <v>349.54261496</v>
      </c>
      <c r="F60" s="20" t="n">
        <v>4.70048021</v>
      </c>
      <c r="G60" s="18" t="n">
        <v>310.8500954</v>
      </c>
      <c r="H60" s="20" t="n">
        <v>14.21879607</v>
      </c>
      <c r="I60" s="18" t="s">
        <v>404</v>
      </c>
      <c r="J60" s="20" t="s">
        <v>404</v>
      </c>
      <c r="K60" s="18" t="s">
        <v>404</v>
      </c>
      <c r="L60" s="20" t="s">
        <v>404</v>
      </c>
      <c r="M60" s="18" t="s">
        <v>404</v>
      </c>
      <c r="N60" s="20" t="s">
        <v>404</v>
      </c>
      <c r="O60" s="18" t="s">
        <v>404</v>
      </c>
      <c r="P60" s="20" t="s">
        <v>404</v>
      </c>
      <c r="Q60" s="18" t="n">
        <v>329.00230529</v>
      </c>
      <c r="R60" s="20" t="n">
        <v>20.61837411</v>
      </c>
    </row>
    <row r="61" spans="1:18">
      <c r="A61" s="15" t="s">
        <v>458</v>
      </c>
      <c r="B61" s="17" t="n">
        <v>6525</v>
      </c>
      <c r="C61" s="18">
        <f>(0.0/B61*100)</f>
        <v/>
      </c>
      <c r="D61" s="19" t="n">
        <v>6525</v>
      </c>
      <c r="E61" s="18" t="n">
        <v>471.68080838</v>
      </c>
      <c r="F61" s="20" t="n">
        <v>2.83621079</v>
      </c>
      <c r="G61" s="18" t="n">
        <v>491.22090478</v>
      </c>
      <c r="H61" s="20" t="n">
        <v>24.05141581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508.69051855</v>
      </c>
      <c r="F62" s="20" t="n">
        <v>1.25069397</v>
      </c>
      <c r="G62" s="18" t="s">
        <v>404</v>
      </c>
      <c r="H62" s="20" t="s">
        <v>404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350.53092012</v>
      </c>
      <c r="F63" s="20" t="n">
        <v>1.48139087</v>
      </c>
      <c r="G63" s="18" t="n">
        <v>344.72309969</v>
      </c>
      <c r="H63" s="20" t="n">
        <v>8.286269689999999</v>
      </c>
      <c r="I63" s="18" t="s">
        <v>404</v>
      </c>
      <c r="J63" s="20" t="s">
        <v>404</v>
      </c>
      <c r="K63" s="18" t="s">
        <v>404</v>
      </c>
      <c r="L63" s="20" t="s">
        <v>404</v>
      </c>
      <c r="M63" s="18" t="s">
        <v>404</v>
      </c>
      <c r="N63" s="20" t="s">
        <v>404</v>
      </c>
      <c r="O63" s="18" t="s">
        <v>404</v>
      </c>
      <c r="P63" s="20" t="s">
        <v>404</v>
      </c>
      <c r="Q63" s="18" t="n">
        <v>372.56629745</v>
      </c>
      <c r="R63" s="20" t="n">
        <v>6.5404978</v>
      </c>
    </row>
    <row r="64" spans="1:18">
      <c r="A64" s="15" t="s">
        <v>461</v>
      </c>
      <c r="B64" s="17" t="n">
        <v>3634</v>
      </c>
      <c r="C64" s="18">
        <f>(27.0/B64*100)</f>
        <v/>
      </c>
      <c r="D64" s="19" t="n">
        <v>3607</v>
      </c>
      <c r="E64" s="18" t="n">
        <v>446.41708475</v>
      </c>
      <c r="F64" s="20" t="n">
        <v>1.79213904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416.49248605</v>
      </c>
      <c r="F65" s="20" t="n">
        <v>2.54799255</v>
      </c>
      <c r="G65" s="18" t="n">
        <v>397.77677728</v>
      </c>
      <c r="H65" s="20" t="n">
        <v>16.58277922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426.50783696</v>
      </c>
      <c r="F66" s="20" t="n">
        <v>1.56415219</v>
      </c>
      <c r="G66" s="18" t="n">
        <v>457.83974043</v>
      </c>
      <c r="H66" s="20" t="n">
        <v>12.82121548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398.60699295</v>
      </c>
      <c r="F67" s="20" t="n">
        <v>3.30006827</v>
      </c>
      <c r="G67" s="18" t="n">
        <v>390.48987196</v>
      </c>
      <c r="H67" s="20" t="n">
        <v>11.40885907</v>
      </c>
      <c r="I67" s="18" t="s">
        <v>404</v>
      </c>
      <c r="J67" s="20" t="s">
        <v>404</v>
      </c>
      <c r="K67" s="18" t="s">
        <v>404</v>
      </c>
      <c r="L67" s="20" t="s">
        <v>404</v>
      </c>
      <c r="M67" s="18" t="s">
        <v>404</v>
      </c>
      <c r="N67" s="20" t="s">
        <v>404</v>
      </c>
      <c r="O67" s="18" t="s">
        <v>404</v>
      </c>
      <c r="P67" s="20" t="s">
        <v>404</v>
      </c>
      <c r="Q67" s="18" t="n">
        <v>372.5372159</v>
      </c>
      <c r="R67" s="20" t="n">
        <v>13.79473181</v>
      </c>
    </row>
    <row r="68" spans="1:18">
      <c r="A68" s="15" t="s">
        <v>465</v>
      </c>
      <c r="B68" s="17" t="n">
        <v>12083</v>
      </c>
      <c r="C68" s="18">
        <f>(0.0/B68*100)</f>
        <v/>
      </c>
      <c r="D68" s="19" t="n">
        <v>12083</v>
      </c>
      <c r="E68" s="18" t="n">
        <v>401.76850213</v>
      </c>
      <c r="F68" s="20" t="n">
        <v>1.02472753</v>
      </c>
      <c r="G68" s="18" t="s">
        <v>404</v>
      </c>
      <c r="H68" s="20" t="s">
        <v>404</v>
      </c>
      <c r="I68" s="18" t="s">
        <v>404</v>
      </c>
      <c r="J68" s="20" t="s">
        <v>404</v>
      </c>
      <c r="K68" s="18" t="s">
        <v>404</v>
      </c>
      <c r="L68" s="20" t="s">
        <v>404</v>
      </c>
      <c r="M68" s="18" t="s">
        <v>404</v>
      </c>
      <c r="N68" s="20" t="s">
        <v>404</v>
      </c>
      <c r="O68" s="18" t="s">
        <v>404</v>
      </c>
      <c r="P68" s="20" t="s">
        <v>404</v>
      </c>
      <c r="Q68" s="18" t="n">
        <v>416.73268925</v>
      </c>
      <c r="R68" s="20" t="n">
        <v>11.82580506</v>
      </c>
    </row>
    <row r="69" spans="1:18">
      <c r="A69" s="15" t="s">
        <v>466</v>
      </c>
      <c r="B69" s="17" t="n">
        <v>4876</v>
      </c>
      <c r="C69" s="18">
        <f>(0.0/B69*100)</f>
        <v/>
      </c>
      <c r="D69" s="19" t="n">
        <v>4876</v>
      </c>
      <c r="E69" s="18" t="n">
        <v>432.72276839</v>
      </c>
      <c r="F69" s="20" t="n">
        <v>4.18448172</v>
      </c>
      <c r="G69" s="18" t="n">
        <v>461.13864674</v>
      </c>
      <c r="H69" s="20" t="n">
        <v>10.54894785</v>
      </c>
      <c r="I69" s="18" t="s">
        <v>404</v>
      </c>
      <c r="J69" s="20" t="s">
        <v>404</v>
      </c>
      <c r="K69" s="18" t="s">
        <v>404</v>
      </c>
      <c r="L69" s="20" t="s">
        <v>404</v>
      </c>
      <c r="M69" s="18" t="s">
        <v>404</v>
      </c>
      <c r="N69" s="20" t="s">
        <v>404</v>
      </c>
      <c r="O69" s="18" t="s">
        <v>404</v>
      </c>
      <c r="P69" s="20" t="s">
        <v>404</v>
      </c>
      <c r="Q69" s="18" t="n">
        <v>534.41276364</v>
      </c>
      <c r="R69" s="20" t="n">
        <v>7.34470445</v>
      </c>
    </row>
    <row r="70" spans="1:18">
      <c r="A70" s="15" t="s">
        <v>467</v>
      </c>
      <c r="B70" s="17" t="n">
        <v>6036</v>
      </c>
      <c r="C70" s="18">
        <f>(0.0/B70*100)</f>
        <v/>
      </c>
      <c r="D70" s="19" t="n">
        <v>6036</v>
      </c>
      <c r="E70" s="18" t="n">
        <v>495.74131901</v>
      </c>
      <c r="F70" s="20" t="n">
        <v>3.12288323</v>
      </c>
      <c r="G70" s="18" t="n">
        <v>413.96173812</v>
      </c>
      <c r="H70" s="20" t="n">
        <v>25.14260401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535.61615262</v>
      </c>
      <c r="F71" s="20" t="n">
        <v>1.63662287</v>
      </c>
      <c r="G71" s="18" t="s">
        <v>404</v>
      </c>
      <c r="H71" s="20" t="s">
        <v>404</v>
      </c>
      <c r="I71" s="18" t="s">
        <v>404</v>
      </c>
      <c r="J71" s="20" t="s">
        <v>404</v>
      </c>
      <c r="K71" s="18" t="s">
        <v>404</v>
      </c>
      <c r="L71" s="20" t="s">
        <v>404</v>
      </c>
      <c r="M71" s="18" t="s">
        <v>404</v>
      </c>
      <c r="N71" s="20" t="s">
        <v>404</v>
      </c>
      <c r="O71" s="18" t="s">
        <v>404</v>
      </c>
      <c r="P71" s="20" t="s">
        <v>404</v>
      </c>
      <c r="Q71" s="18" t="n">
        <v>479.12175619</v>
      </c>
      <c r="R71" s="20" t="n">
        <v>12.86169603</v>
      </c>
    </row>
    <row r="72" spans="1:18">
      <c r="A72" s="15" t="s">
        <v>469</v>
      </c>
      <c r="B72" s="17" t="n">
        <v>7708</v>
      </c>
      <c r="C72" s="18">
        <f>(0.0/B72*100)</f>
        <v/>
      </c>
      <c r="D72" s="19" t="n">
        <v>7708</v>
      </c>
      <c r="E72" s="18" t="n">
        <v>499.37869514</v>
      </c>
      <c r="F72" s="20" t="n">
        <v>2.72322526</v>
      </c>
      <c r="G72" s="18" t="n">
        <v>466.31492132</v>
      </c>
      <c r="H72" s="20" t="n">
        <v>11.55547092</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408.61992097</v>
      </c>
      <c r="F73" s="20" t="n">
        <v>3.58768367</v>
      </c>
      <c r="G73" s="18" t="n">
        <v>411.72785642</v>
      </c>
      <c r="H73" s="20" t="n">
        <v>14.06971474</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424.58007406</v>
      </c>
      <c r="F74" s="20" t="n">
        <v>1.58576022</v>
      </c>
      <c r="G74" s="18" t="n">
        <v>425.22353218</v>
      </c>
      <c r="H74" s="20" t="n">
        <v>6.87834339</v>
      </c>
      <c r="I74" s="18" t="s">
        <v>404</v>
      </c>
      <c r="J74" s="20" t="s">
        <v>404</v>
      </c>
      <c r="K74" s="18" t="s">
        <v>404</v>
      </c>
      <c r="L74" s="20" t="s">
        <v>404</v>
      </c>
      <c r="M74" s="18" t="s">
        <v>404</v>
      </c>
      <c r="N74" s="20" t="s">
        <v>404</v>
      </c>
      <c r="O74" s="18" t="s">
        <v>404</v>
      </c>
      <c r="P74" s="20" t="s">
        <v>404</v>
      </c>
      <c r="Q74" s="18" t="n">
        <v>417.93169195</v>
      </c>
      <c r="R74" s="20" t="n">
        <v>14.86021609</v>
      </c>
    </row>
    <row r="75" spans="1:18">
      <c r="A75" s="15" t="s">
        <v>472</v>
      </c>
      <c r="B75" s="17" t="n">
        <v>5375</v>
      </c>
      <c r="C75" s="18">
        <f>(483.0/B75*100)</f>
        <v/>
      </c>
      <c r="D75" s="19" t="n">
        <v>4892</v>
      </c>
      <c r="E75" s="18" t="n">
        <v>365.88121608</v>
      </c>
      <c r="F75" s="20" t="n">
        <v>4.35932645</v>
      </c>
      <c r="G75" s="18" t="n">
        <v>353.21542681</v>
      </c>
      <c r="H75" s="20" t="n">
        <v>8.44549123</v>
      </c>
      <c r="I75" s="18" t="s">
        <v>404</v>
      </c>
      <c r="J75" s="20" t="s">
        <v>404</v>
      </c>
      <c r="K75" s="18" t="s">
        <v>404</v>
      </c>
      <c r="L75" s="20" t="s">
        <v>404</v>
      </c>
      <c r="M75" s="18" t="s">
        <v>404</v>
      </c>
      <c r="N75" s="20" t="s">
        <v>404</v>
      </c>
      <c r="O75" s="18" t="s">
        <v>404</v>
      </c>
      <c r="P75" s="20" t="s">
        <v>404</v>
      </c>
      <c r="Q75" s="18" t="n">
        <v>355.79729864</v>
      </c>
      <c r="R75" s="20" t="n">
        <v>19.50304143</v>
      </c>
    </row>
    <row r="76" spans="1:18">
      <c r="A76" s="15" t="s">
        <v>473</v>
      </c>
      <c r="B76" s="17" t="n">
        <v>14167</v>
      </c>
      <c r="C76" s="18">
        <f>(1400.0/B76*100)</f>
        <v/>
      </c>
      <c r="D76" s="19" t="n">
        <v>12767</v>
      </c>
      <c r="E76" s="18" t="n">
        <v>434.79596938</v>
      </c>
      <c r="F76" s="20" t="n">
        <v>3.06935052</v>
      </c>
      <c r="G76" s="18" t="n">
        <v>465.1592</v>
      </c>
      <c r="H76" s="20" t="n">
        <v>42.07455667</v>
      </c>
      <c r="I76" s="18" t="s">
        <v>404</v>
      </c>
      <c r="J76" s="20" t="s">
        <v>404</v>
      </c>
      <c r="K76" s="18" t="s">
        <v>404</v>
      </c>
      <c r="L76" s="20" t="s">
        <v>404</v>
      </c>
      <c r="M76" s="18" t="s">
        <v>404</v>
      </c>
      <c r="N76" s="20" t="s">
        <v>404</v>
      </c>
      <c r="O76" s="18" t="s">
        <v>404</v>
      </c>
      <c r="P76" s="20" t="s">
        <v>404</v>
      </c>
      <c r="Q76" s="18" t="n">
        <v>438.83514066</v>
      </c>
      <c r="R76" s="20" t="n">
        <v>12.97084475</v>
      </c>
    </row>
    <row r="77" spans="1:18">
      <c r="A77" s="15" t="s">
        <v>474</v>
      </c>
      <c r="B77" s="17" t="n">
        <v>6062</v>
      </c>
      <c r="C77" s="18">
        <f>(0.0/B77*100)</f>
        <v/>
      </c>
      <c r="D77" s="19" t="n">
        <v>6062</v>
      </c>
      <c r="E77" s="18" t="n">
        <v>438.31819145</v>
      </c>
      <c r="F77" s="20" t="n">
        <v>2.73152533</v>
      </c>
      <c r="G77" s="18" t="n">
        <v>409.831428</v>
      </c>
      <c r="H77" s="20" t="n">
        <v>16.46283534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486.88422664</v>
      </c>
      <c r="F78" s="20" t="n">
        <v>3.72418764</v>
      </c>
      <c r="G78" s="18" t="n">
        <v>411.8302303</v>
      </c>
      <c r="H78" s="20" t="n">
        <v>23.42736471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476.09944295</v>
      </c>
      <c r="F79" s="20" t="n">
        <v>7.5306091</v>
      </c>
      <c r="G79" s="18" t="n">
        <v>452.22912295</v>
      </c>
      <c r="H79" s="20" t="n">
        <v>13.87916035</v>
      </c>
      <c r="I79" s="18" t="s">
        <v>404</v>
      </c>
      <c r="J79" s="20" t="s">
        <v>404</v>
      </c>
      <c r="K79" s="18" t="s">
        <v>404</v>
      </c>
      <c r="L79" s="20" t="s">
        <v>404</v>
      </c>
      <c r="M79" s="18" t="s">
        <v>404</v>
      </c>
      <c r="N79" s="20" t="s">
        <v>404</v>
      </c>
      <c r="O79" s="18" t="s">
        <v>404</v>
      </c>
      <c r="P79" s="20" t="s">
        <v>404</v>
      </c>
      <c r="Q79" s="18" t="n">
        <v>477.54357512</v>
      </c>
      <c r="R79" s="20" t="n">
        <v>33.10841691</v>
      </c>
    </row>
    <row r="80" spans="1:18">
      <c r="A80" s="15" t="s">
        <v>477</v>
      </c>
      <c r="B80" s="17" t="n">
        <v>7841</v>
      </c>
      <c r="C80" s="18">
        <f>(0.0/B80*100)</f>
        <v/>
      </c>
      <c r="D80" s="19" t="n">
        <v>7841</v>
      </c>
      <c r="E80" s="18" t="n">
        <v>427.20234512</v>
      </c>
      <c r="F80" s="20" t="n">
        <v>3.43549307</v>
      </c>
      <c r="G80" s="18" t="n">
        <v>408.94644792</v>
      </c>
      <c r="H80" s="20" t="n">
        <v>19.73864179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430.8221355</v>
      </c>
      <c r="F81" s="20" t="n">
        <v>3.54938705</v>
      </c>
      <c r="G81" s="18" t="n">
        <v>416.84010901</v>
      </c>
      <c r="H81" s="20" t="n">
        <v>22.81515672</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504.31439811</v>
      </c>
      <c r="F7" s="20" t="n">
        <v>2.02962828</v>
      </c>
      <c r="G7" s="18" t="n">
        <v>499.10200017</v>
      </c>
      <c r="H7" s="20" t="n">
        <v>8.891042240000001</v>
      </c>
      <c r="I7" s="18" t="s">
        <v>404</v>
      </c>
      <c r="J7" s="20" t="s">
        <v>404</v>
      </c>
      <c r="K7" s="18" t="s">
        <v>404</v>
      </c>
      <c r="L7" s="20" t="s">
        <v>404</v>
      </c>
      <c r="M7" s="18" t="s">
        <v>404</v>
      </c>
      <c r="N7" s="20" t="s">
        <v>404</v>
      </c>
      <c r="O7" s="18" t="s">
        <v>404</v>
      </c>
      <c r="P7" s="20" t="s">
        <v>404</v>
      </c>
      <c r="Q7" s="18" t="n">
        <v>493.48450117</v>
      </c>
      <c r="R7" s="20" t="n">
        <v>8.718783549999999</v>
      </c>
    </row>
    <row r="8" spans="1:18">
      <c r="A8" s="15" t="s">
        <v>405</v>
      </c>
      <c r="B8" s="17" t="n">
        <v>7007</v>
      </c>
      <c r="C8" s="18">
        <f>(0.0/B8*100)</f>
        <v/>
      </c>
      <c r="D8" s="19" t="n">
        <v>7007</v>
      </c>
      <c r="E8" s="18" t="n">
        <v>484.21397749</v>
      </c>
      <c r="F8" s="20" t="n">
        <v>2.90065579</v>
      </c>
      <c r="G8" s="18" t="n">
        <v>500.27131131</v>
      </c>
      <c r="H8" s="20" t="n">
        <v>15.59032526</v>
      </c>
      <c r="I8" s="18" t="s">
        <v>404</v>
      </c>
      <c r="J8" s="20" t="s">
        <v>404</v>
      </c>
      <c r="K8" s="18" t="s">
        <v>404</v>
      </c>
      <c r="L8" s="20" t="s">
        <v>404</v>
      </c>
      <c r="M8" s="18" t="s">
        <v>404</v>
      </c>
      <c r="N8" s="20" t="s">
        <v>404</v>
      </c>
      <c r="O8" s="18" t="s">
        <v>404</v>
      </c>
      <c r="P8" s="20" t="s">
        <v>404</v>
      </c>
      <c r="Q8" s="18" t="n">
        <v>451.76246348</v>
      </c>
      <c r="R8" s="20" t="n">
        <v>20.05642938</v>
      </c>
    </row>
    <row r="9" spans="1:18">
      <c r="A9" s="15" t="s">
        <v>406</v>
      </c>
      <c r="B9" s="17" t="n">
        <v>9651</v>
      </c>
      <c r="C9" s="18">
        <f>(200.0/B9*100)</f>
        <v/>
      </c>
      <c r="D9" s="19" t="n">
        <v>9451</v>
      </c>
      <c r="E9" s="18" t="n">
        <v>501.81277143</v>
      </c>
      <c r="F9" s="20" t="n">
        <v>3.30151902</v>
      </c>
      <c r="G9" s="18" t="n">
        <v>495.96750911</v>
      </c>
      <c r="H9" s="20" t="n">
        <v>7.69053756</v>
      </c>
      <c r="I9" s="18" t="s">
        <v>404</v>
      </c>
      <c r="J9" s="20" t="s">
        <v>404</v>
      </c>
      <c r="K9" s="18" t="s">
        <v>404</v>
      </c>
      <c r="L9" s="20" t="s">
        <v>404</v>
      </c>
      <c r="M9" s="18" t="s">
        <v>404</v>
      </c>
      <c r="N9" s="20" t="s">
        <v>404</v>
      </c>
      <c r="O9" s="18" t="s">
        <v>404</v>
      </c>
      <c r="P9" s="20" t="s">
        <v>404</v>
      </c>
      <c r="Q9" s="18" t="n">
        <v>468.5321988</v>
      </c>
      <c r="R9" s="20" t="n">
        <v>19.16435021</v>
      </c>
    </row>
    <row r="10" spans="1:18">
      <c r="A10" s="15" t="s">
        <v>407</v>
      </c>
      <c r="B10" s="17" t="n">
        <v>20058</v>
      </c>
      <c r="C10" s="18">
        <f>(3074.0/B10*100)</f>
        <v/>
      </c>
      <c r="D10" s="19" t="n">
        <v>16984</v>
      </c>
      <c r="E10" s="18" t="n">
        <v>527.00744215</v>
      </c>
      <c r="F10" s="20" t="n">
        <v>2.4566957</v>
      </c>
      <c r="G10" s="18" t="n">
        <v>521.65461547</v>
      </c>
      <c r="H10" s="20" t="n">
        <v>6.88605369</v>
      </c>
      <c r="I10" s="18" t="s">
        <v>404</v>
      </c>
      <c r="J10" s="20" t="s">
        <v>404</v>
      </c>
      <c r="K10" s="18" t="s">
        <v>404</v>
      </c>
      <c r="L10" s="20" t="s">
        <v>404</v>
      </c>
      <c r="M10" s="18" t="s">
        <v>404</v>
      </c>
      <c r="N10" s="20" t="s">
        <v>404</v>
      </c>
      <c r="O10" s="18" t="s">
        <v>404</v>
      </c>
      <c r="P10" s="20" t="s">
        <v>404</v>
      </c>
      <c r="Q10" s="18" t="n">
        <v>588.59833899</v>
      </c>
      <c r="R10" s="20" t="n">
        <v>13.78604231</v>
      </c>
    </row>
    <row r="11" spans="1:18">
      <c r="A11" s="15" t="s">
        <v>408</v>
      </c>
      <c r="B11" s="17" t="n">
        <v>7053</v>
      </c>
      <c r="C11" s="18">
        <f>(137.0/B11*100)</f>
        <v/>
      </c>
      <c r="D11" s="19" t="n">
        <v>6916</v>
      </c>
      <c r="E11" s="18" t="n">
        <v>465.57123337</v>
      </c>
      <c r="F11" s="20" t="n">
        <v>3.51419407</v>
      </c>
      <c r="G11" s="18" t="n">
        <v>442.86851798</v>
      </c>
      <c r="H11" s="20" t="n">
        <v>6.656953</v>
      </c>
      <c r="I11" s="18" t="s">
        <v>404</v>
      </c>
      <c r="J11" s="20" t="s">
        <v>404</v>
      </c>
      <c r="K11" s="18" t="s">
        <v>404</v>
      </c>
      <c r="L11" s="20" t="s">
        <v>404</v>
      </c>
      <c r="M11" s="18" t="s">
        <v>404</v>
      </c>
      <c r="N11" s="20" t="s">
        <v>404</v>
      </c>
      <c r="O11" s="18" t="s">
        <v>404</v>
      </c>
      <c r="P11" s="20" t="s">
        <v>404</v>
      </c>
      <c r="Q11" s="18" t="n">
        <v>454.037706</v>
      </c>
      <c r="R11" s="20" t="n">
        <v>15.22609324</v>
      </c>
    </row>
    <row r="12" spans="1:18">
      <c r="A12" s="15" t="s">
        <v>409</v>
      </c>
      <c r="B12" s="17" t="n">
        <v>6894</v>
      </c>
      <c r="C12" s="18">
        <f>(106.0/B12*100)</f>
        <v/>
      </c>
      <c r="D12" s="19" t="n">
        <v>6788</v>
      </c>
      <c r="E12" s="18" t="n">
        <v>483.84466567</v>
      </c>
      <c r="F12" s="20" t="n">
        <v>3.4406722</v>
      </c>
      <c r="G12" s="18" t="n">
        <v>503.14863775</v>
      </c>
      <c r="H12" s="20" t="n">
        <v>9.38218241</v>
      </c>
      <c r="I12" s="18" t="s">
        <v>404</v>
      </c>
      <c r="J12" s="20" t="s">
        <v>404</v>
      </c>
      <c r="K12" s="18" t="s">
        <v>404</v>
      </c>
      <c r="L12" s="20" t="s">
        <v>404</v>
      </c>
      <c r="M12" s="18" t="s">
        <v>404</v>
      </c>
      <c r="N12" s="20" t="s">
        <v>404</v>
      </c>
      <c r="O12" s="18" t="s">
        <v>404</v>
      </c>
      <c r="P12" s="20" t="s">
        <v>404</v>
      </c>
      <c r="Q12" s="18" t="n">
        <v>465.10181827</v>
      </c>
      <c r="R12" s="20" t="n">
        <v>26.36729209</v>
      </c>
    </row>
    <row r="13" spans="1:18">
      <c r="A13" s="15" t="s">
        <v>410</v>
      </c>
      <c r="B13" s="17" t="n">
        <v>7161</v>
      </c>
      <c r="C13" s="18">
        <f>(1175.0/B13*100)</f>
        <v/>
      </c>
      <c r="D13" s="19" t="n">
        <v>5986</v>
      </c>
      <c r="E13" s="18" t="n">
        <v>498.9917565</v>
      </c>
      <c r="F13" s="20" t="n">
        <v>3.05059643</v>
      </c>
      <c r="G13" s="18" t="n">
        <v>502.09248856</v>
      </c>
      <c r="H13" s="20" t="n">
        <v>8.81454849</v>
      </c>
      <c r="I13" s="18" t="s">
        <v>404</v>
      </c>
      <c r="J13" s="20" t="s">
        <v>404</v>
      </c>
      <c r="K13" s="18" t="s">
        <v>404</v>
      </c>
      <c r="L13" s="20" t="s">
        <v>404</v>
      </c>
      <c r="M13" s="18" t="s">
        <v>404</v>
      </c>
      <c r="N13" s="20" t="s">
        <v>404</v>
      </c>
      <c r="O13" s="18" t="s">
        <v>404</v>
      </c>
      <c r="P13" s="20" t="s">
        <v>404</v>
      </c>
      <c r="Q13" s="18" t="n">
        <v>501.34072573</v>
      </c>
      <c r="R13" s="20" t="n">
        <v>8.36146729</v>
      </c>
    </row>
    <row r="14" spans="1:18">
      <c r="A14" s="15" t="s">
        <v>411</v>
      </c>
      <c r="B14" s="17" t="n">
        <v>5587</v>
      </c>
      <c r="C14" s="18">
        <f>(0.0/B14*100)</f>
        <v/>
      </c>
      <c r="D14" s="19" t="n">
        <v>5587</v>
      </c>
      <c r="E14" s="18" t="n">
        <v>519.73909502</v>
      </c>
      <c r="F14" s="20" t="n">
        <v>2.25214754</v>
      </c>
      <c r="G14" s="18" t="n">
        <v>495.77885285</v>
      </c>
      <c r="H14" s="20" t="n">
        <v>14.44224516</v>
      </c>
      <c r="I14" s="18" t="s">
        <v>404</v>
      </c>
      <c r="J14" s="20" t="s">
        <v>404</v>
      </c>
      <c r="K14" s="18" t="s">
        <v>404</v>
      </c>
      <c r="L14" s="20" t="s">
        <v>404</v>
      </c>
      <c r="M14" s="18" t="s">
        <v>404</v>
      </c>
      <c r="N14" s="20" t="s">
        <v>404</v>
      </c>
      <c r="O14" s="18" t="s">
        <v>404</v>
      </c>
      <c r="P14" s="20" t="s">
        <v>404</v>
      </c>
      <c r="Q14" s="18" t="n">
        <v>526.35864148</v>
      </c>
      <c r="R14" s="20" t="n">
        <v>14.27943267</v>
      </c>
    </row>
    <row r="15" spans="1:18">
      <c r="A15" s="15" t="s">
        <v>412</v>
      </c>
      <c r="B15" s="17" t="n">
        <v>5882</v>
      </c>
      <c r="C15" s="18">
        <f>(0.0/B15*100)</f>
        <v/>
      </c>
      <c r="D15" s="19" t="n">
        <v>5882</v>
      </c>
      <c r="E15" s="18" t="n">
        <v>528.5341850900001</v>
      </c>
      <c r="F15" s="20" t="n">
        <v>3.14685565</v>
      </c>
      <c r="G15" s="18" t="n">
        <v>520.44305669</v>
      </c>
      <c r="H15" s="20" t="n">
        <v>4.8609752</v>
      </c>
      <c r="I15" s="18" t="s">
        <v>404</v>
      </c>
      <c r="J15" s="20" t="s">
        <v>404</v>
      </c>
      <c r="K15" s="18" t="s">
        <v>404</v>
      </c>
      <c r="L15" s="20" t="s">
        <v>404</v>
      </c>
      <c r="M15" s="18" t="s">
        <v>404</v>
      </c>
      <c r="N15" s="20" t="s">
        <v>404</v>
      </c>
      <c r="O15" s="18" t="s">
        <v>404</v>
      </c>
      <c r="P15" s="20" t="s">
        <v>404</v>
      </c>
      <c r="Q15" s="18" t="n">
        <v>529.68322457</v>
      </c>
      <c r="R15" s="20" t="n">
        <v>18.05323706</v>
      </c>
    </row>
    <row r="16" spans="1:18">
      <c r="A16" s="15" t="s">
        <v>413</v>
      </c>
      <c r="B16" s="17" t="n">
        <v>6108</v>
      </c>
      <c r="C16" s="18">
        <f>(466.0/B16*100)</f>
        <v/>
      </c>
      <c r="D16" s="19" t="n">
        <v>5642</v>
      </c>
      <c r="E16" s="18" t="n">
        <v>500.23552475</v>
      </c>
      <c r="F16" s="20" t="n">
        <v>5.11794379</v>
      </c>
      <c r="G16" s="18" t="n">
        <v>506.05191544</v>
      </c>
      <c r="H16" s="20" t="n">
        <v>6.86729028</v>
      </c>
      <c r="I16" s="18" t="s">
        <v>404</v>
      </c>
      <c r="J16" s="20" t="s">
        <v>404</v>
      </c>
      <c r="K16" s="18" t="s">
        <v>404</v>
      </c>
      <c r="L16" s="20" t="s">
        <v>404</v>
      </c>
      <c r="M16" s="18" t="s">
        <v>404</v>
      </c>
      <c r="N16" s="20" t="s">
        <v>404</v>
      </c>
      <c r="O16" s="18" t="s">
        <v>404</v>
      </c>
      <c r="P16" s="20" t="s">
        <v>404</v>
      </c>
      <c r="Q16" s="18" t="n">
        <v>488.6667321</v>
      </c>
      <c r="R16" s="20" t="n">
        <v>33.05344686</v>
      </c>
    </row>
    <row r="17" spans="1:18">
      <c r="A17" s="15" t="s">
        <v>414</v>
      </c>
      <c r="B17" s="17" t="n">
        <v>6504</v>
      </c>
      <c r="C17" s="18">
        <f>(1325.0/B17*100)</f>
        <v/>
      </c>
      <c r="D17" s="19" t="n">
        <v>5179</v>
      </c>
      <c r="E17" s="18" t="n">
        <v>506.91384388</v>
      </c>
      <c r="F17" s="20" t="n">
        <v>4.33252905</v>
      </c>
      <c r="G17" s="18" t="n">
        <v>511.66217809</v>
      </c>
      <c r="H17" s="20" t="n">
        <v>13.37655234</v>
      </c>
      <c r="I17" s="18" t="s">
        <v>404</v>
      </c>
      <c r="J17" s="20" t="s">
        <v>404</v>
      </c>
      <c r="K17" s="18" t="s">
        <v>404</v>
      </c>
      <c r="L17" s="20" t="s">
        <v>404</v>
      </c>
      <c r="M17" s="18" t="s">
        <v>404</v>
      </c>
      <c r="N17" s="20" t="s">
        <v>404</v>
      </c>
      <c r="O17" s="18" t="s">
        <v>404</v>
      </c>
      <c r="P17" s="20" t="s">
        <v>404</v>
      </c>
      <c r="Q17" s="18" t="n">
        <v>556.13531726</v>
      </c>
      <c r="R17" s="20" t="n">
        <v>18.25788428</v>
      </c>
    </row>
    <row r="18" spans="1:18">
      <c r="A18" s="15" t="s">
        <v>415</v>
      </c>
      <c r="B18" s="17" t="n">
        <v>5532</v>
      </c>
      <c r="C18" s="18">
        <f>(0.0/B18*100)</f>
        <v/>
      </c>
      <c r="D18" s="19" t="n">
        <v>5532</v>
      </c>
      <c r="E18" s="18" t="n">
        <v>475.20961583</v>
      </c>
      <c r="F18" s="20" t="n">
        <v>5.14584717</v>
      </c>
      <c r="G18" s="18" t="n">
        <v>457.54540182</v>
      </c>
      <c r="H18" s="20" t="n">
        <v>8.33099092</v>
      </c>
      <c r="I18" s="18" t="s">
        <v>404</v>
      </c>
      <c r="J18" s="20" t="s">
        <v>404</v>
      </c>
      <c r="K18" s="18" t="s">
        <v>404</v>
      </c>
      <c r="L18" s="20" t="s">
        <v>404</v>
      </c>
      <c r="M18" s="18" t="s">
        <v>404</v>
      </c>
      <c r="N18" s="20" t="s">
        <v>404</v>
      </c>
      <c r="O18" s="18" t="s">
        <v>404</v>
      </c>
      <c r="P18" s="20" t="s">
        <v>404</v>
      </c>
      <c r="Q18" s="18" t="n">
        <v>352.66158981</v>
      </c>
      <c r="R18" s="20" t="n">
        <v>32.3061869</v>
      </c>
    </row>
    <row r="19" spans="1:18">
      <c r="A19" s="15" t="s">
        <v>416</v>
      </c>
      <c r="B19" s="17" t="n">
        <v>5658</v>
      </c>
      <c r="C19" s="18">
        <f>(327.0/B19*100)</f>
        <v/>
      </c>
      <c r="D19" s="19" t="n">
        <v>5331</v>
      </c>
      <c r="E19" s="18" t="n">
        <v>464.29544515</v>
      </c>
      <c r="F19" s="20" t="n">
        <v>5.76044372</v>
      </c>
      <c r="G19" s="18" t="n">
        <v>478.11447068</v>
      </c>
      <c r="H19" s="20" t="n">
        <v>6.55708722</v>
      </c>
      <c r="I19" s="18" t="s">
        <v>404</v>
      </c>
      <c r="J19" s="20" t="s">
        <v>404</v>
      </c>
      <c r="K19" s="18" t="s">
        <v>404</v>
      </c>
      <c r="L19" s="20" t="s">
        <v>404</v>
      </c>
      <c r="M19" s="18" t="s">
        <v>404</v>
      </c>
      <c r="N19" s="20" t="s">
        <v>404</v>
      </c>
      <c r="O19" s="18" t="s">
        <v>404</v>
      </c>
      <c r="P19" s="20" t="s">
        <v>404</v>
      </c>
      <c r="Q19" s="18" t="n">
        <v>478.54159561</v>
      </c>
      <c r="R19" s="20" t="n">
        <v>39.75456746</v>
      </c>
    </row>
    <row r="20" spans="1:18">
      <c r="A20" s="15" t="s">
        <v>417</v>
      </c>
      <c r="B20" s="17" t="n">
        <v>3371</v>
      </c>
      <c r="C20" s="18">
        <f>(24.0/B20*100)</f>
        <v/>
      </c>
      <c r="D20" s="19" t="n">
        <v>3347</v>
      </c>
      <c r="E20" s="18" t="n">
        <v>481.31621016</v>
      </c>
      <c r="F20" s="20" t="n">
        <v>2.08800031</v>
      </c>
      <c r="G20" s="18" t="n">
        <v>484.53493664</v>
      </c>
      <c r="H20" s="20" t="n">
        <v>5.37226463</v>
      </c>
      <c r="I20" s="18" t="s">
        <v>404</v>
      </c>
      <c r="J20" s="20" t="s">
        <v>404</v>
      </c>
      <c r="K20" s="18" t="s">
        <v>404</v>
      </c>
      <c r="L20" s="20" t="s">
        <v>404</v>
      </c>
      <c r="M20" s="18" t="s">
        <v>404</v>
      </c>
      <c r="N20" s="20" t="s">
        <v>404</v>
      </c>
      <c r="O20" s="18" t="s">
        <v>404</v>
      </c>
      <c r="P20" s="20" t="s">
        <v>404</v>
      </c>
      <c r="Q20" s="18" t="n">
        <v>447.69741698</v>
      </c>
      <c r="R20" s="20" t="n">
        <v>20.94626444</v>
      </c>
    </row>
    <row r="21" spans="1:18">
      <c r="A21" s="15" t="s">
        <v>418</v>
      </c>
      <c r="B21" s="17" t="n">
        <v>5741</v>
      </c>
      <c r="C21" s="18">
        <f>(0.0/B21*100)</f>
        <v/>
      </c>
      <c r="D21" s="19" t="n">
        <v>5741</v>
      </c>
      <c r="E21" s="18" t="n">
        <v>521.18850458</v>
      </c>
      <c r="F21" s="20" t="n">
        <v>2.82379211</v>
      </c>
      <c r="G21" s="18" t="n">
        <v>526.21348032</v>
      </c>
      <c r="H21" s="20" t="n">
        <v>11.22671395</v>
      </c>
      <c r="I21" s="18" t="s">
        <v>404</v>
      </c>
      <c r="J21" s="20" t="s">
        <v>404</v>
      </c>
      <c r="K21" s="18" t="s">
        <v>404</v>
      </c>
      <c r="L21" s="20" t="s">
        <v>404</v>
      </c>
      <c r="M21" s="18" t="s">
        <v>404</v>
      </c>
      <c r="N21" s="20" t="s">
        <v>404</v>
      </c>
      <c r="O21" s="18" t="s">
        <v>404</v>
      </c>
      <c r="P21" s="20" t="s">
        <v>404</v>
      </c>
      <c r="Q21" s="18" t="n">
        <v>511.53940143</v>
      </c>
      <c r="R21" s="20" t="n">
        <v>7.28365803</v>
      </c>
    </row>
    <row r="22" spans="1:18">
      <c r="A22" s="15" t="s">
        <v>419</v>
      </c>
      <c r="B22" s="17" t="n">
        <v>6598</v>
      </c>
      <c r="C22" s="18">
        <f>(0.0/B22*100)</f>
        <v/>
      </c>
      <c r="D22" s="19" t="n">
        <v>6598</v>
      </c>
      <c r="E22" s="18" t="n">
        <v>479.25039824</v>
      </c>
      <c r="F22" s="20" t="n">
        <v>4.28801239</v>
      </c>
      <c r="G22" s="18" t="n">
        <v>471.43731191</v>
      </c>
      <c r="H22" s="20" t="n">
        <v>15.97164709</v>
      </c>
      <c r="I22" s="18" t="s">
        <v>404</v>
      </c>
      <c r="J22" s="20" t="s">
        <v>404</v>
      </c>
      <c r="K22" s="18" t="s">
        <v>404</v>
      </c>
      <c r="L22" s="20" t="s">
        <v>404</v>
      </c>
      <c r="M22" s="18" t="s">
        <v>404</v>
      </c>
      <c r="N22" s="20" t="s">
        <v>404</v>
      </c>
      <c r="O22" s="18" t="s">
        <v>404</v>
      </c>
      <c r="P22" s="20" t="s">
        <v>404</v>
      </c>
      <c r="Q22" s="18" t="n">
        <v>519.9935158</v>
      </c>
      <c r="R22" s="20" t="n">
        <v>35.20639293</v>
      </c>
    </row>
    <row r="23" spans="1:18">
      <c r="A23" s="15" t="s">
        <v>420</v>
      </c>
      <c r="B23" s="17" t="n">
        <v>11583</v>
      </c>
      <c r="C23" s="18">
        <f>(3185.0/B23*100)</f>
        <v/>
      </c>
      <c r="D23" s="19" t="n">
        <v>8398</v>
      </c>
      <c r="E23" s="18" t="n">
        <v>483.84487814</v>
      </c>
      <c r="F23" s="20" t="n">
        <v>4.64817889</v>
      </c>
      <c r="G23" s="18" t="n">
        <v>504.67174156</v>
      </c>
      <c r="H23" s="20" t="n">
        <v>9.281056899999999</v>
      </c>
      <c r="I23" s="18" t="s">
        <v>404</v>
      </c>
      <c r="J23" s="20" t="s">
        <v>404</v>
      </c>
      <c r="K23" s="18" t="s">
        <v>404</v>
      </c>
      <c r="L23" s="20" t="s">
        <v>404</v>
      </c>
      <c r="M23" s="18" t="s">
        <v>404</v>
      </c>
      <c r="N23" s="20" t="s">
        <v>404</v>
      </c>
      <c r="O23" s="18" t="s">
        <v>404</v>
      </c>
      <c r="P23" s="20" t="s">
        <v>404</v>
      </c>
      <c r="Q23" s="18" t="n">
        <v>465.129763</v>
      </c>
      <c r="R23" s="20" t="n">
        <v>20.71911065</v>
      </c>
    </row>
    <row r="24" spans="1:18">
      <c r="A24" s="15" t="s">
        <v>421</v>
      </c>
      <c r="B24" s="17" t="n">
        <v>6647</v>
      </c>
      <c r="C24" s="18">
        <f>(0.0/B24*100)</f>
        <v/>
      </c>
      <c r="D24" s="19" t="n">
        <v>6647</v>
      </c>
      <c r="E24" s="18" t="n">
        <v>515.94442426</v>
      </c>
      <c r="F24" s="20" t="n">
        <v>3.85451715</v>
      </c>
      <c r="G24" s="18" t="n">
        <v>516.01314782</v>
      </c>
      <c r="H24" s="20" t="n">
        <v>10.38327691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520.10088494</v>
      </c>
      <c r="F25" s="20" t="n">
        <v>3.85809011</v>
      </c>
      <c r="G25" s="18" t="n">
        <v>493.89208649</v>
      </c>
      <c r="H25" s="20" t="n">
        <v>15.3923775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490.35717113</v>
      </c>
      <c r="F26" s="20" t="n">
        <v>2.0274545</v>
      </c>
      <c r="G26" s="18" t="n">
        <v>474.10028155</v>
      </c>
      <c r="H26" s="20" t="n">
        <v>6.44306552</v>
      </c>
      <c r="I26" s="18" t="s">
        <v>404</v>
      </c>
      <c r="J26" s="20" t="s">
        <v>404</v>
      </c>
      <c r="K26" s="18" t="s">
        <v>404</v>
      </c>
      <c r="L26" s="20" t="s">
        <v>404</v>
      </c>
      <c r="M26" s="18" t="s">
        <v>404</v>
      </c>
      <c r="N26" s="20" t="s">
        <v>404</v>
      </c>
      <c r="O26" s="18" t="s">
        <v>404</v>
      </c>
      <c r="P26" s="20" t="s">
        <v>404</v>
      </c>
      <c r="Q26" s="18" t="n">
        <v>459.80766719</v>
      </c>
      <c r="R26" s="20" t="n">
        <v>13.29589868</v>
      </c>
    </row>
    <row r="27" spans="1:18">
      <c r="A27" s="15" t="s">
        <v>424</v>
      </c>
      <c r="B27" s="17" t="n">
        <v>5299</v>
      </c>
      <c r="C27" s="18">
        <f>(0.0/B27*100)</f>
        <v/>
      </c>
      <c r="D27" s="19" t="n">
        <v>5299</v>
      </c>
      <c r="E27" s="18" t="n">
        <v>483.82218645</v>
      </c>
      <c r="F27" s="20" t="n">
        <v>1.50109007</v>
      </c>
      <c r="G27" s="18" t="n">
        <v>469.31611373</v>
      </c>
      <c r="H27" s="20" t="n">
        <v>3.09850045</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439.41140601</v>
      </c>
      <c r="F28" s="20" t="n">
        <v>3.90018615</v>
      </c>
      <c r="G28" s="18" t="n">
        <v>403.67730648</v>
      </c>
      <c r="H28" s="20" t="n">
        <v>3.63387253</v>
      </c>
      <c r="I28" s="18" t="s">
        <v>404</v>
      </c>
      <c r="J28" s="20" t="s">
        <v>404</v>
      </c>
      <c r="K28" s="18" t="s">
        <v>404</v>
      </c>
      <c r="L28" s="20" t="s">
        <v>404</v>
      </c>
      <c r="M28" s="18" t="s">
        <v>404</v>
      </c>
      <c r="N28" s="20" t="s">
        <v>404</v>
      </c>
      <c r="O28" s="18" t="s">
        <v>404</v>
      </c>
      <c r="P28" s="20" t="s">
        <v>404</v>
      </c>
      <c r="Q28" s="18" t="n">
        <v>366.91920807</v>
      </c>
      <c r="R28" s="20" t="n">
        <v>11.21806797</v>
      </c>
    </row>
    <row r="29" spans="1:18">
      <c r="A29" s="15" t="s">
        <v>426</v>
      </c>
      <c r="B29" s="17" t="n">
        <v>5385</v>
      </c>
      <c r="C29" s="18">
        <f>(1123.0/B29*100)</f>
        <v/>
      </c>
      <c r="D29" s="19" t="n">
        <v>4262</v>
      </c>
      <c r="E29" s="18" t="n">
        <v>502.56529285</v>
      </c>
      <c r="F29" s="20" t="n">
        <v>5.51183329</v>
      </c>
      <c r="G29" s="18" t="n">
        <v>573.086403</v>
      </c>
      <c r="H29" s="20" t="n">
        <v>13.5721303</v>
      </c>
      <c r="I29" s="18" t="s">
        <v>404</v>
      </c>
      <c r="J29" s="20" t="s">
        <v>404</v>
      </c>
      <c r="K29" s="18" t="s">
        <v>404</v>
      </c>
      <c r="L29" s="20" t="s">
        <v>404</v>
      </c>
      <c r="M29" s="18" t="s">
        <v>404</v>
      </c>
      <c r="N29" s="20" t="s">
        <v>404</v>
      </c>
      <c r="O29" s="18" t="s">
        <v>404</v>
      </c>
      <c r="P29" s="20" t="s">
        <v>404</v>
      </c>
      <c r="Q29" s="18" t="n">
        <v>487.09434283</v>
      </c>
      <c r="R29" s="20" t="n">
        <v>11.05844644</v>
      </c>
    </row>
    <row r="30" spans="1:18">
      <c r="A30" s="15" t="s">
        <v>427</v>
      </c>
      <c r="B30" s="17" t="n">
        <v>4520</v>
      </c>
      <c r="C30" s="18">
        <f>(1053.0/B30*100)</f>
        <v/>
      </c>
      <c r="D30" s="19" t="n">
        <v>3467</v>
      </c>
      <c r="E30" s="18" t="n">
        <v>512.66721618</v>
      </c>
      <c r="F30" s="20" t="n">
        <v>3.16074828</v>
      </c>
      <c r="G30" s="18" t="n">
        <v>486.01431062</v>
      </c>
      <c r="H30" s="20" t="n">
        <v>24.95267513</v>
      </c>
      <c r="I30" s="18" t="s">
        <v>404</v>
      </c>
      <c r="J30" s="20" t="s">
        <v>404</v>
      </c>
      <c r="K30" s="18" t="s">
        <v>404</v>
      </c>
      <c r="L30" s="20" t="s">
        <v>404</v>
      </c>
      <c r="M30" s="18" t="s">
        <v>404</v>
      </c>
      <c r="N30" s="20" t="s">
        <v>404</v>
      </c>
      <c r="O30" s="18" t="s">
        <v>404</v>
      </c>
      <c r="P30" s="20" t="s">
        <v>404</v>
      </c>
      <c r="Q30" s="18" t="n">
        <v>529.1697306900001</v>
      </c>
      <c r="R30" s="20" t="n">
        <v>16.52444585</v>
      </c>
    </row>
    <row r="31" spans="1:18">
      <c r="A31" s="15" t="s">
        <v>428</v>
      </c>
      <c r="B31" s="17" t="n">
        <v>5456</v>
      </c>
      <c r="C31" s="18">
        <f>(502.0/B31*100)</f>
        <v/>
      </c>
      <c r="D31" s="19" t="n">
        <v>4954</v>
      </c>
      <c r="E31" s="18" t="n">
        <v>513.92779114</v>
      </c>
      <c r="F31" s="20" t="n">
        <v>3.9682655</v>
      </c>
      <c r="G31" s="18" t="n">
        <v>514.27651925</v>
      </c>
      <c r="H31" s="20" t="n">
        <v>4.03220436</v>
      </c>
      <c r="I31" s="18" t="s">
        <v>404</v>
      </c>
      <c r="J31" s="20" t="s">
        <v>404</v>
      </c>
      <c r="K31" s="18" t="s">
        <v>404</v>
      </c>
      <c r="L31" s="20" t="s">
        <v>404</v>
      </c>
      <c r="M31" s="18" t="s">
        <v>404</v>
      </c>
      <c r="N31" s="20" t="s">
        <v>404</v>
      </c>
      <c r="O31" s="18" t="s">
        <v>404</v>
      </c>
      <c r="P31" s="20" t="s">
        <v>404</v>
      </c>
      <c r="Q31" s="18" t="n">
        <v>505.9367004</v>
      </c>
      <c r="R31" s="20" t="n">
        <v>11.94714589</v>
      </c>
    </row>
    <row r="32" spans="1:18">
      <c r="A32" s="15" t="s">
        <v>429</v>
      </c>
      <c r="B32" s="17" t="n">
        <v>4478</v>
      </c>
      <c r="C32" s="18">
        <f>(0.0/B32*100)</f>
        <v/>
      </c>
      <c r="D32" s="19" t="n">
        <v>4478</v>
      </c>
      <c r="E32" s="18" t="n">
        <v>504.74403082</v>
      </c>
      <c r="F32" s="20" t="n">
        <v>2.69108367</v>
      </c>
      <c r="G32" s="18" t="n">
        <v>513.55648271</v>
      </c>
      <c r="H32" s="20" t="n">
        <v>12.77346535</v>
      </c>
      <c r="I32" s="18" t="s">
        <v>404</v>
      </c>
      <c r="J32" s="20" t="s">
        <v>404</v>
      </c>
      <c r="K32" s="18" t="s">
        <v>404</v>
      </c>
      <c r="L32" s="20" t="s">
        <v>404</v>
      </c>
      <c r="M32" s="18" t="s">
        <v>404</v>
      </c>
      <c r="N32" s="20" t="s">
        <v>404</v>
      </c>
      <c r="O32" s="18" t="s">
        <v>404</v>
      </c>
      <c r="P32" s="20" t="s">
        <v>404</v>
      </c>
      <c r="Q32" s="18" t="n">
        <v>533.23698485</v>
      </c>
      <c r="R32" s="20" t="n">
        <v>15.46846182</v>
      </c>
    </row>
    <row r="33" spans="1:18">
      <c r="A33" s="15" t="s">
        <v>430</v>
      </c>
      <c r="B33" s="17" t="n">
        <v>7325</v>
      </c>
      <c r="C33" s="18">
        <f>(29.0/B33*100)</f>
        <v/>
      </c>
      <c r="D33" s="19" t="n">
        <v>7296</v>
      </c>
      <c r="E33" s="18" t="n">
        <v>497.56578713</v>
      </c>
      <c r="F33" s="20" t="n">
        <v>2.89256374</v>
      </c>
      <c r="G33" s="18" t="n">
        <v>497.86224854</v>
      </c>
      <c r="H33" s="20" t="n">
        <v>10.78947937</v>
      </c>
      <c r="I33" s="18" t="s">
        <v>404</v>
      </c>
      <c r="J33" s="20" t="s">
        <v>404</v>
      </c>
      <c r="K33" s="18" t="s">
        <v>404</v>
      </c>
      <c r="L33" s="20" t="s">
        <v>404</v>
      </c>
      <c r="M33" s="18" t="s">
        <v>404</v>
      </c>
      <c r="N33" s="20" t="s">
        <v>404</v>
      </c>
      <c r="O33" s="18" t="s">
        <v>404</v>
      </c>
      <c r="P33" s="20" t="s">
        <v>404</v>
      </c>
      <c r="Q33" s="18" t="n">
        <v>514.9665270199999</v>
      </c>
      <c r="R33" s="20" t="n">
        <v>24.39137869</v>
      </c>
    </row>
    <row r="34" spans="1:18">
      <c r="A34" s="15" t="s">
        <v>431</v>
      </c>
      <c r="B34" s="17" t="n">
        <v>6350</v>
      </c>
      <c r="C34" s="18">
        <f>(0.0/B34*100)</f>
        <v/>
      </c>
      <c r="D34" s="19" t="n">
        <v>6350</v>
      </c>
      <c r="E34" s="18" t="n">
        <v>452.48708627</v>
      </c>
      <c r="F34" s="20" t="n">
        <v>4.28523645</v>
      </c>
      <c r="G34" s="18" t="n">
        <v>452.59394142</v>
      </c>
      <c r="H34" s="20" t="n">
        <v>8.134859219999999</v>
      </c>
      <c r="I34" s="18" t="s">
        <v>404</v>
      </c>
      <c r="J34" s="20" t="s">
        <v>404</v>
      </c>
      <c r="K34" s="18" t="s">
        <v>404</v>
      </c>
      <c r="L34" s="20" t="s">
        <v>404</v>
      </c>
      <c r="M34" s="18" t="s">
        <v>404</v>
      </c>
      <c r="N34" s="20" t="s">
        <v>404</v>
      </c>
      <c r="O34" s="18" t="s">
        <v>404</v>
      </c>
      <c r="P34" s="20" t="s">
        <v>404</v>
      </c>
      <c r="Q34" s="18" t="n">
        <v>452.43647758</v>
      </c>
      <c r="R34" s="20" t="n">
        <v>20.32416088</v>
      </c>
    </row>
    <row r="35" spans="1:18">
      <c r="A35" s="15" t="s">
        <v>432</v>
      </c>
      <c r="B35" s="17" t="n">
        <v>6406</v>
      </c>
      <c r="C35" s="18">
        <f>(443.0/B35*100)</f>
        <v/>
      </c>
      <c r="D35" s="19" t="n">
        <v>5963</v>
      </c>
      <c r="E35" s="18" t="n">
        <v>510.26940085</v>
      </c>
      <c r="F35" s="20" t="n">
        <v>1.68660615</v>
      </c>
      <c r="G35" s="18" t="n">
        <v>497.64605472</v>
      </c>
      <c r="H35" s="20" t="n">
        <v>2.42857528</v>
      </c>
      <c r="I35" s="18" t="s">
        <v>404</v>
      </c>
      <c r="J35" s="20" t="s">
        <v>404</v>
      </c>
      <c r="K35" s="18" t="s">
        <v>404</v>
      </c>
      <c r="L35" s="20" t="s">
        <v>404</v>
      </c>
      <c r="M35" s="18" t="s">
        <v>404</v>
      </c>
      <c r="N35" s="20" t="s">
        <v>404</v>
      </c>
      <c r="O35" s="18" t="s">
        <v>404</v>
      </c>
      <c r="P35" s="20" t="s">
        <v>404</v>
      </c>
      <c r="Q35" s="18" t="n">
        <v>499.14262261</v>
      </c>
      <c r="R35" s="20" t="n">
        <v>9.664150879999999</v>
      </c>
    </row>
    <row r="36" spans="1:18">
      <c r="A36" s="15" t="s">
        <v>433</v>
      </c>
      <c r="B36" s="17" t="n">
        <v>6736</v>
      </c>
      <c r="C36" s="18">
        <f>(10.0/B36*100)</f>
        <v/>
      </c>
      <c r="D36" s="19" t="n">
        <v>6726</v>
      </c>
      <c r="E36" s="18" t="n">
        <v>503.24517163</v>
      </c>
      <c r="F36" s="20" t="n">
        <v>2.51243302</v>
      </c>
      <c r="G36" s="18" t="n">
        <v>478.2804961</v>
      </c>
      <c r="H36" s="20" t="n">
        <v>4.38693846</v>
      </c>
      <c r="I36" s="18" t="s">
        <v>404</v>
      </c>
      <c r="J36" s="20" t="s">
        <v>404</v>
      </c>
      <c r="K36" s="18" t="s">
        <v>404</v>
      </c>
      <c r="L36" s="20" t="s">
        <v>404</v>
      </c>
      <c r="M36" s="18" t="s">
        <v>404</v>
      </c>
      <c r="N36" s="20" t="s">
        <v>404</v>
      </c>
      <c r="O36" s="18" t="s">
        <v>404</v>
      </c>
      <c r="P36" s="20" t="s">
        <v>404</v>
      </c>
      <c r="Q36" s="18" t="n">
        <v>488.61048416</v>
      </c>
      <c r="R36" s="20" t="n">
        <v>8.03908856</v>
      </c>
    </row>
    <row r="37" spans="1:18">
      <c r="A37" s="15" t="s">
        <v>434</v>
      </c>
      <c r="B37" s="17" t="n">
        <v>5458</v>
      </c>
      <c r="C37" s="18">
        <f>(0.0/B37*100)</f>
        <v/>
      </c>
      <c r="D37" s="19" t="n">
        <v>5458</v>
      </c>
      <c r="E37" s="18" t="n">
        <v>501.41370347</v>
      </c>
      <c r="F37" s="20" t="n">
        <v>4.0817868</v>
      </c>
      <c r="G37" s="18" t="n">
        <v>498.33025776</v>
      </c>
      <c r="H37" s="20" t="n">
        <v>6.18750627</v>
      </c>
      <c r="I37" s="18" t="s">
        <v>404</v>
      </c>
      <c r="J37" s="20" t="s">
        <v>404</v>
      </c>
      <c r="K37" s="18" t="s">
        <v>404</v>
      </c>
      <c r="L37" s="20" t="s">
        <v>404</v>
      </c>
      <c r="M37" s="18" t="s">
        <v>404</v>
      </c>
      <c r="N37" s="20" t="s">
        <v>404</v>
      </c>
      <c r="O37" s="18" t="s">
        <v>404</v>
      </c>
      <c r="P37" s="20" t="s">
        <v>404</v>
      </c>
      <c r="Q37" s="18" t="n">
        <v>460.57116382</v>
      </c>
      <c r="R37" s="20" t="n">
        <v>10.49683631</v>
      </c>
    </row>
    <row r="38" spans="1:18">
      <c r="A38" s="15" t="s">
        <v>435</v>
      </c>
      <c r="B38" s="17" t="n">
        <v>5860</v>
      </c>
      <c r="C38" s="18">
        <f>(268.0/B38*100)</f>
        <v/>
      </c>
      <c r="D38" s="19" t="n">
        <v>5592</v>
      </c>
      <c r="E38" s="18" t="n">
        <v>487.05922401</v>
      </c>
      <c r="F38" s="20" t="n">
        <v>4.14252686</v>
      </c>
      <c r="G38" s="18" t="n">
        <v>514.4918186800001</v>
      </c>
      <c r="H38" s="20" t="n">
        <v>9.923225</v>
      </c>
      <c r="I38" s="18" t="s">
        <v>404</v>
      </c>
      <c r="J38" s="20" t="s">
        <v>404</v>
      </c>
      <c r="K38" s="18" t="s">
        <v>404</v>
      </c>
      <c r="L38" s="20" t="s">
        <v>404</v>
      </c>
      <c r="M38" s="18" t="s">
        <v>404</v>
      </c>
      <c r="N38" s="20" t="s">
        <v>404</v>
      </c>
      <c r="O38" s="18" t="s">
        <v>404</v>
      </c>
      <c r="P38" s="20" t="s">
        <v>404</v>
      </c>
      <c r="Q38" s="18" t="n">
        <v>473.68144413</v>
      </c>
      <c r="R38" s="20" t="n">
        <v>18.10934756</v>
      </c>
    </row>
    <row r="39" spans="1:18">
      <c r="A39" s="15" t="s">
        <v>436</v>
      </c>
      <c r="B39" s="17" t="n">
        <v>5895</v>
      </c>
      <c r="C39" s="18">
        <f>(0.0/B39*100)</f>
        <v/>
      </c>
      <c r="D39" s="19" t="n">
        <v>5895</v>
      </c>
      <c r="E39" s="18" t="n">
        <v>432.54481201</v>
      </c>
      <c r="F39" s="20" t="n">
        <v>5.82584012</v>
      </c>
      <c r="G39" s="18" t="n">
        <v>423.6033152</v>
      </c>
      <c r="H39" s="20" t="n">
        <v>7.15125972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500.14221985</v>
      </c>
      <c r="F40" s="20" t="n">
        <v>3.53967045</v>
      </c>
      <c r="G40" s="18" t="n">
        <v>511.25865242</v>
      </c>
      <c r="H40" s="20" t="n">
        <v>17.13860272</v>
      </c>
      <c r="I40" s="18" t="s">
        <v>404</v>
      </c>
      <c r="J40" s="20" t="s">
        <v>404</v>
      </c>
      <c r="K40" s="18" t="s">
        <v>404</v>
      </c>
      <c r="L40" s="20" t="s">
        <v>404</v>
      </c>
      <c r="M40" s="18" t="s">
        <v>404</v>
      </c>
      <c r="N40" s="20" t="s">
        <v>404</v>
      </c>
      <c r="O40" s="18" t="s">
        <v>404</v>
      </c>
      <c r="P40" s="20" t="s">
        <v>404</v>
      </c>
      <c r="Q40" s="18" t="n">
        <v>485.67213948</v>
      </c>
      <c r="R40" s="20" t="n">
        <v>8.551679760000001</v>
      </c>
    </row>
    <row r="41" spans="1:18">
      <c r="A41" s="15" t="s">
        <v>438</v>
      </c>
      <c r="B41" s="17" t="n">
        <v>5712</v>
      </c>
      <c r="C41" s="18">
        <f>(99.0/B41*100)</f>
        <v/>
      </c>
      <c r="D41" s="19" t="n">
        <v>5613</v>
      </c>
      <c r="E41" s="18" t="n">
        <v>496.84513975</v>
      </c>
      <c r="F41" s="20" t="n">
        <v>3.37455718</v>
      </c>
      <c r="G41" s="18" t="n">
        <v>504.11579681</v>
      </c>
      <c r="H41" s="20" t="n">
        <v>13.91788558</v>
      </c>
      <c r="I41" s="18" t="s">
        <v>404</v>
      </c>
      <c r="J41" s="20" t="s">
        <v>404</v>
      </c>
      <c r="K41" s="18" t="s">
        <v>404</v>
      </c>
      <c r="L41" s="20" t="s">
        <v>404</v>
      </c>
      <c r="M41" s="18" t="s">
        <v>404</v>
      </c>
      <c r="N41" s="20" t="s">
        <v>404</v>
      </c>
      <c r="O41" s="18" t="s">
        <v>404</v>
      </c>
      <c r="P41" s="20" t="s">
        <v>404</v>
      </c>
      <c r="Q41" s="18" t="n">
        <v>506.58051959</v>
      </c>
      <c r="R41" s="20" t="n">
        <v>12.00036009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410.90984521</v>
      </c>
      <c r="F44" s="20" t="n">
        <v>5.39927861</v>
      </c>
      <c r="G44" s="18" t="n">
        <v>390.73529201</v>
      </c>
      <c r="H44" s="20" t="n">
        <v>6.41693882</v>
      </c>
      <c r="I44" s="18" t="s">
        <v>404</v>
      </c>
      <c r="J44" s="20" t="s">
        <v>404</v>
      </c>
      <c r="K44" s="18" t="s">
        <v>404</v>
      </c>
      <c r="L44" s="20" t="s">
        <v>404</v>
      </c>
      <c r="M44" s="18" t="s">
        <v>404</v>
      </c>
      <c r="N44" s="20" t="s">
        <v>404</v>
      </c>
      <c r="O44" s="18" t="s">
        <v>404</v>
      </c>
      <c r="P44" s="20" t="s">
        <v>404</v>
      </c>
      <c r="Q44" s="18" t="n">
        <v>462.52068155</v>
      </c>
      <c r="R44" s="20" t="n">
        <v>13.97697985</v>
      </c>
    </row>
    <row r="45" spans="1:18">
      <c r="A45" s="15" t="s">
        <v>442</v>
      </c>
      <c r="B45" s="17" t="n">
        <v>5519</v>
      </c>
      <c r="C45" s="18">
        <f>(0.0/B45*100)</f>
        <v/>
      </c>
      <c r="D45" s="19" t="n">
        <v>5519</v>
      </c>
      <c r="E45" s="18" t="n">
        <v>340.6291722</v>
      </c>
      <c r="F45" s="20" t="n">
        <v>11.06959445</v>
      </c>
      <c r="G45" s="18" t="n">
        <v>351.8498438</v>
      </c>
      <c r="H45" s="20" t="n">
        <v>3.44660805</v>
      </c>
      <c r="I45" s="18" t="s">
        <v>404</v>
      </c>
      <c r="J45" s="20" t="s">
        <v>404</v>
      </c>
      <c r="K45" s="18" t="s">
        <v>404</v>
      </c>
      <c r="L45" s="20" t="s">
        <v>404</v>
      </c>
      <c r="M45" s="18" t="s">
        <v>404</v>
      </c>
      <c r="N45" s="20" t="s">
        <v>404</v>
      </c>
      <c r="O45" s="18" t="s">
        <v>404</v>
      </c>
      <c r="P45" s="20" t="s">
        <v>404</v>
      </c>
      <c r="Q45" s="18" t="n">
        <v>332.14347973</v>
      </c>
      <c r="R45" s="20" t="n">
        <v>29.10381531</v>
      </c>
    </row>
    <row r="46" spans="1:18">
      <c r="A46" s="15" t="s">
        <v>443</v>
      </c>
      <c r="B46" s="17" t="n">
        <v>23141</v>
      </c>
      <c r="C46" s="18">
        <f>(4196.0/B46*100)</f>
        <v/>
      </c>
      <c r="D46" s="19" t="n">
        <v>18945</v>
      </c>
      <c r="E46" s="18" t="n">
        <v>421.91106862</v>
      </c>
      <c r="F46" s="20" t="n">
        <v>4.39686556</v>
      </c>
      <c r="G46" s="18" t="n">
        <v>398.95983863</v>
      </c>
      <c r="H46" s="20" t="n">
        <v>4.69943219</v>
      </c>
      <c r="I46" s="18" t="s">
        <v>404</v>
      </c>
      <c r="J46" s="20" t="s">
        <v>404</v>
      </c>
      <c r="K46" s="18" t="s">
        <v>404</v>
      </c>
      <c r="L46" s="20" t="s">
        <v>404</v>
      </c>
      <c r="M46" s="18" t="s">
        <v>404</v>
      </c>
      <c r="N46" s="20" t="s">
        <v>404</v>
      </c>
      <c r="O46" s="18" t="s">
        <v>404</v>
      </c>
      <c r="P46" s="20" t="s">
        <v>404</v>
      </c>
      <c r="Q46" s="18" t="n">
        <v>379.63812862</v>
      </c>
      <c r="R46" s="20" t="n">
        <v>11.15339891</v>
      </c>
    </row>
    <row r="47" spans="1:18">
      <c r="A47" s="15" t="s">
        <v>444</v>
      </c>
      <c r="B47" s="17" t="n">
        <v>5928</v>
      </c>
      <c r="C47" s="18">
        <f>(0.0/B47*100)</f>
        <v/>
      </c>
      <c r="D47" s="19" t="n">
        <v>5928</v>
      </c>
      <c r="E47" s="18" t="n">
        <v>438.66946857</v>
      </c>
      <c r="F47" s="20" t="n">
        <v>5.43767832</v>
      </c>
      <c r="G47" s="18" t="n">
        <v>401.07229652</v>
      </c>
      <c r="H47" s="20" t="n">
        <v>13.5098279</v>
      </c>
      <c r="I47" s="18" t="s">
        <v>404</v>
      </c>
      <c r="J47" s="20" t="s">
        <v>404</v>
      </c>
      <c r="K47" s="18" t="s">
        <v>404</v>
      </c>
      <c r="L47" s="20" t="s">
        <v>404</v>
      </c>
      <c r="M47" s="18" t="s">
        <v>404</v>
      </c>
      <c r="N47" s="20" t="s">
        <v>404</v>
      </c>
      <c r="O47" s="18" t="s">
        <v>404</v>
      </c>
      <c r="P47" s="20" t="s">
        <v>404</v>
      </c>
      <c r="Q47" s="18" t="n">
        <v>499.56237767</v>
      </c>
      <c r="R47" s="20" t="n">
        <v>22.77523511</v>
      </c>
    </row>
    <row r="48" spans="1:18">
      <c r="A48" s="15" t="s">
        <v>445</v>
      </c>
      <c r="B48" s="17" t="n">
        <v>9841</v>
      </c>
      <c r="C48" s="18">
        <f>(40.0/B48*100)</f>
        <v/>
      </c>
      <c r="D48" s="19" t="n">
        <v>9801</v>
      </c>
      <c r="E48" s="18" t="n">
        <v>499.34796046</v>
      </c>
      <c r="F48" s="20" t="n">
        <v>5.72256917</v>
      </c>
      <c r="G48" s="18" t="n">
        <v>450.57563882</v>
      </c>
      <c r="H48" s="20" t="n">
        <v>14.34044185</v>
      </c>
      <c r="I48" s="18" t="s">
        <v>404</v>
      </c>
      <c r="J48" s="20" t="s">
        <v>404</v>
      </c>
      <c r="K48" s="18" t="s">
        <v>404</v>
      </c>
      <c r="L48" s="20" t="s">
        <v>404</v>
      </c>
      <c r="M48" s="18" t="s">
        <v>404</v>
      </c>
      <c r="N48" s="20" t="s">
        <v>404</v>
      </c>
      <c r="O48" s="18" t="s">
        <v>404</v>
      </c>
      <c r="P48" s="20" t="s">
        <v>404</v>
      </c>
      <c r="Q48" s="18" t="n">
        <v>388.42359833</v>
      </c>
      <c r="R48" s="20" t="n">
        <v>11.00937144</v>
      </c>
    </row>
    <row r="49" spans="1:18">
      <c r="A49" s="15" t="s">
        <v>446</v>
      </c>
      <c r="B49" s="17" t="n">
        <v>6349</v>
      </c>
      <c r="C49" s="18">
        <f>(52.0/B49*100)</f>
        <v/>
      </c>
      <c r="D49" s="19" t="n">
        <v>6297</v>
      </c>
      <c r="E49" s="18" t="n">
        <v>432.724968</v>
      </c>
      <c r="F49" s="20" t="n">
        <v>4.85054653</v>
      </c>
      <c r="G49" s="18" t="n">
        <v>414.04611353</v>
      </c>
      <c r="H49" s="20" t="n">
        <v>4.92529405</v>
      </c>
      <c r="I49" s="18" t="s">
        <v>404</v>
      </c>
      <c r="J49" s="20" t="s">
        <v>404</v>
      </c>
      <c r="K49" s="18" t="s">
        <v>404</v>
      </c>
      <c r="L49" s="20" t="s">
        <v>404</v>
      </c>
      <c r="M49" s="18" t="s">
        <v>404</v>
      </c>
      <c r="N49" s="20" t="s">
        <v>404</v>
      </c>
      <c r="O49" s="18" t="s">
        <v>404</v>
      </c>
      <c r="P49" s="20" t="s">
        <v>404</v>
      </c>
      <c r="Q49" s="18" t="n">
        <v>421.47606355</v>
      </c>
      <c r="R49" s="20" t="n">
        <v>35.63797245</v>
      </c>
    </row>
    <row r="50" spans="1:18">
      <c r="A50" s="15" t="s">
        <v>447</v>
      </c>
      <c r="B50" s="17" t="n">
        <v>11795</v>
      </c>
      <c r="C50" s="18">
        <f>(1031.0/B50*100)</f>
        <v/>
      </c>
      <c r="D50" s="19" t="n">
        <v>10764</v>
      </c>
      <c r="E50" s="18" t="n">
        <v>434.66052744</v>
      </c>
      <c r="F50" s="20" t="n">
        <v>4.62881864</v>
      </c>
      <c r="G50" s="18" t="n">
        <v>421.17784189</v>
      </c>
      <c r="H50" s="20" t="n">
        <v>6.43097498</v>
      </c>
      <c r="I50" s="18" t="s">
        <v>404</v>
      </c>
      <c r="J50" s="20" t="s">
        <v>404</v>
      </c>
      <c r="K50" s="18" t="s">
        <v>404</v>
      </c>
      <c r="L50" s="20" t="s">
        <v>404</v>
      </c>
      <c r="M50" s="18" t="s">
        <v>404</v>
      </c>
      <c r="N50" s="20" t="s">
        <v>404</v>
      </c>
      <c r="O50" s="18" t="s">
        <v>404</v>
      </c>
      <c r="P50" s="20" t="s">
        <v>404</v>
      </c>
      <c r="Q50" s="18" t="n">
        <v>411.0359154</v>
      </c>
      <c r="R50" s="20" t="n">
        <v>13.81681629</v>
      </c>
    </row>
    <row r="51" spans="1:18">
      <c r="A51" s="15" t="s">
        <v>448</v>
      </c>
      <c r="B51" s="17" t="n">
        <v>6866</v>
      </c>
      <c r="C51" s="18">
        <f>(0.0/B51*100)</f>
        <v/>
      </c>
      <c r="D51" s="19" t="n">
        <v>6866</v>
      </c>
      <c r="E51" s="18" t="n">
        <v>429.08816048</v>
      </c>
      <c r="F51" s="20" t="n">
        <v>3.28995478</v>
      </c>
      <c r="G51" s="18" t="n">
        <v>421.51385771</v>
      </c>
      <c r="H51" s="20" t="n">
        <v>8.021522539999999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485.95154277</v>
      </c>
      <c r="F52" s="20" t="n">
        <v>3.87064182</v>
      </c>
      <c r="G52" s="18" t="n">
        <v>489.82381897</v>
      </c>
      <c r="H52" s="20" t="n">
        <v>7.99551039</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440.62886666</v>
      </c>
      <c r="F53" s="20" t="n">
        <v>1.7846244</v>
      </c>
      <c r="G53" s="18" t="n">
        <v>465.48990269</v>
      </c>
      <c r="H53" s="20" t="n">
        <v>4.97137933</v>
      </c>
      <c r="I53" s="18" t="s">
        <v>404</v>
      </c>
      <c r="J53" s="20" t="s">
        <v>404</v>
      </c>
      <c r="K53" s="18" t="s">
        <v>404</v>
      </c>
      <c r="L53" s="20" t="s">
        <v>404</v>
      </c>
      <c r="M53" s="18" t="s">
        <v>404</v>
      </c>
      <c r="N53" s="20" t="s">
        <v>404</v>
      </c>
      <c r="O53" s="18" t="s">
        <v>404</v>
      </c>
      <c r="P53" s="20" t="s">
        <v>404</v>
      </c>
      <c r="Q53" s="18" t="n">
        <v>317.77115472</v>
      </c>
      <c r="R53" s="20" t="n">
        <v>38.31500887</v>
      </c>
    </row>
    <row r="54" spans="1:18">
      <c r="A54" s="15" t="s">
        <v>451</v>
      </c>
      <c r="B54" s="17" t="n">
        <v>4740</v>
      </c>
      <c r="C54" s="18">
        <f>(199.0/B54*100)</f>
        <v/>
      </c>
      <c r="D54" s="19" t="n">
        <v>4541</v>
      </c>
      <c r="E54" s="18" t="n">
        <v>362.116014</v>
      </c>
      <c r="F54" s="20" t="n">
        <v>4.10496752</v>
      </c>
      <c r="G54" s="18" t="n">
        <v>337.11442781</v>
      </c>
      <c r="H54" s="20" t="n">
        <v>7.90636202</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408.24094192</v>
      </c>
      <c r="F55" s="20" t="n">
        <v>5.26116747</v>
      </c>
      <c r="G55" s="18" t="n">
        <v>395.80827197</v>
      </c>
      <c r="H55" s="20" t="n">
        <v>4.25567612</v>
      </c>
      <c r="I55" s="18" t="s">
        <v>404</v>
      </c>
      <c r="J55" s="20" t="s">
        <v>404</v>
      </c>
      <c r="K55" s="18" t="s">
        <v>404</v>
      </c>
      <c r="L55" s="20" t="s">
        <v>404</v>
      </c>
      <c r="M55" s="18" t="s">
        <v>404</v>
      </c>
      <c r="N55" s="20" t="s">
        <v>404</v>
      </c>
      <c r="O55" s="18" t="n">
        <v>413.6588634</v>
      </c>
      <c r="P55" s="20" t="n">
        <v>5.84716265</v>
      </c>
      <c r="Q55" s="18" t="n">
        <v>379.55266592</v>
      </c>
      <c r="R55" s="20" t="n">
        <v>20.67293279</v>
      </c>
    </row>
    <row r="56" spans="1:18">
      <c r="A56" s="15" t="s">
        <v>453</v>
      </c>
      <c r="B56" s="17" t="n">
        <v>5359</v>
      </c>
      <c r="C56" s="18">
        <f>(0.0/B56*100)</f>
        <v/>
      </c>
      <c r="D56" s="19" t="n">
        <v>5359</v>
      </c>
      <c r="E56" s="18" t="n">
        <v>525.37790942</v>
      </c>
      <c r="F56" s="20" t="n">
        <v>3.53814448</v>
      </c>
      <c r="G56" s="18" t="n">
        <v>535.57810856</v>
      </c>
      <c r="H56" s="20" t="n">
        <v>9.35841669</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402.90084734</v>
      </c>
      <c r="F57" s="20" t="n">
        <v>3.54549209</v>
      </c>
      <c r="G57" s="18" t="n">
        <v>379.17920691</v>
      </c>
      <c r="H57" s="20" t="n">
        <v>7.65960995</v>
      </c>
      <c r="I57" s="18" t="s">
        <v>404</v>
      </c>
      <c r="J57" s="20" t="s">
        <v>404</v>
      </c>
      <c r="K57" s="18" t="s">
        <v>404</v>
      </c>
      <c r="L57" s="20" t="s">
        <v>404</v>
      </c>
      <c r="M57" s="18" t="s">
        <v>404</v>
      </c>
      <c r="N57" s="20" t="s">
        <v>404</v>
      </c>
      <c r="O57" s="18" t="s">
        <v>404</v>
      </c>
      <c r="P57" s="20" t="s">
        <v>404</v>
      </c>
      <c r="Q57" s="18" t="n">
        <v>454.80776876</v>
      </c>
      <c r="R57" s="20" t="n">
        <v>12.84717662</v>
      </c>
    </row>
    <row r="58" spans="1:18">
      <c r="A58" s="15" t="s">
        <v>455</v>
      </c>
      <c r="B58" s="17" t="n">
        <v>7267</v>
      </c>
      <c r="C58" s="18">
        <f>(0.0/B58*100)</f>
        <v/>
      </c>
      <c r="D58" s="19" t="n">
        <v>7267</v>
      </c>
      <c r="E58" s="18" t="n">
        <v>417.07928731</v>
      </c>
      <c r="F58" s="20" t="n">
        <v>3.68623119</v>
      </c>
      <c r="G58" s="18" t="n">
        <v>380.97445969</v>
      </c>
      <c r="H58" s="20" t="n">
        <v>7.66242925</v>
      </c>
      <c r="I58" s="18" t="s">
        <v>404</v>
      </c>
      <c r="J58" s="20" t="s">
        <v>404</v>
      </c>
      <c r="K58" s="18" t="s">
        <v>404</v>
      </c>
      <c r="L58" s="20" t="s">
        <v>404</v>
      </c>
      <c r="M58" s="18" t="s">
        <v>404</v>
      </c>
      <c r="N58" s="20" t="s">
        <v>404</v>
      </c>
      <c r="O58" s="18" t="s">
        <v>404</v>
      </c>
      <c r="P58" s="20" t="s">
        <v>404</v>
      </c>
      <c r="Q58" s="18" t="n">
        <v>414.72017104</v>
      </c>
      <c r="R58" s="20" t="n">
        <v>11.77342413</v>
      </c>
    </row>
    <row r="59" spans="1:18">
      <c r="A59" s="15" t="s">
        <v>456</v>
      </c>
      <c r="B59" s="17" t="n">
        <v>4826</v>
      </c>
      <c r="C59" s="18">
        <f>(0.0/B59*100)</f>
        <v/>
      </c>
      <c r="D59" s="19" t="n">
        <v>4826</v>
      </c>
      <c r="E59" s="18" t="n">
        <v>349.36780182</v>
      </c>
      <c r="F59" s="20" t="n">
        <v>2.5681311</v>
      </c>
      <c r="G59" s="18" t="n">
        <v>346.85980466</v>
      </c>
      <c r="H59" s="20" t="n">
        <v>1.95664695</v>
      </c>
      <c r="I59" s="18" t="s">
        <v>404</v>
      </c>
      <c r="J59" s="20" t="s">
        <v>404</v>
      </c>
      <c r="K59" s="18" t="s">
        <v>404</v>
      </c>
      <c r="L59" s="20" t="s">
        <v>404</v>
      </c>
      <c r="M59" s="18" t="s">
        <v>404</v>
      </c>
      <c r="N59" s="20" t="s">
        <v>404</v>
      </c>
      <c r="O59" s="18" t="s">
        <v>404</v>
      </c>
      <c r="P59" s="20" t="s">
        <v>404</v>
      </c>
      <c r="Q59" s="18" t="n">
        <v>311.08150241</v>
      </c>
      <c r="R59" s="20" t="n">
        <v>11.68515501</v>
      </c>
    </row>
    <row r="60" spans="1:18">
      <c r="A60" s="15" t="s">
        <v>457</v>
      </c>
      <c r="B60" s="17" t="n">
        <v>4546</v>
      </c>
      <c r="C60" s="18">
        <f>(0.0/B60*100)</f>
        <v/>
      </c>
      <c r="D60" s="19" t="n">
        <v>4546</v>
      </c>
      <c r="E60" s="18" t="n">
        <v>358.05177505</v>
      </c>
      <c r="F60" s="20" t="n">
        <v>6.53978624</v>
      </c>
      <c r="G60" s="18" t="n">
        <v>325.09833593</v>
      </c>
      <c r="H60" s="20" t="n">
        <v>9.301568400000001</v>
      </c>
      <c r="I60" s="18" t="s">
        <v>404</v>
      </c>
      <c r="J60" s="20" t="s">
        <v>404</v>
      </c>
      <c r="K60" s="18" t="s">
        <v>404</v>
      </c>
      <c r="L60" s="20" t="s">
        <v>404</v>
      </c>
      <c r="M60" s="18" t="s">
        <v>404</v>
      </c>
      <c r="N60" s="20" t="s">
        <v>404</v>
      </c>
      <c r="O60" s="18" t="s">
        <v>404</v>
      </c>
      <c r="P60" s="20" t="s">
        <v>404</v>
      </c>
      <c r="Q60" s="18" t="n">
        <v>318.34702677</v>
      </c>
      <c r="R60" s="20" t="n">
        <v>28.37694399</v>
      </c>
    </row>
    <row r="61" spans="1:18">
      <c r="A61" s="15" t="s">
        <v>458</v>
      </c>
      <c r="B61" s="17" t="n">
        <v>6525</v>
      </c>
      <c r="C61" s="18">
        <f>(0.0/B61*100)</f>
        <v/>
      </c>
      <c r="D61" s="19" t="n">
        <v>6525</v>
      </c>
      <c r="E61" s="18" t="n">
        <v>474.00710513</v>
      </c>
      <c r="F61" s="20" t="n">
        <v>2.88079484</v>
      </c>
      <c r="G61" s="18" t="n">
        <v>446.26975167</v>
      </c>
      <c r="H61" s="20" t="n">
        <v>19.17782077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513.23667702</v>
      </c>
      <c r="F62" s="20" t="n">
        <v>1.32497163</v>
      </c>
      <c r="G62" s="18" t="n">
        <v>424.50419329</v>
      </c>
      <c r="H62" s="20" t="n">
        <v>5.22121557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343.3093844</v>
      </c>
      <c r="F63" s="20" t="n">
        <v>1.94158546</v>
      </c>
      <c r="G63" s="18" t="n">
        <v>357.77339243</v>
      </c>
      <c r="H63" s="20" t="n">
        <v>2.05244888</v>
      </c>
      <c r="I63" s="18" t="s">
        <v>404</v>
      </c>
      <c r="J63" s="20" t="s">
        <v>404</v>
      </c>
      <c r="K63" s="18" t="s">
        <v>404</v>
      </c>
      <c r="L63" s="20" t="s">
        <v>404</v>
      </c>
      <c r="M63" s="18" t="s">
        <v>404</v>
      </c>
      <c r="N63" s="20" t="s">
        <v>404</v>
      </c>
      <c r="O63" s="18" t="s">
        <v>404</v>
      </c>
      <c r="P63" s="20" t="s">
        <v>404</v>
      </c>
      <c r="Q63" s="18" t="n">
        <v>369.28144063</v>
      </c>
      <c r="R63" s="20" t="n">
        <v>6.23425587</v>
      </c>
    </row>
    <row r="64" spans="1:18">
      <c r="A64" s="15" t="s">
        <v>461</v>
      </c>
      <c r="B64" s="17" t="n">
        <v>3634</v>
      </c>
      <c r="C64" s="18">
        <f>(27.0/B64*100)</f>
        <v/>
      </c>
      <c r="D64" s="19" t="n">
        <v>3607</v>
      </c>
      <c r="E64" s="18" t="n">
        <v>450.29414251</v>
      </c>
      <c r="F64" s="20" t="n">
        <v>1.8872907</v>
      </c>
      <c r="G64" s="18" t="n">
        <v>390.0931038</v>
      </c>
      <c r="H64" s="20" t="n">
        <v>6.31044748</v>
      </c>
      <c r="I64" s="18" t="s">
        <v>404</v>
      </c>
      <c r="J64" s="20" t="s">
        <v>404</v>
      </c>
      <c r="K64" s="18" t="s">
        <v>404</v>
      </c>
      <c r="L64" s="20" t="s">
        <v>404</v>
      </c>
      <c r="M64" s="18" t="s">
        <v>404</v>
      </c>
      <c r="N64" s="20" t="s">
        <v>404</v>
      </c>
      <c r="O64" s="18" t="s">
        <v>404</v>
      </c>
      <c r="P64" s="20" t="s">
        <v>404</v>
      </c>
      <c r="Q64" s="18" t="n">
        <v>489.99346959</v>
      </c>
      <c r="R64" s="20" t="n">
        <v>35.66442572</v>
      </c>
    </row>
    <row r="65" spans="1:18">
      <c r="A65" s="15" t="s">
        <v>462</v>
      </c>
      <c r="B65" s="17" t="n">
        <v>5325</v>
      </c>
      <c r="C65" s="18">
        <f>(0.0/B65*100)</f>
        <v/>
      </c>
      <c r="D65" s="19" t="n">
        <v>5325</v>
      </c>
      <c r="E65" s="18" t="n">
        <v>426.97363004</v>
      </c>
      <c r="F65" s="20" t="n">
        <v>5.35757267</v>
      </c>
      <c r="G65" s="18" t="n">
        <v>408.32939596</v>
      </c>
      <c r="H65" s="20" t="n">
        <v>3.75727598</v>
      </c>
      <c r="I65" s="18" t="s">
        <v>404</v>
      </c>
      <c r="J65" s="20" t="s">
        <v>404</v>
      </c>
      <c r="K65" s="18" t="s">
        <v>404</v>
      </c>
      <c r="L65" s="20" t="s">
        <v>404</v>
      </c>
      <c r="M65" s="18" t="s">
        <v>404</v>
      </c>
      <c r="N65" s="20" t="s">
        <v>404</v>
      </c>
      <c r="O65" s="18" t="s">
        <v>404</v>
      </c>
      <c r="P65" s="20" t="s">
        <v>404</v>
      </c>
      <c r="Q65" s="18" t="n">
        <v>407.80075261</v>
      </c>
      <c r="R65" s="20" t="n">
        <v>13.96194935</v>
      </c>
    </row>
    <row r="66" spans="1:18">
      <c r="A66" s="15" t="s">
        <v>463</v>
      </c>
      <c r="B66" s="17" t="n">
        <v>5665</v>
      </c>
      <c r="C66" s="18">
        <f>(0.0/B66*100)</f>
        <v/>
      </c>
      <c r="D66" s="19" t="n">
        <v>5665</v>
      </c>
      <c r="E66" s="18" t="n">
        <v>422.35498975</v>
      </c>
      <c r="F66" s="20" t="n">
        <v>1.91948819</v>
      </c>
      <c r="G66" s="18" t="n">
        <v>441.9913308</v>
      </c>
      <c r="H66" s="20" t="n">
        <v>2.58121187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410.06986588</v>
      </c>
      <c r="F67" s="20" t="n">
        <v>4.22094183</v>
      </c>
      <c r="G67" s="18" t="n">
        <v>368.69264209</v>
      </c>
      <c r="H67" s="20" t="n">
        <v>6.04832609</v>
      </c>
      <c r="I67" s="18" t="s">
        <v>404</v>
      </c>
      <c r="J67" s="20" t="s">
        <v>404</v>
      </c>
      <c r="K67" s="18" t="s">
        <v>404</v>
      </c>
      <c r="L67" s="20" t="s">
        <v>404</v>
      </c>
      <c r="M67" s="18" t="s">
        <v>404</v>
      </c>
      <c r="N67" s="20" t="s">
        <v>404</v>
      </c>
      <c r="O67" s="18" t="s">
        <v>404</v>
      </c>
      <c r="P67" s="20" t="s">
        <v>404</v>
      </c>
      <c r="Q67" s="18" t="n">
        <v>379.11530291</v>
      </c>
      <c r="R67" s="20" t="n">
        <v>22.03938713</v>
      </c>
    </row>
    <row r="68" spans="1:18">
      <c r="A68" s="15" t="s">
        <v>465</v>
      </c>
      <c r="B68" s="17" t="n">
        <v>12083</v>
      </c>
      <c r="C68" s="18">
        <f>(0.0/B68*100)</f>
        <v/>
      </c>
      <c r="D68" s="19" t="n">
        <v>12083</v>
      </c>
      <c r="E68" s="18" t="n">
        <v>404.34462456</v>
      </c>
      <c r="F68" s="20" t="n">
        <v>1.04041161</v>
      </c>
      <c r="G68" s="18" t="n">
        <v>386.71336769</v>
      </c>
      <c r="H68" s="20" t="n">
        <v>2.93468249</v>
      </c>
      <c r="I68" s="18" t="s">
        <v>404</v>
      </c>
      <c r="J68" s="20" t="s">
        <v>404</v>
      </c>
      <c r="K68" s="18" t="s">
        <v>404</v>
      </c>
      <c r="L68" s="20" t="s">
        <v>404</v>
      </c>
      <c r="M68" s="18" t="s">
        <v>404</v>
      </c>
      <c r="N68" s="20" t="s">
        <v>404</v>
      </c>
      <c r="O68" s="18" t="s">
        <v>404</v>
      </c>
      <c r="P68" s="20" t="s">
        <v>404</v>
      </c>
      <c r="Q68" s="18" t="n">
        <v>385.35921639</v>
      </c>
      <c r="R68" s="20" t="n">
        <v>8.34468223</v>
      </c>
    </row>
    <row r="69" spans="1:18">
      <c r="A69" s="15" t="s">
        <v>466</v>
      </c>
      <c r="B69" s="17" t="n">
        <v>4876</v>
      </c>
      <c r="C69" s="18">
        <f>(0.0/B69*100)</f>
        <v/>
      </c>
      <c r="D69" s="19" t="n">
        <v>4876</v>
      </c>
      <c r="E69" s="18" t="n">
        <v>437.03451591</v>
      </c>
      <c r="F69" s="20" t="n">
        <v>5.27416893</v>
      </c>
      <c r="G69" s="18" t="n">
        <v>422.39166487</v>
      </c>
      <c r="H69" s="20" t="n">
        <v>8.64394033</v>
      </c>
      <c r="I69" s="18" t="s">
        <v>404</v>
      </c>
      <c r="J69" s="20" t="s">
        <v>404</v>
      </c>
      <c r="K69" s="18" t="s">
        <v>404</v>
      </c>
      <c r="L69" s="20" t="s">
        <v>404</v>
      </c>
      <c r="M69" s="18" t="s">
        <v>404</v>
      </c>
      <c r="N69" s="20" t="s">
        <v>404</v>
      </c>
      <c r="O69" s="18" t="s">
        <v>404</v>
      </c>
      <c r="P69" s="20" t="s">
        <v>404</v>
      </c>
      <c r="Q69" s="18" t="n">
        <v>534.41276364</v>
      </c>
      <c r="R69" s="20" t="n">
        <v>7.34470445</v>
      </c>
    </row>
    <row r="70" spans="1:18">
      <c r="A70" s="15" t="s">
        <v>467</v>
      </c>
      <c r="B70" s="17" t="n">
        <v>6036</v>
      </c>
      <c r="C70" s="18">
        <f>(0.0/B70*100)</f>
        <v/>
      </c>
      <c r="D70" s="19" t="n">
        <v>6036</v>
      </c>
      <c r="E70" s="18" t="n">
        <v>503.45519766</v>
      </c>
      <c r="F70" s="20" t="n">
        <v>3.66770502</v>
      </c>
      <c r="G70" s="18" t="n">
        <v>476.01451475</v>
      </c>
      <c r="H70" s="20" t="n">
        <v>6.16133517</v>
      </c>
      <c r="I70" s="18" t="s">
        <v>404</v>
      </c>
      <c r="J70" s="20" t="s">
        <v>404</v>
      </c>
      <c r="K70" s="18" t="s">
        <v>404</v>
      </c>
      <c r="L70" s="20" t="s">
        <v>404</v>
      </c>
      <c r="M70" s="18" t="s">
        <v>404</v>
      </c>
      <c r="N70" s="20" t="s">
        <v>404</v>
      </c>
      <c r="O70" s="18" t="s">
        <v>404</v>
      </c>
      <c r="P70" s="20" t="s">
        <v>404</v>
      </c>
      <c r="Q70" s="18" t="n">
        <v>503.22557298</v>
      </c>
      <c r="R70" s="20" t="n">
        <v>9.7200025</v>
      </c>
    </row>
    <row r="71" spans="1:18">
      <c r="A71" s="15" t="s">
        <v>468</v>
      </c>
      <c r="B71" s="17" t="n">
        <v>6115</v>
      </c>
      <c r="C71" s="18">
        <f>(0.0/B71*100)</f>
        <v/>
      </c>
      <c r="D71" s="19" t="n">
        <v>6115</v>
      </c>
      <c r="E71" s="18" t="n">
        <v>536.22682929</v>
      </c>
      <c r="F71" s="20" t="n">
        <v>1.76176958</v>
      </c>
      <c r="G71" s="18" t="n">
        <v>533.89940869</v>
      </c>
      <c r="H71" s="20" t="n">
        <v>4.40496953</v>
      </c>
      <c r="I71" s="18" t="s">
        <v>404</v>
      </c>
      <c r="J71" s="20" t="s">
        <v>404</v>
      </c>
      <c r="K71" s="18" t="s">
        <v>404</v>
      </c>
      <c r="L71" s="20" t="s">
        <v>404</v>
      </c>
      <c r="M71" s="18" t="s">
        <v>404</v>
      </c>
      <c r="N71" s="20" t="s">
        <v>404</v>
      </c>
      <c r="O71" s="18" t="s">
        <v>404</v>
      </c>
      <c r="P71" s="20" t="s">
        <v>404</v>
      </c>
      <c r="Q71" s="18" t="n">
        <v>479.81982052</v>
      </c>
      <c r="R71" s="20" t="n">
        <v>10.48742489</v>
      </c>
    </row>
    <row r="72" spans="1:18">
      <c r="A72" s="15" t="s">
        <v>469</v>
      </c>
      <c r="B72" s="17" t="n">
        <v>7708</v>
      </c>
      <c r="C72" s="18">
        <f>(0.0/B72*100)</f>
        <v/>
      </c>
      <c r="D72" s="19" t="n">
        <v>7708</v>
      </c>
      <c r="E72" s="18" t="n">
        <v>498.0328372</v>
      </c>
      <c r="F72" s="20" t="n">
        <v>2.85127724</v>
      </c>
      <c r="G72" s="18" t="n">
        <v>492.05352932</v>
      </c>
      <c r="H72" s="20" t="n">
        <v>15.21121051</v>
      </c>
      <c r="I72" s="18" t="s">
        <v>404</v>
      </c>
      <c r="J72" s="20" t="s">
        <v>404</v>
      </c>
      <c r="K72" s="18" t="s">
        <v>404</v>
      </c>
      <c r="L72" s="20" t="s">
        <v>404</v>
      </c>
      <c r="M72" s="18" t="s">
        <v>404</v>
      </c>
      <c r="N72" s="20" t="s">
        <v>404</v>
      </c>
      <c r="O72" s="18" t="s">
        <v>404</v>
      </c>
      <c r="P72" s="20" t="s">
        <v>404</v>
      </c>
      <c r="Q72" s="18" t="n">
        <v>460.95530045</v>
      </c>
      <c r="R72" s="20" t="n">
        <v>12.54879043</v>
      </c>
    </row>
    <row r="73" spans="1:18">
      <c r="A73" s="15" t="s">
        <v>470</v>
      </c>
      <c r="B73" s="17" t="n">
        <v>8249</v>
      </c>
      <c r="C73" s="18">
        <f>(0.0/B73*100)</f>
        <v/>
      </c>
      <c r="D73" s="19" t="n">
        <v>8249</v>
      </c>
      <c r="E73" s="18" t="n">
        <v>412.57424929</v>
      </c>
      <c r="F73" s="20" t="n">
        <v>3.79260008</v>
      </c>
      <c r="G73" s="18" t="n">
        <v>382.4902539</v>
      </c>
      <c r="H73" s="20" t="n">
        <v>7.62935968</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425.07538832</v>
      </c>
      <c r="F74" s="20" t="n">
        <v>1.72975751</v>
      </c>
      <c r="G74" s="18" t="n">
        <v>421.53465237</v>
      </c>
      <c r="H74" s="20" t="n">
        <v>4.67724519</v>
      </c>
      <c r="I74" s="18" t="s">
        <v>404</v>
      </c>
      <c r="J74" s="20" t="s">
        <v>404</v>
      </c>
      <c r="K74" s="18" t="s">
        <v>404</v>
      </c>
      <c r="L74" s="20" t="s">
        <v>404</v>
      </c>
      <c r="M74" s="18" t="s">
        <v>404</v>
      </c>
      <c r="N74" s="20" t="s">
        <v>404</v>
      </c>
      <c r="O74" s="18" t="s">
        <v>404</v>
      </c>
      <c r="P74" s="20" t="s">
        <v>404</v>
      </c>
      <c r="Q74" s="18" t="n">
        <v>417.93169195</v>
      </c>
      <c r="R74" s="20" t="n">
        <v>14.86021609</v>
      </c>
    </row>
    <row r="75" spans="1:18">
      <c r="A75" s="15" t="s">
        <v>472</v>
      </c>
      <c r="B75" s="17" t="n">
        <v>5375</v>
      </c>
      <c r="C75" s="18">
        <f>(483.0/B75*100)</f>
        <v/>
      </c>
      <c r="D75" s="19" t="n">
        <v>4892</v>
      </c>
      <c r="E75" s="18" t="n">
        <v>359.02790776</v>
      </c>
      <c r="F75" s="20" t="n">
        <v>11.51384771</v>
      </c>
      <c r="G75" s="18" t="n">
        <v>363.82485788</v>
      </c>
      <c r="H75" s="20" t="n">
        <v>4.69130787</v>
      </c>
      <c r="I75" s="18" t="s">
        <v>404</v>
      </c>
      <c r="J75" s="20" t="s">
        <v>404</v>
      </c>
      <c r="K75" s="18" t="s">
        <v>404</v>
      </c>
      <c r="L75" s="20" t="s">
        <v>404</v>
      </c>
      <c r="M75" s="18" t="s">
        <v>404</v>
      </c>
      <c r="N75" s="20" t="s">
        <v>404</v>
      </c>
      <c r="O75" s="18" t="s">
        <v>404</v>
      </c>
      <c r="P75" s="20" t="s">
        <v>404</v>
      </c>
      <c r="Q75" s="18" t="n">
        <v>351.37888568</v>
      </c>
      <c r="R75" s="20" t="n">
        <v>16.67192115</v>
      </c>
    </row>
    <row r="76" spans="1:18">
      <c r="A76" s="15" t="s">
        <v>473</v>
      </c>
      <c r="B76" s="17" t="n">
        <v>14167</v>
      </c>
      <c r="C76" s="18">
        <f>(1400.0/B76*100)</f>
        <v/>
      </c>
      <c r="D76" s="19" t="n">
        <v>12767</v>
      </c>
      <c r="E76" s="18" t="n">
        <v>436.4387924</v>
      </c>
      <c r="F76" s="20" t="n">
        <v>3.31584526</v>
      </c>
      <c r="G76" s="18" t="n">
        <v>418.5726092</v>
      </c>
      <c r="H76" s="20" t="n">
        <v>11.50511299</v>
      </c>
      <c r="I76" s="18" t="s">
        <v>404</v>
      </c>
      <c r="J76" s="20" t="s">
        <v>404</v>
      </c>
      <c r="K76" s="18" t="s">
        <v>404</v>
      </c>
      <c r="L76" s="20" t="s">
        <v>404</v>
      </c>
      <c r="M76" s="18" t="s">
        <v>404</v>
      </c>
      <c r="N76" s="20" t="s">
        <v>404</v>
      </c>
      <c r="O76" s="18" t="s">
        <v>404</v>
      </c>
      <c r="P76" s="20" t="s">
        <v>404</v>
      </c>
      <c r="Q76" s="18" t="n">
        <v>438.83514066</v>
      </c>
      <c r="R76" s="20" t="n">
        <v>12.97084475</v>
      </c>
    </row>
    <row r="77" spans="1:18">
      <c r="A77" s="15" t="s">
        <v>474</v>
      </c>
      <c r="B77" s="17" t="n">
        <v>6062</v>
      </c>
      <c r="C77" s="18">
        <f>(0.0/B77*100)</f>
        <v/>
      </c>
      <c r="D77" s="19" t="n">
        <v>6062</v>
      </c>
      <c r="E77" s="18" t="n">
        <v>435.32713002</v>
      </c>
      <c r="F77" s="20" t="n">
        <v>3.13434074</v>
      </c>
      <c r="G77" s="18" t="n">
        <v>440.95429971</v>
      </c>
      <c r="H77" s="20" t="n">
        <v>7.20791105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506.33177196</v>
      </c>
      <c r="F78" s="20" t="n">
        <v>9.379705019999999</v>
      </c>
      <c r="G78" s="18" t="n">
        <v>479.35299878</v>
      </c>
      <c r="H78" s="20" t="n">
        <v>4.37461835</v>
      </c>
      <c r="I78" s="18" t="s">
        <v>404</v>
      </c>
      <c r="J78" s="20" t="s">
        <v>404</v>
      </c>
      <c r="K78" s="18" t="s">
        <v>404</v>
      </c>
      <c r="L78" s="20" t="s">
        <v>404</v>
      </c>
      <c r="M78" s="18" t="s">
        <v>404</v>
      </c>
      <c r="N78" s="20" t="s">
        <v>404</v>
      </c>
      <c r="O78" s="18" t="s">
        <v>404</v>
      </c>
      <c r="P78" s="20" t="s">
        <v>404</v>
      </c>
      <c r="Q78" s="18" t="n">
        <v>504.56572286</v>
      </c>
      <c r="R78" s="20" t="n">
        <v>9.69883817</v>
      </c>
    </row>
    <row customHeight="1" ht="25" r="79" spans="1:18">
      <c r="A79" s="15" t="s">
        <v>476</v>
      </c>
      <c r="B79" s="17" t="n">
        <v>1657</v>
      </c>
      <c r="C79" s="18">
        <f>(21.0/B79*100)</f>
        <v/>
      </c>
      <c r="D79" s="19" t="n">
        <v>1636</v>
      </c>
      <c r="E79" s="18" t="n">
        <v>476.58852022</v>
      </c>
      <c r="F79" s="20" t="n">
        <v>8.730809689999999</v>
      </c>
      <c r="G79" s="18" t="n">
        <v>470.04370379</v>
      </c>
      <c r="H79" s="20" t="n">
        <v>15.10147014</v>
      </c>
      <c r="I79" s="18" t="s">
        <v>404</v>
      </c>
      <c r="J79" s="20" t="s">
        <v>404</v>
      </c>
      <c r="K79" s="18" t="s">
        <v>404</v>
      </c>
      <c r="L79" s="20" t="s">
        <v>404</v>
      </c>
      <c r="M79" s="18" t="s">
        <v>404</v>
      </c>
      <c r="N79" s="20" t="s">
        <v>404</v>
      </c>
      <c r="O79" s="18" t="s">
        <v>404</v>
      </c>
      <c r="P79" s="20" t="s">
        <v>404</v>
      </c>
      <c r="Q79" s="18" t="n">
        <v>477.54357512</v>
      </c>
      <c r="R79" s="20" t="n">
        <v>33.10841691</v>
      </c>
    </row>
    <row r="80" spans="1:18">
      <c r="A80" s="15" t="s">
        <v>477</v>
      </c>
      <c r="B80" s="17" t="n">
        <v>7841</v>
      </c>
      <c r="C80" s="18">
        <f>(0.0/B80*100)</f>
        <v/>
      </c>
      <c r="D80" s="19" t="n">
        <v>7841</v>
      </c>
      <c r="E80" s="18" t="n">
        <v>433.15289511</v>
      </c>
      <c r="F80" s="20" t="n">
        <v>5.38958099</v>
      </c>
      <c r="G80" s="18" t="n">
        <v>422.33260204</v>
      </c>
      <c r="H80" s="20" t="n">
        <v>5.27865035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431.43867378</v>
      </c>
      <c r="F81" s="20" t="n">
        <v>3.77863184</v>
      </c>
      <c r="G81" s="18" t="n">
        <v>417.51766042</v>
      </c>
      <c r="H81" s="20" t="n">
        <v>6.05174877</v>
      </c>
      <c r="I81" s="18" t="s">
        <v>404</v>
      </c>
      <c r="J81" s="20" t="s">
        <v>404</v>
      </c>
      <c r="K81" s="18" t="s">
        <v>404</v>
      </c>
      <c r="L81" s="20" t="s">
        <v>404</v>
      </c>
      <c r="M81" s="18" t="s">
        <v>404</v>
      </c>
      <c r="N81" s="20" t="s">
        <v>404</v>
      </c>
      <c r="O81" s="18" t="s">
        <v>404</v>
      </c>
      <c r="P81" s="20" t="s">
        <v>404</v>
      </c>
      <c r="Q81" s="18" t="n">
        <v>502.72875606</v>
      </c>
      <c r="R81" s="20" t="n">
        <v>8.703820609999999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504.09751008</v>
      </c>
      <c r="F7" s="20" t="n">
        <v>1.89899451</v>
      </c>
      <c r="G7" s="18" t="n">
        <v>491.61218301</v>
      </c>
      <c r="H7" s="20" t="n">
        <v>7.84827173</v>
      </c>
      <c r="I7" s="18" t="s">
        <v>404</v>
      </c>
      <c r="J7" s="20" t="s">
        <v>404</v>
      </c>
      <c r="K7" s="18" t="s">
        <v>404</v>
      </c>
      <c r="L7" s="20" t="s">
        <v>404</v>
      </c>
      <c r="M7" s="18" t="s">
        <v>404</v>
      </c>
      <c r="N7" s="20" t="s">
        <v>404</v>
      </c>
      <c r="O7" s="18" t="s">
        <v>404</v>
      </c>
      <c r="P7" s="20" t="s">
        <v>404</v>
      </c>
      <c r="Q7" s="18" t="n">
        <v>493.31905316</v>
      </c>
      <c r="R7" s="20" t="n">
        <v>8.904508679999999</v>
      </c>
    </row>
    <row r="8" spans="1:18">
      <c r="A8" s="15" t="s">
        <v>405</v>
      </c>
      <c r="B8" s="17" t="n">
        <v>7007</v>
      </c>
      <c r="C8" s="18">
        <f>(0.0/B8*100)</f>
        <v/>
      </c>
      <c r="D8" s="19" t="n">
        <v>7007</v>
      </c>
      <c r="E8" s="18" t="n">
        <v>484.96864873</v>
      </c>
      <c r="F8" s="20" t="n">
        <v>3.47862039</v>
      </c>
      <c r="G8" s="18" t="n">
        <v>486.96950511</v>
      </c>
      <c r="H8" s="20" t="n">
        <v>12.49642092</v>
      </c>
      <c r="I8" s="18" t="s">
        <v>404</v>
      </c>
      <c r="J8" s="20" t="s">
        <v>404</v>
      </c>
      <c r="K8" s="18" t="s">
        <v>404</v>
      </c>
      <c r="L8" s="20" t="s">
        <v>404</v>
      </c>
      <c r="M8" s="18" t="s">
        <v>404</v>
      </c>
      <c r="N8" s="20" t="s">
        <v>404</v>
      </c>
      <c r="O8" s="18" t="s">
        <v>404</v>
      </c>
      <c r="P8" s="20" t="s">
        <v>404</v>
      </c>
      <c r="Q8" s="18" t="n">
        <v>451.76246348</v>
      </c>
      <c r="R8" s="20" t="n">
        <v>20.05642938</v>
      </c>
    </row>
    <row r="9" spans="1:18">
      <c r="A9" s="15" t="s">
        <v>406</v>
      </c>
      <c r="B9" s="17" t="n">
        <v>9651</v>
      </c>
      <c r="C9" s="18">
        <f>(200.0/B9*100)</f>
        <v/>
      </c>
      <c r="D9" s="19" t="n">
        <v>9451</v>
      </c>
      <c r="E9" s="18" t="n">
        <v>503.42431493</v>
      </c>
      <c r="F9" s="20" t="n">
        <v>3.74482997</v>
      </c>
      <c r="G9" s="18" t="n">
        <v>495.60650265</v>
      </c>
      <c r="H9" s="20" t="n">
        <v>6.49568124</v>
      </c>
      <c r="I9" s="18" t="s">
        <v>404</v>
      </c>
      <c r="J9" s="20" t="s">
        <v>404</v>
      </c>
      <c r="K9" s="18" t="s">
        <v>404</v>
      </c>
      <c r="L9" s="20" t="s">
        <v>404</v>
      </c>
      <c r="M9" s="18" t="s">
        <v>404</v>
      </c>
      <c r="N9" s="20" t="s">
        <v>404</v>
      </c>
      <c r="O9" s="18" t="s">
        <v>404</v>
      </c>
      <c r="P9" s="20" t="s">
        <v>404</v>
      </c>
      <c r="Q9" s="18" t="n">
        <v>466.59694342</v>
      </c>
      <c r="R9" s="20" t="n">
        <v>16.33118291</v>
      </c>
    </row>
    <row r="10" spans="1:18">
      <c r="A10" s="15" t="s">
        <v>407</v>
      </c>
      <c r="B10" s="17" t="n">
        <v>20058</v>
      </c>
      <c r="C10" s="18">
        <f>(3074.0/B10*100)</f>
        <v/>
      </c>
      <c r="D10" s="19" t="n">
        <v>16984</v>
      </c>
      <c r="E10" s="18" t="n">
        <v>528.01686632</v>
      </c>
      <c r="F10" s="20" t="n">
        <v>2.47827727</v>
      </c>
      <c r="G10" s="18" t="n">
        <v>507.86098655</v>
      </c>
      <c r="H10" s="20" t="n">
        <v>7.37322161</v>
      </c>
      <c r="I10" s="18" t="s">
        <v>404</v>
      </c>
      <c r="J10" s="20" t="s">
        <v>404</v>
      </c>
      <c r="K10" s="18" t="s">
        <v>404</v>
      </c>
      <c r="L10" s="20" t="s">
        <v>404</v>
      </c>
      <c r="M10" s="18" t="s">
        <v>404</v>
      </c>
      <c r="N10" s="20" t="s">
        <v>404</v>
      </c>
      <c r="O10" s="18" t="s">
        <v>404</v>
      </c>
      <c r="P10" s="20" t="s">
        <v>404</v>
      </c>
      <c r="Q10" s="18" t="n">
        <v>570.63844039</v>
      </c>
      <c r="R10" s="20" t="n">
        <v>10.88875421</v>
      </c>
    </row>
    <row r="11" spans="1:18">
      <c r="A11" s="15" t="s">
        <v>408</v>
      </c>
      <c r="B11" s="17" t="n">
        <v>7053</v>
      </c>
      <c r="C11" s="18">
        <f>(137.0/B11*100)</f>
        <v/>
      </c>
      <c r="D11" s="19" t="n">
        <v>6916</v>
      </c>
      <c r="E11" s="18" t="n">
        <v>462.11471475</v>
      </c>
      <c r="F11" s="20" t="n">
        <v>3.58559047</v>
      </c>
      <c r="G11" s="18" t="n">
        <v>450.40625224</v>
      </c>
      <c r="H11" s="20" t="n">
        <v>9.04853086</v>
      </c>
      <c r="I11" s="18" t="s">
        <v>404</v>
      </c>
      <c r="J11" s="20" t="s">
        <v>404</v>
      </c>
      <c r="K11" s="18" t="s">
        <v>404</v>
      </c>
      <c r="L11" s="20" t="s">
        <v>404</v>
      </c>
      <c r="M11" s="18" t="s">
        <v>404</v>
      </c>
      <c r="N11" s="20" t="s">
        <v>404</v>
      </c>
      <c r="O11" s="18" t="s">
        <v>404</v>
      </c>
      <c r="P11" s="20" t="s">
        <v>404</v>
      </c>
      <c r="Q11" s="18" t="n">
        <v>445.98045231</v>
      </c>
      <c r="R11" s="20" t="n">
        <v>13.09602234</v>
      </c>
    </row>
    <row r="12" spans="1:18">
      <c r="A12" s="15" t="s">
        <v>409</v>
      </c>
      <c r="B12" s="17" t="n">
        <v>6894</v>
      </c>
      <c r="C12" s="18">
        <f>(106.0/B12*100)</f>
        <v/>
      </c>
      <c r="D12" s="19" t="n">
        <v>6788</v>
      </c>
      <c r="E12" s="18" t="n">
        <v>489.17436396</v>
      </c>
      <c r="F12" s="20" t="n">
        <v>4.25636998</v>
      </c>
      <c r="G12" s="18" t="n">
        <v>485.25178737</v>
      </c>
      <c r="H12" s="20" t="n">
        <v>4.5931453</v>
      </c>
      <c r="I12" s="18" t="s">
        <v>404</v>
      </c>
      <c r="J12" s="20" t="s">
        <v>404</v>
      </c>
      <c r="K12" s="18" t="s">
        <v>404</v>
      </c>
      <c r="L12" s="20" t="s">
        <v>404</v>
      </c>
      <c r="M12" s="18" t="s">
        <v>404</v>
      </c>
      <c r="N12" s="20" t="s">
        <v>404</v>
      </c>
      <c r="O12" s="18" t="s">
        <v>404</v>
      </c>
      <c r="P12" s="20" t="s">
        <v>404</v>
      </c>
      <c r="Q12" s="18" t="n">
        <v>461.87308801</v>
      </c>
      <c r="R12" s="20" t="n">
        <v>24.21636569</v>
      </c>
    </row>
    <row r="13" spans="1:18">
      <c r="A13" s="15" t="s">
        <v>410</v>
      </c>
      <c r="B13" s="17" t="n">
        <v>7161</v>
      </c>
      <c r="C13" s="18">
        <f>(1175.0/B13*100)</f>
        <v/>
      </c>
      <c r="D13" s="19" t="n">
        <v>5986</v>
      </c>
      <c r="E13" s="18" t="n">
        <v>499.71838406</v>
      </c>
      <c r="F13" s="20" t="n">
        <v>4.22636152</v>
      </c>
      <c r="G13" s="18" t="n">
        <v>499.78329824</v>
      </c>
      <c r="H13" s="20" t="n">
        <v>4.04969986</v>
      </c>
      <c r="I13" s="18" t="s">
        <v>404</v>
      </c>
      <c r="J13" s="20" t="s">
        <v>404</v>
      </c>
      <c r="K13" s="18" t="s">
        <v>404</v>
      </c>
      <c r="L13" s="20" t="s">
        <v>404</v>
      </c>
      <c r="M13" s="18" t="s">
        <v>404</v>
      </c>
      <c r="N13" s="20" t="s">
        <v>404</v>
      </c>
      <c r="O13" s="18" t="s">
        <v>404</v>
      </c>
      <c r="P13" s="20" t="s">
        <v>404</v>
      </c>
      <c r="Q13" s="18" t="n">
        <v>500.54811027</v>
      </c>
      <c r="R13" s="20" t="n">
        <v>7.33430967</v>
      </c>
    </row>
    <row r="14" spans="1:18">
      <c r="A14" s="15" t="s">
        <v>411</v>
      </c>
      <c r="B14" s="17" t="n">
        <v>5587</v>
      </c>
      <c r="C14" s="18">
        <f>(0.0/B14*100)</f>
        <v/>
      </c>
      <c r="D14" s="19" t="n">
        <v>5587</v>
      </c>
      <c r="E14" s="18" t="n">
        <v>519.3028312</v>
      </c>
      <c r="F14" s="20" t="n">
        <v>2.31984002</v>
      </c>
      <c r="G14" s="18" t="n">
        <v>516.48698772</v>
      </c>
      <c r="H14" s="20" t="n">
        <v>7.34397732</v>
      </c>
      <c r="I14" s="18" t="s">
        <v>404</v>
      </c>
      <c r="J14" s="20" t="s">
        <v>404</v>
      </c>
      <c r="K14" s="18" t="s">
        <v>404</v>
      </c>
      <c r="L14" s="20" t="s">
        <v>404</v>
      </c>
      <c r="M14" s="18" t="s">
        <v>404</v>
      </c>
      <c r="N14" s="20" t="s">
        <v>404</v>
      </c>
      <c r="O14" s="18" t="s">
        <v>404</v>
      </c>
      <c r="P14" s="20" t="s">
        <v>404</v>
      </c>
      <c r="Q14" s="18" t="n">
        <v>524.91736088</v>
      </c>
      <c r="R14" s="20" t="n">
        <v>20.30184391</v>
      </c>
    </row>
    <row r="15" spans="1:18">
      <c r="A15" s="15" t="s">
        <v>412</v>
      </c>
      <c r="B15" s="17" t="n">
        <v>5882</v>
      </c>
      <c r="C15" s="18">
        <f>(0.0/B15*100)</f>
        <v/>
      </c>
      <c r="D15" s="19" t="n">
        <v>5882</v>
      </c>
      <c r="E15" s="18" t="n">
        <v>527.85137953</v>
      </c>
      <c r="F15" s="20" t="n">
        <v>3.15247619</v>
      </c>
      <c r="G15" s="18" t="n">
        <v>521.69869177</v>
      </c>
      <c r="H15" s="20" t="n">
        <v>4.31929938</v>
      </c>
      <c r="I15" s="18" t="s">
        <v>404</v>
      </c>
      <c r="J15" s="20" t="s">
        <v>404</v>
      </c>
      <c r="K15" s="18" t="s">
        <v>404</v>
      </c>
      <c r="L15" s="20" t="s">
        <v>404</v>
      </c>
      <c r="M15" s="18" t="s">
        <v>404</v>
      </c>
      <c r="N15" s="20" t="s">
        <v>404</v>
      </c>
      <c r="O15" s="18" t="s">
        <v>404</v>
      </c>
      <c r="P15" s="20" t="s">
        <v>404</v>
      </c>
      <c r="Q15" s="18" t="n">
        <v>554.73777751</v>
      </c>
      <c r="R15" s="20" t="n">
        <v>16.63320645</v>
      </c>
    </row>
    <row r="16" spans="1:18">
      <c r="A16" s="15" t="s">
        <v>413</v>
      </c>
      <c r="B16" s="17" t="n">
        <v>6108</v>
      </c>
      <c r="C16" s="18">
        <f>(466.0/B16*100)</f>
        <v/>
      </c>
      <c r="D16" s="19" t="n">
        <v>5642</v>
      </c>
      <c r="E16" s="18" t="n">
        <v>500.41819808</v>
      </c>
      <c r="F16" s="20" t="n">
        <v>5.17510579</v>
      </c>
      <c r="G16" s="18" t="n">
        <v>506.23290677</v>
      </c>
      <c r="H16" s="20" t="n">
        <v>8.360442880000001</v>
      </c>
      <c r="I16" s="18" t="s">
        <v>404</v>
      </c>
      <c r="J16" s="20" t="s">
        <v>404</v>
      </c>
      <c r="K16" s="18" t="s">
        <v>404</v>
      </c>
      <c r="L16" s="20" t="s">
        <v>404</v>
      </c>
      <c r="M16" s="18" t="s">
        <v>404</v>
      </c>
      <c r="N16" s="20" t="s">
        <v>404</v>
      </c>
      <c r="O16" s="18" t="s">
        <v>404</v>
      </c>
      <c r="P16" s="20" t="s">
        <v>404</v>
      </c>
      <c r="Q16" s="18" t="n">
        <v>490.56283691</v>
      </c>
      <c r="R16" s="20" t="n">
        <v>38.26984386</v>
      </c>
    </row>
    <row r="17" spans="1:18">
      <c r="A17" s="15" t="s">
        <v>414</v>
      </c>
      <c r="B17" s="17" t="n">
        <v>6504</v>
      </c>
      <c r="C17" s="18">
        <f>(1325.0/B17*100)</f>
        <v/>
      </c>
      <c r="D17" s="19" t="n">
        <v>5179</v>
      </c>
      <c r="E17" s="18" t="n">
        <v>508.99348917</v>
      </c>
      <c r="F17" s="20" t="n">
        <v>3.93812497</v>
      </c>
      <c r="G17" s="18" t="n">
        <v>472.09110435</v>
      </c>
      <c r="H17" s="20" t="n">
        <v>24.51400618</v>
      </c>
      <c r="I17" s="18" t="s">
        <v>404</v>
      </c>
      <c r="J17" s="20" t="s">
        <v>404</v>
      </c>
      <c r="K17" s="18" t="s">
        <v>404</v>
      </c>
      <c r="L17" s="20" t="s">
        <v>404</v>
      </c>
      <c r="M17" s="18" t="s">
        <v>404</v>
      </c>
      <c r="N17" s="20" t="s">
        <v>404</v>
      </c>
      <c r="O17" s="18" t="s">
        <v>404</v>
      </c>
      <c r="P17" s="20" t="s">
        <v>404</v>
      </c>
      <c r="Q17" s="18" t="n">
        <v>546.87148756</v>
      </c>
      <c r="R17" s="20" t="n">
        <v>16.37301034</v>
      </c>
    </row>
    <row r="18" spans="1:18">
      <c r="A18" s="15" t="s">
        <v>415</v>
      </c>
      <c r="B18" s="17" t="n">
        <v>5532</v>
      </c>
      <c r="C18" s="18">
        <f>(0.0/B18*100)</f>
        <v/>
      </c>
      <c r="D18" s="19" t="n">
        <v>5532</v>
      </c>
      <c r="E18" s="18" t="n">
        <v>469.48750406</v>
      </c>
      <c r="F18" s="20" t="n">
        <v>4.22605651</v>
      </c>
      <c r="G18" s="18" t="n">
        <v>447.72116559</v>
      </c>
      <c r="H18" s="20" t="n">
        <v>24.18474513</v>
      </c>
      <c r="I18" s="18" t="s">
        <v>404</v>
      </c>
      <c r="J18" s="20" t="s">
        <v>404</v>
      </c>
      <c r="K18" s="18" t="s">
        <v>404</v>
      </c>
      <c r="L18" s="20" t="s">
        <v>404</v>
      </c>
      <c r="M18" s="18" t="s">
        <v>404</v>
      </c>
      <c r="N18" s="20" t="s">
        <v>404</v>
      </c>
      <c r="O18" s="18" t="s">
        <v>404</v>
      </c>
      <c r="P18" s="20" t="s">
        <v>404</v>
      </c>
      <c r="Q18" s="18" t="n">
        <v>394.63039377</v>
      </c>
      <c r="R18" s="20" t="n">
        <v>26.86915801</v>
      </c>
    </row>
    <row r="19" spans="1:18">
      <c r="A19" s="15" t="s">
        <v>416</v>
      </c>
      <c r="B19" s="17" t="n">
        <v>5658</v>
      </c>
      <c r="C19" s="18">
        <f>(327.0/B19*100)</f>
        <v/>
      </c>
      <c r="D19" s="19" t="n">
        <v>5331</v>
      </c>
      <c r="E19" s="18" t="n">
        <v>476.1522385</v>
      </c>
      <c r="F19" s="20" t="n">
        <v>6.70769307</v>
      </c>
      <c r="G19" s="18" t="n">
        <v>465.44036674</v>
      </c>
      <c r="H19" s="20" t="n">
        <v>5.4002717</v>
      </c>
      <c r="I19" s="18" t="s">
        <v>404</v>
      </c>
      <c r="J19" s="20" t="s">
        <v>404</v>
      </c>
      <c r="K19" s="18" t="s">
        <v>404</v>
      </c>
      <c r="L19" s="20" t="s">
        <v>404</v>
      </c>
      <c r="M19" s="18" t="s">
        <v>404</v>
      </c>
      <c r="N19" s="20" t="s">
        <v>404</v>
      </c>
      <c r="O19" s="18" t="s">
        <v>404</v>
      </c>
      <c r="P19" s="20" t="s">
        <v>404</v>
      </c>
      <c r="Q19" s="18" t="n">
        <v>482.35032157</v>
      </c>
      <c r="R19" s="20" t="n">
        <v>25.00504279</v>
      </c>
    </row>
    <row r="20" spans="1:18">
      <c r="A20" s="15" t="s">
        <v>417</v>
      </c>
      <c r="B20" s="17" t="n">
        <v>3371</v>
      </c>
      <c r="C20" s="18">
        <f>(24.0/B20*100)</f>
        <v/>
      </c>
      <c r="D20" s="19" t="n">
        <v>3347</v>
      </c>
      <c r="E20" s="18" t="n">
        <v>482.66490618</v>
      </c>
      <c r="F20" s="20" t="n">
        <v>2.08045405</v>
      </c>
      <c r="G20" s="18" t="n">
        <v>476.98697864</v>
      </c>
      <c r="H20" s="20" t="n">
        <v>8.399215229999999</v>
      </c>
      <c r="I20" s="18" t="s">
        <v>404</v>
      </c>
      <c r="J20" s="20" t="s">
        <v>404</v>
      </c>
      <c r="K20" s="18" t="s">
        <v>404</v>
      </c>
      <c r="L20" s="20" t="s">
        <v>404</v>
      </c>
      <c r="M20" s="18" t="s">
        <v>404</v>
      </c>
      <c r="N20" s="20" t="s">
        <v>404</v>
      </c>
      <c r="O20" s="18" t="s">
        <v>404</v>
      </c>
      <c r="P20" s="20" t="s">
        <v>404</v>
      </c>
      <c r="Q20" s="18" t="n">
        <v>437.51484732</v>
      </c>
      <c r="R20" s="20" t="n">
        <v>13.61541608</v>
      </c>
    </row>
    <row r="21" spans="1:18">
      <c r="A21" s="15" t="s">
        <v>418</v>
      </c>
      <c r="B21" s="17" t="n">
        <v>5741</v>
      </c>
      <c r="C21" s="18">
        <f>(0.0/B21*100)</f>
        <v/>
      </c>
      <c r="D21" s="19" t="n">
        <v>5741</v>
      </c>
      <c r="E21" s="18" t="n">
        <v>519.58464698</v>
      </c>
      <c r="F21" s="20" t="n">
        <v>2.63746498</v>
      </c>
      <c r="G21" s="18" t="n">
        <v>550.97497676</v>
      </c>
      <c r="H21" s="20" t="n">
        <v>12.50075478</v>
      </c>
      <c r="I21" s="18" t="s">
        <v>404</v>
      </c>
      <c r="J21" s="20" t="s">
        <v>404</v>
      </c>
      <c r="K21" s="18" t="s">
        <v>404</v>
      </c>
      <c r="L21" s="20" t="s">
        <v>404</v>
      </c>
      <c r="M21" s="18" t="s">
        <v>404</v>
      </c>
      <c r="N21" s="20" t="s">
        <v>404</v>
      </c>
      <c r="O21" s="18" t="s">
        <v>404</v>
      </c>
      <c r="P21" s="20" t="s">
        <v>404</v>
      </c>
      <c r="Q21" s="18" t="n">
        <v>511.53940143</v>
      </c>
      <c r="R21" s="20" t="n">
        <v>7.28365803</v>
      </c>
    </row>
    <row r="22" spans="1:18">
      <c r="A22" s="15" t="s">
        <v>419</v>
      </c>
      <c r="B22" s="17" t="n">
        <v>6598</v>
      </c>
      <c r="C22" s="18">
        <f>(0.0/B22*100)</f>
        <v/>
      </c>
      <c r="D22" s="19" t="n">
        <v>6598</v>
      </c>
      <c r="E22" s="18" t="n">
        <v>481.92251411</v>
      </c>
      <c r="F22" s="20" t="n">
        <v>4.04067487</v>
      </c>
      <c r="G22" s="18" t="n">
        <v>427.19893492</v>
      </c>
      <c r="H22" s="20" t="n">
        <v>16.03067812</v>
      </c>
      <c r="I22" s="18" t="s">
        <v>404</v>
      </c>
      <c r="J22" s="20" t="s">
        <v>404</v>
      </c>
      <c r="K22" s="18" t="s">
        <v>404</v>
      </c>
      <c r="L22" s="20" t="s">
        <v>404</v>
      </c>
      <c r="M22" s="18" t="s">
        <v>404</v>
      </c>
      <c r="N22" s="20" t="s">
        <v>404</v>
      </c>
      <c r="O22" s="18" t="s">
        <v>404</v>
      </c>
      <c r="P22" s="20" t="s">
        <v>404</v>
      </c>
      <c r="Q22" s="18" t="n">
        <v>519.9935158</v>
      </c>
      <c r="R22" s="20" t="n">
        <v>35.20639293</v>
      </c>
    </row>
    <row r="23" spans="1:18">
      <c r="A23" s="15" t="s">
        <v>420</v>
      </c>
      <c r="B23" s="17" t="n">
        <v>11583</v>
      </c>
      <c r="C23" s="18">
        <f>(3185.0/B23*100)</f>
        <v/>
      </c>
      <c r="D23" s="19" t="n">
        <v>8398</v>
      </c>
      <c r="E23" s="18" t="n">
        <v>489.79900762</v>
      </c>
      <c r="F23" s="20" t="n">
        <v>4.48736111</v>
      </c>
      <c r="G23" s="18" t="n">
        <v>490.99845024</v>
      </c>
      <c r="H23" s="20" t="n">
        <v>7.4831855</v>
      </c>
      <c r="I23" s="18" t="s">
        <v>404</v>
      </c>
      <c r="J23" s="20" t="s">
        <v>404</v>
      </c>
      <c r="K23" s="18" t="s">
        <v>404</v>
      </c>
      <c r="L23" s="20" t="s">
        <v>404</v>
      </c>
      <c r="M23" s="18" t="s">
        <v>404</v>
      </c>
      <c r="N23" s="20" t="s">
        <v>404</v>
      </c>
      <c r="O23" s="18" t="s">
        <v>404</v>
      </c>
      <c r="P23" s="20" t="s">
        <v>404</v>
      </c>
      <c r="Q23" s="18" t="n">
        <v>464.18433842</v>
      </c>
      <c r="R23" s="20" t="n">
        <v>18.30653666</v>
      </c>
    </row>
    <row r="24" spans="1:18">
      <c r="A24" s="15" t="s">
        <v>421</v>
      </c>
      <c r="B24" s="17" t="n">
        <v>6647</v>
      </c>
      <c r="C24" s="18">
        <f>(0.0/B24*100)</f>
        <v/>
      </c>
      <c r="D24" s="19" t="n">
        <v>6647</v>
      </c>
      <c r="E24" s="18" t="n">
        <v>515.87359811</v>
      </c>
      <c r="F24" s="20" t="n">
        <v>4.02888972</v>
      </c>
      <c r="G24" s="18" t="n">
        <v>516.39312079</v>
      </c>
      <c r="H24" s="20" t="n">
        <v>9.319846330000001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518.10936195</v>
      </c>
      <c r="F25" s="20" t="n">
        <v>3.71352754</v>
      </c>
      <c r="G25" s="18" t="n">
        <v>502.83072235</v>
      </c>
      <c r="H25" s="20" t="n">
        <v>17.3897866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489.3363486</v>
      </c>
      <c r="F26" s="20" t="n">
        <v>2.42942819</v>
      </c>
      <c r="G26" s="18" t="n">
        <v>484.87923636</v>
      </c>
      <c r="H26" s="20" t="n">
        <v>3.67643729</v>
      </c>
      <c r="I26" s="18" t="s">
        <v>404</v>
      </c>
      <c r="J26" s="20" t="s">
        <v>404</v>
      </c>
      <c r="K26" s="18" t="s">
        <v>404</v>
      </c>
      <c r="L26" s="20" t="s">
        <v>404</v>
      </c>
      <c r="M26" s="18" t="s">
        <v>404</v>
      </c>
      <c r="N26" s="20" t="s">
        <v>404</v>
      </c>
      <c r="O26" s="18" t="s">
        <v>404</v>
      </c>
      <c r="P26" s="20" t="s">
        <v>404</v>
      </c>
      <c r="Q26" s="18" t="n">
        <v>462.48363822</v>
      </c>
      <c r="R26" s="20" t="n">
        <v>17.50015009</v>
      </c>
    </row>
    <row r="27" spans="1:18">
      <c r="A27" s="15" t="s">
        <v>424</v>
      </c>
      <c r="B27" s="17" t="n">
        <v>5299</v>
      </c>
      <c r="C27" s="18">
        <f>(0.0/B27*100)</f>
        <v/>
      </c>
      <c r="D27" s="19" t="n">
        <v>5299</v>
      </c>
      <c r="E27" s="18" t="n">
        <v>479.32852635</v>
      </c>
      <c r="F27" s="20" t="n">
        <v>1.68280898</v>
      </c>
      <c r="G27" s="18" t="n">
        <v>488.07268483</v>
      </c>
      <c r="H27" s="20" t="n">
        <v>2.43153698</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432.59230986</v>
      </c>
      <c r="F28" s="20" t="n">
        <v>3.50400533</v>
      </c>
      <c r="G28" s="18" t="n">
        <v>403.39897355</v>
      </c>
      <c r="H28" s="20" t="n">
        <v>5.17398427</v>
      </c>
      <c r="I28" s="18" t="s">
        <v>404</v>
      </c>
      <c r="J28" s="20" t="s">
        <v>404</v>
      </c>
      <c r="K28" s="18" t="s">
        <v>404</v>
      </c>
      <c r="L28" s="20" t="s">
        <v>404</v>
      </c>
      <c r="M28" s="18" t="s">
        <v>404</v>
      </c>
      <c r="N28" s="20" t="s">
        <v>404</v>
      </c>
      <c r="O28" s="18" t="s">
        <v>404</v>
      </c>
      <c r="P28" s="20" t="s">
        <v>404</v>
      </c>
      <c r="Q28" s="18" t="n">
        <v>388.92623149</v>
      </c>
      <c r="R28" s="20" t="n">
        <v>10.67093825</v>
      </c>
    </row>
    <row r="29" spans="1:18">
      <c r="A29" s="15" t="s">
        <v>426</v>
      </c>
      <c r="B29" s="17" t="n">
        <v>5385</v>
      </c>
      <c r="C29" s="18">
        <f>(1123.0/B29*100)</f>
        <v/>
      </c>
      <c r="D29" s="19" t="n">
        <v>4262</v>
      </c>
      <c r="E29" s="18" t="n">
        <v>504.5501741</v>
      </c>
      <c r="F29" s="20" t="n">
        <v>5.69672174</v>
      </c>
      <c r="G29" s="18" t="n">
        <v>510.8526567</v>
      </c>
      <c r="H29" s="20" t="n">
        <v>25.26998662</v>
      </c>
      <c r="I29" s="18" t="s">
        <v>404</v>
      </c>
      <c r="J29" s="20" t="s">
        <v>404</v>
      </c>
      <c r="K29" s="18" t="s">
        <v>404</v>
      </c>
      <c r="L29" s="20" t="s">
        <v>404</v>
      </c>
      <c r="M29" s="18" t="s">
        <v>404</v>
      </c>
      <c r="N29" s="20" t="s">
        <v>404</v>
      </c>
      <c r="O29" s="18" t="s">
        <v>404</v>
      </c>
      <c r="P29" s="20" t="s">
        <v>404</v>
      </c>
      <c r="Q29" s="18" t="n">
        <v>492.12605109</v>
      </c>
      <c r="R29" s="20" t="n">
        <v>11.59925102</v>
      </c>
    </row>
    <row r="30" spans="1:18">
      <c r="A30" s="15" t="s">
        <v>427</v>
      </c>
      <c r="B30" s="17" t="n">
        <v>4520</v>
      </c>
      <c r="C30" s="18">
        <f>(1053.0/B30*100)</f>
        <v/>
      </c>
      <c r="D30" s="19" t="n">
        <v>3467</v>
      </c>
      <c r="E30" s="18" t="n">
        <v>511.76091989</v>
      </c>
      <c r="F30" s="20" t="n">
        <v>3.09066002</v>
      </c>
      <c r="G30" s="18" t="n">
        <v>471.54886788</v>
      </c>
      <c r="H30" s="20" t="n">
        <v>24.29083735</v>
      </c>
      <c r="I30" s="18" t="s">
        <v>404</v>
      </c>
      <c r="J30" s="20" t="s">
        <v>404</v>
      </c>
      <c r="K30" s="18" t="s">
        <v>404</v>
      </c>
      <c r="L30" s="20" t="s">
        <v>404</v>
      </c>
      <c r="M30" s="18" t="s">
        <v>404</v>
      </c>
      <c r="N30" s="20" t="s">
        <v>404</v>
      </c>
      <c r="O30" s="18" t="s">
        <v>404</v>
      </c>
      <c r="P30" s="20" t="s">
        <v>404</v>
      </c>
      <c r="Q30" s="18" t="n">
        <v>519.43420463</v>
      </c>
      <c r="R30" s="20" t="n">
        <v>16.34431948</v>
      </c>
    </row>
    <row r="31" spans="1:18">
      <c r="A31" s="15" t="s">
        <v>428</v>
      </c>
      <c r="B31" s="17" t="n">
        <v>5456</v>
      </c>
      <c r="C31" s="18">
        <f>(502.0/B31*100)</f>
        <v/>
      </c>
      <c r="D31" s="19" t="n">
        <v>4954</v>
      </c>
      <c r="E31" s="18" t="n">
        <v>513.61948724</v>
      </c>
      <c r="F31" s="20" t="n">
        <v>3.26644744</v>
      </c>
      <c r="G31" s="18" t="n">
        <v>515.02513804</v>
      </c>
      <c r="H31" s="20" t="n">
        <v>5.40023754</v>
      </c>
      <c r="I31" s="18" t="s">
        <v>404</v>
      </c>
      <c r="J31" s="20" t="s">
        <v>404</v>
      </c>
      <c r="K31" s="18" t="s">
        <v>404</v>
      </c>
      <c r="L31" s="20" t="s">
        <v>404</v>
      </c>
      <c r="M31" s="18" t="s">
        <v>404</v>
      </c>
      <c r="N31" s="20" t="s">
        <v>404</v>
      </c>
      <c r="O31" s="18" t="s">
        <v>404</v>
      </c>
      <c r="P31" s="20" t="s">
        <v>404</v>
      </c>
      <c r="Q31" s="18" t="n">
        <v>507.29064813</v>
      </c>
      <c r="R31" s="20" t="n">
        <v>11.35511029</v>
      </c>
    </row>
    <row r="32" spans="1:18">
      <c r="A32" s="15" t="s">
        <v>429</v>
      </c>
      <c r="B32" s="17" t="n">
        <v>4478</v>
      </c>
      <c r="C32" s="18">
        <f>(0.0/B32*100)</f>
        <v/>
      </c>
      <c r="D32" s="19" t="n">
        <v>4478</v>
      </c>
      <c r="E32" s="18" t="n">
        <v>504.89943622</v>
      </c>
      <c r="F32" s="20" t="n">
        <v>2.58458588</v>
      </c>
      <c r="G32" s="18" t="n">
        <v>514.24530941</v>
      </c>
      <c r="H32" s="20" t="n">
        <v>12.0396225</v>
      </c>
      <c r="I32" s="18" t="s">
        <v>404</v>
      </c>
      <c r="J32" s="20" t="s">
        <v>404</v>
      </c>
      <c r="K32" s="18" t="s">
        <v>404</v>
      </c>
      <c r="L32" s="20" t="s">
        <v>404</v>
      </c>
      <c r="M32" s="18" t="s">
        <v>404</v>
      </c>
      <c r="N32" s="20" t="s">
        <v>404</v>
      </c>
      <c r="O32" s="18" t="s">
        <v>404</v>
      </c>
      <c r="P32" s="20" t="s">
        <v>404</v>
      </c>
      <c r="Q32" s="18" t="n">
        <v>533.23698485</v>
      </c>
      <c r="R32" s="20" t="n">
        <v>15.46846182</v>
      </c>
    </row>
    <row r="33" spans="1:18">
      <c r="A33" s="15" t="s">
        <v>430</v>
      </c>
      <c r="B33" s="17" t="n">
        <v>7325</v>
      </c>
      <c r="C33" s="18">
        <f>(29.0/B33*100)</f>
        <v/>
      </c>
      <c r="D33" s="19" t="n">
        <v>7296</v>
      </c>
      <c r="E33" s="18" t="n">
        <v>497.15641314</v>
      </c>
      <c r="F33" s="20" t="n">
        <v>2.9434086</v>
      </c>
      <c r="G33" s="18" t="n">
        <v>500.34911673</v>
      </c>
      <c r="H33" s="20" t="n">
        <v>10.98286134</v>
      </c>
      <c r="I33" s="18" t="s">
        <v>404</v>
      </c>
      <c r="J33" s="20" t="s">
        <v>404</v>
      </c>
      <c r="K33" s="18" t="s">
        <v>404</v>
      </c>
      <c r="L33" s="20" t="s">
        <v>404</v>
      </c>
      <c r="M33" s="18" t="s">
        <v>404</v>
      </c>
      <c r="N33" s="20" t="s">
        <v>404</v>
      </c>
      <c r="O33" s="18" t="s">
        <v>404</v>
      </c>
      <c r="P33" s="20" t="s">
        <v>404</v>
      </c>
      <c r="Q33" s="18" t="n">
        <v>531.25341933</v>
      </c>
      <c r="R33" s="20" t="n">
        <v>20.59437648</v>
      </c>
    </row>
    <row r="34" spans="1:18">
      <c r="A34" s="15" t="s">
        <v>431</v>
      </c>
      <c r="B34" s="17" t="n">
        <v>6350</v>
      </c>
      <c r="C34" s="18">
        <f>(0.0/B34*100)</f>
        <v/>
      </c>
      <c r="D34" s="19" t="n">
        <v>6350</v>
      </c>
      <c r="E34" s="18" t="n">
        <v>448.6719186</v>
      </c>
      <c r="F34" s="20" t="n">
        <v>5.78646359</v>
      </c>
      <c r="G34" s="18" t="n">
        <v>456.64790383</v>
      </c>
      <c r="H34" s="20" t="n">
        <v>5.23117013</v>
      </c>
      <c r="I34" s="18" t="s">
        <v>404</v>
      </c>
      <c r="J34" s="20" t="s">
        <v>404</v>
      </c>
      <c r="K34" s="18" t="s">
        <v>404</v>
      </c>
      <c r="L34" s="20" t="s">
        <v>404</v>
      </c>
      <c r="M34" s="18" t="s">
        <v>404</v>
      </c>
      <c r="N34" s="20" t="s">
        <v>404</v>
      </c>
      <c r="O34" s="18" t="s">
        <v>404</v>
      </c>
      <c r="P34" s="20" t="s">
        <v>404</v>
      </c>
      <c r="Q34" s="18" t="n">
        <v>449.87877173</v>
      </c>
      <c r="R34" s="20" t="n">
        <v>40.98173089</v>
      </c>
    </row>
    <row r="35" spans="1:18">
      <c r="A35" s="15" t="s">
        <v>432</v>
      </c>
      <c r="B35" s="17" t="n">
        <v>6406</v>
      </c>
      <c r="C35" s="18">
        <f>(443.0/B35*100)</f>
        <v/>
      </c>
      <c r="D35" s="19" t="n">
        <v>5963</v>
      </c>
      <c r="E35" s="18" t="n">
        <v>510.01080955</v>
      </c>
      <c r="F35" s="20" t="n">
        <v>1.67410659</v>
      </c>
      <c r="G35" s="18" t="n">
        <v>496.23702179</v>
      </c>
      <c r="H35" s="20" t="n">
        <v>3.85300735</v>
      </c>
      <c r="I35" s="18" t="s">
        <v>404</v>
      </c>
      <c r="J35" s="20" t="s">
        <v>404</v>
      </c>
      <c r="K35" s="18" t="s">
        <v>404</v>
      </c>
      <c r="L35" s="20" t="s">
        <v>404</v>
      </c>
      <c r="M35" s="18" t="s">
        <v>404</v>
      </c>
      <c r="N35" s="20" t="s">
        <v>404</v>
      </c>
      <c r="O35" s="18" t="s">
        <v>404</v>
      </c>
      <c r="P35" s="20" t="s">
        <v>404</v>
      </c>
      <c r="Q35" s="18" t="n">
        <v>490.16410316</v>
      </c>
      <c r="R35" s="20" t="n">
        <v>8.18340807</v>
      </c>
    </row>
    <row r="36" spans="1:18">
      <c r="A36" s="15" t="s">
        <v>433</v>
      </c>
      <c r="B36" s="17" t="n">
        <v>6736</v>
      </c>
      <c r="C36" s="18">
        <f>(10.0/B36*100)</f>
        <v/>
      </c>
      <c r="D36" s="19" t="n">
        <v>6726</v>
      </c>
      <c r="E36" s="18" t="n">
        <v>501.15520244</v>
      </c>
      <c r="F36" s="20" t="n">
        <v>2.77869962</v>
      </c>
      <c r="G36" s="18" t="n">
        <v>483.91746833</v>
      </c>
      <c r="H36" s="20" t="n">
        <v>5.59115396</v>
      </c>
      <c r="I36" s="18" t="s">
        <v>404</v>
      </c>
      <c r="J36" s="20" t="s">
        <v>404</v>
      </c>
      <c r="K36" s="18" t="s">
        <v>404</v>
      </c>
      <c r="L36" s="20" t="s">
        <v>404</v>
      </c>
      <c r="M36" s="18" t="s">
        <v>404</v>
      </c>
      <c r="N36" s="20" t="s">
        <v>404</v>
      </c>
      <c r="O36" s="18" t="s">
        <v>404</v>
      </c>
      <c r="P36" s="20" t="s">
        <v>404</v>
      </c>
      <c r="Q36" s="18" t="n">
        <v>451.53410349</v>
      </c>
      <c r="R36" s="20" t="n">
        <v>30.5278644</v>
      </c>
    </row>
    <row r="37" spans="1:18">
      <c r="A37" s="15" t="s">
        <v>434</v>
      </c>
      <c r="B37" s="17" t="n">
        <v>5458</v>
      </c>
      <c r="C37" s="18">
        <f>(0.0/B37*100)</f>
        <v/>
      </c>
      <c r="D37" s="19" t="n">
        <v>5458</v>
      </c>
      <c r="E37" s="18" t="n">
        <v>498.94804796</v>
      </c>
      <c r="F37" s="20" t="n">
        <v>4.2338525</v>
      </c>
      <c r="G37" s="18" t="n">
        <v>504.81464187</v>
      </c>
      <c r="H37" s="20" t="n">
        <v>6.10207262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488.86150074</v>
      </c>
      <c r="F38" s="20" t="n">
        <v>3.43173568</v>
      </c>
      <c r="G38" s="18" t="n">
        <v>509.24129799</v>
      </c>
      <c r="H38" s="20" t="n">
        <v>10.35303779</v>
      </c>
      <c r="I38" s="18" t="s">
        <v>404</v>
      </c>
      <c r="J38" s="20" t="s">
        <v>404</v>
      </c>
      <c r="K38" s="18" t="s">
        <v>404</v>
      </c>
      <c r="L38" s="20" t="s">
        <v>404</v>
      </c>
      <c r="M38" s="18" t="s">
        <v>404</v>
      </c>
      <c r="N38" s="20" t="s">
        <v>404</v>
      </c>
      <c r="O38" s="18" t="s">
        <v>404</v>
      </c>
      <c r="P38" s="20" t="s">
        <v>404</v>
      </c>
      <c r="Q38" s="18" t="n">
        <v>493.40731327</v>
      </c>
      <c r="R38" s="20" t="n">
        <v>11.17596535</v>
      </c>
    </row>
    <row r="39" spans="1:18">
      <c r="A39" s="15" t="s">
        <v>436</v>
      </c>
      <c r="B39" s="17" t="n">
        <v>5895</v>
      </c>
      <c r="C39" s="18">
        <f>(0.0/B39*100)</f>
        <v/>
      </c>
      <c r="D39" s="19" t="n">
        <v>5895</v>
      </c>
      <c r="E39" s="18" t="n">
        <v>430.65159526</v>
      </c>
      <c r="F39" s="20" t="n">
        <v>7.24564842</v>
      </c>
      <c r="G39" s="18" t="n">
        <v>427.3594611</v>
      </c>
      <c r="H39" s="20" t="n">
        <v>5.65952939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500.41332619</v>
      </c>
      <c r="F40" s="20" t="n">
        <v>3.41598485</v>
      </c>
      <c r="G40" s="18" t="n">
        <v>582.37274931</v>
      </c>
      <c r="H40" s="20" t="n">
        <v>19.39213158</v>
      </c>
      <c r="I40" s="18" t="s">
        <v>404</v>
      </c>
      <c r="J40" s="20" t="s">
        <v>404</v>
      </c>
      <c r="K40" s="18" t="s">
        <v>404</v>
      </c>
      <c r="L40" s="20" t="s">
        <v>404</v>
      </c>
      <c r="M40" s="18" t="s">
        <v>404</v>
      </c>
      <c r="N40" s="20" t="s">
        <v>404</v>
      </c>
      <c r="O40" s="18" t="s">
        <v>404</v>
      </c>
      <c r="P40" s="20" t="s">
        <v>404</v>
      </c>
      <c r="Q40" s="18" t="n">
        <v>489.87109685</v>
      </c>
      <c r="R40" s="20" t="n">
        <v>7.66531025</v>
      </c>
    </row>
    <row r="41" spans="1:18">
      <c r="A41" s="15" t="s">
        <v>438</v>
      </c>
      <c r="B41" s="17" t="n">
        <v>5712</v>
      </c>
      <c r="C41" s="18">
        <f>(99.0/B41*100)</f>
        <v/>
      </c>
      <c r="D41" s="19" t="n">
        <v>5613</v>
      </c>
      <c r="E41" s="18" t="n">
        <v>496.81347711</v>
      </c>
      <c r="F41" s="20" t="n">
        <v>3.56395739</v>
      </c>
      <c r="G41" s="18" t="n">
        <v>534.2982154699999</v>
      </c>
      <c r="H41" s="20" t="n">
        <v>20.65366363</v>
      </c>
      <c r="I41" s="18" t="s">
        <v>404</v>
      </c>
      <c r="J41" s="20" t="s">
        <v>404</v>
      </c>
      <c r="K41" s="18" t="s">
        <v>404</v>
      </c>
      <c r="L41" s="20" t="s">
        <v>404</v>
      </c>
      <c r="M41" s="18" t="s">
        <v>404</v>
      </c>
      <c r="N41" s="20" t="s">
        <v>404</v>
      </c>
      <c r="O41" s="18" t="s">
        <v>404</v>
      </c>
      <c r="P41" s="20" t="s">
        <v>404</v>
      </c>
      <c r="Q41" s="18" t="n">
        <v>498.88408796</v>
      </c>
      <c r="R41" s="20" t="n">
        <v>6.93253395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406.21379002</v>
      </c>
      <c r="F44" s="20" t="n">
        <v>4.55467754</v>
      </c>
      <c r="G44" s="18" t="n">
        <v>396.9683907</v>
      </c>
      <c r="H44" s="20" t="n">
        <v>10.71412064</v>
      </c>
      <c r="I44" s="18" t="s">
        <v>404</v>
      </c>
      <c r="J44" s="20" t="s">
        <v>404</v>
      </c>
      <c r="K44" s="18" t="s">
        <v>404</v>
      </c>
      <c r="L44" s="20" t="s">
        <v>404</v>
      </c>
      <c r="M44" s="18" t="s">
        <v>404</v>
      </c>
      <c r="N44" s="20" t="s">
        <v>404</v>
      </c>
      <c r="O44" s="18" t="n">
        <v>416.12187137</v>
      </c>
      <c r="P44" s="20" t="n">
        <v>13.65036683</v>
      </c>
      <c r="Q44" s="18" t="n">
        <v>503.096413</v>
      </c>
      <c r="R44" s="20" t="n">
        <v>28.73731351</v>
      </c>
    </row>
    <row r="45" spans="1:18">
      <c r="A45" s="15" t="s">
        <v>442</v>
      </c>
      <c r="B45" s="17" t="n">
        <v>5519</v>
      </c>
      <c r="C45" s="18">
        <f>(0.0/B45*100)</f>
        <v/>
      </c>
      <c r="D45" s="19" t="n">
        <v>5519</v>
      </c>
      <c r="E45" s="18" t="n">
        <v>351.66469593</v>
      </c>
      <c r="F45" s="20" t="n">
        <v>7.46286151</v>
      </c>
      <c r="G45" s="18" t="n">
        <v>349.16640152</v>
      </c>
      <c r="H45" s="20" t="n">
        <v>3.87236486</v>
      </c>
      <c r="I45" s="18" t="s">
        <v>404</v>
      </c>
      <c r="J45" s="20" t="s">
        <v>404</v>
      </c>
      <c r="K45" s="18" t="s">
        <v>404</v>
      </c>
      <c r="L45" s="20" t="s">
        <v>404</v>
      </c>
      <c r="M45" s="18" t="s">
        <v>404</v>
      </c>
      <c r="N45" s="20" t="s">
        <v>404</v>
      </c>
      <c r="O45" s="18" t="s">
        <v>404</v>
      </c>
      <c r="P45" s="20" t="s">
        <v>404</v>
      </c>
      <c r="Q45" s="18" t="n">
        <v>344.12160213</v>
      </c>
      <c r="R45" s="20" t="n">
        <v>20.13613856</v>
      </c>
    </row>
    <row r="46" spans="1:18">
      <c r="A46" s="15" t="s">
        <v>443</v>
      </c>
      <c r="B46" s="17" t="n">
        <v>23141</v>
      </c>
      <c r="C46" s="18">
        <f>(4196.0/B46*100)</f>
        <v/>
      </c>
      <c r="D46" s="19" t="n">
        <v>18945</v>
      </c>
      <c r="E46" s="18" t="n">
        <v>427.25029863</v>
      </c>
      <c r="F46" s="20" t="n">
        <v>4.64642478</v>
      </c>
      <c r="G46" s="18" t="n">
        <v>398.76214438</v>
      </c>
      <c r="H46" s="20" t="n">
        <v>4.53417891</v>
      </c>
      <c r="I46" s="18" t="s">
        <v>404</v>
      </c>
      <c r="J46" s="20" t="s">
        <v>404</v>
      </c>
      <c r="K46" s="18" t="s">
        <v>404</v>
      </c>
      <c r="L46" s="20" t="s">
        <v>404</v>
      </c>
      <c r="M46" s="18" t="s">
        <v>404</v>
      </c>
      <c r="N46" s="20" t="s">
        <v>404</v>
      </c>
      <c r="O46" s="18" t="s">
        <v>404</v>
      </c>
      <c r="P46" s="20" t="s">
        <v>404</v>
      </c>
      <c r="Q46" s="18" t="n">
        <v>380.25695093</v>
      </c>
      <c r="R46" s="20" t="n">
        <v>10.9530256</v>
      </c>
    </row>
    <row r="47" spans="1:18">
      <c r="A47" s="15" t="s">
        <v>444</v>
      </c>
      <c r="B47" s="17" t="n">
        <v>5928</v>
      </c>
      <c r="C47" s="18">
        <f>(0.0/B47*100)</f>
        <v/>
      </c>
      <c r="D47" s="19" t="n">
        <v>5928</v>
      </c>
      <c r="E47" s="18" t="n">
        <v>441.52637725</v>
      </c>
      <c r="F47" s="20" t="n">
        <v>5.32051809</v>
      </c>
      <c r="G47" s="18" t="n">
        <v>389.69343943</v>
      </c>
      <c r="H47" s="20" t="n">
        <v>14.2963394</v>
      </c>
      <c r="I47" s="18" t="s">
        <v>404</v>
      </c>
      <c r="J47" s="20" t="s">
        <v>404</v>
      </c>
      <c r="K47" s="18" t="s">
        <v>404</v>
      </c>
      <c r="L47" s="20" t="s">
        <v>404</v>
      </c>
      <c r="M47" s="18" t="s">
        <v>404</v>
      </c>
      <c r="N47" s="20" t="s">
        <v>404</v>
      </c>
      <c r="O47" s="18" t="s">
        <v>404</v>
      </c>
      <c r="P47" s="20" t="s">
        <v>404</v>
      </c>
      <c r="Q47" s="18" t="n">
        <v>499.56237767</v>
      </c>
      <c r="R47" s="20" t="n">
        <v>22.77523511</v>
      </c>
    </row>
    <row r="48" spans="1:18">
      <c r="A48" s="15" t="s">
        <v>445</v>
      </c>
      <c r="B48" s="17" t="n">
        <v>9841</v>
      </c>
      <c r="C48" s="18">
        <f>(40.0/B48*100)</f>
        <v/>
      </c>
      <c r="D48" s="19" t="n">
        <v>9801</v>
      </c>
      <c r="E48" s="18" t="n">
        <v>495.63046803</v>
      </c>
      <c r="F48" s="20" t="n">
        <v>5.32950453</v>
      </c>
      <c r="G48" s="18" t="n">
        <v>416.75027223</v>
      </c>
      <c r="H48" s="20" t="n">
        <v>29.76497392</v>
      </c>
      <c r="I48" s="18" t="s">
        <v>404</v>
      </c>
      <c r="J48" s="20" t="s">
        <v>404</v>
      </c>
      <c r="K48" s="18" t="s">
        <v>404</v>
      </c>
      <c r="L48" s="20" t="s">
        <v>404</v>
      </c>
      <c r="M48" s="18" t="s">
        <v>404</v>
      </c>
      <c r="N48" s="20" t="s">
        <v>404</v>
      </c>
      <c r="O48" s="18" t="s">
        <v>404</v>
      </c>
      <c r="P48" s="20" t="s">
        <v>404</v>
      </c>
      <c r="Q48" s="18" t="n">
        <v>388.42359833</v>
      </c>
      <c r="R48" s="20" t="n">
        <v>11.00937144</v>
      </c>
    </row>
    <row r="49" spans="1:18">
      <c r="A49" s="15" t="s">
        <v>446</v>
      </c>
      <c r="B49" s="17" t="n">
        <v>6349</v>
      </c>
      <c r="C49" s="18">
        <f>(52.0/B49*100)</f>
        <v/>
      </c>
      <c r="D49" s="19" t="n">
        <v>6297</v>
      </c>
      <c r="E49" s="18" t="n">
        <v>426.18515466</v>
      </c>
      <c r="F49" s="20" t="n">
        <v>3.64301058</v>
      </c>
      <c r="G49" s="18" t="n">
        <v>414.90603418</v>
      </c>
      <c r="H49" s="20" t="n">
        <v>7.85611522</v>
      </c>
      <c r="I49" s="18" t="s">
        <v>404</v>
      </c>
      <c r="J49" s="20" t="s">
        <v>404</v>
      </c>
      <c r="K49" s="18" t="s">
        <v>404</v>
      </c>
      <c r="L49" s="20" t="s">
        <v>404</v>
      </c>
      <c r="M49" s="18" t="s">
        <v>404</v>
      </c>
      <c r="N49" s="20" t="s">
        <v>404</v>
      </c>
      <c r="O49" s="18" t="s">
        <v>404</v>
      </c>
      <c r="P49" s="20" t="s">
        <v>404</v>
      </c>
      <c r="Q49" s="18" t="n">
        <v>457.87579846</v>
      </c>
      <c r="R49" s="20" t="n">
        <v>25.05610539</v>
      </c>
    </row>
    <row r="50" spans="1:18">
      <c r="A50" s="15" t="s">
        <v>447</v>
      </c>
      <c r="B50" s="17" t="n">
        <v>11795</v>
      </c>
      <c r="C50" s="18">
        <f>(1031.0/B50*100)</f>
        <v/>
      </c>
      <c r="D50" s="19" t="n">
        <v>10764</v>
      </c>
      <c r="E50" s="18" t="n">
        <v>430.52950695</v>
      </c>
      <c r="F50" s="20" t="n">
        <v>4.19709681</v>
      </c>
      <c r="G50" s="18" t="n">
        <v>424.57749952</v>
      </c>
      <c r="H50" s="20" t="n">
        <v>9.21350883</v>
      </c>
      <c r="I50" s="18" t="s">
        <v>404</v>
      </c>
      <c r="J50" s="20" t="s">
        <v>404</v>
      </c>
      <c r="K50" s="18" t="s">
        <v>404</v>
      </c>
      <c r="L50" s="20" t="s">
        <v>404</v>
      </c>
      <c r="M50" s="18" t="s">
        <v>404</v>
      </c>
      <c r="N50" s="20" t="s">
        <v>404</v>
      </c>
      <c r="O50" s="18" t="s">
        <v>404</v>
      </c>
      <c r="P50" s="20" t="s">
        <v>404</v>
      </c>
      <c r="Q50" s="18" t="n">
        <v>411.0359154</v>
      </c>
      <c r="R50" s="20" t="n">
        <v>13.81681629</v>
      </c>
    </row>
    <row r="51" spans="1:18">
      <c r="A51" s="15" t="s">
        <v>448</v>
      </c>
      <c r="B51" s="17" t="n">
        <v>6866</v>
      </c>
      <c r="C51" s="18">
        <f>(0.0/B51*100)</f>
        <v/>
      </c>
      <c r="D51" s="19" t="n">
        <v>6866</v>
      </c>
      <c r="E51" s="18" t="n">
        <v>430.94078458</v>
      </c>
      <c r="F51" s="20" t="n">
        <v>2.94307099</v>
      </c>
      <c r="G51" s="18" t="n">
        <v>412.01616339</v>
      </c>
      <c r="H51" s="20" t="n">
        <v>6.92389491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484.38918328</v>
      </c>
      <c r="F52" s="20" t="n">
        <v>3.4490668</v>
      </c>
      <c r="G52" s="18" t="n">
        <v>495.97103718</v>
      </c>
      <c r="H52" s="20" t="n">
        <v>9.33444839</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443.40324708</v>
      </c>
      <c r="F53" s="20" t="n">
        <v>1.65366281</v>
      </c>
      <c r="G53" s="18" t="n">
        <v>438.81735359</v>
      </c>
      <c r="H53" s="20" t="n">
        <v>5.12075416</v>
      </c>
      <c r="I53" s="18" t="s">
        <v>404</v>
      </c>
      <c r="J53" s="20" t="s">
        <v>404</v>
      </c>
      <c r="K53" s="18" t="s">
        <v>404</v>
      </c>
      <c r="L53" s="20" t="s">
        <v>404</v>
      </c>
      <c r="M53" s="18" t="s">
        <v>404</v>
      </c>
      <c r="N53" s="20" t="s">
        <v>404</v>
      </c>
      <c r="O53" s="18" t="s">
        <v>404</v>
      </c>
      <c r="P53" s="20" t="s">
        <v>404</v>
      </c>
      <c r="Q53" s="18" t="n">
        <v>317.77115472</v>
      </c>
      <c r="R53" s="20" t="n">
        <v>38.31500887</v>
      </c>
    </row>
    <row r="54" spans="1:18">
      <c r="A54" s="15" t="s">
        <v>451</v>
      </c>
      <c r="B54" s="17" t="n">
        <v>4740</v>
      </c>
      <c r="C54" s="18">
        <f>(199.0/B54*100)</f>
        <v/>
      </c>
      <c r="D54" s="19" t="n">
        <v>4541</v>
      </c>
      <c r="E54" s="18" t="n">
        <v>359.38388132</v>
      </c>
      <c r="F54" s="20" t="n">
        <v>3.62866587</v>
      </c>
      <c r="G54" s="18" t="n">
        <v>342.62738627</v>
      </c>
      <c r="H54" s="20" t="n">
        <v>16.31956271</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403.12927525</v>
      </c>
      <c r="F55" s="20" t="n">
        <v>3.99900802</v>
      </c>
      <c r="G55" s="18" t="n">
        <v>401.72763206</v>
      </c>
      <c r="H55" s="20" t="n">
        <v>5.59423665</v>
      </c>
      <c r="I55" s="18" t="s">
        <v>404</v>
      </c>
      <c r="J55" s="20" t="s">
        <v>404</v>
      </c>
      <c r="K55" s="18" t="s">
        <v>404</v>
      </c>
      <c r="L55" s="20" t="s">
        <v>404</v>
      </c>
      <c r="M55" s="18" t="s">
        <v>404</v>
      </c>
      <c r="N55" s="20" t="s">
        <v>404</v>
      </c>
      <c r="O55" s="18" t="n">
        <v>238.74495582</v>
      </c>
      <c r="P55" s="20" t="n">
        <v>13.14184095</v>
      </c>
      <c r="Q55" s="18" t="n">
        <v>366.30332428</v>
      </c>
      <c r="R55" s="20" t="n">
        <v>33.40888396</v>
      </c>
    </row>
    <row r="56" spans="1:18">
      <c r="A56" s="15" t="s">
        <v>453</v>
      </c>
      <c r="B56" s="17" t="n">
        <v>5359</v>
      </c>
      <c r="C56" s="18">
        <f>(0.0/B56*100)</f>
        <v/>
      </c>
      <c r="D56" s="19" t="n">
        <v>5359</v>
      </c>
      <c r="E56" s="18" t="n">
        <v>525.23889917</v>
      </c>
      <c r="F56" s="20" t="n">
        <v>3.38074374</v>
      </c>
      <c r="G56" s="18" t="n">
        <v>538.66434508</v>
      </c>
      <c r="H56" s="20" t="n">
        <v>10.34386654</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404.38484158</v>
      </c>
      <c r="F57" s="20" t="n">
        <v>4.66065008</v>
      </c>
      <c r="G57" s="18" t="n">
        <v>387.3853537</v>
      </c>
      <c r="H57" s="20" t="n">
        <v>5.4002592</v>
      </c>
      <c r="I57" s="18" t="s">
        <v>404</v>
      </c>
      <c r="J57" s="20" t="s">
        <v>404</v>
      </c>
      <c r="K57" s="18" t="s">
        <v>404</v>
      </c>
      <c r="L57" s="20" t="s">
        <v>404</v>
      </c>
      <c r="M57" s="18" t="s">
        <v>404</v>
      </c>
      <c r="N57" s="20" t="s">
        <v>404</v>
      </c>
      <c r="O57" s="18" t="s">
        <v>404</v>
      </c>
      <c r="P57" s="20" t="s">
        <v>404</v>
      </c>
      <c r="Q57" s="18" t="n">
        <v>432.42184578</v>
      </c>
      <c r="R57" s="20" t="n">
        <v>21.94337652</v>
      </c>
    </row>
    <row r="58" spans="1:18">
      <c r="A58" s="15" t="s">
        <v>455</v>
      </c>
      <c r="B58" s="17" t="n">
        <v>7267</v>
      </c>
      <c r="C58" s="18">
        <f>(0.0/B58*100)</f>
        <v/>
      </c>
      <c r="D58" s="19" t="n">
        <v>7267</v>
      </c>
      <c r="E58" s="18" t="n">
        <v>415.90130927</v>
      </c>
      <c r="F58" s="20" t="n">
        <v>3.52102894</v>
      </c>
      <c r="G58" s="18" t="n">
        <v>371.24750782</v>
      </c>
      <c r="H58" s="20" t="n">
        <v>9.931911550000001</v>
      </c>
      <c r="I58" s="18" t="s">
        <v>404</v>
      </c>
      <c r="J58" s="20" t="s">
        <v>404</v>
      </c>
      <c r="K58" s="18" t="s">
        <v>404</v>
      </c>
      <c r="L58" s="20" t="s">
        <v>404</v>
      </c>
      <c r="M58" s="18" t="s">
        <v>404</v>
      </c>
      <c r="N58" s="20" t="s">
        <v>404</v>
      </c>
      <c r="O58" s="18" t="s">
        <v>404</v>
      </c>
      <c r="P58" s="20" t="s">
        <v>404</v>
      </c>
      <c r="Q58" s="18" t="n">
        <v>369.06705131</v>
      </c>
      <c r="R58" s="20" t="n">
        <v>22.49476941</v>
      </c>
    </row>
    <row r="59" spans="1:18">
      <c r="A59" s="15" t="s">
        <v>456</v>
      </c>
      <c r="B59" s="17" t="n">
        <v>4826</v>
      </c>
      <c r="C59" s="18">
        <f>(0.0/B59*100)</f>
        <v/>
      </c>
      <c r="D59" s="19" t="n">
        <v>4826</v>
      </c>
      <c r="E59" s="18" t="n">
        <v>345.02569194</v>
      </c>
      <c r="F59" s="20" t="n">
        <v>2.11820823</v>
      </c>
      <c r="G59" s="18" t="n">
        <v>347.38054857</v>
      </c>
      <c r="H59" s="20" t="n">
        <v>2.34036186</v>
      </c>
      <c r="I59" s="18" t="s">
        <v>404</v>
      </c>
      <c r="J59" s="20" t="s">
        <v>404</v>
      </c>
      <c r="K59" s="18" t="s">
        <v>404</v>
      </c>
      <c r="L59" s="20" t="s">
        <v>404</v>
      </c>
      <c r="M59" s="18" t="s">
        <v>404</v>
      </c>
      <c r="N59" s="20" t="s">
        <v>404</v>
      </c>
      <c r="O59" s="18" t="s">
        <v>404</v>
      </c>
      <c r="P59" s="20" t="s">
        <v>404</v>
      </c>
      <c r="Q59" s="18" t="n">
        <v>387.00088614</v>
      </c>
      <c r="R59" s="20" t="n">
        <v>8.707841849999999</v>
      </c>
    </row>
    <row r="60" spans="1:18">
      <c r="A60" s="15" t="s">
        <v>457</v>
      </c>
      <c r="B60" s="17" t="n">
        <v>4546</v>
      </c>
      <c r="C60" s="18">
        <f>(0.0/B60*100)</f>
        <v/>
      </c>
      <c r="D60" s="19" t="n">
        <v>4546</v>
      </c>
      <c r="E60" s="18" t="n">
        <v>362.58462095</v>
      </c>
      <c r="F60" s="20" t="n">
        <v>7.38313861</v>
      </c>
      <c r="G60" s="18" t="n">
        <v>323.47139021</v>
      </c>
      <c r="H60" s="20" t="n">
        <v>7.79305415</v>
      </c>
      <c r="I60" s="18" t="s">
        <v>404</v>
      </c>
      <c r="J60" s="20" t="s">
        <v>404</v>
      </c>
      <c r="K60" s="18" t="s">
        <v>404</v>
      </c>
      <c r="L60" s="20" t="s">
        <v>404</v>
      </c>
      <c r="M60" s="18" t="s">
        <v>404</v>
      </c>
      <c r="N60" s="20" t="s">
        <v>404</v>
      </c>
      <c r="O60" s="18" t="s">
        <v>404</v>
      </c>
      <c r="P60" s="20" t="s">
        <v>404</v>
      </c>
      <c r="Q60" s="18" t="n">
        <v>327.80151712</v>
      </c>
      <c r="R60" s="20" t="n">
        <v>18.86322603</v>
      </c>
    </row>
    <row r="61" spans="1:18">
      <c r="A61" s="15" t="s">
        <v>458</v>
      </c>
      <c r="B61" s="17" t="n">
        <v>6525</v>
      </c>
      <c r="C61" s="18">
        <f>(0.0/B61*100)</f>
        <v/>
      </c>
      <c r="D61" s="19" t="n">
        <v>6525</v>
      </c>
      <c r="E61" s="18" t="n">
        <v>475.15281114</v>
      </c>
      <c r="F61" s="20" t="n">
        <v>3.39459539</v>
      </c>
      <c r="G61" s="18" t="n">
        <v>458.89658531</v>
      </c>
      <c r="H61" s="20" t="n">
        <v>7.67357273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508.96491975</v>
      </c>
      <c r="F62" s="20" t="n">
        <v>1.36283283</v>
      </c>
      <c r="G62" s="18" t="n">
        <v>507.20358683</v>
      </c>
      <c r="H62" s="20" t="n">
        <v>2.55956555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347.81154183</v>
      </c>
      <c r="F63" s="20" t="n">
        <v>1.61799712</v>
      </c>
      <c r="G63" s="18" t="n">
        <v>362.3389885</v>
      </c>
      <c r="H63" s="20" t="n">
        <v>3.57069861</v>
      </c>
      <c r="I63" s="18" t="s">
        <v>404</v>
      </c>
      <c r="J63" s="20" t="s">
        <v>404</v>
      </c>
      <c r="K63" s="18" t="s">
        <v>404</v>
      </c>
      <c r="L63" s="20" t="s">
        <v>404</v>
      </c>
      <c r="M63" s="18" t="s">
        <v>404</v>
      </c>
      <c r="N63" s="20" t="s">
        <v>404</v>
      </c>
      <c r="O63" s="18" t="s">
        <v>404</v>
      </c>
      <c r="P63" s="20" t="s">
        <v>404</v>
      </c>
      <c r="Q63" s="18" t="n">
        <v>359.63315381</v>
      </c>
      <c r="R63" s="20" t="n">
        <v>7.61241924</v>
      </c>
    </row>
    <row r="64" spans="1:18">
      <c r="A64" s="15" t="s">
        <v>461</v>
      </c>
      <c r="B64" s="17" t="n">
        <v>3634</v>
      </c>
      <c r="C64" s="18">
        <f>(27.0/B64*100)</f>
        <v/>
      </c>
      <c r="D64" s="19" t="n">
        <v>3607</v>
      </c>
      <c r="E64" s="18" t="n">
        <v>454.79659469</v>
      </c>
      <c r="F64" s="20" t="n">
        <v>1.75820792</v>
      </c>
      <c r="G64" s="18" t="n">
        <v>373.64687614</v>
      </c>
      <c r="H64" s="20" t="n">
        <v>5.58364325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416.92035941</v>
      </c>
      <c r="F65" s="20" t="n">
        <v>2.51447181</v>
      </c>
      <c r="G65" s="18" t="n">
        <v>367.77093109</v>
      </c>
      <c r="H65" s="20" t="n">
        <v>13.28489281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427.26216117</v>
      </c>
      <c r="F66" s="20" t="n">
        <v>1.93026533</v>
      </c>
      <c r="G66" s="18" t="n">
        <v>425.35630475</v>
      </c>
      <c r="H66" s="20" t="n">
        <v>2.72463372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405.69688316</v>
      </c>
      <c r="F67" s="20" t="n">
        <v>3.52120677</v>
      </c>
      <c r="G67" s="18" t="n">
        <v>369.34858404</v>
      </c>
      <c r="H67" s="20" t="n">
        <v>6.94882621</v>
      </c>
      <c r="I67" s="18" t="s">
        <v>404</v>
      </c>
      <c r="J67" s="20" t="s">
        <v>404</v>
      </c>
      <c r="K67" s="18" t="s">
        <v>404</v>
      </c>
      <c r="L67" s="20" t="s">
        <v>404</v>
      </c>
      <c r="M67" s="18" t="s">
        <v>404</v>
      </c>
      <c r="N67" s="20" t="s">
        <v>404</v>
      </c>
      <c r="O67" s="18" t="s">
        <v>404</v>
      </c>
      <c r="P67" s="20" t="s">
        <v>404</v>
      </c>
      <c r="Q67" s="18" t="n">
        <v>376.16355641</v>
      </c>
      <c r="R67" s="20" t="n">
        <v>18.26768202</v>
      </c>
    </row>
    <row r="68" spans="1:18">
      <c r="A68" s="15" t="s">
        <v>465</v>
      </c>
      <c r="B68" s="17" t="n">
        <v>12083</v>
      </c>
      <c r="C68" s="18">
        <f>(0.0/B68*100)</f>
        <v/>
      </c>
      <c r="D68" s="19" t="n">
        <v>12083</v>
      </c>
      <c r="E68" s="18" t="n">
        <v>400.34888116</v>
      </c>
      <c r="F68" s="20" t="n">
        <v>1.03784261</v>
      </c>
      <c r="G68" s="18" t="n">
        <v>445.86558792</v>
      </c>
      <c r="H68" s="20" t="n">
        <v>6.38899262</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434.86059177</v>
      </c>
      <c r="F69" s="20" t="n">
        <v>4.64836228</v>
      </c>
      <c r="G69" s="18" t="n">
        <v>423.52494468</v>
      </c>
      <c r="H69" s="20" t="n">
        <v>12.56097617</v>
      </c>
      <c r="I69" s="18" t="s">
        <v>404</v>
      </c>
      <c r="J69" s="20" t="s">
        <v>404</v>
      </c>
      <c r="K69" s="18" t="s">
        <v>404</v>
      </c>
      <c r="L69" s="20" t="s">
        <v>404</v>
      </c>
      <c r="M69" s="18" t="s">
        <v>404</v>
      </c>
      <c r="N69" s="20" t="s">
        <v>404</v>
      </c>
      <c r="O69" s="18" t="s">
        <v>404</v>
      </c>
      <c r="P69" s="20" t="s">
        <v>404</v>
      </c>
      <c r="Q69" s="18" t="n">
        <v>534.41276364</v>
      </c>
      <c r="R69" s="20" t="n">
        <v>7.34470445</v>
      </c>
    </row>
    <row r="70" spans="1:18">
      <c r="A70" s="15" t="s">
        <v>467</v>
      </c>
      <c r="B70" s="17" t="n">
        <v>6036</v>
      </c>
      <c r="C70" s="18">
        <f>(0.0/B70*100)</f>
        <v/>
      </c>
      <c r="D70" s="19" t="n">
        <v>6036</v>
      </c>
      <c r="E70" s="18" t="n">
        <v>495.56514294</v>
      </c>
      <c r="F70" s="20" t="n">
        <v>3.23548454</v>
      </c>
      <c r="G70" s="18" t="n">
        <v>451.27556428</v>
      </c>
      <c r="H70" s="20" t="n">
        <v>11.70506585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535.02525321</v>
      </c>
      <c r="F71" s="20" t="n">
        <v>1.61776166</v>
      </c>
      <c r="G71" s="18" t="n">
        <v>567.84032724</v>
      </c>
      <c r="H71" s="20" t="n">
        <v>9.52947035</v>
      </c>
      <c r="I71" s="18" t="s">
        <v>404</v>
      </c>
      <c r="J71" s="20" t="s">
        <v>404</v>
      </c>
      <c r="K71" s="18" t="s">
        <v>404</v>
      </c>
      <c r="L71" s="20" t="s">
        <v>404</v>
      </c>
      <c r="M71" s="18" t="s">
        <v>404</v>
      </c>
      <c r="N71" s="20" t="s">
        <v>404</v>
      </c>
      <c r="O71" s="18" t="s">
        <v>404</v>
      </c>
      <c r="P71" s="20" t="s">
        <v>404</v>
      </c>
      <c r="Q71" s="18" t="n">
        <v>479.12175619</v>
      </c>
      <c r="R71" s="20" t="n">
        <v>12.86169603</v>
      </c>
    </row>
    <row r="72" spans="1:18">
      <c r="A72" s="15" t="s">
        <v>469</v>
      </c>
      <c r="B72" s="17" t="n">
        <v>7708</v>
      </c>
      <c r="C72" s="18">
        <f>(0.0/B72*100)</f>
        <v/>
      </c>
      <c r="D72" s="19" t="n">
        <v>7708</v>
      </c>
      <c r="E72" s="18" t="n">
        <v>498.45301459</v>
      </c>
      <c r="F72" s="20" t="n">
        <v>3.08537404</v>
      </c>
      <c r="G72" s="18" t="n">
        <v>484.87667986</v>
      </c>
      <c r="H72" s="20" t="n">
        <v>15.65089356</v>
      </c>
      <c r="I72" s="18" t="s">
        <v>404</v>
      </c>
      <c r="J72" s="20" t="s">
        <v>404</v>
      </c>
      <c r="K72" s="18" t="s">
        <v>404</v>
      </c>
      <c r="L72" s="20" t="s">
        <v>404</v>
      </c>
      <c r="M72" s="18" t="s">
        <v>404</v>
      </c>
      <c r="N72" s="20" t="s">
        <v>404</v>
      </c>
      <c r="O72" s="18" t="s">
        <v>404</v>
      </c>
      <c r="P72" s="20" t="s">
        <v>404</v>
      </c>
      <c r="Q72" s="18" t="n">
        <v>491.94112459</v>
      </c>
      <c r="R72" s="20" t="n">
        <v>28.71613877</v>
      </c>
    </row>
    <row r="73" spans="1:18">
      <c r="A73" s="15" t="s">
        <v>470</v>
      </c>
      <c r="B73" s="17" t="n">
        <v>8249</v>
      </c>
      <c r="C73" s="18">
        <f>(0.0/B73*100)</f>
        <v/>
      </c>
      <c r="D73" s="19" t="n">
        <v>8249</v>
      </c>
      <c r="E73" s="18" t="n">
        <v>410.48577646</v>
      </c>
      <c r="F73" s="20" t="n">
        <v>3.76354388</v>
      </c>
      <c r="G73" s="18" t="n">
        <v>397.09065481</v>
      </c>
      <c r="H73" s="20" t="n">
        <v>10.43620943</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426.08906527</v>
      </c>
      <c r="F74" s="20" t="n">
        <v>1.56750409</v>
      </c>
      <c r="G74" s="18" t="n">
        <v>399.41712396</v>
      </c>
      <c r="H74" s="20" t="n">
        <v>5.52778506</v>
      </c>
      <c r="I74" s="18" t="s">
        <v>404</v>
      </c>
      <c r="J74" s="20" t="s">
        <v>404</v>
      </c>
      <c r="K74" s="18" t="s">
        <v>404</v>
      </c>
      <c r="L74" s="20" t="s">
        <v>404</v>
      </c>
      <c r="M74" s="18" t="s">
        <v>404</v>
      </c>
      <c r="N74" s="20" t="s">
        <v>404</v>
      </c>
      <c r="O74" s="18" t="s">
        <v>404</v>
      </c>
      <c r="P74" s="20" t="s">
        <v>404</v>
      </c>
      <c r="Q74" s="18" t="n">
        <v>487.09613163</v>
      </c>
      <c r="R74" s="20" t="n">
        <v>11.50037296</v>
      </c>
    </row>
    <row r="75" spans="1:18">
      <c r="A75" s="15" t="s">
        <v>472</v>
      </c>
      <c r="B75" s="17" t="n">
        <v>5375</v>
      </c>
      <c r="C75" s="18">
        <f>(483.0/B75*100)</f>
        <v/>
      </c>
      <c r="D75" s="19" t="n">
        <v>4892</v>
      </c>
      <c r="E75" s="18" t="n">
        <v>374.20947664</v>
      </c>
      <c r="F75" s="20" t="n">
        <v>11.03138833</v>
      </c>
      <c r="G75" s="18" t="n">
        <v>359.10647243</v>
      </c>
      <c r="H75" s="20" t="n">
        <v>4.21212932</v>
      </c>
      <c r="I75" s="18" t="s">
        <v>404</v>
      </c>
      <c r="J75" s="20" t="s">
        <v>404</v>
      </c>
      <c r="K75" s="18" t="s">
        <v>404</v>
      </c>
      <c r="L75" s="20" t="s">
        <v>404</v>
      </c>
      <c r="M75" s="18" t="s">
        <v>404</v>
      </c>
      <c r="N75" s="20" t="s">
        <v>404</v>
      </c>
      <c r="O75" s="18" t="s">
        <v>404</v>
      </c>
      <c r="P75" s="20" t="s">
        <v>404</v>
      </c>
      <c r="Q75" s="18" t="n">
        <v>349.08952391</v>
      </c>
      <c r="R75" s="20" t="n">
        <v>17.7690407</v>
      </c>
    </row>
    <row r="76" spans="1:18">
      <c r="A76" s="15" t="s">
        <v>473</v>
      </c>
      <c r="B76" s="17" t="n">
        <v>14167</v>
      </c>
      <c r="C76" s="18">
        <f>(1400.0/B76*100)</f>
        <v/>
      </c>
      <c r="D76" s="19" t="n">
        <v>12767</v>
      </c>
      <c r="E76" s="18" t="n">
        <v>436.00826455</v>
      </c>
      <c r="F76" s="20" t="n">
        <v>3.10919312</v>
      </c>
      <c r="G76" s="18" t="n">
        <v>377.01849116</v>
      </c>
      <c r="H76" s="20" t="n">
        <v>18.96722382</v>
      </c>
      <c r="I76" s="18" t="s">
        <v>404</v>
      </c>
      <c r="J76" s="20" t="s">
        <v>404</v>
      </c>
      <c r="K76" s="18" t="s">
        <v>404</v>
      </c>
      <c r="L76" s="20" t="s">
        <v>404</v>
      </c>
      <c r="M76" s="18" t="s">
        <v>404</v>
      </c>
      <c r="N76" s="20" t="s">
        <v>404</v>
      </c>
      <c r="O76" s="18" t="s">
        <v>404</v>
      </c>
      <c r="P76" s="20" t="s">
        <v>404</v>
      </c>
      <c r="Q76" s="18" t="n">
        <v>438.83514066</v>
      </c>
      <c r="R76" s="20" t="n">
        <v>12.97084475</v>
      </c>
    </row>
    <row r="77" spans="1:18">
      <c r="A77" s="15" t="s">
        <v>474</v>
      </c>
      <c r="B77" s="17" t="n">
        <v>6062</v>
      </c>
      <c r="C77" s="18">
        <f>(0.0/B77*100)</f>
        <v/>
      </c>
      <c r="D77" s="19" t="n">
        <v>6062</v>
      </c>
      <c r="E77" s="18" t="n">
        <v>438.35586708</v>
      </c>
      <c r="F77" s="20" t="n">
        <v>3.09975299</v>
      </c>
      <c r="G77" s="18" t="n">
        <v>429.31137907</v>
      </c>
      <c r="H77" s="20" t="n">
        <v>8.008130660000001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488.44470569</v>
      </c>
      <c r="F78" s="20" t="n">
        <v>3.99664011</v>
      </c>
      <c r="G78" s="18" t="n">
        <v>466.27878781</v>
      </c>
      <c r="H78" s="20" t="n">
        <v>10.00636311</v>
      </c>
      <c r="I78" s="18" t="s">
        <v>404</v>
      </c>
      <c r="J78" s="20" t="s">
        <v>404</v>
      </c>
      <c r="K78" s="18" t="s">
        <v>404</v>
      </c>
      <c r="L78" s="20" t="s">
        <v>404</v>
      </c>
      <c r="M78" s="18" t="s">
        <v>404</v>
      </c>
      <c r="N78" s="20" t="s">
        <v>404</v>
      </c>
      <c r="O78" s="18" t="s">
        <v>404</v>
      </c>
      <c r="P78" s="20" t="s">
        <v>404</v>
      </c>
      <c r="Q78" s="18" t="n">
        <v>504.56572286</v>
      </c>
      <c r="R78" s="20" t="n">
        <v>9.69883817</v>
      </c>
    </row>
    <row customHeight="1" ht="25" r="79" spans="1:18">
      <c r="A79" s="15" t="s">
        <v>476</v>
      </c>
      <c r="B79" s="17" t="n">
        <v>1657</v>
      </c>
      <c r="C79" s="18">
        <f>(21.0/B79*100)</f>
        <v/>
      </c>
      <c r="D79" s="19" t="n">
        <v>1636</v>
      </c>
      <c r="E79" s="18" t="n">
        <v>476.35473664</v>
      </c>
      <c r="F79" s="20" t="n">
        <v>7.48255857</v>
      </c>
      <c r="G79" s="18" t="n">
        <v>461.55520071</v>
      </c>
      <c r="H79" s="20" t="n">
        <v>18.27777493</v>
      </c>
      <c r="I79" s="18" t="s">
        <v>404</v>
      </c>
      <c r="J79" s="20" t="s">
        <v>404</v>
      </c>
      <c r="K79" s="18" t="s">
        <v>404</v>
      </c>
      <c r="L79" s="20" t="s">
        <v>404</v>
      </c>
      <c r="M79" s="18" t="s">
        <v>404</v>
      </c>
      <c r="N79" s="20" t="s">
        <v>404</v>
      </c>
      <c r="O79" s="18" t="s">
        <v>404</v>
      </c>
      <c r="P79" s="20" t="s">
        <v>404</v>
      </c>
      <c r="Q79" s="18" t="n">
        <v>477.54357512</v>
      </c>
      <c r="R79" s="20" t="n">
        <v>33.10841691</v>
      </c>
    </row>
    <row r="80" spans="1:18">
      <c r="A80" s="15" t="s">
        <v>477</v>
      </c>
      <c r="B80" s="17" t="n">
        <v>7841</v>
      </c>
      <c r="C80" s="18">
        <f>(0.0/B80*100)</f>
        <v/>
      </c>
      <c r="D80" s="19" t="n">
        <v>7841</v>
      </c>
      <c r="E80" s="18" t="n">
        <v>425.33848826</v>
      </c>
      <c r="F80" s="20" t="n">
        <v>4.3076118</v>
      </c>
      <c r="G80" s="18" t="n">
        <v>431.95913811</v>
      </c>
      <c r="H80" s="20" t="n">
        <v>6.50178818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432.35666398</v>
      </c>
      <c r="F81" s="20" t="n">
        <v>3.58605827</v>
      </c>
      <c r="G81" s="18" t="n">
        <v>408.92527254</v>
      </c>
      <c r="H81" s="20" t="n">
        <v>9.70670778</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503.93463915</v>
      </c>
      <c r="F7" s="20" t="n">
        <v>1.88916747</v>
      </c>
      <c r="G7" s="18" t="n">
        <v>499.1449448</v>
      </c>
      <c r="H7" s="20" t="n">
        <v>8.372044799999999</v>
      </c>
      <c r="I7" s="18" t="s">
        <v>404</v>
      </c>
      <c r="J7" s="20" t="s">
        <v>404</v>
      </c>
      <c r="K7" s="18" t="s">
        <v>404</v>
      </c>
      <c r="L7" s="20" t="s">
        <v>404</v>
      </c>
      <c r="M7" s="18" t="s">
        <v>404</v>
      </c>
      <c r="N7" s="20" t="s">
        <v>404</v>
      </c>
      <c r="O7" s="18" t="s">
        <v>404</v>
      </c>
      <c r="P7" s="20" t="s">
        <v>404</v>
      </c>
      <c r="Q7" s="18" t="n">
        <v>495.49160677</v>
      </c>
      <c r="R7" s="20" t="n">
        <v>9.122851130000001</v>
      </c>
    </row>
    <row r="8" spans="1:18">
      <c r="A8" s="15" t="s">
        <v>405</v>
      </c>
      <c r="B8" s="17" t="n">
        <v>7007</v>
      </c>
      <c r="C8" s="18">
        <f>(0.0/B8*100)</f>
        <v/>
      </c>
      <c r="D8" s="19" t="n">
        <v>7007</v>
      </c>
      <c r="E8" s="18" t="n">
        <v>488.15936893</v>
      </c>
      <c r="F8" s="20" t="n">
        <v>4.00057109</v>
      </c>
      <c r="G8" s="18" t="n">
        <v>477.81199122</v>
      </c>
      <c r="H8" s="20" t="n">
        <v>9.14740771</v>
      </c>
      <c r="I8" s="18" t="s">
        <v>404</v>
      </c>
      <c r="J8" s="20" t="s">
        <v>404</v>
      </c>
      <c r="K8" s="18" t="s">
        <v>404</v>
      </c>
      <c r="L8" s="20" t="s">
        <v>404</v>
      </c>
      <c r="M8" s="18" t="s">
        <v>404</v>
      </c>
      <c r="N8" s="20" t="s">
        <v>404</v>
      </c>
      <c r="O8" s="18" t="s">
        <v>404</v>
      </c>
      <c r="P8" s="20" t="s">
        <v>404</v>
      </c>
      <c r="Q8" s="18" t="n">
        <v>452.70166806</v>
      </c>
      <c r="R8" s="20" t="n">
        <v>13.91037783</v>
      </c>
    </row>
    <row r="9" spans="1:18">
      <c r="A9" s="15" t="s">
        <v>406</v>
      </c>
      <c r="B9" s="17" t="n">
        <v>9651</v>
      </c>
      <c r="C9" s="18">
        <f>(200.0/B9*100)</f>
        <v/>
      </c>
      <c r="D9" s="19" t="n">
        <v>9451</v>
      </c>
      <c r="E9" s="18" t="n">
        <v>505.24801496</v>
      </c>
      <c r="F9" s="20" t="n">
        <v>3.36720354</v>
      </c>
      <c r="G9" s="18" t="n">
        <v>487.75963627</v>
      </c>
      <c r="H9" s="20" t="n">
        <v>6.29425099</v>
      </c>
      <c r="I9" s="18" t="s">
        <v>404</v>
      </c>
      <c r="J9" s="20" t="s">
        <v>404</v>
      </c>
      <c r="K9" s="18" t="s">
        <v>404</v>
      </c>
      <c r="L9" s="20" t="s">
        <v>404</v>
      </c>
      <c r="M9" s="18" t="s">
        <v>404</v>
      </c>
      <c r="N9" s="20" t="s">
        <v>404</v>
      </c>
      <c r="O9" s="18" t="s">
        <v>404</v>
      </c>
      <c r="P9" s="20" t="s">
        <v>404</v>
      </c>
      <c r="Q9" s="18" t="n">
        <v>471.40886076</v>
      </c>
      <c r="R9" s="20" t="n">
        <v>17.76412574</v>
      </c>
    </row>
    <row r="10" spans="1:18">
      <c r="A10" s="15" t="s">
        <v>407</v>
      </c>
      <c r="B10" s="17" t="n">
        <v>20058</v>
      </c>
      <c r="C10" s="18">
        <f>(3074.0/B10*100)</f>
        <v/>
      </c>
      <c r="D10" s="19" t="n">
        <v>16984</v>
      </c>
      <c r="E10" s="18" t="n">
        <v>527.78212264</v>
      </c>
      <c r="F10" s="20" t="n">
        <v>2.66966174</v>
      </c>
      <c r="G10" s="18" t="n">
        <v>519.61782535</v>
      </c>
      <c r="H10" s="20" t="n">
        <v>6.33283112</v>
      </c>
      <c r="I10" s="18" t="s">
        <v>404</v>
      </c>
      <c r="J10" s="20" t="s">
        <v>404</v>
      </c>
      <c r="K10" s="18" t="s">
        <v>404</v>
      </c>
      <c r="L10" s="20" t="s">
        <v>404</v>
      </c>
      <c r="M10" s="18" t="s">
        <v>404</v>
      </c>
      <c r="N10" s="20" t="s">
        <v>404</v>
      </c>
      <c r="O10" s="18" t="s">
        <v>404</v>
      </c>
      <c r="P10" s="20" t="s">
        <v>404</v>
      </c>
      <c r="Q10" s="18" t="n">
        <v>556.99065776</v>
      </c>
      <c r="R10" s="20" t="n">
        <v>10.13009082</v>
      </c>
    </row>
    <row r="11" spans="1:18">
      <c r="A11" s="15" t="s">
        <v>408</v>
      </c>
      <c r="B11" s="17" t="n">
        <v>7053</v>
      </c>
      <c r="C11" s="18">
        <f>(137.0/B11*100)</f>
        <v/>
      </c>
      <c r="D11" s="19" t="n">
        <v>6916</v>
      </c>
      <c r="E11" s="18" t="n">
        <v>467.76686705</v>
      </c>
      <c r="F11" s="20" t="n">
        <v>4.25995216</v>
      </c>
      <c r="G11" s="18" t="n">
        <v>448.75713241</v>
      </c>
      <c r="H11" s="20" t="n">
        <v>5.02080668</v>
      </c>
      <c r="I11" s="18" t="s">
        <v>404</v>
      </c>
      <c r="J11" s="20" t="s">
        <v>404</v>
      </c>
      <c r="K11" s="18" t="s">
        <v>404</v>
      </c>
      <c r="L11" s="20" t="s">
        <v>404</v>
      </c>
      <c r="M11" s="18" t="s">
        <v>404</v>
      </c>
      <c r="N11" s="20" t="s">
        <v>404</v>
      </c>
      <c r="O11" s="18" t="s">
        <v>404</v>
      </c>
      <c r="P11" s="20" t="s">
        <v>404</v>
      </c>
      <c r="Q11" s="18" t="n">
        <v>443.63468603</v>
      </c>
      <c r="R11" s="20" t="n">
        <v>17.30558112</v>
      </c>
    </row>
    <row r="12" spans="1:18">
      <c r="A12" s="15" t="s">
        <v>409</v>
      </c>
      <c r="B12" s="17" t="n">
        <v>6894</v>
      </c>
      <c r="C12" s="18">
        <f>(106.0/B12*100)</f>
        <v/>
      </c>
      <c r="D12" s="19" t="n">
        <v>6788</v>
      </c>
      <c r="E12" s="18" t="n">
        <v>498.37620835</v>
      </c>
      <c r="F12" s="20" t="n">
        <v>6.24428196</v>
      </c>
      <c r="G12" s="18" t="n">
        <v>480.88952004</v>
      </c>
      <c r="H12" s="20" t="n">
        <v>4.17201674</v>
      </c>
      <c r="I12" s="18" t="s">
        <v>404</v>
      </c>
      <c r="J12" s="20" t="s">
        <v>404</v>
      </c>
      <c r="K12" s="18" t="s">
        <v>404</v>
      </c>
      <c r="L12" s="20" t="s">
        <v>404</v>
      </c>
      <c r="M12" s="18" t="s">
        <v>404</v>
      </c>
      <c r="N12" s="20" t="s">
        <v>404</v>
      </c>
      <c r="O12" s="18" t="s">
        <v>404</v>
      </c>
      <c r="P12" s="20" t="s">
        <v>404</v>
      </c>
      <c r="Q12" s="18" t="n">
        <v>461.87308801</v>
      </c>
      <c r="R12" s="20" t="n">
        <v>24.21636569</v>
      </c>
    </row>
    <row r="13" spans="1:18">
      <c r="A13" s="15" t="s">
        <v>410</v>
      </c>
      <c r="B13" s="17" t="n">
        <v>7161</v>
      </c>
      <c r="C13" s="18">
        <f>(1175.0/B13*100)</f>
        <v/>
      </c>
      <c r="D13" s="19" t="n">
        <v>5986</v>
      </c>
      <c r="E13" s="18" t="n">
        <v>499.6015965</v>
      </c>
      <c r="F13" s="20" t="n">
        <v>3.66021189</v>
      </c>
      <c r="G13" s="18" t="n">
        <v>499.96961099</v>
      </c>
      <c r="H13" s="20" t="n">
        <v>4.95313973</v>
      </c>
      <c r="I13" s="18" t="s">
        <v>404</v>
      </c>
      <c r="J13" s="20" t="s">
        <v>404</v>
      </c>
      <c r="K13" s="18" t="s">
        <v>404</v>
      </c>
      <c r="L13" s="20" t="s">
        <v>404</v>
      </c>
      <c r="M13" s="18" t="s">
        <v>404</v>
      </c>
      <c r="N13" s="20" t="s">
        <v>404</v>
      </c>
      <c r="O13" s="18" t="s">
        <v>404</v>
      </c>
      <c r="P13" s="20" t="s">
        <v>404</v>
      </c>
      <c r="Q13" s="18" t="n">
        <v>500.16883916</v>
      </c>
      <c r="R13" s="20" t="n">
        <v>7.26054659</v>
      </c>
    </row>
    <row r="14" spans="1:18">
      <c r="A14" s="15" t="s">
        <v>411</v>
      </c>
      <c r="B14" s="17" t="n">
        <v>5587</v>
      </c>
      <c r="C14" s="18">
        <f>(0.0/B14*100)</f>
        <v/>
      </c>
      <c r="D14" s="19" t="n">
        <v>5587</v>
      </c>
      <c r="E14" s="18" t="n">
        <v>524.1951389</v>
      </c>
      <c r="F14" s="20" t="n">
        <v>2.31898905</v>
      </c>
      <c r="G14" s="18" t="n">
        <v>507.19438458</v>
      </c>
      <c r="H14" s="20" t="n">
        <v>4.40520737</v>
      </c>
      <c r="I14" s="18" t="s">
        <v>404</v>
      </c>
      <c r="J14" s="20" t="s">
        <v>404</v>
      </c>
      <c r="K14" s="18" t="s">
        <v>404</v>
      </c>
      <c r="L14" s="20" t="s">
        <v>404</v>
      </c>
      <c r="M14" s="18" t="s">
        <v>404</v>
      </c>
      <c r="N14" s="20" t="s">
        <v>404</v>
      </c>
      <c r="O14" s="18" t="s">
        <v>404</v>
      </c>
      <c r="P14" s="20" t="s">
        <v>404</v>
      </c>
      <c r="Q14" s="18" t="n">
        <v>517.61298721</v>
      </c>
      <c r="R14" s="20" t="n">
        <v>15.78893796</v>
      </c>
    </row>
    <row r="15" spans="1:18">
      <c r="A15" s="15" t="s">
        <v>412</v>
      </c>
      <c r="B15" s="17" t="n">
        <v>5882</v>
      </c>
      <c r="C15" s="18">
        <f>(0.0/B15*100)</f>
        <v/>
      </c>
      <c r="D15" s="19" t="n">
        <v>5882</v>
      </c>
      <c r="E15" s="18" t="n">
        <v>529.72805203</v>
      </c>
      <c r="F15" s="20" t="n">
        <v>4.14309562</v>
      </c>
      <c r="G15" s="18" t="n">
        <v>520.57785946</v>
      </c>
      <c r="H15" s="20" t="n">
        <v>3.48263254</v>
      </c>
      <c r="I15" s="18" t="s">
        <v>404</v>
      </c>
      <c r="J15" s="20" t="s">
        <v>404</v>
      </c>
      <c r="K15" s="18" t="s">
        <v>404</v>
      </c>
      <c r="L15" s="20" t="s">
        <v>404</v>
      </c>
      <c r="M15" s="18" t="s">
        <v>404</v>
      </c>
      <c r="N15" s="20" t="s">
        <v>404</v>
      </c>
      <c r="O15" s="18" t="s">
        <v>404</v>
      </c>
      <c r="P15" s="20" t="s">
        <v>404</v>
      </c>
      <c r="Q15" s="18" t="n">
        <v>552.25906649</v>
      </c>
      <c r="R15" s="20" t="n">
        <v>14.32612109</v>
      </c>
    </row>
    <row r="16" spans="1:18">
      <c r="A16" s="15" t="s">
        <v>413</v>
      </c>
      <c r="B16" s="17" t="n">
        <v>6108</v>
      </c>
      <c r="C16" s="18">
        <f>(466.0/B16*100)</f>
        <v/>
      </c>
      <c r="D16" s="19" t="n">
        <v>5642</v>
      </c>
      <c r="E16" s="18" t="n">
        <v>511.92799694</v>
      </c>
      <c r="F16" s="20" t="n">
        <v>4.73000986</v>
      </c>
      <c r="G16" s="18" t="n">
        <v>489.83041605</v>
      </c>
      <c r="H16" s="20" t="n">
        <v>7.03175257</v>
      </c>
      <c r="I16" s="18" t="s">
        <v>404</v>
      </c>
      <c r="J16" s="20" t="s">
        <v>404</v>
      </c>
      <c r="K16" s="18" t="s">
        <v>404</v>
      </c>
      <c r="L16" s="20" t="s">
        <v>404</v>
      </c>
      <c r="M16" s="18" t="s">
        <v>404</v>
      </c>
      <c r="N16" s="20" t="s">
        <v>404</v>
      </c>
      <c r="O16" s="18" t="s">
        <v>404</v>
      </c>
      <c r="P16" s="20" t="s">
        <v>404</v>
      </c>
      <c r="Q16" s="18" t="n">
        <v>482.55739003</v>
      </c>
      <c r="R16" s="20" t="n">
        <v>38.17345496</v>
      </c>
    </row>
    <row r="17" spans="1:18">
      <c r="A17" s="15" t="s">
        <v>414</v>
      </c>
      <c r="B17" s="17" t="n">
        <v>6504</v>
      </c>
      <c r="C17" s="18">
        <f>(1325.0/B17*100)</f>
        <v/>
      </c>
      <c r="D17" s="19" t="n">
        <v>5179</v>
      </c>
      <c r="E17" s="18" t="n">
        <v>509.29903341</v>
      </c>
      <c r="F17" s="20" t="n">
        <v>4.56552099</v>
      </c>
      <c r="G17" s="18" t="n">
        <v>500.02988076</v>
      </c>
      <c r="H17" s="20" t="n">
        <v>9.84084848</v>
      </c>
      <c r="I17" s="18" t="s">
        <v>404</v>
      </c>
      <c r="J17" s="20" t="s">
        <v>404</v>
      </c>
      <c r="K17" s="18" t="s">
        <v>404</v>
      </c>
      <c r="L17" s="20" t="s">
        <v>404</v>
      </c>
      <c r="M17" s="18" t="s">
        <v>404</v>
      </c>
      <c r="N17" s="20" t="s">
        <v>404</v>
      </c>
      <c r="O17" s="18" t="s">
        <v>404</v>
      </c>
      <c r="P17" s="20" t="s">
        <v>404</v>
      </c>
      <c r="Q17" s="18" t="n">
        <v>551.3306053699999</v>
      </c>
      <c r="R17" s="20" t="n">
        <v>17.59429147</v>
      </c>
    </row>
    <row r="18" spans="1:18">
      <c r="A18" s="15" t="s">
        <v>415</v>
      </c>
      <c r="B18" s="17" t="n">
        <v>5532</v>
      </c>
      <c r="C18" s="18">
        <f>(0.0/B18*100)</f>
        <v/>
      </c>
      <c r="D18" s="19" t="n">
        <v>5532</v>
      </c>
      <c r="E18" s="18" t="n">
        <v>476.38761958</v>
      </c>
      <c r="F18" s="20" t="n">
        <v>8.27372918</v>
      </c>
      <c r="G18" s="18" t="n">
        <v>463.53389315</v>
      </c>
      <c r="H18" s="20" t="n">
        <v>5.32267341</v>
      </c>
      <c r="I18" s="18" t="s">
        <v>404</v>
      </c>
      <c r="J18" s="20" t="s">
        <v>404</v>
      </c>
      <c r="K18" s="18" t="s">
        <v>404</v>
      </c>
      <c r="L18" s="20" t="s">
        <v>404</v>
      </c>
      <c r="M18" s="18" t="s">
        <v>404</v>
      </c>
      <c r="N18" s="20" t="s">
        <v>404</v>
      </c>
      <c r="O18" s="18" t="s">
        <v>404</v>
      </c>
      <c r="P18" s="20" t="s">
        <v>404</v>
      </c>
      <c r="Q18" s="18" t="n">
        <v>362.41921696</v>
      </c>
      <c r="R18" s="20" t="n">
        <v>24.6911429</v>
      </c>
    </row>
    <row r="19" spans="1:18">
      <c r="A19" s="15" t="s">
        <v>416</v>
      </c>
      <c r="B19" s="17" t="n">
        <v>5658</v>
      </c>
      <c r="C19" s="18">
        <f>(327.0/B19*100)</f>
        <v/>
      </c>
      <c r="D19" s="19" t="n">
        <v>5331</v>
      </c>
      <c r="E19" s="18" t="n">
        <v>471.00173285</v>
      </c>
      <c r="F19" s="20" t="n">
        <v>6.04111641</v>
      </c>
      <c r="G19" s="18" t="n">
        <v>469.46746638</v>
      </c>
      <c r="H19" s="20" t="n">
        <v>6.36360236</v>
      </c>
      <c r="I19" s="18" t="s">
        <v>404</v>
      </c>
      <c r="J19" s="20" t="s">
        <v>404</v>
      </c>
      <c r="K19" s="18" t="s">
        <v>404</v>
      </c>
      <c r="L19" s="20" t="s">
        <v>404</v>
      </c>
      <c r="M19" s="18" t="s">
        <v>404</v>
      </c>
      <c r="N19" s="20" t="s">
        <v>404</v>
      </c>
      <c r="O19" s="18" t="s">
        <v>404</v>
      </c>
      <c r="P19" s="20" t="s">
        <v>404</v>
      </c>
      <c r="Q19" s="18" t="n">
        <v>455.85266951</v>
      </c>
      <c r="R19" s="20" t="n">
        <v>63.43455687</v>
      </c>
    </row>
    <row r="20" spans="1:18">
      <c r="A20" s="15" t="s">
        <v>417</v>
      </c>
      <c r="B20" s="17" t="n">
        <v>3371</v>
      </c>
      <c r="C20" s="18">
        <f>(24.0/B20*100)</f>
        <v/>
      </c>
      <c r="D20" s="19" t="n">
        <v>3347</v>
      </c>
      <c r="E20" s="18" t="n">
        <v>483.26955111</v>
      </c>
      <c r="F20" s="20" t="n">
        <v>2.07210434</v>
      </c>
      <c r="G20" s="18" t="n">
        <v>472.67281366</v>
      </c>
      <c r="H20" s="20" t="n">
        <v>5.38064087</v>
      </c>
      <c r="I20" s="18" t="s">
        <v>404</v>
      </c>
      <c r="J20" s="20" t="s">
        <v>404</v>
      </c>
      <c r="K20" s="18" t="s">
        <v>404</v>
      </c>
      <c r="L20" s="20" t="s">
        <v>404</v>
      </c>
      <c r="M20" s="18" t="s">
        <v>404</v>
      </c>
      <c r="N20" s="20" t="s">
        <v>404</v>
      </c>
      <c r="O20" s="18" t="s">
        <v>404</v>
      </c>
      <c r="P20" s="20" t="s">
        <v>404</v>
      </c>
      <c r="Q20" s="18" t="n">
        <v>466.2511393</v>
      </c>
      <c r="R20" s="20" t="n">
        <v>10.36828058</v>
      </c>
    </row>
    <row r="21" spans="1:18">
      <c r="A21" s="15" t="s">
        <v>418</v>
      </c>
      <c r="B21" s="17" t="n">
        <v>5741</v>
      </c>
      <c r="C21" s="18">
        <f>(0.0/B21*100)</f>
        <v/>
      </c>
      <c r="D21" s="19" t="n">
        <v>5741</v>
      </c>
      <c r="E21" s="18" t="n">
        <v>518.90801077</v>
      </c>
      <c r="F21" s="20" t="n">
        <v>3.15244164</v>
      </c>
      <c r="G21" s="18" t="n">
        <v>530.23634732</v>
      </c>
      <c r="H21" s="20" t="n">
        <v>6.23554749</v>
      </c>
      <c r="I21" s="18" t="s">
        <v>404</v>
      </c>
      <c r="J21" s="20" t="s">
        <v>404</v>
      </c>
      <c r="K21" s="18" t="s">
        <v>404</v>
      </c>
      <c r="L21" s="20" t="s">
        <v>404</v>
      </c>
      <c r="M21" s="18" t="s">
        <v>404</v>
      </c>
      <c r="N21" s="20" t="s">
        <v>404</v>
      </c>
      <c r="O21" s="18" t="s">
        <v>404</v>
      </c>
      <c r="P21" s="20" t="s">
        <v>404</v>
      </c>
      <c r="Q21" s="18" t="n">
        <v>511.53940143</v>
      </c>
      <c r="R21" s="20" t="n">
        <v>7.28365803</v>
      </c>
    </row>
    <row r="22" spans="1:18">
      <c r="A22" s="15" t="s">
        <v>419</v>
      </c>
      <c r="B22" s="17" t="n">
        <v>6598</v>
      </c>
      <c r="C22" s="18">
        <f>(0.0/B22*100)</f>
        <v/>
      </c>
      <c r="D22" s="19" t="n">
        <v>6598</v>
      </c>
      <c r="E22" s="18" t="n">
        <v>479.83868341</v>
      </c>
      <c r="F22" s="20" t="n">
        <v>4.60808957</v>
      </c>
      <c r="G22" s="18" t="n">
        <v>472.68605595</v>
      </c>
      <c r="H22" s="20" t="n">
        <v>12.25583757</v>
      </c>
      <c r="I22" s="18" t="s">
        <v>404</v>
      </c>
      <c r="J22" s="20" t="s">
        <v>404</v>
      </c>
      <c r="K22" s="18" t="s">
        <v>404</v>
      </c>
      <c r="L22" s="20" t="s">
        <v>404</v>
      </c>
      <c r="M22" s="18" t="s">
        <v>404</v>
      </c>
      <c r="N22" s="20" t="s">
        <v>404</v>
      </c>
      <c r="O22" s="18" t="s">
        <v>404</v>
      </c>
      <c r="P22" s="20" t="s">
        <v>404</v>
      </c>
      <c r="Q22" s="18" t="n">
        <v>496.39847878</v>
      </c>
      <c r="R22" s="20" t="n">
        <v>38.0335331</v>
      </c>
    </row>
    <row r="23" spans="1:18">
      <c r="A23" s="15" t="s">
        <v>420</v>
      </c>
      <c r="B23" s="17" t="n">
        <v>11583</v>
      </c>
      <c r="C23" s="18">
        <f>(3185.0/B23*100)</f>
        <v/>
      </c>
      <c r="D23" s="19" t="n">
        <v>8398</v>
      </c>
      <c r="E23" s="18" t="n">
        <v>482.87569176</v>
      </c>
      <c r="F23" s="20" t="n">
        <v>5.66898578</v>
      </c>
      <c r="G23" s="18" t="n">
        <v>498.02659402</v>
      </c>
      <c r="H23" s="20" t="n">
        <v>5.76717663</v>
      </c>
      <c r="I23" s="18" t="s">
        <v>404</v>
      </c>
      <c r="J23" s="20" t="s">
        <v>404</v>
      </c>
      <c r="K23" s="18" t="s">
        <v>404</v>
      </c>
      <c r="L23" s="20" t="s">
        <v>404</v>
      </c>
      <c r="M23" s="18" t="s">
        <v>404</v>
      </c>
      <c r="N23" s="20" t="s">
        <v>404</v>
      </c>
      <c r="O23" s="18" t="s">
        <v>404</v>
      </c>
      <c r="P23" s="20" t="s">
        <v>404</v>
      </c>
      <c r="Q23" s="18" t="n">
        <v>464.28929914</v>
      </c>
      <c r="R23" s="20" t="n">
        <v>18.39894657</v>
      </c>
    </row>
    <row r="24" spans="1:18">
      <c r="A24" s="15" t="s">
        <v>421</v>
      </c>
      <c r="B24" s="17" t="n">
        <v>6647</v>
      </c>
      <c r="C24" s="18">
        <f>(0.0/B24*100)</f>
        <v/>
      </c>
      <c r="D24" s="19" t="n">
        <v>6647</v>
      </c>
      <c r="E24" s="18" t="n">
        <v>517.29183145</v>
      </c>
      <c r="F24" s="20" t="n">
        <v>3.9404005</v>
      </c>
      <c r="G24" s="18" t="n">
        <v>508.5657017</v>
      </c>
      <c r="H24" s="20" t="n">
        <v>10.83117784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518.44143063</v>
      </c>
      <c r="F25" s="20" t="n">
        <v>3.8222118</v>
      </c>
      <c r="G25" s="18" t="n">
        <v>509.73378892</v>
      </c>
      <c r="H25" s="20" t="n">
        <v>13.28228347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492.38037096</v>
      </c>
      <c r="F26" s="20" t="n">
        <v>2.65087541</v>
      </c>
      <c r="G26" s="18" t="n">
        <v>480.92138571</v>
      </c>
      <c r="H26" s="20" t="n">
        <v>3.8593426</v>
      </c>
      <c r="I26" s="18" t="s">
        <v>404</v>
      </c>
      <c r="J26" s="20" t="s">
        <v>404</v>
      </c>
      <c r="K26" s="18" t="s">
        <v>404</v>
      </c>
      <c r="L26" s="20" t="s">
        <v>404</v>
      </c>
      <c r="M26" s="18" t="s">
        <v>404</v>
      </c>
      <c r="N26" s="20" t="s">
        <v>404</v>
      </c>
      <c r="O26" s="18" t="s">
        <v>404</v>
      </c>
      <c r="P26" s="20" t="s">
        <v>404</v>
      </c>
      <c r="Q26" s="18" t="n">
        <v>455.51888152</v>
      </c>
      <c r="R26" s="20" t="n">
        <v>14.51950532</v>
      </c>
    </row>
    <row r="27" spans="1:18">
      <c r="A27" s="15" t="s">
        <v>424</v>
      </c>
      <c r="B27" s="17" t="n">
        <v>5299</v>
      </c>
      <c r="C27" s="18">
        <f>(0.0/B27*100)</f>
        <v/>
      </c>
      <c r="D27" s="19" t="n">
        <v>5299</v>
      </c>
      <c r="E27" s="18" t="n">
        <v>481.40895</v>
      </c>
      <c r="F27" s="20" t="n">
        <v>1.58621721</v>
      </c>
      <c r="G27" s="18" t="n">
        <v>481.61876956</v>
      </c>
      <c r="H27" s="20" t="n">
        <v>2.28045224</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441.75400274</v>
      </c>
      <c r="F28" s="20" t="n">
        <v>4.17579001</v>
      </c>
      <c r="G28" s="18" t="n">
        <v>405.85135511</v>
      </c>
      <c r="H28" s="20" t="n">
        <v>3.55490498</v>
      </c>
      <c r="I28" s="18" t="s">
        <v>404</v>
      </c>
      <c r="J28" s="20" t="s">
        <v>404</v>
      </c>
      <c r="K28" s="18" t="s">
        <v>404</v>
      </c>
      <c r="L28" s="20" t="s">
        <v>404</v>
      </c>
      <c r="M28" s="18" t="s">
        <v>404</v>
      </c>
      <c r="N28" s="20" t="s">
        <v>404</v>
      </c>
      <c r="O28" s="18" t="s">
        <v>404</v>
      </c>
      <c r="P28" s="20" t="s">
        <v>404</v>
      </c>
      <c r="Q28" s="18" t="n">
        <v>373.36754532</v>
      </c>
      <c r="R28" s="20" t="n">
        <v>27.03970982</v>
      </c>
    </row>
    <row r="29" spans="1:18">
      <c r="A29" s="15" t="s">
        <v>426</v>
      </c>
      <c r="B29" s="17" t="n">
        <v>5385</v>
      </c>
      <c r="C29" s="18">
        <f>(1123.0/B29*100)</f>
        <v/>
      </c>
      <c r="D29" s="19" t="n">
        <v>4262</v>
      </c>
      <c r="E29" s="18" t="n">
        <v>508.30528097</v>
      </c>
      <c r="F29" s="20" t="n">
        <v>5.13571487</v>
      </c>
      <c r="G29" s="18" t="n">
        <v>471.95413454</v>
      </c>
      <c r="H29" s="20" t="n">
        <v>47.0469764</v>
      </c>
      <c r="I29" s="18" t="s">
        <v>404</v>
      </c>
      <c r="J29" s="20" t="s">
        <v>404</v>
      </c>
      <c r="K29" s="18" t="s">
        <v>404</v>
      </c>
      <c r="L29" s="20" t="s">
        <v>404</v>
      </c>
      <c r="M29" s="18" t="s">
        <v>404</v>
      </c>
      <c r="N29" s="20" t="s">
        <v>404</v>
      </c>
      <c r="O29" s="18" t="s">
        <v>404</v>
      </c>
      <c r="P29" s="20" t="s">
        <v>404</v>
      </c>
      <c r="Q29" s="18" t="n">
        <v>488.09129797</v>
      </c>
      <c r="R29" s="20" t="n">
        <v>11.34151689</v>
      </c>
    </row>
    <row r="30" spans="1:18">
      <c r="A30" s="15" t="s">
        <v>427</v>
      </c>
      <c r="B30" s="17" t="n">
        <v>4520</v>
      </c>
      <c r="C30" s="18">
        <f>(1053.0/B30*100)</f>
        <v/>
      </c>
      <c r="D30" s="19" t="n">
        <v>3467</v>
      </c>
      <c r="E30" s="18" t="n">
        <v>512.31285826</v>
      </c>
      <c r="F30" s="20" t="n">
        <v>3.02519956</v>
      </c>
      <c r="G30" s="18" t="n">
        <v>447.72688656</v>
      </c>
      <c r="H30" s="20" t="n">
        <v>18.86776044</v>
      </c>
      <c r="I30" s="18" t="s">
        <v>404</v>
      </c>
      <c r="J30" s="20" t="s">
        <v>404</v>
      </c>
      <c r="K30" s="18" t="s">
        <v>404</v>
      </c>
      <c r="L30" s="20" t="s">
        <v>404</v>
      </c>
      <c r="M30" s="18" t="s">
        <v>404</v>
      </c>
      <c r="N30" s="20" t="s">
        <v>404</v>
      </c>
      <c r="O30" s="18" t="s">
        <v>404</v>
      </c>
      <c r="P30" s="20" t="s">
        <v>404</v>
      </c>
      <c r="Q30" s="18" t="n">
        <v>517.7932717899999</v>
      </c>
      <c r="R30" s="20" t="n">
        <v>23.98117045</v>
      </c>
    </row>
    <row r="31" spans="1:18">
      <c r="A31" s="15" t="s">
        <v>428</v>
      </c>
      <c r="B31" s="17" t="n">
        <v>5456</v>
      </c>
      <c r="C31" s="18">
        <f>(502.0/B31*100)</f>
        <v/>
      </c>
      <c r="D31" s="19" t="n">
        <v>4954</v>
      </c>
      <c r="E31" s="18" t="n">
        <v>518.8385912799999</v>
      </c>
      <c r="F31" s="20" t="n">
        <v>3.39110624</v>
      </c>
      <c r="G31" s="18" t="n">
        <v>506.72182418</v>
      </c>
      <c r="H31" s="20" t="n">
        <v>4.82481059</v>
      </c>
      <c r="I31" s="18" t="s">
        <v>404</v>
      </c>
      <c r="J31" s="20" t="s">
        <v>404</v>
      </c>
      <c r="K31" s="18" t="s">
        <v>404</v>
      </c>
      <c r="L31" s="20" t="s">
        <v>404</v>
      </c>
      <c r="M31" s="18" t="s">
        <v>404</v>
      </c>
      <c r="N31" s="20" t="s">
        <v>404</v>
      </c>
      <c r="O31" s="18" t="s">
        <v>404</v>
      </c>
      <c r="P31" s="20" t="s">
        <v>404</v>
      </c>
      <c r="Q31" s="18" t="n">
        <v>505.53557934</v>
      </c>
      <c r="R31" s="20" t="n">
        <v>11.31082606</v>
      </c>
    </row>
    <row r="32" spans="1:18">
      <c r="A32" s="15" t="s">
        <v>429</v>
      </c>
      <c r="B32" s="17" t="n">
        <v>4478</v>
      </c>
      <c r="C32" s="18">
        <f>(0.0/B32*100)</f>
        <v/>
      </c>
      <c r="D32" s="19" t="n">
        <v>4478</v>
      </c>
      <c r="E32" s="18" t="n">
        <v>509.05364933</v>
      </c>
      <c r="F32" s="20" t="n">
        <v>3.55001327</v>
      </c>
      <c r="G32" s="18" t="n">
        <v>498.93174918</v>
      </c>
      <c r="H32" s="20" t="n">
        <v>3.95024274</v>
      </c>
      <c r="I32" s="18" t="s">
        <v>404</v>
      </c>
      <c r="J32" s="20" t="s">
        <v>404</v>
      </c>
      <c r="K32" s="18" t="s">
        <v>404</v>
      </c>
      <c r="L32" s="20" t="s">
        <v>404</v>
      </c>
      <c r="M32" s="18" t="s">
        <v>404</v>
      </c>
      <c r="N32" s="20" t="s">
        <v>404</v>
      </c>
      <c r="O32" s="18" t="s">
        <v>404</v>
      </c>
      <c r="P32" s="20" t="s">
        <v>404</v>
      </c>
      <c r="Q32" s="18" t="n">
        <v>533.23698485</v>
      </c>
      <c r="R32" s="20" t="n">
        <v>15.46846182</v>
      </c>
    </row>
    <row r="33" spans="1:18">
      <c r="A33" s="15" t="s">
        <v>430</v>
      </c>
      <c r="B33" s="17" t="n">
        <v>7325</v>
      </c>
      <c r="C33" s="18">
        <f>(29.0/B33*100)</f>
        <v/>
      </c>
      <c r="D33" s="19" t="n">
        <v>7296</v>
      </c>
      <c r="E33" s="18" t="n">
        <v>501.00289627</v>
      </c>
      <c r="F33" s="20" t="n">
        <v>3.38890076</v>
      </c>
      <c r="G33" s="18" t="n">
        <v>490.63327936</v>
      </c>
      <c r="H33" s="20" t="n">
        <v>5.87829046</v>
      </c>
      <c r="I33" s="18" t="s">
        <v>404</v>
      </c>
      <c r="J33" s="20" t="s">
        <v>404</v>
      </c>
      <c r="K33" s="18" t="s">
        <v>404</v>
      </c>
      <c r="L33" s="20" t="s">
        <v>404</v>
      </c>
      <c r="M33" s="18" t="s">
        <v>404</v>
      </c>
      <c r="N33" s="20" t="s">
        <v>404</v>
      </c>
      <c r="O33" s="18" t="s">
        <v>404</v>
      </c>
      <c r="P33" s="20" t="s">
        <v>404</v>
      </c>
      <c r="Q33" s="18" t="n">
        <v>471.97538611</v>
      </c>
      <c r="R33" s="20" t="n">
        <v>8.885676950000001</v>
      </c>
    </row>
    <row r="34" spans="1:18">
      <c r="A34" s="15" t="s">
        <v>431</v>
      </c>
      <c r="B34" s="17" t="n">
        <v>6350</v>
      </c>
      <c r="C34" s="18">
        <f>(0.0/B34*100)</f>
        <v/>
      </c>
      <c r="D34" s="19" t="n">
        <v>6350</v>
      </c>
      <c r="E34" s="18" t="n">
        <v>455.11288405</v>
      </c>
      <c r="F34" s="20" t="n">
        <v>5.49203259</v>
      </c>
      <c r="G34" s="18" t="n">
        <v>450.39222417</v>
      </c>
      <c r="H34" s="20" t="n">
        <v>4.7708242</v>
      </c>
      <c r="I34" s="18" t="s">
        <v>404</v>
      </c>
      <c r="J34" s="20" t="s">
        <v>404</v>
      </c>
      <c r="K34" s="18" t="s">
        <v>404</v>
      </c>
      <c r="L34" s="20" t="s">
        <v>404</v>
      </c>
      <c r="M34" s="18" t="s">
        <v>404</v>
      </c>
      <c r="N34" s="20" t="s">
        <v>404</v>
      </c>
      <c r="O34" s="18" t="s">
        <v>404</v>
      </c>
      <c r="P34" s="20" t="s">
        <v>404</v>
      </c>
      <c r="Q34" s="18" t="n">
        <v>450.27530313</v>
      </c>
      <c r="R34" s="20" t="n">
        <v>23.47677311</v>
      </c>
    </row>
    <row r="35" spans="1:18">
      <c r="A35" s="15" t="s">
        <v>432</v>
      </c>
      <c r="B35" s="17" t="n">
        <v>6406</v>
      </c>
      <c r="C35" s="18">
        <f>(443.0/B35*100)</f>
        <v/>
      </c>
      <c r="D35" s="19" t="n">
        <v>5963</v>
      </c>
      <c r="E35" s="18" t="n">
        <v>509.55358293</v>
      </c>
      <c r="F35" s="20" t="n">
        <v>2.23586266</v>
      </c>
      <c r="G35" s="18" t="n">
        <v>506.44640459</v>
      </c>
      <c r="H35" s="20" t="n">
        <v>1.95615885</v>
      </c>
      <c r="I35" s="18" t="s">
        <v>404</v>
      </c>
      <c r="J35" s="20" t="s">
        <v>404</v>
      </c>
      <c r="K35" s="18" t="s">
        <v>404</v>
      </c>
      <c r="L35" s="20" t="s">
        <v>404</v>
      </c>
      <c r="M35" s="18" t="s">
        <v>404</v>
      </c>
      <c r="N35" s="20" t="s">
        <v>404</v>
      </c>
      <c r="O35" s="18" t="s">
        <v>404</v>
      </c>
      <c r="P35" s="20" t="s">
        <v>404</v>
      </c>
      <c r="Q35" s="18" t="n">
        <v>467.82302669</v>
      </c>
      <c r="R35" s="20" t="n">
        <v>7.85286961</v>
      </c>
    </row>
    <row r="36" spans="1:18">
      <c r="A36" s="15" t="s">
        <v>433</v>
      </c>
      <c r="B36" s="17" t="n">
        <v>6736</v>
      </c>
      <c r="C36" s="18">
        <f>(10.0/B36*100)</f>
        <v/>
      </c>
      <c r="D36" s="19" t="n">
        <v>6726</v>
      </c>
      <c r="E36" s="18" t="n">
        <v>499.36114376</v>
      </c>
      <c r="F36" s="20" t="n">
        <v>3.11733408</v>
      </c>
      <c r="G36" s="18" t="n">
        <v>490.39188792</v>
      </c>
      <c r="H36" s="20" t="n">
        <v>4.81955717</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500.40168661</v>
      </c>
      <c r="F37" s="20" t="n">
        <v>5.16311601</v>
      </c>
      <c r="G37" s="18" t="n">
        <v>499.33435835</v>
      </c>
      <c r="H37" s="20" t="n">
        <v>4.11340171</v>
      </c>
      <c r="I37" s="18" t="s">
        <v>404</v>
      </c>
      <c r="J37" s="20" t="s">
        <v>404</v>
      </c>
      <c r="K37" s="18" t="s">
        <v>404</v>
      </c>
      <c r="L37" s="20" t="s">
        <v>404</v>
      </c>
      <c r="M37" s="18" t="s">
        <v>404</v>
      </c>
      <c r="N37" s="20" t="s">
        <v>404</v>
      </c>
      <c r="O37" s="18" t="s">
        <v>404</v>
      </c>
      <c r="P37" s="20" t="s">
        <v>404</v>
      </c>
      <c r="Q37" s="18" t="n">
        <v>541.7415777</v>
      </c>
      <c r="R37" s="20" t="n">
        <v>14.27261185</v>
      </c>
    </row>
    <row r="38" spans="1:18">
      <c r="A38" s="15" t="s">
        <v>435</v>
      </c>
      <c r="B38" s="17" t="n">
        <v>5860</v>
      </c>
      <c r="C38" s="18">
        <f>(268.0/B38*100)</f>
        <v/>
      </c>
      <c r="D38" s="19" t="n">
        <v>5592</v>
      </c>
      <c r="E38" s="18" t="n">
        <v>494.33066689</v>
      </c>
      <c r="F38" s="20" t="n">
        <v>4.00499251</v>
      </c>
      <c r="G38" s="18" t="n">
        <v>479.58496633</v>
      </c>
      <c r="H38" s="20" t="n">
        <v>11.54972892</v>
      </c>
      <c r="I38" s="18" t="s">
        <v>404</v>
      </c>
      <c r="J38" s="20" t="s">
        <v>404</v>
      </c>
      <c r="K38" s="18" t="s">
        <v>404</v>
      </c>
      <c r="L38" s="20" t="s">
        <v>404</v>
      </c>
      <c r="M38" s="18" t="s">
        <v>404</v>
      </c>
      <c r="N38" s="20" t="s">
        <v>404</v>
      </c>
      <c r="O38" s="18" t="s">
        <v>404</v>
      </c>
      <c r="P38" s="20" t="s">
        <v>404</v>
      </c>
      <c r="Q38" s="18" t="n">
        <v>486.38965579</v>
      </c>
      <c r="R38" s="20" t="n">
        <v>17.35314209</v>
      </c>
    </row>
    <row r="39" spans="1:18">
      <c r="A39" s="15" t="s">
        <v>436</v>
      </c>
      <c r="B39" s="17" t="n">
        <v>5895</v>
      </c>
      <c r="C39" s="18">
        <f>(0.0/B39*100)</f>
        <v/>
      </c>
      <c r="D39" s="19" t="n">
        <v>5895</v>
      </c>
      <c r="E39" s="18" t="n">
        <v>417.81227165</v>
      </c>
      <c r="F39" s="20" t="n">
        <v>6.2020437</v>
      </c>
      <c r="G39" s="18" t="n">
        <v>436.88223279</v>
      </c>
      <c r="H39" s="20" t="n">
        <v>6.70602029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500.06528249</v>
      </c>
      <c r="F40" s="20" t="n">
        <v>3.44096858</v>
      </c>
      <c r="G40" s="18" t="n">
        <v>524.66454914</v>
      </c>
      <c r="H40" s="20" t="n">
        <v>15.85266734</v>
      </c>
      <c r="I40" s="18" t="s">
        <v>404</v>
      </c>
      <c r="J40" s="20" t="s">
        <v>404</v>
      </c>
      <c r="K40" s="18" t="s">
        <v>404</v>
      </c>
      <c r="L40" s="20" t="s">
        <v>404</v>
      </c>
      <c r="M40" s="18" t="s">
        <v>404</v>
      </c>
      <c r="N40" s="20" t="s">
        <v>404</v>
      </c>
      <c r="O40" s="18" t="s">
        <v>404</v>
      </c>
      <c r="P40" s="20" t="s">
        <v>404</v>
      </c>
      <c r="Q40" s="18" t="n">
        <v>490.22528837</v>
      </c>
      <c r="R40" s="20" t="n">
        <v>7.71808875</v>
      </c>
    </row>
    <row r="41" spans="1:18">
      <c r="A41" s="15" t="s">
        <v>438</v>
      </c>
      <c r="B41" s="17" t="n">
        <v>5712</v>
      </c>
      <c r="C41" s="18">
        <f>(99.0/B41*100)</f>
        <v/>
      </c>
      <c r="D41" s="19" t="n">
        <v>5613</v>
      </c>
      <c r="E41" s="18" t="n">
        <v>498.13560868</v>
      </c>
      <c r="F41" s="20" t="n">
        <v>3.42025131</v>
      </c>
      <c r="G41" s="18" t="n">
        <v>473.862227</v>
      </c>
      <c r="H41" s="20" t="n">
        <v>18.96966479</v>
      </c>
      <c r="I41" s="18" t="s">
        <v>404</v>
      </c>
      <c r="J41" s="20" t="s">
        <v>404</v>
      </c>
      <c r="K41" s="18" t="s">
        <v>404</v>
      </c>
      <c r="L41" s="20" t="s">
        <v>404</v>
      </c>
      <c r="M41" s="18" t="s">
        <v>404</v>
      </c>
      <c r="N41" s="20" t="s">
        <v>404</v>
      </c>
      <c r="O41" s="18" t="s">
        <v>404</v>
      </c>
      <c r="P41" s="20" t="s">
        <v>404</v>
      </c>
      <c r="Q41" s="18" t="n">
        <v>498.88408796</v>
      </c>
      <c r="R41" s="20" t="n">
        <v>6.93253395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403.51565942</v>
      </c>
      <c r="F44" s="20" t="n">
        <v>4.70112263</v>
      </c>
      <c r="G44" s="18" t="n">
        <v>416.17517223</v>
      </c>
      <c r="H44" s="20" t="n">
        <v>11.63674282</v>
      </c>
      <c r="I44" s="18" t="s">
        <v>404</v>
      </c>
      <c r="J44" s="20" t="s">
        <v>404</v>
      </c>
      <c r="K44" s="18" t="s">
        <v>404</v>
      </c>
      <c r="L44" s="20" t="s">
        <v>404</v>
      </c>
      <c r="M44" s="18" t="s">
        <v>404</v>
      </c>
      <c r="N44" s="20" t="s">
        <v>404</v>
      </c>
      <c r="O44" s="18" t="s">
        <v>404</v>
      </c>
      <c r="P44" s="20" t="s">
        <v>404</v>
      </c>
      <c r="Q44" s="18" t="n">
        <v>462.52068155</v>
      </c>
      <c r="R44" s="20" t="n">
        <v>13.97697985</v>
      </c>
    </row>
    <row r="45" spans="1:18">
      <c r="A45" s="15" t="s">
        <v>442</v>
      </c>
      <c r="B45" s="17" t="n">
        <v>5519</v>
      </c>
      <c r="C45" s="18">
        <f>(0.0/B45*100)</f>
        <v/>
      </c>
      <c r="D45" s="19" t="n">
        <v>5519</v>
      </c>
      <c r="E45" s="18" t="n">
        <v>347.20680688</v>
      </c>
      <c r="F45" s="20" t="n">
        <v>4.97273557</v>
      </c>
      <c r="G45" s="18" t="n">
        <v>353.65602098</v>
      </c>
      <c r="H45" s="20" t="n">
        <v>4.33566204</v>
      </c>
      <c r="I45" s="18" t="s">
        <v>404</v>
      </c>
      <c r="J45" s="20" t="s">
        <v>404</v>
      </c>
      <c r="K45" s="18" t="s">
        <v>404</v>
      </c>
      <c r="L45" s="20" t="s">
        <v>404</v>
      </c>
      <c r="M45" s="18" t="s">
        <v>404</v>
      </c>
      <c r="N45" s="20" t="s">
        <v>404</v>
      </c>
      <c r="O45" s="18" t="s">
        <v>404</v>
      </c>
      <c r="P45" s="20" t="s">
        <v>404</v>
      </c>
      <c r="Q45" s="18" t="n">
        <v>334.26097636</v>
      </c>
      <c r="R45" s="20" t="n">
        <v>27.95998735</v>
      </c>
    </row>
    <row r="46" spans="1:18">
      <c r="A46" s="15" t="s">
        <v>443</v>
      </c>
      <c r="B46" s="17" t="n">
        <v>23141</v>
      </c>
      <c r="C46" s="18">
        <f>(4196.0/B46*100)</f>
        <v/>
      </c>
      <c r="D46" s="19" t="n">
        <v>18945</v>
      </c>
      <c r="E46" s="18" t="n">
        <v>433.14547196</v>
      </c>
      <c r="F46" s="20" t="n">
        <v>5.88635674</v>
      </c>
      <c r="G46" s="18" t="n">
        <v>402.96228255</v>
      </c>
      <c r="H46" s="20" t="n">
        <v>3.96947834</v>
      </c>
      <c r="I46" s="18" t="s">
        <v>404</v>
      </c>
      <c r="J46" s="20" t="s">
        <v>404</v>
      </c>
      <c r="K46" s="18" t="s">
        <v>404</v>
      </c>
      <c r="L46" s="20" t="s">
        <v>404</v>
      </c>
      <c r="M46" s="18" t="s">
        <v>404</v>
      </c>
      <c r="N46" s="20" t="s">
        <v>404</v>
      </c>
      <c r="O46" s="18" t="s">
        <v>404</v>
      </c>
      <c r="P46" s="20" t="s">
        <v>404</v>
      </c>
      <c r="Q46" s="18" t="n">
        <v>381.9202413</v>
      </c>
      <c r="R46" s="20" t="n">
        <v>11.74028774</v>
      </c>
    </row>
    <row r="47" spans="1:18">
      <c r="A47" s="15" t="s">
        <v>444</v>
      </c>
      <c r="B47" s="17" t="n">
        <v>5928</v>
      </c>
      <c r="C47" s="18">
        <f>(0.0/B47*100)</f>
        <v/>
      </c>
      <c r="D47" s="19" t="n">
        <v>5928</v>
      </c>
      <c r="E47" s="18" t="n">
        <v>432.76498694</v>
      </c>
      <c r="F47" s="20" t="n">
        <v>7.26761486</v>
      </c>
      <c r="G47" s="18" t="n">
        <v>428.004252</v>
      </c>
      <c r="H47" s="20" t="n">
        <v>10.8656807</v>
      </c>
      <c r="I47" s="18" t="s">
        <v>404</v>
      </c>
      <c r="J47" s="20" t="s">
        <v>404</v>
      </c>
      <c r="K47" s="18" t="s">
        <v>404</v>
      </c>
      <c r="L47" s="20" t="s">
        <v>404</v>
      </c>
      <c r="M47" s="18" t="s">
        <v>404</v>
      </c>
      <c r="N47" s="20" t="s">
        <v>404</v>
      </c>
      <c r="O47" s="18" t="s">
        <v>404</v>
      </c>
      <c r="P47" s="20" t="s">
        <v>404</v>
      </c>
      <c r="Q47" s="18" t="n">
        <v>499.56237767</v>
      </c>
      <c r="R47" s="20" t="n">
        <v>22.77523511</v>
      </c>
    </row>
    <row r="48" spans="1:18">
      <c r="A48" s="15" t="s">
        <v>445</v>
      </c>
      <c r="B48" s="17" t="n">
        <v>9841</v>
      </c>
      <c r="C48" s="18">
        <f>(40.0/B48*100)</f>
        <v/>
      </c>
      <c r="D48" s="19" t="n">
        <v>9801</v>
      </c>
      <c r="E48" s="18" t="n">
        <v>495.08139118</v>
      </c>
      <c r="F48" s="20" t="n">
        <v>5.73958236</v>
      </c>
      <c r="G48" s="18" t="n">
        <v>480.18279808</v>
      </c>
      <c r="H48" s="20" t="n">
        <v>12.00100288</v>
      </c>
      <c r="I48" s="18" t="s">
        <v>404</v>
      </c>
      <c r="J48" s="20" t="s">
        <v>404</v>
      </c>
      <c r="K48" s="18" t="s">
        <v>404</v>
      </c>
      <c r="L48" s="20" t="s">
        <v>404</v>
      </c>
      <c r="M48" s="18" t="s">
        <v>404</v>
      </c>
      <c r="N48" s="20" t="s">
        <v>404</v>
      </c>
      <c r="O48" s="18" t="s">
        <v>404</v>
      </c>
      <c r="P48" s="20" t="s">
        <v>404</v>
      </c>
      <c r="Q48" s="18" t="n">
        <v>448.3688086</v>
      </c>
      <c r="R48" s="20" t="n">
        <v>54.48670239</v>
      </c>
    </row>
    <row r="49" spans="1:18">
      <c r="A49" s="15" t="s">
        <v>446</v>
      </c>
      <c r="B49" s="17" t="n">
        <v>6349</v>
      </c>
      <c r="C49" s="18">
        <f>(52.0/B49*100)</f>
        <v/>
      </c>
      <c r="D49" s="19" t="n">
        <v>6297</v>
      </c>
      <c r="E49" s="18" t="n">
        <v>428.427501</v>
      </c>
      <c r="F49" s="20" t="n">
        <v>4.81058363</v>
      </c>
      <c r="G49" s="18" t="n">
        <v>422.08272761</v>
      </c>
      <c r="H49" s="20" t="n">
        <v>4.97816164</v>
      </c>
      <c r="I49" s="18" t="s">
        <v>404</v>
      </c>
      <c r="J49" s="20" t="s">
        <v>404</v>
      </c>
      <c r="K49" s="18" t="s">
        <v>404</v>
      </c>
      <c r="L49" s="20" t="s">
        <v>404</v>
      </c>
      <c r="M49" s="18" t="s">
        <v>404</v>
      </c>
      <c r="N49" s="20" t="s">
        <v>404</v>
      </c>
      <c r="O49" s="18" t="s">
        <v>404</v>
      </c>
      <c r="P49" s="20" t="s">
        <v>404</v>
      </c>
      <c r="Q49" s="18" t="n">
        <v>413.75037904</v>
      </c>
      <c r="R49" s="20" t="n">
        <v>28.87068465</v>
      </c>
    </row>
    <row r="50" spans="1:18">
      <c r="A50" s="15" t="s">
        <v>447</v>
      </c>
      <c r="B50" s="17" t="n">
        <v>11795</v>
      </c>
      <c r="C50" s="18">
        <f>(1031.0/B50*100)</f>
        <v/>
      </c>
      <c r="D50" s="19" t="n">
        <v>10764</v>
      </c>
      <c r="E50" s="18" t="n">
        <v>439.93284665</v>
      </c>
      <c r="F50" s="20" t="n">
        <v>4.43448659</v>
      </c>
      <c r="G50" s="18" t="n">
        <v>416.55588026</v>
      </c>
      <c r="H50" s="20" t="n">
        <v>6.32047923</v>
      </c>
      <c r="I50" s="18" t="s">
        <v>404</v>
      </c>
      <c r="J50" s="20" t="s">
        <v>404</v>
      </c>
      <c r="K50" s="18" t="s">
        <v>404</v>
      </c>
      <c r="L50" s="20" t="s">
        <v>404</v>
      </c>
      <c r="M50" s="18" t="s">
        <v>404</v>
      </c>
      <c r="N50" s="20" t="s">
        <v>404</v>
      </c>
      <c r="O50" s="18" t="s">
        <v>404</v>
      </c>
      <c r="P50" s="20" t="s">
        <v>404</v>
      </c>
      <c r="Q50" s="18" t="n">
        <v>409.6019324</v>
      </c>
      <c r="R50" s="20" t="n">
        <v>13.29801626</v>
      </c>
    </row>
    <row r="51" spans="1:18">
      <c r="A51" s="15" t="s">
        <v>448</v>
      </c>
      <c r="B51" s="17" t="n">
        <v>6866</v>
      </c>
      <c r="C51" s="18">
        <f>(0.0/B51*100)</f>
        <v/>
      </c>
      <c r="D51" s="19" t="n">
        <v>6866</v>
      </c>
      <c r="E51" s="18" t="n">
        <v>431.21777403</v>
      </c>
      <c r="F51" s="20" t="n">
        <v>4.26682333</v>
      </c>
      <c r="G51" s="18" t="n">
        <v>423.99656198</v>
      </c>
      <c r="H51" s="20" t="n">
        <v>3.60981109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481.25626701</v>
      </c>
      <c r="F52" s="20" t="n">
        <v>4.54051232</v>
      </c>
      <c r="G52" s="18" t="n">
        <v>496.30823307</v>
      </c>
      <c r="H52" s="20" t="n">
        <v>6.70007823</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447.61162435</v>
      </c>
      <c r="F53" s="20" t="n">
        <v>2.20957356</v>
      </c>
      <c r="G53" s="18" t="n">
        <v>435.38250628</v>
      </c>
      <c r="H53" s="20" t="n">
        <v>2.09792082</v>
      </c>
      <c r="I53" s="18" t="s">
        <v>404</v>
      </c>
      <c r="J53" s="20" t="s">
        <v>404</v>
      </c>
      <c r="K53" s="18" t="s">
        <v>404</v>
      </c>
      <c r="L53" s="20" t="s">
        <v>404</v>
      </c>
      <c r="M53" s="18" t="s">
        <v>404</v>
      </c>
      <c r="N53" s="20" t="s">
        <v>404</v>
      </c>
      <c r="O53" s="18" t="s">
        <v>404</v>
      </c>
      <c r="P53" s="20" t="s">
        <v>404</v>
      </c>
      <c r="Q53" s="18" t="n">
        <v>340.40860329</v>
      </c>
      <c r="R53" s="20" t="n">
        <v>26.72340487</v>
      </c>
    </row>
    <row r="54" spans="1:18">
      <c r="A54" s="15" t="s">
        <v>451</v>
      </c>
      <c r="B54" s="17" t="n">
        <v>4740</v>
      </c>
      <c r="C54" s="18">
        <f>(199.0/B54*100)</f>
        <v/>
      </c>
      <c r="D54" s="19" t="n">
        <v>4541</v>
      </c>
      <c r="E54" s="18" t="n">
        <v>358.3942081</v>
      </c>
      <c r="F54" s="20" t="n">
        <v>4.82040758</v>
      </c>
      <c r="G54" s="18" t="n">
        <v>356.52557598</v>
      </c>
      <c r="H54" s="20" t="n">
        <v>7.91189254</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399.88281582</v>
      </c>
      <c r="F55" s="20" t="n">
        <v>4.84531152</v>
      </c>
      <c r="G55" s="18" t="n">
        <v>403.75597419</v>
      </c>
      <c r="H55" s="20" t="n">
        <v>6.00201568</v>
      </c>
      <c r="I55" s="18" t="s">
        <v>404</v>
      </c>
      <c r="J55" s="20" t="s">
        <v>404</v>
      </c>
      <c r="K55" s="18" t="s">
        <v>404</v>
      </c>
      <c r="L55" s="20" t="s">
        <v>404</v>
      </c>
      <c r="M55" s="18" t="s">
        <v>404</v>
      </c>
      <c r="N55" s="20" t="s">
        <v>404</v>
      </c>
      <c r="O55" s="18" t="s">
        <v>404</v>
      </c>
      <c r="P55" s="20" t="s">
        <v>404</v>
      </c>
      <c r="Q55" s="18" t="n">
        <v>394.07406467</v>
      </c>
      <c r="R55" s="20" t="n">
        <v>15.23120755</v>
      </c>
    </row>
    <row r="56" spans="1:18">
      <c r="A56" s="15" t="s">
        <v>453</v>
      </c>
      <c r="B56" s="17" t="n">
        <v>5359</v>
      </c>
      <c r="C56" s="18">
        <f>(0.0/B56*100)</f>
        <v/>
      </c>
      <c r="D56" s="19" t="n">
        <v>5359</v>
      </c>
      <c r="E56" s="18" t="n">
        <v>526.37916544</v>
      </c>
      <c r="F56" s="20" t="n">
        <v>3.46308446</v>
      </c>
      <c r="G56" s="18" t="n">
        <v>527.69871571</v>
      </c>
      <c r="H56" s="20" t="n">
        <v>9.742431010000001</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403.58679934</v>
      </c>
      <c r="F57" s="20" t="n">
        <v>5.43039097</v>
      </c>
      <c r="G57" s="18" t="n">
        <v>392.51772354</v>
      </c>
      <c r="H57" s="20" t="n">
        <v>4.05242386</v>
      </c>
      <c r="I57" s="18" t="s">
        <v>404</v>
      </c>
      <c r="J57" s="20" t="s">
        <v>404</v>
      </c>
      <c r="K57" s="18" t="s">
        <v>404</v>
      </c>
      <c r="L57" s="20" t="s">
        <v>404</v>
      </c>
      <c r="M57" s="18" t="s">
        <v>404</v>
      </c>
      <c r="N57" s="20" t="s">
        <v>404</v>
      </c>
      <c r="O57" s="18" t="s">
        <v>404</v>
      </c>
      <c r="P57" s="20" t="s">
        <v>404</v>
      </c>
      <c r="Q57" s="18" t="n">
        <v>454.94396973</v>
      </c>
      <c r="R57" s="20" t="n">
        <v>11.89259828</v>
      </c>
    </row>
    <row r="58" spans="1:18">
      <c r="A58" s="15" t="s">
        <v>455</v>
      </c>
      <c r="B58" s="17" t="n">
        <v>7267</v>
      </c>
      <c r="C58" s="18">
        <f>(0.0/B58*100)</f>
        <v/>
      </c>
      <c r="D58" s="19" t="n">
        <v>7267</v>
      </c>
      <c r="E58" s="18" t="n">
        <v>418.74096446</v>
      </c>
      <c r="F58" s="20" t="n">
        <v>3.4428645</v>
      </c>
      <c r="G58" s="18" t="n">
        <v>365.50360735</v>
      </c>
      <c r="H58" s="20" t="n">
        <v>8.6118834</v>
      </c>
      <c r="I58" s="18" t="s">
        <v>404</v>
      </c>
      <c r="J58" s="20" t="s">
        <v>404</v>
      </c>
      <c r="K58" s="18" t="s">
        <v>404</v>
      </c>
      <c r="L58" s="20" t="s">
        <v>404</v>
      </c>
      <c r="M58" s="18" t="s">
        <v>404</v>
      </c>
      <c r="N58" s="20" t="s">
        <v>404</v>
      </c>
      <c r="O58" s="18" t="s">
        <v>404</v>
      </c>
      <c r="P58" s="20" t="s">
        <v>404</v>
      </c>
      <c r="Q58" s="18" t="n">
        <v>414.72017104</v>
      </c>
      <c r="R58" s="20" t="n">
        <v>11.77342413</v>
      </c>
    </row>
    <row r="59" spans="1:18">
      <c r="A59" s="15" t="s">
        <v>456</v>
      </c>
      <c r="B59" s="17" t="n">
        <v>4826</v>
      </c>
      <c r="C59" s="18">
        <f>(0.0/B59*100)</f>
        <v/>
      </c>
      <c r="D59" s="19" t="n">
        <v>4826</v>
      </c>
      <c r="E59" s="18" t="n">
        <v>351.53636022</v>
      </c>
      <c r="F59" s="20" t="n">
        <v>2.30710865</v>
      </c>
      <c r="G59" s="18" t="n">
        <v>344.00387742</v>
      </c>
      <c r="H59" s="20" t="n">
        <v>1.96297386</v>
      </c>
      <c r="I59" s="18" t="s">
        <v>404</v>
      </c>
      <c r="J59" s="20" t="s">
        <v>404</v>
      </c>
      <c r="K59" s="18" t="s">
        <v>404</v>
      </c>
      <c r="L59" s="20" t="s">
        <v>404</v>
      </c>
      <c r="M59" s="18" t="s">
        <v>404</v>
      </c>
      <c r="N59" s="20" t="s">
        <v>404</v>
      </c>
      <c r="O59" s="18" t="s">
        <v>404</v>
      </c>
      <c r="P59" s="20" t="s">
        <v>404</v>
      </c>
      <c r="Q59" s="18" t="n">
        <v>338.18123622</v>
      </c>
      <c r="R59" s="20" t="n">
        <v>8.37059022</v>
      </c>
    </row>
    <row r="60" spans="1:18">
      <c r="A60" s="15" t="s">
        <v>457</v>
      </c>
      <c r="B60" s="17" t="n">
        <v>4546</v>
      </c>
      <c r="C60" s="18">
        <f>(0.0/B60*100)</f>
        <v/>
      </c>
      <c r="D60" s="19" t="n">
        <v>4546</v>
      </c>
      <c r="E60" s="18" t="n">
        <v>363.8073648</v>
      </c>
      <c r="F60" s="20" t="n">
        <v>7.1010663</v>
      </c>
      <c r="G60" s="18" t="n">
        <v>321.53573236</v>
      </c>
      <c r="H60" s="20" t="n">
        <v>7.1110273</v>
      </c>
      <c r="I60" s="18" t="s">
        <v>404</v>
      </c>
      <c r="J60" s="20" t="s">
        <v>404</v>
      </c>
      <c r="K60" s="18" t="s">
        <v>404</v>
      </c>
      <c r="L60" s="20" t="s">
        <v>404</v>
      </c>
      <c r="M60" s="18" t="s">
        <v>404</v>
      </c>
      <c r="N60" s="20" t="s">
        <v>404</v>
      </c>
      <c r="O60" s="18" t="s">
        <v>404</v>
      </c>
      <c r="P60" s="20" t="s">
        <v>404</v>
      </c>
      <c r="Q60" s="18" t="n">
        <v>312.54360418</v>
      </c>
      <c r="R60" s="20" t="n">
        <v>19.94816189</v>
      </c>
    </row>
    <row r="61" spans="1:18">
      <c r="A61" s="15" t="s">
        <v>458</v>
      </c>
      <c r="B61" s="17" t="n">
        <v>6525</v>
      </c>
      <c r="C61" s="18">
        <f>(0.0/B61*100)</f>
        <v/>
      </c>
      <c r="D61" s="19" t="n">
        <v>6525</v>
      </c>
      <c r="E61" s="18" t="n">
        <v>470.62585174</v>
      </c>
      <c r="F61" s="20" t="n">
        <v>4.62544245</v>
      </c>
      <c r="G61" s="18" t="n">
        <v>473.85077632</v>
      </c>
      <c r="H61" s="20" t="n">
        <v>4.15660773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506.73360647</v>
      </c>
      <c r="F62" s="20" t="n">
        <v>1.36204959</v>
      </c>
      <c r="G62" s="18" t="n">
        <v>534.4439548</v>
      </c>
      <c r="H62" s="20" t="n">
        <v>4.27746613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349.95543841</v>
      </c>
      <c r="F63" s="20" t="n">
        <v>1.7205951</v>
      </c>
      <c r="G63" s="18" t="n">
        <v>352.30073621</v>
      </c>
      <c r="H63" s="20" t="n">
        <v>3.40626983</v>
      </c>
      <c r="I63" s="18" t="s">
        <v>404</v>
      </c>
      <c r="J63" s="20" t="s">
        <v>404</v>
      </c>
      <c r="K63" s="18" t="s">
        <v>404</v>
      </c>
      <c r="L63" s="20" t="s">
        <v>404</v>
      </c>
      <c r="M63" s="18" t="s">
        <v>404</v>
      </c>
      <c r="N63" s="20" t="s">
        <v>404</v>
      </c>
      <c r="O63" s="18" t="s">
        <v>404</v>
      </c>
      <c r="P63" s="20" t="s">
        <v>404</v>
      </c>
      <c r="Q63" s="18" t="n">
        <v>368.30076045</v>
      </c>
      <c r="R63" s="20" t="n">
        <v>7.74656923</v>
      </c>
    </row>
    <row r="64" spans="1:18">
      <c r="A64" s="15" t="s">
        <v>461</v>
      </c>
      <c r="B64" s="17" t="n">
        <v>3634</v>
      </c>
      <c r="C64" s="18">
        <f>(27.0/B64*100)</f>
        <v/>
      </c>
      <c r="D64" s="19" t="n">
        <v>3607</v>
      </c>
      <c r="E64" s="18" t="n">
        <v>461.62581327</v>
      </c>
      <c r="F64" s="20" t="n">
        <v>2.44032233</v>
      </c>
      <c r="G64" s="18" t="n">
        <v>430.49743253</v>
      </c>
      <c r="H64" s="20" t="n">
        <v>2.54243962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416.02398054</v>
      </c>
      <c r="F65" s="20" t="n">
        <v>2.8628344</v>
      </c>
      <c r="G65" s="18" t="n">
        <v>418.00868861</v>
      </c>
      <c r="H65" s="20" t="n">
        <v>7.55318791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428.59400186</v>
      </c>
      <c r="F66" s="20" t="n">
        <v>1.8413175</v>
      </c>
      <c r="G66" s="18" t="n">
        <v>418.45667245</v>
      </c>
      <c r="H66" s="20" t="n">
        <v>2.87223159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413.77455942</v>
      </c>
      <c r="F67" s="20" t="n">
        <v>5.51964805</v>
      </c>
      <c r="G67" s="18" t="n">
        <v>384.48250932</v>
      </c>
      <c r="H67" s="20" t="n">
        <v>4.02494511</v>
      </c>
      <c r="I67" s="18" t="s">
        <v>404</v>
      </c>
      <c r="J67" s="20" t="s">
        <v>404</v>
      </c>
      <c r="K67" s="18" t="s">
        <v>404</v>
      </c>
      <c r="L67" s="20" t="s">
        <v>404</v>
      </c>
      <c r="M67" s="18" t="s">
        <v>404</v>
      </c>
      <c r="N67" s="20" t="s">
        <v>404</v>
      </c>
      <c r="O67" s="18" t="s">
        <v>404</v>
      </c>
      <c r="P67" s="20" t="s">
        <v>404</v>
      </c>
      <c r="Q67" s="18" t="n">
        <v>403.13051078</v>
      </c>
      <c r="R67" s="20" t="n">
        <v>25.58521801</v>
      </c>
    </row>
    <row r="68" spans="1:18">
      <c r="A68" s="15" t="s">
        <v>465</v>
      </c>
      <c r="B68" s="17" t="n">
        <v>12083</v>
      </c>
      <c r="C68" s="18">
        <f>(0.0/B68*100)</f>
        <v/>
      </c>
      <c r="D68" s="19" t="n">
        <v>12083</v>
      </c>
      <c r="E68" s="18" t="n">
        <v>403.47631156</v>
      </c>
      <c r="F68" s="20" t="n">
        <v>1.03549623</v>
      </c>
      <c r="G68" s="18" t="n">
        <v>335.60431125</v>
      </c>
      <c r="H68" s="20" t="n">
        <v>5.73952344</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434.90664783</v>
      </c>
      <c r="F69" s="20" t="n">
        <v>4.82356732</v>
      </c>
      <c r="G69" s="18" t="n">
        <v>426.08286604</v>
      </c>
      <c r="H69" s="20" t="n">
        <v>10.96014132</v>
      </c>
      <c r="I69" s="18" t="s">
        <v>404</v>
      </c>
      <c r="J69" s="20" t="s">
        <v>404</v>
      </c>
      <c r="K69" s="18" t="s">
        <v>404</v>
      </c>
      <c r="L69" s="20" t="s">
        <v>404</v>
      </c>
      <c r="M69" s="18" t="s">
        <v>404</v>
      </c>
      <c r="N69" s="20" t="s">
        <v>404</v>
      </c>
      <c r="O69" s="18" t="s">
        <v>404</v>
      </c>
      <c r="P69" s="20" t="s">
        <v>404</v>
      </c>
      <c r="Q69" s="18" t="n">
        <v>534.41276364</v>
      </c>
      <c r="R69" s="20" t="n">
        <v>7.34470445</v>
      </c>
    </row>
    <row r="70" spans="1:18">
      <c r="A70" s="15" t="s">
        <v>467</v>
      </c>
      <c r="B70" s="17" t="n">
        <v>6036</v>
      </c>
      <c r="C70" s="18">
        <f>(0.0/B70*100)</f>
        <v/>
      </c>
      <c r="D70" s="19" t="n">
        <v>6036</v>
      </c>
      <c r="E70" s="18" t="n">
        <v>495.71967291</v>
      </c>
      <c r="F70" s="20" t="n">
        <v>3.37256175</v>
      </c>
      <c r="G70" s="18" t="n">
        <v>485.34859392</v>
      </c>
      <c r="H70" s="20" t="n">
        <v>13.53889818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537.01466783</v>
      </c>
      <c r="F71" s="20" t="n">
        <v>1.64928541</v>
      </c>
      <c r="G71" s="18" t="n">
        <v>515.29762998</v>
      </c>
      <c r="H71" s="20" t="n">
        <v>6.79682022</v>
      </c>
      <c r="I71" s="18" t="s">
        <v>404</v>
      </c>
      <c r="J71" s="20" t="s">
        <v>404</v>
      </c>
      <c r="K71" s="18" t="s">
        <v>404</v>
      </c>
      <c r="L71" s="20" t="s">
        <v>404</v>
      </c>
      <c r="M71" s="18" t="s">
        <v>404</v>
      </c>
      <c r="N71" s="20" t="s">
        <v>404</v>
      </c>
      <c r="O71" s="18" t="s">
        <v>404</v>
      </c>
      <c r="P71" s="20" t="s">
        <v>404</v>
      </c>
      <c r="Q71" s="18" t="n">
        <v>478.50359742</v>
      </c>
      <c r="R71" s="20" t="n">
        <v>8.74884657</v>
      </c>
    </row>
    <row r="72" spans="1:18">
      <c r="A72" s="15" t="s">
        <v>469</v>
      </c>
      <c r="B72" s="17" t="n">
        <v>7708</v>
      </c>
      <c r="C72" s="18">
        <f>(0.0/B72*100)</f>
        <v/>
      </c>
      <c r="D72" s="19" t="n">
        <v>7708</v>
      </c>
      <c r="E72" s="18" t="n">
        <v>498.18494196</v>
      </c>
      <c r="F72" s="20" t="n">
        <v>2.94684011</v>
      </c>
      <c r="G72" s="18" t="n">
        <v>490.73724569</v>
      </c>
      <c r="H72" s="20" t="n">
        <v>14.30871156</v>
      </c>
      <c r="I72" s="18" t="s">
        <v>404</v>
      </c>
      <c r="J72" s="20" t="s">
        <v>404</v>
      </c>
      <c r="K72" s="18" t="s">
        <v>404</v>
      </c>
      <c r="L72" s="20" t="s">
        <v>404</v>
      </c>
      <c r="M72" s="18" t="s">
        <v>404</v>
      </c>
      <c r="N72" s="20" t="s">
        <v>404</v>
      </c>
      <c r="O72" s="18" t="s">
        <v>404</v>
      </c>
      <c r="P72" s="20" t="s">
        <v>404</v>
      </c>
      <c r="Q72" s="18" t="n">
        <v>467.81038991</v>
      </c>
      <c r="R72" s="20" t="n">
        <v>15.63061581</v>
      </c>
    </row>
    <row r="73" spans="1:18">
      <c r="A73" s="15" t="s">
        <v>470</v>
      </c>
      <c r="B73" s="17" t="n">
        <v>8249</v>
      </c>
      <c r="C73" s="18">
        <f>(0.0/B73*100)</f>
        <v/>
      </c>
      <c r="D73" s="19" t="n">
        <v>8249</v>
      </c>
      <c r="E73" s="18" t="n">
        <v>420.01583562</v>
      </c>
      <c r="F73" s="20" t="n">
        <v>4.60549643</v>
      </c>
      <c r="G73" s="18" t="n">
        <v>388.86056767</v>
      </c>
      <c r="H73" s="20" t="n">
        <v>5.4583729</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436.15831672</v>
      </c>
      <c r="F74" s="20" t="n">
        <v>1.96800488</v>
      </c>
      <c r="G74" s="18" t="n">
        <v>402.33219341</v>
      </c>
      <c r="H74" s="20" t="n">
        <v>2.68610771</v>
      </c>
      <c r="I74" s="18" t="s">
        <v>404</v>
      </c>
      <c r="J74" s="20" t="s">
        <v>404</v>
      </c>
      <c r="K74" s="18" t="s">
        <v>404</v>
      </c>
      <c r="L74" s="20" t="s">
        <v>404</v>
      </c>
      <c r="M74" s="18" t="s">
        <v>404</v>
      </c>
      <c r="N74" s="20" t="s">
        <v>404</v>
      </c>
      <c r="O74" s="18" t="s">
        <v>404</v>
      </c>
      <c r="P74" s="20" t="s">
        <v>404</v>
      </c>
      <c r="Q74" s="18" t="n">
        <v>417.93169195</v>
      </c>
      <c r="R74" s="20" t="n">
        <v>14.86021609</v>
      </c>
    </row>
    <row r="75" spans="1:18">
      <c r="A75" s="15" t="s">
        <v>472</v>
      </c>
      <c r="B75" s="17" t="n">
        <v>5375</v>
      </c>
      <c r="C75" s="18">
        <f>(483.0/B75*100)</f>
        <v/>
      </c>
      <c r="D75" s="19" t="n">
        <v>4892</v>
      </c>
      <c r="E75" s="18" t="n">
        <v>373.46889304</v>
      </c>
      <c r="F75" s="20" t="n">
        <v>6.45871168</v>
      </c>
      <c r="G75" s="18" t="n">
        <v>356.03901634</v>
      </c>
      <c r="H75" s="20" t="n">
        <v>5.20225086</v>
      </c>
      <c r="I75" s="18" t="s">
        <v>404</v>
      </c>
      <c r="J75" s="20" t="s">
        <v>404</v>
      </c>
      <c r="K75" s="18" t="s">
        <v>404</v>
      </c>
      <c r="L75" s="20" t="s">
        <v>404</v>
      </c>
      <c r="M75" s="18" t="s">
        <v>404</v>
      </c>
      <c r="N75" s="20" t="s">
        <v>404</v>
      </c>
      <c r="O75" s="18" t="s">
        <v>404</v>
      </c>
      <c r="P75" s="20" t="s">
        <v>404</v>
      </c>
      <c r="Q75" s="18" t="n">
        <v>352.22367649</v>
      </c>
      <c r="R75" s="20" t="n">
        <v>17.44479636</v>
      </c>
    </row>
    <row r="76" spans="1:18">
      <c r="A76" s="15" t="s">
        <v>473</v>
      </c>
      <c r="B76" s="17" t="n">
        <v>14167</v>
      </c>
      <c r="C76" s="18">
        <f>(1400.0/B76*100)</f>
        <v/>
      </c>
      <c r="D76" s="19" t="n">
        <v>12767</v>
      </c>
      <c r="E76" s="18" t="n">
        <v>435.14156805</v>
      </c>
      <c r="F76" s="20" t="n">
        <v>3.19550719</v>
      </c>
      <c r="G76" s="18" t="n">
        <v>425.89236965</v>
      </c>
      <c r="H76" s="20" t="n">
        <v>19.49266518</v>
      </c>
      <c r="I76" s="18" t="s">
        <v>404</v>
      </c>
      <c r="J76" s="20" t="s">
        <v>404</v>
      </c>
      <c r="K76" s="18" t="s">
        <v>404</v>
      </c>
      <c r="L76" s="20" t="s">
        <v>404</v>
      </c>
      <c r="M76" s="18" t="s">
        <v>404</v>
      </c>
      <c r="N76" s="20" t="s">
        <v>404</v>
      </c>
      <c r="O76" s="18" t="s">
        <v>404</v>
      </c>
      <c r="P76" s="20" t="s">
        <v>404</v>
      </c>
      <c r="Q76" s="18" t="n">
        <v>438.03500235</v>
      </c>
      <c r="R76" s="20" t="n">
        <v>12.05706803</v>
      </c>
    </row>
    <row r="77" spans="1:18">
      <c r="A77" s="15" t="s">
        <v>474</v>
      </c>
      <c r="B77" s="17" t="n">
        <v>6062</v>
      </c>
      <c r="C77" s="18">
        <f>(0.0/B77*100)</f>
        <v/>
      </c>
      <c r="D77" s="19" t="n">
        <v>6062</v>
      </c>
      <c r="E77" s="18" t="n">
        <v>432.96538073</v>
      </c>
      <c r="F77" s="20" t="n">
        <v>4.46523253</v>
      </c>
      <c r="G77" s="18" t="n">
        <v>439.27387109</v>
      </c>
      <c r="H77" s="20" t="n">
        <v>4.18697652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486.80419675</v>
      </c>
      <c r="F78" s="20" t="n">
        <v>4.20572633</v>
      </c>
      <c r="G78" s="18" t="n">
        <v>485.72858638</v>
      </c>
      <c r="H78" s="20" t="n">
        <v>9.036794670000001</v>
      </c>
      <c r="I78" s="18" t="s">
        <v>404</v>
      </c>
      <c r="J78" s="20" t="s">
        <v>404</v>
      </c>
      <c r="K78" s="18" t="s">
        <v>404</v>
      </c>
      <c r="L78" s="20" t="s">
        <v>404</v>
      </c>
      <c r="M78" s="18" t="s">
        <v>404</v>
      </c>
      <c r="N78" s="20" t="s">
        <v>404</v>
      </c>
      <c r="O78" s="18" t="s">
        <v>404</v>
      </c>
      <c r="P78" s="20" t="s">
        <v>404</v>
      </c>
      <c r="Q78" s="18" t="n">
        <v>504.56572286</v>
      </c>
      <c r="R78" s="20" t="n">
        <v>9.69883817</v>
      </c>
    </row>
    <row customHeight="1" ht="25" r="79" spans="1:18">
      <c r="A79" s="15" t="s">
        <v>476</v>
      </c>
      <c r="B79" s="17" t="n">
        <v>1657</v>
      </c>
      <c r="C79" s="18">
        <f>(21.0/B79*100)</f>
        <v/>
      </c>
      <c r="D79" s="19" t="n">
        <v>1636</v>
      </c>
      <c r="E79" s="18" t="n">
        <v>473.0413234</v>
      </c>
      <c r="F79" s="20" t="n">
        <v>8.651891129999999</v>
      </c>
      <c r="G79" s="18" t="n">
        <v>486.28774838</v>
      </c>
      <c r="H79" s="20" t="n">
        <v>11.96683284</v>
      </c>
      <c r="I79" s="18" t="s">
        <v>404</v>
      </c>
      <c r="J79" s="20" t="s">
        <v>404</v>
      </c>
      <c r="K79" s="18" t="s">
        <v>404</v>
      </c>
      <c r="L79" s="20" t="s">
        <v>404</v>
      </c>
      <c r="M79" s="18" t="s">
        <v>404</v>
      </c>
      <c r="N79" s="20" t="s">
        <v>404</v>
      </c>
      <c r="O79" s="18" t="s">
        <v>404</v>
      </c>
      <c r="P79" s="20" t="s">
        <v>404</v>
      </c>
      <c r="Q79" s="18" t="n">
        <v>441.97897472</v>
      </c>
      <c r="R79" s="20" t="n">
        <v>38.78475335</v>
      </c>
    </row>
    <row r="80" spans="1:18">
      <c r="A80" s="15" t="s">
        <v>477</v>
      </c>
      <c r="B80" s="17" t="n">
        <v>7841</v>
      </c>
      <c r="C80" s="18">
        <f>(0.0/B80*100)</f>
        <v/>
      </c>
      <c r="D80" s="19" t="n">
        <v>7841</v>
      </c>
      <c r="E80" s="18" t="n">
        <v>423.14323328</v>
      </c>
      <c r="F80" s="20" t="n">
        <v>4.7937928</v>
      </c>
      <c r="G80" s="18" t="n">
        <v>436.04435685</v>
      </c>
      <c r="H80" s="20" t="n">
        <v>6.27059616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430.88148089</v>
      </c>
      <c r="F81" s="20" t="n">
        <v>3.58893543</v>
      </c>
      <c r="G81" s="18" t="n">
        <v>427.29961669</v>
      </c>
      <c r="H81" s="20" t="n">
        <v>12.74809456</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504.43752618</v>
      </c>
      <c r="F7" s="20" t="n">
        <v>1.89131368</v>
      </c>
      <c r="G7" s="18" t="n">
        <v>499.44110506</v>
      </c>
      <c r="H7" s="20" t="n">
        <v>6.94291921</v>
      </c>
      <c r="I7" s="18" t="s">
        <v>404</v>
      </c>
      <c r="J7" s="20" t="s">
        <v>404</v>
      </c>
      <c r="K7" s="18" t="s">
        <v>404</v>
      </c>
      <c r="L7" s="20" t="s">
        <v>404</v>
      </c>
      <c r="M7" s="18" t="s">
        <v>404</v>
      </c>
      <c r="N7" s="20" t="s">
        <v>404</v>
      </c>
      <c r="O7" s="18" t="s">
        <v>404</v>
      </c>
      <c r="P7" s="20" t="s">
        <v>404</v>
      </c>
      <c r="Q7" s="18" t="n">
        <v>497.41815118</v>
      </c>
      <c r="R7" s="20" t="n">
        <v>8.35508306</v>
      </c>
    </row>
    <row r="8" spans="1:18">
      <c r="A8" s="15" t="s">
        <v>405</v>
      </c>
      <c r="B8" s="17" t="n">
        <v>7007</v>
      </c>
      <c r="C8" s="18">
        <f>(0.0/B8*100)</f>
        <v/>
      </c>
      <c r="D8" s="19" t="n">
        <v>7007</v>
      </c>
      <c r="E8" s="18" t="n">
        <v>485.82960084</v>
      </c>
      <c r="F8" s="20" t="n">
        <v>3.78082589</v>
      </c>
      <c r="G8" s="18" t="n">
        <v>480.54246703</v>
      </c>
      <c r="H8" s="20" t="n">
        <v>12.4223002</v>
      </c>
      <c r="I8" s="18" t="s">
        <v>404</v>
      </c>
      <c r="J8" s="20" t="s">
        <v>404</v>
      </c>
      <c r="K8" s="18" t="s">
        <v>404</v>
      </c>
      <c r="L8" s="20" t="s">
        <v>404</v>
      </c>
      <c r="M8" s="18" t="s">
        <v>404</v>
      </c>
      <c r="N8" s="20" t="s">
        <v>404</v>
      </c>
      <c r="O8" s="18" t="s">
        <v>404</v>
      </c>
      <c r="P8" s="20" t="s">
        <v>404</v>
      </c>
      <c r="Q8" s="18" t="n">
        <v>475.20401069</v>
      </c>
      <c r="R8" s="20" t="n">
        <v>22.32585497</v>
      </c>
    </row>
    <row r="9" spans="1:18">
      <c r="A9" s="15" t="s">
        <v>406</v>
      </c>
      <c r="B9" s="17" t="n">
        <v>9651</v>
      </c>
      <c r="C9" s="18">
        <f>(200.0/B9*100)</f>
        <v/>
      </c>
      <c r="D9" s="19" t="n">
        <v>9451</v>
      </c>
      <c r="E9" s="18" t="n">
        <v>502.10550528</v>
      </c>
      <c r="F9" s="20" t="n">
        <v>3.36218014</v>
      </c>
      <c r="G9" s="18" t="n">
        <v>495.95827047</v>
      </c>
      <c r="H9" s="20" t="n">
        <v>8.64700622</v>
      </c>
      <c r="I9" s="18" t="s">
        <v>404</v>
      </c>
      <c r="J9" s="20" t="s">
        <v>404</v>
      </c>
      <c r="K9" s="18" t="s">
        <v>404</v>
      </c>
      <c r="L9" s="20" t="s">
        <v>404</v>
      </c>
      <c r="M9" s="18" t="s">
        <v>404</v>
      </c>
      <c r="N9" s="20" t="s">
        <v>404</v>
      </c>
      <c r="O9" s="18" t="s">
        <v>404</v>
      </c>
      <c r="P9" s="20" t="s">
        <v>404</v>
      </c>
      <c r="Q9" s="18" t="n">
        <v>470.24733867</v>
      </c>
      <c r="R9" s="20" t="n">
        <v>16.82837254</v>
      </c>
    </row>
    <row r="10" spans="1:18">
      <c r="A10" s="15" t="s">
        <v>407</v>
      </c>
      <c r="B10" s="17" t="n">
        <v>20058</v>
      </c>
      <c r="C10" s="18">
        <f>(3074.0/B10*100)</f>
        <v/>
      </c>
      <c r="D10" s="19" t="n">
        <v>16984</v>
      </c>
      <c r="E10" s="18" t="n">
        <v>526.91641026</v>
      </c>
      <c r="F10" s="20" t="n">
        <v>2.79729269</v>
      </c>
      <c r="G10" s="18" t="n">
        <v>527.36280143</v>
      </c>
      <c r="H10" s="20" t="n">
        <v>5.33959708</v>
      </c>
      <c r="I10" s="18" t="s">
        <v>404</v>
      </c>
      <c r="J10" s="20" t="s">
        <v>404</v>
      </c>
      <c r="K10" s="18" t="s">
        <v>404</v>
      </c>
      <c r="L10" s="20" t="s">
        <v>404</v>
      </c>
      <c r="M10" s="18" t="s">
        <v>404</v>
      </c>
      <c r="N10" s="20" t="s">
        <v>404</v>
      </c>
      <c r="O10" s="18" t="s">
        <v>404</v>
      </c>
      <c r="P10" s="20" t="s">
        <v>404</v>
      </c>
      <c r="Q10" s="18" t="n">
        <v>552.10658068</v>
      </c>
      <c r="R10" s="20" t="n">
        <v>13.88920587</v>
      </c>
    </row>
    <row r="11" spans="1:18">
      <c r="A11" s="15" t="s">
        <v>408</v>
      </c>
      <c r="B11" s="17" t="n">
        <v>7053</v>
      </c>
      <c r="C11" s="18">
        <f>(137.0/B11*100)</f>
        <v/>
      </c>
      <c r="D11" s="19" t="n">
        <v>6916</v>
      </c>
      <c r="E11" s="18" t="n">
        <v>461.76624624</v>
      </c>
      <c r="F11" s="20" t="n">
        <v>3.64704224</v>
      </c>
      <c r="G11" s="18" t="n">
        <v>453.29534058</v>
      </c>
      <c r="H11" s="20" t="n">
        <v>8.400361500000001</v>
      </c>
      <c r="I11" s="18" t="s">
        <v>404</v>
      </c>
      <c r="J11" s="20" t="s">
        <v>404</v>
      </c>
      <c r="K11" s="18" t="s">
        <v>404</v>
      </c>
      <c r="L11" s="20" t="s">
        <v>404</v>
      </c>
      <c r="M11" s="18" t="s">
        <v>404</v>
      </c>
      <c r="N11" s="20" t="s">
        <v>404</v>
      </c>
      <c r="O11" s="18" t="s">
        <v>404</v>
      </c>
      <c r="P11" s="20" t="s">
        <v>404</v>
      </c>
      <c r="Q11" s="18" t="n">
        <v>443.09322524</v>
      </c>
      <c r="R11" s="20" t="n">
        <v>14.73859627</v>
      </c>
    </row>
    <row r="12" spans="1:18">
      <c r="A12" s="15" t="s">
        <v>409</v>
      </c>
      <c r="B12" s="17" t="n">
        <v>6894</v>
      </c>
      <c r="C12" s="18">
        <f>(106.0/B12*100)</f>
        <v/>
      </c>
      <c r="D12" s="19" t="n">
        <v>6788</v>
      </c>
      <c r="E12" s="18" t="n">
        <v>489.48322241</v>
      </c>
      <c r="F12" s="20" t="n">
        <v>2.81051353</v>
      </c>
      <c r="G12" s="18" t="n">
        <v>458.10247273</v>
      </c>
      <c r="H12" s="20" t="n">
        <v>11.9759399</v>
      </c>
      <c r="I12" s="18" t="s">
        <v>404</v>
      </c>
      <c r="J12" s="20" t="s">
        <v>404</v>
      </c>
      <c r="K12" s="18" t="s">
        <v>404</v>
      </c>
      <c r="L12" s="20" t="s">
        <v>404</v>
      </c>
      <c r="M12" s="18" t="s">
        <v>404</v>
      </c>
      <c r="N12" s="20" t="s">
        <v>404</v>
      </c>
      <c r="O12" s="18" t="s">
        <v>404</v>
      </c>
      <c r="P12" s="20" t="s">
        <v>404</v>
      </c>
      <c r="Q12" s="18" t="n">
        <v>457.25675064</v>
      </c>
      <c r="R12" s="20" t="n">
        <v>48.52977474</v>
      </c>
    </row>
    <row r="13" spans="1:18">
      <c r="A13" s="15" t="s">
        <v>410</v>
      </c>
      <c r="B13" s="17" t="n">
        <v>7161</v>
      </c>
      <c r="C13" s="18">
        <f>(1175.0/B13*100)</f>
        <v/>
      </c>
      <c r="D13" s="19" t="n">
        <v>5986</v>
      </c>
      <c r="E13" s="18" t="n">
        <v>499.01355612</v>
      </c>
      <c r="F13" s="20" t="n">
        <v>3.22578961</v>
      </c>
      <c r="G13" s="18" t="n">
        <v>503.66185536</v>
      </c>
      <c r="H13" s="20" t="n">
        <v>4.98514996</v>
      </c>
      <c r="I13" s="18" t="s">
        <v>404</v>
      </c>
      <c r="J13" s="20" t="s">
        <v>404</v>
      </c>
      <c r="K13" s="18" t="s">
        <v>404</v>
      </c>
      <c r="L13" s="20" t="s">
        <v>404</v>
      </c>
      <c r="M13" s="18" t="s">
        <v>404</v>
      </c>
      <c r="N13" s="20" t="s">
        <v>404</v>
      </c>
      <c r="O13" s="18" t="s">
        <v>404</v>
      </c>
      <c r="P13" s="20" t="s">
        <v>404</v>
      </c>
      <c r="Q13" s="18" t="n">
        <v>503.14531056</v>
      </c>
      <c r="R13" s="20" t="n">
        <v>6.9702121</v>
      </c>
    </row>
    <row r="14" spans="1:18">
      <c r="A14" s="15" t="s">
        <v>411</v>
      </c>
      <c r="B14" s="17" t="n">
        <v>5587</v>
      </c>
      <c r="C14" s="18">
        <f>(0.0/B14*100)</f>
        <v/>
      </c>
      <c r="D14" s="19" t="n">
        <v>5587</v>
      </c>
      <c r="E14" s="18" t="n">
        <v>517.99497214</v>
      </c>
      <c r="F14" s="20" t="n">
        <v>2.56346767</v>
      </c>
      <c r="G14" s="18" t="n">
        <v>522.83795128</v>
      </c>
      <c r="H14" s="20" t="n">
        <v>5.24963621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519.7969948800001</v>
      </c>
      <c r="F15" s="20" t="n">
        <v>4.45150889</v>
      </c>
      <c r="G15" s="18" t="n">
        <v>530.12323484</v>
      </c>
      <c r="H15" s="20" t="n">
        <v>3.39131188</v>
      </c>
      <c r="I15" s="18" t="s">
        <v>404</v>
      </c>
      <c r="J15" s="20" t="s">
        <v>404</v>
      </c>
      <c r="K15" s="18" t="s">
        <v>404</v>
      </c>
      <c r="L15" s="20" t="s">
        <v>404</v>
      </c>
      <c r="M15" s="18" t="s">
        <v>404</v>
      </c>
      <c r="N15" s="20" t="s">
        <v>404</v>
      </c>
      <c r="O15" s="18" t="s">
        <v>404</v>
      </c>
      <c r="P15" s="20" t="s">
        <v>404</v>
      </c>
      <c r="Q15" s="18" t="n">
        <v>558.07238077</v>
      </c>
      <c r="R15" s="20" t="n">
        <v>19.06227125</v>
      </c>
    </row>
    <row r="16" spans="1:18">
      <c r="A16" s="15" t="s">
        <v>413</v>
      </c>
      <c r="B16" s="17" t="n">
        <v>6108</v>
      </c>
      <c r="C16" s="18">
        <f>(495.0/B16*100)</f>
        <v/>
      </c>
      <c r="D16" s="19" t="n">
        <v>5613</v>
      </c>
      <c r="E16" s="18" t="n">
        <v>498.38996179</v>
      </c>
      <c r="F16" s="20" t="n">
        <v>5.4177091</v>
      </c>
      <c r="G16" s="18" t="n">
        <v>511.99998334</v>
      </c>
      <c r="H16" s="20" t="n">
        <v>6.2525234</v>
      </c>
      <c r="I16" s="18" t="s">
        <v>404</v>
      </c>
      <c r="J16" s="20" t="s">
        <v>404</v>
      </c>
      <c r="K16" s="18" t="s">
        <v>404</v>
      </c>
      <c r="L16" s="20" t="s">
        <v>404</v>
      </c>
      <c r="M16" s="18" t="s">
        <v>404</v>
      </c>
      <c r="N16" s="20" t="s">
        <v>404</v>
      </c>
      <c r="O16" s="18" t="s">
        <v>404</v>
      </c>
      <c r="P16" s="20" t="s">
        <v>404</v>
      </c>
      <c r="Q16" s="18" t="n">
        <v>411.95392274</v>
      </c>
      <c r="R16" s="20" t="n">
        <v>50.77486643</v>
      </c>
    </row>
    <row r="17" spans="1:18">
      <c r="A17" s="15" t="s">
        <v>414</v>
      </c>
      <c r="B17" s="17" t="n">
        <v>6504</v>
      </c>
      <c r="C17" s="18">
        <f>(1325.0/B17*100)</f>
        <v/>
      </c>
      <c r="D17" s="19" t="n">
        <v>5179</v>
      </c>
      <c r="E17" s="18" t="n">
        <v>511.57393744</v>
      </c>
      <c r="F17" s="20" t="n">
        <v>4.92499205</v>
      </c>
      <c r="G17" s="18" t="n">
        <v>492.60439652</v>
      </c>
      <c r="H17" s="20" t="n">
        <v>10.72944606</v>
      </c>
      <c r="I17" s="18" t="s">
        <v>404</v>
      </c>
      <c r="J17" s="20" t="s">
        <v>404</v>
      </c>
      <c r="K17" s="18" t="s">
        <v>404</v>
      </c>
      <c r="L17" s="20" t="s">
        <v>404</v>
      </c>
      <c r="M17" s="18" t="s">
        <v>404</v>
      </c>
      <c r="N17" s="20" t="s">
        <v>404</v>
      </c>
      <c r="O17" s="18" t="s">
        <v>404</v>
      </c>
      <c r="P17" s="20" t="s">
        <v>404</v>
      </c>
      <c r="Q17" s="18" t="n">
        <v>552.57077075</v>
      </c>
      <c r="R17" s="20" t="n">
        <v>19.8993295</v>
      </c>
    </row>
    <row r="18" spans="1:18">
      <c r="A18" s="15" t="s">
        <v>415</v>
      </c>
      <c r="B18" s="17" t="n">
        <v>5532</v>
      </c>
      <c r="C18" s="18">
        <f>(0.0/B18*100)</f>
        <v/>
      </c>
      <c r="D18" s="19" t="n">
        <v>5532</v>
      </c>
      <c r="E18" s="18" t="n">
        <v>472.08523685</v>
      </c>
      <c r="F18" s="20" t="n">
        <v>6.49871222</v>
      </c>
      <c r="G18" s="18" t="n">
        <v>462.46932038</v>
      </c>
      <c r="H18" s="20" t="n">
        <v>7.06718</v>
      </c>
      <c r="I18" s="18" t="s">
        <v>404</v>
      </c>
      <c r="J18" s="20" t="s">
        <v>404</v>
      </c>
      <c r="K18" s="18" t="s">
        <v>404</v>
      </c>
      <c r="L18" s="20" t="s">
        <v>404</v>
      </c>
      <c r="M18" s="18" t="s">
        <v>404</v>
      </c>
      <c r="N18" s="20" t="s">
        <v>404</v>
      </c>
      <c r="O18" s="18" t="s">
        <v>404</v>
      </c>
      <c r="P18" s="20" t="s">
        <v>404</v>
      </c>
      <c r="Q18" s="18" t="n">
        <v>407.14462732</v>
      </c>
      <c r="R18" s="20" t="n">
        <v>14.68051814</v>
      </c>
    </row>
    <row r="19" spans="1:18">
      <c r="A19" s="15" t="s">
        <v>416</v>
      </c>
      <c r="B19" s="17" t="n">
        <v>5658</v>
      </c>
      <c r="C19" s="18">
        <f>(327.0/B19*100)</f>
        <v/>
      </c>
      <c r="D19" s="19" t="n">
        <v>5331</v>
      </c>
      <c r="E19" s="18" t="n">
        <v>471.99135679</v>
      </c>
      <c r="F19" s="20" t="n">
        <v>3.88905665</v>
      </c>
      <c r="G19" s="18" t="n">
        <v>461.85529683</v>
      </c>
      <c r="H19" s="20" t="n">
        <v>10.84511218</v>
      </c>
      <c r="I19" s="18" t="s">
        <v>404</v>
      </c>
      <c r="J19" s="20" t="s">
        <v>404</v>
      </c>
      <c r="K19" s="18" t="s">
        <v>404</v>
      </c>
      <c r="L19" s="20" t="s">
        <v>404</v>
      </c>
      <c r="M19" s="18" t="s">
        <v>404</v>
      </c>
      <c r="N19" s="20" t="s">
        <v>404</v>
      </c>
      <c r="O19" s="18" t="s">
        <v>404</v>
      </c>
      <c r="P19" s="20" t="s">
        <v>404</v>
      </c>
      <c r="Q19" s="18" t="n">
        <v>482.43925794</v>
      </c>
      <c r="R19" s="20" t="n">
        <v>36.49325978</v>
      </c>
    </row>
    <row r="20" spans="1:18">
      <c r="A20" s="15" t="s">
        <v>417</v>
      </c>
      <c r="B20" s="17" t="n">
        <v>3371</v>
      </c>
      <c r="C20" s="18">
        <f>(24.0/B20*100)</f>
        <v/>
      </c>
      <c r="D20" s="19" t="n">
        <v>3347</v>
      </c>
      <c r="E20" s="18" t="n">
        <v>482.82338622</v>
      </c>
      <c r="F20" s="20" t="n">
        <v>2.06439389</v>
      </c>
      <c r="G20" s="18" t="n">
        <v>478.01252502</v>
      </c>
      <c r="H20" s="20" t="n">
        <v>4.83269876</v>
      </c>
      <c r="I20" s="18" t="s">
        <v>404</v>
      </c>
      <c r="J20" s="20" t="s">
        <v>404</v>
      </c>
      <c r="K20" s="18" t="s">
        <v>404</v>
      </c>
      <c r="L20" s="20" t="s">
        <v>404</v>
      </c>
      <c r="M20" s="18" t="s">
        <v>404</v>
      </c>
      <c r="N20" s="20" t="s">
        <v>404</v>
      </c>
      <c r="O20" s="18" t="s">
        <v>404</v>
      </c>
      <c r="P20" s="20" t="s">
        <v>404</v>
      </c>
      <c r="Q20" s="18" t="n">
        <v>446.78000102</v>
      </c>
      <c r="R20" s="20" t="n">
        <v>21.31199509</v>
      </c>
    </row>
    <row r="21" spans="1:18">
      <c r="A21" s="15" t="s">
        <v>418</v>
      </c>
      <c r="B21" s="17" t="n">
        <v>5741</v>
      </c>
      <c r="C21" s="18">
        <f>(0.0/B21*100)</f>
        <v/>
      </c>
      <c r="D21" s="19" t="n">
        <v>5741</v>
      </c>
      <c r="E21" s="18" t="n">
        <v>520.7156538</v>
      </c>
      <c r="F21" s="20" t="n">
        <v>3.02723768</v>
      </c>
      <c r="G21" s="18" t="n">
        <v>522.10366125</v>
      </c>
      <c r="H21" s="20" t="n">
        <v>6.04068173</v>
      </c>
      <c r="I21" s="18" t="s">
        <v>404</v>
      </c>
      <c r="J21" s="20" t="s">
        <v>404</v>
      </c>
      <c r="K21" s="18" t="s">
        <v>404</v>
      </c>
      <c r="L21" s="20" t="s">
        <v>404</v>
      </c>
      <c r="M21" s="18" t="s">
        <v>404</v>
      </c>
      <c r="N21" s="20" t="s">
        <v>404</v>
      </c>
      <c r="O21" s="18" t="s">
        <v>404</v>
      </c>
      <c r="P21" s="20" t="s">
        <v>404</v>
      </c>
      <c r="Q21" s="18" t="n">
        <v>518.97454791</v>
      </c>
      <c r="R21" s="20" t="n">
        <v>7.71514272</v>
      </c>
    </row>
    <row r="22" spans="1:18">
      <c r="A22" s="15" t="s">
        <v>419</v>
      </c>
      <c r="B22" s="17" t="n">
        <v>6598</v>
      </c>
      <c r="C22" s="18">
        <f>(0.0/B22*100)</f>
        <v/>
      </c>
      <c r="D22" s="19" t="n">
        <v>6598</v>
      </c>
      <c r="E22" s="18" t="n">
        <v>477.20314353</v>
      </c>
      <c r="F22" s="20" t="n">
        <v>3.91800747</v>
      </c>
      <c r="G22" s="18" t="n">
        <v>525.93420955</v>
      </c>
      <c r="H22" s="20" t="n">
        <v>34.16869321</v>
      </c>
      <c r="I22" s="18" t="s">
        <v>404</v>
      </c>
      <c r="J22" s="20" t="s">
        <v>404</v>
      </c>
      <c r="K22" s="18" t="s">
        <v>404</v>
      </c>
      <c r="L22" s="20" t="s">
        <v>404</v>
      </c>
      <c r="M22" s="18" t="s">
        <v>404</v>
      </c>
      <c r="N22" s="20" t="s">
        <v>404</v>
      </c>
      <c r="O22" s="18" t="s">
        <v>404</v>
      </c>
      <c r="P22" s="20" t="s">
        <v>404</v>
      </c>
      <c r="Q22" s="18" t="n">
        <v>488.14976963</v>
      </c>
      <c r="R22" s="20" t="n">
        <v>28.03382527</v>
      </c>
    </row>
    <row r="23" spans="1:18">
      <c r="A23" s="15" t="s">
        <v>420</v>
      </c>
      <c r="B23" s="17" t="n">
        <v>11583</v>
      </c>
      <c r="C23" s="18">
        <f>(3185.0/B23*100)</f>
        <v/>
      </c>
      <c r="D23" s="19" t="n">
        <v>8398</v>
      </c>
      <c r="E23" s="18" t="n">
        <v>490.15992405</v>
      </c>
      <c r="F23" s="20" t="n">
        <v>4.30126636</v>
      </c>
      <c r="G23" s="18" t="n">
        <v>487.63658309</v>
      </c>
      <c r="H23" s="20" t="n">
        <v>8.371653</v>
      </c>
      <c r="I23" s="18" t="s">
        <v>404</v>
      </c>
      <c r="J23" s="20" t="s">
        <v>404</v>
      </c>
      <c r="K23" s="18" t="s">
        <v>404</v>
      </c>
      <c r="L23" s="20" t="s">
        <v>404</v>
      </c>
      <c r="M23" s="18" t="s">
        <v>404</v>
      </c>
      <c r="N23" s="20" t="s">
        <v>404</v>
      </c>
      <c r="O23" s="18" t="s">
        <v>404</v>
      </c>
      <c r="P23" s="20" t="s">
        <v>404</v>
      </c>
      <c r="Q23" s="18" t="n">
        <v>473.68567723</v>
      </c>
      <c r="R23" s="20" t="n">
        <v>21.40510307</v>
      </c>
    </row>
    <row r="24" spans="1:18">
      <c r="A24" s="15" t="s">
        <v>421</v>
      </c>
      <c r="B24" s="17" t="n">
        <v>6647</v>
      </c>
      <c r="C24" s="18">
        <f>(0.0/B24*100)</f>
        <v/>
      </c>
      <c r="D24" s="19" t="n">
        <v>6647</v>
      </c>
      <c r="E24" s="18" t="n">
        <v>523.85178455</v>
      </c>
      <c r="F24" s="20" t="n">
        <v>5.05751275</v>
      </c>
      <c r="G24" s="18" t="n">
        <v>503.20740325</v>
      </c>
      <c r="H24" s="20" t="n">
        <v>6.29669918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517.55385405</v>
      </c>
      <c r="F25" s="20" t="n">
        <v>3.69918354</v>
      </c>
      <c r="G25" s="18" t="n">
        <v>518.87841256</v>
      </c>
      <c r="H25" s="20" t="n">
        <v>18.09853998</v>
      </c>
      <c r="I25" s="18" t="s">
        <v>404</v>
      </c>
      <c r="J25" s="20" t="s">
        <v>404</v>
      </c>
      <c r="K25" s="18" t="s">
        <v>404</v>
      </c>
      <c r="L25" s="20" t="s">
        <v>404</v>
      </c>
      <c r="M25" s="18" t="s">
        <v>404</v>
      </c>
      <c r="N25" s="20" t="s">
        <v>404</v>
      </c>
      <c r="O25" s="18" t="s">
        <v>404</v>
      </c>
      <c r="P25" s="20" t="s">
        <v>404</v>
      </c>
      <c r="Q25" s="18" t="n">
        <v>488.88275714</v>
      </c>
      <c r="R25" s="20" t="n">
        <v>6.80509927</v>
      </c>
    </row>
    <row r="26" spans="1:18">
      <c r="A26" s="15" t="s">
        <v>423</v>
      </c>
      <c r="B26" s="17" t="n">
        <v>4869</v>
      </c>
      <c r="C26" s="18">
        <f>(11.0/B26*100)</f>
        <v/>
      </c>
      <c r="D26" s="19" t="n">
        <v>4858</v>
      </c>
      <c r="E26" s="18" t="n">
        <v>488.69068833</v>
      </c>
      <c r="F26" s="20" t="n">
        <v>1.89231747</v>
      </c>
      <c r="G26" s="18" t="n">
        <v>483.93182002</v>
      </c>
      <c r="H26" s="20" t="n">
        <v>7.27396814</v>
      </c>
      <c r="I26" s="18" t="s">
        <v>404</v>
      </c>
      <c r="J26" s="20" t="s">
        <v>404</v>
      </c>
      <c r="K26" s="18" t="s">
        <v>404</v>
      </c>
      <c r="L26" s="20" t="s">
        <v>404</v>
      </c>
      <c r="M26" s="18" t="s">
        <v>404</v>
      </c>
      <c r="N26" s="20" t="s">
        <v>404</v>
      </c>
      <c r="O26" s="18" t="s">
        <v>404</v>
      </c>
      <c r="P26" s="20" t="s">
        <v>404</v>
      </c>
      <c r="Q26" s="18" t="n">
        <v>427.21025179</v>
      </c>
      <c r="R26" s="20" t="n">
        <v>29.92684871</v>
      </c>
    </row>
    <row r="27" spans="1:18">
      <c r="A27" s="15" t="s">
        <v>424</v>
      </c>
      <c r="B27" s="17" t="n">
        <v>5299</v>
      </c>
      <c r="C27" s="18">
        <f>(0.0/B27*100)</f>
        <v/>
      </c>
      <c r="D27" s="19" t="n">
        <v>5299</v>
      </c>
      <c r="E27" s="18" t="n">
        <v>496.60579832</v>
      </c>
      <c r="F27" s="20" t="n">
        <v>1.57061818</v>
      </c>
      <c r="G27" s="18" t="n">
        <v>455.54591407</v>
      </c>
      <c r="H27" s="20" t="n">
        <v>2.54366959</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424.00314436</v>
      </c>
      <c r="F28" s="20" t="n">
        <v>2.76841122</v>
      </c>
      <c r="G28" s="18" t="n">
        <v>406.40081088</v>
      </c>
      <c r="H28" s="20" t="n">
        <v>14.651378</v>
      </c>
      <c r="I28" s="18" t="s">
        <v>404</v>
      </c>
      <c r="J28" s="20" t="s">
        <v>404</v>
      </c>
      <c r="K28" s="18" t="s">
        <v>404</v>
      </c>
      <c r="L28" s="20" t="s">
        <v>404</v>
      </c>
      <c r="M28" s="18" t="s">
        <v>404</v>
      </c>
      <c r="N28" s="20" t="s">
        <v>404</v>
      </c>
      <c r="O28" s="18" t="s">
        <v>404</v>
      </c>
      <c r="P28" s="20" t="s">
        <v>404</v>
      </c>
      <c r="Q28" s="18" t="n">
        <v>445.03425675</v>
      </c>
      <c r="R28" s="20" t="n">
        <v>9.247311590000001</v>
      </c>
    </row>
    <row r="29" spans="1:18">
      <c r="A29" s="15" t="s">
        <v>426</v>
      </c>
      <c r="B29" s="17" t="n">
        <v>5385</v>
      </c>
      <c r="C29" s="18">
        <f>(1123.0/B29*100)</f>
        <v/>
      </c>
      <c r="D29" s="19" t="n">
        <v>4262</v>
      </c>
      <c r="E29" s="18" t="n">
        <v>507.41058488</v>
      </c>
      <c r="F29" s="20" t="n">
        <v>5.25397698</v>
      </c>
      <c r="G29" s="18" t="n">
        <v>500.68260802</v>
      </c>
      <c r="H29" s="20" t="n">
        <v>57.53596127</v>
      </c>
      <c r="I29" s="18" t="s">
        <v>404</v>
      </c>
      <c r="J29" s="20" t="s">
        <v>404</v>
      </c>
      <c r="K29" s="18" t="s">
        <v>404</v>
      </c>
      <c r="L29" s="20" t="s">
        <v>404</v>
      </c>
      <c r="M29" s="18" t="s">
        <v>404</v>
      </c>
      <c r="N29" s="20" t="s">
        <v>404</v>
      </c>
      <c r="O29" s="18" t="s">
        <v>404</v>
      </c>
      <c r="P29" s="20" t="s">
        <v>404</v>
      </c>
      <c r="Q29" s="18" t="n">
        <v>485.11514984</v>
      </c>
      <c r="R29" s="20" t="n">
        <v>11.57716724</v>
      </c>
    </row>
    <row r="30" spans="1:18">
      <c r="A30" s="15" t="s">
        <v>427</v>
      </c>
      <c r="B30" s="17" t="n">
        <v>4520</v>
      </c>
      <c r="C30" s="18">
        <f>(1053.0/B30*100)</f>
        <v/>
      </c>
      <c r="D30" s="19" t="n">
        <v>3467</v>
      </c>
      <c r="E30" s="18" t="n">
        <v>514.32585173</v>
      </c>
      <c r="F30" s="20" t="n">
        <v>3.24342216</v>
      </c>
      <c r="G30" s="18" t="n">
        <v>486.49941412</v>
      </c>
      <c r="H30" s="20" t="n">
        <v>8.94429779</v>
      </c>
      <c r="I30" s="18" t="s">
        <v>404</v>
      </c>
      <c r="J30" s="20" t="s">
        <v>404</v>
      </c>
      <c r="K30" s="18" t="s">
        <v>404</v>
      </c>
      <c r="L30" s="20" t="s">
        <v>404</v>
      </c>
      <c r="M30" s="18" t="s">
        <v>404</v>
      </c>
      <c r="N30" s="20" t="s">
        <v>404</v>
      </c>
      <c r="O30" s="18" t="s">
        <v>404</v>
      </c>
      <c r="P30" s="20" t="s">
        <v>404</v>
      </c>
      <c r="Q30" s="18" t="n">
        <v>466.27942076</v>
      </c>
      <c r="R30" s="20" t="n">
        <v>11.42206963</v>
      </c>
    </row>
    <row r="31" spans="1:18">
      <c r="A31" s="15" t="s">
        <v>428</v>
      </c>
      <c r="B31" s="17" t="n">
        <v>5456</v>
      </c>
      <c r="C31" s="18">
        <f>(502.0/B31*100)</f>
        <v/>
      </c>
      <c r="D31" s="19" t="n">
        <v>4954</v>
      </c>
      <c r="E31" s="18" t="n">
        <v>514.11394753</v>
      </c>
      <c r="F31" s="20" t="n">
        <v>3.02332352</v>
      </c>
      <c r="G31" s="18" t="n">
        <v>513.90407677</v>
      </c>
      <c r="H31" s="20" t="n">
        <v>7.58752436</v>
      </c>
      <c r="I31" s="18" t="s">
        <v>404</v>
      </c>
      <c r="J31" s="20" t="s">
        <v>404</v>
      </c>
      <c r="K31" s="18" t="s">
        <v>404</v>
      </c>
      <c r="L31" s="20" t="s">
        <v>404</v>
      </c>
      <c r="M31" s="18" t="s">
        <v>404</v>
      </c>
      <c r="N31" s="20" t="s">
        <v>404</v>
      </c>
      <c r="O31" s="18" t="s">
        <v>404</v>
      </c>
      <c r="P31" s="20" t="s">
        <v>404</v>
      </c>
      <c r="Q31" s="18" t="n">
        <v>506.54924768</v>
      </c>
      <c r="R31" s="20" t="n">
        <v>11.63895581</v>
      </c>
    </row>
    <row r="32" spans="1:18">
      <c r="A32" s="15" t="s">
        <v>429</v>
      </c>
      <c r="B32" s="17" t="n">
        <v>4478</v>
      </c>
      <c r="C32" s="18">
        <f>(0.0/B32*100)</f>
        <v/>
      </c>
      <c r="D32" s="19" t="n">
        <v>4478</v>
      </c>
      <c r="E32" s="18" t="n">
        <v>505.36618294</v>
      </c>
      <c r="F32" s="20" t="n">
        <v>2.51262072</v>
      </c>
      <c r="G32" s="18" t="n">
        <v>471.81624621</v>
      </c>
      <c r="H32" s="20" t="n">
        <v>4.76474261</v>
      </c>
      <c r="I32" s="18" t="s">
        <v>404</v>
      </c>
      <c r="J32" s="20" t="s">
        <v>404</v>
      </c>
      <c r="K32" s="18" t="s">
        <v>404</v>
      </c>
      <c r="L32" s="20" t="s">
        <v>404</v>
      </c>
      <c r="M32" s="18" t="s">
        <v>404</v>
      </c>
      <c r="N32" s="20" t="s">
        <v>404</v>
      </c>
      <c r="O32" s="18" t="s">
        <v>404</v>
      </c>
      <c r="P32" s="20" t="s">
        <v>404</v>
      </c>
      <c r="Q32" s="18" t="n">
        <v>523.0328464</v>
      </c>
      <c r="R32" s="20" t="n">
        <v>11.38518023</v>
      </c>
    </row>
    <row r="33" spans="1:18">
      <c r="A33" s="15" t="s">
        <v>430</v>
      </c>
      <c r="B33" s="17" t="n">
        <v>7325</v>
      </c>
      <c r="C33" s="18">
        <f>(29.0/B33*100)</f>
        <v/>
      </c>
      <c r="D33" s="19" t="n">
        <v>7296</v>
      </c>
      <c r="E33" s="18" t="n">
        <v>496.43516328</v>
      </c>
      <c r="F33" s="20" t="n">
        <v>3.12492098</v>
      </c>
      <c r="G33" s="18" t="n">
        <v>506.22911899</v>
      </c>
      <c r="H33" s="20" t="n">
        <v>8.641472820000001</v>
      </c>
      <c r="I33" s="18" t="s">
        <v>404</v>
      </c>
      <c r="J33" s="20" t="s">
        <v>404</v>
      </c>
      <c r="K33" s="18" t="s">
        <v>404</v>
      </c>
      <c r="L33" s="20" t="s">
        <v>404</v>
      </c>
      <c r="M33" s="18" t="s">
        <v>404</v>
      </c>
      <c r="N33" s="20" t="s">
        <v>404</v>
      </c>
      <c r="O33" s="18" t="s">
        <v>404</v>
      </c>
      <c r="P33" s="20" t="s">
        <v>404</v>
      </c>
      <c r="Q33" s="18" t="n">
        <v>473.42522199</v>
      </c>
      <c r="R33" s="20" t="n">
        <v>11.94411467</v>
      </c>
    </row>
    <row r="34" spans="1:18">
      <c r="A34" s="15" t="s">
        <v>431</v>
      </c>
      <c r="B34" s="17" t="n">
        <v>6350</v>
      </c>
      <c r="C34" s="18">
        <f>(0.0/B34*100)</f>
        <v/>
      </c>
      <c r="D34" s="19" t="n">
        <v>6350</v>
      </c>
      <c r="E34" s="18" t="n">
        <v>448.31387378</v>
      </c>
      <c r="F34" s="20" t="n">
        <v>4.17470451</v>
      </c>
      <c r="G34" s="18" t="n">
        <v>472.28840153</v>
      </c>
      <c r="H34" s="20" t="n">
        <v>11.10650727</v>
      </c>
      <c r="I34" s="18" t="s">
        <v>404</v>
      </c>
      <c r="J34" s="20" t="s">
        <v>404</v>
      </c>
      <c r="K34" s="18" t="s">
        <v>404</v>
      </c>
      <c r="L34" s="20" t="s">
        <v>404</v>
      </c>
      <c r="M34" s="18" t="s">
        <v>404</v>
      </c>
      <c r="N34" s="20" t="s">
        <v>404</v>
      </c>
      <c r="O34" s="18" t="s">
        <v>404</v>
      </c>
      <c r="P34" s="20" t="s">
        <v>404</v>
      </c>
      <c r="Q34" s="18" t="n">
        <v>371.68926756</v>
      </c>
      <c r="R34" s="20" t="n">
        <v>60.54640174</v>
      </c>
    </row>
    <row r="35" spans="1:18">
      <c r="A35" s="15" t="s">
        <v>432</v>
      </c>
      <c r="B35" s="17" t="n">
        <v>6406</v>
      </c>
      <c r="C35" s="18">
        <f>(443.0/B35*100)</f>
        <v/>
      </c>
      <c r="D35" s="19" t="n">
        <v>5963</v>
      </c>
      <c r="E35" s="18" t="n">
        <v>507.51272438</v>
      </c>
      <c r="F35" s="20" t="n">
        <v>1.64414533</v>
      </c>
      <c r="G35" s="18" t="n">
        <v>507.45879429</v>
      </c>
      <c r="H35" s="20" t="n">
        <v>3.44640933</v>
      </c>
      <c r="I35" s="18" t="s">
        <v>404</v>
      </c>
      <c r="J35" s="20" t="s">
        <v>404</v>
      </c>
      <c r="K35" s="18" t="s">
        <v>404</v>
      </c>
      <c r="L35" s="20" t="s">
        <v>404</v>
      </c>
      <c r="M35" s="18" t="s">
        <v>404</v>
      </c>
      <c r="N35" s="20" t="s">
        <v>404</v>
      </c>
      <c r="O35" s="18" t="s">
        <v>404</v>
      </c>
      <c r="P35" s="20" t="s">
        <v>404</v>
      </c>
      <c r="Q35" s="18" t="n">
        <v>505.19481439</v>
      </c>
      <c r="R35" s="20" t="n">
        <v>8.86712906</v>
      </c>
    </row>
    <row r="36" spans="1:18">
      <c r="A36" s="15" t="s">
        <v>433</v>
      </c>
      <c r="B36" s="17" t="n">
        <v>6736</v>
      </c>
      <c r="C36" s="18">
        <f>(10.0/B36*100)</f>
        <v/>
      </c>
      <c r="D36" s="19" t="n">
        <v>6726</v>
      </c>
      <c r="E36" s="18" t="n">
        <v>495.60119029</v>
      </c>
      <c r="F36" s="20" t="n">
        <v>3.04070311</v>
      </c>
      <c r="G36" s="18" t="n">
        <v>495.66042394</v>
      </c>
      <c r="H36" s="20" t="n">
        <v>4.63187706</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499.64522178</v>
      </c>
      <c r="F37" s="20" t="n">
        <v>3.83339018</v>
      </c>
      <c r="G37" s="18" t="n">
        <v>501.2549874</v>
      </c>
      <c r="H37" s="20" t="n">
        <v>7.84609209</v>
      </c>
      <c r="I37" s="18" t="s">
        <v>404</v>
      </c>
      <c r="J37" s="20" t="s">
        <v>404</v>
      </c>
      <c r="K37" s="18" t="s">
        <v>404</v>
      </c>
      <c r="L37" s="20" t="s">
        <v>404</v>
      </c>
      <c r="M37" s="18" t="s">
        <v>404</v>
      </c>
      <c r="N37" s="20" t="s">
        <v>404</v>
      </c>
      <c r="O37" s="18" t="s">
        <v>404</v>
      </c>
      <c r="P37" s="20" t="s">
        <v>404</v>
      </c>
      <c r="Q37" s="18" t="n">
        <v>515.16136981</v>
      </c>
      <c r="R37" s="20" t="n">
        <v>10.19139929</v>
      </c>
    </row>
    <row r="38" spans="1:18">
      <c r="A38" s="15" t="s">
        <v>435</v>
      </c>
      <c r="B38" s="17" t="n">
        <v>5860</v>
      </c>
      <c r="C38" s="18">
        <f>(268.0/B38*100)</f>
        <v/>
      </c>
      <c r="D38" s="19" t="n">
        <v>5592</v>
      </c>
      <c r="E38" s="18" t="n">
        <v>490.41546247</v>
      </c>
      <c r="F38" s="20" t="n">
        <v>4.93031652</v>
      </c>
      <c r="G38" s="18" t="n">
        <v>494.63163381</v>
      </c>
      <c r="H38" s="20" t="n">
        <v>5.89736216</v>
      </c>
      <c r="I38" s="18" t="s">
        <v>404</v>
      </c>
      <c r="J38" s="20" t="s">
        <v>404</v>
      </c>
      <c r="K38" s="18" t="s">
        <v>404</v>
      </c>
      <c r="L38" s="20" t="s">
        <v>404</v>
      </c>
      <c r="M38" s="18" t="s">
        <v>404</v>
      </c>
      <c r="N38" s="20" t="s">
        <v>404</v>
      </c>
      <c r="O38" s="18" t="s">
        <v>404</v>
      </c>
      <c r="P38" s="20" t="s">
        <v>404</v>
      </c>
      <c r="Q38" s="18" t="n">
        <v>473.45992897</v>
      </c>
      <c r="R38" s="20" t="n">
        <v>25.82889838</v>
      </c>
    </row>
    <row r="39" spans="1:18">
      <c r="A39" s="15" t="s">
        <v>436</v>
      </c>
      <c r="B39" s="17" t="n">
        <v>5895</v>
      </c>
      <c r="C39" s="18">
        <f>(0.0/B39*100)</f>
        <v/>
      </c>
      <c r="D39" s="19" t="n">
        <v>5895</v>
      </c>
      <c r="E39" s="18" t="n">
        <v>429.77080361</v>
      </c>
      <c r="F39" s="20" t="n">
        <v>4.03481444</v>
      </c>
      <c r="G39" s="18" t="n">
        <v>411.39021074</v>
      </c>
      <c r="H39" s="20" t="n">
        <v>26.58125242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499.97882825</v>
      </c>
      <c r="F40" s="20" t="n">
        <v>3.38873897</v>
      </c>
      <c r="G40" s="18" t="n">
        <v>523.1931107</v>
      </c>
      <c r="H40" s="20" t="n">
        <v>10.81482406</v>
      </c>
      <c r="I40" s="18" t="s">
        <v>404</v>
      </c>
      <c r="J40" s="20" t="s">
        <v>404</v>
      </c>
      <c r="K40" s="18" t="s">
        <v>404</v>
      </c>
      <c r="L40" s="20" t="s">
        <v>404</v>
      </c>
      <c r="M40" s="18" t="s">
        <v>404</v>
      </c>
      <c r="N40" s="20" t="s">
        <v>404</v>
      </c>
      <c r="O40" s="18" t="s">
        <v>404</v>
      </c>
      <c r="P40" s="20" t="s">
        <v>404</v>
      </c>
      <c r="Q40" s="18" t="n">
        <v>484.81738362</v>
      </c>
      <c r="R40" s="20" t="n">
        <v>6.82431505</v>
      </c>
    </row>
    <row r="41" spans="1:18">
      <c r="A41" s="15" t="s">
        <v>438</v>
      </c>
      <c r="B41" s="17" t="n">
        <v>5712</v>
      </c>
      <c r="C41" s="18">
        <f>(99.0/B41*100)</f>
        <v/>
      </c>
      <c r="D41" s="19" t="n">
        <v>5613</v>
      </c>
      <c r="E41" s="18" t="n">
        <v>496.53371315</v>
      </c>
      <c r="F41" s="20" t="n">
        <v>3.57897636</v>
      </c>
      <c r="G41" s="18" t="n">
        <v>514.43006207</v>
      </c>
      <c r="H41" s="20" t="n">
        <v>15.30986531</v>
      </c>
      <c r="I41" s="18" t="s">
        <v>404</v>
      </c>
      <c r="J41" s="20" t="s">
        <v>404</v>
      </c>
      <c r="K41" s="18" t="s">
        <v>404</v>
      </c>
      <c r="L41" s="20" t="s">
        <v>404</v>
      </c>
      <c r="M41" s="18" t="s">
        <v>404</v>
      </c>
      <c r="N41" s="20" t="s">
        <v>404</v>
      </c>
      <c r="O41" s="18" t="s">
        <v>404</v>
      </c>
      <c r="P41" s="20" t="s">
        <v>404</v>
      </c>
      <c r="Q41" s="18" t="n">
        <v>498.88408796</v>
      </c>
      <c r="R41" s="20" t="n">
        <v>6.93253395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405.19592003</v>
      </c>
      <c r="F44" s="20" t="n">
        <v>4.19273236</v>
      </c>
      <c r="G44" s="18" t="n">
        <v>340.0879</v>
      </c>
      <c r="H44" s="20" t="n">
        <v>14.90722619</v>
      </c>
      <c r="I44" s="18" t="s">
        <v>404</v>
      </c>
      <c r="J44" s="20" t="s">
        <v>404</v>
      </c>
      <c r="K44" s="18" t="s">
        <v>404</v>
      </c>
      <c r="L44" s="20" t="s">
        <v>404</v>
      </c>
      <c r="M44" s="18" t="s">
        <v>404</v>
      </c>
      <c r="N44" s="20" t="s">
        <v>404</v>
      </c>
      <c r="O44" s="18" t="s">
        <v>404</v>
      </c>
      <c r="P44" s="20" t="s">
        <v>404</v>
      </c>
      <c r="Q44" s="18" t="n">
        <v>439.94914028</v>
      </c>
      <c r="R44" s="20" t="n">
        <v>23.10950491</v>
      </c>
    </row>
    <row r="45" spans="1:18">
      <c r="A45" s="15" t="s">
        <v>442</v>
      </c>
      <c r="B45" s="17" t="n">
        <v>5519</v>
      </c>
      <c r="C45" s="18">
        <f>(0.0/B45*100)</f>
        <v/>
      </c>
      <c r="D45" s="19" t="n">
        <v>5519</v>
      </c>
      <c r="E45" s="18" t="n">
        <v>351.05247911</v>
      </c>
      <c r="F45" s="20" t="n">
        <v>3.17140076</v>
      </c>
      <c r="G45" s="18" t="n">
        <v>327.59441268</v>
      </c>
      <c r="H45" s="20" t="n">
        <v>14.40583895</v>
      </c>
      <c r="I45" s="18" t="s">
        <v>404</v>
      </c>
      <c r="J45" s="20" t="s">
        <v>404</v>
      </c>
      <c r="K45" s="18" t="s">
        <v>404</v>
      </c>
      <c r="L45" s="20" t="s">
        <v>404</v>
      </c>
      <c r="M45" s="18" t="s">
        <v>404</v>
      </c>
      <c r="N45" s="20" t="s">
        <v>404</v>
      </c>
      <c r="O45" s="18" t="s">
        <v>404</v>
      </c>
      <c r="P45" s="20" t="s">
        <v>404</v>
      </c>
      <c r="Q45" s="18" t="n">
        <v>371.48743536</v>
      </c>
      <c r="R45" s="20" t="n">
        <v>26.49280655</v>
      </c>
    </row>
    <row r="46" spans="1:18">
      <c r="A46" s="15" t="s">
        <v>443</v>
      </c>
      <c r="B46" s="17" t="n">
        <v>23141</v>
      </c>
      <c r="C46" s="18">
        <f>(4196.0/B46*100)</f>
        <v/>
      </c>
      <c r="D46" s="19" t="n">
        <v>18945</v>
      </c>
      <c r="E46" s="18" t="n">
        <v>411.89942402</v>
      </c>
      <c r="F46" s="20" t="n">
        <v>3.40565387</v>
      </c>
      <c r="G46" s="18" t="n">
        <v>420.12429119</v>
      </c>
      <c r="H46" s="20" t="n">
        <v>9.746138200000001</v>
      </c>
      <c r="I46" s="18" t="s">
        <v>404</v>
      </c>
      <c r="J46" s="20" t="s">
        <v>404</v>
      </c>
      <c r="K46" s="18" t="s">
        <v>404</v>
      </c>
      <c r="L46" s="20" t="s">
        <v>404</v>
      </c>
      <c r="M46" s="18" t="s">
        <v>404</v>
      </c>
      <c r="N46" s="20" t="s">
        <v>404</v>
      </c>
      <c r="O46" s="18" t="s">
        <v>404</v>
      </c>
      <c r="P46" s="20" t="s">
        <v>404</v>
      </c>
      <c r="Q46" s="18" t="n">
        <v>376.17548105</v>
      </c>
      <c r="R46" s="20" t="n">
        <v>12.06870886</v>
      </c>
    </row>
    <row r="47" spans="1:18">
      <c r="A47" s="15" t="s">
        <v>444</v>
      </c>
      <c r="B47" s="17" t="n">
        <v>5928</v>
      </c>
      <c r="C47" s="18">
        <f>(0.0/B47*100)</f>
        <v/>
      </c>
      <c r="D47" s="19" t="n">
        <v>5928</v>
      </c>
      <c r="E47" s="18" t="n">
        <v>431.98541007</v>
      </c>
      <c r="F47" s="20" t="n">
        <v>5.1702514</v>
      </c>
      <c r="G47" s="18" t="n">
        <v>378.52879944</v>
      </c>
      <c r="H47" s="20" t="n">
        <v>25.78514065</v>
      </c>
      <c r="I47" s="18" t="s">
        <v>404</v>
      </c>
      <c r="J47" s="20" t="s">
        <v>404</v>
      </c>
      <c r="K47" s="18" t="s">
        <v>404</v>
      </c>
      <c r="L47" s="20" t="s">
        <v>404</v>
      </c>
      <c r="M47" s="18" t="s">
        <v>404</v>
      </c>
      <c r="N47" s="20" t="s">
        <v>404</v>
      </c>
      <c r="O47" s="18" t="s">
        <v>404</v>
      </c>
      <c r="P47" s="20" t="s">
        <v>404</v>
      </c>
      <c r="Q47" s="18" t="n">
        <v>511.19561096</v>
      </c>
      <c r="R47" s="20" t="n">
        <v>19.27305411</v>
      </c>
    </row>
    <row r="48" spans="1:18">
      <c r="A48" s="15" t="s">
        <v>445</v>
      </c>
      <c r="B48" s="17" t="n">
        <v>9841</v>
      </c>
      <c r="C48" s="18">
        <f>(40.0/B48*100)</f>
        <v/>
      </c>
      <c r="D48" s="19" t="n">
        <v>9801</v>
      </c>
      <c r="E48" s="18" t="n">
        <v>495.40057187</v>
      </c>
      <c r="F48" s="20" t="n">
        <v>5.52679575</v>
      </c>
      <c r="G48" s="18" t="n">
        <v>464.58965445</v>
      </c>
      <c r="H48" s="20" t="n">
        <v>21.86205519</v>
      </c>
      <c r="I48" s="18" t="s">
        <v>404</v>
      </c>
      <c r="J48" s="20" t="s">
        <v>404</v>
      </c>
      <c r="K48" s="18" t="s">
        <v>404</v>
      </c>
      <c r="L48" s="20" t="s">
        <v>404</v>
      </c>
      <c r="M48" s="18" t="s">
        <v>404</v>
      </c>
      <c r="N48" s="20" t="s">
        <v>404</v>
      </c>
      <c r="O48" s="18" t="s">
        <v>404</v>
      </c>
      <c r="P48" s="20" t="s">
        <v>404</v>
      </c>
      <c r="Q48" s="18" t="n">
        <v>429.79492551</v>
      </c>
      <c r="R48" s="20" t="n">
        <v>27.37368023</v>
      </c>
    </row>
    <row r="49" spans="1:18">
      <c r="A49" s="15" t="s">
        <v>446</v>
      </c>
      <c r="B49" s="17" t="n">
        <v>6349</v>
      </c>
      <c r="C49" s="18">
        <f>(52.0/B49*100)</f>
        <v/>
      </c>
      <c r="D49" s="19" t="n">
        <v>6297</v>
      </c>
      <c r="E49" s="18" t="n">
        <v>424.53585809</v>
      </c>
      <c r="F49" s="20" t="n">
        <v>3.4692303</v>
      </c>
      <c r="G49" s="18" t="n">
        <v>430.95048078</v>
      </c>
      <c r="H49" s="20" t="n">
        <v>10.50099967</v>
      </c>
      <c r="I49" s="18" t="s">
        <v>404</v>
      </c>
      <c r="J49" s="20" t="s">
        <v>404</v>
      </c>
      <c r="K49" s="18" t="s">
        <v>404</v>
      </c>
      <c r="L49" s="20" t="s">
        <v>404</v>
      </c>
      <c r="M49" s="18" t="s">
        <v>404</v>
      </c>
      <c r="N49" s="20" t="s">
        <v>404</v>
      </c>
      <c r="O49" s="18" t="s">
        <v>404</v>
      </c>
      <c r="P49" s="20" t="s">
        <v>404</v>
      </c>
      <c r="Q49" s="18" t="n">
        <v>409.25333894</v>
      </c>
      <c r="R49" s="20" t="n">
        <v>7.43247293</v>
      </c>
    </row>
    <row r="50" spans="1:18">
      <c r="A50" s="15" t="s">
        <v>447</v>
      </c>
      <c r="B50" s="17" t="n">
        <v>11795</v>
      </c>
      <c r="C50" s="18">
        <f>(1031.0/B50*100)</f>
        <v/>
      </c>
      <c r="D50" s="19" t="n">
        <v>10764</v>
      </c>
      <c r="E50" s="18" t="n">
        <v>431.17520901</v>
      </c>
      <c r="F50" s="20" t="n">
        <v>3.5880409</v>
      </c>
      <c r="G50" s="18" t="n">
        <v>411.82562852</v>
      </c>
      <c r="H50" s="20" t="n">
        <v>14.18689478</v>
      </c>
      <c r="I50" s="18" t="s">
        <v>404</v>
      </c>
      <c r="J50" s="20" t="s">
        <v>404</v>
      </c>
      <c r="K50" s="18" t="s">
        <v>404</v>
      </c>
      <c r="L50" s="20" t="s">
        <v>404</v>
      </c>
      <c r="M50" s="18" t="s">
        <v>404</v>
      </c>
      <c r="N50" s="20" t="s">
        <v>404</v>
      </c>
      <c r="O50" s="18" t="s">
        <v>404</v>
      </c>
      <c r="P50" s="20" t="s">
        <v>404</v>
      </c>
      <c r="Q50" s="18" t="n">
        <v>407.56738483</v>
      </c>
      <c r="R50" s="20" t="n">
        <v>14.45832661</v>
      </c>
    </row>
    <row r="51" spans="1:18">
      <c r="A51" s="15" t="s">
        <v>448</v>
      </c>
      <c r="B51" s="17" t="n">
        <v>6866</v>
      </c>
      <c r="C51" s="18">
        <f>(0.0/B51*100)</f>
        <v/>
      </c>
      <c r="D51" s="19" t="n">
        <v>6866</v>
      </c>
      <c r="E51" s="18" t="n">
        <v>428.0154409</v>
      </c>
      <c r="F51" s="20" t="n">
        <v>2.80955027</v>
      </c>
      <c r="G51" s="18" t="n">
        <v>418.27748617</v>
      </c>
      <c r="H51" s="20" t="n">
        <v>11.8387759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487.6973123</v>
      </c>
      <c r="F52" s="20" t="n">
        <v>3.61395591</v>
      </c>
      <c r="G52" s="18" t="n">
        <v>484.88076022</v>
      </c>
      <c r="H52" s="20" t="n">
        <v>9.090290100000001</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442.90048613</v>
      </c>
      <c r="F53" s="20" t="n">
        <v>1.69974771</v>
      </c>
      <c r="G53" s="18" t="n">
        <v>444.16755633</v>
      </c>
      <c r="H53" s="20" t="n">
        <v>4.41680467</v>
      </c>
      <c r="I53" s="18" t="s">
        <v>404</v>
      </c>
      <c r="J53" s="20" t="s">
        <v>404</v>
      </c>
      <c r="K53" s="18" t="s">
        <v>404</v>
      </c>
      <c r="L53" s="20" t="s">
        <v>404</v>
      </c>
      <c r="M53" s="18" t="s">
        <v>404</v>
      </c>
      <c r="N53" s="20" t="s">
        <v>404</v>
      </c>
      <c r="O53" s="18" t="s">
        <v>404</v>
      </c>
      <c r="P53" s="20" t="s">
        <v>404</v>
      </c>
      <c r="Q53" s="18" t="n">
        <v>331.3501809</v>
      </c>
      <c r="R53" s="20" t="n">
        <v>29.82560251</v>
      </c>
    </row>
    <row r="54" spans="1:18">
      <c r="A54" s="15" t="s">
        <v>451</v>
      </c>
      <c r="B54" s="17" t="n">
        <v>4740</v>
      </c>
      <c r="C54" s="18">
        <f>(199.0/B54*100)</f>
        <v/>
      </c>
      <c r="D54" s="19" t="n">
        <v>4541</v>
      </c>
      <c r="E54" s="18" t="n">
        <v>357.10821735</v>
      </c>
      <c r="F54" s="20" t="n">
        <v>3.45071024</v>
      </c>
      <c r="G54" s="18" t="n">
        <v>364.08178824</v>
      </c>
      <c r="H54" s="20" t="n">
        <v>14.50213481</v>
      </c>
      <c r="I54" s="18" t="s">
        <v>404</v>
      </c>
      <c r="J54" s="20" t="s">
        <v>404</v>
      </c>
      <c r="K54" s="18" t="s">
        <v>404</v>
      </c>
      <c r="L54" s="20" t="s">
        <v>404</v>
      </c>
      <c r="M54" s="18" t="s">
        <v>404</v>
      </c>
      <c r="N54" s="20" t="s">
        <v>404</v>
      </c>
      <c r="O54" s="18" t="s">
        <v>404</v>
      </c>
      <c r="P54" s="20" t="s">
        <v>404</v>
      </c>
      <c r="Q54" s="18" t="n">
        <v>349.79502084</v>
      </c>
      <c r="R54" s="20" t="n">
        <v>8.360202689999999</v>
      </c>
    </row>
    <row r="55" spans="1:18">
      <c r="A55" s="15" t="s">
        <v>452</v>
      </c>
      <c r="B55" s="17" t="n">
        <v>5316</v>
      </c>
      <c r="C55" s="18">
        <f>(43.0/B55*100)</f>
        <v/>
      </c>
      <c r="D55" s="19" t="n">
        <v>5273</v>
      </c>
      <c r="E55" s="18" t="n">
        <v>401.64393575</v>
      </c>
      <c r="F55" s="20" t="n">
        <v>3.0462886</v>
      </c>
      <c r="G55" s="18" t="n">
        <v>391.71485085</v>
      </c>
      <c r="H55" s="20" t="n">
        <v>8.822999129999999</v>
      </c>
      <c r="I55" s="18" t="s">
        <v>404</v>
      </c>
      <c r="J55" s="20" t="s">
        <v>404</v>
      </c>
      <c r="K55" s="18" t="s">
        <v>404</v>
      </c>
      <c r="L55" s="20" t="s">
        <v>404</v>
      </c>
      <c r="M55" s="18" t="s">
        <v>404</v>
      </c>
      <c r="N55" s="20" t="s">
        <v>404</v>
      </c>
      <c r="O55" s="18" t="s">
        <v>404</v>
      </c>
      <c r="P55" s="20" t="s">
        <v>404</v>
      </c>
      <c r="Q55" s="18" t="n">
        <v>410.80889049</v>
      </c>
      <c r="R55" s="20" t="n">
        <v>36.55542469</v>
      </c>
    </row>
    <row r="56" spans="1:18">
      <c r="A56" s="15" t="s">
        <v>453</v>
      </c>
      <c r="B56" s="17" t="n">
        <v>5359</v>
      </c>
      <c r="C56" s="18">
        <f>(0.0/B56*100)</f>
        <v/>
      </c>
      <c r="D56" s="19" t="n">
        <v>5359</v>
      </c>
      <c r="E56" s="18" t="n">
        <v>527.73044838</v>
      </c>
      <c r="F56" s="20" t="n">
        <v>2.9399586</v>
      </c>
      <c r="G56" s="18" t="n">
        <v>529.93369526</v>
      </c>
      <c r="H56" s="20" t="n">
        <v>14.72710497</v>
      </c>
      <c r="I56" s="18" t="s">
        <v>404</v>
      </c>
      <c r="J56" s="20" t="s">
        <v>404</v>
      </c>
      <c r="K56" s="18" t="s">
        <v>404</v>
      </c>
      <c r="L56" s="20" t="s">
        <v>404</v>
      </c>
      <c r="M56" s="18" t="s">
        <v>404</v>
      </c>
      <c r="N56" s="20" t="s">
        <v>404</v>
      </c>
      <c r="O56" s="18" t="s">
        <v>404</v>
      </c>
      <c r="P56" s="20" t="s">
        <v>404</v>
      </c>
      <c r="Q56" s="18" t="n">
        <v>504.85350817</v>
      </c>
      <c r="R56" s="20" t="n">
        <v>16.13663374</v>
      </c>
    </row>
    <row r="57" spans="1:18">
      <c r="A57" s="15" t="s">
        <v>454</v>
      </c>
      <c r="B57" s="17" t="n">
        <v>6513</v>
      </c>
      <c r="C57" s="18">
        <f>(0.0/B57*100)</f>
        <v/>
      </c>
      <c r="D57" s="19" t="n">
        <v>6513</v>
      </c>
      <c r="E57" s="18" t="n">
        <v>400.27715897</v>
      </c>
      <c r="F57" s="20" t="n">
        <v>3.07236559</v>
      </c>
      <c r="G57" s="18" t="n">
        <v>375.58071962</v>
      </c>
      <c r="H57" s="20" t="n">
        <v>13.39169968</v>
      </c>
      <c r="I57" s="18" t="s">
        <v>404</v>
      </c>
      <c r="J57" s="20" t="s">
        <v>404</v>
      </c>
      <c r="K57" s="18" t="s">
        <v>404</v>
      </c>
      <c r="L57" s="20" t="s">
        <v>404</v>
      </c>
      <c r="M57" s="18" t="s">
        <v>404</v>
      </c>
      <c r="N57" s="20" t="s">
        <v>404</v>
      </c>
      <c r="O57" s="18" t="s">
        <v>404</v>
      </c>
      <c r="P57" s="20" t="s">
        <v>404</v>
      </c>
      <c r="Q57" s="18" t="n">
        <v>398.50497453</v>
      </c>
      <c r="R57" s="20" t="n">
        <v>22.78838717</v>
      </c>
    </row>
    <row r="58" spans="1:18">
      <c r="A58" s="15" t="s">
        <v>455</v>
      </c>
      <c r="B58" s="17" t="n">
        <v>7267</v>
      </c>
      <c r="C58" s="18">
        <f>(0.0/B58*100)</f>
        <v/>
      </c>
      <c r="D58" s="19" t="n">
        <v>7267</v>
      </c>
      <c r="E58" s="18" t="n">
        <v>409.29976224</v>
      </c>
      <c r="F58" s="20" t="n">
        <v>3.19847615</v>
      </c>
      <c r="G58" s="18" t="n">
        <v>372.9622069</v>
      </c>
      <c r="H58" s="20" t="n">
        <v>21.84418776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347.09548871</v>
      </c>
      <c r="F59" s="20" t="n">
        <v>1.66242772</v>
      </c>
      <c r="G59" s="18" t="n">
        <v>347.38098198</v>
      </c>
      <c r="H59" s="20" t="n">
        <v>3.81704129</v>
      </c>
      <c r="I59" s="18" t="s">
        <v>404</v>
      </c>
      <c r="J59" s="20" t="s">
        <v>404</v>
      </c>
      <c r="K59" s="18" t="s">
        <v>404</v>
      </c>
      <c r="L59" s="20" t="s">
        <v>404</v>
      </c>
      <c r="M59" s="18" t="s">
        <v>404</v>
      </c>
      <c r="N59" s="20" t="s">
        <v>404</v>
      </c>
      <c r="O59" s="18" t="s">
        <v>404</v>
      </c>
      <c r="P59" s="20" t="s">
        <v>404</v>
      </c>
      <c r="Q59" s="18" t="n">
        <v>334.24805</v>
      </c>
      <c r="R59" s="20" t="n">
        <v>14.24776964</v>
      </c>
    </row>
    <row r="60" spans="1:18">
      <c r="A60" s="15" t="s">
        <v>457</v>
      </c>
      <c r="B60" s="17" t="n">
        <v>4546</v>
      </c>
      <c r="C60" s="18">
        <f>(0.0/B60*100)</f>
        <v/>
      </c>
      <c r="D60" s="19" t="n">
        <v>4546</v>
      </c>
      <c r="E60" s="18" t="n">
        <v>348.09128772</v>
      </c>
      <c r="F60" s="20" t="n">
        <v>5.11809778</v>
      </c>
      <c r="G60" s="18" t="n">
        <v>335.40390674</v>
      </c>
      <c r="H60" s="20" t="n">
        <v>12.88469844</v>
      </c>
      <c r="I60" s="18" t="s">
        <v>404</v>
      </c>
      <c r="J60" s="20" t="s">
        <v>404</v>
      </c>
      <c r="K60" s="18" t="s">
        <v>404</v>
      </c>
      <c r="L60" s="20" t="s">
        <v>404</v>
      </c>
      <c r="M60" s="18" t="s">
        <v>404</v>
      </c>
      <c r="N60" s="20" t="s">
        <v>404</v>
      </c>
      <c r="O60" s="18" t="s">
        <v>404</v>
      </c>
      <c r="P60" s="20" t="s">
        <v>404</v>
      </c>
      <c r="Q60" s="18" t="n">
        <v>351.55294318</v>
      </c>
      <c r="R60" s="20" t="n">
        <v>35.89558091</v>
      </c>
    </row>
    <row r="61" spans="1:18">
      <c r="A61" s="15" t="s">
        <v>458</v>
      </c>
      <c r="B61" s="17" t="n">
        <v>6525</v>
      </c>
      <c r="C61" s="18">
        <f>(0.0/B61*100)</f>
        <v/>
      </c>
      <c r="D61" s="19" t="n">
        <v>6525</v>
      </c>
      <c r="E61" s="18" t="n">
        <v>473.09038781</v>
      </c>
      <c r="F61" s="20" t="n">
        <v>2.72089117</v>
      </c>
      <c r="G61" s="18" t="n">
        <v>460.53589809</v>
      </c>
      <c r="H61" s="20" t="n">
        <v>25.25497274</v>
      </c>
      <c r="I61" s="18" t="s">
        <v>404</v>
      </c>
      <c r="J61" s="20" t="s">
        <v>404</v>
      </c>
      <c r="K61" s="18" t="s">
        <v>404</v>
      </c>
      <c r="L61" s="20" t="s">
        <v>404</v>
      </c>
      <c r="M61" s="18" t="s">
        <v>404</v>
      </c>
      <c r="N61" s="20" t="s">
        <v>404</v>
      </c>
      <c r="O61" s="18" t="s">
        <v>404</v>
      </c>
      <c r="P61" s="20" t="s">
        <v>404</v>
      </c>
      <c r="Q61" s="18" t="n">
        <v>430.65876078</v>
      </c>
      <c r="R61" s="20" t="n">
        <v>8.346606749999999</v>
      </c>
    </row>
    <row r="62" spans="1:18">
      <c r="A62" s="15" t="s">
        <v>459</v>
      </c>
      <c r="B62" s="17" t="n">
        <v>4476</v>
      </c>
      <c r="C62" s="18">
        <f>(0.0/B62*100)</f>
        <v/>
      </c>
      <c r="D62" s="19" t="n">
        <v>4476</v>
      </c>
      <c r="E62" s="18" t="n">
        <v>509.52913119</v>
      </c>
      <c r="F62" s="20" t="n">
        <v>1.27708654</v>
      </c>
      <c r="G62" s="18" t="n">
        <v>496.60119712</v>
      </c>
      <c r="H62" s="20" t="n">
        <v>4.77990263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350.92768426</v>
      </c>
      <c r="F63" s="20" t="n">
        <v>1.50368718</v>
      </c>
      <c r="G63" s="18" t="n">
        <v>350.06325759</v>
      </c>
      <c r="H63" s="20" t="n">
        <v>3.86344133</v>
      </c>
      <c r="I63" s="18" t="s">
        <v>404</v>
      </c>
      <c r="J63" s="20" t="s">
        <v>404</v>
      </c>
      <c r="K63" s="18" t="s">
        <v>404</v>
      </c>
      <c r="L63" s="20" t="s">
        <v>404</v>
      </c>
      <c r="M63" s="18" t="s">
        <v>404</v>
      </c>
      <c r="N63" s="20" t="s">
        <v>404</v>
      </c>
      <c r="O63" s="18" t="s">
        <v>404</v>
      </c>
      <c r="P63" s="20" t="s">
        <v>404</v>
      </c>
      <c r="Q63" s="18" t="n">
        <v>361.44484227</v>
      </c>
      <c r="R63" s="20" t="n">
        <v>6.21919701</v>
      </c>
    </row>
    <row r="64" spans="1:18">
      <c r="A64" s="15" t="s">
        <v>461</v>
      </c>
      <c r="B64" s="17" t="n">
        <v>3634</v>
      </c>
      <c r="C64" s="18">
        <f>(27.0/B64*100)</f>
        <v/>
      </c>
      <c r="D64" s="19" t="n">
        <v>3607</v>
      </c>
      <c r="E64" s="18" t="n">
        <v>452.93456625</v>
      </c>
      <c r="F64" s="20" t="n">
        <v>2.01670155</v>
      </c>
      <c r="G64" s="18" t="n">
        <v>420.85031846</v>
      </c>
      <c r="H64" s="20" t="n">
        <v>4.04714084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416.23479728</v>
      </c>
      <c r="F65" s="20" t="n">
        <v>2.51837143</v>
      </c>
      <c r="G65" s="18" t="n">
        <v>396.0853</v>
      </c>
      <c r="H65" s="20" t="n">
        <v>50.79259925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415.33047385</v>
      </c>
      <c r="F66" s="20" t="n">
        <v>1.72338246</v>
      </c>
      <c r="G66" s="18" t="n">
        <v>452.41075963</v>
      </c>
      <c r="H66" s="20" t="n">
        <v>2.76688657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401.02938253</v>
      </c>
      <c r="F67" s="20" t="n">
        <v>3.8598659</v>
      </c>
      <c r="G67" s="18" t="n">
        <v>386.02475904</v>
      </c>
      <c r="H67" s="20" t="n">
        <v>6.71580931</v>
      </c>
      <c r="I67" s="18" t="s">
        <v>404</v>
      </c>
      <c r="J67" s="20" t="s">
        <v>404</v>
      </c>
      <c r="K67" s="18" t="s">
        <v>404</v>
      </c>
      <c r="L67" s="20" t="s">
        <v>404</v>
      </c>
      <c r="M67" s="18" t="s">
        <v>404</v>
      </c>
      <c r="N67" s="20" t="s">
        <v>404</v>
      </c>
      <c r="O67" s="18" t="s">
        <v>404</v>
      </c>
      <c r="P67" s="20" t="s">
        <v>404</v>
      </c>
      <c r="Q67" s="18" t="n">
        <v>378.39570959</v>
      </c>
      <c r="R67" s="20" t="n">
        <v>29.62026196</v>
      </c>
    </row>
    <row r="68" spans="1:18">
      <c r="A68" s="15" t="s">
        <v>465</v>
      </c>
      <c r="B68" s="17" t="n">
        <v>12083</v>
      </c>
      <c r="C68" s="18">
        <f>(0.0/B68*100)</f>
        <v/>
      </c>
      <c r="D68" s="19" t="n">
        <v>12083</v>
      </c>
      <c r="E68" s="18" t="n">
        <v>401.71508086</v>
      </c>
      <c r="F68" s="20" t="n">
        <v>1.01253583</v>
      </c>
      <c r="G68" s="18" t="n">
        <v>413.91688387</v>
      </c>
      <c r="H68" s="20" t="n">
        <v>17.07981689</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433.16057134</v>
      </c>
      <c r="F69" s="20" t="n">
        <v>4.27176531</v>
      </c>
      <c r="G69" s="18" t="n">
        <v>446.53669464</v>
      </c>
      <c r="H69" s="20" t="n">
        <v>22.22145828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494.87161393</v>
      </c>
      <c r="F70" s="20" t="n">
        <v>3.09099997</v>
      </c>
      <c r="G70" s="18" t="n">
        <v>429.85017129</v>
      </c>
      <c r="H70" s="20" t="n">
        <v>21.74012068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535.4710624099999</v>
      </c>
      <c r="F71" s="20" t="n">
        <v>1.62976948</v>
      </c>
      <c r="G71" s="18" t="n">
        <v>423.78456789</v>
      </c>
      <c r="H71" s="20" t="n">
        <v>44.0622922</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500.47705295</v>
      </c>
      <c r="F72" s="20" t="n">
        <v>3.00285003</v>
      </c>
      <c r="G72" s="18" t="n">
        <v>484.84974141</v>
      </c>
      <c r="H72" s="20" t="n">
        <v>11.48215481</v>
      </c>
      <c r="I72" s="18" t="s">
        <v>404</v>
      </c>
      <c r="J72" s="20" t="s">
        <v>404</v>
      </c>
      <c r="K72" s="18" t="s">
        <v>404</v>
      </c>
      <c r="L72" s="20" t="s">
        <v>404</v>
      </c>
      <c r="M72" s="18" t="s">
        <v>404</v>
      </c>
      <c r="N72" s="20" t="s">
        <v>404</v>
      </c>
      <c r="O72" s="18" t="s">
        <v>404</v>
      </c>
      <c r="P72" s="20" t="s">
        <v>404</v>
      </c>
      <c r="Q72" s="18" t="n">
        <v>468.66716437</v>
      </c>
      <c r="R72" s="20" t="n">
        <v>16.36286714</v>
      </c>
    </row>
    <row r="73" spans="1:18">
      <c r="A73" s="15" t="s">
        <v>470</v>
      </c>
      <c r="B73" s="17" t="n">
        <v>8249</v>
      </c>
      <c r="C73" s="18">
        <f>(0.0/B73*100)</f>
        <v/>
      </c>
      <c r="D73" s="19" t="n">
        <v>8249</v>
      </c>
      <c r="E73" s="18" t="n">
        <v>408.91989263</v>
      </c>
      <c r="F73" s="20" t="n">
        <v>3.42002399</v>
      </c>
      <c r="G73" s="18" t="s">
        <v>404</v>
      </c>
      <c r="H73" s="20" t="s">
        <v>404</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426.57183961</v>
      </c>
      <c r="F74" s="20" t="n">
        <v>1.62875646</v>
      </c>
      <c r="G74" s="18" t="n">
        <v>395.93499085</v>
      </c>
      <c r="H74" s="20" t="n">
        <v>5.21063234</v>
      </c>
      <c r="I74" s="18" t="s">
        <v>404</v>
      </c>
      <c r="J74" s="20" t="s">
        <v>404</v>
      </c>
      <c r="K74" s="18" t="s">
        <v>404</v>
      </c>
      <c r="L74" s="20" t="s">
        <v>404</v>
      </c>
      <c r="M74" s="18" t="s">
        <v>404</v>
      </c>
      <c r="N74" s="20" t="s">
        <v>404</v>
      </c>
      <c r="O74" s="18" t="s">
        <v>404</v>
      </c>
      <c r="P74" s="20" t="s">
        <v>404</v>
      </c>
      <c r="Q74" s="18" t="n">
        <v>467.75774054</v>
      </c>
      <c r="R74" s="20" t="n">
        <v>16.54840204</v>
      </c>
    </row>
    <row r="75" spans="1:18">
      <c r="A75" s="15" t="s">
        <v>472</v>
      </c>
      <c r="B75" s="17" t="n">
        <v>5375</v>
      </c>
      <c r="C75" s="18">
        <f>(483.0/B75*100)</f>
        <v/>
      </c>
      <c r="D75" s="19" t="n">
        <v>4892</v>
      </c>
      <c r="E75" s="18" t="n">
        <v>361.49357887</v>
      </c>
      <c r="F75" s="20" t="n">
        <v>4.1028755</v>
      </c>
      <c r="G75" s="18" t="n">
        <v>368.25927697</v>
      </c>
      <c r="H75" s="20" t="n">
        <v>12.14738915</v>
      </c>
      <c r="I75" s="18" t="s">
        <v>404</v>
      </c>
      <c r="J75" s="20" t="s">
        <v>404</v>
      </c>
      <c r="K75" s="18" t="s">
        <v>404</v>
      </c>
      <c r="L75" s="20" t="s">
        <v>404</v>
      </c>
      <c r="M75" s="18" t="s">
        <v>404</v>
      </c>
      <c r="N75" s="20" t="s">
        <v>404</v>
      </c>
      <c r="O75" s="18" t="s">
        <v>404</v>
      </c>
      <c r="P75" s="20" t="s">
        <v>404</v>
      </c>
      <c r="Q75" s="18" t="n">
        <v>350.82924666</v>
      </c>
      <c r="R75" s="20" t="n">
        <v>18.80949678</v>
      </c>
    </row>
    <row r="76" spans="1:18">
      <c r="A76" s="15" t="s">
        <v>473</v>
      </c>
      <c r="B76" s="17" t="n">
        <v>14167</v>
      </c>
      <c r="C76" s="18">
        <f>(1400.0/B76*100)</f>
        <v/>
      </c>
      <c r="D76" s="19" t="n">
        <v>12767</v>
      </c>
      <c r="E76" s="18" t="n">
        <v>433.57288245</v>
      </c>
      <c r="F76" s="20" t="n">
        <v>2.97237447</v>
      </c>
      <c r="G76" s="18" t="n">
        <v>481.49139331</v>
      </c>
      <c r="H76" s="20" t="n">
        <v>19.1153458</v>
      </c>
      <c r="I76" s="18" t="s">
        <v>404</v>
      </c>
      <c r="J76" s="20" t="s">
        <v>404</v>
      </c>
      <c r="K76" s="18" t="s">
        <v>404</v>
      </c>
      <c r="L76" s="20" t="s">
        <v>404</v>
      </c>
      <c r="M76" s="18" t="s">
        <v>404</v>
      </c>
      <c r="N76" s="20" t="s">
        <v>404</v>
      </c>
      <c r="O76" s="18" t="s">
        <v>404</v>
      </c>
      <c r="P76" s="20" t="s">
        <v>404</v>
      </c>
      <c r="Q76" s="18" t="n">
        <v>439.27186846</v>
      </c>
      <c r="R76" s="20" t="n">
        <v>12.84711696</v>
      </c>
    </row>
    <row r="77" spans="1:18">
      <c r="A77" s="15" t="s">
        <v>474</v>
      </c>
      <c r="B77" s="17" t="n">
        <v>6062</v>
      </c>
      <c r="C77" s="18">
        <f>(0.0/B77*100)</f>
        <v/>
      </c>
      <c r="D77" s="19" t="n">
        <v>6062</v>
      </c>
      <c r="E77" s="18" t="n">
        <v>433.05530924</v>
      </c>
      <c r="F77" s="20" t="n">
        <v>3.51459514</v>
      </c>
      <c r="G77" s="18" t="n">
        <v>444.75383131</v>
      </c>
      <c r="H77" s="20" t="n">
        <v>6.97365375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486.83432162</v>
      </c>
      <c r="F78" s="20" t="n">
        <v>3.75266605</v>
      </c>
      <c r="G78" s="18" t="n">
        <v>479.91853097</v>
      </c>
      <c r="H78" s="20" t="n">
        <v>33.81150262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478.13535164</v>
      </c>
      <c r="F79" s="20" t="n">
        <v>8.277787569999999</v>
      </c>
      <c r="G79" s="18" t="n">
        <v>465.70974046</v>
      </c>
      <c r="H79" s="20" t="n">
        <v>19.04304527</v>
      </c>
      <c r="I79" s="18" t="s">
        <v>404</v>
      </c>
      <c r="J79" s="20" t="s">
        <v>404</v>
      </c>
      <c r="K79" s="18" t="s">
        <v>404</v>
      </c>
      <c r="L79" s="20" t="s">
        <v>404</v>
      </c>
      <c r="M79" s="18" t="s">
        <v>404</v>
      </c>
      <c r="N79" s="20" t="s">
        <v>404</v>
      </c>
      <c r="O79" s="18" t="s">
        <v>404</v>
      </c>
      <c r="P79" s="20" t="s">
        <v>404</v>
      </c>
      <c r="Q79" s="18" t="n">
        <v>409.25333894</v>
      </c>
      <c r="R79" s="20" t="n">
        <v>7.43247293</v>
      </c>
    </row>
    <row r="80" spans="1:18">
      <c r="A80" s="15" t="s">
        <v>477</v>
      </c>
      <c r="B80" s="17" t="n">
        <v>7841</v>
      </c>
      <c r="C80" s="18">
        <f>(0.0/B80*100)</f>
        <v/>
      </c>
      <c r="D80" s="19" t="n">
        <v>7841</v>
      </c>
      <c r="E80" s="18" t="n">
        <v>428.55303002</v>
      </c>
      <c r="F80" s="20" t="n">
        <v>3.51525865</v>
      </c>
      <c r="G80" s="18" t="n">
        <v>363.58507409</v>
      </c>
      <c r="H80" s="20" t="n">
        <v>9.65272238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430.64445906</v>
      </c>
      <c r="F81" s="20" t="n">
        <v>3.54775707</v>
      </c>
      <c r="G81" s="18" t="n">
        <v>424.060461</v>
      </c>
      <c r="H81" s="20" t="n">
        <v>13.03566993</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504.11833281</v>
      </c>
      <c r="F7" s="20" t="n">
        <v>1.92382252</v>
      </c>
      <c r="G7" s="18" t="n">
        <v>498.78215578</v>
      </c>
      <c r="H7" s="20" t="n">
        <v>7.43586909</v>
      </c>
      <c r="I7" s="18" t="s">
        <v>404</v>
      </c>
      <c r="J7" s="20" t="s">
        <v>404</v>
      </c>
      <c r="K7" s="18" t="s">
        <v>404</v>
      </c>
      <c r="L7" s="20" t="s">
        <v>404</v>
      </c>
      <c r="M7" s="18" t="s">
        <v>404</v>
      </c>
      <c r="N7" s="20" t="s">
        <v>404</v>
      </c>
      <c r="O7" s="18" t="s">
        <v>404</v>
      </c>
      <c r="P7" s="20" t="s">
        <v>404</v>
      </c>
      <c r="Q7" s="18" t="n">
        <v>496.16564922</v>
      </c>
      <c r="R7" s="20" t="n">
        <v>8.69157358</v>
      </c>
    </row>
    <row r="8" spans="1:18">
      <c r="A8" s="15" t="s">
        <v>405</v>
      </c>
      <c r="B8" s="17" t="n">
        <v>7007</v>
      </c>
      <c r="C8" s="18">
        <f>(0.0/B8*100)</f>
        <v/>
      </c>
      <c r="D8" s="19" t="n">
        <v>7007</v>
      </c>
      <c r="E8" s="18" t="n">
        <v>481.46201318</v>
      </c>
      <c r="F8" s="20" t="n">
        <v>3.83638935</v>
      </c>
      <c r="G8" s="18" t="n">
        <v>497.47782788</v>
      </c>
      <c r="H8" s="20" t="n">
        <v>12.2130292</v>
      </c>
      <c r="I8" s="18" t="s">
        <v>404</v>
      </c>
      <c r="J8" s="20" t="s">
        <v>404</v>
      </c>
      <c r="K8" s="18" t="s">
        <v>404</v>
      </c>
      <c r="L8" s="20" t="s">
        <v>404</v>
      </c>
      <c r="M8" s="18" t="s">
        <v>404</v>
      </c>
      <c r="N8" s="20" t="s">
        <v>404</v>
      </c>
      <c r="O8" s="18" t="s">
        <v>404</v>
      </c>
      <c r="P8" s="20" t="s">
        <v>404</v>
      </c>
      <c r="Q8" s="18" t="n">
        <v>475.29751617</v>
      </c>
      <c r="R8" s="20" t="n">
        <v>22.2051747</v>
      </c>
    </row>
    <row r="9" spans="1:18">
      <c r="A9" s="15" t="s">
        <v>406</v>
      </c>
      <c r="B9" s="17" t="n">
        <v>9651</v>
      </c>
      <c r="C9" s="18">
        <f>(200.0/B9*100)</f>
        <v/>
      </c>
      <c r="D9" s="19" t="n">
        <v>9451</v>
      </c>
      <c r="E9" s="18" t="n">
        <v>504.53735882</v>
      </c>
      <c r="F9" s="20" t="n">
        <v>3.18287917</v>
      </c>
      <c r="G9" s="18" t="n">
        <v>489.21995176</v>
      </c>
      <c r="H9" s="20" t="n">
        <v>8.60719155</v>
      </c>
      <c r="I9" s="18" t="s">
        <v>404</v>
      </c>
      <c r="J9" s="20" t="s">
        <v>404</v>
      </c>
      <c r="K9" s="18" t="s">
        <v>404</v>
      </c>
      <c r="L9" s="20" t="s">
        <v>404</v>
      </c>
      <c r="M9" s="18" t="s">
        <v>404</v>
      </c>
      <c r="N9" s="20" t="s">
        <v>404</v>
      </c>
      <c r="O9" s="18" t="s">
        <v>404</v>
      </c>
      <c r="P9" s="20" t="s">
        <v>404</v>
      </c>
      <c r="Q9" s="18" t="n">
        <v>475.371792</v>
      </c>
      <c r="R9" s="20" t="n">
        <v>15.42635446</v>
      </c>
    </row>
    <row r="10" spans="1:18">
      <c r="A10" s="15" t="s">
        <v>407</v>
      </c>
      <c r="B10" s="17" t="n">
        <v>20058</v>
      </c>
      <c r="C10" s="18">
        <f>(3074.0/B10*100)</f>
        <v/>
      </c>
      <c r="D10" s="19" t="n">
        <v>16984</v>
      </c>
      <c r="E10" s="18" t="n">
        <v>529.22733304</v>
      </c>
      <c r="F10" s="20" t="n">
        <v>3.52397669</v>
      </c>
      <c r="G10" s="18" t="n">
        <v>523.81210853</v>
      </c>
      <c r="H10" s="20" t="n">
        <v>3.48059967</v>
      </c>
      <c r="I10" s="18" t="s">
        <v>404</v>
      </c>
      <c r="J10" s="20" t="s">
        <v>404</v>
      </c>
      <c r="K10" s="18" t="s">
        <v>404</v>
      </c>
      <c r="L10" s="20" t="s">
        <v>404</v>
      </c>
      <c r="M10" s="18" t="s">
        <v>404</v>
      </c>
      <c r="N10" s="20" t="s">
        <v>404</v>
      </c>
      <c r="O10" s="18" t="s">
        <v>404</v>
      </c>
      <c r="P10" s="20" t="s">
        <v>404</v>
      </c>
      <c r="Q10" s="18" t="n">
        <v>554.68300909</v>
      </c>
      <c r="R10" s="20" t="n">
        <v>13.10134629</v>
      </c>
    </row>
    <row r="11" spans="1:18">
      <c r="A11" s="15" t="s">
        <v>408</v>
      </c>
      <c r="B11" s="17" t="n">
        <v>7053</v>
      </c>
      <c r="C11" s="18">
        <f>(137.0/B11*100)</f>
        <v/>
      </c>
      <c r="D11" s="19" t="n">
        <v>6916</v>
      </c>
      <c r="E11" s="18" t="n">
        <v>466.40238977</v>
      </c>
      <c r="F11" s="20" t="n">
        <v>3.61215537</v>
      </c>
      <c r="G11" s="18" t="n">
        <v>444.06082444</v>
      </c>
      <c r="H11" s="20" t="n">
        <v>6.78633808</v>
      </c>
      <c r="I11" s="18" t="s">
        <v>404</v>
      </c>
      <c r="J11" s="20" t="s">
        <v>404</v>
      </c>
      <c r="K11" s="18" t="s">
        <v>404</v>
      </c>
      <c r="L11" s="20" t="s">
        <v>404</v>
      </c>
      <c r="M11" s="18" t="s">
        <v>404</v>
      </c>
      <c r="N11" s="20" t="s">
        <v>404</v>
      </c>
      <c r="O11" s="18" t="s">
        <v>404</v>
      </c>
      <c r="P11" s="20" t="s">
        <v>404</v>
      </c>
      <c r="Q11" s="18" t="n">
        <v>450.59892558</v>
      </c>
      <c r="R11" s="20" t="n">
        <v>16.82878759</v>
      </c>
    </row>
    <row r="12" spans="1:18">
      <c r="A12" s="15" t="s">
        <v>409</v>
      </c>
      <c r="B12" s="17" t="n">
        <v>6894</v>
      </c>
      <c r="C12" s="18">
        <f>(106.0/B12*100)</f>
        <v/>
      </c>
      <c r="D12" s="19" t="n">
        <v>6788</v>
      </c>
      <c r="E12" s="18" t="n">
        <v>489.81488939</v>
      </c>
      <c r="F12" s="20" t="n">
        <v>4.10298302</v>
      </c>
      <c r="G12" s="18" t="n">
        <v>482.16439795</v>
      </c>
      <c r="H12" s="20" t="n">
        <v>7.06668365</v>
      </c>
      <c r="I12" s="18" t="s">
        <v>404</v>
      </c>
      <c r="J12" s="20" t="s">
        <v>404</v>
      </c>
      <c r="K12" s="18" t="s">
        <v>404</v>
      </c>
      <c r="L12" s="20" t="s">
        <v>404</v>
      </c>
      <c r="M12" s="18" t="s">
        <v>404</v>
      </c>
      <c r="N12" s="20" t="s">
        <v>404</v>
      </c>
      <c r="O12" s="18" t="s">
        <v>404</v>
      </c>
      <c r="P12" s="20" t="s">
        <v>404</v>
      </c>
      <c r="Q12" s="18" t="n">
        <v>411.46498449</v>
      </c>
      <c r="R12" s="20" t="n">
        <v>16.3175426</v>
      </c>
    </row>
    <row r="13" spans="1:18">
      <c r="A13" s="15" t="s">
        <v>410</v>
      </c>
      <c r="B13" s="17" t="n">
        <v>7161</v>
      </c>
      <c r="C13" s="18">
        <f>(1175.0/B13*100)</f>
        <v/>
      </c>
      <c r="D13" s="19" t="n">
        <v>5986</v>
      </c>
      <c r="E13" s="18" t="n">
        <v>503.41477477</v>
      </c>
      <c r="F13" s="20" t="n">
        <v>3.6918732</v>
      </c>
      <c r="G13" s="18" t="n">
        <v>495.8348918</v>
      </c>
      <c r="H13" s="20" t="n">
        <v>4.45905143</v>
      </c>
      <c r="I13" s="18" t="s">
        <v>404</v>
      </c>
      <c r="J13" s="20" t="s">
        <v>404</v>
      </c>
      <c r="K13" s="18" t="s">
        <v>404</v>
      </c>
      <c r="L13" s="20" t="s">
        <v>404</v>
      </c>
      <c r="M13" s="18" t="s">
        <v>404</v>
      </c>
      <c r="N13" s="20" t="s">
        <v>404</v>
      </c>
      <c r="O13" s="18" t="s">
        <v>404</v>
      </c>
      <c r="P13" s="20" t="s">
        <v>404</v>
      </c>
      <c r="Q13" s="18" t="n">
        <v>499.49652582</v>
      </c>
      <c r="R13" s="20" t="n">
        <v>8.350382379999999</v>
      </c>
    </row>
    <row r="14" spans="1:18">
      <c r="A14" s="15" t="s">
        <v>411</v>
      </c>
      <c r="B14" s="17" t="n">
        <v>5587</v>
      </c>
      <c r="C14" s="18">
        <f>(0.0/B14*100)</f>
        <v/>
      </c>
      <c r="D14" s="19" t="n">
        <v>5587</v>
      </c>
      <c r="E14" s="18" t="n">
        <v>516.81992622</v>
      </c>
      <c r="F14" s="20" t="n">
        <v>3.09353529</v>
      </c>
      <c r="G14" s="18" t="n">
        <v>523.13711605</v>
      </c>
      <c r="H14" s="20" t="n">
        <v>3.50023492</v>
      </c>
      <c r="I14" s="18" t="s">
        <v>404</v>
      </c>
      <c r="J14" s="20" t="s">
        <v>404</v>
      </c>
      <c r="K14" s="18" t="s">
        <v>404</v>
      </c>
      <c r="L14" s="20" t="s">
        <v>404</v>
      </c>
      <c r="M14" s="18" t="s">
        <v>404</v>
      </c>
      <c r="N14" s="20" t="s">
        <v>404</v>
      </c>
      <c r="O14" s="18" t="s">
        <v>404</v>
      </c>
      <c r="P14" s="20" t="s">
        <v>404</v>
      </c>
      <c r="Q14" s="18" t="n">
        <v>427.75405836</v>
      </c>
      <c r="R14" s="20" t="n">
        <v>11.54329616</v>
      </c>
    </row>
    <row r="15" spans="1:18">
      <c r="A15" s="15" t="s">
        <v>412</v>
      </c>
      <c r="B15" s="17" t="n">
        <v>5882</v>
      </c>
      <c r="C15" s="18">
        <f>(0.0/B15*100)</f>
        <v/>
      </c>
      <c r="D15" s="19" t="n">
        <v>5882</v>
      </c>
      <c r="E15" s="18" t="n">
        <v>530.65687478</v>
      </c>
      <c r="F15" s="20" t="n">
        <v>10.23342793</v>
      </c>
      <c r="G15" s="18" t="n">
        <v>525.00850039</v>
      </c>
      <c r="H15" s="20" t="n">
        <v>2.82687149</v>
      </c>
      <c r="I15" s="18" t="s">
        <v>404</v>
      </c>
      <c r="J15" s="20" t="s">
        <v>404</v>
      </c>
      <c r="K15" s="18" t="s">
        <v>404</v>
      </c>
      <c r="L15" s="20" t="s">
        <v>404</v>
      </c>
      <c r="M15" s="18" t="s">
        <v>404</v>
      </c>
      <c r="N15" s="20" t="s">
        <v>404</v>
      </c>
      <c r="O15" s="18" t="s">
        <v>404</v>
      </c>
      <c r="P15" s="20" t="s">
        <v>404</v>
      </c>
      <c r="Q15" s="18" t="n">
        <v>543.16128774</v>
      </c>
      <c r="R15" s="20" t="n">
        <v>16.87812982</v>
      </c>
    </row>
    <row r="16" spans="1:18">
      <c r="A16" s="15" t="s">
        <v>413</v>
      </c>
      <c r="B16" s="17" t="n">
        <v>6108</v>
      </c>
      <c r="C16" s="18">
        <f>(495.0/B16*100)</f>
        <v/>
      </c>
      <c r="D16" s="19" t="n">
        <v>5613</v>
      </c>
      <c r="E16" s="18" t="n">
        <v>504.45287555</v>
      </c>
      <c r="F16" s="20" t="n">
        <v>6.26853451</v>
      </c>
      <c r="G16" s="18" t="n">
        <v>502.66745991</v>
      </c>
      <c r="H16" s="20" t="n">
        <v>6.4968924</v>
      </c>
      <c r="I16" s="18" t="s">
        <v>404</v>
      </c>
      <c r="J16" s="20" t="s">
        <v>404</v>
      </c>
      <c r="K16" s="18" t="s">
        <v>404</v>
      </c>
      <c r="L16" s="20" t="s">
        <v>404</v>
      </c>
      <c r="M16" s="18" t="s">
        <v>404</v>
      </c>
      <c r="N16" s="20" t="s">
        <v>404</v>
      </c>
      <c r="O16" s="18" t="s">
        <v>404</v>
      </c>
      <c r="P16" s="20" t="s">
        <v>404</v>
      </c>
      <c r="Q16" s="18" t="n">
        <v>451.81076692</v>
      </c>
      <c r="R16" s="20" t="n">
        <v>35.07883689</v>
      </c>
    </row>
    <row r="17" spans="1:18">
      <c r="A17" s="15" t="s">
        <v>414</v>
      </c>
      <c r="B17" s="17" t="n">
        <v>6504</v>
      </c>
      <c r="C17" s="18">
        <f>(1325.0/B17*100)</f>
        <v/>
      </c>
      <c r="D17" s="19" t="n">
        <v>5179</v>
      </c>
      <c r="E17" s="18" t="n">
        <v>505.19434113</v>
      </c>
      <c r="F17" s="20" t="n">
        <v>7.93024641</v>
      </c>
      <c r="G17" s="18" t="n">
        <v>508.40402892</v>
      </c>
      <c r="H17" s="20" t="n">
        <v>5.22126135</v>
      </c>
      <c r="I17" s="18" t="s">
        <v>404</v>
      </c>
      <c r="J17" s="20" t="s">
        <v>404</v>
      </c>
      <c r="K17" s="18" t="s">
        <v>404</v>
      </c>
      <c r="L17" s="20" t="s">
        <v>404</v>
      </c>
      <c r="M17" s="18" t="s">
        <v>404</v>
      </c>
      <c r="N17" s="20" t="s">
        <v>404</v>
      </c>
      <c r="O17" s="18" t="s">
        <v>404</v>
      </c>
      <c r="P17" s="20" t="s">
        <v>404</v>
      </c>
      <c r="Q17" s="18" t="n">
        <v>557.71038774</v>
      </c>
      <c r="R17" s="20" t="n">
        <v>17.20288454</v>
      </c>
    </row>
    <row r="18" spans="1:18">
      <c r="A18" s="15" t="s">
        <v>415</v>
      </c>
      <c r="B18" s="17" t="n">
        <v>5532</v>
      </c>
      <c r="C18" s="18">
        <f>(0.0/B18*100)</f>
        <v/>
      </c>
      <c r="D18" s="19" t="n">
        <v>5532</v>
      </c>
      <c r="E18" s="18" t="n">
        <v>473.33449138</v>
      </c>
      <c r="F18" s="20" t="n">
        <v>7.34265071</v>
      </c>
      <c r="G18" s="18" t="n">
        <v>462.77675753</v>
      </c>
      <c r="H18" s="20" t="n">
        <v>6.50443509</v>
      </c>
      <c r="I18" s="18" t="s">
        <v>404</v>
      </c>
      <c r="J18" s="20" t="s">
        <v>404</v>
      </c>
      <c r="K18" s="18" t="s">
        <v>404</v>
      </c>
      <c r="L18" s="20" t="s">
        <v>404</v>
      </c>
      <c r="M18" s="18" t="s">
        <v>404</v>
      </c>
      <c r="N18" s="20" t="s">
        <v>404</v>
      </c>
      <c r="O18" s="18" t="s">
        <v>404</v>
      </c>
      <c r="P18" s="20" t="s">
        <v>404</v>
      </c>
      <c r="Q18" s="18" t="n">
        <v>456.6551332</v>
      </c>
      <c r="R18" s="20" t="n">
        <v>33.20511128</v>
      </c>
    </row>
    <row r="19" spans="1:18">
      <c r="A19" s="15" t="s">
        <v>416</v>
      </c>
      <c r="B19" s="17" t="n">
        <v>5658</v>
      </c>
      <c r="C19" s="18">
        <f>(327.0/B19*100)</f>
        <v/>
      </c>
      <c r="D19" s="19" t="n">
        <v>5331</v>
      </c>
      <c r="E19" s="18" t="n">
        <v>471.8633787</v>
      </c>
      <c r="F19" s="20" t="n">
        <v>4.32723022</v>
      </c>
      <c r="G19" s="18" t="n">
        <v>460.94244234</v>
      </c>
      <c r="H19" s="20" t="n">
        <v>12.69063259</v>
      </c>
      <c r="I19" s="18" t="s">
        <v>404</v>
      </c>
      <c r="J19" s="20" t="s">
        <v>404</v>
      </c>
      <c r="K19" s="18" t="s">
        <v>404</v>
      </c>
      <c r="L19" s="20" t="s">
        <v>404</v>
      </c>
      <c r="M19" s="18" t="s">
        <v>404</v>
      </c>
      <c r="N19" s="20" t="s">
        <v>404</v>
      </c>
      <c r="O19" s="18" t="s">
        <v>404</v>
      </c>
      <c r="P19" s="20" t="s">
        <v>404</v>
      </c>
      <c r="Q19" s="18" t="n">
        <v>488.16775273</v>
      </c>
      <c r="R19" s="20" t="n">
        <v>16.73928433</v>
      </c>
    </row>
    <row r="20" spans="1:18">
      <c r="A20" s="15" t="s">
        <v>417</v>
      </c>
      <c r="B20" s="17" t="n">
        <v>3371</v>
      </c>
      <c r="C20" s="18">
        <f>(24.0/B20*100)</f>
        <v/>
      </c>
      <c r="D20" s="19" t="n">
        <v>3347</v>
      </c>
      <c r="E20" s="18" t="n">
        <v>482.35202854</v>
      </c>
      <c r="F20" s="20" t="n">
        <v>5.08488422</v>
      </c>
      <c r="G20" s="18" t="n">
        <v>482.00576839</v>
      </c>
      <c r="H20" s="20" t="n">
        <v>2.13303875</v>
      </c>
      <c r="I20" s="18" t="s">
        <v>404</v>
      </c>
      <c r="J20" s="20" t="s">
        <v>404</v>
      </c>
      <c r="K20" s="18" t="s">
        <v>404</v>
      </c>
      <c r="L20" s="20" t="s">
        <v>404</v>
      </c>
      <c r="M20" s="18" t="s">
        <v>404</v>
      </c>
      <c r="N20" s="20" t="s">
        <v>404</v>
      </c>
      <c r="O20" s="18" t="s">
        <v>404</v>
      </c>
      <c r="P20" s="20" t="s">
        <v>404</v>
      </c>
      <c r="Q20" s="18" t="n">
        <v>426.40696842</v>
      </c>
      <c r="R20" s="20" t="n">
        <v>18.78917593</v>
      </c>
    </row>
    <row r="21" spans="1:18">
      <c r="A21" s="15" t="s">
        <v>418</v>
      </c>
      <c r="B21" s="17" t="n">
        <v>5741</v>
      </c>
      <c r="C21" s="18">
        <f>(0.0/B21*100)</f>
        <v/>
      </c>
      <c r="D21" s="19" t="n">
        <v>5741</v>
      </c>
      <c r="E21" s="18" t="n">
        <v>521.6610480099999</v>
      </c>
      <c r="F21" s="20" t="n">
        <v>4.14169077</v>
      </c>
      <c r="G21" s="18" t="n">
        <v>520.39766808</v>
      </c>
      <c r="H21" s="20" t="n">
        <v>3.7630092</v>
      </c>
      <c r="I21" s="18" t="s">
        <v>404</v>
      </c>
      <c r="J21" s="20" t="s">
        <v>404</v>
      </c>
      <c r="K21" s="18" t="s">
        <v>404</v>
      </c>
      <c r="L21" s="20" t="s">
        <v>404</v>
      </c>
      <c r="M21" s="18" t="s">
        <v>404</v>
      </c>
      <c r="N21" s="20" t="s">
        <v>404</v>
      </c>
      <c r="O21" s="18" t="s">
        <v>404</v>
      </c>
      <c r="P21" s="20" t="s">
        <v>404</v>
      </c>
      <c r="Q21" s="18" t="n">
        <v>518.97454791</v>
      </c>
      <c r="R21" s="20" t="n">
        <v>7.71514272</v>
      </c>
    </row>
    <row r="22" spans="1:18">
      <c r="A22" s="15" t="s">
        <v>419</v>
      </c>
      <c r="B22" s="17" t="n">
        <v>6598</v>
      </c>
      <c r="C22" s="18">
        <f>(0.0/B22*100)</f>
        <v/>
      </c>
      <c r="D22" s="19" t="n">
        <v>6598</v>
      </c>
      <c r="E22" s="18" t="n">
        <v>475.84449302</v>
      </c>
      <c r="F22" s="20" t="n">
        <v>5.42927384</v>
      </c>
      <c r="G22" s="18" t="n">
        <v>481.33906279</v>
      </c>
      <c r="H22" s="20" t="n">
        <v>7.92129808</v>
      </c>
      <c r="I22" s="18" t="s">
        <v>404</v>
      </c>
      <c r="J22" s="20" t="s">
        <v>404</v>
      </c>
      <c r="K22" s="18" t="s">
        <v>404</v>
      </c>
      <c r="L22" s="20" t="s">
        <v>404</v>
      </c>
      <c r="M22" s="18" t="s">
        <v>404</v>
      </c>
      <c r="N22" s="20" t="s">
        <v>404</v>
      </c>
      <c r="O22" s="18" t="s">
        <v>404</v>
      </c>
      <c r="P22" s="20" t="s">
        <v>404</v>
      </c>
      <c r="Q22" s="18" t="n">
        <v>509.89095172</v>
      </c>
      <c r="R22" s="20" t="n">
        <v>20.53176782</v>
      </c>
    </row>
    <row r="23" spans="1:18">
      <c r="A23" s="15" t="s">
        <v>420</v>
      </c>
      <c r="B23" s="17" t="n">
        <v>11583</v>
      </c>
      <c r="C23" s="18">
        <f>(3185.0/B23*100)</f>
        <v/>
      </c>
      <c r="D23" s="19" t="n">
        <v>8398</v>
      </c>
      <c r="E23" s="18" t="n">
        <v>490.98361811</v>
      </c>
      <c r="F23" s="20" t="n">
        <v>3.69959229</v>
      </c>
      <c r="G23" s="18" t="n">
        <v>475.34393851</v>
      </c>
      <c r="H23" s="20" t="n">
        <v>12.08456436</v>
      </c>
      <c r="I23" s="18" t="s">
        <v>404</v>
      </c>
      <c r="J23" s="20" t="s">
        <v>404</v>
      </c>
      <c r="K23" s="18" t="s">
        <v>404</v>
      </c>
      <c r="L23" s="20" t="s">
        <v>404</v>
      </c>
      <c r="M23" s="18" t="s">
        <v>404</v>
      </c>
      <c r="N23" s="20" t="s">
        <v>404</v>
      </c>
      <c r="O23" s="18" t="s">
        <v>404</v>
      </c>
      <c r="P23" s="20" t="s">
        <v>404</v>
      </c>
      <c r="Q23" s="18" t="n">
        <v>475.04073337</v>
      </c>
      <c r="R23" s="20" t="n">
        <v>22.26795262</v>
      </c>
    </row>
    <row r="24" spans="1:18">
      <c r="A24" s="15" t="s">
        <v>421</v>
      </c>
      <c r="B24" s="17" t="n">
        <v>6647</v>
      </c>
      <c r="C24" s="18">
        <f>(0.0/B24*100)</f>
        <v/>
      </c>
      <c r="D24" s="19" t="n">
        <v>6647</v>
      </c>
      <c r="E24" s="18" t="n">
        <v>524.1285503</v>
      </c>
      <c r="F24" s="20" t="n">
        <v>5.29403917</v>
      </c>
      <c r="G24" s="18" t="n">
        <v>506.1318277</v>
      </c>
      <c r="H24" s="20" t="n">
        <v>5.80026764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519.13001204</v>
      </c>
      <c r="F25" s="20" t="n">
        <v>3.51385949</v>
      </c>
      <c r="G25" s="18" t="n">
        <v>472.73240351</v>
      </c>
      <c r="H25" s="20" t="n">
        <v>14.87926717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489.43244727</v>
      </c>
      <c r="F26" s="20" t="n">
        <v>1.86496598</v>
      </c>
      <c r="G26" s="18" t="n">
        <v>478.64751176</v>
      </c>
      <c r="H26" s="20" t="n">
        <v>6.58982706</v>
      </c>
      <c r="I26" s="18" t="s">
        <v>404</v>
      </c>
      <c r="J26" s="20" t="s">
        <v>404</v>
      </c>
      <c r="K26" s="18" t="s">
        <v>404</v>
      </c>
      <c r="L26" s="20" t="s">
        <v>404</v>
      </c>
      <c r="M26" s="18" t="s">
        <v>404</v>
      </c>
      <c r="N26" s="20" t="s">
        <v>404</v>
      </c>
      <c r="O26" s="18" t="s">
        <v>404</v>
      </c>
      <c r="P26" s="20" t="s">
        <v>404</v>
      </c>
      <c r="Q26" s="18" t="n">
        <v>454.57605717</v>
      </c>
      <c r="R26" s="20" t="n">
        <v>14.6515356</v>
      </c>
    </row>
    <row r="27" spans="1:18">
      <c r="A27" s="15" t="s">
        <v>424</v>
      </c>
      <c r="B27" s="17" t="n">
        <v>5299</v>
      </c>
      <c r="C27" s="18">
        <f>(0.0/B27*100)</f>
        <v/>
      </c>
      <c r="D27" s="19" t="n">
        <v>5299</v>
      </c>
      <c r="E27" s="18" t="n">
        <v>483.82676358</v>
      </c>
      <c r="F27" s="20" t="n">
        <v>2.55913673</v>
      </c>
      <c r="G27" s="18" t="n">
        <v>480.17926483</v>
      </c>
      <c r="H27" s="20" t="n">
        <v>1.59144588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422.71468448</v>
      </c>
      <c r="F28" s="20" t="n">
        <v>2.9115512</v>
      </c>
      <c r="G28" s="18" t="n">
        <v>426.19359077</v>
      </c>
      <c r="H28" s="20" t="n">
        <v>7.24669882</v>
      </c>
      <c r="I28" s="18" t="s">
        <v>404</v>
      </c>
      <c r="J28" s="20" t="s">
        <v>404</v>
      </c>
      <c r="K28" s="18" t="s">
        <v>404</v>
      </c>
      <c r="L28" s="20" t="s">
        <v>404</v>
      </c>
      <c r="M28" s="18" t="s">
        <v>404</v>
      </c>
      <c r="N28" s="20" t="s">
        <v>404</v>
      </c>
      <c r="O28" s="18" t="s">
        <v>404</v>
      </c>
      <c r="P28" s="20" t="s">
        <v>404</v>
      </c>
      <c r="Q28" s="18" t="n">
        <v>444.16229846</v>
      </c>
      <c r="R28" s="20" t="n">
        <v>12.45725434</v>
      </c>
    </row>
    <row r="29" spans="1:18">
      <c r="A29" s="15" t="s">
        <v>426</v>
      </c>
      <c r="B29" s="17" t="n">
        <v>5385</v>
      </c>
      <c r="C29" s="18">
        <f>(1123.0/B29*100)</f>
        <v/>
      </c>
      <c r="D29" s="19" t="n">
        <v>4262</v>
      </c>
      <c r="E29" s="18" t="n">
        <v>506.18161347</v>
      </c>
      <c r="F29" s="20" t="n">
        <v>5.97738756</v>
      </c>
      <c r="G29" s="18" t="n">
        <v>511.15485155</v>
      </c>
      <c r="H29" s="20" t="n">
        <v>16.9054337</v>
      </c>
      <c r="I29" s="18" t="s">
        <v>404</v>
      </c>
      <c r="J29" s="20" t="s">
        <v>404</v>
      </c>
      <c r="K29" s="18" t="s">
        <v>404</v>
      </c>
      <c r="L29" s="20" t="s">
        <v>404</v>
      </c>
      <c r="M29" s="18" t="s">
        <v>404</v>
      </c>
      <c r="N29" s="20" t="s">
        <v>404</v>
      </c>
      <c r="O29" s="18" t="s">
        <v>404</v>
      </c>
      <c r="P29" s="20" t="s">
        <v>404</v>
      </c>
      <c r="Q29" s="18" t="n">
        <v>485.11514984</v>
      </c>
      <c r="R29" s="20" t="n">
        <v>11.57716724</v>
      </c>
    </row>
    <row r="30" spans="1:18">
      <c r="A30" s="15" t="s">
        <v>427</v>
      </c>
      <c r="B30" s="17" t="n">
        <v>4520</v>
      </c>
      <c r="C30" s="18">
        <f>(1053.0/B30*100)</f>
        <v/>
      </c>
      <c r="D30" s="19" t="n">
        <v>3467</v>
      </c>
      <c r="E30" s="18" t="n">
        <v>512.7464063800001</v>
      </c>
      <c r="F30" s="20" t="n">
        <v>3.06517458</v>
      </c>
      <c r="G30" s="18" t="n">
        <v>485.84488907</v>
      </c>
      <c r="H30" s="20" t="n">
        <v>7.63604543</v>
      </c>
      <c r="I30" s="18" t="s">
        <v>404</v>
      </c>
      <c r="J30" s="20" t="s">
        <v>404</v>
      </c>
      <c r="K30" s="18" t="s">
        <v>404</v>
      </c>
      <c r="L30" s="20" t="s">
        <v>404</v>
      </c>
      <c r="M30" s="18" t="s">
        <v>404</v>
      </c>
      <c r="N30" s="20" t="s">
        <v>404</v>
      </c>
      <c r="O30" s="18" t="s">
        <v>404</v>
      </c>
      <c r="P30" s="20" t="s">
        <v>404</v>
      </c>
      <c r="Q30" s="18" t="n">
        <v>466.27942076</v>
      </c>
      <c r="R30" s="20" t="n">
        <v>11.42206963</v>
      </c>
    </row>
    <row r="31" spans="1:18">
      <c r="A31" s="15" t="s">
        <v>428</v>
      </c>
      <c r="B31" s="17" t="n">
        <v>5456</v>
      </c>
      <c r="C31" s="18">
        <f>(502.0/B31*100)</f>
        <v/>
      </c>
      <c r="D31" s="19" t="n">
        <v>4954</v>
      </c>
      <c r="E31" s="18" t="n">
        <v>513.77652087</v>
      </c>
      <c r="F31" s="20" t="n">
        <v>3.04623483</v>
      </c>
      <c r="G31" s="18" t="n">
        <v>515.66925417</v>
      </c>
      <c r="H31" s="20" t="n">
        <v>6.1429177</v>
      </c>
      <c r="I31" s="18" t="s">
        <v>404</v>
      </c>
      <c r="J31" s="20" t="s">
        <v>404</v>
      </c>
      <c r="K31" s="18" t="s">
        <v>404</v>
      </c>
      <c r="L31" s="20" t="s">
        <v>404</v>
      </c>
      <c r="M31" s="18" t="s">
        <v>404</v>
      </c>
      <c r="N31" s="20" t="s">
        <v>404</v>
      </c>
      <c r="O31" s="18" t="s">
        <v>404</v>
      </c>
      <c r="P31" s="20" t="s">
        <v>404</v>
      </c>
      <c r="Q31" s="18" t="n">
        <v>505.84772478</v>
      </c>
      <c r="R31" s="20" t="n">
        <v>11.4417775</v>
      </c>
    </row>
    <row r="32" spans="1:18">
      <c r="A32" s="15" t="s">
        <v>429</v>
      </c>
      <c r="B32" s="17" t="n">
        <v>4478</v>
      </c>
      <c r="C32" s="18">
        <f>(0.0/B32*100)</f>
        <v/>
      </c>
      <c r="D32" s="19" t="n">
        <v>4478</v>
      </c>
      <c r="E32" s="18" t="n">
        <v>509.06899624</v>
      </c>
      <c r="F32" s="20" t="n">
        <v>3.46574789</v>
      </c>
      <c r="G32" s="18" t="n">
        <v>498.34397301</v>
      </c>
      <c r="H32" s="20" t="n">
        <v>4.5156901</v>
      </c>
      <c r="I32" s="18" t="s">
        <v>404</v>
      </c>
      <c r="J32" s="20" t="s">
        <v>404</v>
      </c>
      <c r="K32" s="18" t="s">
        <v>404</v>
      </c>
      <c r="L32" s="20" t="s">
        <v>404</v>
      </c>
      <c r="M32" s="18" t="s">
        <v>404</v>
      </c>
      <c r="N32" s="20" t="s">
        <v>404</v>
      </c>
      <c r="O32" s="18" t="s">
        <v>404</v>
      </c>
      <c r="P32" s="20" t="s">
        <v>404</v>
      </c>
      <c r="Q32" s="18" t="n">
        <v>529.05378734</v>
      </c>
      <c r="R32" s="20" t="n">
        <v>12.38433064</v>
      </c>
    </row>
    <row r="33" spans="1:18">
      <c r="A33" s="15" t="s">
        <v>430</v>
      </c>
      <c r="B33" s="17" t="n">
        <v>7325</v>
      </c>
      <c r="C33" s="18">
        <f>(29.0/B33*100)</f>
        <v/>
      </c>
      <c r="D33" s="19" t="n">
        <v>7296</v>
      </c>
      <c r="E33" s="18" t="n">
        <v>498.01663177</v>
      </c>
      <c r="F33" s="20" t="n">
        <v>3.37847753</v>
      </c>
      <c r="G33" s="18" t="n">
        <v>497.91636389</v>
      </c>
      <c r="H33" s="20" t="n">
        <v>6.51972318</v>
      </c>
      <c r="I33" s="18" t="s">
        <v>404</v>
      </c>
      <c r="J33" s="20" t="s">
        <v>404</v>
      </c>
      <c r="K33" s="18" t="s">
        <v>404</v>
      </c>
      <c r="L33" s="20" t="s">
        <v>404</v>
      </c>
      <c r="M33" s="18" t="s">
        <v>404</v>
      </c>
      <c r="N33" s="20" t="s">
        <v>404</v>
      </c>
      <c r="O33" s="18" t="s">
        <v>404</v>
      </c>
      <c r="P33" s="20" t="s">
        <v>404</v>
      </c>
      <c r="Q33" s="18" t="n">
        <v>471.97538611</v>
      </c>
      <c r="R33" s="20" t="n">
        <v>8.885676950000001</v>
      </c>
    </row>
    <row r="34" spans="1:18">
      <c r="A34" s="15" t="s">
        <v>431</v>
      </c>
      <c r="B34" s="17" t="n">
        <v>6350</v>
      </c>
      <c r="C34" s="18">
        <f>(0.0/B34*100)</f>
        <v/>
      </c>
      <c r="D34" s="19" t="n">
        <v>6350</v>
      </c>
      <c r="E34" s="18" t="n">
        <v>451.61943605</v>
      </c>
      <c r="F34" s="20" t="n">
        <v>3.23897666</v>
      </c>
      <c r="G34" s="18" t="n">
        <v>459.75583102</v>
      </c>
      <c r="H34" s="20" t="n">
        <v>11.5644115</v>
      </c>
      <c r="I34" s="18" t="s">
        <v>404</v>
      </c>
      <c r="J34" s="20" t="s">
        <v>404</v>
      </c>
      <c r="K34" s="18" t="s">
        <v>404</v>
      </c>
      <c r="L34" s="20" t="s">
        <v>404</v>
      </c>
      <c r="M34" s="18" t="s">
        <v>404</v>
      </c>
      <c r="N34" s="20" t="s">
        <v>404</v>
      </c>
      <c r="O34" s="18" t="s">
        <v>404</v>
      </c>
      <c r="P34" s="20" t="s">
        <v>404</v>
      </c>
      <c r="Q34" s="18" t="n">
        <v>444.21147689</v>
      </c>
      <c r="R34" s="20" t="n">
        <v>24.16642128</v>
      </c>
    </row>
    <row r="35" spans="1:18">
      <c r="A35" s="15" t="s">
        <v>432</v>
      </c>
      <c r="B35" s="17" t="n">
        <v>6406</v>
      </c>
      <c r="C35" s="18">
        <f>(443.0/B35*100)</f>
        <v/>
      </c>
      <c r="D35" s="19" t="n">
        <v>5963</v>
      </c>
      <c r="E35" s="18" t="n">
        <v>503.66277371</v>
      </c>
      <c r="F35" s="20" t="n">
        <v>1.57306715</v>
      </c>
      <c r="G35" s="18" t="n">
        <v>521.91144107</v>
      </c>
      <c r="H35" s="20" t="n">
        <v>2.88189677</v>
      </c>
      <c r="I35" s="18" t="s">
        <v>404</v>
      </c>
      <c r="J35" s="20" t="s">
        <v>404</v>
      </c>
      <c r="K35" s="18" t="s">
        <v>404</v>
      </c>
      <c r="L35" s="20" t="s">
        <v>404</v>
      </c>
      <c r="M35" s="18" t="s">
        <v>404</v>
      </c>
      <c r="N35" s="20" t="s">
        <v>404</v>
      </c>
      <c r="O35" s="18" t="s">
        <v>404</v>
      </c>
      <c r="P35" s="20" t="s">
        <v>404</v>
      </c>
      <c r="Q35" s="18" t="n">
        <v>482.78065673</v>
      </c>
      <c r="R35" s="20" t="n">
        <v>17.67525669</v>
      </c>
    </row>
    <row r="36" spans="1:18">
      <c r="A36" s="15" t="s">
        <v>433</v>
      </c>
      <c r="B36" s="17" t="n">
        <v>6736</v>
      </c>
      <c r="C36" s="18">
        <f>(10.0/B36*100)</f>
        <v/>
      </c>
      <c r="D36" s="19" t="n">
        <v>6726</v>
      </c>
      <c r="E36" s="18" t="n">
        <v>497.94151801</v>
      </c>
      <c r="F36" s="20" t="n">
        <v>4.97034841</v>
      </c>
      <c r="G36" s="18" t="n">
        <v>494.73787531</v>
      </c>
      <c r="H36" s="20" t="n">
        <v>2.97716538</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501.33109098</v>
      </c>
      <c r="F37" s="20" t="n">
        <v>4.17169122</v>
      </c>
      <c r="G37" s="18" t="n">
        <v>497.85350394</v>
      </c>
      <c r="H37" s="20" t="n">
        <v>5.71596098</v>
      </c>
      <c r="I37" s="18" t="s">
        <v>404</v>
      </c>
      <c r="J37" s="20" t="s">
        <v>404</v>
      </c>
      <c r="K37" s="18" t="s">
        <v>404</v>
      </c>
      <c r="L37" s="20" t="s">
        <v>404</v>
      </c>
      <c r="M37" s="18" t="s">
        <v>404</v>
      </c>
      <c r="N37" s="20" t="s">
        <v>404</v>
      </c>
      <c r="O37" s="18" t="s">
        <v>404</v>
      </c>
      <c r="P37" s="20" t="s">
        <v>404</v>
      </c>
      <c r="Q37" s="18" t="n">
        <v>439.78040965</v>
      </c>
      <c r="R37" s="20" t="n">
        <v>12.19487328</v>
      </c>
    </row>
    <row r="38" spans="1:18">
      <c r="A38" s="15" t="s">
        <v>435</v>
      </c>
      <c r="B38" s="17" t="n">
        <v>5860</v>
      </c>
      <c r="C38" s="18">
        <f>(268.0/B38*100)</f>
        <v/>
      </c>
      <c r="D38" s="19" t="n">
        <v>5592</v>
      </c>
      <c r="E38" s="18" t="n">
        <v>490.49359736</v>
      </c>
      <c r="F38" s="20" t="n">
        <v>4.40751543</v>
      </c>
      <c r="G38" s="18" t="n">
        <v>495.48425743</v>
      </c>
      <c r="H38" s="20" t="n">
        <v>9.09249533</v>
      </c>
      <c r="I38" s="18" t="s">
        <v>404</v>
      </c>
      <c r="J38" s="20" t="s">
        <v>404</v>
      </c>
      <c r="K38" s="18" t="s">
        <v>404</v>
      </c>
      <c r="L38" s="20" t="s">
        <v>404</v>
      </c>
      <c r="M38" s="18" t="s">
        <v>404</v>
      </c>
      <c r="N38" s="20" t="s">
        <v>404</v>
      </c>
      <c r="O38" s="18" t="s">
        <v>404</v>
      </c>
      <c r="P38" s="20" t="s">
        <v>404</v>
      </c>
      <c r="Q38" s="18" t="n">
        <v>468.88423319</v>
      </c>
      <c r="R38" s="20" t="n">
        <v>28.78374389</v>
      </c>
    </row>
    <row r="39" spans="1:18">
      <c r="A39" s="15" t="s">
        <v>436</v>
      </c>
      <c r="B39" s="17" t="n">
        <v>5895</v>
      </c>
      <c r="C39" s="18">
        <f>(0.0/B39*100)</f>
        <v/>
      </c>
      <c r="D39" s="19" t="n">
        <v>5895</v>
      </c>
      <c r="E39" s="18" t="n">
        <v>425.49475835</v>
      </c>
      <c r="F39" s="20" t="n">
        <v>5.55337583</v>
      </c>
      <c r="G39" s="18" t="n">
        <v>431.89778924</v>
      </c>
      <c r="H39" s="20" t="n">
        <v>8.62918956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502.03882229</v>
      </c>
      <c r="F40" s="20" t="n">
        <v>3.36250578</v>
      </c>
      <c r="G40" s="18" t="n">
        <v>470.7402021</v>
      </c>
      <c r="H40" s="20" t="n">
        <v>18.43942698</v>
      </c>
      <c r="I40" s="18" t="s">
        <v>404</v>
      </c>
      <c r="J40" s="20" t="s">
        <v>404</v>
      </c>
      <c r="K40" s="18" t="s">
        <v>404</v>
      </c>
      <c r="L40" s="20" t="s">
        <v>404</v>
      </c>
      <c r="M40" s="18" t="s">
        <v>404</v>
      </c>
      <c r="N40" s="20" t="s">
        <v>404</v>
      </c>
      <c r="O40" s="18" t="s">
        <v>404</v>
      </c>
      <c r="P40" s="20" t="s">
        <v>404</v>
      </c>
      <c r="Q40" s="18" t="n">
        <v>493.06234732</v>
      </c>
      <c r="R40" s="20" t="n">
        <v>6.35346153</v>
      </c>
    </row>
    <row r="41" spans="1:18">
      <c r="A41" s="15" t="s">
        <v>438</v>
      </c>
      <c r="B41" s="17" t="n">
        <v>5712</v>
      </c>
      <c r="C41" s="18">
        <f>(99.0/B41*100)</f>
        <v/>
      </c>
      <c r="D41" s="19" t="n">
        <v>5613</v>
      </c>
      <c r="E41" s="18" t="n">
        <v>495.21705231</v>
      </c>
      <c r="F41" s="20" t="n">
        <v>4.82108657</v>
      </c>
      <c r="G41" s="18" t="n">
        <v>503.57231568</v>
      </c>
      <c r="H41" s="20" t="n">
        <v>6.53562151</v>
      </c>
      <c r="I41" s="18" t="s">
        <v>404</v>
      </c>
      <c r="J41" s="20" t="s">
        <v>404</v>
      </c>
      <c r="K41" s="18" t="s">
        <v>404</v>
      </c>
      <c r="L41" s="20" t="s">
        <v>404</v>
      </c>
      <c r="M41" s="18" t="s">
        <v>404</v>
      </c>
      <c r="N41" s="20" t="s">
        <v>404</v>
      </c>
      <c r="O41" s="18" t="s">
        <v>404</v>
      </c>
      <c r="P41" s="20" t="s">
        <v>404</v>
      </c>
      <c r="Q41" s="18" t="n">
        <v>479.80250326</v>
      </c>
      <c r="R41" s="20" t="n">
        <v>17.36771125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405.41574863</v>
      </c>
      <c r="F44" s="20" t="n">
        <v>4.2752456</v>
      </c>
      <c r="G44" s="18" t="n">
        <v>398.61272419</v>
      </c>
      <c r="H44" s="20" t="n">
        <v>15.15215336</v>
      </c>
      <c r="I44" s="18" t="s">
        <v>404</v>
      </c>
      <c r="J44" s="20" t="s">
        <v>404</v>
      </c>
      <c r="K44" s="18" t="s">
        <v>404</v>
      </c>
      <c r="L44" s="20" t="s">
        <v>404</v>
      </c>
      <c r="M44" s="18" t="s">
        <v>404</v>
      </c>
      <c r="N44" s="20" t="s">
        <v>404</v>
      </c>
      <c r="O44" s="18" t="s">
        <v>404</v>
      </c>
      <c r="P44" s="20" t="s">
        <v>404</v>
      </c>
      <c r="Q44" s="18" t="n">
        <v>439.94914028</v>
      </c>
      <c r="R44" s="20" t="n">
        <v>23.10950491</v>
      </c>
    </row>
    <row r="45" spans="1:18">
      <c r="A45" s="15" t="s">
        <v>442</v>
      </c>
      <c r="B45" s="17" t="n">
        <v>5519</v>
      </c>
      <c r="C45" s="18">
        <f>(0.0/B45*100)</f>
        <v/>
      </c>
      <c r="D45" s="19" t="n">
        <v>5519</v>
      </c>
      <c r="E45" s="18" t="n">
        <v>351.20547342</v>
      </c>
      <c r="F45" s="20" t="n">
        <v>3.8103718</v>
      </c>
      <c r="G45" s="18" t="n">
        <v>350.29457665</v>
      </c>
      <c r="H45" s="20" t="n">
        <v>5.63260202</v>
      </c>
      <c r="I45" s="18" t="s">
        <v>404</v>
      </c>
      <c r="J45" s="20" t="s">
        <v>404</v>
      </c>
      <c r="K45" s="18" t="s">
        <v>404</v>
      </c>
      <c r="L45" s="20" t="s">
        <v>404</v>
      </c>
      <c r="M45" s="18" t="s">
        <v>404</v>
      </c>
      <c r="N45" s="20" t="s">
        <v>404</v>
      </c>
      <c r="O45" s="18" t="s">
        <v>404</v>
      </c>
      <c r="P45" s="20" t="s">
        <v>404</v>
      </c>
      <c r="Q45" s="18" t="n">
        <v>326.41647793</v>
      </c>
      <c r="R45" s="20" t="n">
        <v>20.56682286</v>
      </c>
    </row>
    <row r="46" spans="1:18">
      <c r="A46" s="15" t="s">
        <v>443</v>
      </c>
      <c r="B46" s="17" t="n">
        <v>23141</v>
      </c>
      <c r="C46" s="18">
        <f>(4196.0/B46*100)</f>
        <v/>
      </c>
      <c r="D46" s="19" t="n">
        <v>18945</v>
      </c>
      <c r="E46" s="18" t="n">
        <v>413.95060965</v>
      </c>
      <c r="F46" s="20" t="n">
        <v>3.50292069</v>
      </c>
      <c r="G46" s="18" t="n">
        <v>407.57186081</v>
      </c>
      <c r="H46" s="20" t="n">
        <v>7.78319943</v>
      </c>
      <c r="I46" s="18" t="s">
        <v>404</v>
      </c>
      <c r="J46" s="20" t="s">
        <v>404</v>
      </c>
      <c r="K46" s="18" t="s">
        <v>404</v>
      </c>
      <c r="L46" s="20" t="s">
        <v>404</v>
      </c>
      <c r="M46" s="18" t="s">
        <v>404</v>
      </c>
      <c r="N46" s="20" t="s">
        <v>404</v>
      </c>
      <c r="O46" s="18" t="s">
        <v>404</v>
      </c>
      <c r="P46" s="20" t="s">
        <v>404</v>
      </c>
      <c r="Q46" s="18" t="n">
        <v>378.90227447</v>
      </c>
      <c r="R46" s="20" t="n">
        <v>11.19489548</v>
      </c>
    </row>
    <row r="47" spans="1:18">
      <c r="A47" s="15" t="s">
        <v>444</v>
      </c>
      <c r="B47" s="17" t="n">
        <v>5928</v>
      </c>
      <c r="C47" s="18">
        <f>(0.0/B47*100)</f>
        <v/>
      </c>
      <c r="D47" s="19" t="n">
        <v>5928</v>
      </c>
      <c r="E47" s="18" t="n">
        <v>431.72893307</v>
      </c>
      <c r="F47" s="20" t="n">
        <v>10.49669474</v>
      </c>
      <c r="G47" s="18" t="n">
        <v>429.21706485</v>
      </c>
      <c r="H47" s="20" t="n">
        <v>7.36752564</v>
      </c>
      <c r="I47" s="18" t="s">
        <v>404</v>
      </c>
      <c r="J47" s="20" t="s">
        <v>404</v>
      </c>
      <c r="K47" s="18" t="s">
        <v>404</v>
      </c>
      <c r="L47" s="20" t="s">
        <v>404</v>
      </c>
      <c r="M47" s="18" t="s">
        <v>404</v>
      </c>
      <c r="N47" s="20" t="s">
        <v>404</v>
      </c>
      <c r="O47" s="18" t="s">
        <v>404</v>
      </c>
      <c r="P47" s="20" t="s">
        <v>404</v>
      </c>
      <c r="Q47" s="18" t="n">
        <v>511.19561096</v>
      </c>
      <c r="R47" s="20" t="n">
        <v>19.27305411</v>
      </c>
    </row>
    <row r="48" spans="1:18">
      <c r="A48" s="15" t="s">
        <v>445</v>
      </c>
      <c r="B48" s="17" t="n">
        <v>9841</v>
      </c>
      <c r="C48" s="18">
        <f>(40.0/B48*100)</f>
        <v/>
      </c>
      <c r="D48" s="19" t="n">
        <v>9801</v>
      </c>
      <c r="E48" s="18" t="n">
        <v>497.44527382</v>
      </c>
      <c r="F48" s="20" t="n">
        <v>5.67647961</v>
      </c>
      <c r="G48" s="18" t="n">
        <v>468.05662306</v>
      </c>
      <c r="H48" s="20" t="n">
        <v>25.21167917</v>
      </c>
      <c r="I48" s="18" t="s">
        <v>404</v>
      </c>
      <c r="J48" s="20" t="s">
        <v>404</v>
      </c>
      <c r="K48" s="18" t="s">
        <v>404</v>
      </c>
      <c r="L48" s="20" t="s">
        <v>404</v>
      </c>
      <c r="M48" s="18" t="s">
        <v>404</v>
      </c>
      <c r="N48" s="20" t="s">
        <v>404</v>
      </c>
      <c r="O48" s="18" t="s">
        <v>404</v>
      </c>
      <c r="P48" s="20" t="s">
        <v>404</v>
      </c>
      <c r="Q48" s="18" t="n">
        <v>378.06245769</v>
      </c>
      <c r="R48" s="20" t="n">
        <v>11.25428942</v>
      </c>
    </row>
    <row r="49" spans="1:18">
      <c r="A49" s="15" t="s">
        <v>446</v>
      </c>
      <c r="B49" s="17" t="n">
        <v>6349</v>
      </c>
      <c r="C49" s="18">
        <f>(52.0/B49*100)</f>
        <v/>
      </c>
      <c r="D49" s="19" t="n">
        <v>6297</v>
      </c>
      <c r="E49" s="18" t="n">
        <v>431.40194273</v>
      </c>
      <c r="F49" s="20" t="n">
        <v>4.25148493</v>
      </c>
      <c r="G49" s="18" t="n">
        <v>406.66886135</v>
      </c>
      <c r="H49" s="20" t="n">
        <v>6.62602446</v>
      </c>
      <c r="I49" s="18" t="s">
        <v>404</v>
      </c>
      <c r="J49" s="20" t="s">
        <v>404</v>
      </c>
      <c r="K49" s="18" t="s">
        <v>404</v>
      </c>
      <c r="L49" s="20" t="s">
        <v>404</v>
      </c>
      <c r="M49" s="18" t="s">
        <v>404</v>
      </c>
      <c r="N49" s="20" t="s">
        <v>404</v>
      </c>
      <c r="O49" s="18" t="s">
        <v>404</v>
      </c>
      <c r="P49" s="20" t="s">
        <v>404</v>
      </c>
      <c r="Q49" s="18" t="n">
        <v>409.25333894</v>
      </c>
      <c r="R49" s="20" t="n">
        <v>7.43247293</v>
      </c>
    </row>
    <row r="50" spans="1:18">
      <c r="A50" s="15" t="s">
        <v>447</v>
      </c>
      <c r="B50" s="17" t="n">
        <v>11795</v>
      </c>
      <c r="C50" s="18">
        <f>(1031.0/B50*100)</f>
        <v/>
      </c>
      <c r="D50" s="19" t="n">
        <v>10764</v>
      </c>
      <c r="E50" s="18" t="n">
        <v>431.32479413</v>
      </c>
      <c r="F50" s="20" t="n">
        <v>5.15706364</v>
      </c>
      <c r="G50" s="18" t="n">
        <v>425.00637204</v>
      </c>
      <c r="H50" s="20" t="n">
        <v>5.1309093</v>
      </c>
      <c r="I50" s="18" t="s">
        <v>404</v>
      </c>
      <c r="J50" s="20" t="s">
        <v>404</v>
      </c>
      <c r="K50" s="18" t="s">
        <v>404</v>
      </c>
      <c r="L50" s="20" t="s">
        <v>404</v>
      </c>
      <c r="M50" s="18" t="s">
        <v>404</v>
      </c>
      <c r="N50" s="20" t="s">
        <v>404</v>
      </c>
      <c r="O50" s="18" t="s">
        <v>404</v>
      </c>
      <c r="P50" s="20" t="s">
        <v>404</v>
      </c>
      <c r="Q50" s="18" t="n">
        <v>409.04636529</v>
      </c>
      <c r="R50" s="20" t="n">
        <v>13.58264586</v>
      </c>
    </row>
    <row r="51" spans="1:18">
      <c r="A51" s="15" t="s">
        <v>448</v>
      </c>
      <c r="B51" s="17" t="n">
        <v>6866</v>
      </c>
      <c r="C51" s="18">
        <f>(0.0/B51*100)</f>
        <v/>
      </c>
      <c r="D51" s="19" t="n">
        <v>6866</v>
      </c>
      <c r="E51" s="18" t="n">
        <v>427.7124065</v>
      </c>
      <c r="F51" s="20" t="n">
        <v>2.93963907</v>
      </c>
      <c r="G51" s="18" t="n">
        <v>424.43799951</v>
      </c>
      <c r="H51" s="20" t="n">
        <v>16.76673678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483.72424069</v>
      </c>
      <c r="F52" s="20" t="n">
        <v>3.85918766</v>
      </c>
      <c r="G52" s="18" t="n">
        <v>497.80526376</v>
      </c>
      <c r="H52" s="20" t="n">
        <v>9.205788610000001</v>
      </c>
      <c r="I52" s="18" t="s">
        <v>404</v>
      </c>
      <c r="J52" s="20" t="s">
        <v>404</v>
      </c>
      <c r="K52" s="18" t="s">
        <v>404</v>
      </c>
      <c r="L52" s="20" t="s">
        <v>404</v>
      </c>
      <c r="M52" s="18" t="s">
        <v>404</v>
      </c>
      <c r="N52" s="20" t="s">
        <v>404</v>
      </c>
      <c r="O52" s="18" t="s">
        <v>404</v>
      </c>
      <c r="P52" s="20" t="s">
        <v>404</v>
      </c>
      <c r="Q52" s="18" t="n">
        <v>453.73630392</v>
      </c>
      <c r="R52" s="20" t="n">
        <v>11.12546271</v>
      </c>
    </row>
    <row r="53" spans="1:18">
      <c r="A53" s="15" t="s">
        <v>450</v>
      </c>
      <c r="B53" s="17" t="n">
        <v>5571</v>
      </c>
      <c r="C53" s="18">
        <f>(0.0/B53*100)</f>
        <v/>
      </c>
      <c r="D53" s="19" t="n">
        <v>5571</v>
      </c>
      <c r="E53" s="18" t="n">
        <v>441.51527844</v>
      </c>
      <c r="F53" s="20" t="n">
        <v>2.18614666</v>
      </c>
      <c r="G53" s="18" t="n">
        <v>445.23732187</v>
      </c>
      <c r="H53" s="20" t="n">
        <v>2.25793794</v>
      </c>
      <c r="I53" s="18" t="s">
        <v>404</v>
      </c>
      <c r="J53" s="20" t="s">
        <v>404</v>
      </c>
      <c r="K53" s="18" t="s">
        <v>404</v>
      </c>
      <c r="L53" s="20" t="s">
        <v>404</v>
      </c>
      <c r="M53" s="18" t="s">
        <v>404</v>
      </c>
      <c r="N53" s="20" t="s">
        <v>404</v>
      </c>
      <c r="O53" s="18" t="s">
        <v>404</v>
      </c>
      <c r="P53" s="20" t="s">
        <v>404</v>
      </c>
      <c r="Q53" s="18" t="n">
        <v>331.3501809</v>
      </c>
      <c r="R53" s="20" t="n">
        <v>29.82560251</v>
      </c>
    </row>
    <row r="54" spans="1:18">
      <c r="A54" s="15" t="s">
        <v>451</v>
      </c>
      <c r="B54" s="17" t="n">
        <v>4740</v>
      </c>
      <c r="C54" s="18">
        <f>(199.0/B54*100)</f>
        <v/>
      </c>
      <c r="D54" s="19" t="n">
        <v>4541</v>
      </c>
      <c r="E54" s="18" t="n">
        <v>358.10198251</v>
      </c>
      <c r="F54" s="20" t="n">
        <v>3.59049687</v>
      </c>
      <c r="G54" s="18" t="n">
        <v>355.249772</v>
      </c>
      <c r="H54" s="20" t="n">
        <v>13.47189026</v>
      </c>
      <c r="I54" s="18" t="s">
        <v>404</v>
      </c>
      <c r="J54" s="20" t="s">
        <v>404</v>
      </c>
      <c r="K54" s="18" t="s">
        <v>404</v>
      </c>
      <c r="L54" s="20" t="s">
        <v>404</v>
      </c>
      <c r="M54" s="18" t="s">
        <v>404</v>
      </c>
      <c r="N54" s="20" t="s">
        <v>404</v>
      </c>
      <c r="O54" s="18" t="s">
        <v>404</v>
      </c>
      <c r="P54" s="20" t="s">
        <v>404</v>
      </c>
      <c r="Q54" s="18" t="n">
        <v>349.79502084</v>
      </c>
      <c r="R54" s="20" t="n">
        <v>8.360202689999999</v>
      </c>
    </row>
    <row r="55" spans="1:18">
      <c r="A55" s="15" t="s">
        <v>452</v>
      </c>
      <c r="B55" s="17" t="n">
        <v>5316</v>
      </c>
      <c r="C55" s="18">
        <f>(43.0/B55*100)</f>
        <v/>
      </c>
      <c r="D55" s="19" t="n">
        <v>5273</v>
      </c>
      <c r="E55" s="18" t="n">
        <v>403.15599347</v>
      </c>
      <c r="F55" s="20" t="n">
        <v>3.17450338</v>
      </c>
      <c r="G55" s="18" t="n">
        <v>386.86157673</v>
      </c>
      <c r="H55" s="20" t="n">
        <v>17.68713098</v>
      </c>
      <c r="I55" s="18" t="s">
        <v>404</v>
      </c>
      <c r="J55" s="20" t="s">
        <v>404</v>
      </c>
      <c r="K55" s="18" t="s">
        <v>404</v>
      </c>
      <c r="L55" s="20" t="s">
        <v>404</v>
      </c>
      <c r="M55" s="18" t="s">
        <v>404</v>
      </c>
      <c r="N55" s="20" t="s">
        <v>404</v>
      </c>
      <c r="O55" s="18" t="s">
        <v>404</v>
      </c>
      <c r="P55" s="20" t="s">
        <v>404</v>
      </c>
      <c r="Q55" s="18" t="n">
        <v>346.66035754</v>
      </c>
      <c r="R55" s="20" t="n">
        <v>34.89739196</v>
      </c>
    </row>
    <row r="56" spans="1:18">
      <c r="A56" s="15" t="s">
        <v>453</v>
      </c>
      <c r="B56" s="17" t="n">
        <v>5359</v>
      </c>
      <c r="C56" s="18">
        <f>(0.0/B56*100)</f>
        <v/>
      </c>
      <c r="D56" s="19" t="n">
        <v>5359</v>
      </c>
      <c r="E56" s="18" t="n">
        <v>526.9087193300001</v>
      </c>
      <c r="F56" s="20" t="n">
        <v>3.26930753</v>
      </c>
      <c r="G56" s="18" t="n">
        <v>539.40413</v>
      </c>
      <c r="H56" s="20" t="n">
        <v>12.52190385</v>
      </c>
      <c r="I56" s="18" t="s">
        <v>404</v>
      </c>
      <c r="J56" s="20" t="s">
        <v>404</v>
      </c>
      <c r="K56" s="18" t="s">
        <v>404</v>
      </c>
      <c r="L56" s="20" t="s">
        <v>404</v>
      </c>
      <c r="M56" s="18" t="s">
        <v>404</v>
      </c>
      <c r="N56" s="20" t="s">
        <v>404</v>
      </c>
      <c r="O56" s="18" t="s">
        <v>404</v>
      </c>
      <c r="P56" s="20" t="s">
        <v>404</v>
      </c>
      <c r="Q56" s="18" t="n">
        <v>504.85350817</v>
      </c>
      <c r="R56" s="20" t="n">
        <v>16.13663374</v>
      </c>
    </row>
    <row r="57" spans="1:18">
      <c r="A57" s="15" t="s">
        <v>454</v>
      </c>
      <c r="B57" s="17" t="n">
        <v>6513</v>
      </c>
      <c r="C57" s="18">
        <f>(0.0/B57*100)</f>
        <v/>
      </c>
      <c r="D57" s="19" t="n">
        <v>6513</v>
      </c>
      <c r="E57" s="18" t="n">
        <v>399.71048</v>
      </c>
      <c r="F57" s="20" t="n">
        <v>3.13911676</v>
      </c>
      <c r="G57" s="18" t="n">
        <v>381.47645389</v>
      </c>
      <c r="H57" s="20" t="n">
        <v>10.02604043</v>
      </c>
      <c r="I57" s="18" t="s">
        <v>404</v>
      </c>
      <c r="J57" s="20" t="s">
        <v>404</v>
      </c>
      <c r="K57" s="18" t="s">
        <v>404</v>
      </c>
      <c r="L57" s="20" t="s">
        <v>404</v>
      </c>
      <c r="M57" s="18" t="s">
        <v>404</v>
      </c>
      <c r="N57" s="20" t="s">
        <v>404</v>
      </c>
      <c r="O57" s="18" t="s">
        <v>404</v>
      </c>
      <c r="P57" s="20" t="s">
        <v>404</v>
      </c>
      <c r="Q57" s="18" t="n">
        <v>380.92012055</v>
      </c>
      <c r="R57" s="20" t="n">
        <v>14.9865927</v>
      </c>
    </row>
    <row r="58" spans="1:18">
      <c r="A58" s="15" t="s">
        <v>455</v>
      </c>
      <c r="B58" s="17" t="n">
        <v>7267</v>
      </c>
      <c r="C58" s="18">
        <f>(0.0/B58*100)</f>
        <v/>
      </c>
      <c r="D58" s="19" t="n">
        <v>7267</v>
      </c>
      <c r="E58" s="18" t="n">
        <v>410.19883025</v>
      </c>
      <c r="F58" s="20" t="n">
        <v>3.17812624</v>
      </c>
      <c r="G58" s="18" t="n">
        <v>374.55195741</v>
      </c>
      <c r="H58" s="20" t="n">
        <v>11.63382538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344.93753912</v>
      </c>
      <c r="F59" s="20" t="n">
        <v>1.70731125</v>
      </c>
      <c r="G59" s="18" t="n">
        <v>367.43636434</v>
      </c>
      <c r="H59" s="20" t="n">
        <v>6.21685874</v>
      </c>
      <c r="I59" s="18" t="s">
        <v>404</v>
      </c>
      <c r="J59" s="20" t="s">
        <v>404</v>
      </c>
      <c r="K59" s="18" t="s">
        <v>404</v>
      </c>
      <c r="L59" s="20" t="s">
        <v>404</v>
      </c>
      <c r="M59" s="18" t="s">
        <v>404</v>
      </c>
      <c r="N59" s="20" t="s">
        <v>404</v>
      </c>
      <c r="O59" s="18" t="s">
        <v>404</v>
      </c>
      <c r="P59" s="20" t="s">
        <v>404</v>
      </c>
      <c r="Q59" s="18" t="n">
        <v>340.69523936</v>
      </c>
      <c r="R59" s="20" t="n">
        <v>12.03217126</v>
      </c>
    </row>
    <row r="60" spans="1:18">
      <c r="A60" s="15" t="s">
        <v>457</v>
      </c>
      <c r="B60" s="17" t="n">
        <v>4546</v>
      </c>
      <c r="C60" s="18">
        <f>(0.0/B60*100)</f>
        <v/>
      </c>
      <c r="D60" s="19" t="n">
        <v>4546</v>
      </c>
      <c r="E60" s="18" t="n">
        <v>354.35395144</v>
      </c>
      <c r="F60" s="20" t="n">
        <v>5.78440182</v>
      </c>
      <c r="G60" s="18" t="n">
        <v>327.8928999</v>
      </c>
      <c r="H60" s="20" t="n">
        <v>10.70905378</v>
      </c>
      <c r="I60" s="18" t="s">
        <v>404</v>
      </c>
      <c r="J60" s="20" t="s">
        <v>404</v>
      </c>
      <c r="K60" s="18" t="s">
        <v>404</v>
      </c>
      <c r="L60" s="20" t="s">
        <v>404</v>
      </c>
      <c r="M60" s="18" t="s">
        <v>404</v>
      </c>
      <c r="N60" s="20" t="s">
        <v>404</v>
      </c>
      <c r="O60" s="18" t="s">
        <v>404</v>
      </c>
      <c r="P60" s="20" t="s">
        <v>404</v>
      </c>
      <c r="Q60" s="18" t="n">
        <v>332.78526546</v>
      </c>
      <c r="R60" s="20" t="n">
        <v>29.7009431</v>
      </c>
    </row>
    <row r="61" spans="1:18">
      <c r="A61" s="15" t="s">
        <v>458</v>
      </c>
      <c r="B61" s="17" t="n">
        <v>6525</v>
      </c>
      <c r="C61" s="18">
        <f>(0.0/B61*100)</f>
        <v/>
      </c>
      <c r="D61" s="19" t="n">
        <v>6525</v>
      </c>
      <c r="E61" s="18" t="n">
        <v>469.59339873</v>
      </c>
      <c r="F61" s="20" t="n">
        <v>2.87984945</v>
      </c>
      <c r="G61" s="18" t="n">
        <v>495.4553355</v>
      </c>
      <c r="H61" s="20" t="n">
        <v>10.11995029</v>
      </c>
      <c r="I61" s="18" t="s">
        <v>404</v>
      </c>
      <c r="J61" s="20" t="s">
        <v>404</v>
      </c>
      <c r="K61" s="18" t="s">
        <v>404</v>
      </c>
      <c r="L61" s="20" t="s">
        <v>404</v>
      </c>
      <c r="M61" s="18" t="s">
        <v>404</v>
      </c>
      <c r="N61" s="20" t="s">
        <v>404</v>
      </c>
      <c r="O61" s="18" t="s">
        <v>404</v>
      </c>
      <c r="P61" s="20" t="s">
        <v>404</v>
      </c>
      <c r="Q61" s="18" t="n">
        <v>430.65876078</v>
      </c>
      <c r="R61" s="20" t="n">
        <v>8.346606749999999</v>
      </c>
    </row>
    <row r="62" spans="1:18">
      <c r="A62" s="15" t="s">
        <v>459</v>
      </c>
      <c r="B62" s="17" t="n">
        <v>4476</v>
      </c>
      <c r="C62" s="18">
        <f>(0.0/B62*100)</f>
        <v/>
      </c>
      <c r="D62" s="19" t="n">
        <v>4476</v>
      </c>
      <c r="E62" s="18" t="n">
        <v>508.69051855</v>
      </c>
      <c r="F62" s="20" t="n">
        <v>1.25069397</v>
      </c>
      <c r="G62" s="18" t="s">
        <v>404</v>
      </c>
      <c r="H62" s="20" t="s">
        <v>404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348.26096603</v>
      </c>
      <c r="F63" s="20" t="n">
        <v>1.83662899</v>
      </c>
      <c r="G63" s="18" t="n">
        <v>359.02672757</v>
      </c>
      <c r="H63" s="20" t="n">
        <v>3.07607389</v>
      </c>
      <c r="I63" s="18" t="s">
        <v>404</v>
      </c>
      <c r="J63" s="20" t="s">
        <v>404</v>
      </c>
      <c r="K63" s="18" t="s">
        <v>404</v>
      </c>
      <c r="L63" s="20" t="s">
        <v>404</v>
      </c>
      <c r="M63" s="18" t="s">
        <v>404</v>
      </c>
      <c r="N63" s="20" t="s">
        <v>404</v>
      </c>
      <c r="O63" s="18" t="s">
        <v>404</v>
      </c>
      <c r="P63" s="20" t="s">
        <v>404</v>
      </c>
      <c r="Q63" s="18" t="n">
        <v>361.44484227</v>
      </c>
      <c r="R63" s="20" t="n">
        <v>6.21919701</v>
      </c>
    </row>
    <row r="64" spans="1:18">
      <c r="A64" s="15" t="s">
        <v>461</v>
      </c>
      <c r="B64" s="17" t="n">
        <v>3634</v>
      </c>
      <c r="C64" s="18">
        <f>(27.0/B64*100)</f>
        <v/>
      </c>
      <c r="D64" s="19" t="n">
        <v>3607</v>
      </c>
      <c r="E64" s="18" t="n">
        <v>456.69615371</v>
      </c>
      <c r="F64" s="20" t="n">
        <v>2.75747394</v>
      </c>
      <c r="G64" s="18" t="n">
        <v>437.05355441</v>
      </c>
      <c r="H64" s="20" t="n">
        <v>2.40106791</v>
      </c>
      <c r="I64" s="18" t="s">
        <v>404</v>
      </c>
      <c r="J64" s="20" t="s">
        <v>404</v>
      </c>
      <c r="K64" s="18" t="s">
        <v>404</v>
      </c>
      <c r="L64" s="20" t="s">
        <v>404</v>
      </c>
      <c r="M64" s="18" t="s">
        <v>404</v>
      </c>
      <c r="N64" s="20" t="s">
        <v>404</v>
      </c>
      <c r="O64" s="18" t="s">
        <v>404</v>
      </c>
      <c r="P64" s="20" t="s">
        <v>404</v>
      </c>
      <c r="Q64" s="18" t="n">
        <v>478.60538372</v>
      </c>
      <c r="R64" s="20" t="n">
        <v>13.97094164</v>
      </c>
    </row>
    <row r="65" spans="1:18">
      <c r="A65" s="15" t="s">
        <v>462</v>
      </c>
      <c r="B65" s="17" t="n">
        <v>5325</v>
      </c>
      <c r="C65" s="18">
        <f>(0.0/B65*100)</f>
        <v/>
      </c>
      <c r="D65" s="19" t="n">
        <v>5325</v>
      </c>
      <c r="E65" s="18" t="n">
        <v>416.27289394</v>
      </c>
      <c r="F65" s="20" t="n">
        <v>2.52431441</v>
      </c>
      <c r="G65" s="18" t="n">
        <v>418.95777389</v>
      </c>
      <c r="H65" s="20" t="n">
        <v>18.68996794</v>
      </c>
      <c r="I65" s="18" t="s">
        <v>404</v>
      </c>
      <c r="J65" s="20" t="s">
        <v>404</v>
      </c>
      <c r="K65" s="18" t="s">
        <v>404</v>
      </c>
      <c r="L65" s="20" t="s">
        <v>404</v>
      </c>
      <c r="M65" s="18" t="s">
        <v>404</v>
      </c>
      <c r="N65" s="20" t="s">
        <v>404</v>
      </c>
      <c r="O65" s="18" t="s">
        <v>404</v>
      </c>
      <c r="P65" s="20" t="s">
        <v>404</v>
      </c>
      <c r="Q65" s="18" t="n">
        <v>376.82109126</v>
      </c>
      <c r="R65" s="20" t="n">
        <v>10.0568884</v>
      </c>
    </row>
    <row r="66" spans="1:18">
      <c r="A66" s="15" t="s">
        <v>463</v>
      </c>
      <c r="B66" s="17" t="n">
        <v>5665</v>
      </c>
      <c r="C66" s="18">
        <f>(0.0/B66*100)</f>
        <v/>
      </c>
      <c r="D66" s="19" t="n">
        <v>5665</v>
      </c>
      <c r="E66" s="18" t="n">
        <v>423.36523085</v>
      </c>
      <c r="F66" s="20" t="n">
        <v>1.52004126</v>
      </c>
      <c r="G66" s="18" t="n">
        <v>460.77073511</v>
      </c>
      <c r="H66" s="20" t="n">
        <v>5.56355916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400.36411187</v>
      </c>
      <c r="F67" s="20" t="n">
        <v>3.43805229</v>
      </c>
      <c r="G67" s="18" t="n">
        <v>375.51990065</v>
      </c>
      <c r="H67" s="20" t="n">
        <v>12.10575678</v>
      </c>
      <c r="I67" s="18" t="s">
        <v>404</v>
      </c>
      <c r="J67" s="20" t="s">
        <v>404</v>
      </c>
      <c r="K67" s="18" t="s">
        <v>404</v>
      </c>
      <c r="L67" s="20" t="s">
        <v>404</v>
      </c>
      <c r="M67" s="18" t="s">
        <v>404</v>
      </c>
      <c r="N67" s="20" t="s">
        <v>404</v>
      </c>
      <c r="O67" s="18" t="s">
        <v>404</v>
      </c>
      <c r="P67" s="20" t="s">
        <v>404</v>
      </c>
      <c r="Q67" s="18" t="n">
        <v>369.77658911</v>
      </c>
      <c r="R67" s="20" t="n">
        <v>28.4049271</v>
      </c>
    </row>
    <row r="68" spans="1:18">
      <c r="A68" s="15" t="s">
        <v>465</v>
      </c>
      <c r="B68" s="17" t="n">
        <v>12083</v>
      </c>
      <c r="C68" s="18">
        <f>(0.0/B68*100)</f>
        <v/>
      </c>
      <c r="D68" s="19" t="n">
        <v>12083</v>
      </c>
      <c r="E68" s="18" t="n">
        <v>398.04168545</v>
      </c>
      <c r="F68" s="20" t="n">
        <v>1.05670311</v>
      </c>
      <c r="G68" s="18" t="n">
        <v>478.56965042</v>
      </c>
      <c r="H68" s="20" t="n">
        <v>4.08143132</v>
      </c>
      <c r="I68" s="18" t="s">
        <v>404</v>
      </c>
      <c r="J68" s="20" t="s">
        <v>404</v>
      </c>
      <c r="K68" s="18" t="s">
        <v>404</v>
      </c>
      <c r="L68" s="20" t="s">
        <v>404</v>
      </c>
      <c r="M68" s="18" t="s">
        <v>404</v>
      </c>
      <c r="N68" s="20" t="s">
        <v>404</v>
      </c>
      <c r="O68" s="18" t="s">
        <v>404</v>
      </c>
      <c r="P68" s="20" t="s">
        <v>404</v>
      </c>
      <c r="Q68" s="18" t="n">
        <v>397.46299091</v>
      </c>
      <c r="R68" s="20" t="n">
        <v>10.63447802</v>
      </c>
    </row>
    <row r="69" spans="1:18">
      <c r="A69" s="15" t="s">
        <v>466</v>
      </c>
      <c r="B69" s="17" t="n">
        <v>4876</v>
      </c>
      <c r="C69" s="18">
        <f>(0.0/B69*100)</f>
        <v/>
      </c>
      <c r="D69" s="19" t="n">
        <v>4876</v>
      </c>
      <c r="E69" s="18" t="n">
        <v>432.64403509</v>
      </c>
      <c r="F69" s="20" t="n">
        <v>4.27177916</v>
      </c>
      <c r="G69" s="18" t="n">
        <v>440.09179519</v>
      </c>
      <c r="H69" s="20" t="n">
        <v>13.58756373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494.78844715</v>
      </c>
      <c r="F70" s="20" t="n">
        <v>3.09004303</v>
      </c>
      <c r="G70" s="18" t="n">
        <v>445.272</v>
      </c>
      <c r="H70" s="20" t="n">
        <v>8.19352933</v>
      </c>
      <c r="I70" s="18" t="s">
        <v>404</v>
      </c>
      <c r="J70" s="20" t="s">
        <v>404</v>
      </c>
      <c r="K70" s="18" t="s">
        <v>404</v>
      </c>
      <c r="L70" s="20" t="s">
        <v>404</v>
      </c>
      <c r="M70" s="18" t="s">
        <v>404</v>
      </c>
      <c r="N70" s="20" t="s">
        <v>404</v>
      </c>
      <c r="O70" s="18" t="s">
        <v>404</v>
      </c>
      <c r="P70" s="20" t="s">
        <v>404</v>
      </c>
      <c r="Q70" s="18" t="n">
        <v>498.9708641</v>
      </c>
      <c r="R70" s="20" t="n">
        <v>8.92141172</v>
      </c>
    </row>
    <row r="71" spans="1:18">
      <c r="A71" s="15" t="s">
        <v>468</v>
      </c>
      <c r="B71" s="17" t="n">
        <v>6115</v>
      </c>
      <c r="C71" s="18">
        <f>(0.0/B71*100)</f>
        <v/>
      </c>
      <c r="D71" s="19" t="n">
        <v>6115</v>
      </c>
      <c r="E71" s="18" t="n">
        <v>537.1934186</v>
      </c>
      <c r="F71" s="20" t="n">
        <v>1.76332254</v>
      </c>
      <c r="G71" s="18" t="n">
        <v>513.8639615</v>
      </c>
      <c r="H71" s="20" t="n">
        <v>5.76016207</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502.98727433</v>
      </c>
      <c r="F72" s="20" t="n">
        <v>3.76230687</v>
      </c>
      <c r="G72" s="18" t="n">
        <v>485.03902176</v>
      </c>
      <c r="H72" s="20" t="n">
        <v>7.69297705</v>
      </c>
      <c r="I72" s="18" t="s">
        <v>404</v>
      </c>
      <c r="J72" s="20" t="s">
        <v>404</v>
      </c>
      <c r="K72" s="18" t="s">
        <v>404</v>
      </c>
      <c r="L72" s="20" t="s">
        <v>404</v>
      </c>
      <c r="M72" s="18" t="s">
        <v>404</v>
      </c>
      <c r="N72" s="20" t="s">
        <v>404</v>
      </c>
      <c r="O72" s="18" t="s">
        <v>404</v>
      </c>
      <c r="P72" s="20" t="s">
        <v>404</v>
      </c>
      <c r="Q72" s="18" t="n">
        <v>466.22128012</v>
      </c>
      <c r="R72" s="20" t="n">
        <v>14.62031075</v>
      </c>
    </row>
    <row r="73" spans="1:18">
      <c r="A73" s="15" t="s">
        <v>470</v>
      </c>
      <c r="B73" s="17" t="n">
        <v>8249</v>
      </c>
      <c r="C73" s="18">
        <f>(0.0/B73*100)</f>
        <v/>
      </c>
      <c r="D73" s="19" t="n">
        <v>8249</v>
      </c>
      <c r="E73" s="18" t="n">
        <v>409.33409063</v>
      </c>
      <c r="F73" s="20" t="n">
        <v>3.42050438</v>
      </c>
      <c r="G73" s="18" t="n">
        <v>387.54987334</v>
      </c>
      <c r="H73" s="20" t="n">
        <v>16.84827311</v>
      </c>
      <c r="I73" s="18" t="s">
        <v>404</v>
      </c>
      <c r="J73" s="20" t="s">
        <v>404</v>
      </c>
      <c r="K73" s="18" t="s">
        <v>404</v>
      </c>
      <c r="L73" s="20" t="s">
        <v>404</v>
      </c>
      <c r="M73" s="18" t="s">
        <v>404</v>
      </c>
      <c r="N73" s="20" t="s">
        <v>404</v>
      </c>
      <c r="O73" s="18" t="s">
        <v>404</v>
      </c>
      <c r="P73" s="20" t="s">
        <v>404</v>
      </c>
      <c r="Q73" s="18" t="n">
        <v>408.72399522</v>
      </c>
      <c r="R73" s="20" t="n">
        <v>17.43930424</v>
      </c>
    </row>
    <row r="74" spans="1:18">
      <c r="A74" s="15" t="s">
        <v>471</v>
      </c>
      <c r="B74" s="17" t="n">
        <v>4692</v>
      </c>
      <c r="C74" s="18">
        <f>(484.0/B74*100)</f>
        <v/>
      </c>
      <c r="D74" s="19" t="n">
        <v>4208</v>
      </c>
      <c r="E74" s="18" t="n">
        <v>427.18121015</v>
      </c>
      <c r="F74" s="20" t="n">
        <v>1.7717237</v>
      </c>
      <c r="G74" s="18" t="n">
        <v>415.67395274</v>
      </c>
      <c r="H74" s="20" t="n">
        <v>3.39198235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358.80704689</v>
      </c>
      <c r="F75" s="20" t="n">
        <v>4.83411234</v>
      </c>
      <c r="G75" s="18" t="n">
        <v>368.78105746</v>
      </c>
      <c r="H75" s="20" t="n">
        <v>5.30076804</v>
      </c>
      <c r="I75" s="18" t="s">
        <v>404</v>
      </c>
      <c r="J75" s="20" t="s">
        <v>404</v>
      </c>
      <c r="K75" s="18" t="s">
        <v>404</v>
      </c>
      <c r="L75" s="20" t="s">
        <v>404</v>
      </c>
      <c r="M75" s="18" t="s">
        <v>404</v>
      </c>
      <c r="N75" s="20" t="s">
        <v>404</v>
      </c>
      <c r="O75" s="18" t="s">
        <v>404</v>
      </c>
      <c r="P75" s="20" t="s">
        <v>404</v>
      </c>
      <c r="Q75" s="18" t="n">
        <v>353.95456448</v>
      </c>
      <c r="R75" s="20" t="n">
        <v>17.47754789</v>
      </c>
    </row>
    <row r="76" spans="1:18">
      <c r="A76" s="15" t="s">
        <v>473</v>
      </c>
      <c r="B76" s="17" t="n">
        <v>14167</v>
      </c>
      <c r="C76" s="18">
        <f>(1400.0/B76*100)</f>
        <v/>
      </c>
      <c r="D76" s="19" t="n">
        <v>12767</v>
      </c>
      <c r="E76" s="18" t="n">
        <v>436.86533653</v>
      </c>
      <c r="F76" s="20" t="n">
        <v>3.32851543</v>
      </c>
      <c r="G76" s="18" t="n">
        <v>415.60932468</v>
      </c>
      <c r="H76" s="20" t="n">
        <v>10.61036424</v>
      </c>
      <c r="I76" s="18" t="s">
        <v>404</v>
      </c>
      <c r="J76" s="20" t="s">
        <v>404</v>
      </c>
      <c r="K76" s="18" t="s">
        <v>404</v>
      </c>
      <c r="L76" s="20" t="s">
        <v>404</v>
      </c>
      <c r="M76" s="18" t="s">
        <v>404</v>
      </c>
      <c r="N76" s="20" t="s">
        <v>404</v>
      </c>
      <c r="O76" s="18" t="s">
        <v>404</v>
      </c>
      <c r="P76" s="20" t="s">
        <v>404</v>
      </c>
      <c r="Q76" s="18" t="n">
        <v>438.70760311</v>
      </c>
      <c r="R76" s="20" t="n">
        <v>12.30548391</v>
      </c>
    </row>
    <row r="77" spans="1:18">
      <c r="A77" s="15" t="s">
        <v>474</v>
      </c>
      <c r="B77" s="17" t="n">
        <v>6062</v>
      </c>
      <c r="C77" s="18">
        <f>(0.0/B77*100)</f>
        <v/>
      </c>
      <c r="D77" s="19" t="n">
        <v>6062</v>
      </c>
      <c r="E77" s="18" t="n">
        <v>437.80592871</v>
      </c>
      <c r="F77" s="20" t="n">
        <v>3.62343238</v>
      </c>
      <c r="G77" s="18" t="n">
        <v>432.6699614</v>
      </c>
      <c r="H77" s="20" t="n">
        <v>8.288606870000001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486.87387683</v>
      </c>
      <c r="F78" s="20" t="n">
        <v>4.03120147</v>
      </c>
      <c r="G78" s="18" t="n">
        <v>485.23376285</v>
      </c>
      <c r="H78" s="20" t="n">
        <v>13.66109726</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477.42474215</v>
      </c>
      <c r="F79" s="20" t="n">
        <v>8.3714686</v>
      </c>
      <c r="G79" s="18" t="n">
        <v>471.23121821</v>
      </c>
      <c r="H79" s="20" t="n">
        <v>13.16897041</v>
      </c>
      <c r="I79" s="18" t="s">
        <v>404</v>
      </c>
      <c r="J79" s="20" t="s">
        <v>404</v>
      </c>
      <c r="K79" s="18" t="s">
        <v>404</v>
      </c>
      <c r="L79" s="20" t="s">
        <v>404</v>
      </c>
      <c r="M79" s="18" t="s">
        <v>404</v>
      </c>
      <c r="N79" s="20" t="s">
        <v>404</v>
      </c>
      <c r="O79" s="18" t="s">
        <v>404</v>
      </c>
      <c r="P79" s="20" t="s">
        <v>404</v>
      </c>
      <c r="Q79" s="18" t="n">
        <v>409.25333894</v>
      </c>
      <c r="R79" s="20" t="n">
        <v>7.43247293</v>
      </c>
    </row>
    <row r="80" spans="1:18">
      <c r="A80" s="15" t="s">
        <v>477</v>
      </c>
      <c r="B80" s="17" t="n">
        <v>7841</v>
      </c>
      <c r="C80" s="18">
        <f>(0.0/B80*100)</f>
        <v/>
      </c>
      <c r="D80" s="19" t="n">
        <v>7841</v>
      </c>
      <c r="E80" s="18" t="n">
        <v>427.0721842</v>
      </c>
      <c r="F80" s="20" t="n">
        <v>3.47427524</v>
      </c>
      <c r="G80" s="18" t="n">
        <v>433.50953446</v>
      </c>
      <c r="H80" s="20" t="n">
        <v>18.93692571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432.42472965</v>
      </c>
      <c r="F81" s="20" t="n">
        <v>3.76681015</v>
      </c>
      <c r="G81" s="18" t="n">
        <v>414.24238376</v>
      </c>
      <c r="H81" s="20" t="n">
        <v>7.64886034</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503.1025819</v>
      </c>
      <c r="F7" s="20" t="n">
        <v>2.09473428</v>
      </c>
      <c r="G7" s="18" t="n">
        <v>507.85607022</v>
      </c>
      <c r="H7" s="20" t="n">
        <v>7.41633914</v>
      </c>
      <c r="I7" s="18" t="s">
        <v>404</v>
      </c>
      <c r="J7" s="20" t="s">
        <v>404</v>
      </c>
      <c r="K7" s="18" t="s">
        <v>404</v>
      </c>
      <c r="L7" s="20" t="s">
        <v>404</v>
      </c>
      <c r="M7" s="18" t="s">
        <v>404</v>
      </c>
      <c r="N7" s="20" t="s">
        <v>404</v>
      </c>
      <c r="O7" s="18" t="s">
        <v>404</v>
      </c>
      <c r="P7" s="20" t="s">
        <v>404</v>
      </c>
      <c r="Q7" s="18" t="n">
        <v>502.91054331</v>
      </c>
      <c r="R7" s="20" t="n">
        <v>8.52117222</v>
      </c>
    </row>
    <row r="8" spans="1:18">
      <c r="A8" s="15" t="s">
        <v>405</v>
      </c>
      <c r="B8" s="17" t="n">
        <v>7007</v>
      </c>
      <c r="C8" s="18">
        <f>(0.0/B8*100)</f>
        <v/>
      </c>
      <c r="D8" s="19" t="n">
        <v>7007</v>
      </c>
      <c r="E8" s="18" t="n">
        <v>483.9523912</v>
      </c>
      <c r="F8" s="20" t="n">
        <v>3.26132673</v>
      </c>
      <c r="G8" s="18" t="n">
        <v>495.23288279</v>
      </c>
      <c r="H8" s="20" t="n">
        <v>9.7761304</v>
      </c>
      <c r="I8" s="18" t="s">
        <v>404</v>
      </c>
      <c r="J8" s="20" t="s">
        <v>404</v>
      </c>
      <c r="K8" s="18" t="s">
        <v>404</v>
      </c>
      <c r="L8" s="20" t="s">
        <v>404</v>
      </c>
      <c r="M8" s="18" t="s">
        <v>404</v>
      </c>
      <c r="N8" s="20" t="s">
        <v>404</v>
      </c>
      <c r="O8" s="18" t="s">
        <v>404</v>
      </c>
      <c r="P8" s="20" t="s">
        <v>404</v>
      </c>
      <c r="Q8" s="18" t="n">
        <v>491.34479716</v>
      </c>
      <c r="R8" s="20" t="n">
        <v>21.23104606</v>
      </c>
    </row>
    <row r="9" spans="1:18">
      <c r="A9" s="15" t="s">
        <v>406</v>
      </c>
      <c r="B9" s="17" t="n">
        <v>9651</v>
      </c>
      <c r="C9" s="18">
        <f>(200.0/B9*100)</f>
        <v/>
      </c>
      <c r="D9" s="19" t="n">
        <v>9451</v>
      </c>
      <c r="E9" s="18" t="n">
        <v>502.047096</v>
      </c>
      <c r="F9" s="20" t="n">
        <v>2.67258751</v>
      </c>
      <c r="G9" s="18" t="n">
        <v>488.91170691</v>
      </c>
      <c r="H9" s="20" t="n">
        <v>11.46287765</v>
      </c>
      <c r="I9" s="18" t="s">
        <v>404</v>
      </c>
      <c r="J9" s="20" t="s">
        <v>404</v>
      </c>
      <c r="K9" s="18" t="s">
        <v>404</v>
      </c>
      <c r="L9" s="20" t="s">
        <v>404</v>
      </c>
      <c r="M9" s="18" t="s">
        <v>404</v>
      </c>
      <c r="N9" s="20" t="s">
        <v>404</v>
      </c>
      <c r="O9" s="18" t="s">
        <v>404</v>
      </c>
      <c r="P9" s="20" t="s">
        <v>404</v>
      </c>
      <c r="Q9" s="18" t="n">
        <v>471.65183321</v>
      </c>
      <c r="R9" s="20" t="n">
        <v>15.11077346</v>
      </c>
    </row>
    <row r="10" spans="1:18">
      <c r="A10" s="15" t="s">
        <v>407</v>
      </c>
      <c r="B10" s="17" t="n">
        <v>20058</v>
      </c>
      <c r="C10" s="18">
        <f>(3074.0/B10*100)</f>
        <v/>
      </c>
      <c r="D10" s="19" t="n">
        <v>16984</v>
      </c>
      <c r="E10" s="18" t="n">
        <v>527.16107117</v>
      </c>
      <c r="F10" s="20" t="n">
        <v>2.51398492</v>
      </c>
      <c r="G10" s="18" t="n">
        <v>523.1028090999999</v>
      </c>
      <c r="H10" s="20" t="n">
        <v>11.25735563</v>
      </c>
      <c r="I10" s="18" t="s">
        <v>404</v>
      </c>
      <c r="J10" s="20" t="s">
        <v>404</v>
      </c>
      <c r="K10" s="18" t="s">
        <v>404</v>
      </c>
      <c r="L10" s="20" t="s">
        <v>404</v>
      </c>
      <c r="M10" s="18" t="s">
        <v>404</v>
      </c>
      <c r="N10" s="20" t="s">
        <v>404</v>
      </c>
      <c r="O10" s="18" t="s">
        <v>404</v>
      </c>
      <c r="P10" s="20" t="s">
        <v>404</v>
      </c>
      <c r="Q10" s="18" t="n">
        <v>557.7780983500001</v>
      </c>
      <c r="R10" s="20" t="n">
        <v>14.96219143</v>
      </c>
    </row>
    <row r="11" spans="1:18">
      <c r="A11" s="15" t="s">
        <v>408</v>
      </c>
      <c r="B11" s="17" t="n">
        <v>7053</v>
      </c>
      <c r="C11" s="18">
        <f>(137.0/B11*100)</f>
        <v/>
      </c>
      <c r="D11" s="19" t="n">
        <v>6916</v>
      </c>
      <c r="E11" s="18" t="n">
        <v>459.83998883</v>
      </c>
      <c r="F11" s="20" t="n">
        <v>3.0430105</v>
      </c>
      <c r="G11" s="18" t="n">
        <v>456.48362285</v>
      </c>
      <c r="H11" s="20" t="n">
        <v>16.16305341</v>
      </c>
      <c r="I11" s="18" t="s">
        <v>404</v>
      </c>
      <c r="J11" s="20" t="s">
        <v>404</v>
      </c>
      <c r="K11" s="18" t="s">
        <v>404</v>
      </c>
      <c r="L11" s="20" t="s">
        <v>404</v>
      </c>
      <c r="M11" s="18" t="s">
        <v>404</v>
      </c>
      <c r="N11" s="20" t="s">
        <v>404</v>
      </c>
      <c r="O11" s="18" t="s">
        <v>404</v>
      </c>
      <c r="P11" s="20" t="s">
        <v>404</v>
      </c>
      <c r="Q11" s="18" t="n">
        <v>447.5699718</v>
      </c>
      <c r="R11" s="20" t="n">
        <v>17.11287777</v>
      </c>
    </row>
    <row r="12" spans="1:18">
      <c r="A12" s="15" t="s">
        <v>409</v>
      </c>
      <c r="B12" s="17" t="n">
        <v>6894</v>
      </c>
      <c r="C12" s="18">
        <f>(106.0/B12*100)</f>
        <v/>
      </c>
      <c r="D12" s="19" t="n">
        <v>6788</v>
      </c>
      <c r="E12" s="18" t="n">
        <v>487.58855935</v>
      </c>
      <c r="F12" s="20" t="n">
        <v>2.57194687</v>
      </c>
      <c r="G12" s="18" t="s">
        <v>404</v>
      </c>
      <c r="H12" s="20" t="s">
        <v>404</v>
      </c>
      <c r="I12" s="18" t="s">
        <v>404</v>
      </c>
      <c r="J12" s="20" t="s">
        <v>404</v>
      </c>
      <c r="K12" s="18" t="s">
        <v>404</v>
      </c>
      <c r="L12" s="20" t="s">
        <v>404</v>
      </c>
      <c r="M12" s="18" t="s">
        <v>404</v>
      </c>
      <c r="N12" s="20" t="s">
        <v>404</v>
      </c>
      <c r="O12" s="18" t="s">
        <v>404</v>
      </c>
      <c r="P12" s="20" t="s">
        <v>404</v>
      </c>
      <c r="Q12" s="18" t="n">
        <v>444.73807758</v>
      </c>
      <c r="R12" s="20" t="n">
        <v>30.17110555</v>
      </c>
    </row>
    <row r="13" spans="1:18">
      <c r="A13" s="15" t="s">
        <v>410</v>
      </c>
      <c r="B13" s="17" t="n">
        <v>7161</v>
      </c>
      <c r="C13" s="18">
        <f>(1175.0/B13*100)</f>
        <v/>
      </c>
      <c r="D13" s="19" t="n">
        <v>5986</v>
      </c>
      <c r="E13" s="18" t="n">
        <v>500.49940771</v>
      </c>
      <c r="F13" s="20" t="n">
        <v>3.23298386</v>
      </c>
      <c r="G13" s="18" t="n">
        <v>494.99484792</v>
      </c>
      <c r="H13" s="20" t="n">
        <v>6.43392666</v>
      </c>
      <c r="I13" s="18" t="s">
        <v>404</v>
      </c>
      <c r="J13" s="20" t="s">
        <v>404</v>
      </c>
      <c r="K13" s="18" t="s">
        <v>404</v>
      </c>
      <c r="L13" s="20" t="s">
        <v>404</v>
      </c>
      <c r="M13" s="18" t="s">
        <v>404</v>
      </c>
      <c r="N13" s="20" t="s">
        <v>404</v>
      </c>
      <c r="O13" s="18" t="s">
        <v>404</v>
      </c>
      <c r="P13" s="20" t="s">
        <v>404</v>
      </c>
      <c r="Q13" s="18" t="n">
        <v>499.49652582</v>
      </c>
      <c r="R13" s="20" t="n">
        <v>8.350382379999999</v>
      </c>
    </row>
    <row r="14" spans="1:18">
      <c r="A14" s="15" t="s">
        <v>411</v>
      </c>
      <c r="B14" s="17" t="n">
        <v>5587</v>
      </c>
      <c r="C14" s="18">
        <f>(0.0/B14*100)</f>
        <v/>
      </c>
      <c r="D14" s="19" t="n">
        <v>5587</v>
      </c>
      <c r="E14" s="18" t="n">
        <v>519.72594479</v>
      </c>
      <c r="F14" s="20" t="n">
        <v>2.26055476</v>
      </c>
      <c r="G14" s="18" t="n">
        <v>505.01628861</v>
      </c>
      <c r="H14" s="20" t="n">
        <v>9.5691308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526.63564089</v>
      </c>
      <c r="F15" s="20" t="n">
        <v>4.72881246</v>
      </c>
      <c r="G15" s="18" t="n">
        <v>525.09729248</v>
      </c>
      <c r="H15" s="20" t="n">
        <v>3.20175798</v>
      </c>
      <c r="I15" s="18" t="s">
        <v>404</v>
      </c>
      <c r="J15" s="20" t="s">
        <v>404</v>
      </c>
      <c r="K15" s="18" t="s">
        <v>404</v>
      </c>
      <c r="L15" s="20" t="s">
        <v>404</v>
      </c>
      <c r="M15" s="18" t="s">
        <v>404</v>
      </c>
      <c r="N15" s="20" t="s">
        <v>404</v>
      </c>
      <c r="O15" s="18" t="s">
        <v>404</v>
      </c>
      <c r="P15" s="20" t="s">
        <v>404</v>
      </c>
      <c r="Q15" s="18" t="n">
        <v>552.89930448</v>
      </c>
      <c r="R15" s="20" t="n">
        <v>19.29420948</v>
      </c>
    </row>
    <row r="16" spans="1:18">
      <c r="A16" s="15" t="s">
        <v>413</v>
      </c>
      <c r="B16" s="17" t="n">
        <v>6108</v>
      </c>
      <c r="C16" s="18">
        <f>(495.0/B16*100)</f>
        <v/>
      </c>
      <c r="D16" s="19" t="n">
        <v>5613</v>
      </c>
      <c r="E16" s="18" t="n">
        <v>495.99022792</v>
      </c>
      <c r="F16" s="20" t="n">
        <v>7.58998283</v>
      </c>
      <c r="G16" s="18" t="n">
        <v>510.13064301</v>
      </c>
      <c r="H16" s="20" t="n">
        <v>5.77046863</v>
      </c>
      <c r="I16" s="18" t="s">
        <v>404</v>
      </c>
      <c r="J16" s="20" t="s">
        <v>404</v>
      </c>
      <c r="K16" s="18" t="s">
        <v>404</v>
      </c>
      <c r="L16" s="20" t="s">
        <v>404</v>
      </c>
      <c r="M16" s="18" t="s">
        <v>404</v>
      </c>
      <c r="N16" s="20" t="s">
        <v>404</v>
      </c>
      <c r="O16" s="18" t="s">
        <v>404</v>
      </c>
      <c r="P16" s="20" t="s">
        <v>404</v>
      </c>
      <c r="Q16" s="18" t="n">
        <v>452.90622055</v>
      </c>
      <c r="R16" s="20" t="n">
        <v>41.56996908</v>
      </c>
    </row>
    <row r="17" spans="1:18">
      <c r="A17" s="15" t="s">
        <v>414</v>
      </c>
      <c r="B17" s="17" t="n">
        <v>6504</v>
      </c>
      <c r="C17" s="18">
        <f>(1325.0/B17*100)</f>
        <v/>
      </c>
      <c r="D17" s="19" t="n">
        <v>5179</v>
      </c>
      <c r="E17" s="18" t="n">
        <v>510.31459551</v>
      </c>
      <c r="F17" s="20" t="n">
        <v>4.38842816</v>
      </c>
      <c r="G17" s="18" t="n">
        <v>488.68328177</v>
      </c>
      <c r="H17" s="20" t="n">
        <v>18.56309844</v>
      </c>
      <c r="I17" s="18" t="s">
        <v>404</v>
      </c>
      <c r="J17" s="20" t="s">
        <v>404</v>
      </c>
      <c r="K17" s="18" t="s">
        <v>404</v>
      </c>
      <c r="L17" s="20" t="s">
        <v>404</v>
      </c>
      <c r="M17" s="18" t="s">
        <v>404</v>
      </c>
      <c r="N17" s="20" t="s">
        <v>404</v>
      </c>
      <c r="O17" s="18" t="s">
        <v>404</v>
      </c>
      <c r="P17" s="20" t="s">
        <v>404</v>
      </c>
      <c r="Q17" s="18" t="n">
        <v>552.57077075</v>
      </c>
      <c r="R17" s="20" t="n">
        <v>19.8993295</v>
      </c>
    </row>
    <row r="18" spans="1:18">
      <c r="A18" s="15" t="s">
        <v>415</v>
      </c>
      <c r="B18" s="17" t="n">
        <v>5532</v>
      </c>
      <c r="C18" s="18">
        <f>(0.0/B18*100)</f>
        <v/>
      </c>
      <c r="D18" s="19" t="n">
        <v>5532</v>
      </c>
      <c r="E18" s="18" t="n">
        <v>484.58787468</v>
      </c>
      <c r="F18" s="20" t="n">
        <v>11.41598521</v>
      </c>
      <c r="G18" s="18" t="n">
        <v>464.75617692</v>
      </c>
      <c r="H18" s="20" t="n">
        <v>4.82294292</v>
      </c>
      <c r="I18" s="18" t="s">
        <v>404</v>
      </c>
      <c r="J18" s="20" t="s">
        <v>404</v>
      </c>
      <c r="K18" s="18" t="s">
        <v>404</v>
      </c>
      <c r="L18" s="20" t="s">
        <v>404</v>
      </c>
      <c r="M18" s="18" t="s">
        <v>404</v>
      </c>
      <c r="N18" s="20" t="s">
        <v>404</v>
      </c>
      <c r="O18" s="18" t="s">
        <v>404</v>
      </c>
      <c r="P18" s="20" t="s">
        <v>404</v>
      </c>
      <c r="Q18" s="18" t="n">
        <v>447.1277465</v>
      </c>
      <c r="R18" s="20" t="n">
        <v>26.94575927</v>
      </c>
    </row>
    <row r="19" spans="1:18">
      <c r="A19" s="15" t="s">
        <v>416</v>
      </c>
      <c r="B19" s="17" t="n">
        <v>5658</v>
      </c>
      <c r="C19" s="18">
        <f>(327.0/B19*100)</f>
        <v/>
      </c>
      <c r="D19" s="19" t="n">
        <v>5331</v>
      </c>
      <c r="E19" s="18" t="n">
        <v>468.54852756</v>
      </c>
      <c r="F19" s="20" t="n">
        <v>3.03485977</v>
      </c>
      <c r="G19" s="18" t="n">
        <v>517.09903796</v>
      </c>
      <c r="H19" s="20" t="n">
        <v>37.25876312</v>
      </c>
      <c r="I19" s="18" t="s">
        <v>404</v>
      </c>
      <c r="J19" s="20" t="s">
        <v>404</v>
      </c>
      <c r="K19" s="18" t="s">
        <v>404</v>
      </c>
      <c r="L19" s="20" t="s">
        <v>404</v>
      </c>
      <c r="M19" s="18" t="s">
        <v>404</v>
      </c>
      <c r="N19" s="20" t="s">
        <v>404</v>
      </c>
      <c r="O19" s="18" t="s">
        <v>404</v>
      </c>
      <c r="P19" s="20" t="s">
        <v>404</v>
      </c>
      <c r="Q19" s="18" t="n">
        <v>484.76161032</v>
      </c>
      <c r="R19" s="20" t="n">
        <v>58.84566825</v>
      </c>
    </row>
    <row r="20" spans="1:18">
      <c r="A20" s="15" t="s">
        <v>417</v>
      </c>
      <c r="B20" s="17" t="n">
        <v>3371</v>
      </c>
      <c r="C20" s="18">
        <f>(24.0/B20*100)</f>
        <v/>
      </c>
      <c r="D20" s="19" t="n">
        <v>3347</v>
      </c>
      <c r="E20" s="18" t="n">
        <v>481.94020234</v>
      </c>
      <c r="F20" s="20" t="n">
        <v>2.20456191</v>
      </c>
      <c r="G20" s="18" t="n">
        <v>481.16178294</v>
      </c>
      <c r="H20" s="20" t="n">
        <v>3.92780358</v>
      </c>
      <c r="I20" s="18" t="s">
        <v>404</v>
      </c>
      <c r="J20" s="20" t="s">
        <v>404</v>
      </c>
      <c r="K20" s="18" t="s">
        <v>404</v>
      </c>
      <c r="L20" s="20" t="s">
        <v>404</v>
      </c>
      <c r="M20" s="18" t="s">
        <v>404</v>
      </c>
      <c r="N20" s="20" t="s">
        <v>404</v>
      </c>
      <c r="O20" s="18" t="s">
        <v>404</v>
      </c>
      <c r="P20" s="20" t="s">
        <v>404</v>
      </c>
      <c r="Q20" s="18" t="n">
        <v>423.96835751</v>
      </c>
      <c r="R20" s="20" t="n">
        <v>25.87073205</v>
      </c>
    </row>
    <row r="21" spans="1:18">
      <c r="A21" s="15" t="s">
        <v>418</v>
      </c>
      <c r="B21" s="17" t="n">
        <v>5741</v>
      </c>
      <c r="C21" s="18">
        <f>(0.0/B21*100)</f>
        <v/>
      </c>
      <c r="D21" s="19" t="n">
        <v>5741</v>
      </c>
      <c r="E21" s="18" t="n">
        <v>519.31371462</v>
      </c>
      <c r="F21" s="20" t="n">
        <v>3.635321</v>
      </c>
      <c r="G21" s="18" t="n">
        <v>521.95542224</v>
      </c>
      <c r="H21" s="20" t="n">
        <v>4.35472973</v>
      </c>
      <c r="I21" s="18" t="s">
        <v>404</v>
      </c>
      <c r="J21" s="20" t="s">
        <v>404</v>
      </c>
      <c r="K21" s="18" t="s">
        <v>404</v>
      </c>
      <c r="L21" s="20" t="s">
        <v>404</v>
      </c>
      <c r="M21" s="18" t="s">
        <v>404</v>
      </c>
      <c r="N21" s="20" t="s">
        <v>404</v>
      </c>
      <c r="O21" s="18" t="s">
        <v>404</v>
      </c>
      <c r="P21" s="20" t="s">
        <v>404</v>
      </c>
      <c r="Q21" s="18" t="n">
        <v>522.03514272</v>
      </c>
      <c r="R21" s="20" t="n">
        <v>7.79816557</v>
      </c>
    </row>
    <row r="22" spans="1:18">
      <c r="A22" s="15" t="s">
        <v>419</v>
      </c>
      <c r="B22" s="17" t="n">
        <v>6598</v>
      </c>
      <c r="C22" s="18">
        <f>(0.0/B22*100)</f>
        <v/>
      </c>
      <c r="D22" s="19" t="n">
        <v>6598</v>
      </c>
      <c r="E22" s="18" t="n">
        <v>474.66038585</v>
      </c>
      <c r="F22" s="20" t="n">
        <v>4.17434528</v>
      </c>
      <c r="G22" s="18" t="n">
        <v>509.60046377</v>
      </c>
      <c r="H22" s="20" t="n">
        <v>10.69810267</v>
      </c>
      <c r="I22" s="18" t="s">
        <v>404</v>
      </c>
      <c r="J22" s="20" t="s">
        <v>404</v>
      </c>
      <c r="K22" s="18" t="s">
        <v>404</v>
      </c>
      <c r="L22" s="20" t="s">
        <v>404</v>
      </c>
      <c r="M22" s="18" t="s">
        <v>404</v>
      </c>
      <c r="N22" s="20" t="s">
        <v>404</v>
      </c>
      <c r="O22" s="18" t="s">
        <v>404</v>
      </c>
      <c r="P22" s="20" t="s">
        <v>404</v>
      </c>
      <c r="Q22" s="18" t="n">
        <v>505.92954131</v>
      </c>
      <c r="R22" s="20" t="n">
        <v>16.79019984</v>
      </c>
    </row>
    <row r="23" spans="1:18">
      <c r="A23" s="15" t="s">
        <v>420</v>
      </c>
      <c r="B23" s="17" t="n">
        <v>11583</v>
      </c>
      <c r="C23" s="18">
        <f>(3185.0/B23*100)</f>
        <v/>
      </c>
      <c r="D23" s="19" t="n">
        <v>8398</v>
      </c>
      <c r="E23" s="18" t="n">
        <v>476.3202481</v>
      </c>
      <c r="F23" s="20" t="n">
        <v>9.099867619999999</v>
      </c>
      <c r="G23" s="18" t="n">
        <v>494.32499036</v>
      </c>
      <c r="H23" s="20" t="n">
        <v>4.15217896</v>
      </c>
      <c r="I23" s="18" t="s">
        <v>404</v>
      </c>
      <c r="J23" s="20" t="s">
        <v>404</v>
      </c>
      <c r="K23" s="18" t="s">
        <v>404</v>
      </c>
      <c r="L23" s="20" t="s">
        <v>404</v>
      </c>
      <c r="M23" s="18" t="s">
        <v>404</v>
      </c>
      <c r="N23" s="20" t="s">
        <v>404</v>
      </c>
      <c r="O23" s="18" t="s">
        <v>404</v>
      </c>
      <c r="P23" s="20" t="s">
        <v>404</v>
      </c>
      <c r="Q23" s="18" t="n">
        <v>473.79963686</v>
      </c>
      <c r="R23" s="20" t="n">
        <v>18.02300661</v>
      </c>
    </row>
    <row r="24" spans="1:18">
      <c r="A24" s="15" t="s">
        <v>421</v>
      </c>
      <c r="B24" s="17" t="n">
        <v>6647</v>
      </c>
      <c r="C24" s="18">
        <f>(0.0/B24*100)</f>
        <v/>
      </c>
      <c r="D24" s="19" t="n">
        <v>6647</v>
      </c>
      <c r="E24" s="18" t="n">
        <v>515.87470812</v>
      </c>
      <c r="F24" s="20" t="n">
        <v>3.42048141</v>
      </c>
      <c r="G24" s="18" t="n">
        <v>516.66615628</v>
      </c>
      <c r="H24" s="20" t="n">
        <v>21.53049968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516.5855659699999</v>
      </c>
      <c r="F25" s="20" t="n">
        <v>3.41786998</v>
      </c>
      <c r="G25" s="18" t="n">
        <v>544.9158642899999</v>
      </c>
      <c r="H25" s="20" t="n">
        <v>31.13028091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488.39290342</v>
      </c>
      <c r="F26" s="20" t="n">
        <v>1.85477327</v>
      </c>
      <c r="G26" s="18" t="n">
        <v>469.64723745</v>
      </c>
      <c r="H26" s="20" t="n">
        <v>32.20769144</v>
      </c>
      <c r="I26" s="18" t="s">
        <v>404</v>
      </c>
      <c r="J26" s="20" t="s">
        <v>404</v>
      </c>
      <c r="K26" s="18" t="s">
        <v>404</v>
      </c>
      <c r="L26" s="20" t="s">
        <v>404</v>
      </c>
      <c r="M26" s="18" t="s">
        <v>404</v>
      </c>
      <c r="N26" s="20" t="s">
        <v>404</v>
      </c>
      <c r="O26" s="18" t="s">
        <v>404</v>
      </c>
      <c r="P26" s="20" t="s">
        <v>404</v>
      </c>
      <c r="Q26" s="18" t="n">
        <v>465.5577169</v>
      </c>
      <c r="R26" s="20" t="n">
        <v>12.63928937</v>
      </c>
    </row>
    <row r="27" spans="1:18">
      <c r="A27" s="15" t="s">
        <v>424</v>
      </c>
      <c r="B27" s="17" t="n">
        <v>5299</v>
      </c>
      <c r="C27" s="18">
        <f>(0.0/B27*100)</f>
        <v/>
      </c>
      <c r="D27" s="19" t="n">
        <v>5299</v>
      </c>
      <c r="E27" s="18" t="n">
        <v>477.12108119</v>
      </c>
      <c r="F27" s="20" t="n">
        <v>1.56504314</v>
      </c>
      <c r="G27" s="18" t="n">
        <v>496.0857276</v>
      </c>
      <c r="H27" s="20" t="n">
        <v>2.7998947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418.53267894</v>
      </c>
      <c r="F28" s="20" t="n">
        <v>3.32145409</v>
      </c>
      <c r="G28" s="18" t="n">
        <v>443.17554327</v>
      </c>
      <c r="H28" s="20" t="n">
        <v>5.91733788</v>
      </c>
      <c r="I28" s="18" t="s">
        <v>404</v>
      </c>
      <c r="J28" s="20" t="s">
        <v>404</v>
      </c>
      <c r="K28" s="18" t="s">
        <v>404</v>
      </c>
      <c r="L28" s="20" t="s">
        <v>404</v>
      </c>
      <c r="M28" s="18" t="s">
        <v>404</v>
      </c>
      <c r="N28" s="20" t="s">
        <v>404</v>
      </c>
      <c r="O28" s="18" t="s">
        <v>404</v>
      </c>
      <c r="P28" s="20" t="s">
        <v>404</v>
      </c>
      <c r="Q28" s="18" t="n">
        <v>449.14836769</v>
      </c>
      <c r="R28" s="20" t="n">
        <v>11.1472732</v>
      </c>
    </row>
    <row r="29" spans="1:18">
      <c r="A29" s="15" t="s">
        <v>426</v>
      </c>
      <c r="B29" s="17" t="n">
        <v>5385</v>
      </c>
      <c r="C29" s="18">
        <f>(1123.0/B29*100)</f>
        <v/>
      </c>
      <c r="D29" s="19" t="n">
        <v>4262</v>
      </c>
      <c r="E29" s="18" t="n">
        <v>508.8017457</v>
      </c>
      <c r="F29" s="20" t="n">
        <v>5.3130235</v>
      </c>
      <c r="G29" s="18" t="n">
        <v>325.89377978</v>
      </c>
      <c r="H29" s="20" t="n">
        <v>10.22309802</v>
      </c>
      <c r="I29" s="18" t="s">
        <v>404</v>
      </c>
      <c r="J29" s="20" t="s">
        <v>404</v>
      </c>
      <c r="K29" s="18" t="s">
        <v>404</v>
      </c>
      <c r="L29" s="20" t="s">
        <v>404</v>
      </c>
      <c r="M29" s="18" t="s">
        <v>404</v>
      </c>
      <c r="N29" s="20" t="s">
        <v>404</v>
      </c>
      <c r="O29" s="18" t="s">
        <v>404</v>
      </c>
      <c r="P29" s="20" t="s">
        <v>404</v>
      </c>
      <c r="Q29" s="18" t="n">
        <v>485.11514984</v>
      </c>
      <c r="R29" s="20" t="n">
        <v>11.57716724</v>
      </c>
    </row>
    <row r="30" spans="1:18">
      <c r="A30" s="15" t="s">
        <v>427</v>
      </c>
      <c r="B30" s="17" t="n">
        <v>4520</v>
      </c>
      <c r="C30" s="18">
        <f>(1053.0/B30*100)</f>
        <v/>
      </c>
      <c r="D30" s="19" t="n">
        <v>3467</v>
      </c>
      <c r="E30" s="18" t="n">
        <v>510.68896746</v>
      </c>
      <c r="F30" s="20" t="n">
        <v>3.05060184</v>
      </c>
      <c r="G30" s="18" t="n">
        <v>566.00986958</v>
      </c>
      <c r="H30" s="20" t="n">
        <v>17.7793148</v>
      </c>
      <c r="I30" s="18" t="s">
        <v>404</v>
      </c>
      <c r="J30" s="20" t="s">
        <v>404</v>
      </c>
      <c r="K30" s="18" t="s">
        <v>404</v>
      </c>
      <c r="L30" s="20" t="s">
        <v>404</v>
      </c>
      <c r="M30" s="18" t="s">
        <v>404</v>
      </c>
      <c r="N30" s="20" t="s">
        <v>404</v>
      </c>
      <c r="O30" s="18" t="s">
        <v>404</v>
      </c>
      <c r="P30" s="20" t="s">
        <v>404</v>
      </c>
      <c r="Q30" s="18" t="n">
        <v>466.27942076</v>
      </c>
      <c r="R30" s="20" t="n">
        <v>11.42206963</v>
      </c>
    </row>
    <row r="31" spans="1:18">
      <c r="A31" s="15" t="s">
        <v>428</v>
      </c>
      <c r="B31" s="17" t="n">
        <v>5456</v>
      </c>
      <c r="C31" s="18">
        <f>(502.0/B31*100)</f>
        <v/>
      </c>
      <c r="D31" s="19" t="n">
        <v>4954</v>
      </c>
      <c r="E31" s="18" t="n">
        <v>516.59289655</v>
      </c>
      <c r="F31" s="20" t="n">
        <v>3.0969416</v>
      </c>
      <c r="G31" s="18" t="n">
        <v>506.79050985</v>
      </c>
      <c r="H31" s="20" t="n">
        <v>5.47542422</v>
      </c>
      <c r="I31" s="18" t="s">
        <v>404</v>
      </c>
      <c r="J31" s="20" t="s">
        <v>404</v>
      </c>
      <c r="K31" s="18" t="s">
        <v>404</v>
      </c>
      <c r="L31" s="20" t="s">
        <v>404</v>
      </c>
      <c r="M31" s="18" t="s">
        <v>404</v>
      </c>
      <c r="N31" s="20" t="s">
        <v>404</v>
      </c>
      <c r="O31" s="18" t="s">
        <v>404</v>
      </c>
      <c r="P31" s="20" t="s">
        <v>404</v>
      </c>
      <c r="Q31" s="18" t="n">
        <v>505.9367004</v>
      </c>
      <c r="R31" s="20" t="n">
        <v>11.94714589</v>
      </c>
    </row>
    <row r="32" spans="1:18">
      <c r="A32" s="15" t="s">
        <v>429</v>
      </c>
      <c r="B32" s="17" t="n">
        <v>4478</v>
      </c>
      <c r="C32" s="18">
        <f>(0.0/B32*100)</f>
        <v/>
      </c>
      <c r="D32" s="19" t="n">
        <v>4478</v>
      </c>
      <c r="E32" s="18" t="n">
        <v>505.27492737</v>
      </c>
      <c r="F32" s="20" t="n">
        <v>2.50013661</v>
      </c>
      <c r="G32" s="18" t="n">
        <v>470.83054502</v>
      </c>
      <c r="H32" s="20" t="n">
        <v>8.227588300000001</v>
      </c>
      <c r="I32" s="18" t="s">
        <v>404</v>
      </c>
      <c r="J32" s="20" t="s">
        <v>404</v>
      </c>
      <c r="K32" s="18" t="s">
        <v>404</v>
      </c>
      <c r="L32" s="20" t="s">
        <v>404</v>
      </c>
      <c r="M32" s="18" t="s">
        <v>404</v>
      </c>
      <c r="N32" s="20" t="s">
        <v>404</v>
      </c>
      <c r="O32" s="18" t="s">
        <v>404</v>
      </c>
      <c r="P32" s="20" t="s">
        <v>404</v>
      </c>
      <c r="Q32" s="18" t="n">
        <v>530.38131035</v>
      </c>
      <c r="R32" s="20" t="n">
        <v>12.31895199</v>
      </c>
    </row>
    <row r="33" spans="1:18">
      <c r="A33" s="15" t="s">
        <v>430</v>
      </c>
      <c r="B33" s="17" t="n">
        <v>7325</v>
      </c>
      <c r="C33" s="18">
        <f>(29.0/B33*100)</f>
        <v/>
      </c>
      <c r="D33" s="19" t="n">
        <v>7296</v>
      </c>
      <c r="E33" s="18" t="n">
        <v>495.26314227</v>
      </c>
      <c r="F33" s="20" t="n">
        <v>5.13851903</v>
      </c>
      <c r="G33" s="18" t="n">
        <v>500.39644206</v>
      </c>
      <c r="H33" s="20" t="n">
        <v>4.26317098</v>
      </c>
      <c r="I33" s="18" t="s">
        <v>404</v>
      </c>
      <c r="J33" s="20" t="s">
        <v>404</v>
      </c>
      <c r="K33" s="18" t="s">
        <v>404</v>
      </c>
      <c r="L33" s="20" t="s">
        <v>404</v>
      </c>
      <c r="M33" s="18" t="s">
        <v>404</v>
      </c>
      <c r="N33" s="20" t="s">
        <v>404</v>
      </c>
      <c r="O33" s="18" t="s">
        <v>404</v>
      </c>
      <c r="P33" s="20" t="s">
        <v>404</v>
      </c>
      <c r="Q33" s="18" t="n">
        <v>460.13583864</v>
      </c>
      <c r="R33" s="20" t="n">
        <v>14.65536552</v>
      </c>
    </row>
    <row r="34" spans="1:18">
      <c r="A34" s="15" t="s">
        <v>431</v>
      </c>
      <c r="B34" s="17" t="n">
        <v>6350</v>
      </c>
      <c r="C34" s="18">
        <f>(0.0/B34*100)</f>
        <v/>
      </c>
      <c r="D34" s="19" t="n">
        <v>6350</v>
      </c>
      <c r="E34" s="18" t="n">
        <v>452.28399829</v>
      </c>
      <c r="F34" s="20" t="n">
        <v>2.79795781</v>
      </c>
      <c r="G34" s="18" t="n">
        <v>480.12101753</v>
      </c>
      <c r="H34" s="20" t="n">
        <v>72.68102738</v>
      </c>
      <c r="I34" s="18" t="s">
        <v>404</v>
      </c>
      <c r="J34" s="20" t="s">
        <v>404</v>
      </c>
      <c r="K34" s="18" t="s">
        <v>404</v>
      </c>
      <c r="L34" s="20" t="s">
        <v>404</v>
      </c>
      <c r="M34" s="18" t="s">
        <v>404</v>
      </c>
      <c r="N34" s="20" t="s">
        <v>404</v>
      </c>
      <c r="O34" s="18" t="s">
        <v>404</v>
      </c>
      <c r="P34" s="20" t="s">
        <v>404</v>
      </c>
      <c r="Q34" s="18" t="n">
        <v>447.69454888</v>
      </c>
      <c r="R34" s="20" t="n">
        <v>26.85166577</v>
      </c>
    </row>
    <row r="35" spans="1:18">
      <c r="A35" s="15" t="s">
        <v>432</v>
      </c>
      <c r="B35" s="17" t="n">
        <v>6406</v>
      </c>
      <c r="C35" s="18">
        <f>(443.0/B35*100)</f>
        <v/>
      </c>
      <c r="D35" s="19" t="n">
        <v>5963</v>
      </c>
      <c r="E35" s="18" t="n">
        <v>508.42575284</v>
      </c>
      <c r="F35" s="20" t="n">
        <v>1.56461741</v>
      </c>
      <c r="G35" s="18" t="n">
        <v>483.29237625</v>
      </c>
      <c r="H35" s="20" t="n">
        <v>4.92408621</v>
      </c>
      <c r="I35" s="18" t="s">
        <v>404</v>
      </c>
      <c r="J35" s="20" t="s">
        <v>404</v>
      </c>
      <c r="K35" s="18" t="s">
        <v>404</v>
      </c>
      <c r="L35" s="20" t="s">
        <v>404</v>
      </c>
      <c r="M35" s="18" t="s">
        <v>404</v>
      </c>
      <c r="N35" s="20" t="s">
        <v>404</v>
      </c>
      <c r="O35" s="18" t="s">
        <v>404</v>
      </c>
      <c r="P35" s="20" t="s">
        <v>404</v>
      </c>
      <c r="Q35" s="18" t="n">
        <v>499.14262261</v>
      </c>
      <c r="R35" s="20" t="n">
        <v>9.664150879999999</v>
      </c>
    </row>
    <row r="36" spans="1:18">
      <c r="A36" s="15" t="s">
        <v>433</v>
      </c>
      <c r="B36" s="17" t="n">
        <v>6736</v>
      </c>
      <c r="C36" s="18">
        <f>(10.0/B36*100)</f>
        <v/>
      </c>
      <c r="D36" s="19" t="n">
        <v>6726</v>
      </c>
      <c r="E36" s="18" t="n">
        <v>504.12257576</v>
      </c>
      <c r="F36" s="20" t="n">
        <v>4.73923211</v>
      </c>
      <c r="G36" s="18" t="n">
        <v>491.619924</v>
      </c>
      <c r="H36" s="20" t="n">
        <v>2.94186588</v>
      </c>
      <c r="I36" s="18" t="s">
        <v>404</v>
      </c>
      <c r="J36" s="20" t="s">
        <v>404</v>
      </c>
      <c r="K36" s="18" t="s">
        <v>404</v>
      </c>
      <c r="L36" s="20" t="s">
        <v>404</v>
      </c>
      <c r="M36" s="18" t="s">
        <v>404</v>
      </c>
      <c r="N36" s="20" t="s">
        <v>404</v>
      </c>
      <c r="O36" s="18" t="s">
        <v>404</v>
      </c>
      <c r="P36" s="20" t="s">
        <v>404</v>
      </c>
      <c r="Q36" s="18" t="n">
        <v>501.97842412</v>
      </c>
      <c r="R36" s="20" t="n">
        <v>11.56092069</v>
      </c>
    </row>
    <row r="37" spans="1:18">
      <c r="A37" s="15" t="s">
        <v>434</v>
      </c>
      <c r="B37" s="17" t="n">
        <v>5458</v>
      </c>
      <c r="C37" s="18">
        <f>(0.0/B37*100)</f>
        <v/>
      </c>
      <c r="D37" s="19" t="n">
        <v>5458</v>
      </c>
      <c r="E37" s="18" t="n">
        <v>500.17722894</v>
      </c>
      <c r="F37" s="20" t="n">
        <v>3.62834568</v>
      </c>
      <c r="G37" s="18" t="n">
        <v>499.24019187</v>
      </c>
      <c r="H37" s="20" t="n">
        <v>15.6641392</v>
      </c>
      <c r="I37" s="18" t="s">
        <v>404</v>
      </c>
      <c r="J37" s="20" t="s">
        <v>404</v>
      </c>
      <c r="K37" s="18" t="s">
        <v>404</v>
      </c>
      <c r="L37" s="20" t="s">
        <v>404</v>
      </c>
      <c r="M37" s="18" t="s">
        <v>404</v>
      </c>
      <c r="N37" s="20" t="s">
        <v>404</v>
      </c>
      <c r="O37" s="18" t="s">
        <v>404</v>
      </c>
      <c r="P37" s="20" t="s">
        <v>404</v>
      </c>
      <c r="Q37" s="18" t="n">
        <v>505.27578879</v>
      </c>
      <c r="R37" s="20" t="n">
        <v>7.03222023</v>
      </c>
    </row>
    <row r="38" spans="1:18">
      <c r="A38" s="15" t="s">
        <v>435</v>
      </c>
      <c r="B38" s="17" t="n">
        <v>5860</v>
      </c>
      <c r="C38" s="18">
        <f>(268.0/B38*100)</f>
        <v/>
      </c>
      <c r="D38" s="19" t="n">
        <v>5592</v>
      </c>
      <c r="E38" s="18" t="n">
        <v>492.54425264</v>
      </c>
      <c r="F38" s="20" t="n">
        <v>3.23434664</v>
      </c>
      <c r="G38" s="18" t="n">
        <v>479.21102293</v>
      </c>
      <c r="H38" s="20" t="n">
        <v>18.91622302</v>
      </c>
      <c r="I38" s="18" t="s">
        <v>404</v>
      </c>
      <c r="J38" s="20" t="s">
        <v>404</v>
      </c>
      <c r="K38" s="18" t="s">
        <v>404</v>
      </c>
      <c r="L38" s="20" t="s">
        <v>404</v>
      </c>
      <c r="M38" s="18" t="s">
        <v>404</v>
      </c>
      <c r="N38" s="20" t="s">
        <v>404</v>
      </c>
      <c r="O38" s="18" t="s">
        <v>404</v>
      </c>
      <c r="P38" s="20" t="s">
        <v>404</v>
      </c>
      <c r="Q38" s="18" t="n">
        <v>491.88471546</v>
      </c>
      <c r="R38" s="20" t="n">
        <v>14.19699035</v>
      </c>
    </row>
    <row r="39" spans="1:18">
      <c r="A39" s="15" t="s">
        <v>436</v>
      </c>
      <c r="B39" s="17" t="n">
        <v>5895</v>
      </c>
      <c r="C39" s="18">
        <f>(0.0/B39*100)</f>
        <v/>
      </c>
      <c r="D39" s="19" t="n">
        <v>5895</v>
      </c>
      <c r="E39" s="18" t="n">
        <v>429.15759167</v>
      </c>
      <c r="F39" s="20" t="n">
        <v>4.00126659</v>
      </c>
      <c r="G39" s="18" t="n">
        <v>414.13159822</v>
      </c>
      <c r="H39" s="20" t="n">
        <v>24.45741108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500.66851531</v>
      </c>
      <c r="F40" s="20" t="n">
        <v>3.35048088</v>
      </c>
      <c r="G40" s="18" t="n">
        <v>498.25424288</v>
      </c>
      <c r="H40" s="20" t="n">
        <v>17.87958526</v>
      </c>
      <c r="I40" s="18" t="s">
        <v>404</v>
      </c>
      <c r="J40" s="20" t="s">
        <v>404</v>
      </c>
      <c r="K40" s="18" t="s">
        <v>404</v>
      </c>
      <c r="L40" s="20" t="s">
        <v>404</v>
      </c>
      <c r="M40" s="18" t="s">
        <v>404</v>
      </c>
      <c r="N40" s="20" t="s">
        <v>404</v>
      </c>
      <c r="O40" s="18" t="s">
        <v>404</v>
      </c>
      <c r="P40" s="20" t="s">
        <v>404</v>
      </c>
      <c r="Q40" s="18" t="n">
        <v>488.26005902</v>
      </c>
      <c r="R40" s="20" t="n">
        <v>6.90582368</v>
      </c>
    </row>
    <row r="41" spans="1:18">
      <c r="A41" s="15" t="s">
        <v>438</v>
      </c>
      <c r="B41" s="17" t="n">
        <v>5712</v>
      </c>
      <c r="C41" s="18">
        <f>(99.0/B41*100)</f>
        <v/>
      </c>
      <c r="D41" s="19" t="n">
        <v>5613</v>
      </c>
      <c r="E41" s="18" t="n">
        <v>497.49156902</v>
      </c>
      <c r="F41" s="20" t="n">
        <v>3.37242025</v>
      </c>
      <c r="G41" s="18" t="s">
        <v>404</v>
      </c>
      <c r="H41" s="20" t="s">
        <v>404</v>
      </c>
      <c r="I41" s="18" t="s">
        <v>404</v>
      </c>
      <c r="J41" s="20" t="s">
        <v>404</v>
      </c>
      <c r="K41" s="18" t="s">
        <v>404</v>
      </c>
      <c r="L41" s="20" t="s">
        <v>404</v>
      </c>
      <c r="M41" s="18" t="s">
        <v>404</v>
      </c>
      <c r="N41" s="20" t="s">
        <v>404</v>
      </c>
      <c r="O41" s="18" t="s">
        <v>404</v>
      </c>
      <c r="P41" s="20" t="s">
        <v>404</v>
      </c>
      <c r="Q41" s="18" t="n">
        <v>498.88408796</v>
      </c>
      <c r="R41" s="20" t="n">
        <v>6.93253395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404.04210789</v>
      </c>
      <c r="F44" s="20" t="n">
        <v>4.22738507</v>
      </c>
      <c r="G44" s="18" t="n">
        <v>511.58954038</v>
      </c>
      <c r="H44" s="20" t="n">
        <v>19.4545969</v>
      </c>
      <c r="I44" s="18" t="s">
        <v>404</v>
      </c>
      <c r="J44" s="20" t="s">
        <v>404</v>
      </c>
      <c r="K44" s="18" t="s">
        <v>404</v>
      </c>
      <c r="L44" s="20" t="s">
        <v>404</v>
      </c>
      <c r="M44" s="18" t="s">
        <v>404</v>
      </c>
      <c r="N44" s="20" t="s">
        <v>404</v>
      </c>
      <c r="O44" s="18" t="s">
        <v>404</v>
      </c>
      <c r="P44" s="20" t="s">
        <v>404</v>
      </c>
      <c r="Q44" s="18" t="n">
        <v>439.94914028</v>
      </c>
      <c r="R44" s="20" t="n">
        <v>23.10950491</v>
      </c>
    </row>
    <row r="45" spans="1:18">
      <c r="A45" s="15" t="s">
        <v>442</v>
      </c>
      <c r="B45" s="17" t="n">
        <v>5519</v>
      </c>
      <c r="C45" s="18">
        <f>(0.0/B45*100)</f>
        <v/>
      </c>
      <c r="D45" s="19" t="n">
        <v>5519</v>
      </c>
      <c r="E45" s="18" t="n">
        <v>349.60083705</v>
      </c>
      <c r="F45" s="20" t="n">
        <v>3.17653169</v>
      </c>
      <c r="G45" s="18" t="n">
        <v>347.90384291</v>
      </c>
      <c r="H45" s="20" t="n">
        <v>20.34848296</v>
      </c>
      <c r="I45" s="18" t="s">
        <v>404</v>
      </c>
      <c r="J45" s="20" t="s">
        <v>404</v>
      </c>
      <c r="K45" s="18" t="s">
        <v>404</v>
      </c>
      <c r="L45" s="20" t="s">
        <v>404</v>
      </c>
      <c r="M45" s="18" t="s">
        <v>404</v>
      </c>
      <c r="N45" s="20" t="s">
        <v>404</v>
      </c>
      <c r="O45" s="18" t="s">
        <v>404</v>
      </c>
      <c r="P45" s="20" t="s">
        <v>404</v>
      </c>
      <c r="Q45" s="18" t="n">
        <v>399.87571765</v>
      </c>
      <c r="R45" s="20" t="n">
        <v>9.286333340000001</v>
      </c>
    </row>
    <row r="46" spans="1:18">
      <c r="A46" s="15" t="s">
        <v>443</v>
      </c>
      <c r="B46" s="17" t="n">
        <v>23141</v>
      </c>
      <c r="C46" s="18">
        <f>(4196.0/B46*100)</f>
        <v/>
      </c>
      <c r="D46" s="19" t="n">
        <v>18945</v>
      </c>
      <c r="E46" s="18" t="n">
        <v>415.34772329</v>
      </c>
      <c r="F46" s="20" t="n">
        <v>4.09982841</v>
      </c>
      <c r="G46" s="18" t="n">
        <v>407.9913791</v>
      </c>
      <c r="H46" s="20" t="n">
        <v>5.58785694</v>
      </c>
      <c r="I46" s="18" t="s">
        <v>404</v>
      </c>
      <c r="J46" s="20" t="s">
        <v>404</v>
      </c>
      <c r="K46" s="18" t="s">
        <v>404</v>
      </c>
      <c r="L46" s="20" t="s">
        <v>404</v>
      </c>
      <c r="M46" s="18" t="s">
        <v>404</v>
      </c>
      <c r="N46" s="20" t="s">
        <v>404</v>
      </c>
      <c r="O46" s="18" t="s">
        <v>404</v>
      </c>
      <c r="P46" s="20" t="s">
        <v>404</v>
      </c>
      <c r="Q46" s="18" t="n">
        <v>376.1330593</v>
      </c>
      <c r="R46" s="20" t="n">
        <v>12.01466015</v>
      </c>
    </row>
    <row r="47" spans="1:18">
      <c r="A47" s="15" t="s">
        <v>444</v>
      </c>
      <c r="B47" s="17" t="n">
        <v>5928</v>
      </c>
      <c r="C47" s="18">
        <f>(0.0/B47*100)</f>
        <v/>
      </c>
      <c r="D47" s="19" t="n">
        <v>5928</v>
      </c>
      <c r="E47" s="18" t="n">
        <v>430.46447498</v>
      </c>
      <c r="F47" s="20" t="n">
        <v>5.07154169</v>
      </c>
      <c r="G47" s="18" t="s">
        <v>404</v>
      </c>
      <c r="H47" s="20" t="s">
        <v>404</v>
      </c>
      <c r="I47" s="18" t="s">
        <v>404</v>
      </c>
      <c r="J47" s="20" t="s">
        <v>404</v>
      </c>
      <c r="K47" s="18" t="s">
        <v>404</v>
      </c>
      <c r="L47" s="20" t="s">
        <v>404</v>
      </c>
      <c r="M47" s="18" t="s">
        <v>404</v>
      </c>
      <c r="N47" s="20" t="s">
        <v>404</v>
      </c>
      <c r="O47" s="18" t="s">
        <v>404</v>
      </c>
      <c r="P47" s="20" t="s">
        <v>404</v>
      </c>
      <c r="Q47" s="18" t="n">
        <v>481.89799641</v>
      </c>
      <c r="R47" s="20" t="n">
        <v>32.83878196</v>
      </c>
    </row>
    <row r="48" spans="1:18">
      <c r="A48" s="15" t="s">
        <v>445</v>
      </c>
      <c r="B48" s="17" t="n">
        <v>9841</v>
      </c>
      <c r="C48" s="18">
        <f>(40.0/B48*100)</f>
        <v/>
      </c>
      <c r="D48" s="19" t="n">
        <v>9801</v>
      </c>
      <c r="E48" s="18" t="n">
        <v>493.90183254</v>
      </c>
      <c r="F48" s="20" t="n">
        <v>5.27726635</v>
      </c>
      <c r="G48" s="18" t="n">
        <v>555.15673861</v>
      </c>
      <c r="H48" s="20" t="n">
        <v>30.95687314</v>
      </c>
      <c r="I48" s="18" t="s">
        <v>404</v>
      </c>
      <c r="J48" s="20" t="s">
        <v>404</v>
      </c>
      <c r="K48" s="18" t="s">
        <v>404</v>
      </c>
      <c r="L48" s="20" t="s">
        <v>404</v>
      </c>
      <c r="M48" s="18" t="s">
        <v>404</v>
      </c>
      <c r="N48" s="20" t="s">
        <v>404</v>
      </c>
      <c r="O48" s="18" t="s">
        <v>404</v>
      </c>
      <c r="P48" s="20" t="s">
        <v>404</v>
      </c>
      <c r="Q48" s="18" t="n">
        <v>388.42359833</v>
      </c>
      <c r="R48" s="20" t="n">
        <v>11.00937144</v>
      </c>
    </row>
    <row r="49" spans="1:18">
      <c r="A49" s="15" t="s">
        <v>446</v>
      </c>
      <c r="B49" s="17" t="n">
        <v>6349</v>
      </c>
      <c r="C49" s="18">
        <f>(52.0/B49*100)</f>
        <v/>
      </c>
      <c r="D49" s="19" t="n">
        <v>6297</v>
      </c>
      <c r="E49" s="18" t="n">
        <v>426.24883183</v>
      </c>
      <c r="F49" s="20" t="n">
        <v>3.494452</v>
      </c>
      <c r="G49" s="18" t="n">
        <v>402.46257183</v>
      </c>
      <c r="H49" s="20" t="n">
        <v>13.47335903</v>
      </c>
      <c r="I49" s="18" t="s">
        <v>404</v>
      </c>
      <c r="J49" s="20" t="s">
        <v>404</v>
      </c>
      <c r="K49" s="18" t="s">
        <v>404</v>
      </c>
      <c r="L49" s="20" t="s">
        <v>404</v>
      </c>
      <c r="M49" s="18" t="s">
        <v>404</v>
      </c>
      <c r="N49" s="20" t="s">
        <v>404</v>
      </c>
      <c r="O49" s="18" t="s">
        <v>404</v>
      </c>
      <c r="P49" s="20" t="s">
        <v>404</v>
      </c>
      <c r="Q49" s="18" t="n">
        <v>409.25333894</v>
      </c>
      <c r="R49" s="20" t="n">
        <v>7.43247293</v>
      </c>
    </row>
    <row r="50" spans="1:18">
      <c r="A50" s="15" t="s">
        <v>447</v>
      </c>
      <c r="B50" s="17" t="n">
        <v>11795</v>
      </c>
      <c r="C50" s="18">
        <f>(1031.0/B50*100)</f>
        <v/>
      </c>
      <c r="D50" s="19" t="n">
        <v>10764</v>
      </c>
      <c r="E50" s="18" t="n">
        <v>429.20209255</v>
      </c>
      <c r="F50" s="20" t="n">
        <v>5.19489285</v>
      </c>
      <c r="G50" s="18" t="n">
        <v>428.87878747</v>
      </c>
      <c r="H50" s="20" t="n">
        <v>4.97234681</v>
      </c>
      <c r="I50" s="18" t="s">
        <v>404</v>
      </c>
      <c r="J50" s="20" t="s">
        <v>404</v>
      </c>
      <c r="K50" s="18" t="s">
        <v>404</v>
      </c>
      <c r="L50" s="20" t="s">
        <v>404</v>
      </c>
      <c r="M50" s="18" t="s">
        <v>404</v>
      </c>
      <c r="N50" s="20" t="s">
        <v>404</v>
      </c>
      <c r="O50" s="18" t="s">
        <v>404</v>
      </c>
      <c r="P50" s="20" t="s">
        <v>404</v>
      </c>
      <c r="Q50" s="18" t="n">
        <v>407.28549341</v>
      </c>
      <c r="R50" s="20" t="n">
        <v>14.49669136</v>
      </c>
    </row>
    <row r="51" spans="1:18">
      <c r="A51" s="15" t="s">
        <v>448</v>
      </c>
      <c r="B51" s="17" t="n">
        <v>6866</v>
      </c>
      <c r="C51" s="18">
        <f>(0.0/B51*100)</f>
        <v/>
      </c>
      <c r="D51" s="19" t="n">
        <v>6866</v>
      </c>
      <c r="E51" s="18" t="n">
        <v>427.22109682</v>
      </c>
      <c r="F51" s="20" t="n">
        <v>2.81689247</v>
      </c>
      <c r="G51" s="18" t="n">
        <v>430.24165549</v>
      </c>
      <c r="H51" s="20" t="n">
        <v>10.51358882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487.01266061</v>
      </c>
      <c r="F52" s="20" t="n">
        <v>2.68288856</v>
      </c>
      <c r="G52" s="18" t="s">
        <v>404</v>
      </c>
      <c r="H52" s="20" t="s">
        <v>404</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441.98723478</v>
      </c>
      <c r="F53" s="20" t="n">
        <v>1.6405658</v>
      </c>
      <c r="G53" s="18" t="n">
        <v>489.83597712</v>
      </c>
      <c r="H53" s="20" t="n">
        <v>9.815437449999999</v>
      </c>
      <c r="I53" s="18" t="s">
        <v>404</v>
      </c>
      <c r="J53" s="20" t="s">
        <v>404</v>
      </c>
      <c r="K53" s="18" t="s">
        <v>404</v>
      </c>
      <c r="L53" s="20" t="s">
        <v>404</v>
      </c>
      <c r="M53" s="18" t="s">
        <v>404</v>
      </c>
      <c r="N53" s="20" t="s">
        <v>404</v>
      </c>
      <c r="O53" s="18" t="s">
        <v>404</v>
      </c>
      <c r="P53" s="20" t="s">
        <v>404</v>
      </c>
      <c r="Q53" s="18" t="n">
        <v>331.3501809</v>
      </c>
      <c r="R53" s="20" t="n">
        <v>29.82560251</v>
      </c>
    </row>
    <row r="54" spans="1:18">
      <c r="A54" s="15" t="s">
        <v>451</v>
      </c>
      <c r="B54" s="17" t="n">
        <v>4740</v>
      </c>
      <c r="C54" s="18">
        <f>(199.0/B54*100)</f>
        <v/>
      </c>
      <c r="D54" s="19" t="n">
        <v>4541</v>
      </c>
      <c r="E54" s="18" t="n">
        <v>357.74822918</v>
      </c>
      <c r="F54" s="20" t="n">
        <v>3.32752319</v>
      </c>
      <c r="G54" s="18" t="n">
        <v>322.26213576</v>
      </c>
      <c r="H54" s="20" t="n">
        <v>7.61434376</v>
      </c>
      <c r="I54" s="18" t="s">
        <v>404</v>
      </c>
      <c r="J54" s="20" t="s">
        <v>404</v>
      </c>
      <c r="K54" s="18" t="s">
        <v>404</v>
      </c>
      <c r="L54" s="20" t="s">
        <v>404</v>
      </c>
      <c r="M54" s="18" t="s">
        <v>404</v>
      </c>
      <c r="N54" s="20" t="s">
        <v>404</v>
      </c>
      <c r="O54" s="18" t="s">
        <v>404</v>
      </c>
      <c r="P54" s="20" t="s">
        <v>404</v>
      </c>
      <c r="Q54" s="18" t="n">
        <v>351.29150912</v>
      </c>
      <c r="R54" s="20" t="n">
        <v>9.617343979999999</v>
      </c>
    </row>
    <row r="55" spans="1:18">
      <c r="A55" s="15" t="s">
        <v>452</v>
      </c>
      <c r="B55" s="17" t="n">
        <v>5316</v>
      </c>
      <c r="C55" s="18">
        <f>(43.0/B55*100)</f>
        <v/>
      </c>
      <c r="D55" s="19" t="n">
        <v>5273</v>
      </c>
      <c r="E55" s="18" t="n">
        <v>401.66951942</v>
      </c>
      <c r="F55" s="20" t="n">
        <v>3.07689087</v>
      </c>
      <c r="G55" s="18" t="n">
        <v>400.54275634</v>
      </c>
      <c r="H55" s="20" t="n">
        <v>8.56903494</v>
      </c>
      <c r="I55" s="18" t="s">
        <v>404</v>
      </c>
      <c r="J55" s="20" t="s">
        <v>404</v>
      </c>
      <c r="K55" s="18" t="s">
        <v>404</v>
      </c>
      <c r="L55" s="20" t="s">
        <v>404</v>
      </c>
      <c r="M55" s="18" t="s">
        <v>404</v>
      </c>
      <c r="N55" s="20" t="s">
        <v>404</v>
      </c>
      <c r="O55" s="18" t="s">
        <v>404</v>
      </c>
      <c r="P55" s="20" t="s">
        <v>404</v>
      </c>
      <c r="Q55" s="18" t="n">
        <v>374.30047975</v>
      </c>
      <c r="R55" s="20" t="n">
        <v>37.95390109</v>
      </c>
    </row>
    <row r="56" spans="1:18">
      <c r="A56" s="15" t="s">
        <v>453</v>
      </c>
      <c r="B56" s="17" t="n">
        <v>5359</v>
      </c>
      <c r="C56" s="18">
        <f>(0.0/B56*100)</f>
        <v/>
      </c>
      <c r="D56" s="19" t="n">
        <v>5359</v>
      </c>
      <c r="E56" s="18" t="n">
        <v>527.5396558800001</v>
      </c>
      <c r="F56" s="20" t="n">
        <v>2.89488985</v>
      </c>
      <c r="G56" s="18" t="n">
        <v>569.92748308</v>
      </c>
      <c r="H56" s="20" t="n">
        <v>7.26082597</v>
      </c>
      <c r="I56" s="18" t="s">
        <v>404</v>
      </c>
      <c r="J56" s="20" t="s">
        <v>404</v>
      </c>
      <c r="K56" s="18" t="s">
        <v>404</v>
      </c>
      <c r="L56" s="20" t="s">
        <v>404</v>
      </c>
      <c r="M56" s="18" t="s">
        <v>404</v>
      </c>
      <c r="N56" s="20" t="s">
        <v>404</v>
      </c>
      <c r="O56" s="18" t="s">
        <v>404</v>
      </c>
      <c r="P56" s="20" t="s">
        <v>404</v>
      </c>
      <c r="Q56" s="18" t="n">
        <v>504.85350817</v>
      </c>
      <c r="R56" s="20" t="n">
        <v>16.13663374</v>
      </c>
    </row>
    <row r="57" spans="1:18">
      <c r="A57" s="15" t="s">
        <v>454</v>
      </c>
      <c r="B57" s="17" t="n">
        <v>6513</v>
      </c>
      <c r="C57" s="18">
        <f>(0.0/B57*100)</f>
        <v/>
      </c>
      <c r="D57" s="19" t="n">
        <v>6513</v>
      </c>
      <c r="E57" s="18" t="n">
        <v>397.70710101</v>
      </c>
      <c r="F57" s="20" t="n">
        <v>3.02034136</v>
      </c>
      <c r="G57" s="18" t="n">
        <v>380.21167548</v>
      </c>
      <c r="H57" s="20" t="n">
        <v>9.82373673</v>
      </c>
      <c r="I57" s="18" t="s">
        <v>404</v>
      </c>
      <c r="J57" s="20" t="s">
        <v>404</v>
      </c>
      <c r="K57" s="18" t="s">
        <v>404</v>
      </c>
      <c r="L57" s="20" t="s">
        <v>404</v>
      </c>
      <c r="M57" s="18" t="s">
        <v>404</v>
      </c>
      <c r="N57" s="20" t="s">
        <v>404</v>
      </c>
      <c r="O57" s="18" t="s">
        <v>404</v>
      </c>
      <c r="P57" s="20" t="s">
        <v>404</v>
      </c>
      <c r="Q57" s="18" t="n">
        <v>401.08158277</v>
      </c>
      <c r="R57" s="20" t="n">
        <v>27.64924795</v>
      </c>
    </row>
    <row r="58" spans="1:18">
      <c r="A58" s="15" t="s">
        <v>455</v>
      </c>
      <c r="B58" s="17" t="n">
        <v>7267</v>
      </c>
      <c r="C58" s="18">
        <f>(0.0/B58*100)</f>
        <v/>
      </c>
      <c r="D58" s="19" t="n">
        <v>7267</v>
      </c>
      <c r="E58" s="18" t="n">
        <v>408.37717943</v>
      </c>
      <c r="F58" s="20" t="n">
        <v>2.96319111</v>
      </c>
      <c r="G58" s="18" t="n">
        <v>361.63050859</v>
      </c>
      <c r="H58" s="20" t="n">
        <v>9.573071629999999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348.01719035</v>
      </c>
      <c r="F59" s="20" t="n">
        <v>1.55456532</v>
      </c>
      <c r="G59" s="18" t="n">
        <v>295.42402898</v>
      </c>
      <c r="H59" s="20" t="n">
        <v>11.90267797</v>
      </c>
      <c r="I59" s="18" t="s">
        <v>404</v>
      </c>
      <c r="J59" s="20" t="s">
        <v>404</v>
      </c>
      <c r="K59" s="18" t="s">
        <v>404</v>
      </c>
      <c r="L59" s="20" t="s">
        <v>404</v>
      </c>
      <c r="M59" s="18" t="s">
        <v>404</v>
      </c>
      <c r="N59" s="20" t="s">
        <v>404</v>
      </c>
      <c r="O59" s="18" t="s">
        <v>404</v>
      </c>
      <c r="P59" s="20" t="s">
        <v>404</v>
      </c>
      <c r="Q59" s="18" t="n">
        <v>334.24805</v>
      </c>
      <c r="R59" s="20" t="n">
        <v>14.24776964</v>
      </c>
    </row>
    <row r="60" spans="1:18">
      <c r="A60" s="15" t="s">
        <v>457</v>
      </c>
      <c r="B60" s="17" t="n">
        <v>4546</v>
      </c>
      <c r="C60" s="18">
        <f>(0.0/B60*100)</f>
        <v/>
      </c>
      <c r="D60" s="19" t="n">
        <v>4546</v>
      </c>
      <c r="E60" s="18" t="n">
        <v>348.64249432</v>
      </c>
      <c r="F60" s="20" t="n">
        <v>4.81069331</v>
      </c>
      <c r="G60" s="18" t="n">
        <v>308.61099859</v>
      </c>
      <c r="H60" s="20" t="n">
        <v>17.22334067</v>
      </c>
      <c r="I60" s="18" t="s">
        <v>404</v>
      </c>
      <c r="J60" s="20" t="s">
        <v>404</v>
      </c>
      <c r="K60" s="18" t="s">
        <v>404</v>
      </c>
      <c r="L60" s="20" t="s">
        <v>404</v>
      </c>
      <c r="M60" s="18" t="s">
        <v>404</v>
      </c>
      <c r="N60" s="20" t="s">
        <v>404</v>
      </c>
      <c r="O60" s="18" t="s">
        <v>404</v>
      </c>
      <c r="P60" s="20" t="s">
        <v>404</v>
      </c>
      <c r="Q60" s="18" t="n">
        <v>361.90577272</v>
      </c>
      <c r="R60" s="20" t="n">
        <v>33.40386651</v>
      </c>
    </row>
    <row r="61" spans="1:18">
      <c r="A61" s="15" t="s">
        <v>458</v>
      </c>
      <c r="B61" s="17" t="n">
        <v>6525</v>
      </c>
      <c r="C61" s="18">
        <f>(0.0/B61*100)</f>
        <v/>
      </c>
      <c r="D61" s="19" t="n">
        <v>6525</v>
      </c>
      <c r="E61" s="18" t="n">
        <v>472.04342167</v>
      </c>
      <c r="F61" s="20" t="n">
        <v>2.69951865</v>
      </c>
      <c r="G61" s="18" t="n">
        <v>587.6526893400001</v>
      </c>
      <c r="H61" s="20" t="n">
        <v>6.57394127</v>
      </c>
      <c r="I61" s="18" t="s">
        <v>404</v>
      </c>
      <c r="J61" s="20" t="s">
        <v>404</v>
      </c>
      <c r="K61" s="18" t="s">
        <v>404</v>
      </c>
      <c r="L61" s="20" t="s">
        <v>404</v>
      </c>
      <c r="M61" s="18" t="s">
        <v>404</v>
      </c>
      <c r="N61" s="20" t="s">
        <v>404</v>
      </c>
      <c r="O61" s="18" t="s">
        <v>404</v>
      </c>
      <c r="P61" s="20" t="s">
        <v>404</v>
      </c>
      <c r="Q61" s="18" t="n">
        <v>430.95962987</v>
      </c>
      <c r="R61" s="20" t="n">
        <v>9.59956781</v>
      </c>
    </row>
    <row r="62" spans="1:18">
      <c r="A62" s="15" t="s">
        <v>459</v>
      </c>
      <c r="B62" s="17" t="n">
        <v>4476</v>
      </c>
      <c r="C62" s="18">
        <f>(0.0/B62*100)</f>
        <v/>
      </c>
      <c r="D62" s="19" t="n">
        <v>4476</v>
      </c>
      <c r="E62" s="18" t="n">
        <v>509.89886146</v>
      </c>
      <c r="F62" s="20" t="n">
        <v>1.23730033</v>
      </c>
      <c r="G62" s="18" t="n">
        <v>454.74342182</v>
      </c>
      <c r="H62" s="20" t="n">
        <v>8.78542399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350.76044698</v>
      </c>
      <c r="F63" s="20" t="n">
        <v>1.40519975</v>
      </c>
      <c r="G63" s="18" t="s">
        <v>404</v>
      </c>
      <c r="H63" s="20" t="s">
        <v>404</v>
      </c>
      <c r="I63" s="18" t="s">
        <v>404</v>
      </c>
      <c r="J63" s="20" t="s">
        <v>404</v>
      </c>
      <c r="K63" s="18" t="s">
        <v>404</v>
      </c>
      <c r="L63" s="20" t="s">
        <v>404</v>
      </c>
      <c r="M63" s="18" t="s">
        <v>404</v>
      </c>
      <c r="N63" s="20" t="s">
        <v>404</v>
      </c>
      <c r="O63" s="18" t="s">
        <v>404</v>
      </c>
      <c r="P63" s="20" t="s">
        <v>404</v>
      </c>
      <c r="Q63" s="18" t="n">
        <v>361.73540844</v>
      </c>
      <c r="R63" s="20" t="n">
        <v>5.2512434</v>
      </c>
    </row>
    <row r="64" spans="1:18">
      <c r="A64" s="15" t="s">
        <v>461</v>
      </c>
      <c r="B64" s="17" t="n">
        <v>3634</v>
      </c>
      <c r="C64" s="18">
        <f>(27.0/B64*100)</f>
        <v/>
      </c>
      <c r="D64" s="19" t="n">
        <v>3607</v>
      </c>
      <c r="E64" s="18" t="n">
        <v>445.17284842</v>
      </c>
      <c r="F64" s="20" t="n">
        <v>1.86940383</v>
      </c>
      <c r="G64" s="18" t="n">
        <v>495.41030882</v>
      </c>
      <c r="H64" s="20" t="n">
        <v>7.08670436</v>
      </c>
      <c r="I64" s="18" t="s">
        <v>404</v>
      </c>
      <c r="J64" s="20" t="s">
        <v>404</v>
      </c>
      <c r="K64" s="18" t="s">
        <v>404</v>
      </c>
      <c r="L64" s="20" t="s">
        <v>404</v>
      </c>
      <c r="M64" s="18" t="s">
        <v>404</v>
      </c>
      <c r="N64" s="20" t="s">
        <v>404</v>
      </c>
      <c r="O64" s="18" t="s">
        <v>404</v>
      </c>
      <c r="P64" s="20" t="s">
        <v>404</v>
      </c>
      <c r="Q64" s="18" t="n">
        <v>287.57773243</v>
      </c>
      <c r="R64" s="20" t="n">
        <v>15.05089392</v>
      </c>
    </row>
    <row r="65" spans="1:18">
      <c r="A65" s="15" t="s">
        <v>462</v>
      </c>
      <c r="B65" s="17" t="n">
        <v>5325</v>
      </c>
      <c r="C65" s="18">
        <f>(0.0/B65*100)</f>
        <v/>
      </c>
      <c r="D65" s="19" t="n">
        <v>5325</v>
      </c>
      <c r="E65" s="18" t="n">
        <v>416.34321204</v>
      </c>
      <c r="F65" s="20" t="n">
        <v>2.53589548</v>
      </c>
      <c r="G65" s="18" t="n">
        <v>400.42014507</v>
      </c>
      <c r="H65" s="20" t="n">
        <v>22.11872221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426.91172044</v>
      </c>
      <c r="F66" s="20" t="n">
        <v>1.57536439</v>
      </c>
      <c r="G66" s="18" t="s">
        <v>404</v>
      </c>
      <c r="H66" s="20" t="s">
        <v>404</v>
      </c>
      <c r="I66" s="18" t="s">
        <v>404</v>
      </c>
      <c r="J66" s="20" t="s">
        <v>404</v>
      </c>
      <c r="K66" s="18" t="s">
        <v>404</v>
      </c>
      <c r="L66" s="20" t="s">
        <v>404</v>
      </c>
      <c r="M66" s="18" t="s">
        <v>404</v>
      </c>
      <c r="N66" s="20" t="s">
        <v>404</v>
      </c>
      <c r="O66" s="18" t="s">
        <v>404</v>
      </c>
      <c r="P66" s="20" t="s">
        <v>404</v>
      </c>
      <c r="Q66" s="18" t="n">
        <v>405.31757729</v>
      </c>
      <c r="R66" s="20" t="n">
        <v>21.61113753</v>
      </c>
    </row>
    <row r="67" spans="1:18">
      <c r="A67" s="15" t="s">
        <v>464</v>
      </c>
      <c r="B67" s="17" t="n">
        <v>6971</v>
      </c>
      <c r="C67" s="18">
        <f>(0.0/B67*100)</f>
        <v/>
      </c>
      <c r="D67" s="19" t="n">
        <v>6971</v>
      </c>
      <c r="E67" s="18" t="n">
        <v>400.83311617</v>
      </c>
      <c r="F67" s="20" t="n">
        <v>3.19468899</v>
      </c>
      <c r="G67" s="18" t="n">
        <v>363.76191635</v>
      </c>
      <c r="H67" s="20" t="n">
        <v>11.37913391</v>
      </c>
      <c r="I67" s="18" t="s">
        <v>404</v>
      </c>
      <c r="J67" s="20" t="s">
        <v>404</v>
      </c>
      <c r="K67" s="18" t="s">
        <v>404</v>
      </c>
      <c r="L67" s="20" t="s">
        <v>404</v>
      </c>
      <c r="M67" s="18" t="s">
        <v>404</v>
      </c>
      <c r="N67" s="20" t="s">
        <v>404</v>
      </c>
      <c r="O67" s="18" t="s">
        <v>404</v>
      </c>
      <c r="P67" s="20" t="s">
        <v>404</v>
      </c>
      <c r="Q67" s="18" t="n">
        <v>314.97197508</v>
      </c>
      <c r="R67" s="20" t="n">
        <v>14.37202186</v>
      </c>
    </row>
    <row r="68" spans="1:18">
      <c r="A68" s="15" t="s">
        <v>465</v>
      </c>
      <c r="B68" s="17" t="n">
        <v>12083</v>
      </c>
      <c r="C68" s="18">
        <f>(0.0/B68*100)</f>
        <v/>
      </c>
      <c r="D68" s="19" t="n">
        <v>12083</v>
      </c>
      <c r="E68" s="18" t="n">
        <v>402.52092779</v>
      </c>
      <c r="F68" s="20" t="n">
        <v>0.99898774</v>
      </c>
      <c r="G68" s="18" t="n">
        <v>327.83343857</v>
      </c>
      <c r="H68" s="20" t="n">
        <v>6.95446844</v>
      </c>
      <c r="I68" s="18" t="s">
        <v>404</v>
      </c>
      <c r="J68" s="20" t="s">
        <v>404</v>
      </c>
      <c r="K68" s="18" t="s">
        <v>404</v>
      </c>
      <c r="L68" s="20" t="s">
        <v>404</v>
      </c>
      <c r="M68" s="18" t="s">
        <v>404</v>
      </c>
      <c r="N68" s="20" t="s">
        <v>404</v>
      </c>
      <c r="O68" s="18" t="s">
        <v>404</v>
      </c>
      <c r="P68" s="20" t="s">
        <v>404</v>
      </c>
      <c r="Q68" s="18" t="n">
        <v>434.02736637</v>
      </c>
      <c r="R68" s="20" t="n">
        <v>6.54365654</v>
      </c>
    </row>
    <row r="69" spans="1:18">
      <c r="A69" s="15" t="s">
        <v>466</v>
      </c>
      <c r="B69" s="17" t="n">
        <v>4876</v>
      </c>
      <c r="C69" s="18">
        <f>(0.0/B69*100)</f>
        <v/>
      </c>
      <c r="D69" s="19" t="n">
        <v>4876</v>
      </c>
      <c r="E69" s="18" t="n">
        <v>433.88181338</v>
      </c>
      <c r="F69" s="20" t="n">
        <v>4.08595386</v>
      </c>
      <c r="G69" s="18" t="n">
        <v>396.52633429</v>
      </c>
      <c r="H69" s="20" t="n">
        <v>7.81600935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494.95483249</v>
      </c>
      <c r="F70" s="20" t="n">
        <v>3.06087461</v>
      </c>
      <c r="G70" s="18" t="s">
        <v>404</v>
      </c>
      <c r="H70" s="20" t="s">
        <v>404</v>
      </c>
      <c r="I70" s="18" t="s">
        <v>404</v>
      </c>
      <c r="J70" s="20" t="s">
        <v>404</v>
      </c>
      <c r="K70" s="18" t="s">
        <v>404</v>
      </c>
      <c r="L70" s="20" t="s">
        <v>404</v>
      </c>
      <c r="M70" s="18" t="s">
        <v>404</v>
      </c>
      <c r="N70" s="20" t="s">
        <v>404</v>
      </c>
      <c r="O70" s="18" t="s">
        <v>404</v>
      </c>
      <c r="P70" s="20" t="s">
        <v>404</v>
      </c>
      <c r="Q70" s="18" t="n">
        <v>447.65077107</v>
      </c>
      <c r="R70" s="20" t="n">
        <v>6.2345232</v>
      </c>
    </row>
    <row r="71" spans="1:18">
      <c r="A71" s="15" t="s">
        <v>468</v>
      </c>
      <c r="B71" s="17" t="n">
        <v>6115</v>
      </c>
      <c r="C71" s="18">
        <f>(0.0/B71*100)</f>
        <v/>
      </c>
      <c r="D71" s="19" t="n">
        <v>6115</v>
      </c>
      <c r="E71" s="18" t="n">
        <v>535.71391077</v>
      </c>
      <c r="F71" s="20" t="n">
        <v>1.61774298</v>
      </c>
      <c r="G71" s="18" t="s">
        <v>404</v>
      </c>
      <c r="H71" s="20" t="s">
        <v>404</v>
      </c>
      <c r="I71" s="18" t="s">
        <v>404</v>
      </c>
      <c r="J71" s="20" t="s">
        <v>404</v>
      </c>
      <c r="K71" s="18" t="s">
        <v>404</v>
      </c>
      <c r="L71" s="20" t="s">
        <v>404</v>
      </c>
      <c r="M71" s="18" t="s">
        <v>404</v>
      </c>
      <c r="N71" s="20" t="s">
        <v>404</v>
      </c>
      <c r="O71" s="18" t="s">
        <v>404</v>
      </c>
      <c r="P71" s="20" t="s">
        <v>404</v>
      </c>
      <c r="Q71" s="18" t="n">
        <v>484.05891627</v>
      </c>
      <c r="R71" s="20" t="n">
        <v>11.34561495</v>
      </c>
    </row>
    <row r="72" spans="1:18">
      <c r="A72" s="15" t="s">
        <v>469</v>
      </c>
      <c r="B72" s="17" t="n">
        <v>7708</v>
      </c>
      <c r="C72" s="18">
        <f>(0.0/B72*100)</f>
        <v/>
      </c>
      <c r="D72" s="19" t="n">
        <v>7708</v>
      </c>
      <c r="E72" s="18" t="n">
        <v>497.78695835</v>
      </c>
      <c r="F72" s="20" t="n">
        <v>3.32039984</v>
      </c>
      <c r="G72" s="18" t="n">
        <v>496.1319939</v>
      </c>
      <c r="H72" s="20" t="n">
        <v>8.367831499999999</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408.93702627</v>
      </c>
      <c r="F73" s="20" t="n">
        <v>3.43245814</v>
      </c>
      <c r="G73" s="18" t="n">
        <v>376.64084242</v>
      </c>
      <c r="H73" s="20" t="n">
        <v>18.03261887</v>
      </c>
      <c r="I73" s="18" t="s">
        <v>404</v>
      </c>
      <c r="J73" s="20" t="s">
        <v>404</v>
      </c>
      <c r="K73" s="18" t="s">
        <v>404</v>
      </c>
      <c r="L73" s="20" t="s">
        <v>404</v>
      </c>
      <c r="M73" s="18" t="s">
        <v>404</v>
      </c>
      <c r="N73" s="20" t="s">
        <v>404</v>
      </c>
      <c r="O73" s="18" t="s">
        <v>404</v>
      </c>
      <c r="P73" s="20" t="s">
        <v>404</v>
      </c>
      <c r="Q73" s="18" t="n">
        <v>421.27448635</v>
      </c>
      <c r="R73" s="20" t="n">
        <v>14.81111144</v>
      </c>
    </row>
    <row r="74" spans="1:18">
      <c r="A74" s="15" t="s">
        <v>471</v>
      </c>
      <c r="B74" s="17" t="n">
        <v>4692</v>
      </c>
      <c r="C74" s="18">
        <f>(484.0/B74*100)</f>
        <v/>
      </c>
      <c r="D74" s="19" t="n">
        <v>4208</v>
      </c>
      <c r="E74" s="18" t="n">
        <v>424.65510385</v>
      </c>
      <c r="F74" s="20" t="n">
        <v>1.64043852</v>
      </c>
      <c r="G74" s="18" t="n">
        <v>422.65831534</v>
      </c>
      <c r="H74" s="20" t="n">
        <v>7.96045245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359.48275682</v>
      </c>
      <c r="F75" s="20" t="n">
        <v>5.02762471</v>
      </c>
      <c r="G75" s="18" t="n">
        <v>369.16198139</v>
      </c>
      <c r="H75" s="20" t="n">
        <v>7.38646987</v>
      </c>
      <c r="I75" s="18" t="s">
        <v>404</v>
      </c>
      <c r="J75" s="20" t="s">
        <v>404</v>
      </c>
      <c r="K75" s="18" t="s">
        <v>404</v>
      </c>
      <c r="L75" s="20" t="s">
        <v>404</v>
      </c>
      <c r="M75" s="18" t="s">
        <v>404</v>
      </c>
      <c r="N75" s="20" t="s">
        <v>404</v>
      </c>
      <c r="O75" s="18" t="s">
        <v>404</v>
      </c>
      <c r="P75" s="20" t="s">
        <v>404</v>
      </c>
      <c r="Q75" s="18" t="n">
        <v>356.68217854</v>
      </c>
      <c r="R75" s="20" t="n">
        <v>17.00483224</v>
      </c>
    </row>
    <row r="76" spans="1:18">
      <c r="A76" s="15" t="s">
        <v>473</v>
      </c>
      <c r="B76" s="17" t="n">
        <v>14167</v>
      </c>
      <c r="C76" s="18">
        <f>(1400.0/B76*100)</f>
        <v/>
      </c>
      <c r="D76" s="19" t="n">
        <v>12767</v>
      </c>
      <c r="E76" s="18" t="n">
        <v>434.79677868</v>
      </c>
      <c r="F76" s="20" t="n">
        <v>3.06946919</v>
      </c>
      <c r="G76" s="18" t="s">
        <v>404</v>
      </c>
      <c r="H76" s="20" t="s">
        <v>404</v>
      </c>
      <c r="I76" s="18" t="s">
        <v>404</v>
      </c>
      <c r="J76" s="20" t="s">
        <v>404</v>
      </c>
      <c r="K76" s="18" t="s">
        <v>404</v>
      </c>
      <c r="L76" s="20" t="s">
        <v>404</v>
      </c>
      <c r="M76" s="18" t="s">
        <v>404</v>
      </c>
      <c r="N76" s="20" t="s">
        <v>404</v>
      </c>
      <c r="O76" s="18" t="s">
        <v>404</v>
      </c>
      <c r="P76" s="20" t="s">
        <v>404</v>
      </c>
      <c r="Q76" s="18" t="n">
        <v>438.83514066</v>
      </c>
      <c r="R76" s="20" t="n">
        <v>12.97084475</v>
      </c>
    </row>
    <row r="77" spans="1:18">
      <c r="A77" s="15" t="s">
        <v>474</v>
      </c>
      <c r="B77" s="17" t="n">
        <v>6062</v>
      </c>
      <c r="C77" s="18">
        <f>(0.0/B77*100)</f>
        <v/>
      </c>
      <c r="D77" s="19" t="n">
        <v>6062</v>
      </c>
      <c r="E77" s="18" t="n">
        <v>437.19392494</v>
      </c>
      <c r="F77" s="20" t="n">
        <v>2.80168479</v>
      </c>
      <c r="G77" s="18" t="n">
        <v>430.17407456</v>
      </c>
      <c r="H77" s="20" t="n">
        <v>12.23943937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486.86877912</v>
      </c>
      <c r="F78" s="20" t="n">
        <v>3.7485812</v>
      </c>
      <c r="G78" s="18" t="n">
        <v>468.87008182</v>
      </c>
      <c r="H78" s="20" t="n">
        <v>13.52498488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476.74239007</v>
      </c>
      <c r="F79" s="20" t="n">
        <v>7.55009349</v>
      </c>
      <c r="G79" s="18" t="n">
        <v>430.7424396</v>
      </c>
      <c r="H79" s="20" t="n">
        <v>20.0084025</v>
      </c>
      <c r="I79" s="18" t="s">
        <v>404</v>
      </c>
      <c r="J79" s="20" t="s">
        <v>404</v>
      </c>
      <c r="K79" s="18" t="s">
        <v>404</v>
      </c>
      <c r="L79" s="20" t="s">
        <v>404</v>
      </c>
      <c r="M79" s="18" t="s">
        <v>404</v>
      </c>
      <c r="N79" s="20" t="s">
        <v>404</v>
      </c>
      <c r="O79" s="18" t="s">
        <v>404</v>
      </c>
      <c r="P79" s="20" t="s">
        <v>404</v>
      </c>
      <c r="Q79" s="18" t="n">
        <v>409.25333894</v>
      </c>
      <c r="R79" s="20" t="n">
        <v>7.43247293</v>
      </c>
    </row>
    <row r="80" spans="1:18">
      <c r="A80" s="15" t="s">
        <v>477</v>
      </c>
      <c r="B80" s="17" t="n">
        <v>7841</v>
      </c>
      <c r="C80" s="18">
        <f>(0.0/B80*100)</f>
        <v/>
      </c>
      <c r="D80" s="19" t="n">
        <v>7841</v>
      </c>
      <c r="E80" s="18" t="n">
        <v>427.14102033</v>
      </c>
      <c r="F80" s="20" t="n">
        <v>3.42468904</v>
      </c>
      <c r="G80" s="18" t="s">
        <v>404</v>
      </c>
      <c r="H80" s="20" t="s">
        <v>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430.53475479</v>
      </c>
      <c r="F81" s="20" t="n">
        <v>3.50437734</v>
      </c>
      <c r="G81" s="18" t="n">
        <v>435.43508096</v>
      </c>
      <c r="H81" s="20" t="n">
        <v>11.69337857</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484.93722212</v>
      </c>
      <c r="F7" s="20" t="n">
        <v>5.16251035</v>
      </c>
      <c r="G7" s="18" t="n">
        <v>508.24924477</v>
      </c>
      <c r="H7" s="20" t="n">
        <v>2.40309875</v>
      </c>
      <c r="I7" s="18" t="s">
        <v>404</v>
      </c>
      <c r="J7" s="20" t="s">
        <v>404</v>
      </c>
      <c r="K7" s="18" t="s">
        <v>404</v>
      </c>
      <c r="L7" s="20" t="s">
        <v>404</v>
      </c>
      <c r="M7" s="18" t="s">
        <v>404</v>
      </c>
      <c r="N7" s="20" t="s">
        <v>404</v>
      </c>
      <c r="O7" s="18" t="s">
        <v>404</v>
      </c>
      <c r="P7" s="20" t="s">
        <v>404</v>
      </c>
      <c r="Q7" s="18" t="n">
        <v>500.54736218</v>
      </c>
      <c r="R7" s="20" t="n">
        <v>8.627456410000001</v>
      </c>
    </row>
    <row r="8" spans="1:18">
      <c r="A8" s="15" t="s">
        <v>405</v>
      </c>
      <c r="B8" s="17" t="n">
        <v>7007</v>
      </c>
      <c r="C8" s="18">
        <f>(0.0/B8*100)</f>
        <v/>
      </c>
      <c r="D8" s="19" t="n">
        <v>7007</v>
      </c>
      <c r="E8" s="18" t="n">
        <v>490.38902388</v>
      </c>
      <c r="F8" s="20" t="n">
        <v>4.54858101</v>
      </c>
      <c r="G8" s="18" t="n">
        <v>480.38263226</v>
      </c>
      <c r="H8" s="20" t="n">
        <v>6.59423083</v>
      </c>
      <c r="I8" s="18" t="s">
        <v>404</v>
      </c>
      <c r="J8" s="20" t="s">
        <v>404</v>
      </c>
      <c r="K8" s="18" t="s">
        <v>404</v>
      </c>
      <c r="L8" s="20" t="s">
        <v>404</v>
      </c>
      <c r="M8" s="18" t="s">
        <v>404</v>
      </c>
      <c r="N8" s="20" t="s">
        <v>404</v>
      </c>
      <c r="O8" s="18" t="s">
        <v>404</v>
      </c>
      <c r="P8" s="20" t="s">
        <v>404</v>
      </c>
      <c r="Q8" s="18" t="n">
        <v>449.85087265</v>
      </c>
      <c r="R8" s="20" t="n">
        <v>22.18440965</v>
      </c>
    </row>
    <row r="9" spans="1:18">
      <c r="A9" s="15" t="s">
        <v>406</v>
      </c>
      <c r="B9" s="17" t="n">
        <v>9651</v>
      </c>
      <c r="C9" s="18">
        <f>(200.0/B9*100)</f>
        <v/>
      </c>
      <c r="D9" s="19" t="n">
        <v>9451</v>
      </c>
      <c r="E9" s="18" t="n">
        <v>500.98729656</v>
      </c>
      <c r="F9" s="20" t="n">
        <v>3.30421681</v>
      </c>
      <c r="G9" s="18" t="n">
        <v>498.68282983</v>
      </c>
      <c r="H9" s="20" t="n">
        <v>7.7452689</v>
      </c>
      <c r="I9" s="18" t="s">
        <v>404</v>
      </c>
      <c r="J9" s="20" t="s">
        <v>404</v>
      </c>
      <c r="K9" s="18" t="s">
        <v>404</v>
      </c>
      <c r="L9" s="20" t="s">
        <v>404</v>
      </c>
      <c r="M9" s="18" t="s">
        <v>404</v>
      </c>
      <c r="N9" s="20" t="s">
        <v>404</v>
      </c>
      <c r="O9" s="18" t="s">
        <v>404</v>
      </c>
      <c r="P9" s="20" t="s">
        <v>404</v>
      </c>
      <c r="Q9" s="18" t="n">
        <v>475.14141998</v>
      </c>
      <c r="R9" s="20" t="n">
        <v>15.93212233</v>
      </c>
    </row>
    <row r="10" spans="1:18">
      <c r="A10" s="15" t="s">
        <v>407</v>
      </c>
      <c r="B10" s="17" t="n">
        <v>20058</v>
      </c>
      <c r="C10" s="18">
        <f>(3074.0/B10*100)</f>
        <v/>
      </c>
      <c r="D10" s="19" t="n">
        <v>16984</v>
      </c>
      <c r="E10" s="18" t="n">
        <v>525.65590896</v>
      </c>
      <c r="F10" s="20" t="n">
        <v>4.31425636</v>
      </c>
      <c r="G10" s="18" t="n">
        <v>527.4314442800001</v>
      </c>
      <c r="H10" s="20" t="n">
        <v>3.0207733</v>
      </c>
      <c r="I10" s="18" t="s">
        <v>404</v>
      </c>
      <c r="J10" s="20" t="s">
        <v>404</v>
      </c>
      <c r="K10" s="18" t="s">
        <v>404</v>
      </c>
      <c r="L10" s="20" t="s">
        <v>404</v>
      </c>
      <c r="M10" s="18" t="s">
        <v>404</v>
      </c>
      <c r="N10" s="20" t="s">
        <v>404</v>
      </c>
      <c r="O10" s="18" t="s">
        <v>404</v>
      </c>
      <c r="P10" s="20" t="s">
        <v>404</v>
      </c>
      <c r="Q10" s="18" t="n">
        <v>555.92994791</v>
      </c>
      <c r="R10" s="20" t="n">
        <v>14.84336719</v>
      </c>
    </row>
    <row r="11" spans="1:18">
      <c r="A11" s="15" t="s">
        <v>408</v>
      </c>
      <c r="B11" s="17" t="n">
        <v>7053</v>
      </c>
      <c r="C11" s="18">
        <f>(137.0/B11*100)</f>
        <v/>
      </c>
      <c r="D11" s="19" t="n">
        <v>6916</v>
      </c>
      <c r="E11" s="18" t="n">
        <v>453.95425257</v>
      </c>
      <c r="F11" s="20" t="n">
        <v>7.33142268</v>
      </c>
      <c r="G11" s="18" t="n">
        <v>462.5785205</v>
      </c>
      <c r="H11" s="20" t="n">
        <v>3.93257945</v>
      </c>
      <c r="I11" s="18" t="s">
        <v>404</v>
      </c>
      <c r="J11" s="20" t="s">
        <v>404</v>
      </c>
      <c r="K11" s="18" t="s">
        <v>404</v>
      </c>
      <c r="L11" s="20" t="s">
        <v>404</v>
      </c>
      <c r="M11" s="18" t="s">
        <v>404</v>
      </c>
      <c r="N11" s="20" t="s">
        <v>404</v>
      </c>
      <c r="O11" s="18" t="s">
        <v>404</v>
      </c>
      <c r="P11" s="20" t="s">
        <v>404</v>
      </c>
      <c r="Q11" s="18" t="n">
        <v>434.05795257</v>
      </c>
      <c r="R11" s="20" t="n">
        <v>15.43465138</v>
      </c>
    </row>
    <row r="12" spans="1:18">
      <c r="A12" s="15" t="s">
        <v>409</v>
      </c>
      <c r="B12" s="17" t="n">
        <v>6894</v>
      </c>
      <c r="C12" s="18">
        <f>(106.0/B12*100)</f>
        <v/>
      </c>
      <c r="D12" s="19" t="n">
        <v>6788</v>
      </c>
      <c r="E12" s="18" t="n">
        <v>491.91369513</v>
      </c>
      <c r="F12" s="20" t="n">
        <v>5.04076897</v>
      </c>
      <c r="G12" s="18" t="n">
        <v>483.48415598</v>
      </c>
      <c r="H12" s="20" t="n">
        <v>4.46307299</v>
      </c>
      <c r="I12" s="18" t="s">
        <v>404</v>
      </c>
      <c r="J12" s="20" t="s">
        <v>404</v>
      </c>
      <c r="K12" s="18" t="s">
        <v>404</v>
      </c>
      <c r="L12" s="20" t="s">
        <v>404</v>
      </c>
      <c r="M12" s="18" t="s">
        <v>404</v>
      </c>
      <c r="N12" s="20" t="s">
        <v>404</v>
      </c>
      <c r="O12" s="18" t="s">
        <v>404</v>
      </c>
      <c r="P12" s="20" t="s">
        <v>404</v>
      </c>
      <c r="Q12" s="18" t="n">
        <v>411.46498449</v>
      </c>
      <c r="R12" s="20" t="n">
        <v>16.3175426</v>
      </c>
    </row>
    <row r="13" spans="1:18">
      <c r="A13" s="15" t="s">
        <v>410</v>
      </c>
      <c r="B13" s="17" t="n">
        <v>7161</v>
      </c>
      <c r="C13" s="18">
        <f>(1175.0/B13*100)</f>
        <v/>
      </c>
      <c r="D13" s="19" t="n">
        <v>5986</v>
      </c>
      <c r="E13" s="18" t="n">
        <v>506.04791535</v>
      </c>
      <c r="F13" s="20" t="n">
        <v>8.017227269999999</v>
      </c>
      <c r="G13" s="18" t="n">
        <v>497.64624962</v>
      </c>
      <c r="H13" s="20" t="n">
        <v>3.06293217</v>
      </c>
      <c r="I13" s="18" t="s">
        <v>404</v>
      </c>
      <c r="J13" s="20" t="s">
        <v>404</v>
      </c>
      <c r="K13" s="18" t="s">
        <v>404</v>
      </c>
      <c r="L13" s="20" t="s">
        <v>404</v>
      </c>
      <c r="M13" s="18" t="s">
        <v>404</v>
      </c>
      <c r="N13" s="20" t="s">
        <v>404</v>
      </c>
      <c r="O13" s="18" t="s">
        <v>404</v>
      </c>
      <c r="P13" s="20" t="s">
        <v>404</v>
      </c>
      <c r="Q13" s="18" t="n">
        <v>500.66658688</v>
      </c>
      <c r="R13" s="20" t="n">
        <v>7.76158798</v>
      </c>
    </row>
    <row r="14" spans="1:18">
      <c r="A14" s="15" t="s">
        <v>411</v>
      </c>
      <c r="B14" s="17" t="n">
        <v>5587</v>
      </c>
      <c r="C14" s="18">
        <f>(0.0/B14*100)</f>
        <v/>
      </c>
      <c r="D14" s="19" t="n">
        <v>5587</v>
      </c>
      <c r="E14" s="18" t="n">
        <v>510.92947121</v>
      </c>
      <c r="F14" s="20" t="n">
        <v>3.4351106</v>
      </c>
      <c r="G14" s="18" t="n">
        <v>522.71462321</v>
      </c>
      <c r="H14" s="20" t="n">
        <v>2.84772624</v>
      </c>
      <c r="I14" s="18" t="s">
        <v>404</v>
      </c>
      <c r="J14" s="20" t="s">
        <v>404</v>
      </c>
      <c r="K14" s="18" t="s">
        <v>404</v>
      </c>
      <c r="L14" s="20" t="s">
        <v>404</v>
      </c>
      <c r="M14" s="18" t="s">
        <v>404</v>
      </c>
      <c r="N14" s="20" t="s">
        <v>404</v>
      </c>
      <c r="O14" s="18" t="s">
        <v>404</v>
      </c>
      <c r="P14" s="20" t="s">
        <v>404</v>
      </c>
      <c r="Q14" s="18" t="n">
        <v>503.42197535</v>
      </c>
      <c r="R14" s="20" t="n">
        <v>30.68501974</v>
      </c>
    </row>
    <row r="15" spans="1:18">
      <c r="A15" s="15" t="s">
        <v>412</v>
      </c>
      <c r="B15" s="17" t="n">
        <v>5882</v>
      </c>
      <c r="C15" s="18">
        <f>(0.0/B15*100)</f>
        <v/>
      </c>
      <c r="D15" s="19" t="n">
        <v>5882</v>
      </c>
      <c r="E15" s="18" t="n">
        <v>520.82136106</v>
      </c>
      <c r="F15" s="20" t="n">
        <v>19.97841902</v>
      </c>
      <c r="G15" s="18" t="n">
        <v>525.88997399</v>
      </c>
      <c r="H15" s="20" t="n">
        <v>2.5943943</v>
      </c>
      <c r="I15" s="18" t="s">
        <v>404</v>
      </c>
      <c r="J15" s="20" t="s">
        <v>404</v>
      </c>
      <c r="K15" s="18" t="s">
        <v>404</v>
      </c>
      <c r="L15" s="20" t="s">
        <v>404</v>
      </c>
      <c r="M15" s="18" t="s">
        <v>404</v>
      </c>
      <c r="N15" s="20" t="s">
        <v>404</v>
      </c>
      <c r="O15" s="18" t="s">
        <v>404</v>
      </c>
      <c r="P15" s="20" t="s">
        <v>404</v>
      </c>
      <c r="Q15" s="18" t="n">
        <v>554.89816656</v>
      </c>
      <c r="R15" s="20" t="n">
        <v>18.18648428</v>
      </c>
    </row>
    <row r="16" spans="1:18">
      <c r="A16" s="15" t="s">
        <v>413</v>
      </c>
      <c r="B16" s="17" t="n">
        <v>6108</v>
      </c>
      <c r="C16" s="18">
        <f>(495.0/B16*100)</f>
        <v/>
      </c>
      <c r="D16" s="19" t="n">
        <v>5613</v>
      </c>
      <c r="E16" s="18" t="n">
        <v>504.89860031</v>
      </c>
      <c r="F16" s="20" t="n">
        <v>3.18830872</v>
      </c>
      <c r="G16" s="18" t="n">
        <v>414.09295202</v>
      </c>
      <c r="H16" s="20" t="n">
        <v>58.67024731</v>
      </c>
      <c r="I16" s="18" t="s">
        <v>404</v>
      </c>
      <c r="J16" s="20" t="s">
        <v>404</v>
      </c>
      <c r="K16" s="18" t="s">
        <v>404</v>
      </c>
      <c r="L16" s="20" t="s">
        <v>404</v>
      </c>
      <c r="M16" s="18" t="s">
        <v>404</v>
      </c>
      <c r="N16" s="20" t="s">
        <v>404</v>
      </c>
      <c r="O16" s="18" t="s">
        <v>404</v>
      </c>
      <c r="P16" s="20" t="s">
        <v>404</v>
      </c>
      <c r="Q16" s="18" t="n">
        <v>411.95392274</v>
      </c>
      <c r="R16" s="20" t="n">
        <v>50.77486643</v>
      </c>
    </row>
    <row r="17" spans="1:18">
      <c r="A17" s="15" t="s">
        <v>414</v>
      </c>
      <c r="B17" s="17" t="n">
        <v>6504</v>
      </c>
      <c r="C17" s="18">
        <f>(1325.0/B17*100)</f>
        <v/>
      </c>
      <c r="D17" s="19" t="n">
        <v>5179</v>
      </c>
      <c r="E17" s="18" t="n">
        <v>516.1065212</v>
      </c>
      <c r="F17" s="20" t="n">
        <v>7.72677018</v>
      </c>
      <c r="G17" s="18" t="n">
        <v>503.95035495</v>
      </c>
      <c r="H17" s="20" t="n">
        <v>5.17176754</v>
      </c>
      <c r="I17" s="18" t="s">
        <v>404</v>
      </c>
      <c r="J17" s="20" t="s">
        <v>404</v>
      </c>
      <c r="K17" s="18" t="s">
        <v>404</v>
      </c>
      <c r="L17" s="20" t="s">
        <v>404</v>
      </c>
      <c r="M17" s="18" t="s">
        <v>404</v>
      </c>
      <c r="N17" s="20" t="s">
        <v>404</v>
      </c>
      <c r="O17" s="18" t="s">
        <v>404</v>
      </c>
      <c r="P17" s="20" t="s">
        <v>404</v>
      </c>
      <c r="Q17" s="18" t="n">
        <v>552.57077075</v>
      </c>
      <c r="R17" s="20" t="n">
        <v>19.8993295</v>
      </c>
    </row>
    <row r="18" spans="1:18">
      <c r="A18" s="15" t="s">
        <v>415</v>
      </c>
      <c r="B18" s="17" t="n">
        <v>5532</v>
      </c>
      <c r="C18" s="18">
        <f>(0.0/B18*100)</f>
        <v/>
      </c>
      <c r="D18" s="19" t="n">
        <v>5532</v>
      </c>
      <c r="E18" s="18" t="n">
        <v>469.94036701</v>
      </c>
      <c r="F18" s="20" t="n">
        <v>8.687942509999999</v>
      </c>
      <c r="G18" s="18" t="n">
        <v>466.54214586</v>
      </c>
      <c r="H18" s="20" t="n">
        <v>5.09118993</v>
      </c>
      <c r="I18" s="18" t="s">
        <v>404</v>
      </c>
      <c r="J18" s="20" t="s">
        <v>404</v>
      </c>
      <c r="K18" s="18" t="s">
        <v>404</v>
      </c>
      <c r="L18" s="20" t="s">
        <v>404</v>
      </c>
      <c r="M18" s="18" t="s">
        <v>404</v>
      </c>
      <c r="N18" s="20" t="s">
        <v>404</v>
      </c>
      <c r="O18" s="18" t="s">
        <v>404</v>
      </c>
      <c r="P18" s="20" t="s">
        <v>404</v>
      </c>
      <c r="Q18" s="18" t="n">
        <v>447.1277465</v>
      </c>
      <c r="R18" s="20" t="n">
        <v>26.94575927</v>
      </c>
    </row>
    <row r="19" spans="1:18">
      <c r="A19" s="15" t="s">
        <v>416</v>
      </c>
      <c r="B19" s="17" t="n">
        <v>5658</v>
      </c>
      <c r="C19" s="18">
        <f>(327.0/B19*100)</f>
        <v/>
      </c>
      <c r="D19" s="19" t="n">
        <v>5331</v>
      </c>
      <c r="E19" s="18" t="n">
        <v>478.45674813</v>
      </c>
      <c r="F19" s="20" t="n">
        <v>6.07699186</v>
      </c>
      <c r="G19" s="18" t="n">
        <v>460.7676093</v>
      </c>
      <c r="H19" s="20" t="n">
        <v>5.62859288</v>
      </c>
      <c r="I19" s="18" t="s">
        <v>404</v>
      </c>
      <c r="J19" s="20" t="s">
        <v>404</v>
      </c>
      <c r="K19" s="18" t="s">
        <v>404</v>
      </c>
      <c r="L19" s="20" t="s">
        <v>404</v>
      </c>
      <c r="M19" s="18" t="s">
        <v>404</v>
      </c>
      <c r="N19" s="20" t="s">
        <v>404</v>
      </c>
      <c r="O19" s="18" t="s">
        <v>404</v>
      </c>
      <c r="P19" s="20" t="s">
        <v>404</v>
      </c>
      <c r="Q19" s="18" t="n">
        <v>501.98742443</v>
      </c>
      <c r="R19" s="20" t="n">
        <v>32.19315539</v>
      </c>
    </row>
    <row r="20" spans="1:18">
      <c r="A20" s="15" t="s">
        <v>417</v>
      </c>
      <c r="B20" s="17" t="n">
        <v>3371</v>
      </c>
      <c r="C20" s="18">
        <f>(24.0/B20*100)</f>
        <v/>
      </c>
      <c r="D20" s="19" t="n">
        <v>3347</v>
      </c>
      <c r="E20" s="18" t="n">
        <v>478.83315742</v>
      </c>
      <c r="F20" s="20" t="n">
        <v>3.59474364</v>
      </c>
      <c r="G20" s="18" t="n">
        <v>482.7261055</v>
      </c>
      <c r="H20" s="20" t="n">
        <v>2.25684065</v>
      </c>
      <c r="I20" s="18" t="s">
        <v>404</v>
      </c>
      <c r="J20" s="20" t="s">
        <v>404</v>
      </c>
      <c r="K20" s="18" t="s">
        <v>404</v>
      </c>
      <c r="L20" s="20" t="s">
        <v>404</v>
      </c>
      <c r="M20" s="18" t="s">
        <v>404</v>
      </c>
      <c r="N20" s="20" t="s">
        <v>404</v>
      </c>
      <c r="O20" s="18" t="s">
        <v>404</v>
      </c>
      <c r="P20" s="20" t="s">
        <v>404</v>
      </c>
      <c r="Q20" s="18" t="n">
        <v>467.92297466</v>
      </c>
      <c r="R20" s="20" t="n">
        <v>12.49637387</v>
      </c>
    </row>
    <row r="21" spans="1:18">
      <c r="A21" s="15" t="s">
        <v>418</v>
      </c>
      <c r="B21" s="17" t="n">
        <v>5741</v>
      </c>
      <c r="C21" s="18">
        <f>(0.0/B21*100)</f>
        <v/>
      </c>
      <c r="D21" s="19" t="n">
        <v>5741</v>
      </c>
      <c r="E21" s="18" t="n">
        <v>521.76862313</v>
      </c>
      <c r="F21" s="20" t="n">
        <v>3.11543005</v>
      </c>
      <c r="G21" s="18" t="n">
        <v>520.78367626</v>
      </c>
      <c r="H21" s="20" t="n">
        <v>5.07121636</v>
      </c>
      <c r="I21" s="18" t="s">
        <v>404</v>
      </c>
      <c r="J21" s="20" t="s">
        <v>404</v>
      </c>
      <c r="K21" s="18" t="s">
        <v>404</v>
      </c>
      <c r="L21" s="20" t="s">
        <v>404</v>
      </c>
      <c r="M21" s="18" t="s">
        <v>404</v>
      </c>
      <c r="N21" s="20" t="s">
        <v>404</v>
      </c>
      <c r="O21" s="18" t="s">
        <v>404</v>
      </c>
      <c r="P21" s="20" t="s">
        <v>404</v>
      </c>
      <c r="Q21" s="18" t="n">
        <v>511.53940143</v>
      </c>
      <c r="R21" s="20" t="n">
        <v>7.28365803</v>
      </c>
    </row>
    <row r="22" spans="1:18">
      <c r="A22" s="15" t="s">
        <v>419</v>
      </c>
      <c r="B22" s="17" t="n">
        <v>6598</v>
      </c>
      <c r="C22" s="18">
        <f>(0.0/B22*100)</f>
        <v/>
      </c>
      <c r="D22" s="19" t="n">
        <v>6598</v>
      </c>
      <c r="E22" s="18" t="n">
        <v>477.67181305</v>
      </c>
      <c r="F22" s="20" t="n">
        <v>7.90805096</v>
      </c>
      <c r="G22" s="18" t="n">
        <v>479.51464269</v>
      </c>
      <c r="H22" s="20" t="n">
        <v>6.45191435</v>
      </c>
      <c r="I22" s="18" t="s">
        <v>404</v>
      </c>
      <c r="J22" s="20" t="s">
        <v>404</v>
      </c>
      <c r="K22" s="18" t="s">
        <v>404</v>
      </c>
      <c r="L22" s="20" t="s">
        <v>404</v>
      </c>
      <c r="M22" s="18" t="s">
        <v>404</v>
      </c>
      <c r="N22" s="20" t="s">
        <v>404</v>
      </c>
      <c r="O22" s="18" t="s">
        <v>404</v>
      </c>
      <c r="P22" s="20" t="s">
        <v>404</v>
      </c>
      <c r="Q22" s="18" t="n">
        <v>491.37484112</v>
      </c>
      <c r="R22" s="20" t="n">
        <v>20.395361</v>
      </c>
    </row>
    <row r="23" spans="1:18">
      <c r="A23" s="15" t="s">
        <v>420</v>
      </c>
      <c r="B23" s="17" t="n">
        <v>11583</v>
      </c>
      <c r="C23" s="18">
        <f>(3185.0/B23*100)</f>
        <v/>
      </c>
      <c r="D23" s="19" t="n">
        <v>8398</v>
      </c>
      <c r="E23" s="18" t="n">
        <v>471.99002252</v>
      </c>
      <c r="F23" s="20" t="n">
        <v>35.00977908</v>
      </c>
      <c r="G23" s="18" t="n">
        <v>490.59091036</v>
      </c>
      <c r="H23" s="20" t="n">
        <v>3.50418902</v>
      </c>
      <c r="I23" s="18" t="s">
        <v>404</v>
      </c>
      <c r="J23" s="20" t="s">
        <v>404</v>
      </c>
      <c r="K23" s="18" t="s">
        <v>404</v>
      </c>
      <c r="L23" s="20" t="s">
        <v>404</v>
      </c>
      <c r="M23" s="18" t="s">
        <v>404</v>
      </c>
      <c r="N23" s="20" t="s">
        <v>404</v>
      </c>
      <c r="O23" s="18" t="s">
        <v>404</v>
      </c>
      <c r="P23" s="20" t="s">
        <v>404</v>
      </c>
      <c r="Q23" s="18" t="n">
        <v>473.61732939</v>
      </c>
      <c r="R23" s="20" t="n">
        <v>17.97363306</v>
      </c>
    </row>
    <row r="24" spans="1:18">
      <c r="A24" s="15" t="s">
        <v>421</v>
      </c>
      <c r="B24" s="17" t="n">
        <v>6647</v>
      </c>
      <c r="C24" s="18">
        <f>(0.0/B24*100)</f>
        <v/>
      </c>
      <c r="D24" s="19" t="n">
        <v>6647</v>
      </c>
      <c r="E24" s="18" t="n">
        <v>523.01031362</v>
      </c>
      <c r="F24" s="20" t="n">
        <v>5.60781098</v>
      </c>
      <c r="G24" s="18" t="n">
        <v>511.15479902</v>
      </c>
      <c r="H24" s="20" t="n">
        <v>5.00263393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516.91892996</v>
      </c>
      <c r="F25" s="20" t="n">
        <v>3.9591441</v>
      </c>
      <c r="G25" s="18" t="n">
        <v>515.02879268</v>
      </c>
      <c r="H25" s="20" t="n">
        <v>9.469211700000001</v>
      </c>
      <c r="I25" s="18" t="s">
        <v>404</v>
      </c>
      <c r="J25" s="20" t="s">
        <v>404</v>
      </c>
      <c r="K25" s="18" t="s">
        <v>404</v>
      </c>
      <c r="L25" s="20" t="s">
        <v>404</v>
      </c>
      <c r="M25" s="18" t="s">
        <v>404</v>
      </c>
      <c r="N25" s="20" t="s">
        <v>404</v>
      </c>
      <c r="O25" s="18" t="s">
        <v>404</v>
      </c>
      <c r="P25" s="20" t="s">
        <v>404</v>
      </c>
      <c r="Q25" s="18" t="n">
        <v>635.44774444</v>
      </c>
      <c r="R25" s="20" t="n">
        <v>9.243213020000001</v>
      </c>
    </row>
    <row r="26" spans="1:18">
      <c r="A26" s="15" t="s">
        <v>423</v>
      </c>
      <c r="B26" s="17" t="n">
        <v>4869</v>
      </c>
      <c r="C26" s="18">
        <f>(11.0/B26*100)</f>
        <v/>
      </c>
      <c r="D26" s="19" t="n">
        <v>4858</v>
      </c>
      <c r="E26" s="18" t="n">
        <v>488.77317382</v>
      </c>
      <c r="F26" s="20" t="n">
        <v>3.04284979</v>
      </c>
      <c r="G26" s="18" t="n">
        <v>488.01579084</v>
      </c>
      <c r="H26" s="20" t="n">
        <v>3.17900193</v>
      </c>
      <c r="I26" s="18" t="s">
        <v>404</v>
      </c>
      <c r="J26" s="20" t="s">
        <v>404</v>
      </c>
      <c r="K26" s="18" t="s">
        <v>404</v>
      </c>
      <c r="L26" s="20" t="s">
        <v>404</v>
      </c>
      <c r="M26" s="18" t="s">
        <v>404</v>
      </c>
      <c r="N26" s="20" t="s">
        <v>404</v>
      </c>
      <c r="O26" s="18" t="s">
        <v>404</v>
      </c>
      <c r="P26" s="20" t="s">
        <v>404</v>
      </c>
      <c r="Q26" s="18" t="n">
        <v>440.5724199</v>
      </c>
      <c r="R26" s="20" t="n">
        <v>21.87167425</v>
      </c>
    </row>
    <row r="27" spans="1:18">
      <c r="A27" s="15" t="s">
        <v>424</v>
      </c>
      <c r="B27" s="17" t="n">
        <v>5299</v>
      </c>
      <c r="C27" s="18">
        <f>(0.0/B27*100)</f>
        <v/>
      </c>
      <c r="D27" s="19" t="n">
        <v>5299</v>
      </c>
      <c r="E27" s="18" t="n">
        <v>510.81938847</v>
      </c>
      <c r="F27" s="20" t="n">
        <v>2.32482538</v>
      </c>
      <c r="G27" s="18" t="n">
        <v>466.85745198</v>
      </c>
      <c r="H27" s="20" t="n">
        <v>1.5324286</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414.55384683</v>
      </c>
      <c r="F28" s="20" t="n">
        <v>4.26153874</v>
      </c>
      <c r="G28" s="18" t="n">
        <v>430.57407254</v>
      </c>
      <c r="H28" s="20" t="n">
        <v>4.09802391</v>
      </c>
      <c r="I28" s="18" t="s">
        <v>404</v>
      </c>
      <c r="J28" s="20" t="s">
        <v>404</v>
      </c>
      <c r="K28" s="18" t="s">
        <v>404</v>
      </c>
      <c r="L28" s="20" t="s">
        <v>404</v>
      </c>
      <c r="M28" s="18" t="s">
        <v>404</v>
      </c>
      <c r="N28" s="20" t="s">
        <v>404</v>
      </c>
      <c r="O28" s="18" t="s">
        <v>404</v>
      </c>
      <c r="P28" s="20" t="s">
        <v>404</v>
      </c>
      <c r="Q28" s="18" t="n">
        <v>442.45021833</v>
      </c>
      <c r="R28" s="20" t="n">
        <v>10.17238779</v>
      </c>
    </row>
    <row r="29" spans="1:18">
      <c r="A29" s="15" t="s">
        <v>426</v>
      </c>
      <c r="B29" s="17" t="n">
        <v>5385</v>
      </c>
      <c r="C29" s="18">
        <f>(1123.0/B29*100)</f>
        <v/>
      </c>
      <c r="D29" s="19" t="n">
        <v>4262</v>
      </c>
      <c r="E29" s="18" t="n">
        <v>498.73556687</v>
      </c>
      <c r="F29" s="20" t="n">
        <v>7.69519897</v>
      </c>
      <c r="G29" s="18" t="n">
        <v>521.1943436</v>
      </c>
      <c r="H29" s="20" t="n">
        <v>11.25621607</v>
      </c>
      <c r="I29" s="18" t="s">
        <v>404</v>
      </c>
      <c r="J29" s="20" t="s">
        <v>404</v>
      </c>
      <c r="K29" s="18" t="s">
        <v>404</v>
      </c>
      <c r="L29" s="20" t="s">
        <v>404</v>
      </c>
      <c r="M29" s="18" t="s">
        <v>404</v>
      </c>
      <c r="N29" s="20" t="s">
        <v>404</v>
      </c>
      <c r="O29" s="18" t="s">
        <v>404</v>
      </c>
      <c r="P29" s="20" t="s">
        <v>404</v>
      </c>
      <c r="Q29" s="18" t="n">
        <v>486.37106507</v>
      </c>
      <c r="R29" s="20" t="n">
        <v>11.37442061</v>
      </c>
    </row>
    <row r="30" spans="1:18">
      <c r="A30" s="15" t="s">
        <v>427</v>
      </c>
      <c r="B30" s="17" t="n">
        <v>4520</v>
      </c>
      <c r="C30" s="18">
        <f>(1053.0/B30*100)</f>
        <v/>
      </c>
      <c r="D30" s="19" t="n">
        <v>3467</v>
      </c>
      <c r="E30" s="18" t="n">
        <v>504.80784595</v>
      </c>
      <c r="F30" s="20" t="n">
        <v>4.93198494</v>
      </c>
      <c r="G30" s="18" t="n">
        <v>516.90431306</v>
      </c>
      <c r="H30" s="20" t="n">
        <v>4.82585478</v>
      </c>
      <c r="I30" s="18" t="s">
        <v>404</v>
      </c>
      <c r="J30" s="20" t="s">
        <v>404</v>
      </c>
      <c r="K30" s="18" t="s">
        <v>404</v>
      </c>
      <c r="L30" s="20" t="s">
        <v>404</v>
      </c>
      <c r="M30" s="18" t="s">
        <v>404</v>
      </c>
      <c r="N30" s="20" t="s">
        <v>404</v>
      </c>
      <c r="O30" s="18" t="s">
        <v>404</v>
      </c>
      <c r="P30" s="20" t="s">
        <v>404</v>
      </c>
      <c r="Q30" s="18" t="n">
        <v>513.7759572</v>
      </c>
      <c r="R30" s="20" t="n">
        <v>26.09516395</v>
      </c>
    </row>
    <row r="31" spans="1:18">
      <c r="A31" s="15" t="s">
        <v>428</v>
      </c>
      <c r="B31" s="17" t="n">
        <v>5456</v>
      </c>
      <c r="C31" s="18">
        <f>(502.0/B31*100)</f>
        <v/>
      </c>
      <c r="D31" s="19" t="n">
        <v>4954</v>
      </c>
      <c r="E31" s="18" t="n">
        <v>512.5712863700001</v>
      </c>
      <c r="F31" s="20" t="n">
        <v>5.79626162</v>
      </c>
      <c r="G31" s="18" t="n">
        <v>514.79786615</v>
      </c>
      <c r="H31" s="20" t="n">
        <v>3.07949675</v>
      </c>
      <c r="I31" s="18" t="s">
        <v>404</v>
      </c>
      <c r="J31" s="20" t="s">
        <v>404</v>
      </c>
      <c r="K31" s="18" t="s">
        <v>404</v>
      </c>
      <c r="L31" s="20" t="s">
        <v>404</v>
      </c>
      <c r="M31" s="18" t="s">
        <v>404</v>
      </c>
      <c r="N31" s="20" t="s">
        <v>404</v>
      </c>
      <c r="O31" s="18" t="s">
        <v>404</v>
      </c>
      <c r="P31" s="20" t="s">
        <v>404</v>
      </c>
      <c r="Q31" s="18" t="n">
        <v>505.9367004</v>
      </c>
      <c r="R31" s="20" t="n">
        <v>11.94714589</v>
      </c>
    </row>
    <row r="32" spans="1:18">
      <c r="A32" s="15" t="s">
        <v>429</v>
      </c>
      <c r="B32" s="17" t="n">
        <v>4478</v>
      </c>
      <c r="C32" s="18">
        <f>(0.0/B32*100)</f>
        <v/>
      </c>
      <c r="D32" s="19" t="n">
        <v>4478</v>
      </c>
      <c r="E32" s="18" t="n">
        <v>509.31566625</v>
      </c>
      <c r="F32" s="20" t="n">
        <v>6.08634328</v>
      </c>
      <c r="G32" s="18" t="n">
        <v>503.63536087</v>
      </c>
      <c r="H32" s="20" t="n">
        <v>2.79519917</v>
      </c>
      <c r="I32" s="18" t="s">
        <v>404</v>
      </c>
      <c r="J32" s="20" t="s">
        <v>404</v>
      </c>
      <c r="K32" s="18" t="s">
        <v>404</v>
      </c>
      <c r="L32" s="20" t="s">
        <v>404</v>
      </c>
      <c r="M32" s="18" t="s">
        <v>404</v>
      </c>
      <c r="N32" s="20" t="s">
        <v>404</v>
      </c>
      <c r="O32" s="18" t="s">
        <v>404</v>
      </c>
      <c r="P32" s="20" t="s">
        <v>404</v>
      </c>
      <c r="Q32" s="18" t="n">
        <v>529.05378734</v>
      </c>
      <c r="R32" s="20" t="n">
        <v>12.38433064</v>
      </c>
    </row>
    <row r="33" spans="1:18">
      <c r="A33" s="15" t="s">
        <v>430</v>
      </c>
      <c r="B33" s="17" t="n">
        <v>7325</v>
      </c>
      <c r="C33" s="18">
        <f>(29.0/B33*100)</f>
        <v/>
      </c>
      <c r="D33" s="19" t="n">
        <v>7296</v>
      </c>
      <c r="E33" s="18" t="n">
        <v>493.70944899</v>
      </c>
      <c r="F33" s="20" t="n">
        <v>6.91754341</v>
      </c>
      <c r="G33" s="18" t="n">
        <v>499.92431875</v>
      </c>
      <c r="H33" s="20" t="n">
        <v>3.19183748</v>
      </c>
      <c r="I33" s="18" t="s">
        <v>404</v>
      </c>
      <c r="J33" s="20" t="s">
        <v>404</v>
      </c>
      <c r="K33" s="18" t="s">
        <v>404</v>
      </c>
      <c r="L33" s="20" t="s">
        <v>404</v>
      </c>
      <c r="M33" s="18" t="s">
        <v>404</v>
      </c>
      <c r="N33" s="20" t="s">
        <v>404</v>
      </c>
      <c r="O33" s="18" t="s">
        <v>404</v>
      </c>
      <c r="P33" s="20" t="s">
        <v>404</v>
      </c>
      <c r="Q33" s="18" t="n">
        <v>471.97538611</v>
      </c>
      <c r="R33" s="20" t="n">
        <v>8.885676950000001</v>
      </c>
    </row>
    <row r="34" spans="1:18">
      <c r="A34" s="15" t="s">
        <v>431</v>
      </c>
      <c r="B34" s="17" t="n">
        <v>6350</v>
      </c>
      <c r="C34" s="18">
        <f>(0.0/B34*100)</f>
        <v/>
      </c>
      <c r="D34" s="19" t="n">
        <v>6350</v>
      </c>
      <c r="E34" s="18" t="n">
        <v>471.37972519</v>
      </c>
      <c r="F34" s="20" t="n">
        <v>8.372385530000001</v>
      </c>
      <c r="G34" s="18" t="n">
        <v>446.56106826</v>
      </c>
      <c r="H34" s="20" t="n">
        <v>4.00418385</v>
      </c>
      <c r="I34" s="18" t="s">
        <v>404</v>
      </c>
      <c r="J34" s="20" t="s">
        <v>404</v>
      </c>
      <c r="K34" s="18" t="s">
        <v>404</v>
      </c>
      <c r="L34" s="20" t="s">
        <v>404</v>
      </c>
      <c r="M34" s="18" t="s">
        <v>404</v>
      </c>
      <c r="N34" s="20" t="s">
        <v>404</v>
      </c>
      <c r="O34" s="18" t="s">
        <v>404</v>
      </c>
      <c r="P34" s="20" t="s">
        <v>404</v>
      </c>
      <c r="Q34" s="18" t="n">
        <v>378.69755417</v>
      </c>
      <c r="R34" s="20" t="n">
        <v>40.615571</v>
      </c>
    </row>
    <row r="35" spans="1:18">
      <c r="A35" s="15" t="s">
        <v>432</v>
      </c>
      <c r="B35" s="17" t="n">
        <v>6406</v>
      </c>
      <c r="C35" s="18">
        <f>(443.0/B35*100)</f>
        <v/>
      </c>
      <c r="D35" s="19" t="n">
        <v>5963</v>
      </c>
      <c r="E35" s="18" t="n">
        <v>510.78958349</v>
      </c>
      <c r="F35" s="20" t="n">
        <v>4.33510531</v>
      </c>
      <c r="G35" s="18" t="n">
        <v>506.91540934</v>
      </c>
      <c r="H35" s="20" t="n">
        <v>1.59207411</v>
      </c>
      <c r="I35" s="18" t="s">
        <v>404</v>
      </c>
      <c r="J35" s="20" t="s">
        <v>404</v>
      </c>
      <c r="K35" s="18" t="s">
        <v>404</v>
      </c>
      <c r="L35" s="20" t="s">
        <v>404</v>
      </c>
      <c r="M35" s="18" t="s">
        <v>404</v>
      </c>
      <c r="N35" s="20" t="s">
        <v>404</v>
      </c>
      <c r="O35" s="18" t="s">
        <v>404</v>
      </c>
      <c r="P35" s="20" t="s">
        <v>404</v>
      </c>
      <c r="Q35" s="18" t="n">
        <v>499.14262261</v>
      </c>
      <c r="R35" s="20" t="n">
        <v>9.664150879999999</v>
      </c>
    </row>
    <row r="36" spans="1:18">
      <c r="A36" s="15" t="s">
        <v>433</v>
      </c>
      <c r="B36" s="17" t="n">
        <v>6736</v>
      </c>
      <c r="C36" s="18">
        <f>(10.0/B36*100)</f>
        <v/>
      </c>
      <c r="D36" s="19" t="n">
        <v>6726</v>
      </c>
      <c r="E36" s="18" t="n">
        <v>490.39348471</v>
      </c>
      <c r="F36" s="20" t="n">
        <v>4.02968327</v>
      </c>
      <c r="G36" s="18" t="n">
        <v>498.67266766</v>
      </c>
      <c r="H36" s="20" t="n">
        <v>3.38189408</v>
      </c>
      <c r="I36" s="18" t="s">
        <v>404</v>
      </c>
      <c r="J36" s="20" t="s">
        <v>404</v>
      </c>
      <c r="K36" s="18" t="s">
        <v>404</v>
      </c>
      <c r="L36" s="20" t="s">
        <v>404</v>
      </c>
      <c r="M36" s="18" t="s">
        <v>404</v>
      </c>
      <c r="N36" s="20" t="s">
        <v>404</v>
      </c>
      <c r="O36" s="18" t="s">
        <v>404</v>
      </c>
      <c r="P36" s="20" t="s">
        <v>404</v>
      </c>
      <c r="Q36" s="18" t="n">
        <v>521.32794195</v>
      </c>
      <c r="R36" s="20" t="n">
        <v>10.23759512</v>
      </c>
    </row>
    <row r="37" spans="1:18">
      <c r="A37" s="15" t="s">
        <v>434</v>
      </c>
      <c r="B37" s="17" t="n">
        <v>5458</v>
      </c>
      <c r="C37" s="18">
        <f>(0.0/B37*100)</f>
        <v/>
      </c>
      <c r="D37" s="19" t="n">
        <v>5458</v>
      </c>
      <c r="E37" s="18" t="n">
        <v>500.82420642</v>
      </c>
      <c r="F37" s="20" t="n">
        <v>6.43647617</v>
      </c>
      <c r="G37" s="18" t="n">
        <v>499.85025407</v>
      </c>
      <c r="H37" s="20" t="n">
        <v>3.86620887</v>
      </c>
      <c r="I37" s="18" t="s">
        <v>404</v>
      </c>
      <c r="J37" s="20" t="s">
        <v>404</v>
      </c>
      <c r="K37" s="18" t="s">
        <v>404</v>
      </c>
      <c r="L37" s="20" t="s">
        <v>404</v>
      </c>
      <c r="M37" s="18" t="s">
        <v>404</v>
      </c>
      <c r="N37" s="20" t="s">
        <v>404</v>
      </c>
      <c r="O37" s="18" t="s">
        <v>404</v>
      </c>
      <c r="P37" s="20" t="s">
        <v>404</v>
      </c>
      <c r="Q37" s="18" t="n">
        <v>497.62866942</v>
      </c>
      <c r="R37" s="20" t="n">
        <v>10.98057275</v>
      </c>
    </row>
    <row r="38" spans="1:18">
      <c r="A38" s="15" t="s">
        <v>435</v>
      </c>
      <c r="B38" s="17" t="n">
        <v>5860</v>
      </c>
      <c r="C38" s="18">
        <f>(268.0/B38*100)</f>
        <v/>
      </c>
      <c r="D38" s="19" t="n">
        <v>5592</v>
      </c>
      <c r="E38" s="18" t="n">
        <v>484.78621672</v>
      </c>
      <c r="F38" s="20" t="n">
        <v>6.08380656</v>
      </c>
      <c r="G38" s="18" t="n">
        <v>498.63947637</v>
      </c>
      <c r="H38" s="20" t="n">
        <v>4.88983504</v>
      </c>
      <c r="I38" s="18" t="s">
        <v>404</v>
      </c>
      <c r="J38" s="20" t="s">
        <v>404</v>
      </c>
      <c r="K38" s="18" t="s">
        <v>404</v>
      </c>
      <c r="L38" s="20" t="s">
        <v>404</v>
      </c>
      <c r="M38" s="18" t="s">
        <v>404</v>
      </c>
      <c r="N38" s="20" t="s">
        <v>404</v>
      </c>
      <c r="O38" s="18" t="s">
        <v>404</v>
      </c>
      <c r="P38" s="20" t="s">
        <v>404</v>
      </c>
      <c r="Q38" s="18" t="n">
        <v>453.17141928</v>
      </c>
      <c r="R38" s="20" t="n">
        <v>26.68099227</v>
      </c>
    </row>
    <row r="39" spans="1:18">
      <c r="A39" s="15" t="s">
        <v>436</v>
      </c>
      <c r="B39" s="17" t="n">
        <v>5895</v>
      </c>
      <c r="C39" s="18">
        <f>(0.0/B39*100)</f>
        <v/>
      </c>
      <c r="D39" s="19" t="n">
        <v>5895</v>
      </c>
      <c r="E39" s="18" t="n">
        <v>425.28237273</v>
      </c>
      <c r="F39" s="20" t="n">
        <v>7.98398958</v>
      </c>
      <c r="G39" s="18" t="n">
        <v>430.46221278</v>
      </c>
      <c r="H39" s="20" t="n">
        <v>5.5251223</v>
      </c>
      <c r="I39" s="18" t="s">
        <v>404</v>
      </c>
      <c r="J39" s="20" t="s">
        <v>404</v>
      </c>
      <c r="K39" s="18" t="s">
        <v>404</v>
      </c>
      <c r="L39" s="20" t="s">
        <v>404</v>
      </c>
      <c r="M39" s="18" t="s">
        <v>404</v>
      </c>
      <c r="N39" s="20" t="s">
        <v>404</v>
      </c>
      <c r="O39" s="18" t="s">
        <v>404</v>
      </c>
      <c r="P39" s="20" t="s">
        <v>404</v>
      </c>
      <c r="Q39" s="18" t="n">
        <v>434.16730318</v>
      </c>
      <c r="R39" s="20" t="n">
        <v>9.98232185</v>
      </c>
    </row>
    <row r="40" spans="1:18">
      <c r="A40" s="15" t="s">
        <v>437</v>
      </c>
      <c r="B40" s="17" t="n">
        <v>14157</v>
      </c>
      <c r="C40" s="18">
        <f>(2954.0/B40*100)</f>
        <v/>
      </c>
      <c r="D40" s="19" t="n">
        <v>11203</v>
      </c>
      <c r="E40" s="18" t="n">
        <v>496.47872348</v>
      </c>
      <c r="F40" s="20" t="n">
        <v>3.63692639</v>
      </c>
      <c r="G40" s="18" t="n">
        <v>515.2501688</v>
      </c>
      <c r="H40" s="20" t="n">
        <v>8.32604134</v>
      </c>
      <c r="I40" s="18" t="s">
        <v>404</v>
      </c>
      <c r="J40" s="20" t="s">
        <v>404</v>
      </c>
      <c r="K40" s="18" t="s">
        <v>404</v>
      </c>
      <c r="L40" s="20" t="s">
        <v>404</v>
      </c>
      <c r="M40" s="18" t="s">
        <v>404</v>
      </c>
      <c r="N40" s="20" t="s">
        <v>404</v>
      </c>
      <c r="O40" s="18" t="s">
        <v>404</v>
      </c>
      <c r="P40" s="20" t="s">
        <v>404</v>
      </c>
      <c r="Q40" s="18" t="n">
        <v>483.94958239</v>
      </c>
      <c r="R40" s="20" t="n">
        <v>6.75385734</v>
      </c>
    </row>
    <row r="41" spans="1:18">
      <c r="A41" s="15" t="s">
        <v>438</v>
      </c>
      <c r="B41" s="17" t="n">
        <v>5712</v>
      </c>
      <c r="C41" s="18">
        <f>(99.0/B41*100)</f>
        <v/>
      </c>
      <c r="D41" s="19" t="n">
        <v>5613</v>
      </c>
      <c r="E41" s="18" t="n">
        <v>488.51979621</v>
      </c>
      <c r="F41" s="20" t="n">
        <v>4.91812699</v>
      </c>
      <c r="G41" s="18" t="n">
        <v>513.85426388</v>
      </c>
      <c r="H41" s="20" t="n">
        <v>4.99743904</v>
      </c>
      <c r="I41" s="18" t="s">
        <v>404</v>
      </c>
      <c r="J41" s="20" t="s">
        <v>404</v>
      </c>
      <c r="K41" s="18" t="s">
        <v>404</v>
      </c>
      <c r="L41" s="20" t="s">
        <v>404</v>
      </c>
      <c r="M41" s="18" t="s">
        <v>404</v>
      </c>
      <c r="N41" s="20" t="s">
        <v>404</v>
      </c>
      <c r="O41" s="18" t="s">
        <v>404</v>
      </c>
      <c r="P41" s="20" t="s">
        <v>404</v>
      </c>
      <c r="Q41" s="18" t="n">
        <v>477.58322983</v>
      </c>
      <c r="R41" s="20" t="n">
        <v>13.18702503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402.3113752</v>
      </c>
      <c r="F44" s="20" t="n">
        <v>5.03332637</v>
      </c>
      <c r="G44" s="18" t="n">
        <v>407.23733319</v>
      </c>
      <c r="H44" s="20" t="n">
        <v>7.15586762</v>
      </c>
      <c r="I44" s="18" t="s">
        <v>404</v>
      </c>
      <c r="J44" s="20" t="s">
        <v>404</v>
      </c>
      <c r="K44" s="18" t="s">
        <v>404</v>
      </c>
      <c r="L44" s="20" t="s">
        <v>404</v>
      </c>
      <c r="M44" s="18" t="s">
        <v>404</v>
      </c>
      <c r="N44" s="20" t="s">
        <v>404</v>
      </c>
      <c r="O44" s="18" t="s">
        <v>404</v>
      </c>
      <c r="P44" s="20" t="s">
        <v>404</v>
      </c>
      <c r="Q44" s="18" t="n">
        <v>447.78121351</v>
      </c>
      <c r="R44" s="20" t="n">
        <v>13.90027988</v>
      </c>
    </row>
    <row r="45" spans="1:18">
      <c r="A45" s="15" t="s">
        <v>442</v>
      </c>
      <c r="B45" s="17" t="n">
        <v>5519</v>
      </c>
      <c r="C45" s="18">
        <f>(0.0/B45*100)</f>
        <v/>
      </c>
      <c r="D45" s="19" t="n">
        <v>5519</v>
      </c>
      <c r="E45" s="18" t="n">
        <v>352.39403729</v>
      </c>
      <c r="F45" s="20" t="n">
        <v>3.21175508</v>
      </c>
      <c r="G45" s="18" t="n">
        <v>331.25404844</v>
      </c>
      <c r="H45" s="20" t="n">
        <v>9.983749</v>
      </c>
      <c r="I45" s="18" t="s">
        <v>404</v>
      </c>
      <c r="J45" s="20" t="s">
        <v>404</v>
      </c>
      <c r="K45" s="18" t="s">
        <v>404</v>
      </c>
      <c r="L45" s="20" t="s">
        <v>404</v>
      </c>
      <c r="M45" s="18" t="s">
        <v>404</v>
      </c>
      <c r="N45" s="20" t="s">
        <v>404</v>
      </c>
      <c r="O45" s="18" t="s">
        <v>404</v>
      </c>
      <c r="P45" s="20" t="s">
        <v>404</v>
      </c>
      <c r="Q45" s="18" t="n">
        <v>274.27534894</v>
      </c>
      <c r="R45" s="20" t="n">
        <v>11.6729989</v>
      </c>
    </row>
    <row r="46" spans="1:18">
      <c r="A46" s="15" t="s">
        <v>443</v>
      </c>
      <c r="B46" s="17" t="n">
        <v>23141</v>
      </c>
      <c r="C46" s="18">
        <f>(4196.0/B46*100)</f>
        <v/>
      </c>
      <c r="D46" s="19" t="n">
        <v>18945</v>
      </c>
      <c r="E46" s="18" t="n">
        <v>402.33090538</v>
      </c>
      <c r="F46" s="20" t="n">
        <v>6.19217437</v>
      </c>
      <c r="G46" s="18" t="n">
        <v>416.88719689</v>
      </c>
      <c r="H46" s="20" t="n">
        <v>3.76427405</v>
      </c>
      <c r="I46" s="18" t="s">
        <v>404</v>
      </c>
      <c r="J46" s="20" t="s">
        <v>404</v>
      </c>
      <c r="K46" s="18" t="s">
        <v>404</v>
      </c>
      <c r="L46" s="20" t="s">
        <v>404</v>
      </c>
      <c r="M46" s="18" t="s">
        <v>404</v>
      </c>
      <c r="N46" s="20" t="s">
        <v>404</v>
      </c>
      <c r="O46" s="18" t="s">
        <v>404</v>
      </c>
      <c r="P46" s="20" t="s">
        <v>404</v>
      </c>
      <c r="Q46" s="18" t="n">
        <v>376.17548105</v>
      </c>
      <c r="R46" s="20" t="n">
        <v>12.06870886</v>
      </c>
    </row>
    <row r="47" spans="1:18">
      <c r="A47" s="15" t="s">
        <v>444</v>
      </c>
      <c r="B47" s="17" t="n">
        <v>5928</v>
      </c>
      <c r="C47" s="18">
        <f>(0.0/B47*100)</f>
        <v/>
      </c>
      <c r="D47" s="19" t="n">
        <v>5928</v>
      </c>
      <c r="E47" s="18" t="n">
        <v>431.63317605</v>
      </c>
      <c r="F47" s="20" t="n">
        <v>5.35168373</v>
      </c>
      <c r="G47" s="18" t="n">
        <v>412.94902001</v>
      </c>
      <c r="H47" s="20" t="n">
        <v>19.67480369</v>
      </c>
      <c r="I47" s="18" t="s">
        <v>404</v>
      </c>
      <c r="J47" s="20" t="s">
        <v>404</v>
      </c>
      <c r="K47" s="18" t="s">
        <v>404</v>
      </c>
      <c r="L47" s="20" t="s">
        <v>404</v>
      </c>
      <c r="M47" s="18" t="s">
        <v>404</v>
      </c>
      <c r="N47" s="20" t="s">
        <v>404</v>
      </c>
      <c r="O47" s="18" t="s">
        <v>404</v>
      </c>
      <c r="P47" s="20" t="s">
        <v>404</v>
      </c>
      <c r="Q47" s="18" t="n">
        <v>511.19561096</v>
      </c>
      <c r="R47" s="20" t="n">
        <v>19.27305411</v>
      </c>
    </row>
    <row r="48" spans="1:18">
      <c r="A48" s="15" t="s">
        <v>445</v>
      </c>
      <c r="B48" s="17" t="n">
        <v>9841</v>
      </c>
      <c r="C48" s="18">
        <f>(40.0/B48*100)</f>
        <v/>
      </c>
      <c r="D48" s="19" t="n">
        <v>9801</v>
      </c>
      <c r="E48" s="18" t="n">
        <v>495.01330763</v>
      </c>
      <c r="F48" s="20" t="n">
        <v>5.27445977</v>
      </c>
      <c r="G48" s="18" t="n">
        <v>487.55436016</v>
      </c>
      <c r="H48" s="20" t="n">
        <v>36.84915506</v>
      </c>
      <c r="I48" s="18" t="s">
        <v>404</v>
      </c>
      <c r="J48" s="20" t="s">
        <v>404</v>
      </c>
      <c r="K48" s="18" t="s">
        <v>404</v>
      </c>
      <c r="L48" s="20" t="s">
        <v>404</v>
      </c>
      <c r="M48" s="18" t="s">
        <v>404</v>
      </c>
      <c r="N48" s="20" t="s">
        <v>404</v>
      </c>
      <c r="O48" s="18" t="s">
        <v>404</v>
      </c>
      <c r="P48" s="20" t="s">
        <v>404</v>
      </c>
      <c r="Q48" s="18" t="n">
        <v>388.42359833</v>
      </c>
      <c r="R48" s="20" t="n">
        <v>11.00937144</v>
      </c>
    </row>
    <row r="49" spans="1:18">
      <c r="A49" s="15" t="s">
        <v>446</v>
      </c>
      <c r="B49" s="17" t="n">
        <v>6349</v>
      </c>
      <c r="C49" s="18">
        <f>(52.0/B49*100)</f>
        <v/>
      </c>
      <c r="D49" s="19" t="n">
        <v>6297</v>
      </c>
      <c r="E49" s="18" t="n">
        <v>434.54726665</v>
      </c>
      <c r="F49" s="20" t="n">
        <v>6.22733775</v>
      </c>
      <c r="G49" s="18" t="n">
        <v>421.33738125</v>
      </c>
      <c r="H49" s="20" t="n">
        <v>4.1501764</v>
      </c>
      <c r="I49" s="18" t="s">
        <v>404</v>
      </c>
      <c r="J49" s="20" t="s">
        <v>404</v>
      </c>
      <c r="K49" s="18" t="s">
        <v>404</v>
      </c>
      <c r="L49" s="20" t="s">
        <v>404</v>
      </c>
      <c r="M49" s="18" t="s">
        <v>404</v>
      </c>
      <c r="N49" s="20" t="s">
        <v>404</v>
      </c>
      <c r="O49" s="18" t="s">
        <v>404</v>
      </c>
      <c r="P49" s="20" t="s">
        <v>404</v>
      </c>
      <c r="Q49" s="18" t="n">
        <v>322.54154544</v>
      </c>
      <c r="R49" s="20" t="n">
        <v>16.68492252</v>
      </c>
    </row>
    <row r="50" spans="1:18">
      <c r="A50" s="15" t="s">
        <v>447</v>
      </c>
      <c r="B50" s="17" t="n">
        <v>11795</v>
      </c>
      <c r="C50" s="18">
        <f>(1031.0/B50*100)</f>
        <v/>
      </c>
      <c r="D50" s="19" t="n">
        <v>10764</v>
      </c>
      <c r="E50" s="18" t="n">
        <v>418.1528298</v>
      </c>
      <c r="F50" s="20" t="n">
        <v>8.49606543</v>
      </c>
      <c r="G50" s="18" t="n">
        <v>431.90132324</v>
      </c>
      <c r="H50" s="20" t="n">
        <v>3.86776935</v>
      </c>
      <c r="I50" s="18" t="s">
        <v>404</v>
      </c>
      <c r="J50" s="20" t="s">
        <v>404</v>
      </c>
      <c r="K50" s="18" t="s">
        <v>404</v>
      </c>
      <c r="L50" s="20" t="s">
        <v>404</v>
      </c>
      <c r="M50" s="18" t="s">
        <v>404</v>
      </c>
      <c r="N50" s="20" t="s">
        <v>404</v>
      </c>
      <c r="O50" s="18" t="s">
        <v>404</v>
      </c>
      <c r="P50" s="20" t="s">
        <v>404</v>
      </c>
      <c r="Q50" s="18" t="n">
        <v>407.97054188</v>
      </c>
      <c r="R50" s="20" t="n">
        <v>14.26848346</v>
      </c>
    </row>
    <row r="51" spans="1:18">
      <c r="A51" s="15" t="s">
        <v>448</v>
      </c>
      <c r="B51" s="17" t="n">
        <v>6866</v>
      </c>
      <c r="C51" s="18">
        <f>(0.0/B51*100)</f>
        <v/>
      </c>
      <c r="D51" s="19" t="n">
        <v>6866</v>
      </c>
      <c r="E51" s="18" t="n">
        <v>431.2147343</v>
      </c>
      <c r="F51" s="20" t="n">
        <v>3.8762007</v>
      </c>
      <c r="G51" s="18" t="n">
        <v>420.482589</v>
      </c>
      <c r="H51" s="20" t="n">
        <v>6.00252057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495.91480363</v>
      </c>
      <c r="F52" s="20" t="n">
        <v>3.76665121</v>
      </c>
      <c r="G52" s="18" t="n">
        <v>461.93999883</v>
      </c>
      <c r="H52" s="20" t="n">
        <v>7.18724817</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436.71747985</v>
      </c>
      <c r="F53" s="20" t="n">
        <v>1.58588053</v>
      </c>
      <c r="G53" s="18" t="n">
        <v>484.57153673</v>
      </c>
      <c r="H53" s="20" t="n">
        <v>4.83104792</v>
      </c>
      <c r="I53" s="18" t="s">
        <v>404</v>
      </c>
      <c r="J53" s="20" t="s">
        <v>404</v>
      </c>
      <c r="K53" s="18" t="s">
        <v>404</v>
      </c>
      <c r="L53" s="20" t="s">
        <v>404</v>
      </c>
      <c r="M53" s="18" t="s">
        <v>404</v>
      </c>
      <c r="N53" s="20" t="s">
        <v>404</v>
      </c>
      <c r="O53" s="18" t="s">
        <v>404</v>
      </c>
      <c r="P53" s="20" t="s">
        <v>404</v>
      </c>
      <c r="Q53" s="18" t="n">
        <v>331.3501809</v>
      </c>
      <c r="R53" s="20" t="n">
        <v>29.82560251</v>
      </c>
    </row>
    <row r="54" spans="1:18">
      <c r="A54" s="15" t="s">
        <v>451</v>
      </c>
      <c r="B54" s="17" t="n">
        <v>4740</v>
      </c>
      <c r="C54" s="18">
        <f>(199.0/B54*100)</f>
        <v/>
      </c>
      <c r="D54" s="19" t="n">
        <v>4541</v>
      </c>
      <c r="E54" s="18" t="n">
        <v>354.86363842</v>
      </c>
      <c r="F54" s="20" t="n">
        <v>3.50120404</v>
      </c>
      <c r="G54" s="18" t="n">
        <v>407.74630613</v>
      </c>
      <c r="H54" s="20" t="n">
        <v>26.5413585</v>
      </c>
      <c r="I54" s="18" t="s">
        <v>404</v>
      </c>
      <c r="J54" s="20" t="s">
        <v>404</v>
      </c>
      <c r="K54" s="18" t="s">
        <v>404</v>
      </c>
      <c r="L54" s="20" t="s">
        <v>404</v>
      </c>
      <c r="M54" s="18" t="s">
        <v>404</v>
      </c>
      <c r="N54" s="20" t="s">
        <v>404</v>
      </c>
      <c r="O54" s="18" t="s">
        <v>404</v>
      </c>
      <c r="P54" s="20" t="s">
        <v>404</v>
      </c>
      <c r="Q54" s="18" t="n">
        <v>351.29150912</v>
      </c>
      <c r="R54" s="20" t="n">
        <v>9.617343979999999</v>
      </c>
    </row>
    <row r="55" spans="1:18">
      <c r="A55" s="15" t="s">
        <v>452</v>
      </c>
      <c r="B55" s="17" t="n">
        <v>5316</v>
      </c>
      <c r="C55" s="18">
        <f>(43.0/B55*100)</f>
        <v/>
      </c>
      <c r="D55" s="19" t="n">
        <v>5273</v>
      </c>
      <c r="E55" s="18" t="n">
        <v>394.00286278</v>
      </c>
      <c r="F55" s="20" t="n">
        <v>10.15415444</v>
      </c>
      <c r="G55" s="18" t="n">
        <v>403.2259248</v>
      </c>
      <c r="H55" s="20" t="n">
        <v>3.78220095</v>
      </c>
      <c r="I55" s="18" t="s">
        <v>404</v>
      </c>
      <c r="J55" s="20" t="s">
        <v>404</v>
      </c>
      <c r="K55" s="18" t="s">
        <v>404</v>
      </c>
      <c r="L55" s="20" t="s">
        <v>404</v>
      </c>
      <c r="M55" s="18" t="s">
        <v>404</v>
      </c>
      <c r="N55" s="20" t="s">
        <v>404</v>
      </c>
      <c r="O55" s="18" t="n">
        <v>413.6588634</v>
      </c>
      <c r="P55" s="20" t="n">
        <v>5.84716265</v>
      </c>
      <c r="Q55" s="18" t="n">
        <v>383.29220142</v>
      </c>
      <c r="R55" s="20" t="n">
        <v>28.05118146</v>
      </c>
    </row>
    <row r="56" spans="1:18">
      <c r="A56" s="15" t="s">
        <v>453</v>
      </c>
      <c r="B56" s="17" t="n">
        <v>5359</v>
      </c>
      <c r="C56" s="18">
        <f>(0.0/B56*100)</f>
        <v/>
      </c>
      <c r="D56" s="19" t="n">
        <v>5359</v>
      </c>
      <c r="E56" s="18" t="n">
        <v>527.1750280799999</v>
      </c>
      <c r="F56" s="20" t="n">
        <v>5.00028905</v>
      </c>
      <c r="G56" s="18" t="n">
        <v>528.45195216</v>
      </c>
      <c r="H56" s="20" t="n">
        <v>6.02102994</v>
      </c>
      <c r="I56" s="18" t="s">
        <v>404</v>
      </c>
      <c r="J56" s="20" t="s">
        <v>404</v>
      </c>
      <c r="K56" s="18" t="s">
        <v>404</v>
      </c>
      <c r="L56" s="20" t="s">
        <v>404</v>
      </c>
      <c r="M56" s="18" t="s">
        <v>404</v>
      </c>
      <c r="N56" s="20" t="s">
        <v>404</v>
      </c>
      <c r="O56" s="18" t="s">
        <v>404</v>
      </c>
      <c r="P56" s="20" t="s">
        <v>404</v>
      </c>
      <c r="Q56" s="18" t="n">
        <v>504.85350817</v>
      </c>
      <c r="R56" s="20" t="n">
        <v>16.13663374</v>
      </c>
    </row>
    <row r="57" spans="1:18">
      <c r="A57" s="15" t="s">
        <v>454</v>
      </c>
      <c r="B57" s="17" t="n">
        <v>6513</v>
      </c>
      <c r="C57" s="18">
        <f>(0.0/B57*100)</f>
        <v/>
      </c>
      <c r="D57" s="19" t="n">
        <v>6513</v>
      </c>
      <c r="E57" s="18" t="n">
        <v>403.36337644</v>
      </c>
      <c r="F57" s="20" t="n">
        <v>2.80832438</v>
      </c>
      <c r="G57" s="18" t="n">
        <v>362.59574577</v>
      </c>
      <c r="H57" s="20" t="n">
        <v>11.5080448</v>
      </c>
      <c r="I57" s="18" t="s">
        <v>404</v>
      </c>
      <c r="J57" s="20" t="s">
        <v>404</v>
      </c>
      <c r="K57" s="18" t="s">
        <v>404</v>
      </c>
      <c r="L57" s="20" t="s">
        <v>404</v>
      </c>
      <c r="M57" s="18" t="s">
        <v>404</v>
      </c>
      <c r="N57" s="20" t="s">
        <v>404</v>
      </c>
      <c r="O57" s="18" t="s">
        <v>404</v>
      </c>
      <c r="P57" s="20" t="s">
        <v>404</v>
      </c>
      <c r="Q57" s="18" t="n">
        <v>390.85268571</v>
      </c>
      <c r="R57" s="20" t="n">
        <v>23.28472315</v>
      </c>
    </row>
    <row r="58" spans="1:18">
      <c r="A58" s="15" t="s">
        <v>455</v>
      </c>
      <c r="B58" s="17" t="n">
        <v>7267</v>
      </c>
      <c r="C58" s="18">
        <f>(0.0/B58*100)</f>
        <v/>
      </c>
      <c r="D58" s="19" t="n">
        <v>7267</v>
      </c>
      <c r="E58" s="18" t="n">
        <v>407.59684301</v>
      </c>
      <c r="F58" s="20" t="n">
        <v>2.9956975</v>
      </c>
      <c r="G58" s="18" t="n">
        <v>405.63008241</v>
      </c>
      <c r="H58" s="20" t="n">
        <v>33.86692581</v>
      </c>
      <c r="I58" s="18" t="s">
        <v>404</v>
      </c>
      <c r="J58" s="20" t="s">
        <v>404</v>
      </c>
      <c r="K58" s="18" t="s">
        <v>404</v>
      </c>
      <c r="L58" s="20" t="s">
        <v>404</v>
      </c>
      <c r="M58" s="18" t="s">
        <v>404</v>
      </c>
      <c r="N58" s="20" t="s">
        <v>404</v>
      </c>
      <c r="O58" s="18" t="s">
        <v>404</v>
      </c>
      <c r="P58" s="20" t="s">
        <v>404</v>
      </c>
      <c r="Q58" s="18" t="n">
        <v>505.06559</v>
      </c>
      <c r="R58" s="20" t="n">
        <v>10.98478804</v>
      </c>
    </row>
    <row r="59" spans="1:18">
      <c r="A59" s="15" t="s">
        <v>456</v>
      </c>
      <c r="B59" s="17" t="n">
        <v>4826</v>
      </c>
      <c r="C59" s="18">
        <f>(0.0/B59*100)</f>
        <v/>
      </c>
      <c r="D59" s="19" t="n">
        <v>4826</v>
      </c>
      <c r="E59" s="18" t="n">
        <v>354.18696173</v>
      </c>
      <c r="F59" s="20" t="n">
        <v>2.13921126</v>
      </c>
      <c r="G59" s="18" t="n">
        <v>331.92631585</v>
      </c>
      <c r="H59" s="20" t="n">
        <v>2.8377016</v>
      </c>
      <c r="I59" s="18" t="s">
        <v>404</v>
      </c>
      <c r="J59" s="20" t="s">
        <v>404</v>
      </c>
      <c r="K59" s="18" t="s">
        <v>404</v>
      </c>
      <c r="L59" s="20" t="s">
        <v>404</v>
      </c>
      <c r="M59" s="18" t="s">
        <v>404</v>
      </c>
      <c r="N59" s="20" t="s">
        <v>404</v>
      </c>
      <c r="O59" s="18" t="s">
        <v>404</v>
      </c>
      <c r="P59" s="20" t="s">
        <v>404</v>
      </c>
      <c r="Q59" s="18" t="n">
        <v>334.24805</v>
      </c>
      <c r="R59" s="20" t="n">
        <v>14.24776964</v>
      </c>
    </row>
    <row r="60" spans="1:18">
      <c r="A60" s="15" t="s">
        <v>457</v>
      </c>
      <c r="B60" s="17" t="n">
        <v>4546</v>
      </c>
      <c r="C60" s="18">
        <f>(0.0/B60*100)</f>
        <v/>
      </c>
      <c r="D60" s="19" t="n">
        <v>4546</v>
      </c>
      <c r="E60" s="18" t="n">
        <v>341.94799931</v>
      </c>
      <c r="F60" s="20" t="n">
        <v>5.61743415</v>
      </c>
      <c r="G60" s="18" t="n">
        <v>362.99869427</v>
      </c>
      <c r="H60" s="20" t="n">
        <v>10.90903034</v>
      </c>
      <c r="I60" s="18" t="s">
        <v>404</v>
      </c>
      <c r="J60" s="20" t="s">
        <v>404</v>
      </c>
      <c r="K60" s="18" t="s">
        <v>404</v>
      </c>
      <c r="L60" s="20" t="s">
        <v>404</v>
      </c>
      <c r="M60" s="18" t="s">
        <v>404</v>
      </c>
      <c r="N60" s="20" t="s">
        <v>404</v>
      </c>
      <c r="O60" s="18" t="s">
        <v>404</v>
      </c>
      <c r="P60" s="20" t="s">
        <v>404</v>
      </c>
      <c r="Q60" s="18" t="n">
        <v>340.05449401</v>
      </c>
      <c r="R60" s="20" t="n">
        <v>35.0525347</v>
      </c>
    </row>
    <row r="61" spans="1:18">
      <c r="A61" s="15" t="s">
        <v>458</v>
      </c>
      <c r="B61" s="17" t="n">
        <v>6525</v>
      </c>
      <c r="C61" s="18">
        <f>(0.0/B61*100)</f>
        <v/>
      </c>
      <c r="D61" s="19" t="n">
        <v>6525</v>
      </c>
      <c r="E61" s="18" t="n">
        <v>475.531143</v>
      </c>
      <c r="F61" s="20" t="n">
        <v>3.56837129</v>
      </c>
      <c r="G61" s="18" t="n">
        <v>469.26120585</v>
      </c>
      <c r="H61" s="20" t="n">
        <v>5.97054513</v>
      </c>
      <c r="I61" s="18" t="s">
        <v>404</v>
      </c>
      <c r="J61" s="20" t="s">
        <v>404</v>
      </c>
      <c r="K61" s="18" t="s">
        <v>404</v>
      </c>
      <c r="L61" s="20" t="s">
        <v>404</v>
      </c>
      <c r="M61" s="18" t="s">
        <v>404</v>
      </c>
      <c r="N61" s="20" t="s">
        <v>404</v>
      </c>
      <c r="O61" s="18" t="s">
        <v>404</v>
      </c>
      <c r="P61" s="20" t="s">
        <v>404</v>
      </c>
      <c r="Q61" s="18" t="n">
        <v>430.65876078</v>
      </c>
      <c r="R61" s="20" t="n">
        <v>8.346606749999999</v>
      </c>
    </row>
    <row r="62" spans="1:18">
      <c r="A62" s="15" t="s">
        <v>459</v>
      </c>
      <c r="B62" s="17" t="n">
        <v>4476</v>
      </c>
      <c r="C62" s="18">
        <f>(0.0/B62*100)</f>
        <v/>
      </c>
      <c r="D62" s="19" t="n">
        <v>4476</v>
      </c>
      <c r="E62" s="18" t="n">
        <v>500.93413516</v>
      </c>
      <c r="F62" s="20" t="n">
        <v>1.41441532</v>
      </c>
      <c r="G62" s="18" t="n">
        <v>518.58609672</v>
      </c>
      <c r="H62" s="20" t="n">
        <v>2.12762283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348.91554858</v>
      </c>
      <c r="F63" s="20" t="n">
        <v>1.45657357</v>
      </c>
      <c r="G63" s="18" t="n">
        <v>400.33422574</v>
      </c>
      <c r="H63" s="20" t="n">
        <v>10.27450849</v>
      </c>
      <c r="I63" s="18" t="s">
        <v>404</v>
      </c>
      <c r="J63" s="20" t="s">
        <v>404</v>
      </c>
      <c r="K63" s="18" t="s">
        <v>404</v>
      </c>
      <c r="L63" s="20" t="s">
        <v>404</v>
      </c>
      <c r="M63" s="18" t="s">
        <v>404</v>
      </c>
      <c r="N63" s="20" t="s">
        <v>404</v>
      </c>
      <c r="O63" s="18" t="s">
        <v>404</v>
      </c>
      <c r="P63" s="20" t="s">
        <v>404</v>
      </c>
      <c r="Q63" s="18" t="n">
        <v>364.5985222</v>
      </c>
      <c r="R63" s="20" t="n">
        <v>5.34837061</v>
      </c>
    </row>
    <row r="64" spans="1:18">
      <c r="A64" s="15" t="s">
        <v>461</v>
      </c>
      <c r="B64" s="17" t="n">
        <v>3634</v>
      </c>
      <c r="C64" s="18">
        <f>(27.0/B64*100)</f>
        <v/>
      </c>
      <c r="D64" s="19" t="n">
        <v>3607</v>
      </c>
      <c r="E64" s="18" t="n">
        <v>419.05892689</v>
      </c>
      <c r="F64" s="20" t="n">
        <v>2.49137196</v>
      </c>
      <c r="G64" s="18" t="n">
        <v>496.72273327</v>
      </c>
      <c r="H64" s="20" t="n">
        <v>2.88230134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416.30527031</v>
      </c>
      <c r="F65" s="20" t="n">
        <v>2.49090232</v>
      </c>
      <c r="G65" s="18" t="n">
        <v>415.12816652</v>
      </c>
      <c r="H65" s="20" t="n">
        <v>17.41237326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412.51022644</v>
      </c>
      <c r="F66" s="20" t="n">
        <v>1.59703951</v>
      </c>
      <c r="G66" s="18" t="n">
        <v>449.08683449</v>
      </c>
      <c r="H66" s="20" t="n">
        <v>2.52504064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396.50742225</v>
      </c>
      <c r="F67" s="20" t="n">
        <v>3.72444259</v>
      </c>
      <c r="G67" s="18" t="n">
        <v>399.60626442</v>
      </c>
      <c r="H67" s="20" t="n">
        <v>7.1887612</v>
      </c>
      <c r="I67" s="18" t="s">
        <v>404</v>
      </c>
      <c r="J67" s="20" t="s">
        <v>404</v>
      </c>
      <c r="K67" s="18" t="s">
        <v>404</v>
      </c>
      <c r="L67" s="20" t="s">
        <v>404</v>
      </c>
      <c r="M67" s="18" t="s">
        <v>404</v>
      </c>
      <c r="N67" s="20" t="s">
        <v>404</v>
      </c>
      <c r="O67" s="18" t="s">
        <v>404</v>
      </c>
      <c r="P67" s="20" t="s">
        <v>404</v>
      </c>
      <c r="Q67" s="18" t="n">
        <v>391.33215139</v>
      </c>
      <c r="R67" s="20" t="n">
        <v>23.01249017</v>
      </c>
    </row>
    <row r="68" spans="1:18">
      <c r="A68" s="15" t="s">
        <v>465</v>
      </c>
      <c r="B68" s="17" t="n">
        <v>12083</v>
      </c>
      <c r="C68" s="18">
        <f>(0.0/B68*100)</f>
        <v/>
      </c>
      <c r="D68" s="19" t="n">
        <v>12083</v>
      </c>
      <c r="E68" s="18" t="n">
        <v>400.82596906</v>
      </c>
      <c r="F68" s="20" t="n">
        <v>1.04629251</v>
      </c>
      <c r="G68" s="18" t="n">
        <v>411.5092828</v>
      </c>
      <c r="H68" s="20" t="n">
        <v>2.80894856</v>
      </c>
      <c r="I68" s="18" t="s">
        <v>404</v>
      </c>
      <c r="J68" s="20" t="s">
        <v>404</v>
      </c>
      <c r="K68" s="18" t="s">
        <v>404</v>
      </c>
      <c r="L68" s="20" t="s">
        <v>404</v>
      </c>
      <c r="M68" s="18" t="s">
        <v>404</v>
      </c>
      <c r="N68" s="20" t="s">
        <v>404</v>
      </c>
      <c r="O68" s="18" t="s">
        <v>404</v>
      </c>
      <c r="P68" s="20" t="s">
        <v>404</v>
      </c>
      <c r="Q68" s="18" t="n">
        <v>394.62345308</v>
      </c>
      <c r="R68" s="20" t="n">
        <v>6.15655846</v>
      </c>
    </row>
    <row r="69" spans="1:18">
      <c r="A69" s="15" t="s">
        <v>466</v>
      </c>
      <c r="B69" s="17" t="n">
        <v>4876</v>
      </c>
      <c r="C69" s="18">
        <f>(0.0/B69*100)</f>
        <v/>
      </c>
      <c r="D69" s="19" t="n">
        <v>4876</v>
      </c>
      <c r="E69" s="18" t="n">
        <v>432.76777081</v>
      </c>
      <c r="F69" s="20" t="n">
        <v>4.2206962</v>
      </c>
      <c r="G69" s="18" t="n">
        <v>441.55445087</v>
      </c>
      <c r="H69" s="20" t="n">
        <v>13.4347119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492.47090279</v>
      </c>
      <c r="F70" s="20" t="n">
        <v>4.02154312</v>
      </c>
      <c r="G70" s="18" t="n">
        <v>499.37379405</v>
      </c>
      <c r="H70" s="20" t="n">
        <v>5.63561148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528.13202553</v>
      </c>
      <c r="F71" s="20" t="n">
        <v>2.08760719</v>
      </c>
      <c r="G71" s="18" t="n">
        <v>540.82234396</v>
      </c>
      <c r="H71" s="20" t="n">
        <v>2.26769298</v>
      </c>
      <c r="I71" s="18" t="s">
        <v>404</v>
      </c>
      <c r="J71" s="20" t="s">
        <v>404</v>
      </c>
      <c r="K71" s="18" t="s">
        <v>404</v>
      </c>
      <c r="L71" s="20" t="s">
        <v>404</v>
      </c>
      <c r="M71" s="18" t="s">
        <v>404</v>
      </c>
      <c r="N71" s="20" t="s">
        <v>404</v>
      </c>
      <c r="O71" s="18" t="s">
        <v>404</v>
      </c>
      <c r="P71" s="20" t="s">
        <v>404</v>
      </c>
      <c r="Q71" s="18" t="n">
        <v>477.62548649</v>
      </c>
      <c r="R71" s="20" t="n">
        <v>16.94240927</v>
      </c>
    </row>
    <row r="72" spans="1:18">
      <c r="A72" s="15" t="s">
        <v>469</v>
      </c>
      <c r="B72" s="17" t="n">
        <v>7708</v>
      </c>
      <c r="C72" s="18">
        <f>(0.0/B72*100)</f>
        <v/>
      </c>
      <c r="D72" s="19" t="n">
        <v>7708</v>
      </c>
      <c r="E72" s="18" t="n">
        <v>501.88774034</v>
      </c>
      <c r="F72" s="20" t="n">
        <v>5.71189432</v>
      </c>
      <c r="G72" s="18" t="n">
        <v>495.50813214</v>
      </c>
      <c r="H72" s="20" t="n">
        <v>3.21305897</v>
      </c>
      <c r="I72" s="18" t="s">
        <v>404</v>
      </c>
      <c r="J72" s="20" t="s">
        <v>404</v>
      </c>
      <c r="K72" s="18" t="s">
        <v>404</v>
      </c>
      <c r="L72" s="20" t="s">
        <v>404</v>
      </c>
      <c r="M72" s="18" t="s">
        <v>404</v>
      </c>
      <c r="N72" s="20" t="s">
        <v>404</v>
      </c>
      <c r="O72" s="18" t="s">
        <v>404</v>
      </c>
      <c r="P72" s="20" t="s">
        <v>404</v>
      </c>
      <c r="Q72" s="18" t="n">
        <v>462.78658719</v>
      </c>
      <c r="R72" s="20" t="n">
        <v>10.31807334</v>
      </c>
    </row>
    <row r="73" spans="1:18">
      <c r="A73" s="15" t="s">
        <v>470</v>
      </c>
      <c r="B73" s="17" t="n">
        <v>8249</v>
      </c>
      <c r="C73" s="18">
        <f>(0.0/B73*100)</f>
        <v/>
      </c>
      <c r="D73" s="19" t="n">
        <v>8249</v>
      </c>
      <c r="E73" s="18" t="n">
        <v>415.58184295</v>
      </c>
      <c r="F73" s="20" t="n">
        <v>4.81108762</v>
      </c>
      <c r="G73" s="18" t="n">
        <v>398.3994371</v>
      </c>
      <c r="H73" s="20" t="n">
        <v>5.86833751</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406.21947419</v>
      </c>
      <c r="F74" s="20" t="n">
        <v>2.1518669</v>
      </c>
      <c r="G74" s="18" t="n">
        <v>444.64738934</v>
      </c>
      <c r="H74" s="20" t="n">
        <v>2.14228171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363.02464462</v>
      </c>
      <c r="F75" s="20" t="n">
        <v>3.77121936</v>
      </c>
      <c r="G75" s="18" t="n">
        <v>357.50014303</v>
      </c>
      <c r="H75" s="20" t="n">
        <v>21.57396655</v>
      </c>
      <c r="I75" s="18" t="s">
        <v>404</v>
      </c>
      <c r="J75" s="20" t="s">
        <v>404</v>
      </c>
      <c r="K75" s="18" t="s">
        <v>404</v>
      </c>
      <c r="L75" s="20" t="s">
        <v>404</v>
      </c>
      <c r="M75" s="18" t="s">
        <v>404</v>
      </c>
      <c r="N75" s="20" t="s">
        <v>404</v>
      </c>
      <c r="O75" s="18" t="s">
        <v>404</v>
      </c>
      <c r="P75" s="20" t="s">
        <v>404</v>
      </c>
      <c r="Q75" s="18" t="n">
        <v>350.82924666</v>
      </c>
      <c r="R75" s="20" t="n">
        <v>18.80949678</v>
      </c>
    </row>
    <row r="76" spans="1:18">
      <c r="A76" s="15" t="s">
        <v>473</v>
      </c>
      <c r="B76" s="17" t="n">
        <v>14167</v>
      </c>
      <c r="C76" s="18">
        <f>(1400.0/B76*100)</f>
        <v/>
      </c>
      <c r="D76" s="19" t="n">
        <v>12767</v>
      </c>
      <c r="E76" s="18" t="n">
        <v>434.4471937</v>
      </c>
      <c r="F76" s="20" t="n">
        <v>2.99792409</v>
      </c>
      <c r="G76" s="18" t="n">
        <v>439.52506956</v>
      </c>
      <c r="H76" s="20" t="n">
        <v>19.20709147</v>
      </c>
      <c r="I76" s="18" t="s">
        <v>404</v>
      </c>
      <c r="J76" s="20" t="s">
        <v>404</v>
      </c>
      <c r="K76" s="18" t="s">
        <v>404</v>
      </c>
      <c r="L76" s="20" t="s">
        <v>404</v>
      </c>
      <c r="M76" s="18" t="s">
        <v>404</v>
      </c>
      <c r="N76" s="20" t="s">
        <v>404</v>
      </c>
      <c r="O76" s="18" t="s">
        <v>404</v>
      </c>
      <c r="P76" s="20" t="s">
        <v>404</v>
      </c>
      <c r="Q76" s="18" t="n">
        <v>438.3410059</v>
      </c>
      <c r="R76" s="20" t="n">
        <v>12.19629097</v>
      </c>
    </row>
    <row r="77" spans="1:18">
      <c r="A77" s="15" t="s">
        <v>474</v>
      </c>
      <c r="B77" s="17" t="n">
        <v>6062</v>
      </c>
      <c r="C77" s="18">
        <f>(0.0/B77*100)</f>
        <v/>
      </c>
      <c r="D77" s="19" t="n">
        <v>6062</v>
      </c>
      <c r="E77" s="18" t="n">
        <v>431.67937939</v>
      </c>
      <c r="F77" s="20" t="n">
        <v>3.35786704</v>
      </c>
      <c r="G77" s="18" t="n">
        <v>458.04399668</v>
      </c>
      <c r="H77" s="20" t="n">
        <v>9.147795629999999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486.42841319</v>
      </c>
      <c r="F78" s="20" t="n">
        <v>4.40276698</v>
      </c>
      <c r="G78" s="18" t="n">
        <v>488.01044605</v>
      </c>
      <c r="H78" s="20" t="n">
        <v>8.802522659999999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490.46378302</v>
      </c>
      <c r="F79" s="20" t="n">
        <v>11.3332135</v>
      </c>
      <c r="G79" s="18" t="n">
        <v>463.53194308</v>
      </c>
      <c r="H79" s="20" t="n">
        <v>9.818603749999999</v>
      </c>
      <c r="I79" s="18" t="s">
        <v>404</v>
      </c>
      <c r="J79" s="20" t="s">
        <v>404</v>
      </c>
      <c r="K79" s="18" t="s">
        <v>404</v>
      </c>
      <c r="L79" s="20" t="s">
        <v>404</v>
      </c>
      <c r="M79" s="18" t="s">
        <v>404</v>
      </c>
      <c r="N79" s="20" t="s">
        <v>404</v>
      </c>
      <c r="O79" s="18" t="s">
        <v>404</v>
      </c>
      <c r="P79" s="20" t="s">
        <v>404</v>
      </c>
      <c r="Q79" s="18" t="n">
        <v>409.25333894</v>
      </c>
      <c r="R79" s="20" t="n">
        <v>7.43247293</v>
      </c>
    </row>
    <row r="80" spans="1:18">
      <c r="A80" s="15" t="s">
        <v>477</v>
      </c>
      <c r="B80" s="17" t="n">
        <v>7841</v>
      </c>
      <c r="C80" s="18">
        <f>(0.0/B80*100)</f>
        <v/>
      </c>
      <c r="D80" s="19" t="n">
        <v>7841</v>
      </c>
      <c r="E80" s="18" t="n">
        <v>429.74131671</v>
      </c>
      <c r="F80" s="20" t="n">
        <v>3.9119486</v>
      </c>
      <c r="G80" s="18" t="n">
        <v>415.49200403</v>
      </c>
      <c r="H80" s="20" t="n">
        <v>8.01314187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429.2512426</v>
      </c>
      <c r="F81" s="20" t="n">
        <v>3.5612393</v>
      </c>
      <c r="G81" s="18" t="n">
        <v>441.69906336</v>
      </c>
      <c r="H81" s="20" t="n">
        <v>9.82228613</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643</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502.90055977</v>
      </c>
      <c r="T7" s="20" t="n">
        <v>1.69089195</v>
      </c>
      <c r="U7" s="18" t="s">
        <v>404</v>
      </c>
      <c r="V7" s="20" t="s">
        <v>404</v>
      </c>
      <c r="W7" s="18" t="s">
        <v>404</v>
      </c>
      <c r="X7" s="20" t="s">
        <v>404</v>
      </c>
    </row>
    <row r="8" spans="1:24">
      <c r="A8" s="15" t="s">
        <v>405</v>
      </c>
      <c r="B8" s="17" t="n">
        <v>7007</v>
      </c>
      <c r="C8" s="18">
        <f>(0.0/B8*100)</f>
        <v/>
      </c>
      <c r="D8" s="19" t="n">
        <v>7007</v>
      </c>
      <c r="E8" s="18" t="n">
        <v>487.24340938</v>
      </c>
      <c r="F8" s="20" t="n">
        <v>6.23853883</v>
      </c>
      <c r="G8" s="18" t="n">
        <v>491.10734389</v>
      </c>
      <c r="H8" s="20" t="n">
        <v>6.24332147</v>
      </c>
      <c r="I8" s="18" t="n">
        <v>476.9678084</v>
      </c>
      <c r="J8" s="20" t="n">
        <v>18.40400381</v>
      </c>
      <c r="K8" s="18" t="n">
        <v>445.82115617</v>
      </c>
      <c r="L8" s="20" t="n">
        <v>26.55242321</v>
      </c>
      <c r="M8" s="18" t="n">
        <v>439.74419711</v>
      </c>
      <c r="N8" s="20" t="n">
        <v>20.26573429</v>
      </c>
      <c r="O8" s="18" t="s">
        <v>404</v>
      </c>
      <c r="P8" s="20" t="s">
        <v>404</v>
      </c>
      <c r="Q8" s="18" t="s">
        <v>404</v>
      </c>
      <c r="R8" s="20" t="s">
        <v>404</v>
      </c>
      <c r="S8" s="18" t="s">
        <v>404</v>
      </c>
      <c r="T8" s="20" t="s">
        <v>404</v>
      </c>
      <c r="U8" s="18" t="s">
        <v>404</v>
      </c>
      <c r="V8" s="20" t="s">
        <v>404</v>
      </c>
      <c r="W8" s="18" t="n">
        <v>451.32570563</v>
      </c>
      <c r="X8" s="20" t="n">
        <v>21.20823221</v>
      </c>
    </row>
    <row r="9" spans="1:24">
      <c r="A9" s="15" t="s">
        <v>406</v>
      </c>
      <c r="B9" s="17" t="n">
        <v>9651</v>
      </c>
      <c r="C9" s="18">
        <f>(200.0/B9*100)</f>
        <v/>
      </c>
      <c r="D9" s="19" t="n">
        <v>9451</v>
      </c>
      <c r="E9" s="18" t="n">
        <v>503.6021514</v>
      </c>
      <c r="F9" s="20" t="n">
        <v>3.94802716</v>
      </c>
      <c r="G9" s="18" t="n">
        <v>497.19475691</v>
      </c>
      <c r="H9" s="20" t="n">
        <v>5.61803219</v>
      </c>
      <c r="I9" s="18" t="n">
        <v>485.62211787</v>
      </c>
      <c r="J9" s="20" t="n">
        <v>50.93815652</v>
      </c>
      <c r="K9" s="18" t="n">
        <v>393.87830876</v>
      </c>
      <c r="L9" s="20" t="n">
        <v>8.41566145</v>
      </c>
      <c r="M9" s="18" t="n">
        <v>545.63030377</v>
      </c>
      <c r="N9" s="20" t="n">
        <v>11.56401288</v>
      </c>
      <c r="O9" s="18" t="s">
        <v>404</v>
      </c>
      <c r="P9" s="20" t="s">
        <v>404</v>
      </c>
      <c r="Q9" s="18" t="s">
        <v>404</v>
      </c>
      <c r="R9" s="20" t="s">
        <v>404</v>
      </c>
      <c r="S9" s="18" t="s">
        <v>404</v>
      </c>
      <c r="T9" s="20" t="s">
        <v>404</v>
      </c>
      <c r="U9" s="18" t="s">
        <v>404</v>
      </c>
      <c r="V9" s="20" t="s">
        <v>404</v>
      </c>
      <c r="W9" s="18" t="n">
        <v>475.47650071</v>
      </c>
      <c r="X9" s="20" t="n">
        <v>14.9635605</v>
      </c>
    </row>
    <row r="10" spans="1:24">
      <c r="A10" s="15" t="s">
        <v>407</v>
      </c>
      <c r="B10" s="17" t="n">
        <v>20058</v>
      </c>
      <c r="C10" s="18">
        <f>(3074.0/B10*100)</f>
        <v/>
      </c>
      <c r="D10" s="19" t="n">
        <v>16984</v>
      </c>
      <c r="E10" s="18" t="n">
        <v>521.45646598</v>
      </c>
      <c r="F10" s="20" t="n">
        <v>4.03044002</v>
      </c>
      <c r="G10" s="18" t="n">
        <v>529.0918427</v>
      </c>
      <c r="H10" s="20" t="n">
        <v>3.02705856</v>
      </c>
      <c r="I10" s="18" t="n">
        <v>515.98174102</v>
      </c>
      <c r="J10" s="20" t="n">
        <v>9.477428120000001</v>
      </c>
      <c r="K10" s="18" t="n">
        <v>476.47623677</v>
      </c>
      <c r="L10" s="20" t="n">
        <v>13.983089</v>
      </c>
      <c r="M10" s="18" t="n">
        <v>512.64451113</v>
      </c>
      <c r="N10" s="20" t="n">
        <v>12.54300921</v>
      </c>
      <c r="O10" s="18" t="s">
        <v>404</v>
      </c>
      <c r="P10" s="20" t="s">
        <v>404</v>
      </c>
      <c r="Q10" s="18" t="s">
        <v>404</v>
      </c>
      <c r="R10" s="20" t="s">
        <v>404</v>
      </c>
      <c r="S10" s="18" t="s">
        <v>404</v>
      </c>
      <c r="T10" s="20" t="s">
        <v>404</v>
      </c>
      <c r="U10" s="18" t="s">
        <v>404</v>
      </c>
      <c r="V10" s="20" t="s">
        <v>404</v>
      </c>
      <c r="W10" s="18" t="n">
        <v>572.1779040599999</v>
      </c>
      <c r="X10" s="20" t="n">
        <v>11.13331547</v>
      </c>
    </row>
    <row r="11" spans="1:24">
      <c r="A11" s="15" t="s">
        <v>408</v>
      </c>
      <c r="B11" s="17" t="n">
        <v>7053</v>
      </c>
      <c r="C11" s="18">
        <f>(137.0/B11*100)</f>
        <v/>
      </c>
      <c r="D11" s="19" t="n">
        <v>6916</v>
      </c>
      <c r="E11" s="18" t="n">
        <v>435.58014741</v>
      </c>
      <c r="F11" s="20" t="n">
        <v>40.59902255</v>
      </c>
      <c r="G11" s="18" t="n">
        <v>463.66183812</v>
      </c>
      <c r="H11" s="20" t="n">
        <v>3.4658336</v>
      </c>
      <c r="I11" s="18" t="n">
        <v>446.09718903</v>
      </c>
      <c r="J11" s="20" t="n">
        <v>8.2549413</v>
      </c>
      <c r="K11" s="18" t="n">
        <v>476.33502349</v>
      </c>
      <c r="L11" s="20" t="n">
        <v>18.56699938</v>
      </c>
      <c r="M11" s="18" t="n">
        <v>482.78834259</v>
      </c>
      <c r="N11" s="20" t="n">
        <v>9.26982226</v>
      </c>
      <c r="O11" s="18" t="s">
        <v>404</v>
      </c>
      <c r="P11" s="20" t="s">
        <v>404</v>
      </c>
      <c r="Q11" s="18" t="s">
        <v>404</v>
      </c>
      <c r="R11" s="20" t="s">
        <v>404</v>
      </c>
      <c r="S11" s="18" t="s">
        <v>404</v>
      </c>
      <c r="T11" s="20" t="s">
        <v>404</v>
      </c>
      <c r="U11" s="18" t="s">
        <v>404</v>
      </c>
      <c r="V11" s="20" t="s">
        <v>404</v>
      </c>
      <c r="W11" s="18" t="n">
        <v>423.48994856</v>
      </c>
      <c r="X11" s="20" t="n">
        <v>17.55221623</v>
      </c>
    </row>
    <row r="12" spans="1:24">
      <c r="A12" s="15" t="s">
        <v>409</v>
      </c>
      <c r="B12" s="17" t="n">
        <v>6894</v>
      </c>
      <c r="C12" s="18">
        <f>(0.0/B12*100)</f>
        <v/>
      </c>
      <c r="D12" s="19" t="n">
        <v>6894</v>
      </c>
      <c r="E12" s="18" t="s">
        <v>404</v>
      </c>
      <c r="F12" s="20" t="s">
        <v>404</v>
      </c>
      <c r="G12" s="18" t="s">
        <v>404</v>
      </c>
      <c r="H12" s="20" t="s">
        <v>404</v>
      </c>
      <c r="I12" s="18" t="s">
        <v>404</v>
      </c>
      <c r="J12" s="20" t="s">
        <v>404</v>
      </c>
      <c r="K12" s="18" t="s">
        <v>404</v>
      </c>
      <c r="L12" s="20" t="s">
        <v>404</v>
      </c>
      <c r="M12" s="18" t="s">
        <v>404</v>
      </c>
      <c r="N12" s="20" t="s">
        <v>404</v>
      </c>
      <c r="O12" s="18" t="s">
        <v>404</v>
      </c>
      <c r="P12" s="20" t="s">
        <v>404</v>
      </c>
      <c r="Q12" s="18" t="s">
        <v>404</v>
      </c>
      <c r="R12" s="20" t="s">
        <v>404</v>
      </c>
      <c r="S12" s="18" t="n">
        <v>487.25014112</v>
      </c>
      <c r="T12" s="20" t="n">
        <v>2.59970688</v>
      </c>
      <c r="U12" s="18" t="s">
        <v>404</v>
      </c>
      <c r="V12" s="20" t="s">
        <v>404</v>
      </c>
      <c r="W12" s="18" t="s">
        <v>404</v>
      </c>
      <c r="X12" s="20" t="s">
        <v>404</v>
      </c>
    </row>
    <row r="13" spans="1:24">
      <c r="A13" s="15" t="s">
        <v>410</v>
      </c>
      <c r="B13" s="17" t="n">
        <v>7161</v>
      </c>
      <c r="C13" s="18">
        <f>(1175.0/B13*100)</f>
        <v/>
      </c>
      <c r="D13" s="19" t="n">
        <v>5986</v>
      </c>
      <c r="E13" s="18" t="n">
        <v>500.99345099</v>
      </c>
      <c r="F13" s="20" t="n">
        <v>7.65833318</v>
      </c>
      <c r="G13" s="18" t="n">
        <v>500.21882289</v>
      </c>
      <c r="H13" s="20" t="n">
        <v>3.50422699</v>
      </c>
      <c r="I13" s="18" t="n">
        <v>497.23637446</v>
      </c>
      <c r="J13" s="20" t="n">
        <v>7.78571694</v>
      </c>
      <c r="K13" s="18" t="s">
        <v>404</v>
      </c>
      <c r="L13" s="20" t="s">
        <v>404</v>
      </c>
      <c r="M13" s="18" t="n">
        <v>468.54451117</v>
      </c>
      <c r="N13" s="20" t="n">
        <v>17.506216</v>
      </c>
      <c r="O13" s="18" t="s">
        <v>404</v>
      </c>
      <c r="P13" s="20" t="s">
        <v>404</v>
      </c>
      <c r="Q13" s="18" t="s">
        <v>404</v>
      </c>
      <c r="R13" s="20" t="s">
        <v>404</v>
      </c>
      <c r="S13" s="18" t="s">
        <v>404</v>
      </c>
      <c r="T13" s="20" t="s">
        <v>404</v>
      </c>
      <c r="U13" s="18" t="s">
        <v>404</v>
      </c>
      <c r="V13" s="20" t="s">
        <v>404</v>
      </c>
      <c r="W13" s="18" t="n">
        <v>501.43201941</v>
      </c>
      <c r="X13" s="20" t="n">
        <v>8.75914783</v>
      </c>
    </row>
    <row r="14" spans="1:24">
      <c r="A14" s="15" t="s">
        <v>411</v>
      </c>
      <c r="B14" s="17" t="n">
        <v>5587</v>
      </c>
      <c r="C14" s="18">
        <f>(0.0/B14*100)</f>
        <v/>
      </c>
      <c r="D14" s="19" t="n">
        <v>5587</v>
      </c>
      <c r="E14" s="18" t="n">
        <v>512.46386931</v>
      </c>
      <c r="F14" s="20" t="n">
        <v>5.49081351</v>
      </c>
      <c r="G14" s="18" t="n">
        <v>522.36101813</v>
      </c>
      <c r="H14" s="20" t="n">
        <v>2.77859642</v>
      </c>
      <c r="I14" s="18" t="n">
        <v>499.54995639</v>
      </c>
      <c r="J14" s="20" t="n">
        <v>12.39408109</v>
      </c>
      <c r="K14" s="18" t="s">
        <v>404</v>
      </c>
      <c r="L14" s="20" t="s">
        <v>404</v>
      </c>
      <c r="M14" s="18" t="s">
        <v>404</v>
      </c>
      <c r="N14" s="20" t="s">
        <v>404</v>
      </c>
      <c r="O14" s="18" t="s">
        <v>404</v>
      </c>
      <c r="P14" s="20" t="s">
        <v>404</v>
      </c>
      <c r="Q14" s="18" t="s">
        <v>404</v>
      </c>
      <c r="R14" s="20" t="s">
        <v>404</v>
      </c>
      <c r="S14" s="18" t="s">
        <v>404</v>
      </c>
      <c r="T14" s="20" t="s">
        <v>404</v>
      </c>
      <c r="U14" s="18" t="s">
        <v>404</v>
      </c>
      <c r="V14" s="20" t="s">
        <v>404</v>
      </c>
      <c r="W14" s="18" t="n">
        <v>517.1434825699999</v>
      </c>
      <c r="X14" s="20" t="n">
        <v>15.89183857</v>
      </c>
    </row>
    <row r="15" spans="1:24">
      <c r="A15" s="15" t="s">
        <v>412</v>
      </c>
      <c r="B15" s="17" t="n">
        <v>5882</v>
      </c>
      <c r="C15" s="18">
        <f>(0.0/B15*100)</f>
        <v/>
      </c>
      <c r="D15" s="19" t="n">
        <v>5882</v>
      </c>
      <c r="E15" s="18" t="n">
        <v>528.18306783</v>
      </c>
      <c r="F15" s="20" t="n">
        <v>4.9134992</v>
      </c>
      <c r="G15" s="18" t="n">
        <v>525.84841466</v>
      </c>
      <c r="H15" s="20" t="n">
        <v>3.0635497</v>
      </c>
      <c r="I15" s="18" t="n">
        <v>522.47182251</v>
      </c>
      <c r="J15" s="20" t="n">
        <v>11.52704053</v>
      </c>
      <c r="K15" s="18" t="n">
        <v>547.11636227</v>
      </c>
      <c r="L15" s="20" t="n">
        <v>12.21443542</v>
      </c>
      <c r="M15" s="18" t="s">
        <v>404</v>
      </c>
      <c r="N15" s="20" t="s">
        <v>404</v>
      </c>
      <c r="O15" s="18" t="s">
        <v>404</v>
      </c>
      <c r="P15" s="20" t="s">
        <v>404</v>
      </c>
      <c r="Q15" s="18" t="s">
        <v>404</v>
      </c>
      <c r="R15" s="20" t="s">
        <v>404</v>
      </c>
      <c r="S15" s="18" t="s">
        <v>404</v>
      </c>
      <c r="T15" s="20" t="s">
        <v>404</v>
      </c>
      <c r="U15" s="18" t="s">
        <v>404</v>
      </c>
      <c r="V15" s="20" t="s">
        <v>404</v>
      </c>
      <c r="W15" s="18" t="n">
        <v>538.05520762</v>
      </c>
      <c r="X15" s="20" t="n">
        <v>24.88939987</v>
      </c>
    </row>
    <row r="16" spans="1:24">
      <c r="A16" s="15" t="s">
        <v>413</v>
      </c>
      <c r="B16" s="17" t="n">
        <v>6108</v>
      </c>
      <c r="C16" s="18">
        <f>(495.0/B16*100)</f>
        <v/>
      </c>
      <c r="D16" s="19" t="n">
        <v>5613</v>
      </c>
      <c r="E16" s="18" t="n">
        <v>536.32959457</v>
      </c>
      <c r="F16" s="20" t="n">
        <v>7.99325317</v>
      </c>
      <c r="G16" s="18" t="n">
        <v>488.3282969</v>
      </c>
      <c r="H16" s="20" t="n">
        <v>6.27969302</v>
      </c>
      <c r="I16" s="18" t="n">
        <v>471.8480496</v>
      </c>
      <c r="J16" s="20" t="n">
        <v>19.82039439</v>
      </c>
      <c r="K16" s="18" t="n">
        <v>505.21580976</v>
      </c>
      <c r="L16" s="20" t="n">
        <v>24.00803205</v>
      </c>
      <c r="M16" s="18" t="n">
        <v>545.51856515</v>
      </c>
      <c r="N16" s="20" t="n">
        <v>12.96640317</v>
      </c>
      <c r="O16" s="18" t="s">
        <v>404</v>
      </c>
      <c r="P16" s="20" t="s">
        <v>404</v>
      </c>
      <c r="Q16" s="18" t="s">
        <v>404</v>
      </c>
      <c r="R16" s="20" t="s">
        <v>404</v>
      </c>
      <c r="S16" s="18" t="s">
        <v>404</v>
      </c>
      <c r="T16" s="20" t="s">
        <v>404</v>
      </c>
      <c r="U16" s="18" t="s">
        <v>404</v>
      </c>
      <c r="V16" s="20" t="s">
        <v>404</v>
      </c>
      <c r="W16" s="18" t="n">
        <v>464.4441743</v>
      </c>
      <c r="X16" s="20" t="n">
        <v>19.6631112</v>
      </c>
    </row>
    <row r="17" spans="1:24">
      <c r="A17" s="15" t="s">
        <v>414</v>
      </c>
      <c r="B17" s="17" t="n">
        <v>6504</v>
      </c>
      <c r="C17" s="18">
        <f>(1325.0/B17*100)</f>
        <v/>
      </c>
      <c r="D17" s="19" t="n">
        <v>5179</v>
      </c>
      <c r="E17" s="18" t="n">
        <v>510.20679765</v>
      </c>
      <c r="F17" s="20" t="n">
        <v>5.53801627</v>
      </c>
      <c r="G17" s="18" t="n">
        <v>503.94781403</v>
      </c>
      <c r="H17" s="20" t="n">
        <v>7.3909254</v>
      </c>
      <c r="I17" s="18" t="n">
        <v>490.88258328</v>
      </c>
      <c r="J17" s="20" t="n">
        <v>8.575058009999999</v>
      </c>
      <c r="K17" s="18" t="s">
        <v>404</v>
      </c>
      <c r="L17" s="20" t="s">
        <v>404</v>
      </c>
      <c r="M17" s="18" t="s">
        <v>404</v>
      </c>
      <c r="N17" s="20" t="s">
        <v>404</v>
      </c>
      <c r="O17" s="18" t="s">
        <v>404</v>
      </c>
      <c r="P17" s="20" t="s">
        <v>404</v>
      </c>
      <c r="Q17" s="18" t="s">
        <v>404</v>
      </c>
      <c r="R17" s="20" t="s">
        <v>404</v>
      </c>
      <c r="S17" s="18" t="s">
        <v>404</v>
      </c>
      <c r="T17" s="20" t="s">
        <v>404</v>
      </c>
      <c r="U17" s="18" t="s">
        <v>404</v>
      </c>
      <c r="V17" s="20" t="s">
        <v>404</v>
      </c>
      <c r="W17" s="18" t="n">
        <v>555.40921171</v>
      </c>
      <c r="X17" s="20" t="n">
        <v>18.05859487</v>
      </c>
    </row>
    <row r="18" spans="1:24">
      <c r="A18" s="15" t="s">
        <v>415</v>
      </c>
      <c r="B18" s="17" t="n">
        <v>5532</v>
      </c>
      <c r="C18" s="18">
        <f>(0.0/B18*100)</f>
        <v/>
      </c>
      <c r="D18" s="19" t="n">
        <v>5532</v>
      </c>
      <c r="E18" s="18" t="n">
        <v>450.73810526</v>
      </c>
      <c r="F18" s="20" t="n">
        <v>9.23513981</v>
      </c>
      <c r="G18" s="18" t="n">
        <v>475.89703966</v>
      </c>
      <c r="H18" s="20" t="n">
        <v>4.81009077</v>
      </c>
      <c r="I18" s="18" t="n">
        <v>470.1452909</v>
      </c>
      <c r="J18" s="20" t="n">
        <v>8.88165841</v>
      </c>
      <c r="K18" s="18" t="n">
        <v>470.72729215</v>
      </c>
      <c r="L18" s="20" t="n">
        <v>27.6851155</v>
      </c>
      <c r="M18" s="18" t="n">
        <v>447.80171621</v>
      </c>
      <c r="N18" s="20" t="n">
        <v>43.07331321</v>
      </c>
      <c r="O18" s="18" t="s">
        <v>404</v>
      </c>
      <c r="P18" s="20" t="s">
        <v>404</v>
      </c>
      <c r="Q18" s="18" t="s">
        <v>404</v>
      </c>
      <c r="R18" s="20" t="s">
        <v>404</v>
      </c>
      <c r="S18" s="18" t="s">
        <v>404</v>
      </c>
      <c r="T18" s="20" t="s">
        <v>404</v>
      </c>
      <c r="U18" s="18" t="s">
        <v>404</v>
      </c>
      <c r="V18" s="20" t="s">
        <v>404</v>
      </c>
      <c r="W18" s="18" t="n">
        <v>452.44981764</v>
      </c>
      <c r="X18" s="20" t="n">
        <v>19.31228588</v>
      </c>
    </row>
    <row r="19" spans="1:24">
      <c r="A19" s="15" t="s">
        <v>416</v>
      </c>
      <c r="B19" s="17" t="n">
        <v>5658</v>
      </c>
      <c r="C19" s="18">
        <f>(327.0/B19*100)</f>
        <v/>
      </c>
      <c r="D19" s="19" t="n">
        <v>5331</v>
      </c>
      <c r="E19" s="18" t="n">
        <v>490.14503145</v>
      </c>
      <c r="F19" s="20" t="n">
        <v>9.71901746</v>
      </c>
      <c r="G19" s="18" t="n">
        <v>461.76118434</v>
      </c>
      <c r="H19" s="20" t="n">
        <v>4.83652425</v>
      </c>
      <c r="I19" s="18" t="n">
        <v>492.63947229</v>
      </c>
      <c r="J19" s="20" t="n">
        <v>16.65535414</v>
      </c>
      <c r="K19" s="18" t="n">
        <v>403.78418152</v>
      </c>
      <c r="L19" s="20" t="n">
        <v>9.70224548</v>
      </c>
      <c r="M19" s="18" t="s">
        <v>404</v>
      </c>
      <c r="N19" s="20" t="s">
        <v>404</v>
      </c>
      <c r="O19" s="18" t="s">
        <v>404</v>
      </c>
      <c r="P19" s="20" t="s">
        <v>404</v>
      </c>
      <c r="Q19" s="18" t="s">
        <v>404</v>
      </c>
      <c r="R19" s="20" t="s">
        <v>404</v>
      </c>
      <c r="S19" s="18" t="s">
        <v>404</v>
      </c>
      <c r="T19" s="20" t="s">
        <v>404</v>
      </c>
      <c r="U19" s="18" t="s">
        <v>404</v>
      </c>
      <c r="V19" s="20" t="s">
        <v>404</v>
      </c>
      <c r="W19" s="18" t="n">
        <v>501.98742443</v>
      </c>
      <c r="X19" s="20" t="n">
        <v>32.19315539</v>
      </c>
    </row>
    <row r="20" spans="1:24">
      <c r="A20" s="15" t="s">
        <v>417</v>
      </c>
      <c r="B20" s="17" t="n">
        <v>3371</v>
      </c>
      <c r="C20" s="18">
        <f>(24.0/B20*100)</f>
        <v/>
      </c>
      <c r="D20" s="19" t="n">
        <v>3347</v>
      </c>
      <c r="E20" s="18" t="n">
        <v>445.57447189</v>
      </c>
      <c r="F20" s="20" t="n">
        <v>15.94211515</v>
      </c>
      <c r="G20" s="18" t="n">
        <v>482.69868628</v>
      </c>
      <c r="H20" s="20" t="n">
        <v>2.05815733</v>
      </c>
      <c r="I20" s="18" t="n">
        <v>465.7643632</v>
      </c>
      <c r="J20" s="20" t="n">
        <v>9.61030236</v>
      </c>
      <c r="K20" s="18" t="n">
        <v>556.3671000000001</v>
      </c>
      <c r="L20" s="20" t="n">
        <v>38.46539077</v>
      </c>
      <c r="M20" s="18" t="s">
        <v>404</v>
      </c>
      <c r="N20" s="20" t="s">
        <v>404</v>
      </c>
      <c r="O20" s="18" t="s">
        <v>404</v>
      </c>
      <c r="P20" s="20" t="s">
        <v>404</v>
      </c>
      <c r="Q20" s="18" t="s">
        <v>404</v>
      </c>
      <c r="R20" s="20" t="s">
        <v>404</v>
      </c>
      <c r="S20" s="18" t="s">
        <v>404</v>
      </c>
      <c r="T20" s="20" t="s">
        <v>404</v>
      </c>
      <c r="U20" s="18" t="s">
        <v>404</v>
      </c>
      <c r="V20" s="20" t="s">
        <v>404</v>
      </c>
      <c r="W20" s="18" t="n">
        <v>444.00314317</v>
      </c>
      <c r="X20" s="20" t="n">
        <v>16.05378081</v>
      </c>
    </row>
    <row r="21" spans="1:24">
      <c r="A21" s="15" t="s">
        <v>418</v>
      </c>
      <c r="B21" s="17" t="n">
        <v>5741</v>
      </c>
      <c r="C21" s="18">
        <f>(0.0/B21*100)</f>
        <v/>
      </c>
      <c r="D21" s="19" t="n">
        <v>5741</v>
      </c>
      <c r="E21" s="18" t="n">
        <v>526.00440769</v>
      </c>
      <c r="F21" s="20" t="n">
        <v>7.87592827</v>
      </c>
      <c r="G21" s="18" t="n">
        <v>521.90470917</v>
      </c>
      <c r="H21" s="20" t="n">
        <v>2.78366384</v>
      </c>
      <c r="I21" s="18" t="n">
        <v>524.09808249</v>
      </c>
      <c r="J21" s="20" t="n">
        <v>10.2103492</v>
      </c>
      <c r="K21" s="18" t="n">
        <v>477.09142842</v>
      </c>
      <c r="L21" s="20" t="n">
        <v>14.42204523</v>
      </c>
      <c r="M21" s="18" t="n">
        <v>531.50745582</v>
      </c>
      <c r="N21" s="20" t="n">
        <v>22.17921214</v>
      </c>
      <c r="O21" s="18" t="s">
        <v>404</v>
      </c>
      <c r="P21" s="20" t="s">
        <v>404</v>
      </c>
      <c r="Q21" s="18" t="s">
        <v>404</v>
      </c>
      <c r="R21" s="20" t="s">
        <v>404</v>
      </c>
      <c r="S21" s="18" t="s">
        <v>404</v>
      </c>
      <c r="T21" s="20" t="s">
        <v>404</v>
      </c>
      <c r="U21" s="18" t="s">
        <v>404</v>
      </c>
      <c r="V21" s="20" t="s">
        <v>404</v>
      </c>
      <c r="W21" s="18" t="n">
        <v>511.53940143</v>
      </c>
      <c r="X21" s="20" t="n">
        <v>7.28365803</v>
      </c>
    </row>
    <row r="22" spans="1:24">
      <c r="A22" s="15" t="s">
        <v>419</v>
      </c>
      <c r="B22" s="17" t="n">
        <v>6598</v>
      </c>
      <c r="C22" s="18">
        <f>(0.0/B22*100)</f>
        <v/>
      </c>
      <c r="D22" s="19" t="n">
        <v>6598</v>
      </c>
      <c r="E22" s="18" t="n">
        <v>492.34382048</v>
      </c>
      <c r="F22" s="20" t="n">
        <v>10.35845397</v>
      </c>
      <c r="G22" s="18" t="n">
        <v>486.51614669</v>
      </c>
      <c r="H22" s="20" t="n">
        <v>6.69389684</v>
      </c>
      <c r="I22" s="18" t="n">
        <v>453.15158122</v>
      </c>
      <c r="J22" s="20" t="n">
        <v>14.90208923</v>
      </c>
      <c r="K22" s="18" t="n">
        <v>415.66387731</v>
      </c>
      <c r="L22" s="20" t="n">
        <v>15.6718802</v>
      </c>
      <c r="M22" s="18" t="n">
        <v>472.87497308</v>
      </c>
      <c r="N22" s="20" t="n">
        <v>36.17193243</v>
      </c>
      <c r="O22" s="18" t="s">
        <v>404</v>
      </c>
      <c r="P22" s="20" t="s">
        <v>404</v>
      </c>
      <c r="Q22" s="18" t="s">
        <v>404</v>
      </c>
      <c r="R22" s="20" t="s">
        <v>404</v>
      </c>
      <c r="S22" s="18" t="s">
        <v>404</v>
      </c>
      <c r="T22" s="20" t="s">
        <v>404</v>
      </c>
      <c r="U22" s="18" t="s">
        <v>404</v>
      </c>
      <c r="V22" s="20" t="s">
        <v>404</v>
      </c>
      <c r="W22" s="18" t="n">
        <v>482.23604568</v>
      </c>
      <c r="X22" s="20" t="n">
        <v>22.45546227</v>
      </c>
    </row>
    <row r="23" spans="1:24">
      <c r="A23" s="15" t="s">
        <v>420</v>
      </c>
      <c r="B23" s="17" t="n">
        <v>11583</v>
      </c>
      <c r="C23" s="18">
        <f>(3185.0/B23*100)</f>
        <v/>
      </c>
      <c r="D23" s="19" t="n">
        <v>8398</v>
      </c>
      <c r="E23" s="18" t="n">
        <v>466.03491968</v>
      </c>
      <c r="F23" s="20" t="n">
        <v>15.13756034</v>
      </c>
      <c r="G23" s="18" t="n">
        <v>490.56900918</v>
      </c>
      <c r="H23" s="20" t="n">
        <v>3.67964817</v>
      </c>
      <c r="I23" s="18" t="n">
        <v>490.15312934</v>
      </c>
      <c r="J23" s="20" t="n">
        <v>17.17151132</v>
      </c>
      <c r="K23" s="18" t="n">
        <v>404.5669946</v>
      </c>
      <c r="L23" s="20" t="n">
        <v>39.6886397</v>
      </c>
      <c r="M23" s="18" t="n">
        <v>357.89456667</v>
      </c>
      <c r="N23" s="20" t="n">
        <v>21.51691945</v>
      </c>
      <c r="O23" s="18" t="s">
        <v>404</v>
      </c>
      <c r="P23" s="20" t="s">
        <v>404</v>
      </c>
      <c r="Q23" s="18" t="s">
        <v>404</v>
      </c>
      <c r="R23" s="20" t="s">
        <v>404</v>
      </c>
      <c r="S23" s="18" t="s">
        <v>404</v>
      </c>
      <c r="T23" s="20" t="s">
        <v>404</v>
      </c>
      <c r="U23" s="18" t="s">
        <v>404</v>
      </c>
      <c r="V23" s="20" t="s">
        <v>404</v>
      </c>
      <c r="W23" s="18" t="n">
        <v>470.30375574</v>
      </c>
      <c r="X23" s="20" t="n">
        <v>23.0266815</v>
      </c>
    </row>
    <row r="24" spans="1:24">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s">
        <v>404</v>
      </c>
      <c r="P24" s="20" t="s">
        <v>404</v>
      </c>
      <c r="Q24" s="18" t="s">
        <v>404</v>
      </c>
      <c r="R24" s="20" t="s">
        <v>404</v>
      </c>
      <c r="S24" s="18" t="n">
        <v>515.9584799199999</v>
      </c>
      <c r="T24" s="20" t="n">
        <v>3.19721086</v>
      </c>
      <c r="U24" s="18" t="s">
        <v>404</v>
      </c>
      <c r="V24" s="20" t="s">
        <v>404</v>
      </c>
      <c r="W24" s="18" t="s">
        <v>404</v>
      </c>
      <c r="X24" s="20" t="s">
        <v>404</v>
      </c>
    </row>
    <row r="25" spans="1:24">
      <c r="A25" s="15" t="s">
        <v>422</v>
      </c>
      <c r="B25" s="17" t="n">
        <v>5581</v>
      </c>
      <c r="C25" s="18">
        <f>(0.0/B25*100)</f>
        <v/>
      </c>
      <c r="D25" s="19" t="n">
        <v>5581</v>
      </c>
      <c r="E25" s="18" t="n">
        <v>512.3655622700001</v>
      </c>
      <c r="F25" s="20" t="n">
        <v>7.70309926</v>
      </c>
      <c r="G25" s="18" t="n">
        <v>519.4069276499999</v>
      </c>
      <c r="H25" s="20" t="n">
        <v>4.28538678</v>
      </c>
      <c r="I25" s="18" t="n">
        <v>519.06158421</v>
      </c>
      <c r="J25" s="20" t="n">
        <v>4.83923054</v>
      </c>
      <c r="K25" s="18" t="s">
        <v>404</v>
      </c>
      <c r="L25" s="20" t="s">
        <v>404</v>
      </c>
      <c r="M25" s="18" t="s">
        <v>404</v>
      </c>
      <c r="N25" s="20" t="s">
        <v>404</v>
      </c>
      <c r="O25" s="18" t="s">
        <v>404</v>
      </c>
      <c r="P25" s="20" t="s">
        <v>404</v>
      </c>
      <c r="Q25" s="18" t="s">
        <v>404</v>
      </c>
      <c r="R25" s="20" t="s">
        <v>404</v>
      </c>
      <c r="S25" s="18" t="s">
        <v>404</v>
      </c>
      <c r="T25" s="20" t="s">
        <v>404</v>
      </c>
      <c r="U25" s="18" t="s">
        <v>404</v>
      </c>
      <c r="V25" s="20" t="s">
        <v>404</v>
      </c>
      <c r="W25" s="18" t="n">
        <v>542.62985429</v>
      </c>
      <c r="X25" s="20" t="n">
        <v>9.698848720000001</v>
      </c>
    </row>
    <row r="26" spans="1:24">
      <c r="A26" s="15" t="s">
        <v>423</v>
      </c>
      <c r="B26" s="17" t="n">
        <v>4869</v>
      </c>
      <c r="C26" s="18">
        <f>(11.0/B26*100)</f>
        <v/>
      </c>
      <c r="D26" s="19" t="n">
        <v>4858</v>
      </c>
      <c r="E26" s="18" t="n">
        <v>568.48385</v>
      </c>
      <c r="F26" s="20" t="n">
        <v>8.250580429999999</v>
      </c>
      <c r="G26" s="18" t="n">
        <v>490.65339396</v>
      </c>
      <c r="H26" s="20" t="n">
        <v>2.22433692</v>
      </c>
      <c r="I26" s="18" t="n">
        <v>479.56721511</v>
      </c>
      <c r="J26" s="20" t="n">
        <v>5.46601087</v>
      </c>
      <c r="K26" s="18" t="n">
        <v>474.74295639</v>
      </c>
      <c r="L26" s="20" t="n">
        <v>6.50636958</v>
      </c>
      <c r="M26" s="18" t="n">
        <v>483.87737092</v>
      </c>
      <c r="N26" s="20" t="n">
        <v>10.12221177</v>
      </c>
      <c r="O26" s="18" t="s">
        <v>404</v>
      </c>
      <c r="P26" s="20" t="s">
        <v>404</v>
      </c>
      <c r="Q26" s="18" t="s">
        <v>404</v>
      </c>
      <c r="R26" s="20" t="s">
        <v>404</v>
      </c>
      <c r="S26" s="18" t="s">
        <v>404</v>
      </c>
      <c r="T26" s="20" t="s">
        <v>404</v>
      </c>
      <c r="U26" s="18" t="s">
        <v>404</v>
      </c>
      <c r="V26" s="20" t="s">
        <v>404</v>
      </c>
      <c r="W26" s="18" t="n">
        <v>468.84242157</v>
      </c>
      <c r="X26" s="20" t="n">
        <v>18.3846845</v>
      </c>
    </row>
    <row r="27" spans="1:24">
      <c r="A27" s="15" t="s">
        <v>424</v>
      </c>
      <c r="B27" s="17" t="n">
        <v>5299</v>
      </c>
      <c r="C27" s="18">
        <f>(0.0/B27*100)</f>
        <v/>
      </c>
      <c r="D27" s="19" t="n">
        <v>5299</v>
      </c>
      <c r="E27" s="18" t="n">
        <v>548.048753</v>
      </c>
      <c r="F27" s="20" t="n">
        <v>6.09276866</v>
      </c>
      <c r="G27" s="18" t="n">
        <v>476.18683376</v>
      </c>
      <c r="H27" s="20" t="n">
        <v>1.43470652</v>
      </c>
      <c r="I27" s="18" t="n">
        <v>474.39046021</v>
      </c>
      <c r="J27" s="20" t="n">
        <v>8.10494124</v>
      </c>
      <c r="K27" s="18" t="s">
        <v>404</v>
      </c>
      <c r="L27" s="20" t="s">
        <v>404</v>
      </c>
      <c r="M27" s="18" t="s">
        <v>404</v>
      </c>
      <c r="N27" s="20" t="s">
        <v>404</v>
      </c>
      <c r="O27" s="18" t="s">
        <v>404</v>
      </c>
      <c r="P27" s="20" t="s">
        <v>404</v>
      </c>
      <c r="Q27" s="18" t="s">
        <v>404</v>
      </c>
      <c r="R27" s="20" t="s">
        <v>404</v>
      </c>
      <c r="S27" s="18" t="s">
        <v>404</v>
      </c>
      <c r="T27" s="20" t="s">
        <v>404</v>
      </c>
      <c r="U27" s="18" t="s">
        <v>404</v>
      </c>
      <c r="V27" s="20" t="s">
        <v>404</v>
      </c>
      <c r="W27" s="18" t="n">
        <v>551.99577461</v>
      </c>
      <c r="X27" s="20" t="n">
        <v>9.019016130000001</v>
      </c>
    </row>
    <row r="28" spans="1:24">
      <c r="A28" s="15" t="s">
        <v>425</v>
      </c>
      <c r="B28" s="17" t="n">
        <v>7568</v>
      </c>
      <c r="C28" s="18">
        <f>(0.0/B28*100)</f>
        <v/>
      </c>
      <c r="D28" s="19" t="n">
        <v>7568</v>
      </c>
      <c r="E28" s="18" t="n">
        <v>423.91558547</v>
      </c>
      <c r="F28" s="20" t="n">
        <v>4.97747192</v>
      </c>
      <c r="G28" s="18" t="n">
        <v>429.29091414</v>
      </c>
      <c r="H28" s="20" t="n">
        <v>3.99627835</v>
      </c>
      <c r="I28" s="18" t="n">
        <v>394.7863571</v>
      </c>
      <c r="J28" s="20" t="n">
        <v>12.69002447</v>
      </c>
      <c r="K28" s="18" t="n">
        <v>401.40057612</v>
      </c>
      <c r="L28" s="20" t="n">
        <v>13.9537128</v>
      </c>
      <c r="M28" s="18" t="n">
        <v>426.81067978</v>
      </c>
      <c r="N28" s="20" t="n">
        <v>27.79173609</v>
      </c>
      <c r="O28" s="18" t="s">
        <v>404</v>
      </c>
      <c r="P28" s="20" t="s">
        <v>404</v>
      </c>
      <c r="Q28" s="18" t="s">
        <v>404</v>
      </c>
      <c r="R28" s="20" t="s">
        <v>404</v>
      </c>
      <c r="S28" s="18" t="s">
        <v>404</v>
      </c>
      <c r="T28" s="20" t="s">
        <v>404</v>
      </c>
      <c r="U28" s="18" t="s">
        <v>404</v>
      </c>
      <c r="V28" s="20" t="s">
        <v>404</v>
      </c>
      <c r="W28" s="18" t="n">
        <v>372.53021982</v>
      </c>
      <c r="X28" s="20" t="n">
        <v>11.86186653</v>
      </c>
    </row>
    <row r="29" spans="1:24">
      <c r="A29" s="15" t="s">
        <v>426</v>
      </c>
      <c r="B29" s="17" t="n">
        <v>5385</v>
      </c>
      <c r="C29" s="18">
        <f>(0.0/B29*100)</f>
        <v/>
      </c>
      <c r="D29" s="19" t="n">
        <v>5385</v>
      </c>
      <c r="E29" s="18" t="s">
        <v>404</v>
      </c>
      <c r="F29" s="20" t="s">
        <v>404</v>
      </c>
      <c r="G29" s="18" t="s">
        <v>404</v>
      </c>
      <c r="H29" s="20" t="s">
        <v>404</v>
      </c>
      <c r="I29" s="18" t="s">
        <v>404</v>
      </c>
      <c r="J29" s="20" t="s">
        <v>404</v>
      </c>
      <c r="K29" s="18" t="s">
        <v>404</v>
      </c>
      <c r="L29" s="20" t="s">
        <v>404</v>
      </c>
      <c r="M29" s="18" t="s">
        <v>404</v>
      </c>
      <c r="N29" s="20" t="s">
        <v>404</v>
      </c>
      <c r="O29" s="18" t="s">
        <v>404</v>
      </c>
      <c r="P29" s="20" t="s">
        <v>404</v>
      </c>
      <c r="Q29" s="18" t="s">
        <v>404</v>
      </c>
      <c r="R29" s="20" t="s">
        <v>404</v>
      </c>
      <c r="S29" s="18" t="n">
        <v>502.9590511</v>
      </c>
      <c r="T29" s="20" t="n">
        <v>2.41174317</v>
      </c>
      <c r="U29" s="18" t="s">
        <v>404</v>
      </c>
      <c r="V29" s="20" t="s">
        <v>404</v>
      </c>
      <c r="W29" s="18" t="s">
        <v>404</v>
      </c>
      <c r="X29" s="20" t="s">
        <v>404</v>
      </c>
    </row>
    <row r="30" spans="1:24">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s">
        <v>404</v>
      </c>
      <c r="N30" s="20" t="s">
        <v>404</v>
      </c>
      <c r="O30" s="18" t="s">
        <v>404</v>
      </c>
      <c r="P30" s="20" t="s">
        <v>404</v>
      </c>
      <c r="Q30" s="18" t="s">
        <v>404</v>
      </c>
      <c r="R30" s="20" t="s">
        <v>404</v>
      </c>
      <c r="S30" s="18" t="n">
        <v>509.27071254</v>
      </c>
      <c r="T30" s="20" t="n">
        <v>2.40467898</v>
      </c>
      <c r="U30" s="18" t="s">
        <v>404</v>
      </c>
      <c r="V30" s="20" t="s">
        <v>404</v>
      </c>
      <c r="W30" s="18" t="s">
        <v>404</v>
      </c>
      <c r="X30" s="20" t="s">
        <v>404</v>
      </c>
    </row>
    <row r="31" spans="1:24">
      <c r="A31" s="15" t="s">
        <v>428</v>
      </c>
      <c r="B31" s="17" t="n">
        <v>5456</v>
      </c>
      <c r="C31" s="18">
        <f>(502.0/B31*100)</f>
        <v/>
      </c>
      <c r="D31" s="19" t="n">
        <v>4954</v>
      </c>
      <c r="E31" s="18" t="n">
        <v>508.7668284</v>
      </c>
      <c r="F31" s="20" t="n">
        <v>5.40104986</v>
      </c>
      <c r="G31" s="18" t="n">
        <v>515.2014526</v>
      </c>
      <c r="H31" s="20" t="n">
        <v>3.83556141</v>
      </c>
      <c r="I31" s="18" t="n">
        <v>527.3872125</v>
      </c>
      <c r="J31" s="20" t="n">
        <v>7.26436433</v>
      </c>
      <c r="K31" s="18" t="n">
        <v>520.69696889</v>
      </c>
      <c r="L31" s="20" t="n">
        <v>15.44414834</v>
      </c>
      <c r="M31" s="18" t="s">
        <v>404</v>
      </c>
      <c r="N31" s="20" t="s">
        <v>404</v>
      </c>
      <c r="O31" s="18" t="s">
        <v>404</v>
      </c>
      <c r="P31" s="20" t="s">
        <v>404</v>
      </c>
      <c r="Q31" s="18" t="s">
        <v>404</v>
      </c>
      <c r="R31" s="20" t="s">
        <v>404</v>
      </c>
      <c r="S31" s="18" t="s">
        <v>404</v>
      </c>
      <c r="T31" s="20" t="s">
        <v>404</v>
      </c>
      <c r="U31" s="18" t="s">
        <v>404</v>
      </c>
      <c r="V31" s="20" t="s">
        <v>404</v>
      </c>
      <c r="W31" s="18" t="n">
        <v>500.56157479</v>
      </c>
      <c r="X31" s="20" t="n">
        <v>11.43515759</v>
      </c>
    </row>
    <row r="32" spans="1:24">
      <c r="A32" s="15" t="s">
        <v>429</v>
      </c>
      <c r="B32" s="17" t="n">
        <v>4478</v>
      </c>
      <c r="C32" s="18">
        <f>(0.0/B32*100)</f>
        <v/>
      </c>
      <c r="D32" s="19" t="n">
        <v>4478</v>
      </c>
      <c r="E32" s="18" t="n">
        <v>492.90061134</v>
      </c>
      <c r="F32" s="20" t="n">
        <v>7.36830791</v>
      </c>
      <c r="G32" s="18" t="n">
        <v>507.03280205</v>
      </c>
      <c r="H32" s="20" t="n">
        <v>3.130763</v>
      </c>
      <c r="I32" s="18" t="n">
        <v>495.37966947</v>
      </c>
      <c r="J32" s="20" t="n">
        <v>5.3352859</v>
      </c>
      <c r="K32" s="18" t="n">
        <v>523.5701276999999</v>
      </c>
      <c r="L32" s="20" t="n">
        <v>16.31081239</v>
      </c>
      <c r="M32" s="18" t="n">
        <v>446.6586777</v>
      </c>
      <c r="N32" s="20" t="n">
        <v>10.15379744</v>
      </c>
      <c r="O32" s="18" t="s">
        <v>404</v>
      </c>
      <c r="P32" s="20" t="s">
        <v>404</v>
      </c>
      <c r="Q32" s="18" t="s">
        <v>404</v>
      </c>
      <c r="R32" s="20" t="s">
        <v>404</v>
      </c>
      <c r="S32" s="18" t="s">
        <v>404</v>
      </c>
      <c r="T32" s="20" t="s">
        <v>404</v>
      </c>
      <c r="U32" s="18" t="s">
        <v>404</v>
      </c>
      <c r="V32" s="20" t="s">
        <v>404</v>
      </c>
      <c r="W32" s="18" t="n">
        <v>532.45615257</v>
      </c>
      <c r="X32" s="20" t="n">
        <v>16.58765802</v>
      </c>
    </row>
    <row r="33" spans="1:24">
      <c r="A33" s="15" t="s">
        <v>430</v>
      </c>
      <c r="B33" s="17" t="n">
        <v>7325</v>
      </c>
      <c r="C33" s="18">
        <f>(29.0/B33*100)</f>
        <v/>
      </c>
      <c r="D33" s="19" t="n">
        <v>7296</v>
      </c>
      <c r="E33" s="18" t="n">
        <v>509.09643521</v>
      </c>
      <c r="F33" s="20" t="n">
        <v>4.78033976</v>
      </c>
      <c r="G33" s="18" t="n">
        <v>507.62422745</v>
      </c>
      <c r="H33" s="20" t="n">
        <v>4.54110552</v>
      </c>
      <c r="I33" s="18" t="n">
        <v>519.6136731399999</v>
      </c>
      <c r="J33" s="20" t="n">
        <v>19.13695071</v>
      </c>
      <c r="K33" s="18" t="n">
        <v>496.46430991</v>
      </c>
      <c r="L33" s="20" t="n">
        <v>21.36581495</v>
      </c>
      <c r="M33" s="18" t="n">
        <v>443.82305803</v>
      </c>
      <c r="N33" s="20" t="n">
        <v>21.75408839</v>
      </c>
      <c r="O33" s="18" t="s">
        <v>404</v>
      </c>
      <c r="P33" s="20" t="s">
        <v>404</v>
      </c>
      <c r="Q33" s="18" t="s">
        <v>404</v>
      </c>
      <c r="R33" s="20" t="s">
        <v>404</v>
      </c>
      <c r="S33" s="18" t="s">
        <v>404</v>
      </c>
      <c r="T33" s="20" t="s">
        <v>404</v>
      </c>
      <c r="U33" s="18" t="s">
        <v>404</v>
      </c>
      <c r="V33" s="20" t="s">
        <v>404</v>
      </c>
      <c r="W33" s="18" t="n">
        <v>420.27979679</v>
      </c>
      <c r="X33" s="20" t="n">
        <v>5.94237575</v>
      </c>
    </row>
    <row r="34" spans="1:24">
      <c r="A34" s="15" t="s">
        <v>431</v>
      </c>
      <c r="B34" s="17" t="n">
        <v>6350</v>
      </c>
      <c r="C34" s="18">
        <f>(0.0/B34*100)</f>
        <v/>
      </c>
      <c r="D34" s="19" t="n">
        <v>6350</v>
      </c>
      <c r="E34" s="18" t="n">
        <v>476.00644943</v>
      </c>
      <c r="F34" s="20" t="n">
        <v>8.318657890000001</v>
      </c>
      <c r="G34" s="18" t="n">
        <v>444.37188633</v>
      </c>
      <c r="H34" s="20" t="n">
        <v>5.3936496</v>
      </c>
      <c r="I34" s="18" t="n">
        <v>455.85915203</v>
      </c>
      <c r="J34" s="20" t="n">
        <v>17.06395742</v>
      </c>
      <c r="K34" s="18" t="n">
        <v>400.44979404</v>
      </c>
      <c r="L34" s="20" t="n">
        <v>25.21712228</v>
      </c>
      <c r="M34" s="18" t="n">
        <v>453.00965039</v>
      </c>
      <c r="N34" s="20" t="n">
        <v>20.06242596</v>
      </c>
      <c r="O34" s="18" t="s">
        <v>404</v>
      </c>
      <c r="P34" s="20" t="s">
        <v>404</v>
      </c>
      <c r="Q34" s="18" t="s">
        <v>404</v>
      </c>
      <c r="R34" s="20" t="s">
        <v>404</v>
      </c>
      <c r="S34" s="18" t="s">
        <v>404</v>
      </c>
      <c r="T34" s="20" t="s">
        <v>404</v>
      </c>
      <c r="U34" s="18" t="s">
        <v>404</v>
      </c>
      <c r="V34" s="20" t="s">
        <v>404</v>
      </c>
      <c r="W34" s="18" t="n">
        <v>461.39741558</v>
      </c>
      <c r="X34" s="20" t="n">
        <v>46.77253271</v>
      </c>
    </row>
    <row r="35" spans="1:24">
      <c r="A35" s="15" t="s">
        <v>432</v>
      </c>
      <c r="B35" s="17" t="n">
        <v>6406</v>
      </c>
      <c r="C35" s="18">
        <f>(443.0/B35*100)</f>
        <v/>
      </c>
      <c r="D35" s="19" t="n">
        <v>5963</v>
      </c>
      <c r="E35" s="18" t="n">
        <v>513.26531706</v>
      </c>
      <c r="F35" s="20" t="n">
        <v>2.26987592</v>
      </c>
      <c r="G35" s="18" t="n">
        <v>507.37782266</v>
      </c>
      <c r="H35" s="20" t="n">
        <v>2.2927507</v>
      </c>
      <c r="I35" s="18" t="n">
        <v>477.6151337</v>
      </c>
      <c r="J35" s="20" t="n">
        <v>4.80952529</v>
      </c>
      <c r="K35" s="18" t="n">
        <v>497.09488451</v>
      </c>
      <c r="L35" s="20" t="n">
        <v>6.73568965</v>
      </c>
      <c r="M35" s="18" t="n">
        <v>427.8275855</v>
      </c>
      <c r="N35" s="20" t="n">
        <v>23.50423213</v>
      </c>
      <c r="O35" s="18" t="s">
        <v>404</v>
      </c>
      <c r="P35" s="20" t="s">
        <v>404</v>
      </c>
      <c r="Q35" s="18" t="s">
        <v>404</v>
      </c>
      <c r="R35" s="20" t="s">
        <v>404</v>
      </c>
      <c r="S35" s="18" t="s">
        <v>404</v>
      </c>
      <c r="T35" s="20" t="s">
        <v>404</v>
      </c>
      <c r="U35" s="18" t="s">
        <v>404</v>
      </c>
      <c r="V35" s="20" t="s">
        <v>404</v>
      </c>
      <c r="W35" s="18" t="n">
        <v>489.65600504</v>
      </c>
      <c r="X35" s="20" t="n">
        <v>12.55218154</v>
      </c>
    </row>
    <row r="36" spans="1:24">
      <c r="A36" s="15" t="s">
        <v>433</v>
      </c>
      <c r="B36" s="17" t="n">
        <v>6736</v>
      </c>
      <c r="C36" s="18">
        <f>(10.0/B36*100)</f>
        <v/>
      </c>
      <c r="D36" s="19" t="n">
        <v>6726</v>
      </c>
      <c r="E36" s="18" t="n">
        <v>488.43701027</v>
      </c>
      <c r="F36" s="20" t="n">
        <v>3.2531617</v>
      </c>
      <c r="G36" s="18" t="n">
        <v>501.91238527</v>
      </c>
      <c r="H36" s="20" t="n">
        <v>4.60319931</v>
      </c>
      <c r="I36" s="18" t="n">
        <v>514.23997577</v>
      </c>
      <c r="J36" s="20" t="n">
        <v>11.89101262</v>
      </c>
      <c r="K36" s="18" t="n">
        <v>508.95015654</v>
      </c>
      <c r="L36" s="20" t="n">
        <v>8.663293060000001</v>
      </c>
      <c r="M36" s="18" t="n">
        <v>511.52770832</v>
      </c>
      <c r="N36" s="20" t="n">
        <v>29.16262512</v>
      </c>
      <c r="O36" s="18" t="s">
        <v>404</v>
      </c>
      <c r="P36" s="20" t="s">
        <v>404</v>
      </c>
      <c r="Q36" s="18" t="s">
        <v>404</v>
      </c>
      <c r="R36" s="20" t="s">
        <v>404</v>
      </c>
      <c r="S36" s="18" t="s">
        <v>404</v>
      </c>
      <c r="T36" s="20" t="s">
        <v>404</v>
      </c>
      <c r="U36" s="18" t="s">
        <v>404</v>
      </c>
      <c r="V36" s="20" t="s">
        <v>404</v>
      </c>
      <c r="W36" s="18" t="n">
        <v>499.99562053</v>
      </c>
      <c r="X36" s="20" t="n">
        <v>7.15046172</v>
      </c>
    </row>
    <row r="37" spans="1:24">
      <c r="A37" s="15" t="s">
        <v>434</v>
      </c>
      <c r="B37" s="17" t="n">
        <v>5458</v>
      </c>
      <c r="C37" s="18">
        <f>(0.0/B37*100)</f>
        <v/>
      </c>
      <c r="D37" s="19" t="n">
        <v>5458</v>
      </c>
      <c r="E37" s="18" t="s">
        <v>404</v>
      </c>
      <c r="F37" s="20" t="s">
        <v>404</v>
      </c>
      <c r="G37" s="18" t="n">
        <v>496.50468448</v>
      </c>
      <c r="H37" s="20" t="n">
        <v>4.7658294</v>
      </c>
      <c r="I37" s="18" t="n">
        <v>501.82570417</v>
      </c>
      <c r="J37" s="20" t="n">
        <v>5.12852993</v>
      </c>
      <c r="K37" s="18" t="n">
        <v>525.93236682</v>
      </c>
      <c r="L37" s="20" t="n">
        <v>16.61693456</v>
      </c>
      <c r="M37" s="18" t="n">
        <v>505.2703862</v>
      </c>
      <c r="N37" s="20" t="n">
        <v>14.3008379</v>
      </c>
      <c r="O37" s="18" t="s">
        <v>404</v>
      </c>
      <c r="P37" s="20" t="s">
        <v>404</v>
      </c>
      <c r="Q37" s="18" t="s">
        <v>404</v>
      </c>
      <c r="R37" s="20" t="s">
        <v>404</v>
      </c>
      <c r="S37" s="18" t="s">
        <v>404</v>
      </c>
      <c r="T37" s="20" t="s">
        <v>404</v>
      </c>
      <c r="U37" s="18" t="s">
        <v>404</v>
      </c>
      <c r="V37" s="20" t="s">
        <v>404</v>
      </c>
      <c r="W37" s="18" t="n">
        <v>577.41200446</v>
      </c>
      <c r="X37" s="20" t="n">
        <v>10.53940533</v>
      </c>
    </row>
    <row r="38" spans="1:24">
      <c r="A38" s="15" t="s">
        <v>435</v>
      </c>
      <c r="B38" s="17" t="n">
        <v>5860</v>
      </c>
      <c r="C38" s="18">
        <f>(268.0/B38*100)</f>
        <v/>
      </c>
      <c r="D38" s="19" t="n">
        <v>5592</v>
      </c>
      <c r="E38" s="18" t="n">
        <v>525.98772252</v>
      </c>
      <c r="F38" s="20" t="n">
        <v>5.33129886</v>
      </c>
      <c r="G38" s="18" t="n">
        <v>469.50360316</v>
      </c>
      <c r="H38" s="20" t="n">
        <v>4.93367608</v>
      </c>
      <c r="I38" s="18" t="n">
        <v>472.34264251</v>
      </c>
      <c r="J38" s="20" t="n">
        <v>19.67554775</v>
      </c>
      <c r="K38" s="18" t="s">
        <v>404</v>
      </c>
      <c r="L38" s="20" t="s">
        <v>404</v>
      </c>
      <c r="M38" s="18" t="n">
        <v>430.05489346</v>
      </c>
      <c r="N38" s="20" t="n">
        <v>8.14747946</v>
      </c>
      <c r="O38" s="18" t="s">
        <v>404</v>
      </c>
      <c r="P38" s="20" t="s">
        <v>404</v>
      </c>
      <c r="Q38" s="18" t="s">
        <v>404</v>
      </c>
      <c r="R38" s="20" t="s">
        <v>404</v>
      </c>
      <c r="S38" s="18" t="s">
        <v>404</v>
      </c>
      <c r="T38" s="20" t="s">
        <v>404</v>
      </c>
      <c r="U38" s="18" t="s">
        <v>404</v>
      </c>
      <c r="V38" s="20" t="s">
        <v>404</v>
      </c>
      <c r="W38" s="18" t="n">
        <v>547.43467376</v>
      </c>
      <c r="X38" s="20" t="n">
        <v>20.42834448</v>
      </c>
    </row>
    <row r="39" spans="1:24">
      <c r="A39" s="15" t="s">
        <v>436</v>
      </c>
      <c r="B39" s="17" t="n">
        <v>5895</v>
      </c>
      <c r="C39" s="18">
        <f>(0.0/B39*100)</f>
        <v/>
      </c>
      <c r="D39" s="19" t="n">
        <v>5895</v>
      </c>
      <c r="E39" s="18" t="n">
        <v>434.73505608</v>
      </c>
      <c r="F39" s="20" t="n">
        <v>7.97290232</v>
      </c>
      <c r="G39" s="18" t="n">
        <v>422.97927347</v>
      </c>
      <c r="H39" s="20" t="n">
        <v>6.0956629</v>
      </c>
      <c r="I39" s="18" t="n">
        <v>431.37892119</v>
      </c>
      <c r="J39" s="20" t="n">
        <v>12.23243776</v>
      </c>
      <c r="K39" s="18" t="n">
        <v>413.60178235</v>
      </c>
      <c r="L39" s="20" t="n">
        <v>36.81159481</v>
      </c>
      <c r="M39" s="18" t="n">
        <v>462.61883901</v>
      </c>
      <c r="N39" s="20" t="n">
        <v>69.41121630000001</v>
      </c>
      <c r="O39" s="18" t="s">
        <v>404</v>
      </c>
      <c r="P39" s="20" t="s">
        <v>404</v>
      </c>
      <c r="Q39" s="18" t="s">
        <v>404</v>
      </c>
      <c r="R39" s="20" t="s">
        <v>404</v>
      </c>
      <c r="S39" s="18" t="s">
        <v>404</v>
      </c>
      <c r="T39" s="20" t="s">
        <v>404</v>
      </c>
      <c r="U39" s="18" t="s">
        <v>404</v>
      </c>
      <c r="V39" s="20" t="s">
        <v>404</v>
      </c>
      <c r="W39" s="18" t="n">
        <v>409.1647265</v>
      </c>
      <c r="X39" s="20" t="n">
        <v>17.09594208</v>
      </c>
    </row>
    <row r="40" spans="1:24">
      <c r="A40" s="15" t="s">
        <v>437</v>
      </c>
      <c r="B40" s="17" t="n">
        <v>14157</v>
      </c>
      <c r="C40" s="18">
        <f>(2954.0/B40*100)</f>
        <v/>
      </c>
      <c r="D40" s="19" t="n">
        <v>11203</v>
      </c>
      <c r="E40" s="18" t="s">
        <v>404</v>
      </c>
      <c r="F40" s="20" t="s">
        <v>404</v>
      </c>
      <c r="G40" s="18" t="n">
        <v>504.50560202</v>
      </c>
      <c r="H40" s="20" t="n">
        <v>4.21239985</v>
      </c>
      <c r="I40" s="18" t="n">
        <v>485.6936299</v>
      </c>
      <c r="J40" s="20" t="n">
        <v>6.26422396</v>
      </c>
      <c r="K40" s="18" t="n">
        <v>508.44461084</v>
      </c>
      <c r="L40" s="20" t="n">
        <v>13.00531228</v>
      </c>
      <c r="M40" s="18" t="n">
        <v>484.85065232</v>
      </c>
      <c r="N40" s="20" t="n">
        <v>14.92831254</v>
      </c>
      <c r="O40" s="18" t="s">
        <v>404</v>
      </c>
      <c r="P40" s="20" t="s">
        <v>404</v>
      </c>
      <c r="Q40" s="18" t="s">
        <v>404</v>
      </c>
      <c r="R40" s="20" t="s">
        <v>404</v>
      </c>
      <c r="S40" s="18" t="s">
        <v>404</v>
      </c>
      <c r="T40" s="20" t="s">
        <v>404</v>
      </c>
      <c r="U40" s="18" t="s">
        <v>404</v>
      </c>
      <c r="V40" s="20" t="s">
        <v>404</v>
      </c>
      <c r="W40" s="18" t="n">
        <v>485.17471594</v>
      </c>
      <c r="X40" s="20" t="n">
        <v>6.52293741</v>
      </c>
    </row>
    <row r="41" spans="1:24">
      <c r="A41" s="15" t="s">
        <v>438</v>
      </c>
      <c r="B41" s="17" t="n">
        <v>5712</v>
      </c>
      <c r="C41" s="18">
        <f>(99.0/B41*100)</f>
        <v/>
      </c>
      <c r="D41" s="19" t="n">
        <v>5613</v>
      </c>
      <c r="E41" s="18" t="n">
        <v>524.10718003</v>
      </c>
      <c r="F41" s="20" t="n">
        <v>8.76638208</v>
      </c>
      <c r="G41" s="18" t="n">
        <v>499.02427811</v>
      </c>
      <c r="H41" s="20" t="n">
        <v>4.36291831</v>
      </c>
      <c r="I41" s="18" t="n">
        <v>485.82049265</v>
      </c>
      <c r="J41" s="20" t="n">
        <v>9.05681345</v>
      </c>
      <c r="K41" s="18" t="n">
        <v>457.30074877</v>
      </c>
      <c r="L41" s="20" t="n">
        <v>9.57354174</v>
      </c>
      <c r="M41" s="18" t="n">
        <v>503.28542405</v>
      </c>
      <c r="N41" s="20" t="n">
        <v>11.27442239</v>
      </c>
      <c r="O41" s="18" t="s">
        <v>404</v>
      </c>
      <c r="P41" s="20" t="s">
        <v>404</v>
      </c>
      <c r="Q41" s="18" t="s">
        <v>404</v>
      </c>
      <c r="R41" s="20" t="s">
        <v>404</v>
      </c>
      <c r="S41" s="18" t="s">
        <v>404</v>
      </c>
      <c r="T41" s="20" t="s">
        <v>404</v>
      </c>
      <c r="U41" s="18" t="s">
        <v>404</v>
      </c>
      <c r="V41" s="20" t="s">
        <v>404</v>
      </c>
      <c r="W41" s="18" t="n">
        <v>521.27613078</v>
      </c>
      <c r="X41" s="20" t="n">
        <v>11.21810088</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400.34895046</v>
      </c>
      <c r="F44" s="20" t="n">
        <v>10.08361454</v>
      </c>
      <c r="G44" s="18" t="n">
        <v>400.27399595</v>
      </c>
      <c r="H44" s="20" t="n">
        <v>4.53235028</v>
      </c>
      <c r="I44" s="18" t="n">
        <v>401.11424183</v>
      </c>
      <c r="J44" s="20" t="n">
        <v>7.06992159</v>
      </c>
      <c r="K44" s="18" t="n">
        <v>420.51370442</v>
      </c>
      <c r="L44" s="20" t="n">
        <v>18.0250722</v>
      </c>
      <c r="M44" s="18" t="n">
        <v>410.85483308</v>
      </c>
      <c r="N44" s="20" t="n">
        <v>15.65591537</v>
      </c>
      <c r="O44" s="18" t="s">
        <v>404</v>
      </c>
      <c r="P44" s="20" t="s">
        <v>404</v>
      </c>
      <c r="Q44" s="18" t="s">
        <v>404</v>
      </c>
      <c r="R44" s="20" t="s">
        <v>404</v>
      </c>
      <c r="S44" s="18" t="s">
        <v>404</v>
      </c>
      <c r="T44" s="20" t="s">
        <v>404</v>
      </c>
      <c r="U44" s="18" t="s">
        <v>404</v>
      </c>
      <c r="V44" s="20" t="s">
        <v>404</v>
      </c>
      <c r="W44" s="18" t="n">
        <v>476.26934035</v>
      </c>
      <c r="X44" s="20" t="n">
        <v>25.45970356</v>
      </c>
    </row>
    <row r="45" spans="1:24">
      <c r="A45" s="15" t="s">
        <v>442</v>
      </c>
      <c r="B45" s="17" t="n">
        <v>5519</v>
      </c>
      <c r="C45" s="18">
        <f>(0.0/B45*100)</f>
        <v/>
      </c>
      <c r="D45" s="19" t="n">
        <v>5519</v>
      </c>
      <c r="E45" s="18" t="n">
        <v>388.22668677</v>
      </c>
      <c r="F45" s="20" t="n">
        <v>20.2290799</v>
      </c>
      <c r="G45" s="18" t="n">
        <v>348.30986437</v>
      </c>
      <c r="H45" s="20" t="n">
        <v>12.87855157</v>
      </c>
      <c r="I45" s="18" t="n">
        <v>349.76949659</v>
      </c>
      <c r="J45" s="20" t="n">
        <v>3.65501128</v>
      </c>
      <c r="K45" s="18" t="n">
        <v>340.00816365</v>
      </c>
      <c r="L45" s="20" t="n">
        <v>10.71212469</v>
      </c>
      <c r="M45" s="18" t="n">
        <v>357.86392218</v>
      </c>
      <c r="N45" s="20" t="n">
        <v>15.65085548</v>
      </c>
      <c r="O45" s="18" t="s">
        <v>404</v>
      </c>
      <c r="P45" s="20" t="s">
        <v>404</v>
      </c>
      <c r="Q45" s="18" t="s">
        <v>404</v>
      </c>
      <c r="R45" s="20" t="s">
        <v>404</v>
      </c>
      <c r="S45" s="18" t="s">
        <v>404</v>
      </c>
      <c r="T45" s="20" t="s">
        <v>404</v>
      </c>
      <c r="U45" s="18" t="n">
        <v>322.27304936</v>
      </c>
      <c r="V45" s="20" t="n">
        <v>18.75009295</v>
      </c>
      <c r="W45" s="18" t="n">
        <v>285.27074286</v>
      </c>
      <c r="X45" s="20" t="n">
        <v>15.68339769</v>
      </c>
    </row>
    <row r="46" spans="1:24">
      <c r="A46" s="15" t="s">
        <v>443</v>
      </c>
      <c r="B46" s="17" t="n">
        <v>23141</v>
      </c>
      <c r="C46" s="18">
        <f>(4196.0/B46*100)</f>
        <v/>
      </c>
      <c r="D46" s="19" t="n">
        <v>18945</v>
      </c>
      <c r="E46" s="18" t="n">
        <v>434.26224545</v>
      </c>
      <c r="F46" s="20" t="n">
        <v>5.63120968</v>
      </c>
      <c r="G46" s="18" t="n">
        <v>410.29189895</v>
      </c>
      <c r="H46" s="20" t="n">
        <v>4.27524326</v>
      </c>
      <c r="I46" s="18" t="n">
        <v>415.55686616</v>
      </c>
      <c r="J46" s="20" t="n">
        <v>8.868799170000001</v>
      </c>
      <c r="K46" s="18" t="n">
        <v>441.56624814</v>
      </c>
      <c r="L46" s="20" t="n">
        <v>34.97862908</v>
      </c>
      <c r="M46" s="18" t="n">
        <v>403.16870541</v>
      </c>
      <c r="N46" s="20" t="n">
        <v>22.51915478</v>
      </c>
      <c r="O46" s="18" t="s">
        <v>404</v>
      </c>
      <c r="P46" s="20" t="s">
        <v>404</v>
      </c>
      <c r="Q46" s="18" t="s">
        <v>404</v>
      </c>
      <c r="R46" s="20" t="s">
        <v>404</v>
      </c>
      <c r="S46" s="18" t="s">
        <v>404</v>
      </c>
      <c r="T46" s="20" t="s">
        <v>404</v>
      </c>
      <c r="U46" s="18" t="s">
        <v>404</v>
      </c>
      <c r="V46" s="20" t="s">
        <v>404</v>
      </c>
      <c r="W46" s="18" t="n">
        <v>352.78850757</v>
      </c>
      <c r="X46" s="20" t="n">
        <v>7.00098436</v>
      </c>
    </row>
    <row r="47" spans="1:24">
      <c r="A47" s="15" t="s">
        <v>444</v>
      </c>
      <c r="B47" s="17" t="n">
        <v>5928</v>
      </c>
      <c r="C47" s="18">
        <f>(0.0/B47*100)</f>
        <v/>
      </c>
      <c r="D47" s="19" t="n">
        <v>5928</v>
      </c>
      <c r="E47" s="18" t="n">
        <v>431.13642913</v>
      </c>
      <c r="F47" s="20" t="n">
        <v>11.72667971</v>
      </c>
      <c r="G47" s="18" t="n">
        <v>421.08799872</v>
      </c>
      <c r="H47" s="20" t="n">
        <v>11.27568839</v>
      </c>
      <c r="I47" s="18" t="n">
        <v>446.75349826</v>
      </c>
      <c r="J47" s="20" t="n">
        <v>10.96762024</v>
      </c>
      <c r="K47" s="18" t="n">
        <v>465.3365275</v>
      </c>
      <c r="L47" s="20" t="n">
        <v>39.64685298</v>
      </c>
      <c r="M47" s="18" t="n">
        <v>399.4486676</v>
      </c>
      <c r="N47" s="20" t="n">
        <v>40.52278329</v>
      </c>
      <c r="O47" s="18" t="s">
        <v>404</v>
      </c>
      <c r="P47" s="20" t="s">
        <v>404</v>
      </c>
      <c r="Q47" s="18" t="s">
        <v>404</v>
      </c>
      <c r="R47" s="20" t="s">
        <v>404</v>
      </c>
      <c r="S47" s="18" t="s">
        <v>404</v>
      </c>
      <c r="T47" s="20" t="s">
        <v>404</v>
      </c>
      <c r="U47" s="18" t="s">
        <v>404</v>
      </c>
      <c r="V47" s="20" t="s">
        <v>404</v>
      </c>
      <c r="W47" s="18" t="n">
        <v>427.66707892</v>
      </c>
      <c r="X47" s="20" t="n">
        <v>38.51651377</v>
      </c>
    </row>
    <row r="48" spans="1:24">
      <c r="A48" s="15" t="s">
        <v>445</v>
      </c>
      <c r="B48" s="17" t="n">
        <v>9841</v>
      </c>
      <c r="C48" s="18">
        <f>(40.0/B48*100)</f>
        <v/>
      </c>
      <c r="D48" s="19" t="n">
        <v>9801</v>
      </c>
      <c r="E48" s="18" t="n">
        <v>448.88401645</v>
      </c>
      <c r="F48" s="20" t="n">
        <v>19.92954357</v>
      </c>
      <c r="G48" s="18" t="n">
        <v>480.0916672</v>
      </c>
      <c r="H48" s="20" t="n">
        <v>7.54942316</v>
      </c>
      <c r="I48" s="18" t="n">
        <v>517.6037272</v>
      </c>
      <c r="J48" s="20" t="n">
        <v>9.86938503</v>
      </c>
      <c r="K48" s="18" t="n">
        <v>479.4338301</v>
      </c>
      <c r="L48" s="20" t="n">
        <v>32.29855411</v>
      </c>
      <c r="M48" s="18" t="n">
        <v>434.98042421</v>
      </c>
      <c r="N48" s="20" t="n">
        <v>10.90713063</v>
      </c>
      <c r="O48" s="18" t="s">
        <v>404</v>
      </c>
      <c r="P48" s="20" t="s">
        <v>404</v>
      </c>
      <c r="Q48" s="18" t="s">
        <v>404</v>
      </c>
      <c r="R48" s="20" t="s">
        <v>404</v>
      </c>
      <c r="S48" s="18" t="s">
        <v>404</v>
      </c>
      <c r="T48" s="20" t="s">
        <v>404</v>
      </c>
      <c r="U48" s="18" t="s">
        <v>404</v>
      </c>
      <c r="V48" s="20" t="s">
        <v>404</v>
      </c>
      <c r="W48" s="18" t="n">
        <v>388.42359833</v>
      </c>
      <c r="X48" s="20" t="n">
        <v>11.00937144</v>
      </c>
    </row>
    <row r="49" spans="1:24">
      <c r="A49" s="15" t="s">
        <v>446</v>
      </c>
      <c r="B49" s="17" t="n">
        <v>6349</v>
      </c>
      <c r="C49" s="18">
        <f>(52.0/B49*100)</f>
        <v/>
      </c>
      <c r="D49" s="19" t="n">
        <v>6297</v>
      </c>
      <c r="E49" s="18" t="n">
        <v>422.44256233</v>
      </c>
      <c r="F49" s="20" t="n">
        <v>5.58479767</v>
      </c>
      <c r="G49" s="18" t="n">
        <v>429.23490243</v>
      </c>
      <c r="H49" s="20" t="n">
        <v>4.351029</v>
      </c>
      <c r="I49" s="18" t="n">
        <v>369.30657919</v>
      </c>
      <c r="J49" s="20" t="n">
        <v>29.94127325</v>
      </c>
      <c r="K49" s="18" t="s">
        <v>404</v>
      </c>
      <c r="L49" s="20" t="s">
        <v>404</v>
      </c>
      <c r="M49" s="18" t="s">
        <v>404</v>
      </c>
      <c r="N49" s="20" t="s">
        <v>404</v>
      </c>
      <c r="O49" s="18" t="s">
        <v>404</v>
      </c>
      <c r="P49" s="20" t="s">
        <v>404</v>
      </c>
      <c r="Q49" s="18" t="s">
        <v>404</v>
      </c>
      <c r="R49" s="20" t="s">
        <v>404</v>
      </c>
      <c r="S49" s="18" t="s">
        <v>404</v>
      </c>
      <c r="T49" s="20" t="s">
        <v>404</v>
      </c>
      <c r="U49" s="18" t="s">
        <v>404</v>
      </c>
      <c r="V49" s="20" t="s">
        <v>404</v>
      </c>
      <c r="W49" s="18" t="n">
        <v>381.39625889</v>
      </c>
      <c r="X49" s="20" t="n">
        <v>29.81311268</v>
      </c>
    </row>
    <row r="50" spans="1:24">
      <c r="A50" s="15" t="s">
        <v>447</v>
      </c>
      <c r="B50" s="17" t="n">
        <v>11795</v>
      </c>
      <c r="C50" s="18">
        <f>(1031.0/B50*100)</f>
        <v/>
      </c>
      <c r="D50" s="19" t="n">
        <v>10764</v>
      </c>
      <c r="E50" s="18" t="n">
        <v>427.54854491</v>
      </c>
      <c r="F50" s="20" t="n">
        <v>9.39119167</v>
      </c>
      <c r="G50" s="18" t="n">
        <v>430.7639877</v>
      </c>
      <c r="H50" s="20" t="n">
        <v>5.50673185</v>
      </c>
      <c r="I50" s="18" t="n">
        <v>434.27661924</v>
      </c>
      <c r="J50" s="20" t="n">
        <v>8.8575353</v>
      </c>
      <c r="K50" s="18" t="n">
        <v>433.83536666</v>
      </c>
      <c r="L50" s="20" t="n">
        <v>18.04274189</v>
      </c>
      <c r="M50" s="18" t="n">
        <v>419.76559348</v>
      </c>
      <c r="N50" s="20" t="n">
        <v>11.60736675</v>
      </c>
      <c r="O50" s="18" t="s">
        <v>404</v>
      </c>
      <c r="P50" s="20" t="s">
        <v>404</v>
      </c>
      <c r="Q50" s="18" t="s">
        <v>404</v>
      </c>
      <c r="R50" s="20" t="s">
        <v>404</v>
      </c>
      <c r="S50" s="18" t="s">
        <v>404</v>
      </c>
      <c r="T50" s="20" t="s">
        <v>404</v>
      </c>
      <c r="U50" s="18" t="s">
        <v>404</v>
      </c>
      <c r="V50" s="20" t="s">
        <v>404</v>
      </c>
      <c r="W50" s="18" t="n">
        <v>401.65098284</v>
      </c>
      <c r="X50" s="20" t="n">
        <v>13.50248641</v>
      </c>
    </row>
    <row r="51" spans="1:24">
      <c r="A51" s="15" t="s">
        <v>448</v>
      </c>
      <c r="B51" s="17" t="n">
        <v>6866</v>
      </c>
      <c r="C51" s="18">
        <f>(0.0/B51*100)</f>
        <v/>
      </c>
      <c r="D51" s="19" t="n">
        <v>6866</v>
      </c>
      <c r="E51" s="18" t="n">
        <v>427.34051407</v>
      </c>
      <c r="F51" s="20" t="n">
        <v>3.58416235</v>
      </c>
      <c r="G51" s="18" t="n">
        <v>430.91485517</v>
      </c>
      <c r="H51" s="20" t="n">
        <v>8.469460359999999</v>
      </c>
      <c r="I51" s="18" t="n">
        <v>421.34936849</v>
      </c>
      <c r="J51" s="20" t="n">
        <v>9.37081852</v>
      </c>
      <c r="K51" s="18" t="n">
        <v>397.5275065</v>
      </c>
      <c r="L51" s="20" t="n">
        <v>18.76026629</v>
      </c>
      <c r="M51" s="18" t="s">
        <v>404</v>
      </c>
      <c r="N51" s="20" t="s">
        <v>404</v>
      </c>
      <c r="O51" s="18" t="s">
        <v>404</v>
      </c>
      <c r="P51" s="20" t="s">
        <v>404</v>
      </c>
      <c r="Q51" s="18" t="s">
        <v>404</v>
      </c>
      <c r="R51" s="20" t="s">
        <v>404</v>
      </c>
      <c r="S51" s="18" t="s">
        <v>404</v>
      </c>
      <c r="T51" s="20" t="s">
        <v>404</v>
      </c>
      <c r="U51" s="18" t="s">
        <v>404</v>
      </c>
      <c r="V51" s="20" t="s">
        <v>404</v>
      </c>
      <c r="W51" s="18" t="n">
        <v>424.94740296</v>
      </c>
      <c r="X51" s="20" t="n">
        <v>33.34505054</v>
      </c>
    </row>
    <row r="52" spans="1:24">
      <c r="A52" s="15" t="s">
        <v>449</v>
      </c>
      <c r="B52" s="17" t="n">
        <v>5809</v>
      </c>
      <c r="C52" s="18">
        <f>(0.0/B52*100)</f>
        <v/>
      </c>
      <c r="D52" s="19" t="n">
        <v>5809</v>
      </c>
      <c r="E52" s="18" t="n">
        <v>484.26440996</v>
      </c>
      <c r="F52" s="20" t="n">
        <v>5.18261897</v>
      </c>
      <c r="G52" s="18" t="n">
        <v>494.62552914</v>
      </c>
      <c r="H52" s="20" t="n">
        <v>7.79458915</v>
      </c>
      <c r="I52" s="18" t="n">
        <v>508.71439226</v>
      </c>
      <c r="J52" s="20" t="n">
        <v>11.91371298</v>
      </c>
      <c r="K52" s="18" t="n">
        <v>443.22431606</v>
      </c>
      <c r="L52" s="20" t="n">
        <v>23.39957928</v>
      </c>
      <c r="M52" s="18" t="n">
        <v>446.28130325</v>
      </c>
      <c r="N52" s="20" t="n">
        <v>16.57644305</v>
      </c>
      <c r="O52" s="18" t="s">
        <v>404</v>
      </c>
      <c r="P52" s="20" t="s">
        <v>404</v>
      </c>
      <c r="Q52" s="18" t="s">
        <v>404</v>
      </c>
      <c r="R52" s="20" t="s">
        <v>404</v>
      </c>
      <c r="S52" s="18" t="s">
        <v>404</v>
      </c>
      <c r="T52" s="20" t="s">
        <v>404</v>
      </c>
      <c r="U52" s="18" t="s">
        <v>404</v>
      </c>
      <c r="V52" s="20" t="s">
        <v>404</v>
      </c>
      <c r="W52" s="18" t="n">
        <v>422.62555846</v>
      </c>
      <c r="X52" s="20" t="n">
        <v>9.42350836</v>
      </c>
    </row>
    <row r="53" spans="1:24">
      <c r="A53" s="15" t="s">
        <v>450</v>
      </c>
      <c r="B53" s="17" t="n">
        <v>5571</v>
      </c>
      <c r="C53" s="18">
        <f>(0.0/B53*100)</f>
        <v/>
      </c>
      <c r="D53" s="19" t="n">
        <v>5571</v>
      </c>
      <c r="E53" s="18" t="n">
        <v>454.03479075</v>
      </c>
      <c r="F53" s="20" t="n">
        <v>3.20123578</v>
      </c>
      <c r="G53" s="18" t="n">
        <v>446.8663933</v>
      </c>
      <c r="H53" s="20" t="n">
        <v>2.20503526</v>
      </c>
      <c r="I53" s="18" t="n">
        <v>432.36356657</v>
      </c>
      <c r="J53" s="20" t="n">
        <v>4.10331725</v>
      </c>
      <c r="K53" s="18" t="n">
        <v>428.83409687</v>
      </c>
      <c r="L53" s="20" t="n">
        <v>5.00932048</v>
      </c>
      <c r="M53" s="18" t="n">
        <v>415.79894076</v>
      </c>
      <c r="N53" s="20" t="n">
        <v>7.15844062</v>
      </c>
      <c r="O53" s="18" t="s">
        <v>404</v>
      </c>
      <c r="P53" s="20" t="s">
        <v>404</v>
      </c>
      <c r="Q53" s="18" t="s">
        <v>404</v>
      </c>
      <c r="R53" s="20" t="s">
        <v>404</v>
      </c>
      <c r="S53" s="18" t="s">
        <v>404</v>
      </c>
      <c r="T53" s="20" t="s">
        <v>404</v>
      </c>
      <c r="U53" s="18" t="s">
        <v>404</v>
      </c>
      <c r="V53" s="20" t="s">
        <v>404</v>
      </c>
      <c r="W53" s="18" t="n">
        <v>354.55958883</v>
      </c>
      <c r="X53" s="20" t="n">
        <v>9.21263063</v>
      </c>
    </row>
    <row r="54" spans="1:24">
      <c r="A54" s="15" t="s">
        <v>451</v>
      </c>
      <c r="B54" s="17" t="n">
        <v>4740</v>
      </c>
      <c r="C54" s="18">
        <f>(199.0/B54*100)</f>
        <v/>
      </c>
      <c r="D54" s="19" t="n">
        <v>4541</v>
      </c>
      <c r="E54" s="18" t="n">
        <v>379.26737021</v>
      </c>
      <c r="F54" s="20" t="n">
        <v>4.02267108</v>
      </c>
      <c r="G54" s="18" t="n">
        <v>320.72269657</v>
      </c>
      <c r="H54" s="20" t="n">
        <v>7.08606609</v>
      </c>
      <c r="I54" s="18" t="n">
        <v>345.03129226</v>
      </c>
      <c r="J54" s="20" t="n">
        <v>10.08620672</v>
      </c>
      <c r="K54" s="18" t="n">
        <v>352.97731096</v>
      </c>
      <c r="L54" s="20" t="n">
        <v>22.90013084</v>
      </c>
      <c r="M54" s="18" t="n">
        <v>376.8391105</v>
      </c>
      <c r="N54" s="20" t="n">
        <v>5.42270056</v>
      </c>
      <c r="O54" s="18" t="s">
        <v>404</v>
      </c>
      <c r="P54" s="20" t="s">
        <v>404</v>
      </c>
      <c r="Q54" s="18" t="s">
        <v>404</v>
      </c>
      <c r="R54" s="20" t="s">
        <v>404</v>
      </c>
      <c r="S54" s="18" t="s">
        <v>404</v>
      </c>
      <c r="T54" s="20" t="s">
        <v>404</v>
      </c>
      <c r="U54" s="18" t="s">
        <v>404</v>
      </c>
      <c r="V54" s="20" t="s">
        <v>404</v>
      </c>
      <c r="W54" s="18" t="n">
        <v>316.03310329</v>
      </c>
      <c r="X54" s="20" t="n">
        <v>7.86810048</v>
      </c>
    </row>
    <row r="55" spans="1:24">
      <c r="A55" s="15" t="s">
        <v>452</v>
      </c>
      <c r="B55" s="17" t="n">
        <v>5316</v>
      </c>
      <c r="C55" s="18">
        <f>(43.0/B55*100)</f>
        <v/>
      </c>
      <c r="D55" s="19" t="n">
        <v>5273</v>
      </c>
      <c r="E55" s="18" t="n">
        <v>411.78580749</v>
      </c>
      <c r="F55" s="20" t="n">
        <v>6.26118195</v>
      </c>
      <c r="G55" s="18" t="n">
        <v>398.60231751</v>
      </c>
      <c r="H55" s="20" t="n">
        <v>5.05330357</v>
      </c>
      <c r="I55" s="18" t="n">
        <v>401.92175247</v>
      </c>
      <c r="J55" s="20" t="n">
        <v>9.36853835</v>
      </c>
      <c r="K55" s="18" t="n">
        <v>403.93199515</v>
      </c>
      <c r="L55" s="20" t="n">
        <v>13.07836251</v>
      </c>
      <c r="M55" s="18" t="n">
        <v>380.53007219</v>
      </c>
      <c r="N55" s="20" t="n">
        <v>14.29767053</v>
      </c>
      <c r="O55" s="18" t="s">
        <v>404</v>
      </c>
      <c r="P55" s="20" t="s">
        <v>404</v>
      </c>
      <c r="Q55" s="18" t="s">
        <v>404</v>
      </c>
      <c r="R55" s="20" t="s">
        <v>404</v>
      </c>
      <c r="S55" s="18" t="s">
        <v>404</v>
      </c>
      <c r="T55" s="20" t="s">
        <v>404</v>
      </c>
      <c r="U55" s="18" t="s">
        <v>404</v>
      </c>
      <c r="V55" s="20" t="s">
        <v>404</v>
      </c>
      <c r="W55" s="18" t="n">
        <v>400.92250192</v>
      </c>
      <c r="X55" s="20" t="n">
        <v>28.52111259</v>
      </c>
    </row>
    <row r="56" spans="1:24">
      <c r="A56" s="15" t="s">
        <v>453</v>
      </c>
      <c r="B56" s="17" t="n">
        <v>5359</v>
      </c>
      <c r="C56" s="18">
        <f>(0.0/B56*100)</f>
        <v/>
      </c>
      <c r="D56" s="19" t="n">
        <v>5359</v>
      </c>
      <c r="E56" s="18" t="n">
        <v>530.9182776500001</v>
      </c>
      <c r="F56" s="20" t="n">
        <v>5.65995897</v>
      </c>
      <c r="G56" s="18" t="n">
        <v>529.3387006</v>
      </c>
      <c r="H56" s="20" t="n">
        <v>6.22808632</v>
      </c>
      <c r="I56" s="18" t="n">
        <v>510.38232919</v>
      </c>
      <c r="J56" s="20" t="n">
        <v>8.277850389999999</v>
      </c>
      <c r="K56" s="18" t="n">
        <v>538.15616941</v>
      </c>
      <c r="L56" s="20" t="n">
        <v>6.29047173</v>
      </c>
      <c r="M56" s="18" t="n">
        <v>549.02377313</v>
      </c>
      <c r="N56" s="20" t="n">
        <v>6.22148427</v>
      </c>
      <c r="O56" s="18" t="s">
        <v>404</v>
      </c>
      <c r="P56" s="20" t="s">
        <v>404</v>
      </c>
      <c r="Q56" s="18" t="s">
        <v>404</v>
      </c>
      <c r="R56" s="20" t="s">
        <v>404</v>
      </c>
      <c r="S56" s="18" t="s">
        <v>404</v>
      </c>
      <c r="T56" s="20" t="s">
        <v>404</v>
      </c>
      <c r="U56" s="18" t="s">
        <v>404</v>
      </c>
      <c r="V56" s="20" t="s">
        <v>404</v>
      </c>
      <c r="W56" s="18" t="n">
        <v>513.86772638</v>
      </c>
      <c r="X56" s="20" t="n">
        <v>18.39996936</v>
      </c>
    </row>
    <row r="57" spans="1:24">
      <c r="A57" s="15" t="s">
        <v>454</v>
      </c>
      <c r="B57" s="17" t="n">
        <v>6513</v>
      </c>
      <c r="C57" s="18">
        <f>(0.0/B57*100)</f>
        <v/>
      </c>
      <c r="D57" s="19" t="n">
        <v>6513</v>
      </c>
      <c r="E57" s="18" t="n">
        <v>447.82351172</v>
      </c>
      <c r="F57" s="20" t="n">
        <v>12.52676938</v>
      </c>
      <c r="G57" s="18" t="n">
        <v>393.26654287</v>
      </c>
      <c r="H57" s="20" t="n">
        <v>4.3678637</v>
      </c>
      <c r="I57" s="18" t="n">
        <v>392.90215359</v>
      </c>
      <c r="J57" s="20" t="n">
        <v>5.69757922</v>
      </c>
      <c r="K57" s="18" t="n">
        <v>399.38002351</v>
      </c>
      <c r="L57" s="20" t="n">
        <v>25.95208744</v>
      </c>
      <c r="M57" s="18" t="n">
        <v>391.17336385</v>
      </c>
      <c r="N57" s="20" t="n">
        <v>13.20671331</v>
      </c>
      <c r="O57" s="18" t="s">
        <v>404</v>
      </c>
      <c r="P57" s="20" t="s">
        <v>404</v>
      </c>
      <c r="Q57" s="18" t="s">
        <v>404</v>
      </c>
      <c r="R57" s="20" t="s">
        <v>404</v>
      </c>
      <c r="S57" s="18" t="s">
        <v>404</v>
      </c>
      <c r="T57" s="20" t="s">
        <v>404</v>
      </c>
      <c r="U57" s="18" t="s">
        <v>404</v>
      </c>
      <c r="V57" s="20" t="s">
        <v>404</v>
      </c>
      <c r="W57" s="18" t="n">
        <v>428.01260276</v>
      </c>
      <c r="X57" s="20" t="n">
        <v>27.8270651</v>
      </c>
    </row>
    <row r="58" spans="1:24">
      <c r="A58" s="15" t="s">
        <v>455</v>
      </c>
      <c r="B58" s="17" t="n">
        <v>7267</v>
      </c>
      <c r="C58" s="18">
        <f>(0.0/B58*100)</f>
        <v/>
      </c>
      <c r="D58" s="19" t="n">
        <v>7267</v>
      </c>
      <c r="E58" s="18" t="n">
        <v>424.66418167</v>
      </c>
      <c r="F58" s="20" t="n">
        <v>10.47976208</v>
      </c>
      <c r="G58" s="18" t="n">
        <v>406.17052128</v>
      </c>
      <c r="H58" s="20" t="n">
        <v>3.94612066</v>
      </c>
      <c r="I58" s="18" t="n">
        <v>386.7995794</v>
      </c>
      <c r="J58" s="20" t="n">
        <v>14.43963165</v>
      </c>
      <c r="K58" s="18" t="n">
        <v>437.20297631</v>
      </c>
      <c r="L58" s="20" t="n">
        <v>10.43845222</v>
      </c>
      <c r="M58" s="18" t="n">
        <v>415.57361991</v>
      </c>
      <c r="N58" s="20" t="n">
        <v>15.50161608</v>
      </c>
      <c r="O58" s="18" t="s">
        <v>404</v>
      </c>
      <c r="P58" s="20" t="s">
        <v>404</v>
      </c>
      <c r="Q58" s="18" t="s">
        <v>404</v>
      </c>
      <c r="R58" s="20" t="s">
        <v>404</v>
      </c>
      <c r="S58" s="18" t="s">
        <v>404</v>
      </c>
      <c r="T58" s="20" t="s">
        <v>404</v>
      </c>
      <c r="U58" s="18" t="n">
        <v>420.52228577</v>
      </c>
      <c r="V58" s="20" t="n">
        <v>11.53674936</v>
      </c>
      <c r="W58" s="18" t="n">
        <v>396.49502608</v>
      </c>
      <c r="X58" s="20" t="n">
        <v>13.18708066</v>
      </c>
    </row>
    <row r="59" spans="1:24">
      <c r="A59" s="15" t="s">
        <v>456</v>
      </c>
      <c r="B59" s="17" t="n">
        <v>4826</v>
      </c>
      <c r="C59" s="18">
        <f>(0.0/B59*100)</f>
        <v/>
      </c>
      <c r="D59" s="19" t="n">
        <v>4826</v>
      </c>
      <c r="E59" s="18" t="n">
        <v>377.0266965</v>
      </c>
      <c r="F59" s="20" t="n">
        <v>3.47011929</v>
      </c>
      <c r="G59" s="18" t="n">
        <v>331.75216827</v>
      </c>
      <c r="H59" s="20" t="n">
        <v>2.4495252</v>
      </c>
      <c r="I59" s="18" t="n">
        <v>353.14795324</v>
      </c>
      <c r="J59" s="20" t="n">
        <v>3.36622132</v>
      </c>
      <c r="K59" s="18" t="n">
        <v>354.10311741</v>
      </c>
      <c r="L59" s="20" t="n">
        <v>6.1346198</v>
      </c>
      <c r="M59" s="18" t="n">
        <v>360.92522988</v>
      </c>
      <c r="N59" s="20" t="n">
        <v>11.65121823</v>
      </c>
      <c r="O59" s="18" t="s">
        <v>404</v>
      </c>
      <c r="P59" s="20" t="s">
        <v>404</v>
      </c>
      <c r="Q59" s="18" t="s">
        <v>404</v>
      </c>
      <c r="R59" s="20" t="s">
        <v>404</v>
      </c>
      <c r="S59" s="18" t="n">
        <v>240.15643988</v>
      </c>
      <c r="T59" s="20" t="n">
        <v>14.83541357</v>
      </c>
      <c r="U59" s="18" t="s">
        <v>404</v>
      </c>
      <c r="V59" s="20" t="s">
        <v>404</v>
      </c>
      <c r="W59" s="18" t="n">
        <v>384.8575242</v>
      </c>
      <c r="X59" s="20" t="n">
        <v>9.50013296</v>
      </c>
    </row>
    <row r="60" spans="1:24">
      <c r="A60" s="15" t="s">
        <v>457</v>
      </c>
      <c r="B60" s="17" t="n">
        <v>4546</v>
      </c>
      <c r="C60" s="18">
        <f>(0.0/B60*100)</f>
        <v/>
      </c>
      <c r="D60" s="19" t="n">
        <v>4546</v>
      </c>
      <c r="E60" s="18" t="n">
        <v>385.57748403</v>
      </c>
      <c r="F60" s="20" t="n">
        <v>13.97838542</v>
      </c>
      <c r="G60" s="18" t="n">
        <v>361.47292793</v>
      </c>
      <c r="H60" s="20" t="n">
        <v>11.58307299</v>
      </c>
      <c r="I60" s="18" t="n">
        <v>354.3995447</v>
      </c>
      <c r="J60" s="20" t="n">
        <v>11.3846483</v>
      </c>
      <c r="K60" s="18" t="n">
        <v>350.31063529</v>
      </c>
      <c r="L60" s="20" t="n">
        <v>16.35350739</v>
      </c>
      <c r="M60" s="18" t="n">
        <v>350.62447894</v>
      </c>
      <c r="N60" s="20" t="n">
        <v>18.92189451</v>
      </c>
      <c r="O60" s="18" t="s">
        <v>404</v>
      </c>
      <c r="P60" s="20" t="s">
        <v>404</v>
      </c>
      <c r="Q60" s="18" t="s">
        <v>404</v>
      </c>
      <c r="R60" s="20" t="s">
        <v>404</v>
      </c>
      <c r="S60" s="18" t="s">
        <v>404</v>
      </c>
      <c r="T60" s="20" t="s">
        <v>404</v>
      </c>
      <c r="U60" s="18" t="s">
        <v>404</v>
      </c>
      <c r="V60" s="20" t="s">
        <v>404</v>
      </c>
      <c r="W60" s="18" t="n">
        <v>290.19682538</v>
      </c>
      <c r="X60" s="20" t="n">
        <v>10.96981638</v>
      </c>
    </row>
    <row r="61" spans="1:24">
      <c r="A61" s="15" t="s">
        <v>458</v>
      </c>
      <c r="B61" s="17" t="n">
        <v>6525</v>
      </c>
      <c r="C61" s="18">
        <f>(0.0/B61*100)</f>
        <v/>
      </c>
      <c r="D61" s="19" t="n">
        <v>6525</v>
      </c>
      <c r="E61" s="18" t="n">
        <v>477.9808352</v>
      </c>
      <c r="F61" s="20" t="n">
        <v>3.85225653</v>
      </c>
      <c r="G61" s="18" t="n">
        <v>465.05458809</v>
      </c>
      <c r="H61" s="20" t="n">
        <v>5.10183416</v>
      </c>
      <c r="I61" s="18" t="n">
        <v>459.06189438</v>
      </c>
      <c r="J61" s="20" t="n">
        <v>30.73775191</v>
      </c>
      <c r="K61" s="18" t="n">
        <v>553.99215558</v>
      </c>
      <c r="L61" s="20" t="n">
        <v>14.75880546</v>
      </c>
      <c r="M61" s="18" t="s">
        <v>404</v>
      </c>
      <c r="N61" s="20" t="s">
        <v>404</v>
      </c>
      <c r="O61" s="18" t="s">
        <v>404</v>
      </c>
      <c r="P61" s="20" t="s">
        <v>404</v>
      </c>
      <c r="Q61" s="18" t="s">
        <v>404</v>
      </c>
      <c r="R61" s="20" t="s">
        <v>404</v>
      </c>
      <c r="S61" s="18" t="s">
        <v>404</v>
      </c>
      <c r="T61" s="20" t="s">
        <v>404</v>
      </c>
      <c r="U61" s="18" t="s">
        <v>404</v>
      </c>
      <c r="V61" s="20" t="s">
        <v>404</v>
      </c>
      <c r="W61" s="18" t="n">
        <v>430.65876078</v>
      </c>
      <c r="X61" s="20" t="n">
        <v>8.346606749999999</v>
      </c>
    </row>
    <row r="62" spans="1:24">
      <c r="A62" s="15" t="s">
        <v>459</v>
      </c>
      <c r="B62" s="17" t="n">
        <v>4476</v>
      </c>
      <c r="C62" s="18">
        <f>(0.0/B62*100)</f>
        <v/>
      </c>
      <c r="D62" s="19" t="n">
        <v>4476</v>
      </c>
      <c r="E62" s="18" t="n">
        <v>502.52563697</v>
      </c>
      <c r="F62" s="20" t="n">
        <v>2.85864775</v>
      </c>
      <c r="G62" s="18" t="n">
        <v>513.9750747000001</v>
      </c>
      <c r="H62" s="20" t="n">
        <v>1.55458273</v>
      </c>
      <c r="I62" s="18" t="n">
        <v>501.05634224</v>
      </c>
      <c r="J62" s="20" t="n">
        <v>2.43135966</v>
      </c>
      <c r="K62" s="18" t="s">
        <v>404</v>
      </c>
      <c r="L62" s="20" t="s">
        <v>404</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384.23942444</v>
      </c>
      <c r="F63" s="20" t="n">
        <v>9.940217110000001</v>
      </c>
      <c r="G63" s="18" t="n">
        <v>349.75873789</v>
      </c>
      <c r="H63" s="20" t="n">
        <v>1.56081436</v>
      </c>
      <c r="I63" s="18" t="n">
        <v>315.95055884</v>
      </c>
      <c r="J63" s="20" t="n">
        <v>5.66912924</v>
      </c>
      <c r="K63" s="18" t="n">
        <v>390.1051931</v>
      </c>
      <c r="L63" s="20" t="n">
        <v>9.38685051</v>
      </c>
      <c r="M63" s="18" t="n">
        <v>414.69551336</v>
      </c>
      <c r="N63" s="20" t="n">
        <v>13.30759811</v>
      </c>
      <c r="O63" s="18" t="s">
        <v>404</v>
      </c>
      <c r="P63" s="20" t="s">
        <v>404</v>
      </c>
      <c r="Q63" s="18" t="s">
        <v>404</v>
      </c>
      <c r="R63" s="20" t="s">
        <v>404</v>
      </c>
      <c r="S63" s="18" t="s">
        <v>404</v>
      </c>
      <c r="T63" s="20" t="s">
        <v>404</v>
      </c>
      <c r="U63" s="18" t="s">
        <v>404</v>
      </c>
      <c r="V63" s="20" t="s">
        <v>404</v>
      </c>
      <c r="W63" s="18" t="n">
        <v>372.56629745</v>
      </c>
      <c r="X63" s="20" t="n">
        <v>6.5404978</v>
      </c>
    </row>
    <row r="64" spans="1:24">
      <c r="A64" s="15" t="s">
        <v>461</v>
      </c>
      <c r="B64" s="17" t="n">
        <v>3634</v>
      </c>
      <c r="C64" s="18">
        <f>(27.0/B64*100)</f>
        <v/>
      </c>
      <c r="D64" s="19" t="n">
        <v>3607</v>
      </c>
      <c r="E64" s="18" t="n">
        <v>287.57773243</v>
      </c>
      <c r="F64" s="20" t="n">
        <v>15.05089392</v>
      </c>
      <c r="G64" s="18" t="n">
        <v>443.85481721</v>
      </c>
      <c r="H64" s="20" t="n">
        <v>1.8175142</v>
      </c>
      <c r="I64" s="18" t="n">
        <v>455.98169437</v>
      </c>
      <c r="J64" s="20" t="n">
        <v>6.21662117</v>
      </c>
      <c r="K64" s="18" t="n">
        <v>510.47228705</v>
      </c>
      <c r="L64" s="20" t="n">
        <v>8.06888331</v>
      </c>
      <c r="M64" s="18" t="s">
        <v>404</v>
      </c>
      <c r="N64" s="20" t="s">
        <v>404</v>
      </c>
      <c r="O64" s="18" t="s">
        <v>404</v>
      </c>
      <c r="P64" s="20" t="s">
        <v>404</v>
      </c>
      <c r="Q64" s="18" t="s">
        <v>404</v>
      </c>
      <c r="R64" s="20" t="s">
        <v>404</v>
      </c>
      <c r="S64" s="18" t="s">
        <v>404</v>
      </c>
      <c r="T64" s="20" t="s">
        <v>404</v>
      </c>
      <c r="U64" s="18" t="s">
        <v>404</v>
      </c>
      <c r="V64" s="20" t="s">
        <v>404</v>
      </c>
      <c r="W64" s="18" t="n">
        <v>444.15387186</v>
      </c>
      <c r="X64" s="20" t="n">
        <v>13.05888889</v>
      </c>
    </row>
    <row r="65" spans="1:24">
      <c r="A65" s="15" t="s">
        <v>462</v>
      </c>
      <c r="B65" s="17" t="n">
        <v>5325</v>
      </c>
      <c r="C65" s="18">
        <f>(0.0/B65*100)</f>
        <v/>
      </c>
      <c r="D65" s="19" t="n">
        <v>5325</v>
      </c>
      <c r="E65" s="18" t="n">
        <v>456.92425211</v>
      </c>
      <c r="F65" s="20" t="n">
        <v>46.32238358</v>
      </c>
      <c r="G65" s="18" t="n">
        <v>414.21097305</v>
      </c>
      <c r="H65" s="20" t="n">
        <v>4.03168542</v>
      </c>
      <c r="I65" s="18" t="n">
        <v>420.23638212</v>
      </c>
      <c r="J65" s="20" t="n">
        <v>6.34913856</v>
      </c>
      <c r="K65" s="18" t="n">
        <v>403.9064399</v>
      </c>
      <c r="L65" s="20" t="n">
        <v>18.53294971</v>
      </c>
      <c r="M65" s="18" t="n">
        <v>395.31691792</v>
      </c>
      <c r="N65" s="20" t="n">
        <v>21.4412421</v>
      </c>
      <c r="O65" s="18" t="s">
        <v>404</v>
      </c>
      <c r="P65" s="20" t="s">
        <v>404</v>
      </c>
      <c r="Q65" s="18" t="s">
        <v>404</v>
      </c>
      <c r="R65" s="20" t="s">
        <v>404</v>
      </c>
      <c r="S65" s="18" t="s">
        <v>404</v>
      </c>
      <c r="T65" s="20" t="s">
        <v>404</v>
      </c>
      <c r="U65" s="18" t="s">
        <v>404</v>
      </c>
      <c r="V65" s="20" t="s">
        <v>404</v>
      </c>
      <c r="W65" s="18" t="n">
        <v>452.95117507</v>
      </c>
      <c r="X65" s="20" t="n">
        <v>23.08807362</v>
      </c>
    </row>
    <row r="66" spans="1:24">
      <c r="A66" s="15" t="s">
        <v>463</v>
      </c>
      <c r="B66" s="17" t="n">
        <v>5665</v>
      </c>
      <c r="C66" s="18">
        <f>(0.0/B66*100)</f>
        <v/>
      </c>
      <c r="D66" s="19" t="n">
        <v>5665</v>
      </c>
      <c r="E66" s="18" t="n">
        <v>434.47073603</v>
      </c>
      <c r="F66" s="20" t="n">
        <v>1.67842462</v>
      </c>
      <c r="G66" s="18" t="n">
        <v>410.1061167</v>
      </c>
      <c r="H66" s="20" t="n">
        <v>2.95597826</v>
      </c>
      <c r="I66" s="18" t="n">
        <v>420.5103275</v>
      </c>
      <c r="J66" s="20" t="n">
        <v>4.46474131</v>
      </c>
      <c r="K66" s="18" t="n">
        <v>380.66345892</v>
      </c>
      <c r="L66" s="20" t="n">
        <v>19.95093324</v>
      </c>
      <c r="M66" s="18" t="s">
        <v>404</v>
      </c>
      <c r="N66" s="20" t="s">
        <v>404</v>
      </c>
      <c r="O66" s="18" t="s">
        <v>404</v>
      </c>
      <c r="P66" s="20" t="s">
        <v>404</v>
      </c>
      <c r="Q66" s="18" t="s">
        <v>404</v>
      </c>
      <c r="R66" s="20" t="s">
        <v>404</v>
      </c>
      <c r="S66" s="18" t="s">
        <v>404</v>
      </c>
      <c r="T66" s="20" t="s">
        <v>404</v>
      </c>
      <c r="U66" s="18" t="s">
        <v>404</v>
      </c>
      <c r="V66" s="20" t="s">
        <v>404</v>
      </c>
      <c r="W66" s="18" t="n">
        <v>401.1198273</v>
      </c>
      <c r="X66" s="20" t="n">
        <v>8.40525079</v>
      </c>
    </row>
    <row r="67" spans="1:24">
      <c r="A67" s="15" t="s">
        <v>464</v>
      </c>
      <c r="B67" s="17" t="n">
        <v>6971</v>
      </c>
      <c r="C67" s="18">
        <f>(0.0/B67*100)</f>
        <v/>
      </c>
      <c r="D67" s="19" t="n">
        <v>6971</v>
      </c>
      <c r="E67" s="18" t="n">
        <v>399.25757075</v>
      </c>
      <c r="F67" s="20" t="n">
        <v>5.52116294</v>
      </c>
      <c r="G67" s="18" t="n">
        <v>398.15151192</v>
      </c>
      <c r="H67" s="20" t="n">
        <v>5.36561012</v>
      </c>
      <c r="I67" s="18" t="n">
        <v>395.86020991</v>
      </c>
      <c r="J67" s="20" t="n">
        <v>10.09388607</v>
      </c>
      <c r="K67" s="18" t="n">
        <v>370.18645422</v>
      </c>
      <c r="L67" s="20" t="n">
        <v>27.9562798</v>
      </c>
      <c r="M67" s="18" t="n">
        <v>432.18665</v>
      </c>
      <c r="N67" s="20" t="n">
        <v>12.92797223</v>
      </c>
      <c r="O67" s="18" t="s">
        <v>404</v>
      </c>
      <c r="P67" s="20" t="s">
        <v>404</v>
      </c>
      <c r="Q67" s="18" t="s">
        <v>404</v>
      </c>
      <c r="R67" s="20" t="s">
        <v>404</v>
      </c>
      <c r="S67" s="18" t="s">
        <v>404</v>
      </c>
      <c r="T67" s="20" t="s">
        <v>404</v>
      </c>
      <c r="U67" s="18" t="s">
        <v>404</v>
      </c>
      <c r="V67" s="20" t="s">
        <v>404</v>
      </c>
      <c r="W67" s="18" t="n">
        <v>371.90792819</v>
      </c>
      <c r="X67" s="20" t="n">
        <v>33.54992452</v>
      </c>
    </row>
    <row r="68" spans="1:24">
      <c r="A68" s="15" t="s">
        <v>465</v>
      </c>
      <c r="B68" s="17" t="n">
        <v>12083</v>
      </c>
      <c r="C68" s="18">
        <f>(0.0/B68*100)</f>
        <v/>
      </c>
      <c r="D68" s="19" t="n">
        <v>12083</v>
      </c>
      <c r="E68" s="18" t="n">
        <v>485.61488317</v>
      </c>
      <c r="F68" s="20" t="n">
        <v>3.83278967</v>
      </c>
      <c r="G68" s="18" t="n">
        <v>392.8208334</v>
      </c>
      <c r="H68" s="20" t="n">
        <v>1.14015605</v>
      </c>
      <c r="I68" s="18" t="n">
        <v>393.842347</v>
      </c>
      <c r="J68" s="20" t="n">
        <v>2.10428111</v>
      </c>
      <c r="K68" s="18" t="n">
        <v>337.99748797</v>
      </c>
      <c r="L68" s="20" t="n">
        <v>6.68890775</v>
      </c>
      <c r="M68" s="18" t="n">
        <v>505.03665013</v>
      </c>
      <c r="N68" s="20" t="n">
        <v>4.55558732</v>
      </c>
      <c r="O68" s="18" t="s">
        <v>404</v>
      </c>
      <c r="P68" s="20" t="s">
        <v>404</v>
      </c>
      <c r="Q68" s="18" t="s">
        <v>404</v>
      </c>
      <c r="R68" s="20" t="s">
        <v>404</v>
      </c>
      <c r="S68" s="18" t="s">
        <v>404</v>
      </c>
      <c r="T68" s="20" t="s">
        <v>404</v>
      </c>
      <c r="U68" s="18" t="s">
        <v>404</v>
      </c>
      <c r="V68" s="20" t="s">
        <v>404</v>
      </c>
      <c r="W68" s="18" t="n">
        <v>419.08063999</v>
      </c>
      <c r="X68" s="20" t="n">
        <v>12.98040002</v>
      </c>
    </row>
    <row r="69" spans="1:24">
      <c r="A69" s="15" t="s">
        <v>466</v>
      </c>
      <c r="B69" s="17" t="n">
        <v>4876</v>
      </c>
      <c r="C69" s="18">
        <f>(0.0/B69*100)</f>
        <v/>
      </c>
      <c r="D69" s="19" t="n">
        <v>4876</v>
      </c>
      <c r="E69" s="18" t="n">
        <v>438.05872594</v>
      </c>
      <c r="F69" s="20" t="n">
        <v>9.888265990000001</v>
      </c>
      <c r="G69" s="18" t="n">
        <v>433.43475613</v>
      </c>
      <c r="H69" s="20" t="n">
        <v>5.03407387</v>
      </c>
      <c r="I69" s="18" t="n">
        <v>424.43337769</v>
      </c>
      <c r="J69" s="20" t="n">
        <v>15.31224015</v>
      </c>
      <c r="K69" s="18" t="n">
        <v>443.97733317</v>
      </c>
      <c r="L69" s="20" t="n">
        <v>41.45770048</v>
      </c>
      <c r="M69" s="18" t="n">
        <v>427.96762601</v>
      </c>
      <c r="N69" s="20" t="n">
        <v>53.30353046</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481.92560431</v>
      </c>
      <c r="F70" s="20" t="n">
        <v>13.93676847</v>
      </c>
      <c r="G70" s="18" t="n">
        <v>492.77504305</v>
      </c>
      <c r="H70" s="20" t="n">
        <v>6.28220061</v>
      </c>
      <c r="I70" s="18" t="n">
        <v>495.03293867</v>
      </c>
      <c r="J70" s="20" t="n">
        <v>4.20640086</v>
      </c>
      <c r="K70" s="18" t="n">
        <v>495.67957668</v>
      </c>
      <c r="L70" s="20" t="n">
        <v>6.53616609</v>
      </c>
      <c r="M70" s="18" t="n">
        <v>496.96097191</v>
      </c>
      <c r="N70" s="20" t="n">
        <v>8.441452050000001</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n">
        <v>594.03872119</v>
      </c>
      <c r="F71" s="20" t="n">
        <v>8.19129963</v>
      </c>
      <c r="G71" s="18" t="n">
        <v>537.07201933</v>
      </c>
      <c r="H71" s="20" t="n">
        <v>2.11301517</v>
      </c>
      <c r="I71" s="18" t="n">
        <v>527.7706244</v>
      </c>
      <c r="J71" s="20" t="n">
        <v>2.86208859</v>
      </c>
      <c r="K71" s="18" t="n">
        <v>459.94549573</v>
      </c>
      <c r="L71" s="20" t="n">
        <v>18.81817369</v>
      </c>
      <c r="M71" s="18" t="n">
        <v>520.76686445</v>
      </c>
      <c r="N71" s="20" t="n">
        <v>6.31236123</v>
      </c>
      <c r="O71" s="18" t="s">
        <v>404</v>
      </c>
      <c r="P71" s="20" t="s">
        <v>404</v>
      </c>
      <c r="Q71" s="18" t="s">
        <v>404</v>
      </c>
      <c r="R71" s="20" t="s">
        <v>404</v>
      </c>
      <c r="S71" s="18" t="s">
        <v>404</v>
      </c>
      <c r="T71" s="20" t="s">
        <v>404</v>
      </c>
      <c r="U71" s="18" t="s">
        <v>404</v>
      </c>
      <c r="V71" s="20" t="s">
        <v>404</v>
      </c>
      <c r="W71" s="18" t="n">
        <v>477.62548649</v>
      </c>
      <c r="X71" s="20" t="n">
        <v>16.94240927</v>
      </c>
    </row>
    <row r="72" spans="1:24">
      <c r="A72" s="15" t="s">
        <v>469</v>
      </c>
      <c r="B72" s="17" t="n">
        <v>7708</v>
      </c>
      <c r="C72" s="18">
        <f>(0.0/B72*100)</f>
        <v/>
      </c>
      <c r="D72" s="19" t="n">
        <v>7708</v>
      </c>
      <c r="E72" s="18" t="n">
        <v>491.43076886</v>
      </c>
      <c r="F72" s="20" t="n">
        <v>9.85055122</v>
      </c>
      <c r="G72" s="18" t="n">
        <v>500.00324062</v>
      </c>
      <c r="H72" s="20" t="n">
        <v>4.42327872</v>
      </c>
      <c r="I72" s="18" t="n">
        <v>489.09322433</v>
      </c>
      <c r="J72" s="20" t="n">
        <v>7.579536</v>
      </c>
      <c r="K72" s="18" t="n">
        <v>508.65393446</v>
      </c>
      <c r="L72" s="20" t="n">
        <v>10.86746672</v>
      </c>
      <c r="M72" s="18" t="n">
        <v>468.9590992</v>
      </c>
      <c r="N72" s="20" t="n">
        <v>24.12018443</v>
      </c>
      <c r="O72" s="18" t="s">
        <v>404</v>
      </c>
      <c r="P72" s="20" t="s">
        <v>404</v>
      </c>
      <c r="Q72" s="18" t="s">
        <v>404</v>
      </c>
      <c r="R72" s="20" t="s">
        <v>404</v>
      </c>
      <c r="S72" s="18" t="s">
        <v>404</v>
      </c>
      <c r="T72" s="20" t="s">
        <v>404</v>
      </c>
      <c r="U72" s="18" t="s">
        <v>404</v>
      </c>
      <c r="V72" s="20" t="s">
        <v>404</v>
      </c>
      <c r="W72" s="18" t="n">
        <v>455.4834056</v>
      </c>
      <c r="X72" s="20" t="n">
        <v>11.91064394</v>
      </c>
    </row>
    <row r="73" spans="1:24">
      <c r="A73" s="15" t="s">
        <v>470</v>
      </c>
      <c r="B73" s="17" t="n">
        <v>8249</v>
      </c>
      <c r="C73" s="18">
        <f>(0.0/B73*100)</f>
        <v/>
      </c>
      <c r="D73" s="19" t="n">
        <v>8249</v>
      </c>
      <c r="E73" s="18" t="n">
        <v>372.18116586</v>
      </c>
      <c r="F73" s="20" t="n">
        <v>7.83858224</v>
      </c>
      <c r="G73" s="18" t="n">
        <v>414.83884585</v>
      </c>
      <c r="H73" s="20" t="n">
        <v>3.71021006</v>
      </c>
      <c r="I73" s="18" t="n">
        <v>408.74745816</v>
      </c>
      <c r="J73" s="20" t="n">
        <v>11.82904042</v>
      </c>
      <c r="K73" s="18" t="n">
        <v>410.82793578</v>
      </c>
      <c r="L73" s="20" t="n">
        <v>28.26081571</v>
      </c>
      <c r="M73" s="18" t="n">
        <v>409.14297386</v>
      </c>
      <c r="N73" s="20" t="n">
        <v>17.51798639</v>
      </c>
      <c r="O73" s="18" t="s">
        <v>404</v>
      </c>
      <c r="P73" s="20" t="s">
        <v>404</v>
      </c>
      <c r="Q73" s="18" t="s">
        <v>404</v>
      </c>
      <c r="R73" s="20" t="s">
        <v>404</v>
      </c>
      <c r="S73" s="18" t="s">
        <v>404</v>
      </c>
      <c r="T73" s="20" t="s">
        <v>404</v>
      </c>
      <c r="U73" s="18" t="s">
        <v>404</v>
      </c>
      <c r="V73" s="20" t="s">
        <v>404</v>
      </c>
      <c r="W73" s="18" t="n">
        <v>401.43321741</v>
      </c>
      <c r="X73" s="20" t="n">
        <v>22.33702127</v>
      </c>
    </row>
    <row r="74" spans="1:24">
      <c r="A74" s="15" t="s">
        <v>471</v>
      </c>
      <c r="B74" s="17" t="n">
        <v>4692</v>
      </c>
      <c r="C74" s="18">
        <f>(484.0/B74*100)</f>
        <v/>
      </c>
      <c r="D74" s="19" t="n">
        <v>4208</v>
      </c>
      <c r="E74" s="18" t="n">
        <v>435.4491229</v>
      </c>
      <c r="F74" s="20" t="n">
        <v>2.29966524</v>
      </c>
      <c r="G74" s="18" t="n">
        <v>418.27447091</v>
      </c>
      <c r="H74" s="20" t="n">
        <v>3.02806352</v>
      </c>
      <c r="I74" s="18" t="n">
        <v>392.69885144</v>
      </c>
      <c r="J74" s="20" t="n">
        <v>4.66445387</v>
      </c>
      <c r="K74" s="18" t="n">
        <v>413.30719644</v>
      </c>
      <c r="L74" s="20" t="n">
        <v>6.22679859</v>
      </c>
      <c r="M74" s="18" t="n">
        <v>495.37975638</v>
      </c>
      <c r="N74" s="20" t="n">
        <v>12.55090802</v>
      </c>
      <c r="O74" s="18" t="s">
        <v>404</v>
      </c>
      <c r="P74" s="20" t="s">
        <v>404</v>
      </c>
      <c r="Q74" s="18" t="s">
        <v>404</v>
      </c>
      <c r="R74" s="20" t="s">
        <v>404</v>
      </c>
      <c r="S74" s="18" t="s">
        <v>404</v>
      </c>
      <c r="T74" s="20" t="s">
        <v>404</v>
      </c>
      <c r="U74" s="18" t="n">
        <v>384.34354825</v>
      </c>
      <c r="V74" s="20" t="n">
        <v>16.51572425</v>
      </c>
      <c r="W74" s="18" t="n">
        <v>414.08243299</v>
      </c>
      <c r="X74" s="20" t="n">
        <v>6.18682838</v>
      </c>
    </row>
    <row r="75" spans="1:24">
      <c r="A75" s="15" t="s">
        <v>472</v>
      </c>
      <c r="B75" s="17" t="n">
        <v>5375</v>
      </c>
      <c r="C75" s="18">
        <f>(483.0/B75*100)</f>
        <v/>
      </c>
      <c r="D75" s="19" t="n">
        <v>4892</v>
      </c>
      <c r="E75" s="18" t="n">
        <v>371.75030033</v>
      </c>
      <c r="F75" s="20" t="n">
        <v>11.94257488</v>
      </c>
      <c r="G75" s="18" t="n">
        <v>337.63843874</v>
      </c>
      <c r="H75" s="20" t="n">
        <v>11.56896477</v>
      </c>
      <c r="I75" s="18" t="n">
        <v>365.10582236</v>
      </c>
      <c r="J75" s="20" t="n">
        <v>5.56024615</v>
      </c>
      <c r="K75" s="18" t="n">
        <v>376.1885257</v>
      </c>
      <c r="L75" s="20" t="n">
        <v>12.95097451</v>
      </c>
      <c r="M75" s="18" t="n">
        <v>382.71874665</v>
      </c>
      <c r="N75" s="20" t="n">
        <v>15.19002735</v>
      </c>
      <c r="O75" s="18" t="s">
        <v>404</v>
      </c>
      <c r="P75" s="20" t="s">
        <v>404</v>
      </c>
      <c r="Q75" s="18" t="s">
        <v>404</v>
      </c>
      <c r="R75" s="20" t="s">
        <v>404</v>
      </c>
      <c r="S75" s="18" t="s">
        <v>404</v>
      </c>
      <c r="T75" s="20" t="s">
        <v>404</v>
      </c>
      <c r="U75" s="18" t="s">
        <v>404</v>
      </c>
      <c r="V75" s="20" t="s">
        <v>404</v>
      </c>
      <c r="W75" s="18" t="n">
        <v>350.82924666</v>
      </c>
      <c r="X75" s="20" t="n">
        <v>18.80949678</v>
      </c>
    </row>
    <row r="76" spans="1:24">
      <c r="A76" s="15" t="s">
        <v>473</v>
      </c>
      <c r="B76" s="17" t="n">
        <v>14167</v>
      </c>
      <c r="C76" s="18">
        <f>(1400.0/B76*100)</f>
        <v/>
      </c>
      <c r="D76" s="19" t="n">
        <v>12767</v>
      </c>
      <c r="E76" s="18" t="n">
        <v>440.10745522</v>
      </c>
      <c r="F76" s="20" t="n">
        <v>6.77094856</v>
      </c>
      <c r="G76" s="18" t="n">
        <v>440.43730348</v>
      </c>
      <c r="H76" s="20" t="n">
        <v>4.52485401</v>
      </c>
      <c r="I76" s="18" t="n">
        <v>424.58130315</v>
      </c>
      <c r="J76" s="20" t="n">
        <v>9.072891500000001</v>
      </c>
      <c r="K76" s="18" t="n">
        <v>473.7604251</v>
      </c>
      <c r="L76" s="20" t="n">
        <v>19.79192149</v>
      </c>
      <c r="M76" s="18" t="n">
        <v>426.08094015</v>
      </c>
      <c r="N76" s="20" t="n">
        <v>27.21493146</v>
      </c>
      <c r="O76" s="18" t="s">
        <v>404</v>
      </c>
      <c r="P76" s="20" t="s">
        <v>404</v>
      </c>
      <c r="Q76" s="18" t="s">
        <v>404</v>
      </c>
      <c r="R76" s="20" t="s">
        <v>404</v>
      </c>
      <c r="S76" s="18" t="s">
        <v>404</v>
      </c>
      <c r="T76" s="20" t="s">
        <v>404</v>
      </c>
      <c r="U76" s="18" t="s">
        <v>404</v>
      </c>
      <c r="V76" s="20" t="s">
        <v>404</v>
      </c>
      <c r="W76" s="18" t="n">
        <v>393.68080823</v>
      </c>
      <c r="X76" s="20" t="n">
        <v>15.05776925</v>
      </c>
    </row>
    <row r="77" spans="1:24">
      <c r="A77" s="15" t="s">
        <v>474</v>
      </c>
      <c r="B77" s="17" t="n">
        <v>6062</v>
      </c>
      <c r="C77" s="18">
        <f>(0.0/B77*100)</f>
        <v/>
      </c>
      <c r="D77" s="19" t="n">
        <v>6062</v>
      </c>
      <c r="E77" s="18" t="n">
        <v>442.08952795</v>
      </c>
      <c r="F77" s="20" t="n">
        <v>4.14926808</v>
      </c>
      <c r="G77" s="18" t="n">
        <v>431.52488856</v>
      </c>
      <c r="H77" s="20" t="n">
        <v>7.89760575</v>
      </c>
      <c r="I77" s="18" t="n">
        <v>417.19382274</v>
      </c>
      <c r="J77" s="20" t="n">
        <v>26.93858104</v>
      </c>
      <c r="K77" s="18" t="n">
        <v>403.37889522</v>
      </c>
      <c r="L77" s="20" t="n">
        <v>13.38446244</v>
      </c>
      <c r="M77" s="18" t="n">
        <v>500.04536341</v>
      </c>
      <c r="N77" s="20" t="n">
        <v>38.23460661</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492.46583588</v>
      </c>
      <c r="F78" s="20" t="n">
        <v>6.28826548</v>
      </c>
      <c r="G78" s="18" t="n">
        <v>470.4720588</v>
      </c>
      <c r="H78" s="20" t="n">
        <v>6.38616753</v>
      </c>
      <c r="I78" s="18" t="n">
        <v>502.82550319</v>
      </c>
      <c r="J78" s="20" t="n">
        <v>12.83305598</v>
      </c>
      <c r="K78" s="18" t="n">
        <v>492.5873656</v>
      </c>
      <c r="L78" s="20" t="n">
        <v>10.22689799</v>
      </c>
      <c r="M78" s="18" t="n">
        <v>517.49451204</v>
      </c>
      <c r="N78" s="20" t="n">
        <v>31.36716523</v>
      </c>
      <c r="O78" s="18" t="s">
        <v>404</v>
      </c>
      <c r="P78" s="20" t="s">
        <v>404</v>
      </c>
      <c r="Q78" s="18" t="s">
        <v>404</v>
      </c>
      <c r="R78" s="20" t="s">
        <v>404</v>
      </c>
      <c r="S78" s="18" t="s">
        <v>404</v>
      </c>
      <c r="T78" s="20" t="s">
        <v>404</v>
      </c>
      <c r="U78" s="18" t="s">
        <v>404</v>
      </c>
      <c r="V78" s="20" t="s">
        <v>404</v>
      </c>
      <c r="W78" s="18" t="n">
        <v>508.65164706</v>
      </c>
      <c r="X78" s="20" t="n">
        <v>7.03307088</v>
      </c>
    </row>
    <row customHeight="1" ht="25" r="79" spans="1:24">
      <c r="A79" s="15" t="s">
        <v>476</v>
      </c>
      <c r="B79" s="17" t="n">
        <v>1657</v>
      </c>
      <c r="C79" s="18">
        <f>(21.0/B79*100)</f>
        <v/>
      </c>
      <c r="D79" s="19" t="n">
        <v>1636</v>
      </c>
      <c r="E79" s="18" t="n">
        <v>458.99306247</v>
      </c>
      <c r="F79" s="20" t="n">
        <v>22.50135586</v>
      </c>
      <c r="G79" s="18" t="n">
        <v>479.20392101</v>
      </c>
      <c r="H79" s="20" t="n">
        <v>7.25390392</v>
      </c>
      <c r="I79" s="18" t="s">
        <v>404</v>
      </c>
      <c r="J79" s="20" t="s">
        <v>404</v>
      </c>
      <c r="K79" s="18" t="s">
        <v>404</v>
      </c>
      <c r="L79" s="20" t="s">
        <v>404</v>
      </c>
      <c r="M79" s="18" t="s">
        <v>404</v>
      </c>
      <c r="N79" s="20" t="s">
        <v>404</v>
      </c>
      <c r="O79" s="18" t="s">
        <v>404</v>
      </c>
      <c r="P79" s="20" t="s">
        <v>404</v>
      </c>
      <c r="Q79" s="18" t="s">
        <v>404</v>
      </c>
      <c r="R79" s="20" t="s">
        <v>404</v>
      </c>
      <c r="S79" s="18" t="s">
        <v>404</v>
      </c>
      <c r="T79" s="20" t="s">
        <v>404</v>
      </c>
      <c r="U79" s="18" t="s">
        <v>404</v>
      </c>
      <c r="V79" s="20" t="s">
        <v>404</v>
      </c>
      <c r="W79" s="18" t="n">
        <v>409.25333894</v>
      </c>
      <c r="X79" s="20" t="n">
        <v>7.43247293</v>
      </c>
    </row>
    <row r="80" spans="1:24">
      <c r="A80" s="15" t="s">
        <v>477</v>
      </c>
      <c r="B80" s="17" t="n">
        <v>7841</v>
      </c>
      <c r="C80" s="18">
        <f>(0.0/B80*100)</f>
        <v/>
      </c>
      <c r="D80" s="19" t="n">
        <v>7841</v>
      </c>
      <c r="E80" s="18" t="n">
        <v>409.57270694</v>
      </c>
      <c r="F80" s="20" t="n">
        <v>12.46792654</v>
      </c>
      <c r="G80" s="18" t="n">
        <v>438.53525494</v>
      </c>
      <c r="H80" s="20" t="n">
        <v>6.13302615</v>
      </c>
      <c r="I80" s="18" t="n">
        <v>428.92224379</v>
      </c>
      <c r="J80" s="20" t="n">
        <v>7.55129371</v>
      </c>
      <c r="K80" s="18" t="n">
        <v>416.86102499</v>
      </c>
      <c r="L80" s="20" t="n">
        <v>8.74197002</v>
      </c>
      <c r="M80" s="18" t="n">
        <v>424.35227647</v>
      </c>
      <c r="N80" s="20" t="n">
        <v>10.77614561</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440.75341037</v>
      </c>
      <c r="F81" s="20" t="n">
        <v>8.77044815</v>
      </c>
      <c r="G81" s="18" t="n">
        <v>427.84832969</v>
      </c>
      <c r="H81" s="20" t="n">
        <v>4.73223918</v>
      </c>
      <c r="I81" s="18" t="n">
        <v>428.32493048</v>
      </c>
      <c r="J81" s="20" t="n">
        <v>5.89185361</v>
      </c>
      <c r="K81" s="18" t="n">
        <v>468.12233985</v>
      </c>
      <c r="L81" s="20" t="n">
        <v>22.04041479</v>
      </c>
      <c r="M81" s="18" t="n">
        <v>423.59141385</v>
      </c>
      <c r="N81" s="20" t="n">
        <v>9.32427399</v>
      </c>
      <c r="O81" s="18" t="s">
        <v>404</v>
      </c>
      <c r="P81" s="20" t="s">
        <v>404</v>
      </c>
      <c r="Q81" s="18" t="s">
        <v>404</v>
      </c>
      <c r="R81" s="20" t="s">
        <v>404</v>
      </c>
      <c r="S81" s="18" t="s">
        <v>404</v>
      </c>
      <c r="T81" s="20" t="s">
        <v>404</v>
      </c>
      <c r="U81" s="18" t="s">
        <v>404</v>
      </c>
      <c r="V81" s="20" t="s">
        <v>404</v>
      </c>
      <c r="W81" s="18" t="n">
        <v>507.08784312</v>
      </c>
      <c r="X81" s="20" t="n">
        <v>6.24865194</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648</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502.90055977</v>
      </c>
      <c r="T7" s="20" t="n">
        <v>1.69089195</v>
      </c>
      <c r="U7" s="18" t="s">
        <v>404</v>
      </c>
      <c r="V7" s="20" t="s">
        <v>404</v>
      </c>
      <c r="W7" s="18" t="s">
        <v>404</v>
      </c>
      <c r="X7" s="20" t="s">
        <v>404</v>
      </c>
    </row>
    <row r="8" spans="1:24">
      <c r="A8" s="15" t="s">
        <v>405</v>
      </c>
      <c r="B8" s="17" t="n">
        <v>7007</v>
      </c>
      <c r="C8" s="18">
        <f>(0.0/B8*100)</f>
        <v/>
      </c>
      <c r="D8" s="19" t="n">
        <v>7007</v>
      </c>
      <c r="E8" s="18" t="n">
        <v>482.40280254</v>
      </c>
      <c r="F8" s="20" t="n">
        <v>5.13217667</v>
      </c>
      <c r="G8" s="18" t="n">
        <v>494.85825023</v>
      </c>
      <c r="H8" s="20" t="n">
        <v>8.27946599</v>
      </c>
      <c r="I8" s="18" t="n">
        <v>505.42324451</v>
      </c>
      <c r="J8" s="20" t="n">
        <v>15.96759679</v>
      </c>
      <c r="K8" s="18" t="n">
        <v>446.6825828</v>
      </c>
      <c r="L8" s="20" t="n">
        <v>42.6468867</v>
      </c>
      <c r="M8" s="18" t="n">
        <v>444.91204399</v>
      </c>
      <c r="N8" s="20" t="n">
        <v>44.81865168</v>
      </c>
      <c r="O8" s="18" t="s">
        <v>404</v>
      </c>
      <c r="P8" s="20" t="s">
        <v>404</v>
      </c>
      <c r="Q8" s="18" t="s">
        <v>404</v>
      </c>
      <c r="R8" s="20" t="s">
        <v>404</v>
      </c>
      <c r="S8" s="18" t="s">
        <v>404</v>
      </c>
      <c r="T8" s="20" t="s">
        <v>404</v>
      </c>
      <c r="U8" s="18" t="s">
        <v>404</v>
      </c>
      <c r="V8" s="20" t="s">
        <v>404</v>
      </c>
      <c r="W8" s="18" t="n">
        <v>449.08796062</v>
      </c>
      <c r="X8" s="20" t="n">
        <v>16.46443865</v>
      </c>
    </row>
    <row r="9" spans="1:24">
      <c r="A9" s="15" t="s">
        <v>406</v>
      </c>
      <c r="B9" s="17" t="n">
        <v>9651</v>
      </c>
      <c r="C9" s="18">
        <f>(200.0/B9*100)</f>
        <v/>
      </c>
      <c r="D9" s="19" t="n">
        <v>9451</v>
      </c>
      <c r="E9" s="18" t="n">
        <v>501.76509775</v>
      </c>
      <c r="F9" s="20" t="n">
        <v>4.51963781</v>
      </c>
      <c r="G9" s="18" t="n">
        <v>502.59097994</v>
      </c>
      <c r="H9" s="20" t="n">
        <v>6.16797479</v>
      </c>
      <c r="I9" s="18" t="n">
        <v>489.62690861</v>
      </c>
      <c r="J9" s="20" t="n">
        <v>35.30983864</v>
      </c>
      <c r="K9" s="18" t="s">
        <v>404</v>
      </c>
      <c r="L9" s="20" t="s">
        <v>404</v>
      </c>
      <c r="M9" s="18" t="n">
        <v>467.53279178</v>
      </c>
      <c r="N9" s="20" t="n">
        <v>61.94357746</v>
      </c>
      <c r="O9" s="18" t="s">
        <v>404</v>
      </c>
      <c r="P9" s="20" t="s">
        <v>404</v>
      </c>
      <c r="Q9" s="18" t="s">
        <v>404</v>
      </c>
      <c r="R9" s="20" t="s">
        <v>404</v>
      </c>
      <c r="S9" s="18" t="s">
        <v>404</v>
      </c>
      <c r="T9" s="20" t="s">
        <v>404</v>
      </c>
      <c r="U9" s="18" t="s">
        <v>404</v>
      </c>
      <c r="V9" s="20" t="s">
        <v>404</v>
      </c>
      <c r="W9" s="18" t="n">
        <v>473.3026341</v>
      </c>
      <c r="X9" s="20" t="n">
        <v>13.01144153</v>
      </c>
    </row>
    <row r="10" spans="1:24">
      <c r="A10" s="15" t="s">
        <v>407</v>
      </c>
      <c r="B10" s="17" t="n">
        <v>20058</v>
      </c>
      <c r="C10" s="18">
        <f>(3074.0/B10*100)</f>
        <v/>
      </c>
      <c r="D10" s="19" t="n">
        <v>16984</v>
      </c>
      <c r="E10" s="18" t="n">
        <v>528.40556852</v>
      </c>
      <c r="F10" s="20" t="n">
        <v>3.01293662</v>
      </c>
      <c r="G10" s="18" t="n">
        <v>524.7295291</v>
      </c>
      <c r="H10" s="20" t="n">
        <v>4.24091807</v>
      </c>
      <c r="I10" s="18" t="n">
        <v>519.31291559</v>
      </c>
      <c r="J10" s="20" t="n">
        <v>11.76156321</v>
      </c>
      <c r="K10" s="18" t="n">
        <v>535.40478134</v>
      </c>
      <c r="L10" s="20" t="n">
        <v>10.84541457</v>
      </c>
      <c r="M10" s="18" t="n">
        <v>499.72743047</v>
      </c>
      <c r="N10" s="20" t="n">
        <v>24.68879879</v>
      </c>
      <c r="O10" s="18" t="s">
        <v>404</v>
      </c>
      <c r="P10" s="20" t="s">
        <v>404</v>
      </c>
      <c r="Q10" s="18" t="s">
        <v>404</v>
      </c>
      <c r="R10" s="20" t="s">
        <v>404</v>
      </c>
      <c r="S10" s="18" t="s">
        <v>404</v>
      </c>
      <c r="T10" s="20" t="s">
        <v>404</v>
      </c>
      <c r="U10" s="18" t="s">
        <v>404</v>
      </c>
      <c r="V10" s="20" t="s">
        <v>404</v>
      </c>
      <c r="W10" s="18" t="n">
        <v>574.1989674500001</v>
      </c>
      <c r="X10" s="20" t="n">
        <v>10.18658416</v>
      </c>
    </row>
    <row r="11" spans="1:24">
      <c r="A11" s="15" t="s">
        <v>408</v>
      </c>
      <c r="B11" s="17" t="n">
        <v>7053</v>
      </c>
      <c r="C11" s="18">
        <f>(137.0/B11*100)</f>
        <v/>
      </c>
      <c r="D11" s="19" t="n">
        <v>6916</v>
      </c>
      <c r="E11" s="18" t="n">
        <v>463.85832007</v>
      </c>
      <c r="F11" s="20" t="n">
        <v>7.55105746</v>
      </c>
      <c r="G11" s="18" t="n">
        <v>454.89407079</v>
      </c>
      <c r="H11" s="20" t="n">
        <v>6.14581482</v>
      </c>
      <c r="I11" s="18" t="n">
        <v>455.51593842</v>
      </c>
      <c r="J11" s="20" t="n">
        <v>7.17122309</v>
      </c>
      <c r="K11" s="18" t="n">
        <v>484.05291433</v>
      </c>
      <c r="L11" s="20" t="n">
        <v>10.21333581</v>
      </c>
      <c r="M11" s="18" t="n">
        <v>511.94719082</v>
      </c>
      <c r="N11" s="20" t="n">
        <v>18.12645575</v>
      </c>
      <c r="O11" s="18" t="s">
        <v>404</v>
      </c>
      <c r="P11" s="20" t="s">
        <v>404</v>
      </c>
      <c r="Q11" s="18" t="s">
        <v>404</v>
      </c>
      <c r="R11" s="20" t="s">
        <v>404</v>
      </c>
      <c r="S11" s="18" t="s">
        <v>404</v>
      </c>
      <c r="T11" s="20" t="s">
        <v>404</v>
      </c>
      <c r="U11" s="18" t="s">
        <v>404</v>
      </c>
      <c r="V11" s="20" t="s">
        <v>404</v>
      </c>
      <c r="W11" s="18" t="n">
        <v>437.02045291</v>
      </c>
      <c r="X11" s="20" t="n">
        <v>15.2178279</v>
      </c>
    </row>
    <row r="12" spans="1:24">
      <c r="A12" s="15" t="s">
        <v>409</v>
      </c>
      <c r="B12" s="17" t="n">
        <v>6894</v>
      </c>
      <c r="C12" s="18">
        <f>(106.0/B12*100)</f>
        <v/>
      </c>
      <c r="D12" s="19" t="n">
        <v>6788</v>
      </c>
      <c r="E12" s="18" t="n">
        <v>473.74712797</v>
      </c>
      <c r="F12" s="20" t="n">
        <v>5.37966276</v>
      </c>
      <c r="G12" s="18" t="n">
        <v>496.68405367</v>
      </c>
      <c r="H12" s="20" t="n">
        <v>3.58760067</v>
      </c>
      <c r="I12" s="18" t="n">
        <v>477.41301933</v>
      </c>
      <c r="J12" s="20" t="n">
        <v>15.52980066</v>
      </c>
      <c r="K12" s="18" t="s">
        <v>404</v>
      </c>
      <c r="L12" s="20" t="s">
        <v>404</v>
      </c>
      <c r="M12" s="18" t="s">
        <v>404</v>
      </c>
      <c r="N12" s="20" t="s">
        <v>404</v>
      </c>
      <c r="O12" s="18" t="s">
        <v>404</v>
      </c>
      <c r="P12" s="20" t="s">
        <v>404</v>
      </c>
      <c r="Q12" s="18" t="s">
        <v>404</v>
      </c>
      <c r="R12" s="20" t="s">
        <v>404</v>
      </c>
      <c r="S12" s="18" t="s">
        <v>404</v>
      </c>
      <c r="T12" s="20" t="s">
        <v>404</v>
      </c>
      <c r="U12" s="18" t="s">
        <v>404</v>
      </c>
      <c r="V12" s="20" t="s">
        <v>404</v>
      </c>
      <c r="W12" s="18" t="n">
        <v>411.46498449</v>
      </c>
      <c r="X12" s="20" t="n">
        <v>16.3175426</v>
      </c>
    </row>
    <row r="13" spans="1:24">
      <c r="A13" s="15" t="s">
        <v>410</v>
      </c>
      <c r="B13" s="17" t="n">
        <v>7161</v>
      </c>
      <c r="C13" s="18">
        <f>(1175.0/B13*100)</f>
        <v/>
      </c>
      <c r="D13" s="19" t="n">
        <v>5986</v>
      </c>
      <c r="E13" s="18" t="n">
        <v>487.44553554</v>
      </c>
      <c r="F13" s="20" t="n">
        <v>14.22208511</v>
      </c>
      <c r="G13" s="18" t="n">
        <v>500.14961338</v>
      </c>
      <c r="H13" s="20" t="n">
        <v>3.26430096</v>
      </c>
      <c r="I13" s="18" t="n">
        <v>503.09715403</v>
      </c>
      <c r="J13" s="20" t="n">
        <v>4.92932882</v>
      </c>
      <c r="K13" s="18" t="n">
        <v>503.8321187</v>
      </c>
      <c r="L13" s="20" t="n">
        <v>12.30294809</v>
      </c>
      <c r="M13" s="18" t="n">
        <v>519.40227502</v>
      </c>
      <c r="N13" s="20" t="n">
        <v>13.69612011</v>
      </c>
      <c r="O13" s="18" t="s">
        <v>404</v>
      </c>
      <c r="P13" s="20" t="s">
        <v>404</v>
      </c>
      <c r="Q13" s="18" t="s">
        <v>404</v>
      </c>
      <c r="R13" s="20" t="s">
        <v>404</v>
      </c>
      <c r="S13" s="18" t="s">
        <v>404</v>
      </c>
      <c r="T13" s="20" t="s">
        <v>404</v>
      </c>
      <c r="U13" s="18" t="s">
        <v>404</v>
      </c>
      <c r="V13" s="20" t="s">
        <v>404</v>
      </c>
      <c r="W13" s="18" t="n">
        <v>498.27497408</v>
      </c>
      <c r="X13" s="20" t="n">
        <v>8.398348090000001</v>
      </c>
    </row>
    <row r="14" spans="1:24">
      <c r="A14" s="15" t="s">
        <v>411</v>
      </c>
      <c r="B14" s="17" t="n">
        <v>5587</v>
      </c>
      <c r="C14" s="18">
        <f>(0.0/B14*100)</f>
        <v/>
      </c>
      <c r="D14" s="19" t="n">
        <v>5587</v>
      </c>
      <c r="E14" s="18" t="n">
        <v>517.13793515</v>
      </c>
      <c r="F14" s="20" t="n">
        <v>3.56144631</v>
      </c>
      <c r="G14" s="18" t="n">
        <v>520.18004495</v>
      </c>
      <c r="H14" s="20" t="n">
        <v>3.8050194</v>
      </c>
      <c r="I14" s="18" t="n">
        <v>530.64948894</v>
      </c>
      <c r="J14" s="20" t="n">
        <v>6.30061045</v>
      </c>
      <c r="K14" s="18" t="n">
        <v>505.32084036</v>
      </c>
      <c r="L14" s="20" t="n">
        <v>8.448284210000001</v>
      </c>
      <c r="M14" s="18" t="s">
        <v>404</v>
      </c>
      <c r="N14" s="20" t="s">
        <v>404</v>
      </c>
      <c r="O14" s="18" t="s">
        <v>404</v>
      </c>
      <c r="P14" s="20" t="s">
        <v>404</v>
      </c>
      <c r="Q14" s="18" t="s">
        <v>404</v>
      </c>
      <c r="R14" s="20" t="s">
        <v>404</v>
      </c>
      <c r="S14" s="18" t="s">
        <v>404</v>
      </c>
      <c r="T14" s="20" t="s">
        <v>404</v>
      </c>
      <c r="U14" s="18" t="s">
        <v>404</v>
      </c>
      <c r="V14" s="20" t="s">
        <v>404</v>
      </c>
      <c r="W14" s="18" t="n">
        <v>523.92428847</v>
      </c>
      <c r="X14" s="20" t="n">
        <v>10.18623689</v>
      </c>
    </row>
    <row r="15" spans="1:24">
      <c r="A15" s="15" t="s">
        <v>412</v>
      </c>
      <c r="B15" s="17" t="n">
        <v>5882</v>
      </c>
      <c r="C15" s="18">
        <f>(0.0/B15*100)</f>
        <v/>
      </c>
      <c r="D15" s="19" t="n">
        <v>5882</v>
      </c>
      <c r="E15" s="18" t="n">
        <v>509.21909394</v>
      </c>
      <c r="F15" s="20" t="n">
        <v>9.01323964</v>
      </c>
      <c r="G15" s="18" t="n">
        <v>527.96459183</v>
      </c>
      <c r="H15" s="20" t="n">
        <v>3.06886611</v>
      </c>
      <c r="I15" s="18" t="n">
        <v>528.55775375</v>
      </c>
      <c r="J15" s="20" t="n">
        <v>6.07783864</v>
      </c>
      <c r="K15" s="18" t="s">
        <v>404</v>
      </c>
      <c r="L15" s="20" t="s">
        <v>404</v>
      </c>
      <c r="M15" s="18" t="s">
        <v>404</v>
      </c>
      <c r="N15" s="20" t="s">
        <v>404</v>
      </c>
      <c r="O15" s="18" t="s">
        <v>404</v>
      </c>
      <c r="P15" s="20" t="s">
        <v>404</v>
      </c>
      <c r="Q15" s="18" t="s">
        <v>404</v>
      </c>
      <c r="R15" s="20" t="s">
        <v>404</v>
      </c>
      <c r="S15" s="18" t="s">
        <v>404</v>
      </c>
      <c r="T15" s="20" t="s">
        <v>404</v>
      </c>
      <c r="U15" s="18" t="s">
        <v>404</v>
      </c>
      <c r="V15" s="20" t="s">
        <v>404</v>
      </c>
      <c r="W15" s="18" t="n">
        <v>536.01707878</v>
      </c>
      <c r="X15" s="20" t="n">
        <v>17.83445245</v>
      </c>
    </row>
    <row r="16" spans="1:24">
      <c r="A16" s="15" t="s">
        <v>413</v>
      </c>
      <c r="B16" s="17" t="n">
        <v>6108</v>
      </c>
      <c r="C16" s="18">
        <f>(495.0/B16*100)</f>
        <v/>
      </c>
      <c r="D16" s="19" t="n">
        <v>5613</v>
      </c>
      <c r="E16" s="18" t="n">
        <v>492.22599798</v>
      </c>
      <c r="F16" s="20" t="n">
        <v>10.04129431</v>
      </c>
      <c r="G16" s="18" t="n">
        <v>507.47325604</v>
      </c>
      <c r="H16" s="20" t="n">
        <v>5.03417494</v>
      </c>
      <c r="I16" s="18" t="n">
        <v>510.00227534</v>
      </c>
      <c r="J16" s="20" t="n">
        <v>28.2619738</v>
      </c>
      <c r="K16" s="18" t="s">
        <v>404</v>
      </c>
      <c r="L16" s="20" t="s">
        <v>404</v>
      </c>
      <c r="M16" s="18" t="n">
        <v>522.78480324</v>
      </c>
      <c r="N16" s="20" t="n">
        <v>34.7654231</v>
      </c>
      <c r="O16" s="18" t="s">
        <v>404</v>
      </c>
      <c r="P16" s="20" t="s">
        <v>404</v>
      </c>
      <c r="Q16" s="18" t="s">
        <v>404</v>
      </c>
      <c r="R16" s="20" t="s">
        <v>404</v>
      </c>
      <c r="S16" s="18" t="s">
        <v>404</v>
      </c>
      <c r="T16" s="20" t="s">
        <v>404</v>
      </c>
      <c r="U16" s="18" t="s">
        <v>404</v>
      </c>
      <c r="V16" s="20" t="s">
        <v>404</v>
      </c>
      <c r="W16" s="18" t="n">
        <v>480.48182424</v>
      </c>
      <c r="X16" s="20" t="n">
        <v>19.49408248</v>
      </c>
    </row>
    <row r="17" spans="1:24">
      <c r="A17" s="15" t="s">
        <v>414</v>
      </c>
      <c r="B17" s="17" t="n">
        <v>6504</v>
      </c>
      <c r="C17" s="18">
        <f>(1325.0/B17*100)</f>
        <v/>
      </c>
      <c r="D17" s="19" t="n">
        <v>5179</v>
      </c>
      <c r="E17" s="18" t="n">
        <v>513.68901628</v>
      </c>
      <c r="F17" s="20" t="n">
        <v>5.06691794</v>
      </c>
      <c r="G17" s="18" t="n">
        <v>492.31100689</v>
      </c>
      <c r="H17" s="20" t="n">
        <v>10.27686191</v>
      </c>
      <c r="I17" s="18" t="n">
        <v>512.93337561</v>
      </c>
      <c r="J17" s="20" t="n">
        <v>22.77107892</v>
      </c>
      <c r="K17" s="18" t="s">
        <v>404</v>
      </c>
      <c r="L17" s="20" t="s">
        <v>404</v>
      </c>
      <c r="M17" s="18" t="s">
        <v>404</v>
      </c>
      <c r="N17" s="20" t="s">
        <v>404</v>
      </c>
      <c r="O17" s="18" t="s">
        <v>404</v>
      </c>
      <c r="P17" s="20" t="s">
        <v>404</v>
      </c>
      <c r="Q17" s="18" t="s">
        <v>404</v>
      </c>
      <c r="R17" s="20" t="s">
        <v>404</v>
      </c>
      <c r="S17" s="18" t="s">
        <v>404</v>
      </c>
      <c r="T17" s="20" t="s">
        <v>404</v>
      </c>
      <c r="U17" s="18" t="s">
        <v>404</v>
      </c>
      <c r="V17" s="20" t="s">
        <v>404</v>
      </c>
      <c r="W17" s="18" t="n">
        <v>551.6484344199999</v>
      </c>
      <c r="X17" s="20" t="n">
        <v>18.08110563</v>
      </c>
    </row>
    <row r="18" spans="1:24">
      <c r="A18" s="15" t="s">
        <v>415</v>
      </c>
      <c r="B18" s="17" t="n">
        <v>5532</v>
      </c>
      <c r="C18" s="18">
        <f>(0.0/B18*100)</f>
        <v/>
      </c>
      <c r="D18" s="19" t="n">
        <v>5532</v>
      </c>
      <c r="E18" s="18" t="n">
        <v>448.96509842</v>
      </c>
      <c r="F18" s="20" t="n">
        <v>9.732800080000001</v>
      </c>
      <c r="G18" s="18" t="n">
        <v>474.94840844</v>
      </c>
      <c r="H18" s="20" t="n">
        <v>6.47019066</v>
      </c>
      <c r="I18" s="18" t="n">
        <v>466.24146449</v>
      </c>
      <c r="J18" s="20" t="n">
        <v>10.2355413</v>
      </c>
      <c r="K18" s="18" t="n">
        <v>490.13658516</v>
      </c>
      <c r="L18" s="20" t="n">
        <v>15.12914188</v>
      </c>
      <c r="M18" s="18" t="n">
        <v>508.54905203</v>
      </c>
      <c r="N18" s="20" t="n">
        <v>10.43737801</v>
      </c>
      <c r="O18" s="18" t="s">
        <v>404</v>
      </c>
      <c r="P18" s="20" t="s">
        <v>404</v>
      </c>
      <c r="Q18" s="18" t="s">
        <v>404</v>
      </c>
      <c r="R18" s="20" t="s">
        <v>404</v>
      </c>
      <c r="S18" s="18" t="s">
        <v>404</v>
      </c>
      <c r="T18" s="20" t="s">
        <v>404</v>
      </c>
      <c r="U18" s="18" t="s">
        <v>404</v>
      </c>
      <c r="V18" s="20" t="s">
        <v>404</v>
      </c>
      <c r="W18" s="18" t="n">
        <v>484.60420063</v>
      </c>
      <c r="X18" s="20" t="n">
        <v>28.10381279</v>
      </c>
    </row>
    <row r="19" spans="1:24">
      <c r="A19" s="15" t="s">
        <v>416</v>
      </c>
      <c r="B19" s="17" t="n">
        <v>5658</v>
      </c>
      <c r="C19" s="18">
        <f>(327.0/B19*100)</f>
        <v/>
      </c>
      <c r="D19" s="19" t="n">
        <v>5331</v>
      </c>
      <c r="E19" s="18" t="n">
        <v>474.43923179</v>
      </c>
      <c r="F19" s="20" t="n">
        <v>6.36677765</v>
      </c>
      <c r="G19" s="18" t="n">
        <v>463.93475454</v>
      </c>
      <c r="H19" s="20" t="n">
        <v>7.01115829</v>
      </c>
      <c r="I19" s="18" t="n">
        <v>467.85781124</v>
      </c>
      <c r="J19" s="20" t="n">
        <v>25.50087791</v>
      </c>
      <c r="K19" s="18" t="n">
        <v>463.4524</v>
      </c>
      <c r="L19" s="20" t="n">
        <v>18.87981909</v>
      </c>
      <c r="M19" s="18" t="s">
        <v>404</v>
      </c>
      <c r="N19" s="20" t="s">
        <v>404</v>
      </c>
      <c r="O19" s="18" t="s">
        <v>404</v>
      </c>
      <c r="P19" s="20" t="s">
        <v>404</v>
      </c>
      <c r="Q19" s="18" t="s">
        <v>404</v>
      </c>
      <c r="R19" s="20" t="s">
        <v>404</v>
      </c>
      <c r="S19" s="18" t="s">
        <v>404</v>
      </c>
      <c r="T19" s="20" t="s">
        <v>404</v>
      </c>
      <c r="U19" s="18" t="s">
        <v>404</v>
      </c>
      <c r="V19" s="20" t="s">
        <v>404</v>
      </c>
      <c r="W19" s="18" t="n">
        <v>502.32234127</v>
      </c>
      <c r="X19" s="20" t="n">
        <v>22.33767899</v>
      </c>
    </row>
    <row r="20" spans="1:24">
      <c r="A20" s="15" t="s">
        <v>417</v>
      </c>
      <c r="B20" s="17" t="n">
        <v>3371</v>
      </c>
      <c r="C20" s="18">
        <f>(24.0/B20*100)</f>
        <v/>
      </c>
      <c r="D20" s="19" t="n">
        <v>3347</v>
      </c>
      <c r="E20" s="18" t="n">
        <v>482.3870754</v>
      </c>
      <c r="F20" s="20" t="n">
        <v>3.18347817</v>
      </c>
      <c r="G20" s="18" t="n">
        <v>482.48934254</v>
      </c>
      <c r="H20" s="20" t="n">
        <v>2.55549583</v>
      </c>
      <c r="I20" s="18" t="n">
        <v>461.81627988</v>
      </c>
      <c r="J20" s="20" t="n">
        <v>9.293160090000001</v>
      </c>
      <c r="K20" s="18" t="n">
        <v>496.16404453</v>
      </c>
      <c r="L20" s="20" t="n">
        <v>11.29717258</v>
      </c>
      <c r="M20" s="18" t="s">
        <v>404</v>
      </c>
      <c r="N20" s="20" t="s">
        <v>404</v>
      </c>
      <c r="O20" s="18" t="s">
        <v>404</v>
      </c>
      <c r="P20" s="20" t="s">
        <v>404</v>
      </c>
      <c r="Q20" s="18" t="s">
        <v>404</v>
      </c>
      <c r="R20" s="20" t="s">
        <v>404</v>
      </c>
      <c r="S20" s="18" t="s">
        <v>404</v>
      </c>
      <c r="T20" s="20" t="s">
        <v>404</v>
      </c>
      <c r="U20" s="18" t="s">
        <v>404</v>
      </c>
      <c r="V20" s="20" t="s">
        <v>404</v>
      </c>
      <c r="W20" s="18" t="n">
        <v>460.82681714</v>
      </c>
      <c r="X20" s="20" t="n">
        <v>10.21950311</v>
      </c>
    </row>
    <row r="21" spans="1:24">
      <c r="A21" s="15" t="s">
        <v>418</v>
      </c>
      <c r="B21" s="17" t="n">
        <v>5741</v>
      </c>
      <c r="C21" s="18">
        <f>(0.0/B21*100)</f>
        <v/>
      </c>
      <c r="D21" s="19" t="n">
        <v>5741</v>
      </c>
      <c r="E21" s="18" t="n">
        <v>530.4054165</v>
      </c>
      <c r="F21" s="20" t="n">
        <v>3.93866127</v>
      </c>
      <c r="G21" s="18" t="n">
        <v>517.57403736</v>
      </c>
      <c r="H21" s="20" t="n">
        <v>3.62420178</v>
      </c>
      <c r="I21" s="18" t="n">
        <v>481.1788759</v>
      </c>
      <c r="J21" s="20" t="n">
        <v>18.18679968</v>
      </c>
      <c r="K21" s="18" t="s">
        <v>404</v>
      </c>
      <c r="L21" s="20" t="s">
        <v>404</v>
      </c>
      <c r="M21" s="18" t="s">
        <v>404</v>
      </c>
      <c r="N21" s="20" t="s">
        <v>404</v>
      </c>
      <c r="O21" s="18" t="s">
        <v>404</v>
      </c>
      <c r="P21" s="20" t="s">
        <v>404</v>
      </c>
      <c r="Q21" s="18" t="s">
        <v>404</v>
      </c>
      <c r="R21" s="20" t="s">
        <v>404</v>
      </c>
      <c r="S21" s="18" t="s">
        <v>404</v>
      </c>
      <c r="T21" s="20" t="s">
        <v>404</v>
      </c>
      <c r="U21" s="18" t="s">
        <v>404</v>
      </c>
      <c r="V21" s="20" t="s">
        <v>404</v>
      </c>
      <c r="W21" s="18" t="n">
        <v>512.72892385</v>
      </c>
      <c r="X21" s="20" t="n">
        <v>6.94044121</v>
      </c>
    </row>
    <row r="22" spans="1:24">
      <c r="A22" s="15" t="s">
        <v>419</v>
      </c>
      <c r="B22" s="17" t="n">
        <v>6598</v>
      </c>
      <c r="C22" s="18">
        <f>(0.0/B22*100)</f>
        <v/>
      </c>
      <c r="D22" s="19" t="n">
        <v>6598</v>
      </c>
      <c r="E22" s="18" t="n">
        <v>493.13835514</v>
      </c>
      <c r="F22" s="20" t="n">
        <v>18.00101976</v>
      </c>
      <c r="G22" s="18" t="n">
        <v>490.20739069</v>
      </c>
      <c r="H22" s="20" t="n">
        <v>10.24381315</v>
      </c>
      <c r="I22" s="18" t="n">
        <v>483.77865253</v>
      </c>
      <c r="J22" s="20" t="n">
        <v>7.16826509</v>
      </c>
      <c r="K22" s="18" t="n">
        <v>416.85009504</v>
      </c>
      <c r="L22" s="20" t="n">
        <v>16.89386101</v>
      </c>
      <c r="M22" s="18" t="n">
        <v>484.39275204</v>
      </c>
      <c r="N22" s="20" t="n">
        <v>18.75531396</v>
      </c>
      <c r="O22" s="18" t="s">
        <v>404</v>
      </c>
      <c r="P22" s="20" t="s">
        <v>404</v>
      </c>
      <c r="Q22" s="18" t="s">
        <v>404</v>
      </c>
      <c r="R22" s="20" t="s">
        <v>404</v>
      </c>
      <c r="S22" s="18" t="s">
        <v>404</v>
      </c>
      <c r="T22" s="20" t="s">
        <v>404</v>
      </c>
      <c r="U22" s="18" t="s">
        <v>404</v>
      </c>
      <c r="V22" s="20" t="s">
        <v>404</v>
      </c>
      <c r="W22" s="18" t="n">
        <v>497.68081289</v>
      </c>
      <c r="X22" s="20" t="n">
        <v>27.96901961</v>
      </c>
    </row>
    <row r="23" spans="1:24">
      <c r="A23" s="15" t="s">
        <v>420</v>
      </c>
      <c r="B23" s="17" t="n">
        <v>11583</v>
      </c>
      <c r="C23" s="18">
        <f>(3185.0/B23*100)</f>
        <v/>
      </c>
      <c r="D23" s="19" t="n">
        <v>8398</v>
      </c>
      <c r="E23" s="18" t="n">
        <v>489.40985868</v>
      </c>
      <c r="F23" s="20" t="n">
        <v>5.34580639</v>
      </c>
      <c r="G23" s="18" t="n">
        <v>495.96663103</v>
      </c>
      <c r="H23" s="20" t="n">
        <v>7.59060318</v>
      </c>
      <c r="I23" s="18" t="n">
        <v>479.05434976</v>
      </c>
      <c r="J23" s="20" t="n">
        <v>9.000151130000001</v>
      </c>
      <c r="K23" s="18" t="n">
        <v>440.12401439</v>
      </c>
      <c r="L23" s="20" t="n">
        <v>39.11536234</v>
      </c>
      <c r="M23" s="18" t="n">
        <v>357.5761</v>
      </c>
      <c r="N23" s="20" t="n">
        <v>10.97560451</v>
      </c>
      <c r="O23" s="18" t="s">
        <v>404</v>
      </c>
      <c r="P23" s="20" t="s">
        <v>404</v>
      </c>
      <c r="Q23" s="18" t="s">
        <v>404</v>
      </c>
      <c r="R23" s="20" t="s">
        <v>404</v>
      </c>
      <c r="S23" s="18" t="s">
        <v>404</v>
      </c>
      <c r="T23" s="20" t="s">
        <v>404</v>
      </c>
      <c r="U23" s="18" t="s">
        <v>404</v>
      </c>
      <c r="V23" s="20" t="s">
        <v>404</v>
      </c>
      <c r="W23" s="18" t="n">
        <v>483.15560394</v>
      </c>
      <c r="X23" s="20" t="n">
        <v>18.90326203</v>
      </c>
    </row>
    <row r="24" spans="1:24">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s">
        <v>404</v>
      </c>
      <c r="P24" s="20" t="s">
        <v>404</v>
      </c>
      <c r="Q24" s="18" t="s">
        <v>404</v>
      </c>
      <c r="R24" s="20" t="s">
        <v>404</v>
      </c>
      <c r="S24" s="18" t="n">
        <v>515.9584799199999</v>
      </c>
      <c r="T24" s="20" t="n">
        <v>3.19721086</v>
      </c>
      <c r="U24" s="18" t="s">
        <v>404</v>
      </c>
      <c r="V24" s="20" t="s">
        <v>404</v>
      </c>
      <c r="W24" s="18" t="s">
        <v>404</v>
      </c>
      <c r="X24" s="20" t="s">
        <v>404</v>
      </c>
    </row>
    <row r="25" spans="1:24">
      <c r="A25" s="15" t="s">
        <v>422</v>
      </c>
      <c r="B25" s="17" t="n">
        <v>5581</v>
      </c>
      <c r="C25" s="18">
        <f>(0.0/B25*100)</f>
        <v/>
      </c>
      <c r="D25" s="19" t="n">
        <v>5581</v>
      </c>
      <c r="E25" s="18" t="n">
        <v>479.02221535</v>
      </c>
      <c r="F25" s="20" t="n">
        <v>11.12570989</v>
      </c>
      <c r="G25" s="18" t="n">
        <v>514.84630242</v>
      </c>
      <c r="H25" s="20" t="n">
        <v>7.11124373</v>
      </c>
      <c r="I25" s="18" t="n">
        <v>530.14296222</v>
      </c>
      <c r="J25" s="20" t="n">
        <v>5.30199403</v>
      </c>
      <c r="K25" s="18" t="n">
        <v>599.48181143</v>
      </c>
      <c r="L25" s="20" t="n">
        <v>7.61451546</v>
      </c>
      <c r="M25" s="18" t="s">
        <v>404</v>
      </c>
      <c r="N25" s="20" t="s">
        <v>404</v>
      </c>
      <c r="O25" s="18" t="s">
        <v>404</v>
      </c>
      <c r="P25" s="20" t="s">
        <v>404</v>
      </c>
      <c r="Q25" s="18" t="s">
        <v>404</v>
      </c>
      <c r="R25" s="20" t="s">
        <v>404</v>
      </c>
      <c r="S25" s="18" t="s">
        <v>404</v>
      </c>
      <c r="T25" s="20" t="s">
        <v>404</v>
      </c>
      <c r="U25" s="18" t="s">
        <v>404</v>
      </c>
      <c r="V25" s="20" t="s">
        <v>404</v>
      </c>
      <c r="W25" s="18" t="s">
        <v>404</v>
      </c>
      <c r="X25" s="20" t="s">
        <v>404</v>
      </c>
    </row>
    <row r="26" spans="1:24">
      <c r="A26" s="15" t="s">
        <v>423</v>
      </c>
      <c r="B26" s="17" t="n">
        <v>4869</v>
      </c>
      <c r="C26" s="18">
        <f>(11.0/B26*100)</f>
        <v/>
      </c>
      <c r="D26" s="19" t="n">
        <v>4858</v>
      </c>
      <c r="E26" s="18" t="n">
        <v>476.01286011</v>
      </c>
      <c r="F26" s="20" t="n">
        <v>8.93159307</v>
      </c>
      <c r="G26" s="18" t="n">
        <v>501.10973868</v>
      </c>
      <c r="H26" s="20" t="n">
        <v>3.82755958</v>
      </c>
      <c r="I26" s="18" t="n">
        <v>483.4458805</v>
      </c>
      <c r="J26" s="20" t="n">
        <v>4.33435937</v>
      </c>
      <c r="K26" s="18" t="n">
        <v>486.71544848</v>
      </c>
      <c r="L26" s="20" t="n">
        <v>4.89294646</v>
      </c>
      <c r="M26" s="18" t="n">
        <v>473.0322956</v>
      </c>
      <c r="N26" s="20" t="n">
        <v>4.74409564</v>
      </c>
      <c r="O26" s="18" t="s">
        <v>404</v>
      </c>
      <c r="P26" s="20" t="s">
        <v>404</v>
      </c>
      <c r="Q26" s="18" t="s">
        <v>404</v>
      </c>
      <c r="R26" s="20" t="s">
        <v>404</v>
      </c>
      <c r="S26" s="18" t="s">
        <v>404</v>
      </c>
      <c r="T26" s="20" t="s">
        <v>404</v>
      </c>
      <c r="U26" s="18" t="s">
        <v>404</v>
      </c>
      <c r="V26" s="20" t="s">
        <v>404</v>
      </c>
      <c r="W26" s="18" t="n">
        <v>468.84242157</v>
      </c>
      <c r="X26" s="20" t="n">
        <v>18.3846845</v>
      </c>
    </row>
    <row r="27" spans="1:24">
      <c r="A27" s="15" t="s">
        <v>424</v>
      </c>
      <c r="B27" s="17" t="n">
        <v>5299</v>
      </c>
      <c r="C27" s="18">
        <f>(0.0/B27*100)</f>
        <v/>
      </c>
      <c r="D27" s="19" t="n">
        <v>5299</v>
      </c>
      <c r="E27" s="18" t="n">
        <v>508.58057143</v>
      </c>
      <c r="F27" s="20" t="n">
        <v>3.00649929</v>
      </c>
      <c r="G27" s="18" t="n">
        <v>476.01413917</v>
      </c>
      <c r="H27" s="20" t="n">
        <v>1.47653969</v>
      </c>
      <c r="I27" s="18" t="n">
        <v>456.04669799</v>
      </c>
      <c r="J27" s="20" t="n">
        <v>5.61307004</v>
      </c>
      <c r="K27" s="18" t="s">
        <v>404</v>
      </c>
      <c r="L27" s="20" t="s">
        <v>404</v>
      </c>
      <c r="M27" s="18" t="s">
        <v>404</v>
      </c>
      <c r="N27" s="20" t="s">
        <v>404</v>
      </c>
      <c r="O27" s="18" t="s">
        <v>404</v>
      </c>
      <c r="P27" s="20" t="s">
        <v>404</v>
      </c>
      <c r="Q27" s="18" t="s">
        <v>404</v>
      </c>
      <c r="R27" s="20" t="s">
        <v>404</v>
      </c>
      <c r="S27" s="18" t="s">
        <v>404</v>
      </c>
      <c r="T27" s="20" t="s">
        <v>404</v>
      </c>
      <c r="U27" s="18" t="s">
        <v>404</v>
      </c>
      <c r="V27" s="20" t="s">
        <v>404</v>
      </c>
      <c r="W27" s="18" t="n">
        <v>551.99577461</v>
      </c>
      <c r="X27" s="20" t="n">
        <v>9.019016130000001</v>
      </c>
    </row>
    <row r="28" spans="1:24">
      <c r="A28" s="15" t="s">
        <v>425</v>
      </c>
      <c r="B28" s="17" t="n">
        <v>7568</v>
      </c>
      <c r="C28" s="18">
        <f>(0.0/B28*100)</f>
        <v/>
      </c>
      <c r="D28" s="19" t="n">
        <v>7568</v>
      </c>
      <c r="E28" s="18" t="n">
        <v>419.93903493</v>
      </c>
      <c r="F28" s="20" t="n">
        <v>3.03999678</v>
      </c>
      <c r="G28" s="18" t="n">
        <v>435.07729476</v>
      </c>
      <c r="H28" s="20" t="n">
        <v>4.95831176</v>
      </c>
      <c r="I28" s="18" t="n">
        <v>396.12772722</v>
      </c>
      <c r="J28" s="20" t="n">
        <v>20.07443526</v>
      </c>
      <c r="K28" s="18" t="n">
        <v>436.36072729</v>
      </c>
      <c r="L28" s="20" t="n">
        <v>20.55456916</v>
      </c>
      <c r="M28" s="18" t="n">
        <v>408.48012</v>
      </c>
      <c r="N28" s="20" t="n">
        <v>11.99724216</v>
      </c>
      <c r="O28" s="18" t="s">
        <v>404</v>
      </c>
      <c r="P28" s="20" t="s">
        <v>404</v>
      </c>
      <c r="Q28" s="18" t="s">
        <v>404</v>
      </c>
      <c r="R28" s="20" t="s">
        <v>404</v>
      </c>
      <c r="S28" s="18" t="s">
        <v>404</v>
      </c>
      <c r="T28" s="20" t="s">
        <v>404</v>
      </c>
      <c r="U28" s="18" t="s">
        <v>404</v>
      </c>
      <c r="V28" s="20" t="s">
        <v>404</v>
      </c>
      <c r="W28" s="18" t="n">
        <v>383.68316774</v>
      </c>
      <c r="X28" s="20" t="n">
        <v>15.58375608</v>
      </c>
    </row>
    <row r="29" spans="1:24">
      <c r="A29" s="15" t="s">
        <v>426</v>
      </c>
      <c r="B29" s="17" t="n">
        <v>5385</v>
      </c>
      <c r="C29" s="18">
        <f>(1123.0/B29*100)</f>
        <v/>
      </c>
      <c r="D29" s="19" t="n">
        <v>4262</v>
      </c>
      <c r="E29" s="18" t="n">
        <v>541.99800787</v>
      </c>
      <c r="F29" s="20" t="n">
        <v>17.82460296</v>
      </c>
      <c r="G29" s="18" t="n">
        <v>503.76067881</v>
      </c>
      <c r="H29" s="20" t="n">
        <v>7.42948373</v>
      </c>
      <c r="I29" s="18" t="n">
        <v>442.12243592</v>
      </c>
      <c r="J29" s="20" t="n">
        <v>9.71389053</v>
      </c>
      <c r="K29" s="18" t="n">
        <v>555.7005438899999</v>
      </c>
      <c r="L29" s="20" t="n">
        <v>10.30731036</v>
      </c>
      <c r="M29" s="18" t="n">
        <v>505.74297466</v>
      </c>
      <c r="N29" s="20" t="n">
        <v>30.53530347</v>
      </c>
      <c r="O29" s="18" t="s">
        <v>404</v>
      </c>
      <c r="P29" s="20" t="s">
        <v>404</v>
      </c>
      <c r="Q29" s="18" t="s">
        <v>404</v>
      </c>
      <c r="R29" s="20" t="s">
        <v>404</v>
      </c>
      <c r="S29" s="18" t="s">
        <v>404</v>
      </c>
      <c r="T29" s="20" t="s">
        <v>404</v>
      </c>
      <c r="U29" s="18" t="s">
        <v>404</v>
      </c>
      <c r="V29" s="20" t="s">
        <v>404</v>
      </c>
      <c r="W29" s="18" t="n">
        <v>487.79082025</v>
      </c>
      <c r="X29" s="20" t="n">
        <v>11.63011114</v>
      </c>
    </row>
    <row r="30" spans="1:24">
      <c r="A30" s="15" t="s">
        <v>427</v>
      </c>
      <c r="B30" s="17" t="n">
        <v>4520</v>
      </c>
      <c r="C30" s="18">
        <f>(1053.0/B30*100)</f>
        <v/>
      </c>
      <c r="D30" s="19" t="n">
        <v>3467</v>
      </c>
      <c r="E30" s="18" t="n">
        <v>520.59286155</v>
      </c>
      <c r="F30" s="20" t="n">
        <v>22.83651488</v>
      </c>
      <c r="G30" s="18" t="n">
        <v>513.35601419</v>
      </c>
      <c r="H30" s="20" t="n">
        <v>5.79170864</v>
      </c>
      <c r="I30" s="18" t="n">
        <v>519.08852399</v>
      </c>
      <c r="J30" s="20" t="n">
        <v>6.06783947</v>
      </c>
      <c r="K30" s="18" t="n">
        <v>519.63097383</v>
      </c>
      <c r="L30" s="20" t="n">
        <v>11.88277421</v>
      </c>
      <c r="M30" s="18" t="n">
        <v>491.59315581</v>
      </c>
      <c r="N30" s="20" t="n">
        <v>6.26563004</v>
      </c>
      <c r="O30" s="18" t="s">
        <v>404</v>
      </c>
      <c r="P30" s="20" t="s">
        <v>404</v>
      </c>
      <c r="Q30" s="18" t="s">
        <v>404</v>
      </c>
      <c r="R30" s="20" t="s">
        <v>404</v>
      </c>
      <c r="S30" s="18" t="s">
        <v>404</v>
      </c>
      <c r="T30" s="20" t="s">
        <v>404</v>
      </c>
      <c r="U30" s="18" t="s">
        <v>404</v>
      </c>
      <c r="V30" s="20" t="s">
        <v>404</v>
      </c>
      <c r="W30" s="18" t="n">
        <v>466.27942076</v>
      </c>
      <c r="X30" s="20" t="n">
        <v>11.42206963</v>
      </c>
    </row>
    <row r="31" spans="1:24">
      <c r="A31" s="15" t="s">
        <v>428</v>
      </c>
      <c r="B31" s="17" t="n">
        <v>5456</v>
      </c>
      <c r="C31" s="18">
        <f>(502.0/B31*100)</f>
        <v/>
      </c>
      <c r="D31" s="19" t="n">
        <v>4954</v>
      </c>
      <c r="E31" s="18" t="n">
        <v>510.00367736</v>
      </c>
      <c r="F31" s="20" t="n">
        <v>7.43094297</v>
      </c>
      <c r="G31" s="18" t="n">
        <v>515.98549499</v>
      </c>
      <c r="H31" s="20" t="n">
        <v>3.84980951</v>
      </c>
      <c r="I31" s="18" t="n">
        <v>505.59262982</v>
      </c>
      <c r="J31" s="20" t="n">
        <v>8.48500155</v>
      </c>
      <c r="K31" s="18" t="n">
        <v>524.22522307</v>
      </c>
      <c r="L31" s="20" t="n">
        <v>9.99349395</v>
      </c>
      <c r="M31" s="18" t="n">
        <v>520.07860167</v>
      </c>
      <c r="N31" s="20" t="n">
        <v>14.64023142</v>
      </c>
      <c r="O31" s="18" t="s">
        <v>404</v>
      </c>
      <c r="P31" s="20" t="s">
        <v>404</v>
      </c>
      <c r="Q31" s="18" t="s">
        <v>404</v>
      </c>
      <c r="R31" s="20" t="s">
        <v>404</v>
      </c>
      <c r="S31" s="18" t="s">
        <v>404</v>
      </c>
      <c r="T31" s="20" t="s">
        <v>404</v>
      </c>
      <c r="U31" s="18" t="s">
        <v>404</v>
      </c>
      <c r="V31" s="20" t="s">
        <v>404</v>
      </c>
      <c r="W31" s="18" t="n">
        <v>507.76161882</v>
      </c>
      <c r="X31" s="20" t="n">
        <v>11.35866713</v>
      </c>
    </row>
    <row r="32" spans="1:24">
      <c r="A32" s="15" t="s">
        <v>429</v>
      </c>
      <c r="B32" s="17" t="n">
        <v>4478</v>
      </c>
      <c r="C32" s="18">
        <f>(0.0/B32*100)</f>
        <v/>
      </c>
      <c r="D32" s="19" t="n">
        <v>4478</v>
      </c>
      <c r="E32" s="18" t="n">
        <v>489.83818162</v>
      </c>
      <c r="F32" s="20" t="n">
        <v>8.390744160000001</v>
      </c>
      <c r="G32" s="18" t="n">
        <v>507.9625269</v>
      </c>
      <c r="H32" s="20" t="n">
        <v>2.98537217</v>
      </c>
      <c r="I32" s="18" t="n">
        <v>499.61167939</v>
      </c>
      <c r="J32" s="20" t="n">
        <v>6.64739826</v>
      </c>
      <c r="K32" s="18" t="n">
        <v>499.21177469</v>
      </c>
      <c r="L32" s="20" t="n">
        <v>23.30847144</v>
      </c>
      <c r="M32" s="18" t="s">
        <v>404</v>
      </c>
      <c r="N32" s="20" t="s">
        <v>404</v>
      </c>
      <c r="O32" s="18" t="s">
        <v>404</v>
      </c>
      <c r="P32" s="20" t="s">
        <v>404</v>
      </c>
      <c r="Q32" s="18" t="s">
        <v>404</v>
      </c>
      <c r="R32" s="20" t="s">
        <v>404</v>
      </c>
      <c r="S32" s="18" t="s">
        <v>404</v>
      </c>
      <c r="T32" s="20" t="s">
        <v>404</v>
      </c>
      <c r="U32" s="18" t="s">
        <v>404</v>
      </c>
      <c r="V32" s="20" t="s">
        <v>404</v>
      </c>
      <c r="W32" s="18" t="n">
        <v>532.45615257</v>
      </c>
      <c r="X32" s="20" t="n">
        <v>16.58765802</v>
      </c>
    </row>
    <row r="33" spans="1:24">
      <c r="A33" s="15" t="s">
        <v>430</v>
      </c>
      <c r="B33" s="17" t="n">
        <v>7325</v>
      </c>
      <c r="C33" s="18">
        <f>(29.0/B33*100)</f>
        <v/>
      </c>
      <c r="D33" s="19" t="n">
        <v>7296</v>
      </c>
      <c r="E33" s="18" t="n">
        <v>507.80505911</v>
      </c>
      <c r="F33" s="20" t="n">
        <v>7.20766409</v>
      </c>
      <c r="G33" s="18" t="n">
        <v>509.85850676</v>
      </c>
      <c r="H33" s="20" t="n">
        <v>3.53452193</v>
      </c>
      <c r="I33" s="18" t="n">
        <v>478.00186642</v>
      </c>
      <c r="J33" s="20" t="n">
        <v>21.3868412</v>
      </c>
      <c r="K33" s="18" t="n">
        <v>531.22444645</v>
      </c>
      <c r="L33" s="20" t="n">
        <v>11.22416743</v>
      </c>
      <c r="M33" s="18" t="n">
        <v>487.59031025</v>
      </c>
      <c r="N33" s="20" t="n">
        <v>21.13457831</v>
      </c>
      <c r="O33" s="18" t="s">
        <v>404</v>
      </c>
      <c r="P33" s="20" t="s">
        <v>404</v>
      </c>
      <c r="Q33" s="18" t="s">
        <v>404</v>
      </c>
      <c r="R33" s="20" t="s">
        <v>404</v>
      </c>
      <c r="S33" s="18" t="s">
        <v>404</v>
      </c>
      <c r="T33" s="20" t="s">
        <v>404</v>
      </c>
      <c r="U33" s="18" t="s">
        <v>404</v>
      </c>
      <c r="V33" s="20" t="s">
        <v>404</v>
      </c>
      <c r="W33" s="18" t="n">
        <v>423.54332118</v>
      </c>
      <c r="X33" s="20" t="n">
        <v>6.50753362</v>
      </c>
    </row>
    <row r="34" spans="1:24">
      <c r="A34" s="15" t="s">
        <v>431</v>
      </c>
      <c r="B34" s="17" t="n">
        <v>6350</v>
      </c>
      <c r="C34" s="18">
        <f>(0.0/B34*100)</f>
        <v/>
      </c>
      <c r="D34" s="19" t="n">
        <v>6350</v>
      </c>
      <c r="E34" s="18" t="n">
        <v>448.76528702</v>
      </c>
      <c r="F34" s="20" t="n">
        <v>9.59659654</v>
      </c>
      <c r="G34" s="18" t="n">
        <v>452.61258206</v>
      </c>
      <c r="H34" s="20" t="n">
        <v>6.4619295</v>
      </c>
      <c r="I34" s="18" t="n">
        <v>466.45917198</v>
      </c>
      <c r="J34" s="20" t="n">
        <v>11.97341597</v>
      </c>
      <c r="K34" s="18" t="n">
        <v>438.63797517</v>
      </c>
      <c r="L34" s="20" t="n">
        <v>19.78198137</v>
      </c>
      <c r="M34" s="18" t="n">
        <v>347.35427853</v>
      </c>
      <c r="N34" s="20" t="n">
        <v>32.87700605</v>
      </c>
      <c r="O34" s="18" t="s">
        <v>404</v>
      </c>
      <c r="P34" s="20" t="s">
        <v>404</v>
      </c>
      <c r="Q34" s="18" t="s">
        <v>404</v>
      </c>
      <c r="R34" s="20" t="s">
        <v>404</v>
      </c>
      <c r="S34" s="18" t="s">
        <v>404</v>
      </c>
      <c r="T34" s="20" t="s">
        <v>404</v>
      </c>
      <c r="U34" s="18" t="s">
        <v>404</v>
      </c>
      <c r="V34" s="20" t="s">
        <v>404</v>
      </c>
      <c r="W34" s="18" t="n">
        <v>499.3401798</v>
      </c>
      <c r="X34" s="20" t="n">
        <v>42.01444495</v>
      </c>
    </row>
    <row r="35" spans="1:24">
      <c r="A35" s="15" t="s">
        <v>432</v>
      </c>
      <c r="B35" s="17" t="n">
        <v>6406</v>
      </c>
      <c r="C35" s="18">
        <f>(0.0/B35*100)</f>
        <v/>
      </c>
      <c r="D35" s="19" t="n">
        <v>6406</v>
      </c>
      <c r="E35" s="18" t="s">
        <v>404</v>
      </c>
      <c r="F35" s="20" t="s">
        <v>404</v>
      </c>
      <c r="G35" s="18" t="s">
        <v>404</v>
      </c>
      <c r="H35" s="20" t="s">
        <v>404</v>
      </c>
      <c r="I35" s="18" t="s">
        <v>404</v>
      </c>
      <c r="J35" s="20" t="s">
        <v>404</v>
      </c>
      <c r="K35" s="18" t="s">
        <v>404</v>
      </c>
      <c r="L35" s="20" t="s">
        <v>404</v>
      </c>
      <c r="M35" s="18" t="s">
        <v>404</v>
      </c>
      <c r="N35" s="20" t="s">
        <v>404</v>
      </c>
      <c r="O35" s="18" t="s">
        <v>404</v>
      </c>
      <c r="P35" s="20" t="s">
        <v>404</v>
      </c>
      <c r="Q35" s="18" t="s">
        <v>404</v>
      </c>
      <c r="R35" s="20" t="s">
        <v>404</v>
      </c>
      <c r="S35" s="18" t="n">
        <v>505.2158807</v>
      </c>
      <c r="T35" s="20" t="n">
        <v>1.4729023</v>
      </c>
      <c r="U35" s="18" t="s">
        <v>404</v>
      </c>
      <c r="V35" s="20" t="s">
        <v>404</v>
      </c>
      <c r="W35" s="18" t="s">
        <v>404</v>
      </c>
      <c r="X35" s="20" t="s">
        <v>404</v>
      </c>
    </row>
    <row r="36" spans="1:24">
      <c r="A36" s="15" t="s">
        <v>433</v>
      </c>
      <c r="B36" s="17" t="n">
        <v>6736</v>
      </c>
      <c r="C36" s="18">
        <f>(10.0/B36*100)</f>
        <v/>
      </c>
      <c r="D36" s="19" t="n">
        <v>6726</v>
      </c>
      <c r="E36" s="18" t="n">
        <v>495.62729584</v>
      </c>
      <c r="F36" s="20" t="n">
        <v>3.57921996</v>
      </c>
      <c r="G36" s="18" t="n">
        <v>496.19657812</v>
      </c>
      <c r="H36" s="20" t="n">
        <v>3.7463873</v>
      </c>
      <c r="I36" s="18" t="n">
        <v>489.5766771</v>
      </c>
      <c r="J36" s="20" t="n">
        <v>12.76316087</v>
      </c>
      <c r="K36" s="18" t="n">
        <v>502.93483187</v>
      </c>
      <c r="L36" s="20" t="n">
        <v>20.26693615</v>
      </c>
      <c r="M36" s="18" t="n">
        <v>498.51084485</v>
      </c>
      <c r="N36" s="20" t="n">
        <v>8.646809259999999</v>
      </c>
      <c r="O36" s="18" t="s">
        <v>404</v>
      </c>
      <c r="P36" s="20" t="s">
        <v>404</v>
      </c>
      <c r="Q36" s="18" t="s">
        <v>404</v>
      </c>
      <c r="R36" s="20" t="s">
        <v>404</v>
      </c>
      <c r="S36" s="18" t="s">
        <v>404</v>
      </c>
      <c r="T36" s="20" t="s">
        <v>404</v>
      </c>
      <c r="U36" s="18" t="s">
        <v>404</v>
      </c>
      <c r="V36" s="20" t="s">
        <v>404</v>
      </c>
      <c r="W36" s="18" t="n">
        <v>501.57861813</v>
      </c>
      <c r="X36" s="20" t="n">
        <v>12.3542159</v>
      </c>
    </row>
    <row r="37" spans="1:24">
      <c r="A37" s="15" t="s">
        <v>434</v>
      </c>
      <c r="B37" s="17" t="n">
        <v>5458</v>
      </c>
      <c r="C37" s="18">
        <f>(0.0/B37*100)</f>
        <v/>
      </c>
      <c r="D37" s="19" t="n">
        <v>5458</v>
      </c>
      <c r="E37" s="18" t="n">
        <v>518.26936546</v>
      </c>
      <c r="F37" s="20" t="n">
        <v>9.147397529999999</v>
      </c>
      <c r="G37" s="18" t="n">
        <v>501.64898056</v>
      </c>
      <c r="H37" s="20" t="n">
        <v>5.33114751</v>
      </c>
      <c r="I37" s="18" t="n">
        <v>491.53024358</v>
      </c>
      <c r="J37" s="20" t="n">
        <v>6.71087075</v>
      </c>
      <c r="K37" s="18" t="n">
        <v>500.16134746</v>
      </c>
      <c r="L37" s="20" t="n">
        <v>8.60155675</v>
      </c>
      <c r="M37" s="18" t="n">
        <v>507.73410165</v>
      </c>
      <c r="N37" s="20" t="n">
        <v>9.431174759999999</v>
      </c>
      <c r="O37" s="18" t="s">
        <v>404</v>
      </c>
      <c r="P37" s="20" t="s">
        <v>404</v>
      </c>
      <c r="Q37" s="18" t="s">
        <v>404</v>
      </c>
      <c r="R37" s="20" t="s">
        <v>404</v>
      </c>
      <c r="S37" s="18" t="s">
        <v>404</v>
      </c>
      <c r="T37" s="20" t="s">
        <v>404</v>
      </c>
      <c r="U37" s="18" t="s">
        <v>404</v>
      </c>
      <c r="V37" s="20" t="s">
        <v>404</v>
      </c>
      <c r="W37" s="18" t="n">
        <v>506.36654646</v>
      </c>
      <c r="X37" s="20" t="n">
        <v>18.77820283</v>
      </c>
    </row>
    <row r="38" spans="1:24">
      <c r="A38" s="15" t="s">
        <v>435</v>
      </c>
      <c r="B38" s="17" t="n">
        <v>5860</v>
      </c>
      <c r="C38" s="18">
        <f>(268.0/B38*100)</f>
        <v/>
      </c>
      <c r="D38" s="19" t="n">
        <v>5592</v>
      </c>
      <c r="E38" s="18" t="n">
        <v>509.41655409</v>
      </c>
      <c r="F38" s="20" t="n">
        <v>4.42023062</v>
      </c>
      <c r="G38" s="18" t="n">
        <v>463.9609406</v>
      </c>
      <c r="H38" s="20" t="n">
        <v>6.40509121</v>
      </c>
      <c r="I38" s="18" t="n">
        <v>471.68725818</v>
      </c>
      <c r="J38" s="20" t="n">
        <v>14.22049117</v>
      </c>
      <c r="K38" s="18" t="n">
        <v>443.45226644</v>
      </c>
      <c r="L38" s="20" t="n">
        <v>10.01429585</v>
      </c>
      <c r="M38" s="18" t="s">
        <v>404</v>
      </c>
      <c r="N38" s="20" t="s">
        <v>404</v>
      </c>
      <c r="O38" s="18" t="s">
        <v>404</v>
      </c>
      <c r="P38" s="20" t="s">
        <v>404</v>
      </c>
      <c r="Q38" s="18" t="s">
        <v>404</v>
      </c>
      <c r="R38" s="20" t="s">
        <v>404</v>
      </c>
      <c r="S38" s="18" t="s">
        <v>404</v>
      </c>
      <c r="T38" s="20" t="s">
        <v>404</v>
      </c>
      <c r="U38" s="18" t="s">
        <v>404</v>
      </c>
      <c r="V38" s="20" t="s">
        <v>404</v>
      </c>
      <c r="W38" s="18" t="n">
        <v>516.96233822</v>
      </c>
      <c r="X38" s="20" t="n">
        <v>21.31539476</v>
      </c>
    </row>
    <row r="39" spans="1:24">
      <c r="A39" s="15" t="s">
        <v>436</v>
      </c>
      <c r="B39" s="17" t="n">
        <v>5895</v>
      </c>
      <c r="C39" s="18">
        <f>(0.0/B39*100)</f>
        <v/>
      </c>
      <c r="D39" s="19" t="n">
        <v>5895</v>
      </c>
      <c r="E39" s="18" t="n">
        <v>402.59968773</v>
      </c>
      <c r="F39" s="20" t="n">
        <v>16.97690999</v>
      </c>
      <c r="G39" s="18" t="n">
        <v>420.66544691</v>
      </c>
      <c r="H39" s="20" t="n">
        <v>6.02851106</v>
      </c>
      <c r="I39" s="18" t="n">
        <v>444.46737181</v>
      </c>
      <c r="J39" s="20" t="n">
        <v>6.96674048</v>
      </c>
      <c r="K39" s="18" t="n">
        <v>433.25245027</v>
      </c>
      <c r="L39" s="20" t="n">
        <v>16.35088011</v>
      </c>
      <c r="M39" s="18" t="n">
        <v>438.89334674</v>
      </c>
      <c r="N39" s="20" t="n">
        <v>37.30153285</v>
      </c>
      <c r="O39" s="18" t="s">
        <v>404</v>
      </c>
      <c r="P39" s="20" t="s">
        <v>404</v>
      </c>
      <c r="Q39" s="18" t="s">
        <v>404</v>
      </c>
      <c r="R39" s="20" t="s">
        <v>404</v>
      </c>
      <c r="S39" s="18" t="s">
        <v>404</v>
      </c>
      <c r="T39" s="20" t="s">
        <v>404</v>
      </c>
      <c r="U39" s="18" t="s">
        <v>404</v>
      </c>
      <c r="V39" s="20" t="s">
        <v>404</v>
      </c>
      <c r="W39" s="18" t="n">
        <v>342.84964348</v>
      </c>
      <c r="X39" s="20" t="n">
        <v>17.7525159</v>
      </c>
    </row>
    <row r="40" spans="1:24">
      <c r="A40" s="15" t="s">
        <v>437</v>
      </c>
      <c r="B40" s="17" t="n">
        <v>14157</v>
      </c>
      <c r="C40" s="18">
        <f>(2954.0/B40*100)</f>
        <v/>
      </c>
      <c r="D40" s="19" t="n">
        <v>11203</v>
      </c>
      <c r="E40" s="18" t="n">
        <v>511.38955511</v>
      </c>
      <c r="F40" s="20" t="n">
        <v>5.45672759</v>
      </c>
      <c r="G40" s="18" t="n">
        <v>494.7262387</v>
      </c>
      <c r="H40" s="20" t="n">
        <v>4.89660316</v>
      </c>
      <c r="I40" s="18" t="n">
        <v>503.03741154</v>
      </c>
      <c r="J40" s="20" t="n">
        <v>13.33688035</v>
      </c>
      <c r="K40" s="18" t="n">
        <v>482.33334867</v>
      </c>
      <c r="L40" s="20" t="n">
        <v>23.75283244</v>
      </c>
      <c r="M40" s="18" t="n">
        <v>452.18748621</v>
      </c>
      <c r="N40" s="20" t="n">
        <v>13.66907703</v>
      </c>
      <c r="O40" s="18" t="s">
        <v>404</v>
      </c>
      <c r="P40" s="20" t="s">
        <v>404</v>
      </c>
      <c r="Q40" s="18" t="s">
        <v>404</v>
      </c>
      <c r="R40" s="20" t="s">
        <v>404</v>
      </c>
      <c r="S40" s="18" t="s">
        <v>404</v>
      </c>
      <c r="T40" s="20" t="s">
        <v>404</v>
      </c>
      <c r="U40" s="18" t="s">
        <v>404</v>
      </c>
      <c r="V40" s="20" t="s">
        <v>404</v>
      </c>
      <c r="W40" s="18" t="n">
        <v>489.71690157</v>
      </c>
      <c r="X40" s="20" t="n">
        <v>6.21053533</v>
      </c>
    </row>
    <row r="41" spans="1:24">
      <c r="A41" s="15" t="s">
        <v>438</v>
      </c>
      <c r="B41" s="17" t="n">
        <v>5712</v>
      </c>
      <c r="C41" s="18">
        <f>(99.0/B41*100)</f>
        <v/>
      </c>
      <c r="D41" s="19" t="n">
        <v>5613</v>
      </c>
      <c r="E41" s="18" t="n">
        <v>494.98764768</v>
      </c>
      <c r="F41" s="20" t="n">
        <v>22.97427216</v>
      </c>
      <c r="G41" s="18" t="n">
        <v>501.76851257</v>
      </c>
      <c r="H41" s="20" t="n">
        <v>3.6097774</v>
      </c>
      <c r="I41" s="18" t="n">
        <v>484.82052408</v>
      </c>
      <c r="J41" s="20" t="n">
        <v>8.92540848</v>
      </c>
      <c r="K41" s="18" t="n">
        <v>507.14334006</v>
      </c>
      <c r="L41" s="20" t="n">
        <v>32.70491097</v>
      </c>
      <c r="M41" s="18" t="n">
        <v>500.08989264</v>
      </c>
      <c r="N41" s="20" t="n">
        <v>8.77124469</v>
      </c>
      <c r="O41" s="18" t="s">
        <v>404</v>
      </c>
      <c r="P41" s="20" t="s">
        <v>404</v>
      </c>
      <c r="Q41" s="18" t="s">
        <v>404</v>
      </c>
      <c r="R41" s="20" t="s">
        <v>404</v>
      </c>
      <c r="S41" s="18" t="s">
        <v>404</v>
      </c>
      <c r="T41" s="20" t="s">
        <v>404</v>
      </c>
      <c r="U41" s="18" t="s">
        <v>404</v>
      </c>
      <c r="V41" s="20" t="s">
        <v>404</v>
      </c>
      <c r="W41" s="18" t="n">
        <v>511.07996144</v>
      </c>
      <c r="X41" s="20" t="n">
        <v>12.61383503</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382.98151246</v>
      </c>
      <c r="F44" s="20" t="n">
        <v>14.92008128</v>
      </c>
      <c r="G44" s="18" t="n">
        <v>409.39895886</v>
      </c>
      <c r="H44" s="20" t="n">
        <v>5.32144151</v>
      </c>
      <c r="I44" s="18" t="n">
        <v>393.08729327</v>
      </c>
      <c r="J44" s="20" t="n">
        <v>10.40428543</v>
      </c>
      <c r="K44" s="18" t="n">
        <v>394.02012193</v>
      </c>
      <c r="L44" s="20" t="n">
        <v>10.29198502</v>
      </c>
      <c r="M44" s="18" t="n">
        <v>422.78569677</v>
      </c>
      <c r="N44" s="20" t="n">
        <v>12.3448033</v>
      </c>
      <c r="O44" s="18" t="s">
        <v>404</v>
      </c>
      <c r="P44" s="20" t="s">
        <v>404</v>
      </c>
      <c r="Q44" s="18" t="s">
        <v>404</v>
      </c>
      <c r="R44" s="20" t="s">
        <v>404</v>
      </c>
      <c r="S44" s="18" t="s">
        <v>404</v>
      </c>
      <c r="T44" s="20" t="s">
        <v>404</v>
      </c>
      <c r="U44" s="18" t="n">
        <v>405.91389692</v>
      </c>
      <c r="V44" s="20" t="n">
        <v>21.88388705</v>
      </c>
      <c r="W44" s="18" t="n">
        <v>503.096413</v>
      </c>
      <c r="X44" s="20" t="n">
        <v>28.73731351</v>
      </c>
    </row>
    <row r="45" spans="1:24">
      <c r="A45" s="15" t="s">
        <v>442</v>
      </c>
      <c r="B45" s="17" t="n">
        <v>5519</v>
      </c>
      <c r="C45" s="18">
        <f>(0.0/B45*100)</f>
        <v/>
      </c>
      <c r="D45" s="19" t="n">
        <v>5519</v>
      </c>
      <c r="E45" s="18" t="n">
        <v>352.62244877</v>
      </c>
      <c r="F45" s="20" t="n">
        <v>10.1515333</v>
      </c>
      <c r="G45" s="18" t="n">
        <v>350.31832843</v>
      </c>
      <c r="H45" s="20" t="n">
        <v>7.99554374</v>
      </c>
      <c r="I45" s="18" t="n">
        <v>351.30274904</v>
      </c>
      <c r="J45" s="20" t="n">
        <v>5.79088545</v>
      </c>
      <c r="K45" s="18" t="n">
        <v>347.29295782</v>
      </c>
      <c r="L45" s="20" t="n">
        <v>7.27803449</v>
      </c>
      <c r="M45" s="18" t="n">
        <v>352.8559907</v>
      </c>
      <c r="N45" s="20" t="n">
        <v>12.65249335</v>
      </c>
      <c r="O45" s="18" t="s">
        <v>404</v>
      </c>
      <c r="P45" s="20" t="s">
        <v>404</v>
      </c>
      <c r="Q45" s="18" t="s">
        <v>404</v>
      </c>
      <c r="R45" s="20" t="s">
        <v>404</v>
      </c>
      <c r="S45" s="18" t="s">
        <v>404</v>
      </c>
      <c r="T45" s="20" t="s">
        <v>404</v>
      </c>
      <c r="U45" s="18" t="s">
        <v>404</v>
      </c>
      <c r="V45" s="20" t="s">
        <v>404</v>
      </c>
      <c r="W45" s="18" t="n">
        <v>332.56317938</v>
      </c>
      <c r="X45" s="20" t="n">
        <v>24.28084452</v>
      </c>
    </row>
    <row r="46" spans="1:24">
      <c r="A46" s="15" t="s">
        <v>443</v>
      </c>
      <c r="B46" s="17" t="n">
        <v>23141</v>
      </c>
      <c r="C46" s="18">
        <f>(4196.0/B46*100)</f>
        <v/>
      </c>
      <c r="D46" s="19" t="n">
        <v>18945</v>
      </c>
      <c r="E46" s="18" t="n">
        <v>402.15061541</v>
      </c>
      <c r="F46" s="20" t="n">
        <v>7.63955232</v>
      </c>
      <c r="G46" s="18" t="n">
        <v>420.89225564</v>
      </c>
      <c r="H46" s="20" t="n">
        <v>4.3950452</v>
      </c>
      <c r="I46" s="18" t="n">
        <v>424.29765193</v>
      </c>
      <c r="J46" s="20" t="n">
        <v>8.23236279</v>
      </c>
      <c r="K46" s="18" t="n">
        <v>456.09147988</v>
      </c>
      <c r="L46" s="20" t="n">
        <v>21.00643598</v>
      </c>
      <c r="M46" s="18" t="n">
        <v>456.38885328</v>
      </c>
      <c r="N46" s="20" t="n">
        <v>33.27350328</v>
      </c>
      <c r="O46" s="18" t="s">
        <v>404</v>
      </c>
      <c r="P46" s="20" t="s">
        <v>404</v>
      </c>
      <c r="Q46" s="18" t="s">
        <v>404</v>
      </c>
      <c r="R46" s="20" t="s">
        <v>404</v>
      </c>
      <c r="S46" s="18" t="s">
        <v>404</v>
      </c>
      <c r="T46" s="20" t="s">
        <v>404</v>
      </c>
      <c r="U46" s="18" t="s">
        <v>404</v>
      </c>
      <c r="V46" s="20" t="s">
        <v>404</v>
      </c>
      <c r="W46" s="18" t="n">
        <v>359.12991872</v>
      </c>
      <c r="X46" s="20" t="n">
        <v>8.00123574</v>
      </c>
    </row>
    <row r="47" spans="1:24">
      <c r="A47" s="15" t="s">
        <v>444</v>
      </c>
      <c r="B47" s="17" t="n">
        <v>5928</v>
      </c>
      <c r="C47" s="18">
        <f>(0.0/B47*100)</f>
        <v/>
      </c>
      <c r="D47" s="19" t="n">
        <v>5928</v>
      </c>
      <c r="E47" s="18" t="n">
        <v>361.23429042</v>
      </c>
      <c r="F47" s="20" t="n">
        <v>28.52764446</v>
      </c>
      <c r="G47" s="18" t="n">
        <v>436.27813954</v>
      </c>
      <c r="H47" s="20" t="n">
        <v>12.45387792</v>
      </c>
      <c r="I47" s="18" t="n">
        <v>427.67846067</v>
      </c>
      <c r="J47" s="20" t="n">
        <v>8.675114089999999</v>
      </c>
      <c r="K47" s="18" t="n">
        <v>441.48382062</v>
      </c>
      <c r="L47" s="20" t="n">
        <v>15.81034988</v>
      </c>
      <c r="M47" s="18" t="n">
        <v>453.9487315</v>
      </c>
      <c r="N47" s="20" t="n">
        <v>14.23227165</v>
      </c>
      <c r="O47" s="18" t="s">
        <v>404</v>
      </c>
      <c r="P47" s="20" t="s">
        <v>404</v>
      </c>
      <c r="Q47" s="18" t="s">
        <v>404</v>
      </c>
      <c r="R47" s="20" t="s">
        <v>404</v>
      </c>
      <c r="S47" s="18" t="s">
        <v>404</v>
      </c>
      <c r="T47" s="20" t="s">
        <v>404</v>
      </c>
      <c r="U47" s="18" t="s">
        <v>404</v>
      </c>
      <c r="V47" s="20" t="s">
        <v>404</v>
      </c>
      <c r="W47" s="18" t="n">
        <v>468.27711443</v>
      </c>
      <c r="X47" s="20" t="n">
        <v>32.05894434</v>
      </c>
    </row>
    <row r="48" spans="1:24">
      <c r="A48" s="15" t="s">
        <v>445</v>
      </c>
      <c r="B48" s="17" t="n">
        <v>9841</v>
      </c>
      <c r="C48" s="18">
        <f>(40.0/B48*100)</f>
        <v/>
      </c>
      <c r="D48" s="19" t="n">
        <v>9801</v>
      </c>
      <c r="E48" s="18" t="n">
        <v>471.5944421</v>
      </c>
      <c r="F48" s="20" t="n">
        <v>17.3376539</v>
      </c>
      <c r="G48" s="18" t="n">
        <v>519.19470175</v>
      </c>
      <c r="H48" s="20" t="n">
        <v>17.5062467</v>
      </c>
      <c r="I48" s="18" t="n">
        <v>495.05845303</v>
      </c>
      <c r="J48" s="20" t="n">
        <v>9.35767032</v>
      </c>
      <c r="K48" s="18" t="n">
        <v>489.81053498</v>
      </c>
      <c r="L48" s="20" t="n">
        <v>9.69858857</v>
      </c>
      <c r="M48" s="18" t="n">
        <v>503.07588967</v>
      </c>
      <c r="N48" s="20" t="n">
        <v>35.62892467</v>
      </c>
      <c r="O48" s="18" t="s">
        <v>404</v>
      </c>
      <c r="P48" s="20" t="s">
        <v>404</v>
      </c>
      <c r="Q48" s="18" t="s">
        <v>404</v>
      </c>
      <c r="R48" s="20" t="s">
        <v>404</v>
      </c>
      <c r="S48" s="18" t="s">
        <v>404</v>
      </c>
      <c r="T48" s="20" t="s">
        <v>404</v>
      </c>
      <c r="U48" s="18" t="s">
        <v>404</v>
      </c>
      <c r="V48" s="20" t="s">
        <v>404</v>
      </c>
      <c r="W48" s="18" t="n">
        <v>400.85122924</v>
      </c>
      <c r="X48" s="20" t="n">
        <v>13.00790347</v>
      </c>
    </row>
    <row r="49" spans="1:24">
      <c r="A49" s="15" t="s">
        <v>446</v>
      </c>
      <c r="B49" s="17" t="n">
        <v>6349</v>
      </c>
      <c r="C49" s="18">
        <f>(52.0/B49*100)</f>
        <v/>
      </c>
      <c r="D49" s="19" t="n">
        <v>6297</v>
      </c>
      <c r="E49" s="18" t="n">
        <v>418.97438865</v>
      </c>
      <c r="F49" s="20" t="n">
        <v>5.64244716</v>
      </c>
      <c r="G49" s="18" t="n">
        <v>430.9435502</v>
      </c>
      <c r="H49" s="20" t="n">
        <v>4.42169937</v>
      </c>
      <c r="I49" s="18" t="n">
        <v>425.53231969</v>
      </c>
      <c r="J49" s="20" t="n">
        <v>8.21405474</v>
      </c>
      <c r="K49" s="18" t="s">
        <v>404</v>
      </c>
      <c r="L49" s="20" t="s">
        <v>404</v>
      </c>
      <c r="M49" s="18" t="s">
        <v>404</v>
      </c>
      <c r="N49" s="20" t="s">
        <v>404</v>
      </c>
      <c r="O49" s="18" t="s">
        <v>404</v>
      </c>
      <c r="P49" s="20" t="s">
        <v>404</v>
      </c>
      <c r="Q49" s="18" t="s">
        <v>404</v>
      </c>
      <c r="R49" s="20" t="s">
        <v>404</v>
      </c>
      <c r="S49" s="18" t="s">
        <v>404</v>
      </c>
      <c r="T49" s="20" t="s">
        <v>404</v>
      </c>
      <c r="U49" s="18" t="s">
        <v>404</v>
      </c>
      <c r="V49" s="20" t="s">
        <v>404</v>
      </c>
      <c r="W49" s="18" t="n">
        <v>384.11438144</v>
      </c>
      <c r="X49" s="20" t="n">
        <v>29.59485632</v>
      </c>
    </row>
    <row r="50" spans="1:24">
      <c r="A50" s="15" t="s">
        <v>447</v>
      </c>
      <c r="B50" s="17" t="n">
        <v>11795</v>
      </c>
      <c r="C50" s="18">
        <f>(1031.0/B50*100)</f>
        <v/>
      </c>
      <c r="D50" s="19" t="n">
        <v>10764</v>
      </c>
      <c r="E50" s="18" t="n">
        <v>425.86551416</v>
      </c>
      <c r="F50" s="20" t="n">
        <v>6.40905514</v>
      </c>
      <c r="G50" s="18" t="n">
        <v>421.26699242</v>
      </c>
      <c r="H50" s="20" t="n">
        <v>6.6760472</v>
      </c>
      <c r="I50" s="18" t="n">
        <v>443.58612092</v>
      </c>
      <c r="J50" s="20" t="n">
        <v>6.66949069</v>
      </c>
      <c r="K50" s="18" t="n">
        <v>428.09149963</v>
      </c>
      <c r="L50" s="20" t="n">
        <v>13.59047167</v>
      </c>
      <c r="M50" s="18" t="n">
        <v>445.85050393</v>
      </c>
      <c r="N50" s="20" t="n">
        <v>12.45454872</v>
      </c>
      <c r="O50" s="18" t="s">
        <v>404</v>
      </c>
      <c r="P50" s="20" t="s">
        <v>404</v>
      </c>
      <c r="Q50" s="18" t="s">
        <v>404</v>
      </c>
      <c r="R50" s="20" t="s">
        <v>404</v>
      </c>
      <c r="S50" s="18" t="s">
        <v>404</v>
      </c>
      <c r="T50" s="20" t="s">
        <v>404</v>
      </c>
      <c r="U50" s="18" t="s">
        <v>404</v>
      </c>
      <c r="V50" s="20" t="s">
        <v>404</v>
      </c>
      <c r="W50" s="18" t="n">
        <v>403.19785973</v>
      </c>
      <c r="X50" s="20" t="n">
        <v>13.07008276</v>
      </c>
    </row>
    <row r="51" spans="1:24">
      <c r="A51" s="15" t="s">
        <v>448</v>
      </c>
      <c r="B51" s="17" t="n">
        <v>6866</v>
      </c>
      <c r="C51" s="18">
        <f>(0.0/B51*100)</f>
        <v/>
      </c>
      <c r="D51" s="19" t="n">
        <v>6866</v>
      </c>
      <c r="E51" s="18" t="n">
        <v>425.05831475</v>
      </c>
      <c r="F51" s="20" t="n">
        <v>2.70183214</v>
      </c>
      <c r="G51" s="18" t="n">
        <v>447.04277155</v>
      </c>
      <c r="H51" s="20" t="n">
        <v>10.69050813</v>
      </c>
      <c r="I51" s="18" t="n">
        <v>390.26870492</v>
      </c>
      <c r="J51" s="20" t="n">
        <v>15.37336333</v>
      </c>
      <c r="K51" s="18" t="n">
        <v>453.54371491</v>
      </c>
      <c r="L51" s="20" t="n">
        <v>16.98461015</v>
      </c>
      <c r="M51" s="18" t="n">
        <v>471.67434994</v>
      </c>
      <c r="N51" s="20" t="n">
        <v>53.392395</v>
      </c>
      <c r="O51" s="18" t="s">
        <v>404</v>
      </c>
      <c r="P51" s="20" t="s">
        <v>404</v>
      </c>
      <c r="Q51" s="18" t="s">
        <v>404</v>
      </c>
      <c r="R51" s="20" t="s">
        <v>404</v>
      </c>
      <c r="S51" s="18" t="s">
        <v>404</v>
      </c>
      <c r="T51" s="20" t="s">
        <v>404</v>
      </c>
      <c r="U51" s="18" t="s">
        <v>404</v>
      </c>
      <c r="V51" s="20" t="s">
        <v>404</v>
      </c>
      <c r="W51" s="18" t="n">
        <v>425.31982133</v>
      </c>
      <c r="X51" s="20" t="n">
        <v>30.50196781</v>
      </c>
    </row>
    <row r="52" spans="1:24">
      <c r="A52" s="15" t="s">
        <v>449</v>
      </c>
      <c r="B52" s="17" t="n">
        <v>5809</v>
      </c>
      <c r="C52" s="18">
        <f>(0.0/B52*100)</f>
        <v/>
      </c>
      <c r="D52" s="19" t="n">
        <v>5809</v>
      </c>
      <c r="E52" s="18" t="n">
        <v>489.63946106</v>
      </c>
      <c r="F52" s="20" t="n">
        <v>6.51762482</v>
      </c>
      <c r="G52" s="18" t="n">
        <v>483.17428134</v>
      </c>
      <c r="H52" s="20" t="n">
        <v>5.47846991</v>
      </c>
      <c r="I52" s="18" t="n">
        <v>510.74767149</v>
      </c>
      <c r="J52" s="20" t="n">
        <v>15.68897582</v>
      </c>
      <c r="K52" s="18" t="n">
        <v>461.24226915</v>
      </c>
      <c r="L52" s="20" t="n">
        <v>21.8487499</v>
      </c>
      <c r="M52" s="18" t="n">
        <v>458.12394851</v>
      </c>
      <c r="N52" s="20" t="n">
        <v>24.63414606</v>
      </c>
      <c r="O52" s="18" t="s">
        <v>404</v>
      </c>
      <c r="P52" s="20" t="s">
        <v>404</v>
      </c>
      <c r="Q52" s="18" t="s">
        <v>404</v>
      </c>
      <c r="R52" s="20" t="s">
        <v>404</v>
      </c>
      <c r="S52" s="18" t="s">
        <v>404</v>
      </c>
      <c r="T52" s="20" t="s">
        <v>404</v>
      </c>
      <c r="U52" s="18" t="s">
        <v>404</v>
      </c>
      <c r="V52" s="20" t="s">
        <v>404</v>
      </c>
      <c r="W52" s="18" t="n">
        <v>422.62555846</v>
      </c>
      <c r="X52" s="20" t="n">
        <v>9.42350836</v>
      </c>
    </row>
    <row r="53" spans="1:24">
      <c r="A53" s="15" t="s">
        <v>450</v>
      </c>
      <c r="B53" s="17" t="n">
        <v>5571</v>
      </c>
      <c r="C53" s="18">
        <f>(0.0/B53*100)</f>
        <v/>
      </c>
      <c r="D53" s="19" t="n">
        <v>5571</v>
      </c>
      <c r="E53" s="18" t="n">
        <v>441.56867771</v>
      </c>
      <c r="F53" s="20" t="n">
        <v>2.1673388</v>
      </c>
      <c r="G53" s="18" t="n">
        <v>457.99905814</v>
      </c>
      <c r="H53" s="20" t="n">
        <v>2.9929898</v>
      </c>
      <c r="I53" s="18" t="n">
        <v>431.44382374</v>
      </c>
      <c r="J53" s="20" t="n">
        <v>4.30511149</v>
      </c>
      <c r="K53" s="18" t="n">
        <v>419.88696093</v>
      </c>
      <c r="L53" s="20" t="n">
        <v>5.64363737</v>
      </c>
      <c r="M53" s="18" t="n">
        <v>461.7917813</v>
      </c>
      <c r="N53" s="20" t="n">
        <v>7.8246932</v>
      </c>
      <c r="O53" s="18" t="s">
        <v>404</v>
      </c>
      <c r="P53" s="20" t="s">
        <v>404</v>
      </c>
      <c r="Q53" s="18" t="s">
        <v>404</v>
      </c>
      <c r="R53" s="20" t="s">
        <v>404</v>
      </c>
      <c r="S53" s="18" t="s">
        <v>404</v>
      </c>
      <c r="T53" s="20" t="s">
        <v>404</v>
      </c>
      <c r="U53" s="18" t="s">
        <v>404</v>
      </c>
      <c r="V53" s="20" t="s">
        <v>404</v>
      </c>
      <c r="W53" s="18" t="n">
        <v>421.31599461</v>
      </c>
      <c r="X53" s="20" t="n">
        <v>7.55035606</v>
      </c>
    </row>
    <row r="54" spans="1:24">
      <c r="A54" s="15" t="s">
        <v>451</v>
      </c>
      <c r="B54" s="17" t="n">
        <v>4740</v>
      </c>
      <c r="C54" s="18">
        <f>(199.0/B54*100)</f>
        <v/>
      </c>
      <c r="D54" s="19" t="n">
        <v>4541</v>
      </c>
      <c r="E54" s="18" t="n">
        <v>367.31731739</v>
      </c>
      <c r="F54" s="20" t="n">
        <v>4.66466454</v>
      </c>
      <c r="G54" s="18" t="n">
        <v>354.21367867</v>
      </c>
      <c r="H54" s="20" t="n">
        <v>10.86203468</v>
      </c>
      <c r="I54" s="18" t="n">
        <v>341.97807453</v>
      </c>
      <c r="J54" s="20" t="n">
        <v>33.09308768</v>
      </c>
      <c r="K54" s="18" t="n">
        <v>358.67928058</v>
      </c>
      <c r="L54" s="20" t="n">
        <v>9.787945929999999</v>
      </c>
      <c r="M54" s="18" t="n">
        <v>352.38990007</v>
      </c>
      <c r="N54" s="20" t="n">
        <v>21.54390776</v>
      </c>
      <c r="O54" s="18" t="s">
        <v>404</v>
      </c>
      <c r="P54" s="20" t="s">
        <v>404</v>
      </c>
      <c r="Q54" s="18" t="s">
        <v>404</v>
      </c>
      <c r="R54" s="20" t="s">
        <v>404</v>
      </c>
      <c r="S54" s="18" t="s">
        <v>404</v>
      </c>
      <c r="T54" s="20" t="s">
        <v>404</v>
      </c>
      <c r="U54" s="18" t="s">
        <v>404</v>
      </c>
      <c r="V54" s="20" t="s">
        <v>404</v>
      </c>
      <c r="W54" s="18" t="n">
        <v>321.61561195</v>
      </c>
      <c r="X54" s="20" t="n">
        <v>8.45930306</v>
      </c>
    </row>
    <row r="55" spans="1:24">
      <c r="A55" s="15" t="s">
        <v>452</v>
      </c>
      <c r="B55" s="17" t="n">
        <v>5316</v>
      </c>
      <c r="C55" s="18">
        <f>(43.0/B55*100)</f>
        <v/>
      </c>
      <c r="D55" s="19" t="n">
        <v>5273</v>
      </c>
      <c r="E55" s="18" t="n">
        <v>400.98592889</v>
      </c>
      <c r="F55" s="20" t="n">
        <v>4.67058483</v>
      </c>
      <c r="G55" s="18" t="n">
        <v>409.28827085</v>
      </c>
      <c r="H55" s="20" t="n">
        <v>6.28597487</v>
      </c>
      <c r="I55" s="18" t="n">
        <v>403.67576413</v>
      </c>
      <c r="J55" s="20" t="n">
        <v>9.11652194</v>
      </c>
      <c r="K55" s="18" t="n">
        <v>380.6130155</v>
      </c>
      <c r="L55" s="20" t="n">
        <v>18.43229024</v>
      </c>
      <c r="M55" s="18" t="n">
        <v>384.16100743</v>
      </c>
      <c r="N55" s="20" t="n">
        <v>48.70496953</v>
      </c>
      <c r="O55" s="18" t="s">
        <v>404</v>
      </c>
      <c r="P55" s="20" t="s">
        <v>404</v>
      </c>
      <c r="Q55" s="18" t="s">
        <v>404</v>
      </c>
      <c r="R55" s="20" t="s">
        <v>404</v>
      </c>
      <c r="S55" s="18" t="s">
        <v>404</v>
      </c>
      <c r="T55" s="20" t="s">
        <v>404</v>
      </c>
      <c r="U55" s="18" t="n">
        <v>413.6588634</v>
      </c>
      <c r="V55" s="20" t="n">
        <v>5.84716265</v>
      </c>
      <c r="W55" s="18" t="n">
        <v>360.13994507</v>
      </c>
      <c r="X55" s="20" t="n">
        <v>23.59536313</v>
      </c>
    </row>
    <row r="56" spans="1:24">
      <c r="A56" s="15" t="s">
        <v>453</v>
      </c>
      <c r="B56" s="17" t="n">
        <v>5359</v>
      </c>
      <c r="C56" s="18">
        <f>(0.0/B56*100)</f>
        <v/>
      </c>
      <c r="D56" s="19" t="n">
        <v>5359</v>
      </c>
      <c r="E56" s="18" t="n">
        <v>521.79046435</v>
      </c>
      <c r="F56" s="20" t="n">
        <v>6.76747848</v>
      </c>
      <c r="G56" s="18" t="n">
        <v>527.5560553</v>
      </c>
      <c r="H56" s="20" t="n">
        <v>4.9383547</v>
      </c>
      <c r="I56" s="18" t="n">
        <v>545.48014325</v>
      </c>
      <c r="J56" s="20" t="n">
        <v>14.56155507</v>
      </c>
      <c r="K56" s="18" t="n">
        <v>499.50485697</v>
      </c>
      <c r="L56" s="20" t="n">
        <v>25.89521861</v>
      </c>
      <c r="M56" s="18" t="n">
        <v>559.59899788</v>
      </c>
      <c r="N56" s="20" t="n">
        <v>8.223001910000001</v>
      </c>
      <c r="O56" s="18" t="s">
        <v>404</v>
      </c>
      <c r="P56" s="20" t="s">
        <v>404</v>
      </c>
      <c r="Q56" s="18" t="s">
        <v>404</v>
      </c>
      <c r="R56" s="20" t="s">
        <v>404</v>
      </c>
      <c r="S56" s="18" t="s">
        <v>404</v>
      </c>
      <c r="T56" s="20" t="s">
        <v>404</v>
      </c>
      <c r="U56" s="18" t="s">
        <v>404</v>
      </c>
      <c r="V56" s="20" t="s">
        <v>404</v>
      </c>
      <c r="W56" s="18" t="n">
        <v>510.51347017</v>
      </c>
      <c r="X56" s="20" t="n">
        <v>15.09223651</v>
      </c>
    </row>
    <row r="57" spans="1:24">
      <c r="A57" s="15" t="s">
        <v>454</v>
      </c>
      <c r="B57" s="17" t="n">
        <v>6513</v>
      </c>
      <c r="C57" s="18">
        <f>(0.0/B57*100)</f>
        <v/>
      </c>
      <c r="D57" s="19" t="n">
        <v>6513</v>
      </c>
      <c r="E57" s="18" t="n">
        <v>395.3395095</v>
      </c>
      <c r="F57" s="20" t="n">
        <v>3.8664307</v>
      </c>
      <c r="G57" s="18" t="n">
        <v>412.94684532</v>
      </c>
      <c r="H57" s="20" t="n">
        <v>9.22886329</v>
      </c>
      <c r="I57" s="18" t="n">
        <v>382.3745348</v>
      </c>
      <c r="J57" s="20" t="n">
        <v>13.0162101</v>
      </c>
      <c r="K57" s="18" t="n">
        <v>374.14188235</v>
      </c>
      <c r="L57" s="20" t="n">
        <v>15.50730282</v>
      </c>
      <c r="M57" s="18" t="n">
        <v>443.85641851</v>
      </c>
      <c r="N57" s="20" t="n">
        <v>11.91519878</v>
      </c>
      <c r="O57" s="18" t="s">
        <v>404</v>
      </c>
      <c r="P57" s="20" t="s">
        <v>404</v>
      </c>
      <c r="Q57" s="18" t="s">
        <v>404</v>
      </c>
      <c r="R57" s="20" t="s">
        <v>404</v>
      </c>
      <c r="S57" s="18" t="s">
        <v>404</v>
      </c>
      <c r="T57" s="20" t="s">
        <v>404</v>
      </c>
      <c r="U57" s="18" t="n">
        <v>377.75382592</v>
      </c>
      <c r="V57" s="20" t="n">
        <v>35.01779515</v>
      </c>
      <c r="W57" s="18" t="n">
        <v>402.41168021</v>
      </c>
      <c r="X57" s="20" t="n">
        <v>27.76154216</v>
      </c>
    </row>
    <row r="58" spans="1:24">
      <c r="A58" s="15" t="s">
        <v>455</v>
      </c>
      <c r="B58" s="17" t="n">
        <v>7267</v>
      </c>
      <c r="C58" s="18">
        <f>(0.0/B58*100)</f>
        <v/>
      </c>
      <c r="D58" s="19" t="n">
        <v>7267</v>
      </c>
      <c r="E58" s="18" t="n">
        <v>400.97071977</v>
      </c>
      <c r="F58" s="20" t="n">
        <v>5.03156822</v>
      </c>
      <c r="G58" s="18" t="n">
        <v>412.27816382</v>
      </c>
      <c r="H58" s="20" t="n">
        <v>7.19716933</v>
      </c>
      <c r="I58" s="18" t="n">
        <v>430.19121027</v>
      </c>
      <c r="J58" s="20" t="n">
        <v>10.36206371</v>
      </c>
      <c r="K58" s="18" t="n">
        <v>401.7081217</v>
      </c>
      <c r="L58" s="20" t="n">
        <v>12.92518937</v>
      </c>
      <c r="M58" s="18" t="n">
        <v>419.98689591</v>
      </c>
      <c r="N58" s="20" t="n">
        <v>35.07727385</v>
      </c>
      <c r="O58" s="18" t="s">
        <v>404</v>
      </c>
      <c r="P58" s="20" t="s">
        <v>404</v>
      </c>
      <c r="Q58" s="18" t="s">
        <v>404</v>
      </c>
      <c r="R58" s="20" t="s">
        <v>404</v>
      </c>
      <c r="S58" s="18" t="s">
        <v>404</v>
      </c>
      <c r="T58" s="20" t="s">
        <v>404</v>
      </c>
      <c r="U58" s="18" t="s">
        <v>404</v>
      </c>
      <c r="V58" s="20" t="s">
        <v>404</v>
      </c>
      <c r="W58" s="18" t="n">
        <v>441.83635598</v>
      </c>
      <c r="X58" s="20" t="n">
        <v>9.494790760000001</v>
      </c>
    </row>
    <row r="59" spans="1:24">
      <c r="A59" s="15" t="s">
        <v>456</v>
      </c>
      <c r="B59" s="17" t="n">
        <v>4826</v>
      </c>
      <c r="C59" s="18">
        <f>(0.0/B59*100)</f>
        <v/>
      </c>
      <c r="D59" s="19" t="n">
        <v>4826</v>
      </c>
      <c r="E59" s="18" t="n">
        <v>358.4560606</v>
      </c>
      <c r="F59" s="20" t="n">
        <v>3.13713678</v>
      </c>
      <c r="G59" s="18" t="n">
        <v>343.33107341</v>
      </c>
      <c r="H59" s="20" t="n">
        <v>2.22146177</v>
      </c>
      <c r="I59" s="18" t="n">
        <v>349.92578566</v>
      </c>
      <c r="J59" s="20" t="n">
        <v>4.18909502</v>
      </c>
      <c r="K59" s="18" t="n">
        <v>340.48738007</v>
      </c>
      <c r="L59" s="20" t="n">
        <v>8.238885249999999</v>
      </c>
      <c r="M59" s="18" t="n">
        <v>343.28389681</v>
      </c>
      <c r="N59" s="20" t="n">
        <v>12.89274985</v>
      </c>
      <c r="O59" s="18" t="s">
        <v>404</v>
      </c>
      <c r="P59" s="20" t="s">
        <v>404</v>
      </c>
      <c r="Q59" s="18" t="s">
        <v>404</v>
      </c>
      <c r="R59" s="20" t="s">
        <v>404</v>
      </c>
      <c r="S59" s="18" t="s">
        <v>404</v>
      </c>
      <c r="T59" s="20" t="s">
        <v>404</v>
      </c>
      <c r="U59" s="18" t="s">
        <v>404</v>
      </c>
      <c r="V59" s="20" t="s">
        <v>404</v>
      </c>
      <c r="W59" s="18" t="n">
        <v>322.17083686</v>
      </c>
      <c r="X59" s="20" t="n">
        <v>10.2779541</v>
      </c>
    </row>
    <row r="60" spans="1:24">
      <c r="A60" s="15" t="s">
        <v>457</v>
      </c>
      <c r="B60" s="17" t="n">
        <v>4546</v>
      </c>
      <c r="C60" s="18">
        <f>(0.0/B60*100)</f>
        <v/>
      </c>
      <c r="D60" s="19" t="n">
        <v>4546</v>
      </c>
      <c r="E60" s="18" t="n">
        <v>362.0750316</v>
      </c>
      <c r="F60" s="20" t="n">
        <v>9.66763456</v>
      </c>
      <c r="G60" s="18" t="n">
        <v>358.88507452</v>
      </c>
      <c r="H60" s="20" t="n">
        <v>11.53932807</v>
      </c>
      <c r="I60" s="18" t="n">
        <v>390.77949411</v>
      </c>
      <c r="J60" s="20" t="n">
        <v>17.34845821</v>
      </c>
      <c r="K60" s="18" t="n">
        <v>353.35424767</v>
      </c>
      <c r="L60" s="20" t="n">
        <v>24.55991248</v>
      </c>
      <c r="M60" s="18" t="n">
        <v>366.53483589</v>
      </c>
      <c r="N60" s="20" t="n">
        <v>23.85585117</v>
      </c>
      <c r="O60" s="18" t="s">
        <v>404</v>
      </c>
      <c r="P60" s="20" t="s">
        <v>404</v>
      </c>
      <c r="Q60" s="18" t="s">
        <v>404</v>
      </c>
      <c r="R60" s="20" t="s">
        <v>404</v>
      </c>
      <c r="S60" s="18" t="s">
        <v>404</v>
      </c>
      <c r="T60" s="20" t="s">
        <v>404</v>
      </c>
      <c r="U60" s="18" t="s">
        <v>404</v>
      </c>
      <c r="V60" s="20" t="s">
        <v>404</v>
      </c>
      <c r="W60" s="18" t="n">
        <v>288.76326454</v>
      </c>
      <c r="X60" s="20" t="n">
        <v>10.01373203</v>
      </c>
    </row>
    <row r="61" spans="1:24">
      <c r="A61" s="15" t="s">
        <v>458</v>
      </c>
      <c r="B61" s="17" t="n">
        <v>6525</v>
      </c>
      <c r="C61" s="18">
        <f>(0.0/B61*100)</f>
        <v/>
      </c>
      <c r="D61" s="19" t="n">
        <v>6525</v>
      </c>
      <c r="E61" s="18" t="n">
        <v>480.64290033</v>
      </c>
      <c r="F61" s="20" t="n">
        <v>6.24120013</v>
      </c>
      <c r="G61" s="18" t="n">
        <v>470.74177562</v>
      </c>
      <c r="H61" s="20" t="n">
        <v>3.91215133</v>
      </c>
      <c r="I61" s="18" t="n">
        <v>458.54169607</v>
      </c>
      <c r="J61" s="20" t="n">
        <v>10.23690985</v>
      </c>
      <c r="K61" s="18" t="n">
        <v>444.53038389</v>
      </c>
      <c r="L61" s="20" t="n">
        <v>25.05769415</v>
      </c>
      <c r="M61" s="18" t="n">
        <v>455.75138456</v>
      </c>
      <c r="N61" s="20" t="n">
        <v>22.72343393</v>
      </c>
      <c r="O61" s="18" t="s">
        <v>404</v>
      </c>
      <c r="P61" s="20" t="s">
        <v>404</v>
      </c>
      <c r="Q61" s="18" t="s">
        <v>404</v>
      </c>
      <c r="R61" s="20" t="s">
        <v>404</v>
      </c>
      <c r="S61" s="18" t="s">
        <v>404</v>
      </c>
      <c r="T61" s="20" t="s">
        <v>404</v>
      </c>
      <c r="U61" s="18" t="s">
        <v>404</v>
      </c>
      <c r="V61" s="20" t="s">
        <v>404</v>
      </c>
      <c r="W61" s="18" t="n">
        <v>457.7726736</v>
      </c>
      <c r="X61" s="20" t="n">
        <v>19.11204315</v>
      </c>
    </row>
    <row r="62" spans="1:24">
      <c r="A62" s="15" t="s">
        <v>459</v>
      </c>
      <c r="B62" s="17" t="n">
        <v>4476</v>
      </c>
      <c r="C62" s="18">
        <f>(0.0/B62*100)</f>
        <v/>
      </c>
      <c r="D62" s="19" t="n">
        <v>4476</v>
      </c>
      <c r="E62" s="18" t="n">
        <v>515.75145132</v>
      </c>
      <c r="F62" s="20" t="n">
        <v>1.6385895</v>
      </c>
      <c r="G62" s="18" t="n">
        <v>496.71009444</v>
      </c>
      <c r="H62" s="20" t="n">
        <v>2.02674286</v>
      </c>
      <c r="I62" s="18" t="n">
        <v>532.25284288</v>
      </c>
      <c r="J62" s="20" t="n">
        <v>6.20331495</v>
      </c>
      <c r="K62" s="18" t="s">
        <v>404</v>
      </c>
      <c r="L62" s="20" t="s">
        <v>404</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360.16372685</v>
      </c>
      <c r="F63" s="20" t="n">
        <v>2.71428948</v>
      </c>
      <c r="G63" s="18" t="n">
        <v>330.38453646</v>
      </c>
      <c r="H63" s="20" t="n">
        <v>3.80405748</v>
      </c>
      <c r="I63" s="18" t="n">
        <v>344.72531314</v>
      </c>
      <c r="J63" s="20" t="n">
        <v>2.5468923</v>
      </c>
      <c r="K63" s="18" t="n">
        <v>336.82878589</v>
      </c>
      <c r="L63" s="20" t="n">
        <v>4.81627554</v>
      </c>
      <c r="M63" s="18" t="n">
        <v>410.98034586</v>
      </c>
      <c r="N63" s="20" t="n">
        <v>5.57625101</v>
      </c>
      <c r="O63" s="18" t="s">
        <v>404</v>
      </c>
      <c r="P63" s="20" t="s">
        <v>404</v>
      </c>
      <c r="Q63" s="18" t="s">
        <v>404</v>
      </c>
      <c r="R63" s="20" t="s">
        <v>404</v>
      </c>
      <c r="S63" s="18" t="s">
        <v>404</v>
      </c>
      <c r="T63" s="20" t="s">
        <v>404</v>
      </c>
      <c r="U63" s="18" t="s">
        <v>404</v>
      </c>
      <c r="V63" s="20" t="s">
        <v>404</v>
      </c>
      <c r="W63" s="18" t="n">
        <v>372.56629745</v>
      </c>
      <c r="X63" s="20" t="n">
        <v>6.5404978</v>
      </c>
    </row>
    <row r="64" spans="1:24">
      <c r="A64" s="15" t="s">
        <v>461</v>
      </c>
      <c r="B64" s="17" t="n">
        <v>3634</v>
      </c>
      <c r="C64" s="18">
        <f>(27.0/B64*100)</f>
        <v/>
      </c>
      <c r="D64" s="19" t="n">
        <v>3607</v>
      </c>
      <c r="E64" s="18" t="n">
        <v>491.66835144</v>
      </c>
      <c r="F64" s="20" t="n">
        <v>7.87750499</v>
      </c>
      <c r="G64" s="18" t="n">
        <v>440.82058348</v>
      </c>
      <c r="H64" s="20" t="n">
        <v>2.21300859</v>
      </c>
      <c r="I64" s="18" t="n">
        <v>405.49983556</v>
      </c>
      <c r="J64" s="20" t="n">
        <v>8.49799947</v>
      </c>
      <c r="K64" s="18" t="n">
        <v>491.66480268</v>
      </c>
      <c r="L64" s="20" t="n">
        <v>6.74562618</v>
      </c>
      <c r="M64" s="18" t="n">
        <v>527.77008166</v>
      </c>
      <c r="N64" s="20" t="n">
        <v>11.72399336</v>
      </c>
      <c r="O64" s="18" t="s">
        <v>404</v>
      </c>
      <c r="P64" s="20" t="s">
        <v>404</v>
      </c>
      <c r="Q64" s="18" t="s">
        <v>404</v>
      </c>
      <c r="R64" s="20" t="s">
        <v>404</v>
      </c>
      <c r="S64" s="18" t="s">
        <v>404</v>
      </c>
      <c r="T64" s="20" t="s">
        <v>404</v>
      </c>
      <c r="U64" s="18" t="s">
        <v>404</v>
      </c>
      <c r="V64" s="20" t="s">
        <v>404</v>
      </c>
      <c r="W64" s="18" t="n">
        <v>444.15387186</v>
      </c>
      <c r="X64" s="20" t="n">
        <v>13.05888889</v>
      </c>
    </row>
    <row r="65" spans="1:24">
      <c r="A65" s="15" t="s">
        <v>462</v>
      </c>
      <c r="B65" s="17" t="n">
        <v>5325</v>
      </c>
      <c r="C65" s="18">
        <f>(0.0/B65*100)</f>
        <v/>
      </c>
      <c r="D65" s="19" t="n">
        <v>5325</v>
      </c>
      <c r="E65" s="18" t="n">
        <v>418.0707806</v>
      </c>
      <c r="F65" s="20" t="n">
        <v>13.98788012</v>
      </c>
      <c r="G65" s="18" t="n">
        <v>412.05617501</v>
      </c>
      <c r="H65" s="20" t="n">
        <v>4.60925167</v>
      </c>
      <c r="I65" s="18" t="n">
        <v>414.1377425</v>
      </c>
      <c r="J65" s="20" t="n">
        <v>8.9137083</v>
      </c>
      <c r="K65" s="18" t="n">
        <v>414.71711258</v>
      </c>
      <c r="L65" s="20" t="n">
        <v>7.26134151</v>
      </c>
      <c r="M65" s="18" t="n">
        <v>441.30339185</v>
      </c>
      <c r="N65" s="20" t="n">
        <v>11.8811911</v>
      </c>
      <c r="O65" s="18" t="s">
        <v>404</v>
      </c>
      <c r="P65" s="20" t="s">
        <v>404</v>
      </c>
      <c r="Q65" s="18" t="s">
        <v>404</v>
      </c>
      <c r="R65" s="20" t="s">
        <v>404</v>
      </c>
      <c r="S65" s="18" t="s">
        <v>404</v>
      </c>
      <c r="T65" s="20" t="s">
        <v>404</v>
      </c>
      <c r="U65" s="18" t="s">
        <v>404</v>
      </c>
      <c r="V65" s="20" t="s">
        <v>404</v>
      </c>
      <c r="W65" s="18" t="n">
        <v>423.30647375</v>
      </c>
      <c r="X65" s="20" t="n">
        <v>21.97752451</v>
      </c>
    </row>
    <row r="66" spans="1:24">
      <c r="A66" s="15" t="s">
        <v>463</v>
      </c>
      <c r="B66" s="17" t="n">
        <v>5665</v>
      </c>
      <c r="C66" s="18">
        <f>(0.0/B66*100)</f>
        <v/>
      </c>
      <c r="D66" s="19" t="n">
        <v>5665</v>
      </c>
      <c r="E66" s="18" t="n">
        <v>426.9914124</v>
      </c>
      <c r="F66" s="20" t="n">
        <v>2.29217501</v>
      </c>
      <c r="G66" s="18" t="n">
        <v>421.46158551</v>
      </c>
      <c r="H66" s="20" t="n">
        <v>2.0273061</v>
      </c>
      <c r="I66" s="18" t="n">
        <v>464.0953533</v>
      </c>
      <c r="J66" s="20" t="n">
        <v>5.11336699</v>
      </c>
      <c r="K66" s="18" t="n">
        <v>391.06625156</v>
      </c>
      <c r="L66" s="20" t="n">
        <v>5.85090136</v>
      </c>
      <c r="M66" s="18" t="n">
        <v>451.77762962</v>
      </c>
      <c r="N66" s="20" t="n">
        <v>8.39865646</v>
      </c>
      <c r="O66" s="18" t="s">
        <v>404</v>
      </c>
      <c r="P66" s="20" t="s">
        <v>404</v>
      </c>
      <c r="Q66" s="18" t="s">
        <v>404</v>
      </c>
      <c r="R66" s="20" t="s">
        <v>404</v>
      </c>
      <c r="S66" s="18" t="s">
        <v>404</v>
      </c>
      <c r="T66" s="20" t="s">
        <v>404</v>
      </c>
      <c r="U66" s="18" t="s">
        <v>404</v>
      </c>
      <c r="V66" s="20" t="s">
        <v>404</v>
      </c>
      <c r="W66" s="18" t="n">
        <v>401.1198273</v>
      </c>
      <c r="X66" s="20" t="n">
        <v>8.40525079</v>
      </c>
    </row>
    <row r="67" spans="1:24">
      <c r="A67" s="15" t="s">
        <v>464</v>
      </c>
      <c r="B67" s="17" t="n">
        <v>6971</v>
      </c>
      <c r="C67" s="18">
        <f>(0.0/B67*100)</f>
        <v/>
      </c>
      <c r="D67" s="19" t="n">
        <v>6971</v>
      </c>
      <c r="E67" s="18" t="n">
        <v>388.33832707</v>
      </c>
      <c r="F67" s="20" t="n">
        <v>5.593808</v>
      </c>
      <c r="G67" s="18" t="n">
        <v>400.87316057</v>
      </c>
      <c r="H67" s="20" t="n">
        <v>5.17590899</v>
      </c>
      <c r="I67" s="18" t="n">
        <v>416.14583677</v>
      </c>
      <c r="J67" s="20" t="n">
        <v>14.48192873</v>
      </c>
      <c r="K67" s="18" t="n">
        <v>419.07233109</v>
      </c>
      <c r="L67" s="20" t="n">
        <v>15.74020361</v>
      </c>
      <c r="M67" s="18" t="n">
        <v>441.26098859</v>
      </c>
      <c r="N67" s="20" t="n">
        <v>11.6023876</v>
      </c>
      <c r="O67" s="18" t="s">
        <v>404</v>
      </c>
      <c r="P67" s="20" t="s">
        <v>404</v>
      </c>
      <c r="Q67" s="18" t="s">
        <v>404</v>
      </c>
      <c r="R67" s="20" t="s">
        <v>404</v>
      </c>
      <c r="S67" s="18" t="s">
        <v>404</v>
      </c>
      <c r="T67" s="20" t="s">
        <v>404</v>
      </c>
      <c r="U67" s="18" t="s">
        <v>404</v>
      </c>
      <c r="V67" s="20" t="s">
        <v>404</v>
      </c>
      <c r="W67" s="18" t="n">
        <v>378.22432665</v>
      </c>
      <c r="X67" s="20" t="n">
        <v>19.14954179</v>
      </c>
    </row>
    <row r="68" spans="1:24">
      <c r="A68" s="15" t="s">
        <v>465</v>
      </c>
      <c r="B68" s="17" t="n">
        <v>12083</v>
      </c>
      <c r="C68" s="18">
        <f>(0.0/B68*100)</f>
        <v/>
      </c>
      <c r="D68" s="19" t="n">
        <v>12083</v>
      </c>
      <c r="E68" s="18" t="n">
        <v>388.59655171</v>
      </c>
      <c r="F68" s="20" t="n">
        <v>1.83305008</v>
      </c>
      <c r="G68" s="18" t="n">
        <v>409.71293988</v>
      </c>
      <c r="H68" s="20" t="n">
        <v>1.39345083</v>
      </c>
      <c r="I68" s="18" t="n">
        <v>415.01077152</v>
      </c>
      <c r="J68" s="20" t="n">
        <v>2.97374751</v>
      </c>
      <c r="K68" s="18" t="n">
        <v>387.4640112</v>
      </c>
      <c r="L68" s="20" t="n">
        <v>4.47593512</v>
      </c>
      <c r="M68" s="18" t="n">
        <v>383.1602181</v>
      </c>
      <c r="N68" s="20" t="n">
        <v>7.99199662</v>
      </c>
      <c r="O68" s="18" t="s">
        <v>404</v>
      </c>
      <c r="P68" s="20" t="s">
        <v>404</v>
      </c>
      <c r="Q68" s="18" t="s">
        <v>404</v>
      </c>
      <c r="R68" s="20" t="s">
        <v>404</v>
      </c>
      <c r="S68" s="18" t="s">
        <v>404</v>
      </c>
      <c r="T68" s="20" t="s">
        <v>404</v>
      </c>
      <c r="U68" s="18" t="s">
        <v>404</v>
      </c>
      <c r="V68" s="20" t="s">
        <v>404</v>
      </c>
      <c r="W68" s="18" t="n">
        <v>394.15383124</v>
      </c>
      <c r="X68" s="20" t="n">
        <v>6.39486081</v>
      </c>
    </row>
    <row r="69" spans="1:24">
      <c r="A69" s="15" t="s">
        <v>466</v>
      </c>
      <c r="B69" s="17" t="n">
        <v>4876</v>
      </c>
      <c r="C69" s="18">
        <f>(0.0/B69*100)</f>
        <v/>
      </c>
      <c r="D69" s="19" t="n">
        <v>4876</v>
      </c>
      <c r="E69" s="18" t="n">
        <v>427.11209038</v>
      </c>
      <c r="F69" s="20" t="n">
        <v>10.03784455</v>
      </c>
      <c r="G69" s="18" t="n">
        <v>441.64044876</v>
      </c>
      <c r="H69" s="20" t="n">
        <v>6.14494984</v>
      </c>
      <c r="I69" s="18" t="n">
        <v>421.07819843</v>
      </c>
      <c r="J69" s="20" t="n">
        <v>10.81031258</v>
      </c>
      <c r="K69" s="18" t="n">
        <v>425.20944567</v>
      </c>
      <c r="L69" s="20" t="n">
        <v>14.43312897</v>
      </c>
      <c r="M69" s="18" t="n">
        <v>480.16918473</v>
      </c>
      <c r="N69" s="20" t="n">
        <v>35.41456626</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473.80958992</v>
      </c>
      <c r="F70" s="20" t="n">
        <v>7.89561439</v>
      </c>
      <c r="G70" s="18" t="n">
        <v>490.66839971</v>
      </c>
      <c r="H70" s="20" t="n">
        <v>5.43211793</v>
      </c>
      <c r="I70" s="18" t="n">
        <v>501.88464078</v>
      </c>
      <c r="J70" s="20" t="n">
        <v>6.06123203</v>
      </c>
      <c r="K70" s="18" t="n">
        <v>500.94171553</v>
      </c>
      <c r="L70" s="20" t="n">
        <v>9.006032319999999</v>
      </c>
      <c r="M70" s="18" t="n">
        <v>503.11068527</v>
      </c>
      <c r="N70" s="20" t="n">
        <v>9.71070059</v>
      </c>
      <c r="O70" s="18" t="s">
        <v>404</v>
      </c>
      <c r="P70" s="20" t="s">
        <v>404</v>
      </c>
      <c r="Q70" s="18" t="s">
        <v>404</v>
      </c>
      <c r="R70" s="20" t="s">
        <v>404</v>
      </c>
      <c r="S70" s="18" t="s">
        <v>404</v>
      </c>
      <c r="T70" s="20" t="s">
        <v>404</v>
      </c>
      <c r="U70" s="18" t="s">
        <v>404</v>
      </c>
      <c r="V70" s="20" t="s">
        <v>404</v>
      </c>
      <c r="W70" s="18" t="n">
        <v>453.05984332</v>
      </c>
      <c r="X70" s="20" t="n">
        <v>18.05214246</v>
      </c>
    </row>
    <row r="71" spans="1:24">
      <c r="A71" s="15" t="s">
        <v>468</v>
      </c>
      <c r="B71" s="17" t="n">
        <v>6115</v>
      </c>
      <c r="C71" s="18">
        <f>(0.0/B71*100)</f>
        <v/>
      </c>
      <c r="D71" s="19" t="n">
        <v>6115</v>
      </c>
      <c r="E71" s="18" t="n">
        <v>517.82912164</v>
      </c>
      <c r="F71" s="20" t="n">
        <v>2.02249</v>
      </c>
      <c r="G71" s="18" t="n">
        <v>540.98189311</v>
      </c>
      <c r="H71" s="20" t="n">
        <v>2.32684565</v>
      </c>
      <c r="I71" s="18" t="n">
        <v>559.19643844</v>
      </c>
      <c r="J71" s="20" t="n">
        <v>3.74897561</v>
      </c>
      <c r="K71" s="18" t="n">
        <v>539.9524894899999</v>
      </c>
      <c r="L71" s="20" t="n">
        <v>8.92747443</v>
      </c>
      <c r="M71" s="18" t="n">
        <v>506.25591641</v>
      </c>
      <c r="N71" s="20" t="n">
        <v>7.30415228</v>
      </c>
      <c r="O71" s="18" t="s">
        <v>404</v>
      </c>
      <c r="P71" s="20" t="s">
        <v>404</v>
      </c>
      <c r="Q71" s="18" t="s">
        <v>404</v>
      </c>
      <c r="R71" s="20" t="s">
        <v>404</v>
      </c>
      <c r="S71" s="18" t="s">
        <v>404</v>
      </c>
      <c r="T71" s="20" t="s">
        <v>404</v>
      </c>
      <c r="U71" s="18" t="s">
        <v>404</v>
      </c>
      <c r="V71" s="20" t="s">
        <v>404</v>
      </c>
      <c r="W71" s="18" t="n">
        <v>477.62548649</v>
      </c>
      <c r="X71" s="20" t="n">
        <v>16.94240927</v>
      </c>
    </row>
    <row r="72" spans="1:24">
      <c r="A72" s="15" t="s">
        <v>469</v>
      </c>
      <c r="B72" s="17" t="n">
        <v>7708</v>
      </c>
      <c r="C72" s="18">
        <f>(0.0/B72*100)</f>
        <v/>
      </c>
      <c r="D72" s="19" t="n">
        <v>7708</v>
      </c>
      <c r="E72" s="18" t="n">
        <v>472.44120099</v>
      </c>
      <c r="F72" s="20" t="n">
        <v>8.95076544</v>
      </c>
      <c r="G72" s="18" t="n">
        <v>496.94370101</v>
      </c>
      <c r="H72" s="20" t="n">
        <v>4.20146149</v>
      </c>
      <c r="I72" s="18" t="n">
        <v>505.06211177</v>
      </c>
      <c r="J72" s="20" t="n">
        <v>8.00026939</v>
      </c>
      <c r="K72" s="18" t="n">
        <v>541.95329904</v>
      </c>
      <c r="L72" s="20" t="n">
        <v>23.01002098</v>
      </c>
      <c r="M72" s="18" t="n">
        <v>532.68717499</v>
      </c>
      <c r="N72" s="20" t="n">
        <v>14.83645805</v>
      </c>
      <c r="O72" s="18" t="s">
        <v>404</v>
      </c>
      <c r="P72" s="20" t="s">
        <v>404</v>
      </c>
      <c r="Q72" s="18" t="s">
        <v>404</v>
      </c>
      <c r="R72" s="20" t="s">
        <v>404</v>
      </c>
      <c r="S72" s="18" t="s">
        <v>404</v>
      </c>
      <c r="T72" s="20" t="s">
        <v>404</v>
      </c>
      <c r="U72" s="18" t="s">
        <v>404</v>
      </c>
      <c r="V72" s="20" t="s">
        <v>404</v>
      </c>
      <c r="W72" s="18" t="n">
        <v>520.02402928</v>
      </c>
      <c r="X72" s="20" t="n">
        <v>47.16818878</v>
      </c>
    </row>
    <row r="73" spans="1:24">
      <c r="A73" s="15" t="s">
        <v>470</v>
      </c>
      <c r="B73" s="17" t="n">
        <v>8249</v>
      </c>
      <c r="C73" s="18">
        <f>(0.0/B73*100)</f>
        <v/>
      </c>
      <c r="D73" s="19" t="n">
        <v>8249</v>
      </c>
      <c r="E73" s="18" t="n">
        <v>401.87540669</v>
      </c>
      <c r="F73" s="20" t="n">
        <v>4.11837423</v>
      </c>
      <c r="G73" s="18" t="n">
        <v>416.97577344</v>
      </c>
      <c r="H73" s="20" t="n">
        <v>5.85058843</v>
      </c>
      <c r="I73" s="18" t="n">
        <v>450.56568153</v>
      </c>
      <c r="J73" s="20" t="n">
        <v>18.43593375</v>
      </c>
      <c r="K73" s="18" t="n">
        <v>412.27625274</v>
      </c>
      <c r="L73" s="20" t="n">
        <v>32.86721894</v>
      </c>
      <c r="M73" s="18" t="n">
        <v>473.72363421</v>
      </c>
      <c r="N73" s="20" t="n">
        <v>6.41549408</v>
      </c>
      <c r="O73" s="18" t="s">
        <v>404</v>
      </c>
      <c r="P73" s="20" t="s">
        <v>404</v>
      </c>
      <c r="Q73" s="18" t="s">
        <v>404</v>
      </c>
      <c r="R73" s="20" t="s">
        <v>404</v>
      </c>
      <c r="S73" s="18" t="s">
        <v>404</v>
      </c>
      <c r="T73" s="20" t="s">
        <v>404</v>
      </c>
      <c r="U73" s="18" t="s">
        <v>404</v>
      </c>
      <c r="V73" s="20" t="s">
        <v>404</v>
      </c>
      <c r="W73" s="18" t="n">
        <v>383.06474507</v>
      </c>
      <c r="X73" s="20" t="n">
        <v>19.10601555</v>
      </c>
    </row>
    <row r="74" spans="1:24">
      <c r="A74" s="15" t="s">
        <v>471</v>
      </c>
      <c r="B74" s="17" t="n">
        <v>4692</v>
      </c>
      <c r="C74" s="18">
        <f>(484.0/B74*100)</f>
        <v/>
      </c>
      <c r="D74" s="19" t="n">
        <v>4208</v>
      </c>
      <c r="E74" s="18" t="n">
        <v>432.39102552</v>
      </c>
      <c r="F74" s="20" t="n">
        <v>2.90575296</v>
      </c>
      <c r="G74" s="18" t="n">
        <v>439.06034</v>
      </c>
      <c r="H74" s="20" t="n">
        <v>4.79320347</v>
      </c>
      <c r="I74" s="18" t="n">
        <v>417.56643864</v>
      </c>
      <c r="J74" s="20" t="n">
        <v>2.548119</v>
      </c>
      <c r="K74" s="18" t="n">
        <v>425.28919988</v>
      </c>
      <c r="L74" s="20" t="n">
        <v>3.78867049</v>
      </c>
      <c r="M74" s="18" t="n">
        <v>438.51805033</v>
      </c>
      <c r="N74" s="20" t="n">
        <v>7.37881715</v>
      </c>
      <c r="O74" s="18" t="s">
        <v>404</v>
      </c>
      <c r="P74" s="20" t="s">
        <v>404</v>
      </c>
      <c r="Q74" s="18" t="s">
        <v>404</v>
      </c>
      <c r="R74" s="20" t="s">
        <v>404</v>
      </c>
      <c r="S74" s="18" t="s">
        <v>404</v>
      </c>
      <c r="T74" s="20" t="s">
        <v>404</v>
      </c>
      <c r="U74" s="18" t="s">
        <v>404</v>
      </c>
      <c r="V74" s="20" t="s">
        <v>404</v>
      </c>
      <c r="W74" s="18" t="n">
        <v>357.64219623</v>
      </c>
      <c r="X74" s="20" t="n">
        <v>8.11868239</v>
      </c>
    </row>
    <row r="75" spans="1:24">
      <c r="A75" s="15" t="s">
        <v>472</v>
      </c>
      <c r="B75" s="17" t="n">
        <v>5375</v>
      </c>
      <c r="C75" s="18">
        <f>(483.0/B75*100)</f>
        <v/>
      </c>
      <c r="D75" s="19" t="n">
        <v>4892</v>
      </c>
      <c r="E75" s="18" t="n">
        <v>365.33241413</v>
      </c>
      <c r="F75" s="20" t="n">
        <v>4.55218767</v>
      </c>
      <c r="G75" s="18" t="n">
        <v>359.6512975</v>
      </c>
      <c r="H75" s="20" t="n">
        <v>11.27099545</v>
      </c>
      <c r="I75" s="18" t="n">
        <v>353.88282256</v>
      </c>
      <c r="J75" s="20" t="n">
        <v>20.86068231</v>
      </c>
      <c r="K75" s="18" t="n">
        <v>360.45185323</v>
      </c>
      <c r="L75" s="20" t="n">
        <v>21.94970089</v>
      </c>
      <c r="M75" s="18" t="n">
        <v>345.95304423</v>
      </c>
      <c r="N75" s="20" t="n">
        <v>16.28303664</v>
      </c>
      <c r="O75" s="18" t="s">
        <v>404</v>
      </c>
      <c r="P75" s="20" t="s">
        <v>404</v>
      </c>
      <c r="Q75" s="18" t="s">
        <v>404</v>
      </c>
      <c r="R75" s="20" t="s">
        <v>404</v>
      </c>
      <c r="S75" s="18" t="s">
        <v>404</v>
      </c>
      <c r="T75" s="20" t="s">
        <v>404</v>
      </c>
      <c r="U75" s="18" t="s">
        <v>404</v>
      </c>
      <c r="V75" s="20" t="s">
        <v>404</v>
      </c>
      <c r="W75" s="18" t="n">
        <v>355.29823114</v>
      </c>
      <c r="X75" s="20" t="n">
        <v>16.05587312</v>
      </c>
    </row>
    <row r="76" spans="1:24">
      <c r="A76" s="15" t="s">
        <v>473</v>
      </c>
      <c r="B76" s="17" t="n">
        <v>14167</v>
      </c>
      <c r="C76" s="18">
        <f>(1400.0/B76*100)</f>
        <v/>
      </c>
      <c r="D76" s="19" t="n">
        <v>12767</v>
      </c>
      <c r="E76" s="18" t="n">
        <v>435.11867484</v>
      </c>
      <c r="F76" s="20" t="n">
        <v>4.97506806</v>
      </c>
      <c r="G76" s="18" t="n">
        <v>438.20203718</v>
      </c>
      <c r="H76" s="20" t="n">
        <v>5.20738267</v>
      </c>
      <c r="I76" s="18" t="n">
        <v>447.87875268</v>
      </c>
      <c r="J76" s="20" t="n">
        <v>11.19647015</v>
      </c>
      <c r="K76" s="18" t="n">
        <v>424.24683038</v>
      </c>
      <c r="L76" s="20" t="n">
        <v>7.69831519</v>
      </c>
      <c r="M76" s="18" t="n">
        <v>507.64601741</v>
      </c>
      <c r="N76" s="20" t="n">
        <v>21.82667336</v>
      </c>
      <c r="O76" s="18" t="s">
        <v>404</v>
      </c>
      <c r="P76" s="20" t="s">
        <v>404</v>
      </c>
      <c r="Q76" s="18" t="s">
        <v>404</v>
      </c>
      <c r="R76" s="20" t="s">
        <v>404</v>
      </c>
      <c r="S76" s="18" t="s">
        <v>404</v>
      </c>
      <c r="T76" s="20" t="s">
        <v>404</v>
      </c>
      <c r="U76" s="18" t="s">
        <v>404</v>
      </c>
      <c r="V76" s="20" t="s">
        <v>404</v>
      </c>
      <c r="W76" s="18" t="n">
        <v>394.58757809</v>
      </c>
      <c r="X76" s="20" t="n">
        <v>14.5646857</v>
      </c>
    </row>
    <row r="77" spans="1:24">
      <c r="A77" s="15" t="s">
        <v>474</v>
      </c>
      <c r="B77" s="17" t="n">
        <v>6062</v>
      </c>
      <c r="C77" s="18">
        <f>(0.0/B77*100)</f>
        <v/>
      </c>
      <c r="D77" s="19" t="n">
        <v>6062</v>
      </c>
      <c r="E77" s="18" t="n">
        <v>431.57631797</v>
      </c>
      <c r="F77" s="20" t="n">
        <v>3.03590042</v>
      </c>
      <c r="G77" s="18" t="n">
        <v>472.45436319</v>
      </c>
      <c r="H77" s="20" t="n">
        <v>11.59877981</v>
      </c>
      <c r="I77" s="18" t="n">
        <v>442.12084505</v>
      </c>
      <c r="J77" s="20" t="n">
        <v>26.86478678</v>
      </c>
      <c r="K77" s="18" t="n">
        <v>411.72535779</v>
      </c>
      <c r="L77" s="20" t="n">
        <v>15.16010088</v>
      </c>
      <c r="M77" s="18" t="n">
        <v>455.32886086</v>
      </c>
      <c r="N77" s="20" t="n">
        <v>42.80937281</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485.14032951</v>
      </c>
      <c r="F78" s="20" t="n">
        <v>4.3828633</v>
      </c>
      <c r="G78" s="18" t="n">
        <v>496.91854783</v>
      </c>
      <c r="H78" s="20" t="n">
        <v>13.10786617</v>
      </c>
      <c r="I78" s="18" t="n">
        <v>492.45776472</v>
      </c>
      <c r="J78" s="20" t="n">
        <v>13.12107379</v>
      </c>
      <c r="K78" s="18" t="n">
        <v>475.1874571</v>
      </c>
      <c r="L78" s="20" t="n">
        <v>12.05813098</v>
      </c>
      <c r="M78" s="18" t="n">
        <v>440.44650109</v>
      </c>
      <c r="N78" s="20" t="n">
        <v>8.258449949999999</v>
      </c>
      <c r="O78" s="18" t="s">
        <v>404</v>
      </c>
      <c r="P78" s="20" t="s">
        <v>404</v>
      </c>
      <c r="Q78" s="18" t="s">
        <v>404</v>
      </c>
      <c r="R78" s="20" t="s">
        <v>404</v>
      </c>
      <c r="S78" s="18" t="s">
        <v>404</v>
      </c>
      <c r="T78" s="20" t="s">
        <v>404</v>
      </c>
      <c r="U78" s="18" t="n">
        <v>488.74649697</v>
      </c>
      <c r="V78" s="20" t="n">
        <v>7.47222688</v>
      </c>
      <c r="W78" s="18" t="n">
        <v>443.85383377</v>
      </c>
      <c r="X78" s="20" t="n">
        <v>51.3385329</v>
      </c>
    </row>
    <row customHeight="1" ht="25" r="79" spans="1:24">
      <c r="A79" s="15" t="s">
        <v>476</v>
      </c>
      <c r="B79" s="17" t="n">
        <v>1657</v>
      </c>
      <c r="C79" s="18">
        <f>(21.0/B79*100)</f>
        <v/>
      </c>
      <c r="D79" s="19" t="n">
        <v>1636</v>
      </c>
      <c r="E79" s="18" t="n">
        <v>484.50793061</v>
      </c>
      <c r="F79" s="20" t="n">
        <v>14.82590142</v>
      </c>
      <c r="G79" s="18" t="n">
        <v>473.3340284</v>
      </c>
      <c r="H79" s="20" t="n">
        <v>8.405437429999999</v>
      </c>
      <c r="I79" s="18" t="s">
        <v>404</v>
      </c>
      <c r="J79" s="20" t="s">
        <v>404</v>
      </c>
      <c r="K79" s="18" t="s">
        <v>404</v>
      </c>
      <c r="L79" s="20" t="s">
        <v>404</v>
      </c>
      <c r="M79" s="18" t="s">
        <v>404</v>
      </c>
      <c r="N79" s="20" t="s">
        <v>404</v>
      </c>
      <c r="O79" s="18" t="s">
        <v>404</v>
      </c>
      <c r="P79" s="20" t="s">
        <v>404</v>
      </c>
      <c r="Q79" s="18" t="s">
        <v>404</v>
      </c>
      <c r="R79" s="20" t="s">
        <v>404</v>
      </c>
      <c r="S79" s="18" t="s">
        <v>404</v>
      </c>
      <c r="T79" s="20" t="s">
        <v>404</v>
      </c>
      <c r="U79" s="18" t="s">
        <v>404</v>
      </c>
      <c r="V79" s="20" t="s">
        <v>404</v>
      </c>
      <c r="W79" s="18" t="n">
        <v>409.25333894</v>
      </c>
      <c r="X79" s="20" t="n">
        <v>7.43247293</v>
      </c>
    </row>
    <row r="80" spans="1:24">
      <c r="A80" s="15" t="s">
        <v>477</v>
      </c>
      <c r="B80" s="17" t="n">
        <v>7841</v>
      </c>
      <c r="C80" s="18">
        <f>(0.0/B80*100)</f>
        <v/>
      </c>
      <c r="D80" s="19" t="n">
        <v>7841</v>
      </c>
      <c r="E80" s="18" t="n">
        <v>423.59135187</v>
      </c>
      <c r="F80" s="20" t="n">
        <v>15.02472235</v>
      </c>
      <c r="G80" s="18" t="n">
        <v>420.87144628</v>
      </c>
      <c r="H80" s="20" t="n">
        <v>7.07269828</v>
      </c>
      <c r="I80" s="18" t="n">
        <v>427.05815155</v>
      </c>
      <c r="J80" s="20" t="n">
        <v>9.30828455</v>
      </c>
      <c r="K80" s="18" t="n">
        <v>428.59026999</v>
      </c>
      <c r="L80" s="20" t="n">
        <v>7.84802785</v>
      </c>
      <c r="M80" s="18" t="n">
        <v>430.03531143</v>
      </c>
      <c r="N80" s="20" t="n">
        <v>6.97872632</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427.42093236</v>
      </c>
      <c r="F81" s="20" t="n">
        <v>3.63395723</v>
      </c>
      <c r="G81" s="18" t="n">
        <v>437.04919836</v>
      </c>
      <c r="H81" s="20" t="n">
        <v>7.27986303</v>
      </c>
      <c r="I81" s="18" t="n">
        <v>443.75041788</v>
      </c>
      <c r="J81" s="20" t="n">
        <v>24.9990111</v>
      </c>
      <c r="K81" s="18" t="n">
        <v>405.38983957</v>
      </c>
      <c r="L81" s="20" t="n">
        <v>20.69307514</v>
      </c>
      <c r="M81" s="18" t="s">
        <v>404</v>
      </c>
      <c r="N81" s="20" t="s">
        <v>404</v>
      </c>
      <c r="O81" s="18" t="s">
        <v>404</v>
      </c>
      <c r="P81" s="20" t="s">
        <v>404</v>
      </c>
      <c r="Q81" s="18" t="s">
        <v>404</v>
      </c>
      <c r="R81" s="20" t="s">
        <v>404</v>
      </c>
      <c r="S81" s="18" t="s">
        <v>404</v>
      </c>
      <c r="T81" s="20" t="s">
        <v>404</v>
      </c>
      <c r="U81" s="18" t="s">
        <v>404</v>
      </c>
      <c r="V81" s="20" t="s">
        <v>404</v>
      </c>
      <c r="W81" s="18" t="n">
        <v>462.14660021</v>
      </c>
      <c r="X81" s="20" t="n">
        <v>18.05310866</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649</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502.90055977</v>
      </c>
      <c r="T7" s="20" t="n">
        <v>1.69089195</v>
      </c>
      <c r="U7" s="18" t="s">
        <v>404</v>
      </c>
      <c r="V7" s="20" t="s">
        <v>404</v>
      </c>
      <c r="W7" s="18" t="s">
        <v>404</v>
      </c>
      <c r="X7" s="20" t="s">
        <v>404</v>
      </c>
    </row>
    <row r="8" spans="1:24">
      <c r="A8" s="15" t="s">
        <v>405</v>
      </c>
      <c r="B8" s="17" t="n">
        <v>7007</v>
      </c>
      <c r="C8" s="18">
        <f>(0.0/B8*100)</f>
        <v/>
      </c>
      <c r="D8" s="19" t="n">
        <v>7007</v>
      </c>
      <c r="E8" s="18" t="s">
        <v>404</v>
      </c>
      <c r="F8" s="20" t="s">
        <v>404</v>
      </c>
      <c r="G8" s="18" t="n">
        <v>466.73050562</v>
      </c>
      <c r="H8" s="20" t="n">
        <v>13.70750875</v>
      </c>
      <c r="I8" s="18" t="n">
        <v>505.97741843</v>
      </c>
      <c r="J8" s="20" t="n">
        <v>7.23016295</v>
      </c>
      <c r="K8" s="18" t="n">
        <v>470.85313045</v>
      </c>
      <c r="L8" s="20" t="n">
        <v>11.95570107</v>
      </c>
      <c r="M8" s="18" t="n">
        <v>481.52237068</v>
      </c>
      <c r="N8" s="20" t="n">
        <v>7.21408846</v>
      </c>
      <c r="O8" s="18" t="s">
        <v>404</v>
      </c>
      <c r="P8" s="20" t="s">
        <v>404</v>
      </c>
      <c r="Q8" s="18" t="s">
        <v>404</v>
      </c>
      <c r="R8" s="20" t="s">
        <v>404</v>
      </c>
      <c r="S8" s="18" t="s">
        <v>404</v>
      </c>
      <c r="T8" s="20" t="s">
        <v>404</v>
      </c>
      <c r="U8" s="18" t="s">
        <v>404</v>
      </c>
      <c r="V8" s="20" t="s">
        <v>404</v>
      </c>
      <c r="W8" s="18" t="n">
        <v>426.39208892</v>
      </c>
      <c r="X8" s="20" t="n">
        <v>17.63761322</v>
      </c>
    </row>
    <row r="9" spans="1:24">
      <c r="A9" s="15" t="s">
        <v>406</v>
      </c>
      <c r="B9" s="17" t="n">
        <v>9651</v>
      </c>
      <c r="C9" s="18">
        <f>(200.0/B9*100)</f>
        <v/>
      </c>
      <c r="D9" s="19" t="n">
        <v>9451</v>
      </c>
      <c r="E9" s="18" t="n">
        <v>448.90007709</v>
      </c>
      <c r="F9" s="20" t="n">
        <v>46.44063908</v>
      </c>
      <c r="G9" s="18" t="n">
        <v>471.85170773</v>
      </c>
      <c r="H9" s="20" t="n">
        <v>20.25528988</v>
      </c>
      <c r="I9" s="18" t="n">
        <v>473.45872611</v>
      </c>
      <c r="J9" s="20" t="n">
        <v>15.44860293</v>
      </c>
      <c r="K9" s="18" t="n">
        <v>515.2013335</v>
      </c>
      <c r="L9" s="20" t="n">
        <v>11.5112558</v>
      </c>
      <c r="M9" s="18" t="n">
        <v>505.34755353</v>
      </c>
      <c r="N9" s="20" t="n">
        <v>3.41717815</v>
      </c>
      <c r="O9" s="18" t="s">
        <v>404</v>
      </c>
      <c r="P9" s="20" t="s">
        <v>404</v>
      </c>
      <c r="Q9" s="18" t="s">
        <v>404</v>
      </c>
      <c r="R9" s="20" t="s">
        <v>404</v>
      </c>
      <c r="S9" s="18" t="s">
        <v>404</v>
      </c>
      <c r="T9" s="20" t="s">
        <v>404</v>
      </c>
      <c r="U9" s="18" t="s">
        <v>404</v>
      </c>
      <c r="V9" s="20" t="s">
        <v>404</v>
      </c>
      <c r="W9" s="18" t="n">
        <v>466.4928626</v>
      </c>
      <c r="X9" s="20" t="n">
        <v>15.35460499</v>
      </c>
    </row>
    <row r="10" spans="1:24">
      <c r="A10" s="15" t="s">
        <v>407</v>
      </c>
      <c r="B10" s="17" t="n">
        <v>20058</v>
      </c>
      <c r="C10" s="18">
        <f>(3074.0/B10*100)</f>
        <v/>
      </c>
      <c r="D10" s="19" t="n">
        <v>16984</v>
      </c>
      <c r="E10" s="18" t="n">
        <v>486.63923084</v>
      </c>
      <c r="F10" s="20" t="n">
        <v>10.55496222</v>
      </c>
      <c r="G10" s="18" t="n">
        <v>519.3724754900001</v>
      </c>
      <c r="H10" s="20" t="n">
        <v>16.58209256</v>
      </c>
      <c r="I10" s="18" t="n">
        <v>529.77948122</v>
      </c>
      <c r="J10" s="20" t="n">
        <v>11.11138096</v>
      </c>
      <c r="K10" s="18" t="n">
        <v>521.56625296</v>
      </c>
      <c r="L10" s="20" t="n">
        <v>5.06146812</v>
      </c>
      <c r="M10" s="18" t="n">
        <v>529.13960193</v>
      </c>
      <c r="N10" s="20" t="n">
        <v>2.86163866</v>
      </c>
      <c r="O10" s="18" t="s">
        <v>404</v>
      </c>
      <c r="P10" s="20" t="s">
        <v>404</v>
      </c>
      <c r="Q10" s="18" t="s">
        <v>404</v>
      </c>
      <c r="R10" s="20" t="s">
        <v>404</v>
      </c>
      <c r="S10" s="18" t="s">
        <v>404</v>
      </c>
      <c r="T10" s="20" t="s">
        <v>404</v>
      </c>
      <c r="U10" s="18" t="s">
        <v>404</v>
      </c>
      <c r="V10" s="20" t="s">
        <v>404</v>
      </c>
      <c r="W10" s="18" t="n">
        <v>549.4760360400001</v>
      </c>
      <c r="X10" s="20" t="n">
        <v>25.78284613</v>
      </c>
    </row>
    <row r="11" spans="1:24">
      <c r="A11" s="15" t="s">
        <v>408</v>
      </c>
      <c r="B11" s="17" t="n">
        <v>7053</v>
      </c>
      <c r="C11" s="18">
        <f>(137.0/B11*100)</f>
        <v/>
      </c>
      <c r="D11" s="19" t="n">
        <v>6916</v>
      </c>
      <c r="E11" s="18" t="n">
        <v>432.06237102</v>
      </c>
      <c r="F11" s="20" t="n">
        <v>29.09683631</v>
      </c>
      <c r="G11" s="18" t="n">
        <v>454.63889338</v>
      </c>
      <c r="H11" s="20" t="n">
        <v>21.45377739</v>
      </c>
      <c r="I11" s="18" t="n">
        <v>461.73892872</v>
      </c>
      <c r="J11" s="20" t="n">
        <v>11.89444657</v>
      </c>
      <c r="K11" s="18" t="n">
        <v>451.85524345</v>
      </c>
      <c r="L11" s="20" t="n">
        <v>6.54395982</v>
      </c>
      <c r="M11" s="18" t="n">
        <v>468.62085748</v>
      </c>
      <c r="N11" s="20" t="n">
        <v>5.0129042</v>
      </c>
      <c r="O11" s="18" t="s">
        <v>404</v>
      </c>
      <c r="P11" s="20" t="s">
        <v>404</v>
      </c>
      <c r="Q11" s="18" t="s">
        <v>404</v>
      </c>
      <c r="R11" s="20" t="s">
        <v>404</v>
      </c>
      <c r="S11" s="18" t="s">
        <v>404</v>
      </c>
      <c r="T11" s="20" t="s">
        <v>404</v>
      </c>
      <c r="U11" s="18" t="s">
        <v>404</v>
      </c>
      <c r="V11" s="20" t="s">
        <v>404</v>
      </c>
      <c r="W11" s="18" t="n">
        <v>426.45987445</v>
      </c>
      <c r="X11" s="20" t="n">
        <v>14.6035017</v>
      </c>
    </row>
    <row r="12" spans="1:24">
      <c r="A12" s="15" t="s">
        <v>409</v>
      </c>
      <c r="B12" s="17" t="n">
        <v>6894</v>
      </c>
      <c r="C12" s="18">
        <f>(106.0/B12*100)</f>
        <v/>
      </c>
      <c r="D12" s="19" t="n">
        <v>6788</v>
      </c>
      <c r="E12" s="18" t="n">
        <v>510.30269692</v>
      </c>
      <c r="F12" s="20" t="n">
        <v>43.11661422</v>
      </c>
      <c r="G12" s="18" t="n">
        <v>440.24865217</v>
      </c>
      <c r="H12" s="20" t="n">
        <v>11.35186423</v>
      </c>
      <c r="I12" s="18" t="n">
        <v>471.55580579</v>
      </c>
      <c r="J12" s="20" t="n">
        <v>7.4718085</v>
      </c>
      <c r="K12" s="18" t="n">
        <v>496.42913464</v>
      </c>
      <c r="L12" s="20" t="n">
        <v>6.76675281</v>
      </c>
      <c r="M12" s="18" t="n">
        <v>499.0287735</v>
      </c>
      <c r="N12" s="20" t="n">
        <v>4.91393551</v>
      </c>
      <c r="O12" s="18" t="s">
        <v>404</v>
      </c>
      <c r="P12" s="20" t="s">
        <v>404</v>
      </c>
      <c r="Q12" s="18" t="s">
        <v>404</v>
      </c>
      <c r="R12" s="20" t="s">
        <v>404</v>
      </c>
      <c r="S12" s="18" t="s">
        <v>404</v>
      </c>
      <c r="T12" s="20" t="s">
        <v>404</v>
      </c>
      <c r="U12" s="18" t="s">
        <v>404</v>
      </c>
      <c r="V12" s="20" t="s">
        <v>404</v>
      </c>
      <c r="W12" s="18" t="n">
        <v>441.58344573</v>
      </c>
      <c r="X12" s="20" t="n">
        <v>31.04506697</v>
      </c>
    </row>
    <row r="13" spans="1:24">
      <c r="A13" s="15" t="s">
        <v>410</v>
      </c>
      <c r="B13" s="17" t="n">
        <v>7161</v>
      </c>
      <c r="C13" s="18">
        <f>(1175.0/B13*100)</f>
        <v/>
      </c>
      <c r="D13" s="19" t="n">
        <v>5986</v>
      </c>
      <c r="E13" s="18" t="n">
        <v>482.63436542</v>
      </c>
      <c r="F13" s="20" t="n">
        <v>16.22226479</v>
      </c>
      <c r="G13" s="18" t="n">
        <v>497.27226792</v>
      </c>
      <c r="H13" s="20" t="n">
        <v>8.243558009999999</v>
      </c>
      <c r="I13" s="18" t="n">
        <v>500.74643717</v>
      </c>
      <c r="J13" s="20" t="n">
        <v>3.94668704</v>
      </c>
      <c r="K13" s="18" t="n">
        <v>499.70586963</v>
      </c>
      <c r="L13" s="20" t="n">
        <v>5.19308268</v>
      </c>
      <c r="M13" s="18" t="n">
        <v>504.33938431</v>
      </c>
      <c r="N13" s="20" t="n">
        <v>6.2249315</v>
      </c>
      <c r="O13" s="18" t="s">
        <v>404</v>
      </c>
      <c r="P13" s="20" t="s">
        <v>404</v>
      </c>
      <c r="Q13" s="18" t="s">
        <v>404</v>
      </c>
      <c r="R13" s="20" t="s">
        <v>404</v>
      </c>
      <c r="S13" s="18" t="s">
        <v>404</v>
      </c>
      <c r="T13" s="20" t="s">
        <v>404</v>
      </c>
      <c r="U13" s="18" t="s">
        <v>404</v>
      </c>
      <c r="V13" s="20" t="s">
        <v>404</v>
      </c>
      <c r="W13" s="18" t="n">
        <v>497.8823657</v>
      </c>
      <c r="X13" s="20" t="n">
        <v>8.525023600000001</v>
      </c>
    </row>
    <row r="14" spans="1:24">
      <c r="A14" s="15" t="s">
        <v>411</v>
      </c>
      <c r="B14" s="17" t="n">
        <v>5587</v>
      </c>
      <c r="C14" s="18">
        <f>(0.0/B14*100)</f>
        <v/>
      </c>
      <c r="D14" s="19" t="n">
        <v>5587</v>
      </c>
      <c r="E14" s="18" t="n">
        <v>506.95773018</v>
      </c>
      <c r="F14" s="20" t="n">
        <v>22.04223214</v>
      </c>
      <c r="G14" s="18" t="n">
        <v>493.47595929</v>
      </c>
      <c r="H14" s="20" t="n">
        <v>20.52522326</v>
      </c>
      <c r="I14" s="18" t="n">
        <v>499.75548422</v>
      </c>
      <c r="J14" s="20" t="n">
        <v>5.96123455</v>
      </c>
      <c r="K14" s="18" t="n">
        <v>522.16230153</v>
      </c>
      <c r="L14" s="20" t="n">
        <v>3.81435601</v>
      </c>
      <c r="M14" s="18" t="n">
        <v>521.2562437399999</v>
      </c>
      <c r="N14" s="20" t="n">
        <v>3.3854674</v>
      </c>
      <c r="O14" s="18" t="s">
        <v>404</v>
      </c>
      <c r="P14" s="20" t="s">
        <v>404</v>
      </c>
      <c r="Q14" s="18" t="s">
        <v>404</v>
      </c>
      <c r="R14" s="20" t="s">
        <v>404</v>
      </c>
      <c r="S14" s="18" t="s">
        <v>404</v>
      </c>
      <c r="T14" s="20" t="s">
        <v>404</v>
      </c>
      <c r="U14" s="18" t="s">
        <v>404</v>
      </c>
      <c r="V14" s="20" t="s">
        <v>404</v>
      </c>
      <c r="W14" s="18" t="n">
        <v>533.64728325</v>
      </c>
      <c r="X14" s="20" t="n">
        <v>12.67573046</v>
      </c>
    </row>
    <row r="15" spans="1:24">
      <c r="A15" s="15" t="s">
        <v>412</v>
      </c>
      <c r="B15" s="17" t="n">
        <v>5882</v>
      </c>
      <c r="C15" s="18">
        <f>(0.0/B15*100)</f>
        <v/>
      </c>
      <c r="D15" s="19" t="n">
        <v>5882</v>
      </c>
      <c r="E15" s="18" t="s">
        <v>404</v>
      </c>
      <c r="F15" s="20" t="s">
        <v>404</v>
      </c>
      <c r="G15" s="18" t="n">
        <v>567.9443304599999</v>
      </c>
      <c r="H15" s="20" t="n">
        <v>8.866862599999999</v>
      </c>
      <c r="I15" s="18" t="n">
        <v>529.11737413</v>
      </c>
      <c r="J15" s="20" t="n">
        <v>5.23251148</v>
      </c>
      <c r="K15" s="18" t="n">
        <v>526.35834081</v>
      </c>
      <c r="L15" s="20" t="n">
        <v>3.50361469</v>
      </c>
      <c r="M15" s="18" t="n">
        <v>520.13784438</v>
      </c>
      <c r="N15" s="20" t="n">
        <v>5.84799326</v>
      </c>
      <c r="O15" s="18" t="s">
        <v>404</v>
      </c>
      <c r="P15" s="20" t="s">
        <v>404</v>
      </c>
      <c r="Q15" s="18" t="s">
        <v>404</v>
      </c>
      <c r="R15" s="20" t="s">
        <v>404</v>
      </c>
      <c r="S15" s="18" t="s">
        <v>404</v>
      </c>
      <c r="T15" s="20" t="s">
        <v>404</v>
      </c>
      <c r="U15" s="18" t="s">
        <v>404</v>
      </c>
      <c r="V15" s="20" t="s">
        <v>404</v>
      </c>
      <c r="W15" s="18" t="n">
        <v>542.47820744</v>
      </c>
      <c r="X15" s="20" t="n">
        <v>24.60272798</v>
      </c>
    </row>
    <row r="16" spans="1:24">
      <c r="A16" s="15" t="s">
        <v>413</v>
      </c>
      <c r="B16" s="17" t="n">
        <v>6108</v>
      </c>
      <c r="C16" s="18">
        <f>(495.0/B16*100)</f>
        <v/>
      </c>
      <c r="D16" s="19" t="n">
        <v>5613</v>
      </c>
      <c r="E16" s="18" t="n">
        <v>476.43204529</v>
      </c>
      <c r="F16" s="20" t="n">
        <v>25.61567042</v>
      </c>
      <c r="G16" s="18" t="n">
        <v>495.75849444</v>
      </c>
      <c r="H16" s="20" t="n">
        <v>12.21974737</v>
      </c>
      <c r="I16" s="18" t="n">
        <v>486.77963824</v>
      </c>
      <c r="J16" s="20" t="n">
        <v>14.19613483</v>
      </c>
      <c r="K16" s="18" t="n">
        <v>512.10594568</v>
      </c>
      <c r="L16" s="20" t="n">
        <v>14.52871486</v>
      </c>
      <c r="M16" s="18" t="n">
        <v>514.47737891</v>
      </c>
      <c r="N16" s="20" t="n">
        <v>6.89782307</v>
      </c>
      <c r="O16" s="18" t="s">
        <v>404</v>
      </c>
      <c r="P16" s="20" t="s">
        <v>404</v>
      </c>
      <c r="Q16" s="18" t="s">
        <v>404</v>
      </c>
      <c r="R16" s="20" t="s">
        <v>404</v>
      </c>
      <c r="S16" s="18" t="s">
        <v>404</v>
      </c>
      <c r="T16" s="20" t="s">
        <v>404</v>
      </c>
      <c r="U16" s="18" t="s">
        <v>404</v>
      </c>
      <c r="V16" s="20" t="s">
        <v>404</v>
      </c>
      <c r="W16" s="18" t="n">
        <v>436.34740739</v>
      </c>
      <c r="X16" s="20" t="n">
        <v>26.01459118</v>
      </c>
    </row>
    <row r="17" spans="1:24">
      <c r="A17" s="15" t="s">
        <v>414</v>
      </c>
      <c r="B17" s="17" t="n">
        <v>6504</v>
      </c>
      <c r="C17" s="18">
        <f>(1325.0/B17*100)</f>
        <v/>
      </c>
      <c r="D17" s="19" t="n">
        <v>5179</v>
      </c>
      <c r="E17" s="18" t="n">
        <v>562.14206997</v>
      </c>
      <c r="F17" s="20" t="n">
        <v>36.57843578</v>
      </c>
      <c r="G17" s="18" t="n">
        <v>524.22968923</v>
      </c>
      <c r="H17" s="20" t="n">
        <v>11.3017404</v>
      </c>
      <c r="I17" s="18" t="n">
        <v>488.78879732</v>
      </c>
      <c r="J17" s="20" t="n">
        <v>8.798106170000001</v>
      </c>
      <c r="K17" s="18" t="n">
        <v>508.33869528</v>
      </c>
      <c r="L17" s="20" t="n">
        <v>12.23891631</v>
      </c>
      <c r="M17" s="18" t="n">
        <v>513.30944168</v>
      </c>
      <c r="N17" s="20" t="n">
        <v>7.60637635</v>
      </c>
      <c r="O17" s="18" t="s">
        <v>404</v>
      </c>
      <c r="P17" s="20" t="s">
        <v>404</v>
      </c>
      <c r="Q17" s="18" t="s">
        <v>404</v>
      </c>
      <c r="R17" s="20" t="s">
        <v>404</v>
      </c>
      <c r="S17" s="18" t="s">
        <v>404</v>
      </c>
      <c r="T17" s="20" t="s">
        <v>404</v>
      </c>
      <c r="U17" s="18" t="s">
        <v>404</v>
      </c>
      <c r="V17" s="20" t="s">
        <v>404</v>
      </c>
      <c r="W17" s="18" t="n">
        <v>552.57077075</v>
      </c>
      <c r="X17" s="20" t="n">
        <v>19.8993295</v>
      </c>
    </row>
    <row r="18" spans="1:24">
      <c r="A18" s="15" t="s">
        <v>415</v>
      </c>
      <c r="B18" s="17" t="n">
        <v>5532</v>
      </c>
      <c r="C18" s="18">
        <f>(0.0/B18*100)</f>
        <v/>
      </c>
      <c r="D18" s="19" t="n">
        <v>5532</v>
      </c>
      <c r="E18" s="18" t="n">
        <v>450.41428855</v>
      </c>
      <c r="F18" s="20" t="n">
        <v>5.74597528</v>
      </c>
      <c r="G18" s="18" t="n">
        <v>433.96423468</v>
      </c>
      <c r="H18" s="20" t="n">
        <v>26.31681621</v>
      </c>
      <c r="I18" s="18" t="n">
        <v>470.5292789</v>
      </c>
      <c r="J18" s="20" t="n">
        <v>6.00182753</v>
      </c>
      <c r="K18" s="18" t="n">
        <v>460.04350739</v>
      </c>
      <c r="L18" s="20" t="n">
        <v>9.345713979999999</v>
      </c>
      <c r="M18" s="18" t="n">
        <v>472.29548697</v>
      </c>
      <c r="N18" s="20" t="n">
        <v>9.83308237</v>
      </c>
      <c r="O18" s="18" t="s">
        <v>404</v>
      </c>
      <c r="P18" s="20" t="s">
        <v>404</v>
      </c>
      <c r="Q18" s="18" t="s">
        <v>404</v>
      </c>
      <c r="R18" s="20" t="s">
        <v>404</v>
      </c>
      <c r="S18" s="18" t="s">
        <v>404</v>
      </c>
      <c r="T18" s="20" t="s">
        <v>404</v>
      </c>
      <c r="U18" s="18" t="s">
        <v>404</v>
      </c>
      <c r="V18" s="20" t="s">
        <v>404</v>
      </c>
      <c r="W18" s="18" t="n">
        <v>452.51928893</v>
      </c>
      <c r="X18" s="20" t="n">
        <v>31.7941718</v>
      </c>
    </row>
    <row r="19" spans="1:24">
      <c r="A19" s="15" t="s">
        <v>416</v>
      </c>
      <c r="B19" s="17" t="n">
        <v>5658</v>
      </c>
      <c r="C19" s="18">
        <f>(327.0/B19*100)</f>
        <v/>
      </c>
      <c r="D19" s="19" t="n">
        <v>5331</v>
      </c>
      <c r="E19" s="18" t="n">
        <v>364.13961547</v>
      </c>
      <c r="F19" s="20" t="n">
        <v>23.86590001</v>
      </c>
      <c r="G19" s="18" t="n">
        <v>465.49500297</v>
      </c>
      <c r="H19" s="20" t="n">
        <v>8.69625765</v>
      </c>
      <c r="I19" s="18" t="n">
        <v>472.12141105</v>
      </c>
      <c r="J19" s="20" t="n">
        <v>10.73402357</v>
      </c>
      <c r="K19" s="18" t="n">
        <v>456.28789459</v>
      </c>
      <c r="L19" s="20" t="n">
        <v>9.08724041</v>
      </c>
      <c r="M19" s="18" t="n">
        <v>489.5450484</v>
      </c>
      <c r="N19" s="20" t="n">
        <v>8.848826620000001</v>
      </c>
      <c r="O19" s="18" t="s">
        <v>404</v>
      </c>
      <c r="P19" s="20" t="s">
        <v>404</v>
      </c>
      <c r="Q19" s="18" t="s">
        <v>404</v>
      </c>
      <c r="R19" s="20" t="s">
        <v>404</v>
      </c>
      <c r="S19" s="18" t="s">
        <v>404</v>
      </c>
      <c r="T19" s="20" t="s">
        <v>404</v>
      </c>
      <c r="U19" s="18" t="s">
        <v>404</v>
      </c>
      <c r="V19" s="20" t="s">
        <v>404</v>
      </c>
      <c r="W19" s="18" t="n">
        <v>501.98742443</v>
      </c>
      <c r="X19" s="20" t="n">
        <v>32.19315539</v>
      </c>
    </row>
    <row r="20" spans="1:24">
      <c r="A20" s="15" t="s">
        <v>417</v>
      </c>
      <c r="B20" s="17" t="n">
        <v>3371</v>
      </c>
      <c r="C20" s="18">
        <f>(24.0/B20*100)</f>
        <v/>
      </c>
      <c r="D20" s="19" t="n">
        <v>3347</v>
      </c>
      <c r="E20" s="18" t="s">
        <v>404</v>
      </c>
      <c r="F20" s="20" t="s">
        <v>404</v>
      </c>
      <c r="G20" s="18" t="s">
        <v>404</v>
      </c>
      <c r="H20" s="20" t="s">
        <v>404</v>
      </c>
      <c r="I20" s="18" t="n">
        <v>478.07510968</v>
      </c>
      <c r="J20" s="20" t="n">
        <v>4.64623839</v>
      </c>
      <c r="K20" s="18" t="n">
        <v>490.43432294</v>
      </c>
      <c r="L20" s="20" t="n">
        <v>3.18110971</v>
      </c>
      <c r="M20" s="18" t="n">
        <v>476.15055077</v>
      </c>
      <c r="N20" s="20" t="n">
        <v>2.95224144</v>
      </c>
      <c r="O20" s="18" t="s">
        <v>404</v>
      </c>
      <c r="P20" s="20" t="s">
        <v>404</v>
      </c>
      <c r="Q20" s="18" t="s">
        <v>404</v>
      </c>
      <c r="R20" s="20" t="s">
        <v>404</v>
      </c>
      <c r="S20" s="18" t="s">
        <v>404</v>
      </c>
      <c r="T20" s="20" t="s">
        <v>404</v>
      </c>
      <c r="U20" s="18" t="s">
        <v>404</v>
      </c>
      <c r="V20" s="20" t="s">
        <v>404</v>
      </c>
      <c r="W20" s="18" t="n">
        <v>426.40696842</v>
      </c>
      <c r="X20" s="20" t="n">
        <v>18.78917593</v>
      </c>
    </row>
    <row r="21" spans="1:24">
      <c r="A21" s="15" t="s">
        <v>418</v>
      </c>
      <c r="B21" s="17" t="n">
        <v>5741</v>
      </c>
      <c r="C21" s="18">
        <f>(0.0/B21*100)</f>
        <v/>
      </c>
      <c r="D21" s="19" t="n">
        <v>5741</v>
      </c>
      <c r="E21" s="18" t="n">
        <v>489.67333636</v>
      </c>
      <c r="F21" s="20" t="n">
        <v>19.67626516</v>
      </c>
      <c r="G21" s="18" t="n">
        <v>518.4101229</v>
      </c>
      <c r="H21" s="20" t="n">
        <v>7.27441593</v>
      </c>
      <c r="I21" s="18" t="n">
        <v>523.56560293</v>
      </c>
      <c r="J21" s="20" t="n">
        <v>4.19535075</v>
      </c>
      <c r="K21" s="18" t="n">
        <v>518.07389161</v>
      </c>
      <c r="L21" s="20" t="n">
        <v>7.15510771</v>
      </c>
      <c r="M21" s="18" t="n">
        <v>526.24023041</v>
      </c>
      <c r="N21" s="20" t="n">
        <v>5.43353353</v>
      </c>
      <c r="O21" s="18" t="s">
        <v>404</v>
      </c>
      <c r="P21" s="20" t="s">
        <v>404</v>
      </c>
      <c r="Q21" s="18" t="s">
        <v>404</v>
      </c>
      <c r="R21" s="20" t="s">
        <v>404</v>
      </c>
      <c r="S21" s="18" t="s">
        <v>404</v>
      </c>
      <c r="T21" s="20" t="s">
        <v>404</v>
      </c>
      <c r="U21" s="18" t="s">
        <v>404</v>
      </c>
      <c r="V21" s="20" t="s">
        <v>404</v>
      </c>
      <c r="W21" s="18" t="n">
        <v>506.712526</v>
      </c>
      <c r="X21" s="20" t="n">
        <v>7.96525686</v>
      </c>
    </row>
    <row r="22" spans="1:24">
      <c r="A22" s="15" t="s">
        <v>419</v>
      </c>
      <c r="B22" s="17" t="n">
        <v>6598</v>
      </c>
      <c r="C22" s="18">
        <f>(0.0/B22*100)</f>
        <v/>
      </c>
      <c r="D22" s="19" t="n">
        <v>6598</v>
      </c>
      <c r="E22" s="18" t="n">
        <v>553.7544113</v>
      </c>
      <c r="F22" s="20" t="n">
        <v>11.96436905</v>
      </c>
      <c r="G22" s="18" t="n">
        <v>466.75313515</v>
      </c>
      <c r="H22" s="20" t="n">
        <v>14.07744147</v>
      </c>
      <c r="I22" s="18" t="n">
        <v>489.86434685</v>
      </c>
      <c r="J22" s="20" t="n">
        <v>8.491777770000001</v>
      </c>
      <c r="K22" s="18" t="n">
        <v>446.80463772</v>
      </c>
      <c r="L22" s="20" t="n">
        <v>11.35953369</v>
      </c>
      <c r="M22" s="18" t="n">
        <v>491.38756489</v>
      </c>
      <c r="N22" s="20" t="n">
        <v>8.803664400000001</v>
      </c>
      <c r="O22" s="18" t="s">
        <v>404</v>
      </c>
      <c r="P22" s="20" t="s">
        <v>404</v>
      </c>
      <c r="Q22" s="18" t="s">
        <v>404</v>
      </c>
      <c r="R22" s="20" t="s">
        <v>404</v>
      </c>
      <c r="S22" s="18" t="s">
        <v>404</v>
      </c>
      <c r="T22" s="20" t="s">
        <v>404</v>
      </c>
      <c r="U22" s="18" t="s">
        <v>404</v>
      </c>
      <c r="V22" s="20" t="s">
        <v>404</v>
      </c>
      <c r="W22" s="18" t="n">
        <v>513.01861764</v>
      </c>
      <c r="X22" s="20" t="n">
        <v>37.38456839</v>
      </c>
    </row>
    <row r="23" spans="1:24">
      <c r="A23" s="15" t="s">
        <v>420</v>
      </c>
      <c r="B23" s="17" t="n">
        <v>11583</v>
      </c>
      <c r="C23" s="18">
        <f>(3185.0/B23*100)</f>
        <v/>
      </c>
      <c r="D23" s="19" t="n">
        <v>8398</v>
      </c>
      <c r="E23" s="18" t="n">
        <v>502.17558819</v>
      </c>
      <c r="F23" s="20" t="n">
        <v>25.78124417</v>
      </c>
      <c r="G23" s="18" t="n">
        <v>507.09480266</v>
      </c>
      <c r="H23" s="20" t="n">
        <v>13.63347512</v>
      </c>
      <c r="I23" s="18" t="n">
        <v>486.41524359</v>
      </c>
      <c r="J23" s="20" t="n">
        <v>11.3469795</v>
      </c>
      <c r="K23" s="18" t="n">
        <v>486.82826369</v>
      </c>
      <c r="L23" s="20" t="n">
        <v>7.10443675</v>
      </c>
      <c r="M23" s="18" t="n">
        <v>484.11132496</v>
      </c>
      <c r="N23" s="20" t="n">
        <v>7.55710275</v>
      </c>
      <c r="O23" s="18" t="s">
        <v>404</v>
      </c>
      <c r="P23" s="20" t="s">
        <v>404</v>
      </c>
      <c r="Q23" s="18" t="s">
        <v>404</v>
      </c>
      <c r="R23" s="20" t="s">
        <v>404</v>
      </c>
      <c r="S23" s="18" t="s">
        <v>404</v>
      </c>
      <c r="T23" s="20" t="s">
        <v>404</v>
      </c>
      <c r="U23" s="18" t="s">
        <v>404</v>
      </c>
      <c r="V23" s="20" t="s">
        <v>404</v>
      </c>
      <c r="W23" s="18" t="n">
        <v>479.43977044</v>
      </c>
      <c r="X23" s="20" t="n">
        <v>21.18623817</v>
      </c>
    </row>
    <row r="24" spans="1:24">
      <c r="A24" s="15" t="s">
        <v>421</v>
      </c>
      <c r="B24" s="17" t="n">
        <v>6647</v>
      </c>
      <c r="C24" s="18">
        <f>(0.0/B24*100)</f>
        <v/>
      </c>
      <c r="D24" s="19" t="n">
        <v>6647</v>
      </c>
      <c r="E24" s="18" t="s">
        <v>404</v>
      </c>
      <c r="F24" s="20" t="s">
        <v>404</v>
      </c>
      <c r="G24" s="18" t="s">
        <v>404</v>
      </c>
      <c r="H24" s="20" t="s">
        <v>404</v>
      </c>
      <c r="I24" s="18" t="n">
        <v>511.99455749</v>
      </c>
      <c r="J24" s="20" t="n">
        <v>3.97630879</v>
      </c>
      <c r="K24" s="18" t="n">
        <v>536.63807702</v>
      </c>
      <c r="L24" s="20" t="n">
        <v>10.62878128</v>
      </c>
      <c r="M24" s="18" t="n">
        <v>525.62613058</v>
      </c>
      <c r="N24" s="20" t="n">
        <v>14.11593749</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510.9717571</v>
      </c>
      <c r="F25" s="20" t="n">
        <v>9.25212645</v>
      </c>
      <c r="G25" s="18" t="n">
        <v>532.85598249</v>
      </c>
      <c r="H25" s="20" t="n">
        <v>12.97615401</v>
      </c>
      <c r="I25" s="18" t="n">
        <v>517.41200767</v>
      </c>
      <c r="J25" s="20" t="n">
        <v>4.72541976</v>
      </c>
      <c r="K25" s="18" t="n">
        <v>508.49781042</v>
      </c>
      <c r="L25" s="20" t="n">
        <v>21.75418461</v>
      </c>
      <c r="M25" s="18" t="n">
        <v>542.04494912</v>
      </c>
      <c r="N25" s="20" t="n">
        <v>11.33623006</v>
      </c>
      <c r="O25" s="18" t="s">
        <v>404</v>
      </c>
      <c r="P25" s="20" t="s">
        <v>404</v>
      </c>
      <c r="Q25" s="18" t="s">
        <v>404</v>
      </c>
      <c r="R25" s="20" t="s">
        <v>404</v>
      </c>
      <c r="S25" s="18" t="s">
        <v>404</v>
      </c>
      <c r="T25" s="20" t="s">
        <v>404</v>
      </c>
      <c r="U25" s="18" t="s">
        <v>404</v>
      </c>
      <c r="V25" s="20" t="s">
        <v>404</v>
      </c>
      <c r="W25" s="18" t="n">
        <v>477.67648421</v>
      </c>
      <c r="X25" s="20" t="n">
        <v>11.79627639</v>
      </c>
    </row>
    <row r="26" spans="1:24">
      <c r="A26" s="15" t="s">
        <v>423</v>
      </c>
      <c r="B26" s="17" t="n">
        <v>4869</v>
      </c>
      <c r="C26" s="18">
        <f>(11.0/B26*100)</f>
        <v/>
      </c>
      <c r="D26" s="19" t="n">
        <v>4858</v>
      </c>
      <c r="E26" s="18" t="s">
        <v>404</v>
      </c>
      <c r="F26" s="20" t="s">
        <v>404</v>
      </c>
      <c r="G26" s="18" t="n">
        <v>494.67359182</v>
      </c>
      <c r="H26" s="20" t="n">
        <v>13.63124791</v>
      </c>
      <c r="I26" s="18" t="n">
        <v>487.36656969</v>
      </c>
      <c r="J26" s="20" t="n">
        <v>6.40913758</v>
      </c>
      <c r="K26" s="18" t="n">
        <v>494.58526018</v>
      </c>
      <c r="L26" s="20" t="n">
        <v>3.731826</v>
      </c>
      <c r="M26" s="18" t="n">
        <v>482.33740057</v>
      </c>
      <c r="N26" s="20" t="n">
        <v>2.9788843</v>
      </c>
      <c r="O26" s="18" t="s">
        <v>404</v>
      </c>
      <c r="P26" s="20" t="s">
        <v>404</v>
      </c>
      <c r="Q26" s="18" t="s">
        <v>404</v>
      </c>
      <c r="R26" s="20" t="s">
        <v>404</v>
      </c>
      <c r="S26" s="18" t="s">
        <v>404</v>
      </c>
      <c r="T26" s="20" t="s">
        <v>404</v>
      </c>
      <c r="U26" s="18" t="s">
        <v>404</v>
      </c>
      <c r="V26" s="20" t="s">
        <v>404</v>
      </c>
      <c r="W26" s="18" t="n">
        <v>468.84242157</v>
      </c>
      <c r="X26" s="20" t="n">
        <v>18.3846845</v>
      </c>
    </row>
    <row r="27" spans="1:24">
      <c r="A27" s="15" t="s">
        <v>424</v>
      </c>
      <c r="B27" s="17" t="n">
        <v>5299</v>
      </c>
      <c r="C27" s="18">
        <f>(0.0/B27*100)</f>
        <v/>
      </c>
      <c r="D27" s="19" t="n">
        <v>5299</v>
      </c>
      <c r="E27" s="18" t="n">
        <v>430.32761171</v>
      </c>
      <c r="F27" s="20" t="n">
        <v>6.49033001</v>
      </c>
      <c r="G27" s="18" t="n">
        <v>463.78349562</v>
      </c>
      <c r="H27" s="20" t="n">
        <v>3.62530075</v>
      </c>
      <c r="I27" s="18" t="n">
        <v>440.75884314</v>
      </c>
      <c r="J27" s="20" t="n">
        <v>5.00178057</v>
      </c>
      <c r="K27" s="18" t="n">
        <v>516.8110326</v>
      </c>
      <c r="L27" s="20" t="n">
        <v>3.83461873</v>
      </c>
      <c r="M27" s="18" t="n">
        <v>484.44057364</v>
      </c>
      <c r="N27" s="20" t="n">
        <v>1.39160663</v>
      </c>
      <c r="O27" s="18" t="s">
        <v>404</v>
      </c>
      <c r="P27" s="20" t="s">
        <v>404</v>
      </c>
      <c r="Q27" s="18" t="s">
        <v>404</v>
      </c>
      <c r="R27" s="20" t="s">
        <v>404</v>
      </c>
      <c r="S27" s="18" t="s">
        <v>404</v>
      </c>
      <c r="T27" s="20" t="s">
        <v>404</v>
      </c>
      <c r="U27" s="18" t="s">
        <v>404</v>
      </c>
      <c r="V27" s="20" t="s">
        <v>404</v>
      </c>
      <c r="W27" s="18" t="n">
        <v>436.54680689</v>
      </c>
      <c r="X27" s="20" t="n">
        <v>17.3454736</v>
      </c>
    </row>
    <row r="28" spans="1:24">
      <c r="A28" s="15" t="s">
        <v>425</v>
      </c>
      <c r="B28" s="17" t="n">
        <v>7568</v>
      </c>
      <c r="C28" s="18">
        <f>(0.0/B28*100)</f>
        <v/>
      </c>
      <c r="D28" s="19" t="n">
        <v>7568</v>
      </c>
      <c r="E28" s="18" t="n">
        <v>441.46543397</v>
      </c>
      <c r="F28" s="20" t="n">
        <v>12.69067482</v>
      </c>
      <c r="G28" s="18" t="n">
        <v>440.75181761</v>
      </c>
      <c r="H28" s="20" t="n">
        <v>9.428165290000001</v>
      </c>
      <c r="I28" s="18" t="n">
        <v>422.29250491</v>
      </c>
      <c r="J28" s="20" t="n">
        <v>4.62672927</v>
      </c>
      <c r="K28" s="18" t="n">
        <v>416.23910168</v>
      </c>
      <c r="L28" s="20" t="n">
        <v>6.08726265</v>
      </c>
      <c r="M28" s="18" t="n">
        <v>427.05873382</v>
      </c>
      <c r="N28" s="20" t="n">
        <v>8.203742370000001</v>
      </c>
      <c r="O28" s="18" t="s">
        <v>404</v>
      </c>
      <c r="P28" s="20" t="s">
        <v>404</v>
      </c>
      <c r="Q28" s="18" t="s">
        <v>404</v>
      </c>
      <c r="R28" s="20" t="s">
        <v>404</v>
      </c>
      <c r="S28" s="18" t="s">
        <v>404</v>
      </c>
      <c r="T28" s="20" t="s">
        <v>404</v>
      </c>
      <c r="U28" s="18" t="s">
        <v>404</v>
      </c>
      <c r="V28" s="20" t="s">
        <v>404</v>
      </c>
      <c r="W28" s="18" t="n">
        <v>365.58425447</v>
      </c>
      <c r="X28" s="20" t="n">
        <v>12.130103</v>
      </c>
    </row>
    <row r="29" spans="1:24">
      <c r="A29" s="15" t="s">
        <v>426</v>
      </c>
      <c r="B29" s="17" t="n">
        <v>5385</v>
      </c>
      <c r="C29" s="18">
        <f>(1123.0/B29*100)</f>
        <v/>
      </c>
      <c r="D29" s="19" t="n">
        <v>4262</v>
      </c>
      <c r="E29" s="18" t="n">
        <v>418.70846039</v>
      </c>
      <c r="F29" s="20" t="n">
        <v>21.89157016</v>
      </c>
      <c r="G29" s="18" t="s">
        <v>404</v>
      </c>
      <c r="H29" s="20" t="s">
        <v>404</v>
      </c>
      <c r="I29" s="18" t="n">
        <v>463.3152892</v>
      </c>
      <c r="J29" s="20" t="n">
        <v>28.38358055</v>
      </c>
      <c r="K29" s="18" t="n">
        <v>497.66210644</v>
      </c>
      <c r="L29" s="20" t="n">
        <v>10.43866453</v>
      </c>
      <c r="M29" s="18" t="n">
        <v>526.95557951</v>
      </c>
      <c r="N29" s="20" t="n">
        <v>8.498882650000001</v>
      </c>
      <c r="O29" s="18" t="s">
        <v>404</v>
      </c>
      <c r="P29" s="20" t="s">
        <v>404</v>
      </c>
      <c r="Q29" s="18" t="s">
        <v>404</v>
      </c>
      <c r="R29" s="20" t="s">
        <v>404</v>
      </c>
      <c r="S29" s="18" t="s">
        <v>404</v>
      </c>
      <c r="T29" s="20" t="s">
        <v>404</v>
      </c>
      <c r="U29" s="18" t="s">
        <v>404</v>
      </c>
      <c r="V29" s="20" t="s">
        <v>404</v>
      </c>
      <c r="W29" s="18" t="n">
        <v>485.11514984</v>
      </c>
      <c r="X29" s="20" t="n">
        <v>11.57716724</v>
      </c>
    </row>
    <row r="30" spans="1:24">
      <c r="A30" s="15" t="s">
        <v>427</v>
      </c>
      <c r="B30" s="17" t="n">
        <v>4520</v>
      </c>
      <c r="C30" s="18">
        <f>(1053.0/B30*100)</f>
        <v/>
      </c>
      <c r="D30" s="19" t="n">
        <v>3467</v>
      </c>
      <c r="E30" s="18" t="n">
        <v>451.17458118</v>
      </c>
      <c r="F30" s="20" t="n">
        <v>9.63227333</v>
      </c>
      <c r="G30" s="18" t="n">
        <v>518.11593615</v>
      </c>
      <c r="H30" s="20" t="n">
        <v>12.89663143</v>
      </c>
      <c r="I30" s="18" t="n">
        <v>499.39645068</v>
      </c>
      <c r="J30" s="20" t="n">
        <v>6.97856719</v>
      </c>
      <c r="K30" s="18" t="n">
        <v>517.21184778</v>
      </c>
      <c r="L30" s="20" t="n">
        <v>6.01293777</v>
      </c>
      <c r="M30" s="18" t="n">
        <v>516.08863199</v>
      </c>
      <c r="N30" s="20" t="n">
        <v>6.61171274</v>
      </c>
      <c r="O30" s="18" t="s">
        <v>404</v>
      </c>
      <c r="P30" s="20" t="s">
        <v>404</v>
      </c>
      <c r="Q30" s="18" t="s">
        <v>404</v>
      </c>
      <c r="R30" s="20" t="s">
        <v>404</v>
      </c>
      <c r="S30" s="18" t="s">
        <v>404</v>
      </c>
      <c r="T30" s="20" t="s">
        <v>404</v>
      </c>
      <c r="U30" s="18" t="s">
        <v>404</v>
      </c>
      <c r="V30" s="20" t="s">
        <v>404</v>
      </c>
      <c r="W30" s="18" t="n">
        <v>473.77324918</v>
      </c>
      <c r="X30" s="20" t="n">
        <v>10.49757756</v>
      </c>
    </row>
    <row r="31" spans="1:24">
      <c r="A31" s="15" t="s">
        <v>428</v>
      </c>
      <c r="B31" s="17" t="n">
        <v>5456</v>
      </c>
      <c r="C31" s="18">
        <f>(502.0/B31*100)</f>
        <v/>
      </c>
      <c r="D31" s="19" t="n">
        <v>4954</v>
      </c>
      <c r="E31" s="18" t="s">
        <v>404</v>
      </c>
      <c r="F31" s="20" t="s">
        <v>404</v>
      </c>
      <c r="G31" s="18" t="n">
        <v>508.03833243</v>
      </c>
      <c r="H31" s="20" t="n">
        <v>27.25655799</v>
      </c>
      <c r="I31" s="18" t="n">
        <v>506.44729466</v>
      </c>
      <c r="J31" s="20" t="n">
        <v>5.83454032</v>
      </c>
      <c r="K31" s="18" t="n">
        <v>510.60429173</v>
      </c>
      <c r="L31" s="20" t="n">
        <v>4.84863736</v>
      </c>
      <c r="M31" s="18" t="n">
        <v>519.43025158</v>
      </c>
      <c r="N31" s="20" t="n">
        <v>3.80466943</v>
      </c>
      <c r="O31" s="18" t="s">
        <v>404</v>
      </c>
      <c r="P31" s="20" t="s">
        <v>404</v>
      </c>
      <c r="Q31" s="18" t="s">
        <v>404</v>
      </c>
      <c r="R31" s="20" t="s">
        <v>404</v>
      </c>
      <c r="S31" s="18" t="s">
        <v>404</v>
      </c>
      <c r="T31" s="20" t="s">
        <v>404</v>
      </c>
      <c r="U31" s="18" t="s">
        <v>404</v>
      </c>
      <c r="V31" s="20" t="s">
        <v>404</v>
      </c>
      <c r="W31" s="18" t="n">
        <v>505.9367004</v>
      </c>
      <c r="X31" s="20" t="n">
        <v>11.94714589</v>
      </c>
    </row>
    <row r="32" spans="1:24">
      <c r="A32" s="15" t="s">
        <v>429</v>
      </c>
      <c r="B32" s="17" t="n">
        <v>4478</v>
      </c>
      <c r="C32" s="18">
        <f>(0.0/B32*100)</f>
        <v/>
      </c>
      <c r="D32" s="19" t="n">
        <v>4478</v>
      </c>
      <c r="E32" s="18" t="n">
        <v>518.3297826199999</v>
      </c>
      <c r="F32" s="20" t="n">
        <v>19.48047168</v>
      </c>
      <c r="G32" s="18" t="n">
        <v>500.87246434</v>
      </c>
      <c r="H32" s="20" t="n">
        <v>9.132345239999999</v>
      </c>
      <c r="I32" s="18" t="n">
        <v>500.01483777</v>
      </c>
      <c r="J32" s="20" t="n">
        <v>5.53644224</v>
      </c>
      <c r="K32" s="18" t="n">
        <v>508.02498997</v>
      </c>
      <c r="L32" s="20" t="n">
        <v>4.24272645</v>
      </c>
      <c r="M32" s="18" t="n">
        <v>505.95247963</v>
      </c>
      <c r="N32" s="20" t="n">
        <v>8.198830620000001</v>
      </c>
      <c r="O32" s="18" t="s">
        <v>404</v>
      </c>
      <c r="P32" s="20" t="s">
        <v>404</v>
      </c>
      <c r="Q32" s="18" t="s">
        <v>404</v>
      </c>
      <c r="R32" s="20" t="s">
        <v>404</v>
      </c>
      <c r="S32" s="18" t="s">
        <v>404</v>
      </c>
      <c r="T32" s="20" t="s">
        <v>404</v>
      </c>
      <c r="U32" s="18" t="s">
        <v>404</v>
      </c>
      <c r="V32" s="20" t="s">
        <v>404</v>
      </c>
      <c r="W32" s="18" t="n">
        <v>532.45615257</v>
      </c>
      <c r="X32" s="20" t="n">
        <v>16.58765802</v>
      </c>
    </row>
    <row r="33" spans="1:24">
      <c r="A33" s="15" t="s">
        <v>430</v>
      </c>
      <c r="B33" s="17" t="n">
        <v>7325</v>
      </c>
      <c r="C33" s="18">
        <f>(29.0/B33*100)</f>
        <v/>
      </c>
      <c r="D33" s="19" t="n">
        <v>7296</v>
      </c>
      <c r="E33" s="18" t="n">
        <v>424.85130836</v>
      </c>
      <c r="F33" s="20" t="n">
        <v>19.45480794</v>
      </c>
      <c r="G33" s="18" t="n">
        <v>487.13805681</v>
      </c>
      <c r="H33" s="20" t="n">
        <v>24.72000428</v>
      </c>
      <c r="I33" s="18" t="n">
        <v>515.46064964</v>
      </c>
      <c r="J33" s="20" t="n">
        <v>5.10273861</v>
      </c>
      <c r="K33" s="18" t="n">
        <v>507.72063009</v>
      </c>
      <c r="L33" s="20" t="n">
        <v>3.89640153</v>
      </c>
      <c r="M33" s="18" t="n">
        <v>500.11893631</v>
      </c>
      <c r="N33" s="20" t="n">
        <v>11.64207803</v>
      </c>
      <c r="O33" s="18" t="s">
        <v>404</v>
      </c>
      <c r="P33" s="20" t="s">
        <v>404</v>
      </c>
      <c r="Q33" s="18" t="s">
        <v>404</v>
      </c>
      <c r="R33" s="20" t="s">
        <v>404</v>
      </c>
      <c r="S33" s="18" t="s">
        <v>404</v>
      </c>
      <c r="T33" s="20" t="s">
        <v>404</v>
      </c>
      <c r="U33" s="18" t="s">
        <v>404</v>
      </c>
      <c r="V33" s="20" t="s">
        <v>404</v>
      </c>
      <c r="W33" s="18" t="n">
        <v>420.27979679</v>
      </c>
      <c r="X33" s="20" t="n">
        <v>5.94237575</v>
      </c>
    </row>
    <row r="34" spans="1:24">
      <c r="A34" s="15" t="s">
        <v>431</v>
      </c>
      <c r="B34" s="17" t="n">
        <v>6350</v>
      </c>
      <c r="C34" s="18">
        <f>(0.0/B34*100)</f>
        <v/>
      </c>
      <c r="D34" s="19" t="n">
        <v>6350</v>
      </c>
      <c r="E34" s="18" t="n">
        <v>482.8251</v>
      </c>
      <c r="F34" s="20" t="n">
        <v>28.74317215</v>
      </c>
      <c r="G34" s="18" t="n">
        <v>461.2178315</v>
      </c>
      <c r="H34" s="20" t="n">
        <v>38.4007216</v>
      </c>
      <c r="I34" s="18" t="n">
        <v>460.78216311</v>
      </c>
      <c r="J34" s="20" t="n">
        <v>10.23252461</v>
      </c>
      <c r="K34" s="18" t="n">
        <v>444.29066764</v>
      </c>
      <c r="L34" s="20" t="n">
        <v>6.71888216</v>
      </c>
      <c r="M34" s="18" t="n">
        <v>454.2757292</v>
      </c>
      <c r="N34" s="20" t="n">
        <v>5.96872558</v>
      </c>
      <c r="O34" s="18" t="s">
        <v>404</v>
      </c>
      <c r="P34" s="20" t="s">
        <v>404</v>
      </c>
      <c r="Q34" s="18" t="s">
        <v>404</v>
      </c>
      <c r="R34" s="20" t="s">
        <v>404</v>
      </c>
      <c r="S34" s="18" t="s">
        <v>404</v>
      </c>
      <c r="T34" s="20" t="s">
        <v>404</v>
      </c>
      <c r="U34" s="18" t="s">
        <v>404</v>
      </c>
      <c r="V34" s="20" t="s">
        <v>404</v>
      </c>
      <c r="W34" s="18" t="n">
        <v>490.26125312</v>
      </c>
      <c r="X34" s="20" t="n">
        <v>29.99713796</v>
      </c>
    </row>
    <row r="35" spans="1:24">
      <c r="A35" s="15" t="s">
        <v>432</v>
      </c>
      <c r="B35" s="17" t="n">
        <v>6406</v>
      </c>
      <c r="C35" s="18">
        <f>(443.0/B35*100)</f>
        <v/>
      </c>
      <c r="D35" s="19" t="n">
        <v>5963</v>
      </c>
      <c r="E35" s="18" t="n">
        <v>481.35210676</v>
      </c>
      <c r="F35" s="20" t="n">
        <v>4.53945191</v>
      </c>
      <c r="G35" s="18" t="n">
        <v>506.68881149</v>
      </c>
      <c r="H35" s="20" t="n">
        <v>5.42793861</v>
      </c>
      <c r="I35" s="18" t="n">
        <v>516.7232208200001</v>
      </c>
      <c r="J35" s="20" t="n">
        <v>1.82290632</v>
      </c>
      <c r="K35" s="18" t="n">
        <v>481.04539039</v>
      </c>
      <c r="L35" s="20" t="n">
        <v>3.17573198</v>
      </c>
      <c r="M35" s="18" t="n">
        <v>507.9738717</v>
      </c>
      <c r="N35" s="20" t="n">
        <v>3.69893462</v>
      </c>
      <c r="O35" s="18" t="s">
        <v>404</v>
      </c>
      <c r="P35" s="20" t="s">
        <v>404</v>
      </c>
      <c r="Q35" s="18" t="s">
        <v>404</v>
      </c>
      <c r="R35" s="20" t="s">
        <v>404</v>
      </c>
      <c r="S35" s="18" t="s">
        <v>404</v>
      </c>
      <c r="T35" s="20" t="s">
        <v>404</v>
      </c>
      <c r="U35" s="18" t="s">
        <v>404</v>
      </c>
      <c r="V35" s="20" t="s">
        <v>404</v>
      </c>
      <c r="W35" s="18" t="n">
        <v>476.8731712</v>
      </c>
      <c r="X35" s="20" t="n">
        <v>9.15270469</v>
      </c>
    </row>
    <row r="36" spans="1:24">
      <c r="A36" s="15" t="s">
        <v>433</v>
      </c>
      <c r="B36" s="17" t="n">
        <v>6736</v>
      </c>
      <c r="C36" s="18">
        <f>(10.0/B36*100)</f>
        <v/>
      </c>
      <c r="D36" s="19" t="n">
        <v>6726</v>
      </c>
      <c r="E36" s="18" t="s">
        <v>404</v>
      </c>
      <c r="F36" s="20" t="s">
        <v>404</v>
      </c>
      <c r="G36" s="18" t="n">
        <v>518.72261774</v>
      </c>
      <c r="H36" s="20" t="n">
        <v>10.80961856</v>
      </c>
      <c r="I36" s="18" t="n">
        <v>506.09691636</v>
      </c>
      <c r="J36" s="20" t="n">
        <v>10.22149932</v>
      </c>
      <c r="K36" s="18" t="n">
        <v>492.99480522</v>
      </c>
      <c r="L36" s="20" t="n">
        <v>4.1774772</v>
      </c>
      <c r="M36" s="18" t="n">
        <v>495.51275222</v>
      </c>
      <c r="N36" s="20" t="n">
        <v>3.66260845</v>
      </c>
      <c r="O36" s="18" t="s">
        <v>404</v>
      </c>
      <c r="P36" s="20" t="s">
        <v>404</v>
      </c>
      <c r="Q36" s="18" t="s">
        <v>404</v>
      </c>
      <c r="R36" s="20" t="s">
        <v>404</v>
      </c>
      <c r="S36" s="18" t="s">
        <v>404</v>
      </c>
      <c r="T36" s="20" t="s">
        <v>404</v>
      </c>
      <c r="U36" s="18" t="s">
        <v>404</v>
      </c>
      <c r="V36" s="20" t="s">
        <v>404</v>
      </c>
      <c r="W36" s="18" t="n">
        <v>491.68832582</v>
      </c>
      <c r="X36" s="20" t="n">
        <v>8.737334840000001</v>
      </c>
    </row>
    <row r="37" spans="1:24">
      <c r="A37" s="15" t="s">
        <v>434</v>
      </c>
      <c r="B37" s="17" t="n">
        <v>5458</v>
      </c>
      <c r="C37" s="18">
        <f>(0.0/B37*100)</f>
        <v/>
      </c>
      <c r="D37" s="19" t="n">
        <v>5458</v>
      </c>
      <c r="E37" s="18" t="s">
        <v>404</v>
      </c>
      <c r="F37" s="20" t="s">
        <v>404</v>
      </c>
      <c r="G37" s="18" t="n">
        <v>486.56651192</v>
      </c>
      <c r="H37" s="20" t="n">
        <v>5.72037434</v>
      </c>
      <c r="I37" s="18" t="n">
        <v>492.50521468</v>
      </c>
      <c r="J37" s="20" t="n">
        <v>6.72541457</v>
      </c>
      <c r="K37" s="18" t="n">
        <v>496.81866108</v>
      </c>
      <c r="L37" s="20" t="n">
        <v>4.88465535</v>
      </c>
      <c r="M37" s="18" t="n">
        <v>509.40341481</v>
      </c>
      <c r="N37" s="20" t="n">
        <v>6.30344413</v>
      </c>
      <c r="O37" s="18" t="s">
        <v>404</v>
      </c>
      <c r="P37" s="20" t="s">
        <v>404</v>
      </c>
      <c r="Q37" s="18" t="s">
        <v>404</v>
      </c>
      <c r="R37" s="20" t="s">
        <v>404</v>
      </c>
      <c r="S37" s="18" t="s">
        <v>404</v>
      </c>
      <c r="T37" s="20" t="s">
        <v>404</v>
      </c>
      <c r="U37" s="18" t="s">
        <v>404</v>
      </c>
      <c r="V37" s="20" t="s">
        <v>404</v>
      </c>
      <c r="W37" s="18" t="n">
        <v>577.41200446</v>
      </c>
      <c r="X37" s="20" t="n">
        <v>10.53940533</v>
      </c>
    </row>
    <row r="38" spans="1:24">
      <c r="A38" s="15" t="s">
        <v>435</v>
      </c>
      <c r="B38" s="17" t="n">
        <v>5860</v>
      </c>
      <c r="C38" s="18">
        <f>(268.0/B38*100)</f>
        <v/>
      </c>
      <c r="D38" s="19" t="n">
        <v>5592</v>
      </c>
      <c r="E38" s="18" t="n">
        <v>502.78928884</v>
      </c>
      <c r="F38" s="20" t="n">
        <v>18.46150561</v>
      </c>
      <c r="G38" s="18" t="n">
        <v>507.16497013</v>
      </c>
      <c r="H38" s="20" t="n">
        <v>13.68272743</v>
      </c>
      <c r="I38" s="18" t="n">
        <v>500.04736818</v>
      </c>
      <c r="J38" s="20" t="n">
        <v>13.89091444</v>
      </c>
      <c r="K38" s="18" t="n">
        <v>489.64721082</v>
      </c>
      <c r="L38" s="20" t="n">
        <v>12.7043685</v>
      </c>
      <c r="M38" s="18" t="n">
        <v>487.79067029</v>
      </c>
      <c r="N38" s="20" t="n">
        <v>4.57336741</v>
      </c>
      <c r="O38" s="18" t="s">
        <v>404</v>
      </c>
      <c r="P38" s="20" t="s">
        <v>404</v>
      </c>
      <c r="Q38" s="18" t="s">
        <v>404</v>
      </c>
      <c r="R38" s="20" t="s">
        <v>404</v>
      </c>
      <c r="S38" s="18" t="s">
        <v>404</v>
      </c>
      <c r="T38" s="20" t="s">
        <v>404</v>
      </c>
      <c r="U38" s="18" t="s">
        <v>404</v>
      </c>
      <c r="V38" s="20" t="s">
        <v>404</v>
      </c>
      <c r="W38" s="18" t="n">
        <v>521.36413242</v>
      </c>
      <c r="X38" s="20" t="n">
        <v>30.57893703</v>
      </c>
    </row>
    <row r="39" spans="1:24">
      <c r="A39" s="15" t="s">
        <v>436</v>
      </c>
      <c r="B39" s="17" t="n">
        <v>5895</v>
      </c>
      <c r="C39" s="18">
        <f>(0.0/B39*100)</f>
        <v/>
      </c>
      <c r="D39" s="19" t="n">
        <v>5895</v>
      </c>
      <c r="E39" s="18" t="s">
        <v>404</v>
      </c>
      <c r="F39" s="20" t="s">
        <v>404</v>
      </c>
      <c r="G39" s="18" t="n">
        <v>400.89384199</v>
      </c>
      <c r="H39" s="20" t="n">
        <v>23.90220315</v>
      </c>
      <c r="I39" s="18" t="n">
        <v>433.49718102</v>
      </c>
      <c r="J39" s="20" t="n">
        <v>5.9661413</v>
      </c>
      <c r="K39" s="18" t="n">
        <v>421.07456108</v>
      </c>
      <c r="L39" s="20" t="n">
        <v>8.53744253</v>
      </c>
      <c r="M39" s="18" t="n">
        <v>431.46487702</v>
      </c>
      <c r="N39" s="20" t="n">
        <v>16.13299099</v>
      </c>
      <c r="O39" s="18" t="s">
        <v>404</v>
      </c>
      <c r="P39" s="20" t="s">
        <v>404</v>
      </c>
      <c r="Q39" s="18" t="s">
        <v>404</v>
      </c>
      <c r="R39" s="20" t="s">
        <v>404</v>
      </c>
      <c r="S39" s="18" t="s">
        <v>404</v>
      </c>
      <c r="T39" s="20" t="s">
        <v>404</v>
      </c>
      <c r="U39" s="18" t="s">
        <v>404</v>
      </c>
      <c r="V39" s="20" t="s">
        <v>404</v>
      </c>
      <c r="W39" s="18" t="n">
        <v>359.11838086</v>
      </c>
      <c r="X39" s="20" t="n">
        <v>15.27397869</v>
      </c>
    </row>
    <row r="40" spans="1:24">
      <c r="A40" s="15" t="s">
        <v>437</v>
      </c>
      <c r="B40" s="17" t="n">
        <v>14157</v>
      </c>
      <c r="C40" s="18">
        <f>(2954.0/B40*100)</f>
        <v/>
      </c>
      <c r="D40" s="19" t="n">
        <v>11203</v>
      </c>
      <c r="E40" s="18" t="n">
        <v>492.73375883</v>
      </c>
      <c r="F40" s="20" t="n">
        <v>13.69691387</v>
      </c>
      <c r="G40" s="18" t="n">
        <v>477.98446863</v>
      </c>
      <c r="H40" s="20" t="n">
        <v>10.00252998</v>
      </c>
      <c r="I40" s="18" t="n">
        <v>499.799654</v>
      </c>
      <c r="J40" s="20" t="n">
        <v>5.79480098</v>
      </c>
      <c r="K40" s="18" t="n">
        <v>491.3467511</v>
      </c>
      <c r="L40" s="20" t="n">
        <v>6.0623002</v>
      </c>
      <c r="M40" s="18" t="n">
        <v>519.23929406</v>
      </c>
      <c r="N40" s="20" t="n">
        <v>6.5229281</v>
      </c>
      <c r="O40" s="18" t="s">
        <v>404</v>
      </c>
      <c r="P40" s="20" t="s">
        <v>404</v>
      </c>
      <c r="Q40" s="18" t="s">
        <v>404</v>
      </c>
      <c r="R40" s="20" t="s">
        <v>404</v>
      </c>
      <c r="S40" s="18" t="s">
        <v>404</v>
      </c>
      <c r="T40" s="20" t="s">
        <v>404</v>
      </c>
      <c r="U40" s="18" t="s">
        <v>404</v>
      </c>
      <c r="V40" s="20" t="s">
        <v>404</v>
      </c>
      <c r="W40" s="18" t="n">
        <v>489.4810537</v>
      </c>
      <c r="X40" s="20" t="n">
        <v>7.49861767</v>
      </c>
    </row>
    <row r="41" spans="1:24">
      <c r="A41" s="15" t="s">
        <v>438</v>
      </c>
      <c r="B41" s="17" t="n">
        <v>5712</v>
      </c>
      <c r="C41" s="18">
        <f>(99.0/B41*100)</f>
        <v/>
      </c>
      <c r="D41" s="19" t="n">
        <v>5613</v>
      </c>
      <c r="E41" s="18" t="n">
        <v>311.6588</v>
      </c>
      <c r="F41" s="20" t="n">
        <v>23.74253439</v>
      </c>
      <c r="G41" s="18" t="n">
        <v>449.94979648</v>
      </c>
      <c r="H41" s="20" t="n">
        <v>46.35544382</v>
      </c>
      <c r="I41" s="18" t="n">
        <v>481.63469968</v>
      </c>
      <c r="J41" s="20" t="n">
        <v>12.0633371</v>
      </c>
      <c r="K41" s="18" t="n">
        <v>487.92477382</v>
      </c>
      <c r="L41" s="20" t="n">
        <v>9.64605937</v>
      </c>
      <c r="M41" s="18" t="n">
        <v>502.50813013</v>
      </c>
      <c r="N41" s="20" t="n">
        <v>4.21684623</v>
      </c>
      <c r="O41" s="18" t="s">
        <v>404</v>
      </c>
      <c r="P41" s="20" t="s">
        <v>404</v>
      </c>
      <c r="Q41" s="18" t="s">
        <v>404</v>
      </c>
      <c r="R41" s="20" t="s">
        <v>404</v>
      </c>
      <c r="S41" s="18" t="s">
        <v>404</v>
      </c>
      <c r="T41" s="20" t="s">
        <v>404</v>
      </c>
      <c r="U41" s="18" t="s">
        <v>404</v>
      </c>
      <c r="V41" s="20" t="s">
        <v>404</v>
      </c>
      <c r="W41" s="18" t="n">
        <v>510.92066353</v>
      </c>
      <c r="X41" s="20" t="n">
        <v>17.61872007</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s">
        <v>404</v>
      </c>
      <c r="F44" s="20" t="s">
        <v>404</v>
      </c>
      <c r="G44" s="18" t="n">
        <v>422.37926077</v>
      </c>
      <c r="H44" s="20" t="n">
        <v>16.26790937</v>
      </c>
      <c r="I44" s="18" t="n">
        <v>400.93325318</v>
      </c>
      <c r="J44" s="20" t="n">
        <v>5.42697361</v>
      </c>
      <c r="K44" s="18" t="n">
        <v>397.58605395</v>
      </c>
      <c r="L44" s="20" t="n">
        <v>6.14312261</v>
      </c>
      <c r="M44" s="18" t="n">
        <v>427.91627382</v>
      </c>
      <c r="N44" s="20" t="n">
        <v>13.0867952</v>
      </c>
      <c r="O44" s="18" t="s">
        <v>404</v>
      </c>
      <c r="P44" s="20" t="s">
        <v>404</v>
      </c>
      <c r="Q44" s="18" t="s">
        <v>404</v>
      </c>
      <c r="R44" s="20" t="s">
        <v>404</v>
      </c>
      <c r="S44" s="18" t="s">
        <v>404</v>
      </c>
      <c r="T44" s="20" t="s">
        <v>404</v>
      </c>
      <c r="U44" s="18" t="n">
        <v>346.26950542</v>
      </c>
      <c r="V44" s="20" t="n">
        <v>18.35790117</v>
      </c>
      <c r="W44" s="18" t="n">
        <v>513.13402305</v>
      </c>
      <c r="X44" s="20" t="n">
        <v>10.35893035</v>
      </c>
    </row>
    <row r="45" spans="1:24">
      <c r="A45" s="15" t="s">
        <v>442</v>
      </c>
      <c r="B45" s="17" t="n">
        <v>5519</v>
      </c>
      <c r="C45" s="18">
        <f>(0.0/B45*100)</f>
        <v/>
      </c>
      <c r="D45" s="19" t="n">
        <v>5519</v>
      </c>
      <c r="E45" s="18" t="n">
        <v>332.04265808</v>
      </c>
      <c r="F45" s="20" t="n">
        <v>11.0987287</v>
      </c>
      <c r="G45" s="18" t="n">
        <v>384.30916684</v>
      </c>
      <c r="H45" s="20" t="n">
        <v>18.7523818</v>
      </c>
      <c r="I45" s="18" t="n">
        <v>345.05299377</v>
      </c>
      <c r="J45" s="20" t="n">
        <v>6.37537674</v>
      </c>
      <c r="K45" s="18" t="n">
        <v>349.60038649</v>
      </c>
      <c r="L45" s="20" t="n">
        <v>6.41396913</v>
      </c>
      <c r="M45" s="18" t="n">
        <v>353.73586581</v>
      </c>
      <c r="N45" s="20" t="n">
        <v>7.73268326</v>
      </c>
      <c r="O45" s="18" t="s">
        <v>404</v>
      </c>
      <c r="P45" s="20" t="s">
        <v>404</v>
      </c>
      <c r="Q45" s="18" t="s">
        <v>404</v>
      </c>
      <c r="R45" s="20" t="s">
        <v>404</v>
      </c>
      <c r="S45" s="18" t="s">
        <v>404</v>
      </c>
      <c r="T45" s="20" t="s">
        <v>404</v>
      </c>
      <c r="U45" s="18" t="s">
        <v>404</v>
      </c>
      <c r="V45" s="20" t="s">
        <v>404</v>
      </c>
      <c r="W45" s="18" t="n">
        <v>353.20562126</v>
      </c>
      <c r="X45" s="20" t="n">
        <v>43.22329481</v>
      </c>
    </row>
    <row r="46" spans="1:24">
      <c r="A46" s="15" t="s">
        <v>443</v>
      </c>
      <c r="B46" s="17" t="n">
        <v>23141</v>
      </c>
      <c r="C46" s="18">
        <f>(4196.0/B46*100)</f>
        <v/>
      </c>
      <c r="D46" s="19" t="n">
        <v>18945</v>
      </c>
      <c r="E46" s="18" t="n">
        <v>379.79929634</v>
      </c>
      <c r="F46" s="20" t="n">
        <v>13.3994432</v>
      </c>
      <c r="G46" s="18" t="n">
        <v>427.16218334</v>
      </c>
      <c r="H46" s="20" t="n">
        <v>15.7763001</v>
      </c>
      <c r="I46" s="18" t="n">
        <v>413.15628529</v>
      </c>
      <c r="J46" s="20" t="n">
        <v>6.35913766</v>
      </c>
      <c r="K46" s="18" t="n">
        <v>413.55592895</v>
      </c>
      <c r="L46" s="20" t="n">
        <v>6.26864585</v>
      </c>
      <c r="M46" s="18" t="n">
        <v>426.79299921</v>
      </c>
      <c r="N46" s="20" t="n">
        <v>5.47992261</v>
      </c>
      <c r="O46" s="18" t="s">
        <v>404</v>
      </c>
      <c r="P46" s="20" t="s">
        <v>404</v>
      </c>
      <c r="Q46" s="18" t="s">
        <v>404</v>
      </c>
      <c r="R46" s="20" t="s">
        <v>404</v>
      </c>
      <c r="S46" s="18" t="s">
        <v>404</v>
      </c>
      <c r="T46" s="20" t="s">
        <v>404</v>
      </c>
      <c r="U46" s="18" t="s">
        <v>404</v>
      </c>
      <c r="V46" s="20" t="s">
        <v>404</v>
      </c>
      <c r="W46" s="18" t="n">
        <v>352.89045473</v>
      </c>
      <c r="X46" s="20" t="n">
        <v>6.9808859</v>
      </c>
    </row>
    <row r="47" spans="1:24">
      <c r="A47" s="15" t="s">
        <v>444</v>
      </c>
      <c r="B47" s="17" t="n">
        <v>5928</v>
      </c>
      <c r="C47" s="18">
        <f>(0.0/B47*100)</f>
        <v/>
      </c>
      <c r="D47" s="19" t="n">
        <v>5928</v>
      </c>
      <c r="E47" s="18" t="n">
        <v>464.8573277</v>
      </c>
      <c r="F47" s="20" t="n">
        <v>49.02126962</v>
      </c>
      <c r="G47" s="18" t="n">
        <v>415.62822166</v>
      </c>
      <c r="H47" s="20" t="n">
        <v>22.99005482</v>
      </c>
      <c r="I47" s="18" t="n">
        <v>414.08586624</v>
      </c>
      <c r="J47" s="20" t="n">
        <v>12.12336536</v>
      </c>
      <c r="K47" s="18" t="n">
        <v>433.44392927</v>
      </c>
      <c r="L47" s="20" t="n">
        <v>10.37815454</v>
      </c>
      <c r="M47" s="18" t="n">
        <v>465.93774269</v>
      </c>
      <c r="N47" s="20" t="n">
        <v>11.45845473</v>
      </c>
      <c r="O47" s="18" t="s">
        <v>404</v>
      </c>
      <c r="P47" s="20" t="s">
        <v>404</v>
      </c>
      <c r="Q47" s="18" t="s">
        <v>404</v>
      </c>
      <c r="R47" s="20" t="s">
        <v>404</v>
      </c>
      <c r="S47" s="18" t="s">
        <v>404</v>
      </c>
      <c r="T47" s="20" t="s">
        <v>404</v>
      </c>
      <c r="U47" s="18" t="s">
        <v>404</v>
      </c>
      <c r="V47" s="20" t="s">
        <v>404</v>
      </c>
      <c r="W47" s="18" t="n">
        <v>443.05608097</v>
      </c>
      <c r="X47" s="20" t="n">
        <v>34.22443443</v>
      </c>
    </row>
    <row r="48" spans="1:24">
      <c r="A48" s="15" t="s">
        <v>445</v>
      </c>
      <c r="B48" s="17" t="n">
        <v>9841</v>
      </c>
      <c r="C48" s="18">
        <f>(40.0/B48*100)</f>
        <v/>
      </c>
      <c r="D48" s="19" t="n">
        <v>9801</v>
      </c>
      <c r="E48" s="18" t="n">
        <v>460.32044534</v>
      </c>
      <c r="F48" s="20" t="n">
        <v>28.34885999</v>
      </c>
      <c r="G48" s="18" t="n">
        <v>466.76383829</v>
      </c>
      <c r="H48" s="20" t="n">
        <v>17.4093264</v>
      </c>
      <c r="I48" s="18" t="n">
        <v>482.33512872</v>
      </c>
      <c r="J48" s="20" t="n">
        <v>11.87748641</v>
      </c>
      <c r="K48" s="18" t="n">
        <v>497.59844974</v>
      </c>
      <c r="L48" s="20" t="n">
        <v>13.81874982</v>
      </c>
      <c r="M48" s="18" t="n">
        <v>514.95349354</v>
      </c>
      <c r="N48" s="20" t="n">
        <v>9.35876798</v>
      </c>
      <c r="O48" s="18" t="s">
        <v>404</v>
      </c>
      <c r="P48" s="20" t="s">
        <v>404</v>
      </c>
      <c r="Q48" s="18" t="s">
        <v>404</v>
      </c>
      <c r="R48" s="20" t="s">
        <v>404</v>
      </c>
      <c r="S48" s="18" t="s">
        <v>404</v>
      </c>
      <c r="T48" s="20" t="s">
        <v>404</v>
      </c>
      <c r="U48" s="18" t="s">
        <v>404</v>
      </c>
      <c r="V48" s="20" t="s">
        <v>404</v>
      </c>
      <c r="W48" s="18" t="n">
        <v>388.42359833</v>
      </c>
      <c r="X48" s="20" t="n">
        <v>11.00937144</v>
      </c>
    </row>
    <row r="49" spans="1:24">
      <c r="A49" s="15" t="s">
        <v>446</v>
      </c>
      <c r="B49" s="17" t="n">
        <v>6349</v>
      </c>
      <c r="C49" s="18">
        <f>(52.0/B49*100)</f>
        <v/>
      </c>
      <c r="D49" s="19" t="n">
        <v>6297</v>
      </c>
      <c r="E49" s="18" t="n">
        <v>409.62892454</v>
      </c>
      <c r="F49" s="20" t="n">
        <v>38.05641485</v>
      </c>
      <c r="G49" s="18" t="n">
        <v>427.32938701</v>
      </c>
      <c r="H49" s="20" t="n">
        <v>24.92492593</v>
      </c>
      <c r="I49" s="18" t="n">
        <v>412.82793012</v>
      </c>
      <c r="J49" s="20" t="n">
        <v>16.0381562</v>
      </c>
      <c r="K49" s="18" t="n">
        <v>411.64635398</v>
      </c>
      <c r="L49" s="20" t="n">
        <v>5.52060902</v>
      </c>
      <c r="M49" s="18" t="n">
        <v>433.14630233</v>
      </c>
      <c r="N49" s="20" t="n">
        <v>4.48416235</v>
      </c>
      <c r="O49" s="18" t="s">
        <v>404</v>
      </c>
      <c r="P49" s="20" t="s">
        <v>404</v>
      </c>
      <c r="Q49" s="18" t="s">
        <v>404</v>
      </c>
      <c r="R49" s="20" t="s">
        <v>404</v>
      </c>
      <c r="S49" s="18" t="s">
        <v>404</v>
      </c>
      <c r="T49" s="20" t="s">
        <v>404</v>
      </c>
      <c r="U49" s="18" t="s">
        <v>404</v>
      </c>
      <c r="V49" s="20" t="s">
        <v>404</v>
      </c>
      <c r="W49" s="18" t="n">
        <v>429.20464671</v>
      </c>
      <c r="X49" s="20" t="n">
        <v>7.96486542</v>
      </c>
    </row>
    <row r="50" spans="1:24">
      <c r="A50" s="15" t="s">
        <v>447</v>
      </c>
      <c r="B50" s="17" t="n">
        <v>11795</v>
      </c>
      <c r="C50" s="18">
        <f>(1031.0/B50*100)</f>
        <v/>
      </c>
      <c r="D50" s="19" t="n">
        <v>10764</v>
      </c>
      <c r="E50" s="18" t="n">
        <v>428.23165083</v>
      </c>
      <c r="F50" s="20" t="n">
        <v>39.45677852</v>
      </c>
      <c r="G50" s="18" t="n">
        <v>424.25918275</v>
      </c>
      <c r="H50" s="20" t="n">
        <v>11.7673259</v>
      </c>
      <c r="I50" s="18" t="n">
        <v>425.83270397</v>
      </c>
      <c r="J50" s="20" t="n">
        <v>6.2506049</v>
      </c>
      <c r="K50" s="18" t="n">
        <v>420.68212014</v>
      </c>
      <c r="L50" s="20" t="n">
        <v>15.4321952</v>
      </c>
      <c r="M50" s="18" t="n">
        <v>436.01885863</v>
      </c>
      <c r="N50" s="20" t="n">
        <v>5.58945054</v>
      </c>
      <c r="O50" s="18" t="s">
        <v>404</v>
      </c>
      <c r="P50" s="20" t="s">
        <v>404</v>
      </c>
      <c r="Q50" s="18" t="s">
        <v>404</v>
      </c>
      <c r="R50" s="20" t="s">
        <v>404</v>
      </c>
      <c r="S50" s="18" t="s">
        <v>404</v>
      </c>
      <c r="T50" s="20" t="s">
        <v>404</v>
      </c>
      <c r="U50" s="18" t="s">
        <v>404</v>
      </c>
      <c r="V50" s="20" t="s">
        <v>404</v>
      </c>
      <c r="W50" s="18" t="n">
        <v>401.65098284</v>
      </c>
      <c r="X50" s="20" t="n">
        <v>13.50248641</v>
      </c>
    </row>
    <row r="51" spans="1:24">
      <c r="A51" s="15" t="s">
        <v>448</v>
      </c>
      <c r="B51" s="17" t="n">
        <v>6866</v>
      </c>
      <c r="C51" s="18">
        <f>(0.0/B51*100)</f>
        <v/>
      </c>
      <c r="D51" s="19" t="n">
        <v>6866</v>
      </c>
      <c r="E51" s="18" t="n">
        <v>430.26132802</v>
      </c>
      <c r="F51" s="20" t="n">
        <v>14.15826113</v>
      </c>
      <c r="G51" s="18" t="n">
        <v>433.65193928</v>
      </c>
      <c r="H51" s="20" t="n">
        <v>13.35584237</v>
      </c>
      <c r="I51" s="18" t="n">
        <v>424.18598319</v>
      </c>
      <c r="J51" s="20" t="n">
        <v>5.43450325</v>
      </c>
      <c r="K51" s="18" t="n">
        <v>426.61686959</v>
      </c>
      <c r="L51" s="20" t="n">
        <v>3.35084357</v>
      </c>
      <c r="M51" s="18" t="n">
        <v>440.90624234</v>
      </c>
      <c r="N51" s="20" t="n">
        <v>15.07424286</v>
      </c>
      <c r="O51" s="18" t="s">
        <v>404</v>
      </c>
      <c r="P51" s="20" t="s">
        <v>404</v>
      </c>
      <c r="Q51" s="18" t="s">
        <v>404</v>
      </c>
      <c r="R51" s="20" t="s">
        <v>404</v>
      </c>
      <c r="S51" s="18" t="s">
        <v>404</v>
      </c>
      <c r="T51" s="20" t="s">
        <v>404</v>
      </c>
      <c r="U51" s="18" t="s">
        <v>404</v>
      </c>
      <c r="V51" s="20" t="s">
        <v>404</v>
      </c>
      <c r="W51" s="18" t="n">
        <v>424.94740296</v>
      </c>
      <c r="X51" s="20" t="n">
        <v>33.34505054</v>
      </c>
    </row>
    <row r="52" spans="1:24">
      <c r="A52" s="15" t="s">
        <v>449</v>
      </c>
      <c r="B52" s="17" t="n">
        <v>5809</v>
      </c>
      <c r="C52" s="18">
        <f>(0.0/B52*100)</f>
        <v/>
      </c>
      <c r="D52" s="19" t="n">
        <v>5809</v>
      </c>
      <c r="E52" s="18" t="s">
        <v>404</v>
      </c>
      <c r="F52" s="20" t="s">
        <v>404</v>
      </c>
      <c r="G52" s="18" t="n">
        <v>492.83371512</v>
      </c>
      <c r="H52" s="20" t="n">
        <v>12.40782856</v>
      </c>
      <c r="I52" s="18" t="n">
        <v>490.81604949</v>
      </c>
      <c r="J52" s="20" t="n">
        <v>6.72876553</v>
      </c>
      <c r="K52" s="18" t="n">
        <v>476.37808697</v>
      </c>
      <c r="L52" s="20" t="n">
        <v>8.073296020000001</v>
      </c>
      <c r="M52" s="18" t="n">
        <v>490.19575815</v>
      </c>
      <c r="N52" s="20" t="n">
        <v>9.93900509</v>
      </c>
      <c r="O52" s="18" t="s">
        <v>404</v>
      </c>
      <c r="P52" s="20" t="s">
        <v>404</v>
      </c>
      <c r="Q52" s="18" t="s">
        <v>404</v>
      </c>
      <c r="R52" s="20" t="s">
        <v>404</v>
      </c>
      <c r="S52" s="18" t="s">
        <v>404</v>
      </c>
      <c r="T52" s="20" t="s">
        <v>404</v>
      </c>
      <c r="U52" s="18" t="s">
        <v>404</v>
      </c>
      <c r="V52" s="20" t="s">
        <v>404</v>
      </c>
      <c r="W52" s="18" t="n">
        <v>465.87873121</v>
      </c>
      <c r="X52" s="20" t="n">
        <v>16.24037473</v>
      </c>
    </row>
    <row r="53" spans="1:24">
      <c r="A53" s="15" t="s">
        <v>450</v>
      </c>
      <c r="B53" s="17" t="n">
        <v>5571</v>
      </c>
      <c r="C53" s="18">
        <f>(0.0/B53*100)</f>
        <v/>
      </c>
      <c r="D53" s="19" t="n">
        <v>5571</v>
      </c>
      <c r="E53" s="18" t="n">
        <v>400.57575</v>
      </c>
      <c r="F53" s="20" t="n">
        <v>39.9566358</v>
      </c>
      <c r="G53" s="18" t="n">
        <v>362.07767271</v>
      </c>
      <c r="H53" s="20" t="n">
        <v>7.09365741</v>
      </c>
      <c r="I53" s="18" t="n">
        <v>442.781077</v>
      </c>
      <c r="J53" s="20" t="n">
        <v>2.35172263</v>
      </c>
      <c r="K53" s="18" t="n">
        <v>457.63795258</v>
      </c>
      <c r="L53" s="20" t="n">
        <v>3.1683742</v>
      </c>
      <c r="M53" s="18" t="n">
        <v>440.8605115</v>
      </c>
      <c r="N53" s="20" t="n">
        <v>3.03812243</v>
      </c>
      <c r="O53" s="18" t="s">
        <v>404</v>
      </c>
      <c r="P53" s="20" t="s">
        <v>404</v>
      </c>
      <c r="Q53" s="18" t="s">
        <v>404</v>
      </c>
      <c r="R53" s="20" t="s">
        <v>404</v>
      </c>
      <c r="S53" s="18" t="s">
        <v>404</v>
      </c>
      <c r="T53" s="20" t="s">
        <v>404</v>
      </c>
      <c r="U53" s="18" t="s">
        <v>404</v>
      </c>
      <c r="V53" s="20" t="s">
        <v>404</v>
      </c>
      <c r="W53" s="18" t="n">
        <v>354.46700578</v>
      </c>
      <c r="X53" s="20" t="n">
        <v>10.20252684</v>
      </c>
    </row>
    <row r="54" spans="1:24">
      <c r="A54" s="15" t="s">
        <v>451</v>
      </c>
      <c r="B54" s="17" t="n">
        <v>4740</v>
      </c>
      <c r="C54" s="18">
        <f>(199.0/B54*100)</f>
        <v/>
      </c>
      <c r="D54" s="19" t="n">
        <v>4541</v>
      </c>
      <c r="E54" s="18" t="s">
        <v>404</v>
      </c>
      <c r="F54" s="20" t="s">
        <v>404</v>
      </c>
      <c r="G54" s="18" t="n">
        <v>367.91943986</v>
      </c>
      <c r="H54" s="20" t="n">
        <v>15.41372189</v>
      </c>
      <c r="I54" s="18" t="n">
        <v>351.12582442</v>
      </c>
      <c r="J54" s="20" t="n">
        <v>9.08962614</v>
      </c>
      <c r="K54" s="18" t="n">
        <v>365.88349029</v>
      </c>
      <c r="L54" s="20" t="n">
        <v>5.09074069</v>
      </c>
      <c r="M54" s="18" t="n">
        <v>360.39418873</v>
      </c>
      <c r="N54" s="20" t="n">
        <v>11.60138523</v>
      </c>
      <c r="O54" s="18" t="s">
        <v>404</v>
      </c>
      <c r="P54" s="20" t="s">
        <v>404</v>
      </c>
      <c r="Q54" s="18" t="s">
        <v>404</v>
      </c>
      <c r="R54" s="20" t="s">
        <v>404</v>
      </c>
      <c r="S54" s="18" t="s">
        <v>404</v>
      </c>
      <c r="T54" s="20" t="s">
        <v>404</v>
      </c>
      <c r="U54" s="18" t="s">
        <v>404</v>
      </c>
      <c r="V54" s="20" t="s">
        <v>404</v>
      </c>
      <c r="W54" s="18" t="n">
        <v>313.90560392</v>
      </c>
      <c r="X54" s="20" t="n">
        <v>7.82370634</v>
      </c>
    </row>
    <row r="55" spans="1:24">
      <c r="A55" s="15" t="s">
        <v>452</v>
      </c>
      <c r="B55" s="17" t="n">
        <v>5316</v>
      </c>
      <c r="C55" s="18">
        <f>(43.0/B55*100)</f>
        <v/>
      </c>
      <c r="D55" s="19" t="n">
        <v>5273</v>
      </c>
      <c r="E55" s="18" t="n">
        <v>305.05900467</v>
      </c>
      <c r="F55" s="20" t="n">
        <v>16.31223281</v>
      </c>
      <c r="G55" s="18" t="n">
        <v>403.10497065</v>
      </c>
      <c r="H55" s="20" t="n">
        <v>13.51091027</v>
      </c>
      <c r="I55" s="18" t="n">
        <v>395.21992338</v>
      </c>
      <c r="J55" s="20" t="n">
        <v>7.58720309</v>
      </c>
      <c r="K55" s="18" t="n">
        <v>411.58928423</v>
      </c>
      <c r="L55" s="20" t="n">
        <v>6.01898169</v>
      </c>
      <c r="M55" s="18" t="n">
        <v>399.44342788</v>
      </c>
      <c r="N55" s="20" t="n">
        <v>5.23448488</v>
      </c>
      <c r="O55" s="18" t="s">
        <v>404</v>
      </c>
      <c r="P55" s="20" t="s">
        <v>404</v>
      </c>
      <c r="Q55" s="18" t="s">
        <v>404</v>
      </c>
      <c r="R55" s="20" t="s">
        <v>404</v>
      </c>
      <c r="S55" s="18" t="s">
        <v>404</v>
      </c>
      <c r="T55" s="20" t="s">
        <v>404</v>
      </c>
      <c r="U55" s="18" t="n">
        <v>370.99791661</v>
      </c>
      <c r="V55" s="20" t="n">
        <v>11.93257462</v>
      </c>
      <c r="W55" s="18" t="n">
        <v>368.49949191</v>
      </c>
      <c r="X55" s="20" t="n">
        <v>38.08444983</v>
      </c>
    </row>
    <row r="56" spans="1:24">
      <c r="A56" s="15" t="s">
        <v>453</v>
      </c>
      <c r="B56" s="17" t="n">
        <v>5359</v>
      </c>
      <c r="C56" s="18">
        <f>(0.0/B56*100)</f>
        <v/>
      </c>
      <c r="D56" s="19" t="n">
        <v>5359</v>
      </c>
      <c r="E56" s="18" t="n">
        <v>588.12296724</v>
      </c>
      <c r="F56" s="20" t="n">
        <v>8.10777888</v>
      </c>
      <c r="G56" s="18" t="n">
        <v>470.24434506</v>
      </c>
      <c r="H56" s="20" t="n">
        <v>14.74867399</v>
      </c>
      <c r="I56" s="18" t="n">
        <v>521.15116586</v>
      </c>
      <c r="J56" s="20" t="n">
        <v>6.17770606</v>
      </c>
      <c r="K56" s="18" t="n">
        <v>525.4629341</v>
      </c>
      <c r="L56" s="20" t="n">
        <v>7.71423551</v>
      </c>
      <c r="M56" s="18" t="n">
        <v>538.17188433</v>
      </c>
      <c r="N56" s="20" t="n">
        <v>6.65142116</v>
      </c>
      <c r="O56" s="18" t="s">
        <v>404</v>
      </c>
      <c r="P56" s="20" t="s">
        <v>404</v>
      </c>
      <c r="Q56" s="18" t="s">
        <v>404</v>
      </c>
      <c r="R56" s="20" t="s">
        <v>404</v>
      </c>
      <c r="S56" s="18" t="s">
        <v>404</v>
      </c>
      <c r="T56" s="20" t="s">
        <v>404</v>
      </c>
      <c r="U56" s="18" t="s">
        <v>404</v>
      </c>
      <c r="V56" s="20" t="s">
        <v>404</v>
      </c>
      <c r="W56" s="18" t="n">
        <v>513.86772638</v>
      </c>
      <c r="X56" s="20" t="n">
        <v>18.39996936</v>
      </c>
    </row>
    <row r="57" spans="1:24">
      <c r="A57" s="15" t="s">
        <v>454</v>
      </c>
      <c r="B57" s="17" t="n">
        <v>6513</v>
      </c>
      <c r="C57" s="18">
        <f>(0.0/B57*100)</f>
        <v/>
      </c>
      <c r="D57" s="19" t="n">
        <v>6513</v>
      </c>
      <c r="E57" s="18" t="n">
        <v>385.25198583</v>
      </c>
      <c r="F57" s="20" t="n">
        <v>20.49902643</v>
      </c>
      <c r="G57" s="18" t="n">
        <v>386.54923579</v>
      </c>
      <c r="H57" s="20" t="n">
        <v>10.16386419</v>
      </c>
      <c r="I57" s="18" t="n">
        <v>395.72692873</v>
      </c>
      <c r="J57" s="20" t="n">
        <v>8.00143274</v>
      </c>
      <c r="K57" s="18" t="n">
        <v>390.52978545</v>
      </c>
      <c r="L57" s="20" t="n">
        <v>5.99825853</v>
      </c>
      <c r="M57" s="18" t="n">
        <v>403.61355674</v>
      </c>
      <c r="N57" s="20" t="n">
        <v>5.02473963</v>
      </c>
      <c r="O57" s="18" t="s">
        <v>404</v>
      </c>
      <c r="P57" s="20" t="s">
        <v>404</v>
      </c>
      <c r="Q57" s="18" t="s">
        <v>404</v>
      </c>
      <c r="R57" s="20" t="s">
        <v>404</v>
      </c>
      <c r="S57" s="18" t="s">
        <v>404</v>
      </c>
      <c r="T57" s="20" t="s">
        <v>404</v>
      </c>
      <c r="U57" s="18" t="n">
        <v>435.52415846</v>
      </c>
      <c r="V57" s="20" t="n">
        <v>34.21002224</v>
      </c>
      <c r="W57" s="18" t="n">
        <v>428.01260276</v>
      </c>
      <c r="X57" s="20" t="n">
        <v>27.8270651</v>
      </c>
    </row>
    <row r="58" spans="1:24">
      <c r="A58" s="15" t="s">
        <v>455</v>
      </c>
      <c r="B58" s="17" t="n">
        <v>7267</v>
      </c>
      <c r="C58" s="18">
        <f>(0.0/B58*100)</f>
        <v/>
      </c>
      <c r="D58" s="19" t="n">
        <v>7267</v>
      </c>
      <c r="E58" s="18" t="n">
        <v>366.62841335</v>
      </c>
      <c r="F58" s="20" t="n">
        <v>11.21911159</v>
      </c>
      <c r="G58" s="18" t="n">
        <v>427.39229354</v>
      </c>
      <c r="H58" s="20" t="n">
        <v>24.0082084</v>
      </c>
      <c r="I58" s="18" t="n">
        <v>405.78298954</v>
      </c>
      <c r="J58" s="20" t="n">
        <v>7.43797788</v>
      </c>
      <c r="K58" s="18" t="n">
        <v>399.87676311</v>
      </c>
      <c r="L58" s="20" t="n">
        <v>5.17678248</v>
      </c>
      <c r="M58" s="18" t="n">
        <v>420.37005315</v>
      </c>
      <c r="N58" s="20" t="n">
        <v>6.09507994</v>
      </c>
      <c r="O58" s="18" t="s">
        <v>404</v>
      </c>
      <c r="P58" s="20" t="s">
        <v>404</v>
      </c>
      <c r="Q58" s="18" t="s">
        <v>404</v>
      </c>
      <c r="R58" s="20" t="s">
        <v>404</v>
      </c>
      <c r="S58" s="18" t="s">
        <v>404</v>
      </c>
      <c r="T58" s="20" t="s">
        <v>404</v>
      </c>
      <c r="U58" s="18" t="s">
        <v>404</v>
      </c>
      <c r="V58" s="20" t="s">
        <v>404</v>
      </c>
      <c r="W58" s="18" t="n">
        <v>306.35662</v>
      </c>
      <c r="X58" s="20" t="n">
        <v>10.04245219</v>
      </c>
    </row>
    <row r="59" spans="1:24">
      <c r="A59" s="15" t="s">
        <v>456</v>
      </c>
      <c r="B59" s="17" t="n">
        <v>4826</v>
      </c>
      <c r="C59" s="18">
        <f>(0.0/B59*100)</f>
        <v/>
      </c>
      <c r="D59" s="19" t="n">
        <v>4826</v>
      </c>
      <c r="E59" s="18" t="s">
        <v>404</v>
      </c>
      <c r="F59" s="20" t="s">
        <v>404</v>
      </c>
      <c r="G59" s="18" t="n">
        <v>360.32788239</v>
      </c>
      <c r="H59" s="20" t="n">
        <v>4.27019235</v>
      </c>
      <c r="I59" s="18" t="n">
        <v>351.62785885</v>
      </c>
      <c r="J59" s="20" t="n">
        <v>2.12057237</v>
      </c>
      <c r="K59" s="18" t="n">
        <v>334.79586887</v>
      </c>
      <c r="L59" s="20" t="n">
        <v>2.81920213</v>
      </c>
      <c r="M59" s="18" t="n">
        <v>321.96989231</v>
      </c>
      <c r="N59" s="20" t="n">
        <v>13.27181737</v>
      </c>
      <c r="O59" s="18" t="s">
        <v>404</v>
      </c>
      <c r="P59" s="20" t="s">
        <v>404</v>
      </c>
      <c r="Q59" s="18" t="s">
        <v>404</v>
      </c>
      <c r="R59" s="20" t="s">
        <v>404</v>
      </c>
      <c r="S59" s="18" t="s">
        <v>404</v>
      </c>
      <c r="T59" s="20" t="s">
        <v>404</v>
      </c>
      <c r="U59" s="18" t="n">
        <v>318.27151818</v>
      </c>
      <c r="V59" s="20" t="n">
        <v>22.71902951</v>
      </c>
      <c r="W59" s="18" t="s">
        <v>404</v>
      </c>
      <c r="X59" s="20" t="s">
        <v>404</v>
      </c>
    </row>
    <row r="60" spans="1:24">
      <c r="A60" s="15" t="s">
        <v>457</v>
      </c>
      <c r="B60" s="17" t="n">
        <v>4546</v>
      </c>
      <c r="C60" s="18">
        <f>(0.0/B60*100)</f>
        <v/>
      </c>
      <c r="D60" s="19" t="n">
        <v>4546</v>
      </c>
      <c r="E60" s="18" t="n">
        <v>336.52614924</v>
      </c>
      <c r="F60" s="20" t="n">
        <v>20.68886817</v>
      </c>
      <c r="G60" s="18" t="n">
        <v>358.602129</v>
      </c>
      <c r="H60" s="20" t="n">
        <v>17.14123375</v>
      </c>
      <c r="I60" s="18" t="n">
        <v>380.27430658</v>
      </c>
      <c r="J60" s="20" t="n">
        <v>19.6634292</v>
      </c>
      <c r="K60" s="18" t="n">
        <v>337.68348448</v>
      </c>
      <c r="L60" s="20" t="n">
        <v>7.69647357</v>
      </c>
      <c r="M60" s="18" t="n">
        <v>382.62844795</v>
      </c>
      <c r="N60" s="20" t="n">
        <v>9.74672078</v>
      </c>
      <c r="O60" s="18" t="s">
        <v>404</v>
      </c>
      <c r="P60" s="20" t="s">
        <v>404</v>
      </c>
      <c r="Q60" s="18" t="s">
        <v>404</v>
      </c>
      <c r="R60" s="20" t="s">
        <v>404</v>
      </c>
      <c r="S60" s="18" t="s">
        <v>404</v>
      </c>
      <c r="T60" s="20" t="s">
        <v>404</v>
      </c>
      <c r="U60" s="18" t="s">
        <v>404</v>
      </c>
      <c r="V60" s="20" t="s">
        <v>404</v>
      </c>
      <c r="W60" s="18" t="n">
        <v>277.717701</v>
      </c>
      <c r="X60" s="20" t="n">
        <v>9.40079231</v>
      </c>
    </row>
    <row r="61" spans="1:24">
      <c r="A61" s="15" t="s">
        <v>458</v>
      </c>
      <c r="B61" s="17" t="n">
        <v>6525</v>
      </c>
      <c r="C61" s="18">
        <f>(0.0/B61*100)</f>
        <v/>
      </c>
      <c r="D61" s="19" t="n">
        <v>6525</v>
      </c>
      <c r="E61" s="18" t="n">
        <v>399.97485481</v>
      </c>
      <c r="F61" s="20" t="n">
        <v>12.61371641</v>
      </c>
      <c r="G61" s="18" t="n">
        <v>467.20483278</v>
      </c>
      <c r="H61" s="20" t="n">
        <v>7.97986585</v>
      </c>
      <c r="I61" s="18" t="n">
        <v>466.92756047</v>
      </c>
      <c r="J61" s="20" t="n">
        <v>7.6678899</v>
      </c>
      <c r="K61" s="18" t="n">
        <v>469.50280197</v>
      </c>
      <c r="L61" s="20" t="n">
        <v>5.73052481</v>
      </c>
      <c r="M61" s="18" t="n">
        <v>488.24007475</v>
      </c>
      <c r="N61" s="20" t="n">
        <v>5.26990089</v>
      </c>
      <c r="O61" s="18" t="s">
        <v>404</v>
      </c>
      <c r="P61" s="20" t="s">
        <v>404</v>
      </c>
      <c r="Q61" s="18" t="s">
        <v>404</v>
      </c>
      <c r="R61" s="20" t="s">
        <v>404</v>
      </c>
      <c r="S61" s="18" t="s">
        <v>404</v>
      </c>
      <c r="T61" s="20" t="s">
        <v>404</v>
      </c>
      <c r="U61" s="18" t="s">
        <v>404</v>
      </c>
      <c r="V61" s="20" t="s">
        <v>404</v>
      </c>
      <c r="W61" s="18" t="n">
        <v>430.95962987</v>
      </c>
      <c r="X61" s="20" t="n">
        <v>9.59956781</v>
      </c>
    </row>
    <row r="62" spans="1:24">
      <c r="A62" s="15" t="s">
        <v>459</v>
      </c>
      <c r="B62" s="17" t="n">
        <v>4476</v>
      </c>
      <c r="C62" s="18">
        <f>(0.0/B62*100)</f>
        <v/>
      </c>
      <c r="D62" s="19" t="n">
        <v>4476</v>
      </c>
      <c r="E62" s="18" t="n">
        <v>494.24219011</v>
      </c>
      <c r="F62" s="20" t="n">
        <v>5.07244041</v>
      </c>
      <c r="G62" s="18" t="n">
        <v>463.9811126</v>
      </c>
      <c r="H62" s="20" t="n">
        <v>6.73337621</v>
      </c>
      <c r="I62" s="18" t="n">
        <v>508.13004101</v>
      </c>
      <c r="J62" s="20" t="n">
        <v>2.53997877</v>
      </c>
      <c r="K62" s="18" t="n">
        <v>513.92382474</v>
      </c>
      <c r="L62" s="20" t="n">
        <v>1.82853966</v>
      </c>
      <c r="M62" s="18" t="n">
        <v>509.0456084</v>
      </c>
      <c r="N62" s="20" t="n">
        <v>2.16126929</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392.06530771</v>
      </c>
      <c r="F63" s="20" t="n">
        <v>14.46270462</v>
      </c>
      <c r="G63" s="18" t="n">
        <v>339.1875043</v>
      </c>
      <c r="H63" s="20" t="n">
        <v>9.9508025</v>
      </c>
      <c r="I63" s="18" t="n">
        <v>340.02461623</v>
      </c>
      <c r="J63" s="20" t="n">
        <v>2.455153</v>
      </c>
      <c r="K63" s="18" t="n">
        <v>340.96979681</v>
      </c>
      <c r="L63" s="20" t="n">
        <v>2.90421212</v>
      </c>
      <c r="M63" s="18" t="n">
        <v>396.76102469</v>
      </c>
      <c r="N63" s="20" t="n">
        <v>3.53324705</v>
      </c>
      <c r="O63" s="18" t="s">
        <v>404</v>
      </c>
      <c r="P63" s="20" t="s">
        <v>404</v>
      </c>
      <c r="Q63" s="18" t="s">
        <v>404</v>
      </c>
      <c r="R63" s="20" t="s">
        <v>404</v>
      </c>
      <c r="S63" s="18" t="s">
        <v>404</v>
      </c>
      <c r="T63" s="20" t="s">
        <v>404</v>
      </c>
      <c r="U63" s="18" t="s">
        <v>404</v>
      </c>
      <c r="V63" s="20" t="s">
        <v>404</v>
      </c>
      <c r="W63" s="18" t="n">
        <v>371.91591956</v>
      </c>
      <c r="X63" s="20" t="n">
        <v>6.34502927</v>
      </c>
    </row>
    <row r="64" spans="1:24">
      <c r="A64" s="15" t="s">
        <v>461</v>
      </c>
      <c r="B64" s="17" t="n">
        <v>3634</v>
      </c>
      <c r="C64" s="18">
        <f>(27.0/B64*100)</f>
        <v/>
      </c>
      <c r="D64" s="19" t="n">
        <v>3607</v>
      </c>
      <c r="E64" s="18" t="n">
        <v>527.77008166</v>
      </c>
      <c r="F64" s="20" t="n">
        <v>11.72399336</v>
      </c>
      <c r="G64" s="18" t="n">
        <v>422.22614505</v>
      </c>
      <c r="H64" s="20" t="n">
        <v>4.29190388</v>
      </c>
      <c r="I64" s="18" t="n">
        <v>435.49276906</v>
      </c>
      <c r="J64" s="20" t="n">
        <v>3.07399364</v>
      </c>
      <c r="K64" s="18" t="n">
        <v>455.52201746</v>
      </c>
      <c r="L64" s="20" t="n">
        <v>3.07258983</v>
      </c>
      <c r="M64" s="18" t="n">
        <v>465.04465529</v>
      </c>
      <c r="N64" s="20" t="n">
        <v>4.82690707</v>
      </c>
      <c r="O64" s="18" t="s">
        <v>404</v>
      </c>
      <c r="P64" s="20" t="s">
        <v>404</v>
      </c>
      <c r="Q64" s="18" t="s">
        <v>404</v>
      </c>
      <c r="R64" s="20" t="s">
        <v>404</v>
      </c>
      <c r="S64" s="18" t="s">
        <v>404</v>
      </c>
      <c r="T64" s="20" t="s">
        <v>404</v>
      </c>
      <c r="U64" s="18" t="n">
        <v>481.76528612</v>
      </c>
      <c r="V64" s="20" t="n">
        <v>9.26457209</v>
      </c>
      <c r="W64" s="18" t="n">
        <v>444.15387186</v>
      </c>
      <c r="X64" s="20" t="n">
        <v>13.05888889</v>
      </c>
    </row>
    <row r="65" spans="1:24">
      <c r="A65" s="15" t="s">
        <v>462</v>
      </c>
      <c r="B65" s="17" t="n">
        <v>5325</v>
      </c>
      <c r="C65" s="18">
        <f>(0.0/B65*100)</f>
        <v/>
      </c>
      <c r="D65" s="19" t="n">
        <v>5325</v>
      </c>
      <c r="E65" s="18" t="n">
        <v>366.71623516</v>
      </c>
      <c r="F65" s="20" t="n">
        <v>28.70215741</v>
      </c>
      <c r="G65" s="18" t="n">
        <v>402.12616251</v>
      </c>
      <c r="H65" s="20" t="n">
        <v>13.71735282</v>
      </c>
      <c r="I65" s="18" t="n">
        <v>408.46951467</v>
      </c>
      <c r="J65" s="20" t="n">
        <v>7.1924567</v>
      </c>
      <c r="K65" s="18" t="n">
        <v>419.67412044</v>
      </c>
      <c r="L65" s="20" t="n">
        <v>5.34044647</v>
      </c>
      <c r="M65" s="18" t="n">
        <v>418.67250878</v>
      </c>
      <c r="N65" s="20" t="n">
        <v>6.03710135</v>
      </c>
      <c r="O65" s="18" t="s">
        <v>404</v>
      </c>
      <c r="P65" s="20" t="s">
        <v>404</v>
      </c>
      <c r="Q65" s="18" t="s">
        <v>404</v>
      </c>
      <c r="R65" s="20" t="s">
        <v>404</v>
      </c>
      <c r="S65" s="18" t="s">
        <v>404</v>
      </c>
      <c r="T65" s="20" t="s">
        <v>404</v>
      </c>
      <c r="U65" s="18" t="s">
        <v>404</v>
      </c>
      <c r="V65" s="20" t="s">
        <v>404</v>
      </c>
      <c r="W65" s="18" t="n">
        <v>434.05700585</v>
      </c>
      <c r="X65" s="20" t="n">
        <v>23.93019146</v>
      </c>
    </row>
    <row r="66" spans="1:24">
      <c r="A66" s="15" t="s">
        <v>463</v>
      </c>
      <c r="B66" s="17" t="n">
        <v>5665</v>
      </c>
      <c r="C66" s="18">
        <f>(0.0/B66*100)</f>
        <v/>
      </c>
      <c r="D66" s="19" t="n">
        <v>5665</v>
      </c>
      <c r="E66" s="18" t="s">
        <v>404</v>
      </c>
      <c r="F66" s="20" t="s">
        <v>404</v>
      </c>
      <c r="G66" s="18" t="n">
        <v>431.25116593</v>
      </c>
      <c r="H66" s="20" t="n">
        <v>5.757402</v>
      </c>
      <c r="I66" s="18" t="n">
        <v>421.0073195</v>
      </c>
      <c r="J66" s="20" t="n">
        <v>1.93939304</v>
      </c>
      <c r="K66" s="18" t="n">
        <v>418.10922753</v>
      </c>
      <c r="L66" s="20" t="n">
        <v>3.09706994</v>
      </c>
      <c r="M66" s="18" t="n">
        <v>443.41742461</v>
      </c>
      <c r="N66" s="20" t="n">
        <v>3.09976236</v>
      </c>
      <c r="O66" s="18" t="s">
        <v>404</v>
      </c>
      <c r="P66" s="20" t="s">
        <v>404</v>
      </c>
      <c r="Q66" s="18" t="s">
        <v>404</v>
      </c>
      <c r="R66" s="20" t="s">
        <v>404</v>
      </c>
      <c r="S66" s="18" t="s">
        <v>404</v>
      </c>
      <c r="T66" s="20" t="s">
        <v>404</v>
      </c>
      <c r="U66" s="18" t="s">
        <v>404</v>
      </c>
      <c r="V66" s="20" t="s">
        <v>404</v>
      </c>
      <c r="W66" s="18" t="n">
        <v>401.1198273</v>
      </c>
      <c r="X66" s="20" t="n">
        <v>8.40525079</v>
      </c>
    </row>
    <row r="67" spans="1:24">
      <c r="A67" s="15" t="s">
        <v>464</v>
      </c>
      <c r="B67" s="17" t="n">
        <v>6971</v>
      </c>
      <c r="C67" s="18">
        <f>(0.0/B67*100)</f>
        <v/>
      </c>
      <c r="D67" s="19" t="n">
        <v>6971</v>
      </c>
      <c r="E67" s="18" t="n">
        <v>369.38969997</v>
      </c>
      <c r="F67" s="20" t="n">
        <v>7.60977048</v>
      </c>
      <c r="G67" s="18" t="n">
        <v>392.0858503</v>
      </c>
      <c r="H67" s="20" t="n">
        <v>10.80651776</v>
      </c>
      <c r="I67" s="18" t="n">
        <v>390.93455094</v>
      </c>
      <c r="J67" s="20" t="n">
        <v>8.26363989</v>
      </c>
      <c r="K67" s="18" t="n">
        <v>380.340579</v>
      </c>
      <c r="L67" s="20" t="n">
        <v>5.84704644</v>
      </c>
      <c r="M67" s="18" t="n">
        <v>410.85265796</v>
      </c>
      <c r="N67" s="20" t="n">
        <v>4.70697023</v>
      </c>
      <c r="O67" s="18" t="s">
        <v>404</v>
      </c>
      <c r="P67" s="20" t="s">
        <v>404</v>
      </c>
      <c r="Q67" s="18" t="s">
        <v>404</v>
      </c>
      <c r="R67" s="20" t="s">
        <v>404</v>
      </c>
      <c r="S67" s="18" t="s">
        <v>404</v>
      </c>
      <c r="T67" s="20" t="s">
        <v>404</v>
      </c>
      <c r="U67" s="18" t="s">
        <v>404</v>
      </c>
      <c r="V67" s="20" t="s">
        <v>404</v>
      </c>
      <c r="W67" s="18" t="n">
        <v>359.32622774</v>
      </c>
      <c r="X67" s="20" t="n">
        <v>14.26112975</v>
      </c>
    </row>
    <row r="68" spans="1:24">
      <c r="A68" s="15" t="s">
        <v>465</v>
      </c>
      <c r="B68" s="17" t="n">
        <v>12083</v>
      </c>
      <c r="C68" s="18">
        <f>(0.0/B68*100)</f>
        <v/>
      </c>
      <c r="D68" s="19" t="n">
        <v>12083</v>
      </c>
      <c r="E68" s="18" t="n">
        <v>437.33314411</v>
      </c>
      <c r="F68" s="20" t="n">
        <v>3.49803686</v>
      </c>
      <c r="G68" s="18" t="n">
        <v>491.2526629</v>
      </c>
      <c r="H68" s="20" t="n">
        <v>5.72720623</v>
      </c>
      <c r="I68" s="18" t="n">
        <v>405.40863086</v>
      </c>
      <c r="J68" s="20" t="n">
        <v>1.81434954</v>
      </c>
      <c r="K68" s="18" t="n">
        <v>392.25641949</v>
      </c>
      <c r="L68" s="20" t="n">
        <v>1.96118753</v>
      </c>
      <c r="M68" s="18" t="n">
        <v>391.26759849</v>
      </c>
      <c r="N68" s="20" t="n">
        <v>1.63600602</v>
      </c>
      <c r="O68" s="18" t="s">
        <v>404</v>
      </c>
      <c r="P68" s="20" t="s">
        <v>404</v>
      </c>
      <c r="Q68" s="18" t="s">
        <v>404</v>
      </c>
      <c r="R68" s="20" t="s">
        <v>404</v>
      </c>
      <c r="S68" s="18" t="s">
        <v>404</v>
      </c>
      <c r="T68" s="20" t="s">
        <v>404</v>
      </c>
      <c r="U68" s="18" t="s">
        <v>404</v>
      </c>
      <c r="V68" s="20" t="s">
        <v>404</v>
      </c>
      <c r="W68" s="18" t="n">
        <v>419.08063999</v>
      </c>
      <c r="X68" s="20" t="n">
        <v>12.98040002</v>
      </c>
    </row>
    <row r="69" spans="1:24">
      <c r="A69" s="15" t="s">
        <v>466</v>
      </c>
      <c r="B69" s="17" t="n">
        <v>4876</v>
      </c>
      <c r="C69" s="18">
        <f>(0.0/B69*100)</f>
        <v/>
      </c>
      <c r="D69" s="19" t="n">
        <v>4876</v>
      </c>
      <c r="E69" s="18" t="n">
        <v>514.21058497</v>
      </c>
      <c r="F69" s="20" t="n">
        <v>11.12270179</v>
      </c>
      <c r="G69" s="18" t="s">
        <v>404</v>
      </c>
      <c r="H69" s="20" t="s">
        <v>404</v>
      </c>
      <c r="I69" s="18" t="n">
        <v>466.2887098</v>
      </c>
      <c r="J69" s="20" t="n">
        <v>14.03780571</v>
      </c>
      <c r="K69" s="18" t="n">
        <v>426.40923969</v>
      </c>
      <c r="L69" s="20" t="n">
        <v>7.63308586</v>
      </c>
      <c r="M69" s="18" t="n">
        <v>428.99611592</v>
      </c>
      <c r="N69" s="20" t="n">
        <v>5.84709272</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445.86822518</v>
      </c>
      <c r="F70" s="20" t="n">
        <v>6.43693141</v>
      </c>
      <c r="G70" s="18" t="n">
        <v>552.5816152</v>
      </c>
      <c r="H70" s="20" t="n">
        <v>7.5391099</v>
      </c>
      <c r="I70" s="18" t="n">
        <v>492.4600729</v>
      </c>
      <c r="J70" s="20" t="n">
        <v>13.17669012</v>
      </c>
      <c r="K70" s="18" t="n">
        <v>487.78455714</v>
      </c>
      <c r="L70" s="20" t="n">
        <v>4.82499138</v>
      </c>
      <c r="M70" s="18" t="n">
        <v>500.91654819</v>
      </c>
      <c r="N70" s="20" t="n">
        <v>4.18186205</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s">
        <v>404</v>
      </c>
      <c r="F71" s="20" t="s">
        <v>404</v>
      </c>
      <c r="G71" s="18" t="s">
        <v>404</v>
      </c>
      <c r="H71" s="20" t="s">
        <v>404</v>
      </c>
      <c r="I71" s="18" t="n">
        <v>526.84724159</v>
      </c>
      <c r="J71" s="20" t="n">
        <v>3.74632963</v>
      </c>
      <c r="K71" s="18" t="n">
        <v>529.9880028699999</v>
      </c>
      <c r="L71" s="20" t="n">
        <v>2.75304212</v>
      </c>
      <c r="M71" s="18" t="n">
        <v>540.47738151</v>
      </c>
      <c r="N71" s="20" t="n">
        <v>1.85936415</v>
      </c>
      <c r="O71" s="18" t="s">
        <v>404</v>
      </c>
      <c r="P71" s="20" t="s">
        <v>404</v>
      </c>
      <c r="Q71" s="18" t="s">
        <v>404</v>
      </c>
      <c r="R71" s="20" t="s">
        <v>404</v>
      </c>
      <c r="S71" s="18" t="s">
        <v>404</v>
      </c>
      <c r="T71" s="20" t="s">
        <v>404</v>
      </c>
      <c r="U71" s="18" t="s">
        <v>404</v>
      </c>
      <c r="V71" s="20" t="s">
        <v>404</v>
      </c>
      <c r="W71" s="18" t="n">
        <v>477.62548649</v>
      </c>
      <c r="X71" s="20" t="n">
        <v>16.94240927</v>
      </c>
    </row>
    <row r="72" spans="1:24">
      <c r="A72" s="15" t="s">
        <v>469</v>
      </c>
      <c r="B72" s="17" t="n">
        <v>7708</v>
      </c>
      <c r="C72" s="18">
        <f>(0.0/B72*100)</f>
        <v/>
      </c>
      <c r="D72" s="19" t="n">
        <v>7708</v>
      </c>
      <c r="E72" s="18" t="n">
        <v>450.41787739</v>
      </c>
      <c r="F72" s="20" t="n">
        <v>14.23357541</v>
      </c>
      <c r="G72" s="18" t="n">
        <v>501.70420389</v>
      </c>
      <c r="H72" s="20" t="n">
        <v>24.06645255</v>
      </c>
      <c r="I72" s="18" t="n">
        <v>479.64678033</v>
      </c>
      <c r="J72" s="20" t="n">
        <v>7.66735853</v>
      </c>
      <c r="K72" s="18" t="n">
        <v>484.29123676</v>
      </c>
      <c r="L72" s="20" t="n">
        <v>9.239279959999999</v>
      </c>
      <c r="M72" s="18" t="n">
        <v>512.15131242</v>
      </c>
      <c r="N72" s="20" t="n">
        <v>4.32555951</v>
      </c>
      <c r="O72" s="18" t="s">
        <v>404</v>
      </c>
      <c r="P72" s="20" t="s">
        <v>404</v>
      </c>
      <c r="Q72" s="18" t="s">
        <v>404</v>
      </c>
      <c r="R72" s="20" t="s">
        <v>404</v>
      </c>
      <c r="S72" s="18" t="s">
        <v>404</v>
      </c>
      <c r="T72" s="20" t="s">
        <v>404</v>
      </c>
      <c r="U72" s="18" t="s">
        <v>404</v>
      </c>
      <c r="V72" s="20" t="s">
        <v>404</v>
      </c>
      <c r="W72" s="18" t="n">
        <v>455.4834056</v>
      </c>
      <c r="X72" s="20" t="n">
        <v>11.91064394</v>
      </c>
    </row>
    <row r="73" spans="1:24">
      <c r="A73" s="15" t="s">
        <v>470</v>
      </c>
      <c r="B73" s="17" t="n">
        <v>8249</v>
      </c>
      <c r="C73" s="18">
        <f>(0.0/B73*100)</f>
        <v/>
      </c>
      <c r="D73" s="19" t="n">
        <v>8249</v>
      </c>
      <c r="E73" s="18" t="n">
        <v>395.00531344</v>
      </c>
      <c r="F73" s="20" t="n">
        <v>18.05227082</v>
      </c>
      <c r="G73" s="18" t="n">
        <v>389.743085</v>
      </c>
      <c r="H73" s="20" t="n">
        <v>11.38934806</v>
      </c>
      <c r="I73" s="18" t="n">
        <v>413.86484813</v>
      </c>
      <c r="J73" s="20" t="n">
        <v>6.72668072</v>
      </c>
      <c r="K73" s="18" t="n">
        <v>403.89590667</v>
      </c>
      <c r="L73" s="20" t="n">
        <v>7.8029016</v>
      </c>
      <c r="M73" s="18" t="n">
        <v>419.0825315</v>
      </c>
      <c r="N73" s="20" t="n">
        <v>5.7718721</v>
      </c>
      <c r="O73" s="18" t="s">
        <v>404</v>
      </c>
      <c r="P73" s="20" t="s">
        <v>404</v>
      </c>
      <c r="Q73" s="18" t="s">
        <v>404</v>
      </c>
      <c r="R73" s="20" t="s">
        <v>404</v>
      </c>
      <c r="S73" s="18" t="s">
        <v>404</v>
      </c>
      <c r="T73" s="20" t="s">
        <v>404</v>
      </c>
      <c r="U73" s="18" t="s">
        <v>404</v>
      </c>
      <c r="V73" s="20" t="s">
        <v>404</v>
      </c>
      <c r="W73" s="18" t="n">
        <v>417.99775313</v>
      </c>
      <c r="X73" s="20" t="n">
        <v>18.04297732</v>
      </c>
    </row>
    <row r="74" spans="1:24">
      <c r="A74" s="15" t="s">
        <v>471</v>
      </c>
      <c r="B74" s="17" t="n">
        <v>4692</v>
      </c>
      <c r="C74" s="18">
        <f>(484.0/B74*100)</f>
        <v/>
      </c>
      <c r="D74" s="19" t="n">
        <v>4208</v>
      </c>
      <c r="E74" s="18" t="n">
        <v>462.11184001</v>
      </c>
      <c r="F74" s="20" t="n">
        <v>14.81850167</v>
      </c>
      <c r="G74" s="18" t="n">
        <v>418.60151779</v>
      </c>
      <c r="H74" s="20" t="n">
        <v>7.7029965</v>
      </c>
      <c r="I74" s="18" t="n">
        <v>395.3526656</v>
      </c>
      <c r="J74" s="20" t="n">
        <v>3.2449047</v>
      </c>
      <c r="K74" s="18" t="n">
        <v>425.5994058</v>
      </c>
      <c r="L74" s="20" t="n">
        <v>2.30962867</v>
      </c>
      <c r="M74" s="18" t="n">
        <v>447.05591906</v>
      </c>
      <c r="N74" s="20" t="n">
        <v>2.91496925</v>
      </c>
      <c r="O74" s="18" t="s">
        <v>404</v>
      </c>
      <c r="P74" s="20" t="s">
        <v>404</v>
      </c>
      <c r="Q74" s="18" t="s">
        <v>404</v>
      </c>
      <c r="R74" s="20" t="s">
        <v>404</v>
      </c>
      <c r="S74" s="18" t="s">
        <v>404</v>
      </c>
      <c r="T74" s="20" t="s">
        <v>404</v>
      </c>
      <c r="U74" s="18" t="n">
        <v>462.17864135</v>
      </c>
      <c r="V74" s="20" t="n">
        <v>11.47751846</v>
      </c>
      <c r="W74" s="18" t="n">
        <v>344.92459601</v>
      </c>
      <c r="X74" s="20" t="n">
        <v>8.89856267</v>
      </c>
    </row>
    <row r="75" spans="1:24">
      <c r="A75" s="15" t="s">
        <v>472</v>
      </c>
      <c r="B75" s="17" t="n">
        <v>5375</v>
      </c>
      <c r="C75" s="18">
        <f>(483.0/B75*100)</f>
        <v/>
      </c>
      <c r="D75" s="19" t="n">
        <v>4892</v>
      </c>
      <c r="E75" s="18" t="n">
        <v>380.38311045</v>
      </c>
      <c r="F75" s="20" t="n">
        <v>19.18961425</v>
      </c>
      <c r="G75" s="18" t="n">
        <v>341.61902315</v>
      </c>
      <c r="H75" s="20" t="n">
        <v>12.58877776</v>
      </c>
      <c r="I75" s="18" t="n">
        <v>369.05078176</v>
      </c>
      <c r="J75" s="20" t="n">
        <v>7.24386282</v>
      </c>
      <c r="K75" s="18" t="n">
        <v>363.42405268</v>
      </c>
      <c r="L75" s="20" t="n">
        <v>8.97441525</v>
      </c>
      <c r="M75" s="18" t="n">
        <v>353.63831533</v>
      </c>
      <c r="N75" s="20" t="n">
        <v>8.028984810000001</v>
      </c>
      <c r="O75" s="18" t="s">
        <v>404</v>
      </c>
      <c r="P75" s="20" t="s">
        <v>404</v>
      </c>
      <c r="Q75" s="18" t="s">
        <v>404</v>
      </c>
      <c r="R75" s="20" t="s">
        <v>404</v>
      </c>
      <c r="S75" s="18" t="s">
        <v>404</v>
      </c>
      <c r="T75" s="20" t="s">
        <v>404</v>
      </c>
      <c r="U75" s="18" t="s">
        <v>404</v>
      </c>
      <c r="V75" s="20" t="s">
        <v>404</v>
      </c>
      <c r="W75" s="18" t="n">
        <v>351.32195599</v>
      </c>
      <c r="X75" s="20" t="n">
        <v>16.90777155</v>
      </c>
    </row>
    <row r="76" spans="1:24">
      <c r="A76" s="15" t="s">
        <v>473</v>
      </c>
      <c r="B76" s="17" t="n">
        <v>14167</v>
      </c>
      <c r="C76" s="18">
        <f>(1400.0/B76*100)</f>
        <v/>
      </c>
      <c r="D76" s="19" t="n">
        <v>12767</v>
      </c>
      <c r="E76" s="18" t="n">
        <v>435.581922</v>
      </c>
      <c r="F76" s="20" t="n">
        <v>56.51707054</v>
      </c>
      <c r="G76" s="18" t="n">
        <v>467.76204778</v>
      </c>
      <c r="H76" s="20" t="n">
        <v>24.11496007</v>
      </c>
      <c r="I76" s="18" t="n">
        <v>445.56074542</v>
      </c>
      <c r="J76" s="20" t="n">
        <v>9.859546249999999</v>
      </c>
      <c r="K76" s="18" t="n">
        <v>429.21033012</v>
      </c>
      <c r="L76" s="20" t="n">
        <v>4.79342244</v>
      </c>
      <c r="M76" s="18" t="n">
        <v>441.18034071</v>
      </c>
      <c r="N76" s="20" t="n">
        <v>4.66117605</v>
      </c>
      <c r="O76" s="18" t="s">
        <v>404</v>
      </c>
      <c r="P76" s="20" t="s">
        <v>404</v>
      </c>
      <c r="Q76" s="18" t="s">
        <v>404</v>
      </c>
      <c r="R76" s="20" t="s">
        <v>404</v>
      </c>
      <c r="S76" s="18" t="s">
        <v>404</v>
      </c>
      <c r="T76" s="20" t="s">
        <v>404</v>
      </c>
      <c r="U76" s="18" t="s">
        <v>404</v>
      </c>
      <c r="V76" s="20" t="s">
        <v>404</v>
      </c>
      <c r="W76" s="18" t="n">
        <v>395.42410215</v>
      </c>
      <c r="X76" s="20" t="n">
        <v>14.08103693</v>
      </c>
    </row>
    <row r="77" spans="1:24">
      <c r="A77" s="15" t="s">
        <v>474</v>
      </c>
      <c r="B77" s="17" t="n">
        <v>6062</v>
      </c>
      <c r="C77" s="18">
        <f>(0.0/B77*100)</f>
        <v/>
      </c>
      <c r="D77" s="19" t="n">
        <v>6062</v>
      </c>
      <c r="E77" s="18" t="n">
        <v>399.89040581</v>
      </c>
      <c r="F77" s="20" t="n">
        <v>15.53304875</v>
      </c>
      <c r="G77" s="18" t="n">
        <v>427.50110891</v>
      </c>
      <c r="H77" s="20" t="n">
        <v>15.83799421</v>
      </c>
      <c r="I77" s="18" t="n">
        <v>427.68701024</v>
      </c>
      <c r="J77" s="20" t="n">
        <v>10.60178655</v>
      </c>
      <c r="K77" s="18" t="n">
        <v>441.12885201</v>
      </c>
      <c r="L77" s="20" t="n">
        <v>3.68713547</v>
      </c>
      <c r="M77" s="18" t="n">
        <v>437.62924625</v>
      </c>
      <c r="N77" s="20" t="n">
        <v>9.2006026</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s">
        <v>404</v>
      </c>
      <c r="F78" s="20" t="s">
        <v>404</v>
      </c>
      <c r="G78" s="18" t="n">
        <v>471.52838752</v>
      </c>
      <c r="H78" s="20" t="n">
        <v>27.68045962</v>
      </c>
      <c r="I78" s="18" t="n">
        <v>481.5259143</v>
      </c>
      <c r="J78" s="20" t="n">
        <v>9.84401828</v>
      </c>
      <c r="K78" s="18" t="n">
        <v>486.03739286</v>
      </c>
      <c r="L78" s="20" t="n">
        <v>5.24901079</v>
      </c>
      <c r="M78" s="18" t="n">
        <v>491.60489912</v>
      </c>
      <c r="N78" s="20" t="n">
        <v>7.69385622</v>
      </c>
      <c r="O78" s="18" t="s">
        <v>404</v>
      </c>
      <c r="P78" s="20" t="s">
        <v>404</v>
      </c>
      <c r="Q78" s="18" t="s">
        <v>404</v>
      </c>
      <c r="R78" s="20" t="s">
        <v>404</v>
      </c>
      <c r="S78" s="18" t="s">
        <v>404</v>
      </c>
      <c r="T78" s="20" t="s">
        <v>404</v>
      </c>
      <c r="U78" s="18" t="s">
        <v>404</v>
      </c>
      <c r="V78" s="20" t="s">
        <v>404</v>
      </c>
      <c r="W78" s="18" t="s">
        <v>404</v>
      </c>
      <c r="X78" s="20" t="s">
        <v>404</v>
      </c>
    </row>
    <row customHeight="1" ht="25" r="79" spans="1:24">
      <c r="A79" s="15" t="s">
        <v>476</v>
      </c>
      <c r="B79" s="17" t="n">
        <v>1657</v>
      </c>
      <c r="C79" s="18">
        <f>(21.0/B79*100)</f>
        <v/>
      </c>
      <c r="D79" s="19" t="n">
        <v>1636</v>
      </c>
      <c r="E79" s="18" t="n">
        <v>417.38059579</v>
      </c>
      <c r="F79" s="20" t="n">
        <v>41.418333</v>
      </c>
      <c r="G79" s="18" t="n">
        <v>478.95355286</v>
      </c>
      <c r="H79" s="20" t="n">
        <v>16.01377538</v>
      </c>
      <c r="I79" s="18" t="n">
        <v>401.93555888</v>
      </c>
      <c r="J79" s="20" t="n">
        <v>22.06849217</v>
      </c>
      <c r="K79" s="18" t="n">
        <v>474.93064016</v>
      </c>
      <c r="L79" s="20" t="n">
        <v>15.91265579</v>
      </c>
      <c r="M79" s="18" t="n">
        <v>478.91651626</v>
      </c>
      <c r="N79" s="20" t="n">
        <v>8.97437785</v>
      </c>
      <c r="O79" s="18" t="s">
        <v>404</v>
      </c>
      <c r="P79" s="20" t="s">
        <v>404</v>
      </c>
      <c r="Q79" s="18" t="s">
        <v>404</v>
      </c>
      <c r="R79" s="20" t="s">
        <v>404</v>
      </c>
      <c r="S79" s="18" t="s">
        <v>404</v>
      </c>
      <c r="T79" s="20" t="s">
        <v>404</v>
      </c>
      <c r="U79" s="18" t="s">
        <v>404</v>
      </c>
      <c r="V79" s="20" t="s">
        <v>404</v>
      </c>
      <c r="W79" s="18" t="n">
        <v>409.25333894</v>
      </c>
      <c r="X79" s="20" t="n">
        <v>7.43247293</v>
      </c>
    </row>
    <row r="80" spans="1:24">
      <c r="A80" s="15" t="s">
        <v>477</v>
      </c>
      <c r="B80" s="17" t="n">
        <v>7841</v>
      </c>
      <c r="C80" s="18">
        <f>(0.0/B80*100)</f>
        <v/>
      </c>
      <c r="D80" s="19" t="n">
        <v>7841</v>
      </c>
      <c r="E80" s="18" t="n">
        <v>362.68093233</v>
      </c>
      <c r="F80" s="20" t="n">
        <v>22.7580512</v>
      </c>
      <c r="G80" s="18" t="n">
        <v>378.19266115</v>
      </c>
      <c r="H80" s="20" t="n">
        <v>11.98055789</v>
      </c>
      <c r="I80" s="18" t="n">
        <v>395.31698553</v>
      </c>
      <c r="J80" s="20" t="n">
        <v>9.620279780000001</v>
      </c>
      <c r="K80" s="18" t="n">
        <v>426.97778939</v>
      </c>
      <c r="L80" s="20" t="n">
        <v>5.39182202</v>
      </c>
      <c r="M80" s="18" t="n">
        <v>434.48597119</v>
      </c>
      <c r="N80" s="20" t="n">
        <v>5.38099968</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419.45212022</v>
      </c>
      <c r="F81" s="20" t="n">
        <v>24.509435</v>
      </c>
      <c r="G81" s="18" t="n">
        <v>431.11182989</v>
      </c>
      <c r="H81" s="20" t="n">
        <v>9.51522699</v>
      </c>
      <c r="I81" s="18" t="n">
        <v>428.98544774</v>
      </c>
      <c r="J81" s="20" t="n">
        <v>4.20173195</v>
      </c>
      <c r="K81" s="18" t="n">
        <v>438.90372462</v>
      </c>
      <c r="L81" s="20" t="n">
        <v>11.04808652</v>
      </c>
      <c r="M81" s="18" t="n">
        <v>426.00122188</v>
      </c>
      <c r="N81" s="20" t="n">
        <v>10.18337437</v>
      </c>
      <c r="O81" s="18" t="s">
        <v>404</v>
      </c>
      <c r="P81" s="20" t="s">
        <v>404</v>
      </c>
      <c r="Q81" s="18" t="s">
        <v>404</v>
      </c>
      <c r="R81" s="20" t="s">
        <v>404</v>
      </c>
      <c r="S81" s="18" t="s">
        <v>404</v>
      </c>
      <c r="T81" s="20" t="s">
        <v>404</v>
      </c>
      <c r="U81" s="18" t="s">
        <v>404</v>
      </c>
      <c r="V81" s="20" t="s">
        <v>404</v>
      </c>
      <c r="W81" s="18" t="n">
        <v>505.675185</v>
      </c>
      <c r="X81" s="20" t="n">
        <v>7.77493105</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650</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502.90055977</v>
      </c>
      <c r="T7" s="20" t="n">
        <v>1.69089195</v>
      </c>
      <c r="U7" s="18" t="s">
        <v>404</v>
      </c>
      <c r="V7" s="20" t="s">
        <v>404</v>
      </c>
      <c r="W7" s="18" t="s">
        <v>404</v>
      </c>
      <c r="X7" s="20" t="s">
        <v>404</v>
      </c>
    </row>
    <row r="8" spans="1:24">
      <c r="A8" s="15" t="s">
        <v>405</v>
      </c>
      <c r="B8" s="17" t="n">
        <v>7007</v>
      </c>
      <c r="C8" s="18">
        <f>(0.0/B8*100)</f>
        <v/>
      </c>
      <c r="D8" s="19" t="n">
        <v>7007</v>
      </c>
      <c r="E8" s="18" t="s">
        <v>404</v>
      </c>
      <c r="F8" s="20" t="s">
        <v>404</v>
      </c>
      <c r="G8" s="18" t="n">
        <v>424.55979301</v>
      </c>
      <c r="H8" s="20" t="n">
        <v>14.30448636</v>
      </c>
      <c r="I8" s="18" t="n">
        <v>462.03976927</v>
      </c>
      <c r="J8" s="20" t="n">
        <v>14.79514356</v>
      </c>
      <c r="K8" s="18" t="n">
        <v>480.74236173</v>
      </c>
      <c r="L8" s="20" t="n">
        <v>14.981446</v>
      </c>
      <c r="M8" s="18" t="n">
        <v>491.59814889</v>
      </c>
      <c r="N8" s="20" t="n">
        <v>3.91320985</v>
      </c>
      <c r="O8" s="18" t="s">
        <v>404</v>
      </c>
      <c r="P8" s="20" t="s">
        <v>404</v>
      </c>
      <c r="Q8" s="18" t="s">
        <v>404</v>
      </c>
      <c r="R8" s="20" t="s">
        <v>404</v>
      </c>
      <c r="S8" s="18" t="s">
        <v>404</v>
      </c>
      <c r="T8" s="20" t="s">
        <v>404</v>
      </c>
      <c r="U8" s="18" t="s">
        <v>404</v>
      </c>
      <c r="V8" s="20" t="s">
        <v>404</v>
      </c>
      <c r="W8" s="18" t="n">
        <v>463.69575724</v>
      </c>
      <c r="X8" s="20" t="n">
        <v>14.03942683</v>
      </c>
    </row>
    <row r="9" spans="1:24">
      <c r="A9" s="15" t="s">
        <v>406</v>
      </c>
      <c r="B9" s="17" t="n">
        <v>9651</v>
      </c>
      <c r="C9" s="18">
        <f>(200.0/B9*100)</f>
        <v/>
      </c>
      <c r="D9" s="19" t="n">
        <v>9451</v>
      </c>
      <c r="E9" s="18" t="n">
        <v>458.17064148</v>
      </c>
      <c r="F9" s="20" t="n">
        <v>15.08111187</v>
      </c>
      <c r="G9" s="18" t="n">
        <v>494.44222189</v>
      </c>
      <c r="H9" s="20" t="n">
        <v>24.63547503</v>
      </c>
      <c r="I9" s="18" t="n">
        <v>492.42117585</v>
      </c>
      <c r="J9" s="20" t="n">
        <v>10.35052728</v>
      </c>
      <c r="K9" s="18" t="n">
        <v>514.88843241</v>
      </c>
      <c r="L9" s="20" t="n">
        <v>12.42365592</v>
      </c>
      <c r="M9" s="18" t="n">
        <v>503.98392066</v>
      </c>
      <c r="N9" s="20" t="n">
        <v>3.74916191</v>
      </c>
      <c r="O9" s="18" t="s">
        <v>404</v>
      </c>
      <c r="P9" s="20" t="s">
        <v>404</v>
      </c>
      <c r="Q9" s="18" t="s">
        <v>404</v>
      </c>
      <c r="R9" s="20" t="s">
        <v>404</v>
      </c>
      <c r="S9" s="18" t="s">
        <v>404</v>
      </c>
      <c r="T9" s="20" t="s">
        <v>404</v>
      </c>
      <c r="U9" s="18" t="s">
        <v>404</v>
      </c>
      <c r="V9" s="20" t="s">
        <v>404</v>
      </c>
      <c r="W9" s="18" t="n">
        <v>472.76528252</v>
      </c>
      <c r="X9" s="20" t="n">
        <v>14.99205317</v>
      </c>
    </row>
    <row r="10" spans="1:24">
      <c r="A10" s="15" t="s">
        <v>407</v>
      </c>
      <c r="B10" s="17" t="n">
        <v>20058</v>
      </c>
      <c r="C10" s="18">
        <f>(3074.0/B10*100)</f>
        <v/>
      </c>
      <c r="D10" s="19" t="n">
        <v>16984</v>
      </c>
      <c r="E10" s="18" t="n">
        <v>526.21668797</v>
      </c>
      <c r="F10" s="20" t="n">
        <v>4.55629884</v>
      </c>
      <c r="G10" s="18" t="n">
        <v>520.91965013</v>
      </c>
      <c r="H10" s="20" t="n">
        <v>9.199582749999999</v>
      </c>
      <c r="I10" s="18" t="n">
        <v>533.18238394</v>
      </c>
      <c r="J10" s="20" t="n">
        <v>6.3025972</v>
      </c>
      <c r="K10" s="18" t="n">
        <v>520.59895127</v>
      </c>
      <c r="L10" s="20" t="n">
        <v>8.45402286</v>
      </c>
      <c r="M10" s="18" t="n">
        <v>527.39823466</v>
      </c>
      <c r="N10" s="20" t="n">
        <v>4.10480521</v>
      </c>
      <c r="O10" s="18" t="s">
        <v>404</v>
      </c>
      <c r="P10" s="20" t="s">
        <v>404</v>
      </c>
      <c r="Q10" s="18" t="s">
        <v>404</v>
      </c>
      <c r="R10" s="20" t="s">
        <v>404</v>
      </c>
      <c r="S10" s="18" t="s">
        <v>404</v>
      </c>
      <c r="T10" s="20" t="s">
        <v>404</v>
      </c>
      <c r="U10" s="18" t="s">
        <v>404</v>
      </c>
      <c r="V10" s="20" t="s">
        <v>404</v>
      </c>
      <c r="W10" s="18" t="n">
        <v>541.5770171</v>
      </c>
      <c r="X10" s="20" t="n">
        <v>11.6089204</v>
      </c>
    </row>
    <row r="11" spans="1:24">
      <c r="A11" s="15" t="s">
        <v>408</v>
      </c>
      <c r="B11" s="17" t="n">
        <v>7053</v>
      </c>
      <c r="C11" s="18">
        <f>(137.0/B11*100)</f>
        <v/>
      </c>
      <c r="D11" s="19" t="n">
        <v>6916</v>
      </c>
      <c r="E11" s="18" t="n">
        <v>463.15724131</v>
      </c>
      <c r="F11" s="20" t="n">
        <v>5.37792324</v>
      </c>
      <c r="G11" s="18" t="n">
        <v>478.28026791</v>
      </c>
      <c r="H11" s="20" t="n">
        <v>10.77525671</v>
      </c>
      <c r="I11" s="18" t="n">
        <v>422.44514918</v>
      </c>
      <c r="J11" s="20" t="n">
        <v>15.65689367</v>
      </c>
      <c r="K11" s="18" t="n">
        <v>446.55938097</v>
      </c>
      <c r="L11" s="20" t="n">
        <v>11.05951473</v>
      </c>
      <c r="M11" s="18" t="n">
        <v>461.47200261</v>
      </c>
      <c r="N11" s="20" t="n">
        <v>8.080104309999999</v>
      </c>
      <c r="O11" s="18" t="s">
        <v>404</v>
      </c>
      <c r="P11" s="20" t="s">
        <v>404</v>
      </c>
      <c r="Q11" s="18" t="s">
        <v>404</v>
      </c>
      <c r="R11" s="20" t="s">
        <v>404</v>
      </c>
      <c r="S11" s="18" t="s">
        <v>404</v>
      </c>
      <c r="T11" s="20" t="s">
        <v>404</v>
      </c>
      <c r="U11" s="18" t="s">
        <v>404</v>
      </c>
      <c r="V11" s="20" t="s">
        <v>404</v>
      </c>
      <c r="W11" s="18" t="n">
        <v>423.48994856</v>
      </c>
      <c r="X11" s="20" t="n">
        <v>17.55221623</v>
      </c>
    </row>
    <row r="12" spans="1:24">
      <c r="A12" s="15" t="s">
        <v>409</v>
      </c>
      <c r="B12" s="17" t="n">
        <v>6894</v>
      </c>
      <c r="C12" s="18">
        <f>(106.0/B12*100)</f>
        <v/>
      </c>
      <c r="D12" s="19" t="n">
        <v>6788</v>
      </c>
      <c r="E12" s="18" t="n">
        <v>517.8601856499999</v>
      </c>
      <c r="F12" s="20" t="n">
        <v>18.88823479</v>
      </c>
      <c r="G12" s="18" t="n">
        <v>505.61633414</v>
      </c>
      <c r="H12" s="20" t="n">
        <v>11.23774812</v>
      </c>
      <c r="I12" s="18" t="n">
        <v>479.72281444</v>
      </c>
      <c r="J12" s="20" t="n">
        <v>8.22560305</v>
      </c>
      <c r="K12" s="18" t="n">
        <v>490.00381405</v>
      </c>
      <c r="L12" s="20" t="n">
        <v>11.30961633</v>
      </c>
      <c r="M12" s="18" t="n">
        <v>484.22248654</v>
      </c>
      <c r="N12" s="20" t="n">
        <v>4.17241133</v>
      </c>
      <c r="O12" s="18" t="s">
        <v>404</v>
      </c>
      <c r="P12" s="20" t="s">
        <v>404</v>
      </c>
      <c r="Q12" s="18" t="s">
        <v>404</v>
      </c>
      <c r="R12" s="20" t="s">
        <v>404</v>
      </c>
      <c r="S12" s="18" t="s">
        <v>404</v>
      </c>
      <c r="T12" s="20" t="s">
        <v>404</v>
      </c>
      <c r="U12" s="18" t="s">
        <v>404</v>
      </c>
      <c r="V12" s="20" t="s">
        <v>404</v>
      </c>
      <c r="W12" s="18" t="n">
        <v>426.44594022</v>
      </c>
      <c r="X12" s="20" t="n">
        <v>17.16009095</v>
      </c>
    </row>
    <row r="13" spans="1:24">
      <c r="A13" s="15" t="s">
        <v>410</v>
      </c>
      <c r="B13" s="17" t="n">
        <v>7161</v>
      </c>
      <c r="C13" s="18">
        <f>(1175.0/B13*100)</f>
        <v/>
      </c>
      <c r="D13" s="19" t="n">
        <v>5986</v>
      </c>
      <c r="E13" s="18" t="n">
        <v>584.2658</v>
      </c>
      <c r="F13" s="20" t="n">
        <v>34.26055566</v>
      </c>
      <c r="G13" s="18" t="n">
        <v>497.83166479</v>
      </c>
      <c r="H13" s="20" t="n">
        <v>5.21125628</v>
      </c>
      <c r="I13" s="18" t="n">
        <v>501.27189333</v>
      </c>
      <c r="J13" s="20" t="n">
        <v>5.85114127</v>
      </c>
      <c r="K13" s="18" t="n">
        <v>493.78998614</v>
      </c>
      <c r="L13" s="20" t="n">
        <v>8.23921009</v>
      </c>
      <c r="M13" s="18" t="n">
        <v>500.6790401</v>
      </c>
      <c r="N13" s="20" t="n">
        <v>4.23670285</v>
      </c>
      <c r="O13" s="18" t="s">
        <v>404</v>
      </c>
      <c r="P13" s="20" t="s">
        <v>404</v>
      </c>
      <c r="Q13" s="18" t="s">
        <v>404</v>
      </c>
      <c r="R13" s="20" t="s">
        <v>404</v>
      </c>
      <c r="S13" s="18" t="s">
        <v>404</v>
      </c>
      <c r="T13" s="20" t="s">
        <v>404</v>
      </c>
      <c r="U13" s="18" t="s">
        <v>404</v>
      </c>
      <c r="V13" s="20" t="s">
        <v>404</v>
      </c>
      <c r="W13" s="18" t="n">
        <v>499.95704943</v>
      </c>
      <c r="X13" s="20" t="n">
        <v>7.9281674</v>
      </c>
    </row>
    <row r="14" spans="1:24">
      <c r="A14" s="15" t="s">
        <v>411</v>
      </c>
      <c r="B14" s="17" t="n">
        <v>5587</v>
      </c>
      <c r="C14" s="18">
        <f>(0.0/B14*100)</f>
        <v/>
      </c>
      <c r="D14" s="19" t="n">
        <v>5587</v>
      </c>
      <c r="E14" s="18" t="n">
        <v>528.10557658</v>
      </c>
      <c r="F14" s="20" t="n">
        <v>29.96377873</v>
      </c>
      <c r="G14" s="18" t="n">
        <v>549.07397252</v>
      </c>
      <c r="H14" s="20" t="n">
        <v>14.20193085</v>
      </c>
      <c r="I14" s="18" t="n">
        <v>478.95003061</v>
      </c>
      <c r="J14" s="20" t="n">
        <v>9.81079222</v>
      </c>
      <c r="K14" s="18" t="n">
        <v>534.65026688</v>
      </c>
      <c r="L14" s="20" t="n">
        <v>7.41406393</v>
      </c>
      <c r="M14" s="18" t="n">
        <v>519.34054764</v>
      </c>
      <c r="N14" s="20" t="n">
        <v>2.41739608</v>
      </c>
      <c r="O14" s="18" t="s">
        <v>404</v>
      </c>
      <c r="P14" s="20" t="s">
        <v>404</v>
      </c>
      <c r="Q14" s="18" t="s">
        <v>404</v>
      </c>
      <c r="R14" s="20" t="s">
        <v>404</v>
      </c>
      <c r="S14" s="18" t="s">
        <v>404</v>
      </c>
      <c r="T14" s="20" t="s">
        <v>404</v>
      </c>
      <c r="U14" s="18" t="s">
        <v>404</v>
      </c>
      <c r="V14" s="20" t="s">
        <v>404</v>
      </c>
      <c r="W14" s="18" t="n">
        <v>529.46404741</v>
      </c>
      <c r="X14" s="20" t="n">
        <v>12.26778805</v>
      </c>
    </row>
    <row r="15" spans="1:24">
      <c r="A15" s="15" t="s">
        <v>412</v>
      </c>
      <c r="B15" s="17" t="n">
        <v>5882</v>
      </c>
      <c r="C15" s="18">
        <f>(0.0/B15*100)</f>
        <v/>
      </c>
      <c r="D15" s="19" t="n">
        <v>5882</v>
      </c>
      <c r="E15" s="18" t="n">
        <v>498.6238317</v>
      </c>
      <c r="F15" s="20" t="n">
        <v>9.076747040000001</v>
      </c>
      <c r="G15" s="18" t="n">
        <v>561.18497545</v>
      </c>
      <c r="H15" s="20" t="n">
        <v>16.76869145</v>
      </c>
      <c r="I15" s="18" t="n">
        <v>531.38778719</v>
      </c>
      <c r="J15" s="20" t="n">
        <v>10.39063917</v>
      </c>
      <c r="K15" s="18" t="n">
        <v>516.67872325</v>
      </c>
      <c r="L15" s="20" t="n">
        <v>6.38567795</v>
      </c>
      <c r="M15" s="18" t="n">
        <v>526.22182377</v>
      </c>
      <c r="N15" s="20" t="n">
        <v>2.85186237</v>
      </c>
      <c r="O15" s="18" t="s">
        <v>404</v>
      </c>
      <c r="P15" s="20" t="s">
        <v>404</v>
      </c>
      <c r="Q15" s="18" t="s">
        <v>404</v>
      </c>
      <c r="R15" s="20" t="s">
        <v>404</v>
      </c>
      <c r="S15" s="18" t="s">
        <v>404</v>
      </c>
      <c r="T15" s="20" t="s">
        <v>404</v>
      </c>
      <c r="U15" s="18" t="s">
        <v>404</v>
      </c>
      <c r="V15" s="20" t="s">
        <v>404</v>
      </c>
      <c r="W15" s="18" t="n">
        <v>557.7863252</v>
      </c>
      <c r="X15" s="20" t="n">
        <v>24.52307226</v>
      </c>
    </row>
    <row r="16" spans="1:24">
      <c r="A16" s="15" t="s">
        <v>413</v>
      </c>
      <c r="B16" s="17" t="n">
        <v>6108</v>
      </c>
      <c r="C16" s="18">
        <f>(495.0/B16*100)</f>
        <v/>
      </c>
      <c r="D16" s="19" t="n">
        <v>5613</v>
      </c>
      <c r="E16" s="18" t="n">
        <v>522.50521578</v>
      </c>
      <c r="F16" s="20" t="n">
        <v>17.07037796</v>
      </c>
      <c r="G16" s="18" t="n">
        <v>473.50990657</v>
      </c>
      <c r="H16" s="20" t="n">
        <v>17.3867497</v>
      </c>
      <c r="I16" s="18" t="n">
        <v>508.05296607</v>
      </c>
      <c r="J16" s="20" t="n">
        <v>8.612200209999999</v>
      </c>
      <c r="K16" s="18" t="n">
        <v>488.36006376</v>
      </c>
      <c r="L16" s="20" t="n">
        <v>18.49190575</v>
      </c>
      <c r="M16" s="18" t="n">
        <v>514.35598422</v>
      </c>
      <c r="N16" s="20" t="n">
        <v>7.69765098</v>
      </c>
      <c r="O16" s="18" t="s">
        <v>404</v>
      </c>
      <c r="P16" s="20" t="s">
        <v>404</v>
      </c>
      <c r="Q16" s="18" t="s">
        <v>404</v>
      </c>
      <c r="R16" s="20" t="s">
        <v>404</v>
      </c>
      <c r="S16" s="18" t="s">
        <v>404</v>
      </c>
      <c r="T16" s="20" t="s">
        <v>404</v>
      </c>
      <c r="U16" s="18" t="s">
        <v>404</v>
      </c>
      <c r="V16" s="20" t="s">
        <v>404</v>
      </c>
      <c r="W16" s="18" t="n">
        <v>462.14589984</v>
      </c>
      <c r="X16" s="20" t="n">
        <v>17.36510507</v>
      </c>
    </row>
    <row r="17" spans="1:24">
      <c r="A17" s="15" t="s">
        <v>414</v>
      </c>
      <c r="B17" s="17" t="n">
        <v>6504</v>
      </c>
      <c r="C17" s="18">
        <f>(1325.0/B17*100)</f>
        <v/>
      </c>
      <c r="D17" s="19" t="n">
        <v>5179</v>
      </c>
      <c r="E17" s="18" t="n">
        <v>305.66383805</v>
      </c>
      <c r="F17" s="20" t="n">
        <v>12.60851611</v>
      </c>
      <c r="G17" s="18" t="n">
        <v>488.54699498</v>
      </c>
      <c r="H17" s="20" t="n">
        <v>18.2592511</v>
      </c>
      <c r="I17" s="18" t="n">
        <v>515.03225544</v>
      </c>
      <c r="J17" s="20" t="n">
        <v>16.38367315</v>
      </c>
      <c r="K17" s="18" t="n">
        <v>515.9606218599999</v>
      </c>
      <c r="L17" s="20" t="n">
        <v>14.22554533</v>
      </c>
      <c r="M17" s="18" t="n">
        <v>508.48964896</v>
      </c>
      <c r="N17" s="20" t="n">
        <v>4.89651319</v>
      </c>
      <c r="O17" s="18" t="s">
        <v>404</v>
      </c>
      <c r="P17" s="20" t="s">
        <v>404</v>
      </c>
      <c r="Q17" s="18" t="s">
        <v>404</v>
      </c>
      <c r="R17" s="20" t="s">
        <v>404</v>
      </c>
      <c r="S17" s="18" t="s">
        <v>404</v>
      </c>
      <c r="T17" s="20" t="s">
        <v>404</v>
      </c>
      <c r="U17" s="18" t="s">
        <v>404</v>
      </c>
      <c r="V17" s="20" t="s">
        <v>404</v>
      </c>
      <c r="W17" s="18" t="n">
        <v>532.95454346</v>
      </c>
      <c r="X17" s="20" t="n">
        <v>20.84320188</v>
      </c>
    </row>
    <row r="18" spans="1:24">
      <c r="A18" s="15" t="s">
        <v>415</v>
      </c>
      <c r="B18" s="17" t="n">
        <v>5532</v>
      </c>
      <c r="C18" s="18">
        <f>(0.0/B18*100)</f>
        <v/>
      </c>
      <c r="D18" s="19" t="n">
        <v>5532</v>
      </c>
      <c r="E18" s="18" t="n">
        <v>433.3649581</v>
      </c>
      <c r="F18" s="20" t="n">
        <v>26.99162751</v>
      </c>
      <c r="G18" s="18" t="n">
        <v>484.99582024</v>
      </c>
      <c r="H18" s="20" t="n">
        <v>6.19021186</v>
      </c>
      <c r="I18" s="18" t="n">
        <v>463.99187898</v>
      </c>
      <c r="J18" s="20" t="n">
        <v>9.53886578</v>
      </c>
      <c r="K18" s="18" t="n">
        <v>453.6721242</v>
      </c>
      <c r="L18" s="20" t="n">
        <v>17.68918623</v>
      </c>
      <c r="M18" s="18" t="n">
        <v>464.72673997</v>
      </c>
      <c r="N18" s="20" t="n">
        <v>9.449746230000001</v>
      </c>
      <c r="O18" s="18" t="s">
        <v>404</v>
      </c>
      <c r="P18" s="20" t="s">
        <v>404</v>
      </c>
      <c r="Q18" s="18" t="s">
        <v>404</v>
      </c>
      <c r="R18" s="20" t="s">
        <v>404</v>
      </c>
      <c r="S18" s="18" t="s">
        <v>404</v>
      </c>
      <c r="T18" s="20" t="s">
        <v>404</v>
      </c>
      <c r="U18" s="18" t="s">
        <v>404</v>
      </c>
      <c r="V18" s="20" t="s">
        <v>404</v>
      </c>
      <c r="W18" s="18" t="n">
        <v>457.3335531</v>
      </c>
      <c r="X18" s="20" t="n">
        <v>17.63013249</v>
      </c>
    </row>
    <row r="19" spans="1:24">
      <c r="A19" s="15" t="s">
        <v>416</v>
      </c>
      <c r="B19" s="17" t="n">
        <v>5658</v>
      </c>
      <c r="C19" s="18">
        <f>(327.0/B19*100)</f>
        <v/>
      </c>
      <c r="D19" s="19" t="n">
        <v>5331</v>
      </c>
      <c r="E19" s="18" t="n">
        <v>437.35589671</v>
      </c>
      <c r="F19" s="20" t="n">
        <v>15.82049141</v>
      </c>
      <c r="G19" s="18" t="n">
        <v>438.85390993</v>
      </c>
      <c r="H19" s="20" t="n">
        <v>20.82809901</v>
      </c>
      <c r="I19" s="18" t="n">
        <v>479.1549924</v>
      </c>
      <c r="J19" s="20" t="n">
        <v>22.05961841</v>
      </c>
      <c r="K19" s="18" t="n">
        <v>463.97427282</v>
      </c>
      <c r="L19" s="20" t="n">
        <v>11.07004156</v>
      </c>
      <c r="M19" s="18" t="n">
        <v>476.32732436</v>
      </c>
      <c r="N19" s="20" t="n">
        <v>5.20487467</v>
      </c>
      <c r="O19" s="18" t="s">
        <v>404</v>
      </c>
      <c r="P19" s="20" t="s">
        <v>404</v>
      </c>
      <c r="Q19" s="18" t="s">
        <v>404</v>
      </c>
      <c r="R19" s="20" t="s">
        <v>404</v>
      </c>
      <c r="S19" s="18" t="s">
        <v>404</v>
      </c>
      <c r="T19" s="20" t="s">
        <v>404</v>
      </c>
      <c r="U19" s="18" t="s">
        <v>404</v>
      </c>
      <c r="V19" s="20" t="s">
        <v>404</v>
      </c>
      <c r="W19" s="18" t="n">
        <v>501.98742443</v>
      </c>
      <c r="X19" s="20" t="n">
        <v>32.19315539</v>
      </c>
    </row>
    <row r="20" spans="1:24">
      <c r="A20" s="15" t="s">
        <v>417</v>
      </c>
      <c r="B20" s="17" t="n">
        <v>3371</v>
      </c>
      <c r="C20" s="18">
        <f>(24.0/B20*100)</f>
        <v/>
      </c>
      <c r="D20" s="19" t="n">
        <v>3347</v>
      </c>
      <c r="E20" s="18" t="s">
        <v>404</v>
      </c>
      <c r="F20" s="20" t="s">
        <v>404</v>
      </c>
      <c r="G20" s="18" t="s">
        <v>404</v>
      </c>
      <c r="H20" s="20" t="s">
        <v>404</v>
      </c>
      <c r="I20" s="18" t="n">
        <v>484.30473257</v>
      </c>
      <c r="J20" s="20" t="n">
        <v>5.47178883</v>
      </c>
      <c r="K20" s="18" t="n">
        <v>480.45028956</v>
      </c>
      <c r="L20" s="20" t="n">
        <v>4.39589335</v>
      </c>
      <c r="M20" s="18" t="n">
        <v>481.94756066</v>
      </c>
      <c r="N20" s="20" t="n">
        <v>2.31301773</v>
      </c>
      <c r="O20" s="18" t="s">
        <v>404</v>
      </c>
      <c r="P20" s="20" t="s">
        <v>404</v>
      </c>
      <c r="Q20" s="18" t="s">
        <v>404</v>
      </c>
      <c r="R20" s="20" t="s">
        <v>404</v>
      </c>
      <c r="S20" s="18" t="s">
        <v>404</v>
      </c>
      <c r="T20" s="20" t="s">
        <v>404</v>
      </c>
      <c r="U20" s="18" t="s">
        <v>404</v>
      </c>
      <c r="V20" s="20" t="s">
        <v>404</v>
      </c>
      <c r="W20" s="18" t="n">
        <v>426.40696842</v>
      </c>
      <c r="X20" s="20" t="n">
        <v>18.78917593</v>
      </c>
    </row>
    <row r="21" spans="1:24">
      <c r="A21" s="15" t="s">
        <v>418</v>
      </c>
      <c r="B21" s="17" t="n">
        <v>5741</v>
      </c>
      <c r="C21" s="18">
        <f>(0.0/B21*100)</f>
        <v/>
      </c>
      <c r="D21" s="19" t="n">
        <v>5741</v>
      </c>
      <c r="E21" s="18" t="n">
        <v>552.18218784</v>
      </c>
      <c r="F21" s="20" t="n">
        <v>8.38965155</v>
      </c>
      <c r="G21" s="18" t="n">
        <v>516.14808799</v>
      </c>
      <c r="H21" s="20" t="n">
        <v>8.886472639999999</v>
      </c>
      <c r="I21" s="18" t="n">
        <v>525.44719142</v>
      </c>
      <c r="J21" s="20" t="n">
        <v>6.41053776</v>
      </c>
      <c r="K21" s="18" t="n">
        <v>504.14633948</v>
      </c>
      <c r="L21" s="20" t="n">
        <v>7.33340616</v>
      </c>
      <c r="M21" s="18" t="n">
        <v>524.71308344</v>
      </c>
      <c r="N21" s="20" t="n">
        <v>3.73097605</v>
      </c>
      <c r="O21" s="18" t="s">
        <v>404</v>
      </c>
      <c r="P21" s="20" t="s">
        <v>404</v>
      </c>
      <c r="Q21" s="18" t="s">
        <v>404</v>
      </c>
      <c r="R21" s="20" t="s">
        <v>404</v>
      </c>
      <c r="S21" s="18" t="s">
        <v>404</v>
      </c>
      <c r="T21" s="20" t="s">
        <v>404</v>
      </c>
      <c r="U21" s="18" t="s">
        <v>404</v>
      </c>
      <c r="V21" s="20" t="s">
        <v>404</v>
      </c>
      <c r="W21" s="18" t="n">
        <v>513.5284509099999</v>
      </c>
      <c r="X21" s="20" t="n">
        <v>5.37077152</v>
      </c>
    </row>
    <row r="22" spans="1:24">
      <c r="A22" s="15" t="s">
        <v>419</v>
      </c>
      <c r="B22" s="17" t="n">
        <v>6598</v>
      </c>
      <c r="C22" s="18">
        <f>(0.0/B22*100)</f>
        <v/>
      </c>
      <c r="D22" s="19" t="n">
        <v>6598</v>
      </c>
      <c r="E22" s="18" t="n">
        <v>553.7544113</v>
      </c>
      <c r="F22" s="20" t="n">
        <v>11.96436905</v>
      </c>
      <c r="G22" s="18" t="n">
        <v>501.4295274</v>
      </c>
      <c r="H22" s="20" t="n">
        <v>5.70993251</v>
      </c>
      <c r="I22" s="18" t="n">
        <v>446.23344334</v>
      </c>
      <c r="J22" s="20" t="n">
        <v>8.21500163</v>
      </c>
      <c r="K22" s="18" t="n">
        <v>304.36759848</v>
      </c>
      <c r="L22" s="20" t="n">
        <v>11.28721975</v>
      </c>
      <c r="M22" s="18" t="n">
        <v>506.43727531</v>
      </c>
      <c r="N22" s="20" t="n">
        <v>32.30596446</v>
      </c>
      <c r="O22" s="18" t="s">
        <v>404</v>
      </c>
      <c r="P22" s="20" t="s">
        <v>404</v>
      </c>
      <c r="Q22" s="18" t="s">
        <v>404</v>
      </c>
      <c r="R22" s="20" t="s">
        <v>404</v>
      </c>
      <c r="S22" s="18" t="s">
        <v>404</v>
      </c>
      <c r="T22" s="20" t="s">
        <v>404</v>
      </c>
      <c r="U22" s="18" t="s">
        <v>404</v>
      </c>
      <c r="V22" s="20" t="s">
        <v>404</v>
      </c>
      <c r="W22" s="18" t="n">
        <v>474.95999847</v>
      </c>
      <c r="X22" s="20" t="n">
        <v>31.58824065</v>
      </c>
    </row>
    <row r="23" spans="1:24">
      <c r="A23" s="15" t="s">
        <v>420</v>
      </c>
      <c r="B23" s="17" t="n">
        <v>11583</v>
      </c>
      <c r="C23" s="18">
        <f>(3185.0/B23*100)</f>
        <v/>
      </c>
      <c r="D23" s="19" t="n">
        <v>8398</v>
      </c>
      <c r="E23" s="18" t="n">
        <v>497.29413299</v>
      </c>
      <c r="F23" s="20" t="n">
        <v>15.91535918</v>
      </c>
      <c r="G23" s="18" t="n">
        <v>482.50097686</v>
      </c>
      <c r="H23" s="20" t="n">
        <v>22.96447807</v>
      </c>
      <c r="I23" s="18" t="n">
        <v>499.62798715</v>
      </c>
      <c r="J23" s="20" t="n">
        <v>13.49566766</v>
      </c>
      <c r="K23" s="18" t="n">
        <v>500.08573769</v>
      </c>
      <c r="L23" s="20" t="n">
        <v>12.90765583</v>
      </c>
      <c r="M23" s="18" t="n">
        <v>483.60591279</v>
      </c>
      <c r="N23" s="20" t="n">
        <v>5.19549341</v>
      </c>
      <c r="O23" s="18" t="s">
        <v>404</v>
      </c>
      <c r="P23" s="20" t="s">
        <v>404</v>
      </c>
      <c r="Q23" s="18" t="s">
        <v>404</v>
      </c>
      <c r="R23" s="20" t="s">
        <v>404</v>
      </c>
      <c r="S23" s="18" t="s">
        <v>404</v>
      </c>
      <c r="T23" s="20" t="s">
        <v>404</v>
      </c>
      <c r="U23" s="18" t="s">
        <v>404</v>
      </c>
      <c r="V23" s="20" t="s">
        <v>404</v>
      </c>
      <c r="W23" s="18" t="n">
        <v>480.27035677</v>
      </c>
      <c r="X23" s="20" t="n">
        <v>19.55632213</v>
      </c>
    </row>
    <row r="24" spans="1:24">
      <c r="A24" s="15" t="s">
        <v>421</v>
      </c>
      <c r="B24" s="17" t="n">
        <v>6647</v>
      </c>
      <c r="C24" s="18">
        <f>(0.0/B24*100)</f>
        <v/>
      </c>
      <c r="D24" s="19" t="n">
        <v>6647</v>
      </c>
      <c r="E24" s="18" t="n">
        <v>552.4382630699999</v>
      </c>
      <c r="F24" s="20" t="n">
        <v>14.97352296</v>
      </c>
      <c r="G24" s="18" t="n">
        <v>543.51424481</v>
      </c>
      <c r="H24" s="20" t="n">
        <v>20.09913176</v>
      </c>
      <c r="I24" s="18" t="n">
        <v>514.79698604</v>
      </c>
      <c r="J24" s="20" t="n">
        <v>4.99666193</v>
      </c>
      <c r="K24" s="18" t="n">
        <v>531.40669486</v>
      </c>
      <c r="L24" s="20" t="n">
        <v>20.33156074</v>
      </c>
      <c r="M24" s="18" t="n">
        <v>497.53500446</v>
      </c>
      <c r="N24" s="20" t="n">
        <v>8.07681021</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509.94968147</v>
      </c>
      <c r="F25" s="20" t="n">
        <v>10.49015049</v>
      </c>
      <c r="G25" s="18" t="n">
        <v>526.64642971</v>
      </c>
      <c r="H25" s="20" t="n">
        <v>9.10066619</v>
      </c>
      <c r="I25" s="18" t="n">
        <v>519.76870607</v>
      </c>
      <c r="J25" s="20" t="n">
        <v>6.39558539</v>
      </c>
      <c r="K25" s="18" t="n">
        <v>515.17694735</v>
      </c>
      <c r="L25" s="20" t="n">
        <v>8.04540283</v>
      </c>
      <c r="M25" s="18" t="n">
        <v>503.27556479</v>
      </c>
      <c r="N25" s="20" t="n">
        <v>17.62669838</v>
      </c>
      <c r="O25" s="18" t="s">
        <v>404</v>
      </c>
      <c r="P25" s="20" t="s">
        <v>404</v>
      </c>
      <c r="Q25" s="18" t="s">
        <v>404</v>
      </c>
      <c r="R25" s="20" t="s">
        <v>404</v>
      </c>
      <c r="S25" s="18" t="s">
        <v>404</v>
      </c>
      <c r="T25" s="20" t="s">
        <v>404</v>
      </c>
      <c r="U25" s="18" t="s">
        <v>404</v>
      </c>
      <c r="V25" s="20" t="s">
        <v>404</v>
      </c>
      <c r="W25" s="18" t="n">
        <v>511.51127059</v>
      </c>
      <c r="X25" s="20" t="n">
        <v>7.43562997</v>
      </c>
    </row>
    <row r="26" spans="1:24">
      <c r="A26" s="15" t="s">
        <v>423</v>
      </c>
      <c r="B26" s="17" t="n">
        <v>4869</v>
      </c>
      <c r="C26" s="18">
        <f>(11.0/B26*100)</f>
        <v/>
      </c>
      <c r="D26" s="19" t="n">
        <v>4858</v>
      </c>
      <c r="E26" s="18" t="s">
        <v>404</v>
      </c>
      <c r="F26" s="20" t="s">
        <v>404</v>
      </c>
      <c r="G26" s="18" t="n">
        <v>474.47123718</v>
      </c>
      <c r="H26" s="20" t="n">
        <v>13.61002605</v>
      </c>
      <c r="I26" s="18" t="n">
        <v>496.52205046</v>
      </c>
      <c r="J26" s="20" t="n">
        <v>12.69714757</v>
      </c>
      <c r="K26" s="18" t="n">
        <v>489.55067624</v>
      </c>
      <c r="L26" s="20" t="n">
        <v>4.60909939</v>
      </c>
      <c r="M26" s="18" t="n">
        <v>487.51006612</v>
      </c>
      <c r="N26" s="20" t="n">
        <v>2.10188425</v>
      </c>
      <c r="O26" s="18" t="s">
        <v>404</v>
      </c>
      <c r="P26" s="20" t="s">
        <v>404</v>
      </c>
      <c r="Q26" s="18" t="s">
        <v>404</v>
      </c>
      <c r="R26" s="20" t="s">
        <v>404</v>
      </c>
      <c r="S26" s="18" t="s">
        <v>404</v>
      </c>
      <c r="T26" s="20" t="s">
        <v>404</v>
      </c>
      <c r="U26" s="18" t="s">
        <v>404</v>
      </c>
      <c r="V26" s="20" t="s">
        <v>404</v>
      </c>
      <c r="W26" s="18" t="n">
        <v>472.31518428</v>
      </c>
      <c r="X26" s="20" t="n">
        <v>13.64025207</v>
      </c>
    </row>
    <row r="27" spans="1:24">
      <c r="A27" s="15" t="s">
        <v>424</v>
      </c>
      <c r="B27" s="17" t="n">
        <v>5299</v>
      </c>
      <c r="C27" s="18">
        <f>(0.0/B27*100)</f>
        <v/>
      </c>
      <c r="D27" s="19" t="n">
        <v>5299</v>
      </c>
      <c r="E27" s="18" t="n">
        <v>450.25633642</v>
      </c>
      <c r="F27" s="20" t="n">
        <v>3.98209067</v>
      </c>
      <c r="G27" s="18" t="n">
        <v>469.23426446</v>
      </c>
      <c r="H27" s="20" t="n">
        <v>4.67165302</v>
      </c>
      <c r="I27" s="18" t="n">
        <v>471.71981304</v>
      </c>
      <c r="J27" s="20" t="n">
        <v>3.98606382</v>
      </c>
      <c r="K27" s="18" t="n">
        <v>500.52612632</v>
      </c>
      <c r="L27" s="20" t="n">
        <v>4.80864401</v>
      </c>
      <c r="M27" s="18" t="n">
        <v>487.94454079</v>
      </c>
      <c r="N27" s="20" t="n">
        <v>1.64625932</v>
      </c>
      <c r="O27" s="18" t="s">
        <v>404</v>
      </c>
      <c r="P27" s="20" t="s">
        <v>404</v>
      </c>
      <c r="Q27" s="18" t="s">
        <v>404</v>
      </c>
      <c r="R27" s="20" t="s">
        <v>404</v>
      </c>
      <c r="S27" s="18" t="s">
        <v>404</v>
      </c>
      <c r="T27" s="20" t="s">
        <v>404</v>
      </c>
      <c r="U27" s="18" t="s">
        <v>404</v>
      </c>
      <c r="V27" s="20" t="s">
        <v>404</v>
      </c>
      <c r="W27" s="18" t="n">
        <v>446.40526477</v>
      </c>
      <c r="X27" s="20" t="n">
        <v>16.4745062</v>
      </c>
    </row>
    <row r="28" spans="1:24">
      <c r="A28" s="15" t="s">
        <v>425</v>
      </c>
      <c r="B28" s="17" t="n">
        <v>7568</v>
      </c>
      <c r="C28" s="18">
        <f>(0.0/B28*100)</f>
        <v/>
      </c>
      <c r="D28" s="19" t="n">
        <v>7568</v>
      </c>
      <c r="E28" s="18" t="n">
        <v>428.5357185</v>
      </c>
      <c r="F28" s="20" t="n">
        <v>5.63176766</v>
      </c>
      <c r="G28" s="18" t="n">
        <v>436.23367305</v>
      </c>
      <c r="H28" s="20" t="n">
        <v>6.98998714</v>
      </c>
      <c r="I28" s="18" t="n">
        <v>422.37998877</v>
      </c>
      <c r="J28" s="20" t="n">
        <v>8.358322429999999</v>
      </c>
      <c r="K28" s="18" t="n">
        <v>408.66650441</v>
      </c>
      <c r="L28" s="20" t="n">
        <v>5.97107234</v>
      </c>
      <c r="M28" s="18" t="n">
        <v>422.51711077</v>
      </c>
      <c r="N28" s="20" t="n">
        <v>8.74647279</v>
      </c>
      <c r="O28" s="18" t="s">
        <v>404</v>
      </c>
      <c r="P28" s="20" t="s">
        <v>404</v>
      </c>
      <c r="Q28" s="18" t="s">
        <v>404</v>
      </c>
      <c r="R28" s="20" t="s">
        <v>404</v>
      </c>
      <c r="S28" s="18" t="s">
        <v>404</v>
      </c>
      <c r="T28" s="20" t="s">
        <v>404</v>
      </c>
      <c r="U28" s="18" t="s">
        <v>404</v>
      </c>
      <c r="V28" s="20" t="s">
        <v>404</v>
      </c>
      <c r="W28" s="18" t="n">
        <v>388.33890152</v>
      </c>
      <c r="X28" s="20" t="n">
        <v>15.36014131</v>
      </c>
    </row>
    <row r="29" spans="1:24">
      <c r="A29" s="15" t="s">
        <v>426</v>
      </c>
      <c r="B29" s="17" t="n">
        <v>5385</v>
      </c>
      <c r="C29" s="18">
        <f>(1123.0/B29*100)</f>
        <v/>
      </c>
      <c r="D29" s="19" t="n">
        <v>4262</v>
      </c>
      <c r="E29" s="18" t="n">
        <v>530.23685907</v>
      </c>
      <c r="F29" s="20" t="n">
        <v>19.63209972</v>
      </c>
      <c r="G29" s="18" t="n">
        <v>490.03884709</v>
      </c>
      <c r="H29" s="20" t="n">
        <v>30.77207196</v>
      </c>
      <c r="I29" s="18" t="n">
        <v>507.98528067</v>
      </c>
      <c r="J29" s="20" t="n">
        <v>9.93907681</v>
      </c>
      <c r="K29" s="18" t="n">
        <v>516.26710374</v>
      </c>
      <c r="L29" s="20" t="n">
        <v>15.71193737</v>
      </c>
      <c r="M29" s="18" t="n">
        <v>489.27055675</v>
      </c>
      <c r="N29" s="20" t="n">
        <v>19.28294209</v>
      </c>
      <c r="O29" s="18" t="s">
        <v>404</v>
      </c>
      <c r="P29" s="20" t="s">
        <v>404</v>
      </c>
      <c r="Q29" s="18" t="s">
        <v>404</v>
      </c>
      <c r="R29" s="20" t="s">
        <v>404</v>
      </c>
      <c r="S29" s="18" t="s">
        <v>404</v>
      </c>
      <c r="T29" s="20" t="s">
        <v>404</v>
      </c>
      <c r="U29" s="18" t="s">
        <v>404</v>
      </c>
      <c r="V29" s="20" t="s">
        <v>404</v>
      </c>
      <c r="W29" s="18" t="n">
        <v>485.11514984</v>
      </c>
      <c r="X29" s="20" t="n">
        <v>11.57716724</v>
      </c>
    </row>
    <row r="30" spans="1:24">
      <c r="A30" s="15" t="s">
        <v>427</v>
      </c>
      <c r="B30" s="17" t="n">
        <v>4520</v>
      </c>
      <c r="C30" s="18">
        <f>(1053.0/B30*100)</f>
        <v/>
      </c>
      <c r="D30" s="19" t="n">
        <v>3467</v>
      </c>
      <c r="E30" s="18" t="n">
        <v>521.46862959</v>
      </c>
      <c r="F30" s="20" t="n">
        <v>20.2301088</v>
      </c>
      <c r="G30" s="18" t="n">
        <v>512.19897746</v>
      </c>
      <c r="H30" s="20" t="n">
        <v>12.0730885</v>
      </c>
      <c r="I30" s="18" t="n">
        <v>513.83734818</v>
      </c>
      <c r="J30" s="20" t="n">
        <v>8.300391810000001</v>
      </c>
      <c r="K30" s="18" t="n">
        <v>508.31151313</v>
      </c>
      <c r="L30" s="20" t="n">
        <v>8.86710847</v>
      </c>
      <c r="M30" s="18" t="n">
        <v>507.99891208</v>
      </c>
      <c r="N30" s="20" t="n">
        <v>5.12292042</v>
      </c>
      <c r="O30" s="18" t="s">
        <v>404</v>
      </c>
      <c r="P30" s="20" t="s">
        <v>404</v>
      </c>
      <c r="Q30" s="18" t="s">
        <v>404</v>
      </c>
      <c r="R30" s="20" t="s">
        <v>404</v>
      </c>
      <c r="S30" s="18" t="s">
        <v>404</v>
      </c>
      <c r="T30" s="20" t="s">
        <v>404</v>
      </c>
      <c r="U30" s="18" t="s">
        <v>404</v>
      </c>
      <c r="V30" s="20" t="s">
        <v>404</v>
      </c>
      <c r="W30" s="18" t="n">
        <v>528.12509242</v>
      </c>
      <c r="X30" s="20" t="n">
        <v>31.23904168</v>
      </c>
    </row>
    <row r="31" spans="1:24">
      <c r="A31" s="15" t="s">
        <v>428</v>
      </c>
      <c r="B31" s="17" t="n">
        <v>5456</v>
      </c>
      <c r="C31" s="18">
        <f>(502.0/B31*100)</f>
        <v/>
      </c>
      <c r="D31" s="19" t="n">
        <v>4954</v>
      </c>
      <c r="E31" s="18" t="n">
        <v>503.45079736</v>
      </c>
      <c r="F31" s="20" t="n">
        <v>9.522638779999999</v>
      </c>
      <c r="G31" s="18" t="n">
        <v>515.52860331</v>
      </c>
      <c r="H31" s="20" t="n">
        <v>7.30843889</v>
      </c>
      <c r="I31" s="18" t="n">
        <v>521.43238936</v>
      </c>
      <c r="J31" s="20" t="n">
        <v>9.680667120000001</v>
      </c>
      <c r="K31" s="18" t="n">
        <v>504.55459999</v>
      </c>
      <c r="L31" s="20" t="n">
        <v>7.94255802</v>
      </c>
      <c r="M31" s="18" t="n">
        <v>516.1393584</v>
      </c>
      <c r="N31" s="20" t="n">
        <v>3.55157052</v>
      </c>
      <c r="O31" s="18" t="s">
        <v>404</v>
      </c>
      <c r="P31" s="20" t="s">
        <v>404</v>
      </c>
      <c r="Q31" s="18" t="s">
        <v>404</v>
      </c>
      <c r="R31" s="20" t="s">
        <v>404</v>
      </c>
      <c r="S31" s="18" t="s">
        <v>404</v>
      </c>
      <c r="T31" s="20" t="s">
        <v>404</v>
      </c>
      <c r="U31" s="18" t="s">
        <v>404</v>
      </c>
      <c r="V31" s="20" t="s">
        <v>404</v>
      </c>
      <c r="W31" s="18" t="n">
        <v>506.84628132</v>
      </c>
      <c r="X31" s="20" t="n">
        <v>11.11822752</v>
      </c>
    </row>
    <row r="32" spans="1:24">
      <c r="A32" s="15" t="s">
        <v>429</v>
      </c>
      <c r="B32" s="17" t="n">
        <v>4478</v>
      </c>
      <c r="C32" s="18">
        <f>(0.0/B32*100)</f>
        <v/>
      </c>
      <c r="D32" s="19" t="n">
        <v>4478</v>
      </c>
      <c r="E32" s="18" t="n">
        <v>486.24599408</v>
      </c>
      <c r="F32" s="20" t="n">
        <v>9.576866880000001</v>
      </c>
      <c r="G32" s="18" t="n">
        <v>496.61391761</v>
      </c>
      <c r="H32" s="20" t="n">
        <v>12.4815735</v>
      </c>
      <c r="I32" s="18" t="n">
        <v>491.63121731</v>
      </c>
      <c r="J32" s="20" t="n">
        <v>5.66385254</v>
      </c>
      <c r="K32" s="18" t="n">
        <v>505.89766372</v>
      </c>
      <c r="L32" s="20" t="n">
        <v>7.75736516</v>
      </c>
      <c r="M32" s="18" t="n">
        <v>510.646388</v>
      </c>
      <c r="N32" s="20" t="n">
        <v>3.66329779</v>
      </c>
      <c r="O32" s="18" t="s">
        <v>404</v>
      </c>
      <c r="P32" s="20" t="s">
        <v>404</v>
      </c>
      <c r="Q32" s="18" t="s">
        <v>404</v>
      </c>
      <c r="R32" s="20" t="s">
        <v>404</v>
      </c>
      <c r="S32" s="18" t="s">
        <v>404</v>
      </c>
      <c r="T32" s="20" t="s">
        <v>404</v>
      </c>
      <c r="U32" s="18" t="s">
        <v>404</v>
      </c>
      <c r="V32" s="20" t="s">
        <v>404</v>
      </c>
      <c r="W32" s="18" t="n">
        <v>521.00653379</v>
      </c>
      <c r="X32" s="20" t="n">
        <v>16.4365978</v>
      </c>
    </row>
    <row r="33" spans="1:24">
      <c r="A33" s="15" t="s">
        <v>430</v>
      </c>
      <c r="B33" s="17" t="n">
        <v>7325</v>
      </c>
      <c r="C33" s="18">
        <f>(29.0/B33*100)</f>
        <v/>
      </c>
      <c r="D33" s="19" t="n">
        <v>7296</v>
      </c>
      <c r="E33" s="18" t="n">
        <v>424.17574192</v>
      </c>
      <c r="F33" s="20" t="n">
        <v>20.46998693</v>
      </c>
      <c r="G33" s="18" t="n">
        <v>496.47879145</v>
      </c>
      <c r="H33" s="20" t="n">
        <v>36.03527382</v>
      </c>
      <c r="I33" s="18" t="n">
        <v>492.33669878</v>
      </c>
      <c r="J33" s="20" t="n">
        <v>11.20165659</v>
      </c>
      <c r="K33" s="18" t="n">
        <v>513.78708998</v>
      </c>
      <c r="L33" s="20" t="n">
        <v>10.32014259</v>
      </c>
      <c r="M33" s="18" t="n">
        <v>509.13271856</v>
      </c>
      <c r="N33" s="20" t="n">
        <v>3.33231705</v>
      </c>
      <c r="O33" s="18" t="s">
        <v>404</v>
      </c>
      <c r="P33" s="20" t="s">
        <v>404</v>
      </c>
      <c r="Q33" s="18" t="s">
        <v>404</v>
      </c>
      <c r="R33" s="20" t="s">
        <v>404</v>
      </c>
      <c r="S33" s="18" t="s">
        <v>404</v>
      </c>
      <c r="T33" s="20" t="s">
        <v>404</v>
      </c>
      <c r="U33" s="18" t="s">
        <v>404</v>
      </c>
      <c r="V33" s="20" t="s">
        <v>404</v>
      </c>
      <c r="W33" s="18" t="n">
        <v>423.61576339</v>
      </c>
      <c r="X33" s="20" t="n">
        <v>6.46611308</v>
      </c>
    </row>
    <row r="34" spans="1:24">
      <c r="A34" s="15" t="s">
        <v>431</v>
      </c>
      <c r="B34" s="17" t="n">
        <v>6350</v>
      </c>
      <c r="C34" s="18">
        <f>(0.0/B34*100)</f>
        <v/>
      </c>
      <c r="D34" s="19" t="n">
        <v>6350</v>
      </c>
      <c r="E34" s="18" t="n">
        <v>482.8251</v>
      </c>
      <c r="F34" s="20" t="n">
        <v>28.74317215</v>
      </c>
      <c r="G34" s="18" t="n">
        <v>455.1948624</v>
      </c>
      <c r="H34" s="20" t="n">
        <v>7.39651889</v>
      </c>
      <c r="I34" s="18" t="n">
        <v>432.4581365</v>
      </c>
      <c r="J34" s="20" t="n">
        <v>23.01447391</v>
      </c>
      <c r="K34" s="18" t="n">
        <v>449.18698892</v>
      </c>
      <c r="L34" s="20" t="n">
        <v>18.81750377</v>
      </c>
      <c r="M34" s="18" t="n">
        <v>454.11047406</v>
      </c>
      <c r="N34" s="20" t="n">
        <v>3.50591725</v>
      </c>
      <c r="O34" s="18" t="s">
        <v>404</v>
      </c>
      <c r="P34" s="20" t="s">
        <v>404</v>
      </c>
      <c r="Q34" s="18" t="s">
        <v>404</v>
      </c>
      <c r="R34" s="20" t="s">
        <v>404</v>
      </c>
      <c r="S34" s="18" t="s">
        <v>404</v>
      </c>
      <c r="T34" s="20" t="s">
        <v>404</v>
      </c>
      <c r="U34" s="18" t="s">
        <v>404</v>
      </c>
      <c r="V34" s="20" t="s">
        <v>404</v>
      </c>
      <c r="W34" s="18" t="n">
        <v>419.17232332</v>
      </c>
      <c r="X34" s="20" t="n">
        <v>46.70562124</v>
      </c>
    </row>
    <row r="35" spans="1:24">
      <c r="A35" s="15" t="s">
        <v>432</v>
      </c>
      <c r="B35" s="17" t="n">
        <v>6406</v>
      </c>
      <c r="C35" s="18">
        <f>(443.0/B35*100)</f>
        <v/>
      </c>
      <c r="D35" s="19" t="n">
        <v>5963</v>
      </c>
      <c r="E35" s="18" t="n">
        <v>491.87791245</v>
      </c>
      <c r="F35" s="20" t="n">
        <v>4.51837359</v>
      </c>
      <c r="G35" s="18" t="n">
        <v>552.0938566900001</v>
      </c>
      <c r="H35" s="20" t="n">
        <v>2.78708944</v>
      </c>
      <c r="I35" s="18" t="n">
        <v>491.52652939</v>
      </c>
      <c r="J35" s="20" t="n">
        <v>2.18051291</v>
      </c>
      <c r="K35" s="18" t="n">
        <v>488.80455651</v>
      </c>
      <c r="L35" s="20" t="n">
        <v>4.03064215</v>
      </c>
      <c r="M35" s="18" t="n">
        <v>493.81190315</v>
      </c>
      <c r="N35" s="20" t="n">
        <v>2.59492832</v>
      </c>
      <c r="O35" s="18" t="s">
        <v>404</v>
      </c>
      <c r="P35" s="20" t="s">
        <v>404</v>
      </c>
      <c r="Q35" s="18" t="s">
        <v>404</v>
      </c>
      <c r="R35" s="20" t="s">
        <v>404</v>
      </c>
      <c r="S35" s="18" t="s">
        <v>404</v>
      </c>
      <c r="T35" s="20" t="s">
        <v>404</v>
      </c>
      <c r="U35" s="18" t="s">
        <v>404</v>
      </c>
      <c r="V35" s="20" t="s">
        <v>404</v>
      </c>
      <c r="W35" s="18" t="n">
        <v>499.54918069</v>
      </c>
      <c r="X35" s="20" t="n">
        <v>8.61830834</v>
      </c>
    </row>
    <row r="36" spans="1:24">
      <c r="A36" s="15" t="s">
        <v>433</v>
      </c>
      <c r="B36" s="17" t="n">
        <v>6736</v>
      </c>
      <c r="C36" s="18">
        <f>(10.0/B36*100)</f>
        <v/>
      </c>
      <c r="D36" s="19" t="n">
        <v>6726</v>
      </c>
      <c r="E36" s="18" t="n">
        <v>506.60731304</v>
      </c>
      <c r="F36" s="20" t="n">
        <v>9.61718267</v>
      </c>
      <c r="G36" s="18" t="n">
        <v>513.82459389</v>
      </c>
      <c r="H36" s="20" t="n">
        <v>11.81929176</v>
      </c>
      <c r="I36" s="18" t="n">
        <v>501.01878299</v>
      </c>
      <c r="J36" s="20" t="n">
        <v>8.08661828</v>
      </c>
      <c r="K36" s="18" t="n">
        <v>487.43711538</v>
      </c>
      <c r="L36" s="20" t="n">
        <v>9.506953019999999</v>
      </c>
      <c r="M36" s="18" t="n">
        <v>494.3713057</v>
      </c>
      <c r="N36" s="20" t="n">
        <v>3.0805357</v>
      </c>
      <c r="O36" s="18" t="s">
        <v>404</v>
      </c>
      <c r="P36" s="20" t="s">
        <v>404</v>
      </c>
      <c r="Q36" s="18" t="s">
        <v>404</v>
      </c>
      <c r="R36" s="20" t="s">
        <v>404</v>
      </c>
      <c r="S36" s="18" t="s">
        <v>404</v>
      </c>
      <c r="T36" s="20" t="s">
        <v>404</v>
      </c>
      <c r="U36" s="18" t="s">
        <v>404</v>
      </c>
      <c r="V36" s="20" t="s">
        <v>404</v>
      </c>
      <c r="W36" s="18" t="n">
        <v>491.68832582</v>
      </c>
      <c r="X36" s="20" t="n">
        <v>8.737334840000001</v>
      </c>
    </row>
    <row r="37" spans="1:24">
      <c r="A37" s="15" t="s">
        <v>434</v>
      </c>
      <c r="B37" s="17" t="n">
        <v>5458</v>
      </c>
      <c r="C37" s="18">
        <f>(0.0/B37*100)</f>
        <v/>
      </c>
      <c r="D37" s="19" t="n">
        <v>5458</v>
      </c>
      <c r="E37" s="18" t="n">
        <v>490.44066478</v>
      </c>
      <c r="F37" s="20" t="n">
        <v>6.2273547</v>
      </c>
      <c r="G37" s="18" t="n">
        <v>557.07889744</v>
      </c>
      <c r="H37" s="20" t="n">
        <v>14.16670808</v>
      </c>
      <c r="I37" s="18" t="n">
        <v>507.45911919</v>
      </c>
      <c r="J37" s="20" t="n">
        <v>27.40502712</v>
      </c>
      <c r="K37" s="18" t="n">
        <v>501.21684373</v>
      </c>
      <c r="L37" s="20" t="n">
        <v>7.23445657</v>
      </c>
      <c r="M37" s="18" t="n">
        <v>498.78183994</v>
      </c>
      <c r="N37" s="20" t="n">
        <v>3.91623594</v>
      </c>
      <c r="O37" s="18" t="s">
        <v>404</v>
      </c>
      <c r="P37" s="20" t="s">
        <v>404</v>
      </c>
      <c r="Q37" s="18" t="s">
        <v>404</v>
      </c>
      <c r="R37" s="20" t="s">
        <v>404</v>
      </c>
      <c r="S37" s="18" t="s">
        <v>404</v>
      </c>
      <c r="T37" s="20" t="s">
        <v>404</v>
      </c>
      <c r="U37" s="18" t="s">
        <v>404</v>
      </c>
      <c r="V37" s="20" t="s">
        <v>404</v>
      </c>
      <c r="W37" s="18" t="n">
        <v>497.22141607</v>
      </c>
      <c r="X37" s="20" t="n">
        <v>34.1057917</v>
      </c>
    </row>
    <row r="38" spans="1:24">
      <c r="A38" s="15" t="s">
        <v>435</v>
      </c>
      <c r="B38" s="17" t="n">
        <v>5860</v>
      </c>
      <c r="C38" s="18">
        <f>(268.0/B38*100)</f>
        <v/>
      </c>
      <c r="D38" s="19" t="n">
        <v>5592</v>
      </c>
      <c r="E38" s="18" t="n">
        <v>534.7503655100001</v>
      </c>
      <c r="F38" s="20" t="n">
        <v>15.01366958</v>
      </c>
      <c r="G38" s="18" t="n">
        <v>524.4741355800001</v>
      </c>
      <c r="H38" s="20" t="n">
        <v>12.00523383</v>
      </c>
      <c r="I38" s="18" t="n">
        <v>495.19165239</v>
      </c>
      <c r="J38" s="20" t="n">
        <v>7.01151168</v>
      </c>
      <c r="K38" s="18" t="n">
        <v>486.99060783</v>
      </c>
      <c r="L38" s="20" t="n">
        <v>11.39494613</v>
      </c>
      <c r="M38" s="18" t="n">
        <v>477.26717137</v>
      </c>
      <c r="N38" s="20" t="n">
        <v>4.97274816</v>
      </c>
      <c r="O38" s="18" t="s">
        <v>404</v>
      </c>
      <c r="P38" s="20" t="s">
        <v>404</v>
      </c>
      <c r="Q38" s="18" t="s">
        <v>404</v>
      </c>
      <c r="R38" s="20" t="s">
        <v>404</v>
      </c>
      <c r="S38" s="18" t="s">
        <v>404</v>
      </c>
      <c r="T38" s="20" t="s">
        <v>404</v>
      </c>
      <c r="U38" s="18" t="s">
        <v>404</v>
      </c>
      <c r="V38" s="20" t="s">
        <v>404</v>
      </c>
      <c r="W38" s="18" t="n">
        <v>506.24989426</v>
      </c>
      <c r="X38" s="20" t="n">
        <v>47.78391315</v>
      </c>
    </row>
    <row r="39" spans="1:24">
      <c r="A39" s="15" t="s">
        <v>436</v>
      </c>
      <c r="B39" s="17" t="n">
        <v>5895</v>
      </c>
      <c r="C39" s="18">
        <f>(0.0/B39*100)</f>
        <v/>
      </c>
      <c r="D39" s="19" t="n">
        <v>5895</v>
      </c>
      <c r="E39" s="18" t="n">
        <v>405.67188566</v>
      </c>
      <c r="F39" s="20" t="n">
        <v>22.01241677</v>
      </c>
      <c r="G39" s="18" t="n">
        <v>431.77290101</v>
      </c>
      <c r="H39" s="20" t="n">
        <v>9.08081419</v>
      </c>
      <c r="I39" s="18" t="n">
        <v>438.05580677</v>
      </c>
      <c r="J39" s="20" t="n">
        <v>7.08455371</v>
      </c>
      <c r="K39" s="18" t="n">
        <v>411.38785018</v>
      </c>
      <c r="L39" s="20" t="n">
        <v>11.97661138</v>
      </c>
      <c r="M39" s="18" t="n">
        <v>412.62429209</v>
      </c>
      <c r="N39" s="20" t="n">
        <v>11.94816109</v>
      </c>
      <c r="O39" s="18" t="s">
        <v>404</v>
      </c>
      <c r="P39" s="20" t="s">
        <v>404</v>
      </c>
      <c r="Q39" s="18" t="s">
        <v>404</v>
      </c>
      <c r="R39" s="20" t="s">
        <v>404</v>
      </c>
      <c r="S39" s="18" t="s">
        <v>404</v>
      </c>
      <c r="T39" s="20" t="s">
        <v>404</v>
      </c>
      <c r="U39" s="18" t="s">
        <v>404</v>
      </c>
      <c r="V39" s="20" t="s">
        <v>404</v>
      </c>
      <c r="W39" s="18" t="n">
        <v>407.97468551</v>
      </c>
      <c r="X39" s="20" t="n">
        <v>28.59133341</v>
      </c>
    </row>
    <row r="40" spans="1:24">
      <c r="A40" s="15" t="s">
        <v>437</v>
      </c>
      <c r="B40" s="17" t="n">
        <v>14157</v>
      </c>
      <c r="C40" s="18">
        <f>(2954.0/B40*100)</f>
        <v/>
      </c>
      <c r="D40" s="19" t="n">
        <v>11203</v>
      </c>
      <c r="E40" s="18" t="n">
        <v>501.71313572</v>
      </c>
      <c r="F40" s="20" t="n">
        <v>13.9140809</v>
      </c>
      <c r="G40" s="18" t="n">
        <v>512.54727451</v>
      </c>
      <c r="H40" s="20" t="n">
        <v>17.64226739</v>
      </c>
      <c r="I40" s="18" t="n">
        <v>499.52193967</v>
      </c>
      <c r="J40" s="20" t="n">
        <v>6.3884617</v>
      </c>
      <c r="K40" s="18" t="n">
        <v>502.61451539</v>
      </c>
      <c r="L40" s="20" t="n">
        <v>7.46356641</v>
      </c>
      <c r="M40" s="18" t="n">
        <v>498.81251753</v>
      </c>
      <c r="N40" s="20" t="n">
        <v>6.19098834</v>
      </c>
      <c r="O40" s="18" t="s">
        <v>404</v>
      </c>
      <c r="P40" s="20" t="s">
        <v>404</v>
      </c>
      <c r="Q40" s="18" t="s">
        <v>404</v>
      </c>
      <c r="R40" s="20" t="s">
        <v>404</v>
      </c>
      <c r="S40" s="18" t="s">
        <v>404</v>
      </c>
      <c r="T40" s="20" t="s">
        <v>404</v>
      </c>
      <c r="U40" s="18" t="s">
        <v>404</v>
      </c>
      <c r="V40" s="20" t="s">
        <v>404</v>
      </c>
      <c r="W40" s="18" t="n">
        <v>488.81367206</v>
      </c>
      <c r="X40" s="20" t="n">
        <v>7.48030466</v>
      </c>
    </row>
    <row r="41" spans="1:24">
      <c r="A41" s="15" t="s">
        <v>438</v>
      </c>
      <c r="B41" s="17" t="n">
        <v>5712</v>
      </c>
      <c r="C41" s="18">
        <f>(99.0/B41*100)</f>
        <v/>
      </c>
      <c r="D41" s="19" t="n">
        <v>5613</v>
      </c>
      <c r="E41" s="18" t="n">
        <v>500.95821078</v>
      </c>
      <c r="F41" s="20" t="n">
        <v>8.47931614</v>
      </c>
      <c r="G41" s="18" t="n">
        <v>497.56963983</v>
      </c>
      <c r="H41" s="20" t="n">
        <v>11.3924969</v>
      </c>
      <c r="I41" s="18" t="n">
        <v>476.41285419</v>
      </c>
      <c r="J41" s="20" t="n">
        <v>17.39207026</v>
      </c>
      <c r="K41" s="18" t="n">
        <v>480.14690359</v>
      </c>
      <c r="L41" s="20" t="n">
        <v>16.78842208</v>
      </c>
      <c r="M41" s="18" t="n">
        <v>502.19426737</v>
      </c>
      <c r="N41" s="20" t="n">
        <v>4.31194569</v>
      </c>
      <c r="O41" s="18" t="s">
        <v>404</v>
      </c>
      <c r="P41" s="20" t="s">
        <v>404</v>
      </c>
      <c r="Q41" s="18" t="s">
        <v>404</v>
      </c>
      <c r="R41" s="20" t="s">
        <v>404</v>
      </c>
      <c r="S41" s="18" t="s">
        <v>404</v>
      </c>
      <c r="T41" s="20" t="s">
        <v>404</v>
      </c>
      <c r="U41" s="18" t="s">
        <v>404</v>
      </c>
      <c r="V41" s="20" t="s">
        <v>404</v>
      </c>
      <c r="W41" s="18" t="n">
        <v>499.30493835</v>
      </c>
      <c r="X41" s="20" t="n">
        <v>13.15174435</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408.72136186</v>
      </c>
      <c r="F44" s="20" t="n">
        <v>10.57442167</v>
      </c>
      <c r="G44" s="18" t="n">
        <v>423.95614359</v>
      </c>
      <c r="H44" s="20" t="n">
        <v>17.70704517</v>
      </c>
      <c r="I44" s="18" t="n">
        <v>396.84306907</v>
      </c>
      <c r="J44" s="20" t="n">
        <v>10.4162017</v>
      </c>
      <c r="K44" s="18" t="n">
        <v>411.26612179</v>
      </c>
      <c r="L44" s="20" t="n">
        <v>8.49805731</v>
      </c>
      <c r="M44" s="18" t="n">
        <v>396.91474963</v>
      </c>
      <c r="N44" s="20" t="n">
        <v>5.01489122</v>
      </c>
      <c r="O44" s="18" t="s">
        <v>404</v>
      </c>
      <c r="P44" s="20" t="s">
        <v>404</v>
      </c>
      <c r="Q44" s="18" t="s">
        <v>404</v>
      </c>
      <c r="R44" s="20" t="s">
        <v>404</v>
      </c>
      <c r="S44" s="18" t="s">
        <v>404</v>
      </c>
      <c r="T44" s="20" t="s">
        <v>404</v>
      </c>
      <c r="U44" s="18" t="s">
        <v>404</v>
      </c>
      <c r="V44" s="20" t="s">
        <v>404</v>
      </c>
      <c r="W44" s="18" t="n">
        <v>418.28825383</v>
      </c>
      <c r="X44" s="20" t="n">
        <v>31.23672713</v>
      </c>
    </row>
    <row r="45" spans="1:24">
      <c r="A45" s="15" t="s">
        <v>442</v>
      </c>
      <c r="B45" s="17" t="n">
        <v>5519</v>
      </c>
      <c r="C45" s="18">
        <f>(0.0/B45*100)</f>
        <v/>
      </c>
      <c r="D45" s="19" t="n">
        <v>5519</v>
      </c>
      <c r="E45" s="18" t="n">
        <v>370.14109047</v>
      </c>
      <c r="F45" s="20" t="n">
        <v>19.04401201</v>
      </c>
      <c r="G45" s="18" t="n">
        <v>363.40968253</v>
      </c>
      <c r="H45" s="20" t="n">
        <v>13.19313102</v>
      </c>
      <c r="I45" s="18" t="n">
        <v>348.49429379</v>
      </c>
      <c r="J45" s="20" t="n">
        <v>4.39591705</v>
      </c>
      <c r="K45" s="18" t="n">
        <v>347.69915926</v>
      </c>
      <c r="L45" s="20" t="n">
        <v>7.95383968</v>
      </c>
      <c r="M45" s="18" t="n">
        <v>347.0051201</v>
      </c>
      <c r="N45" s="20" t="n">
        <v>9.87452262</v>
      </c>
      <c r="O45" s="18" t="s">
        <v>404</v>
      </c>
      <c r="P45" s="20" t="s">
        <v>404</v>
      </c>
      <c r="Q45" s="18" t="s">
        <v>404</v>
      </c>
      <c r="R45" s="20" t="s">
        <v>404</v>
      </c>
      <c r="S45" s="18" t="s">
        <v>404</v>
      </c>
      <c r="T45" s="20" t="s">
        <v>404</v>
      </c>
      <c r="U45" s="18" t="s">
        <v>404</v>
      </c>
      <c r="V45" s="20" t="s">
        <v>404</v>
      </c>
      <c r="W45" s="18" t="n">
        <v>325.31971658</v>
      </c>
      <c r="X45" s="20" t="n">
        <v>27.86379894</v>
      </c>
    </row>
    <row r="46" spans="1:24">
      <c r="A46" s="15" t="s">
        <v>443</v>
      </c>
      <c r="B46" s="17" t="n">
        <v>23141</v>
      </c>
      <c r="C46" s="18">
        <f>(4196.0/B46*100)</f>
        <v/>
      </c>
      <c r="D46" s="19" t="n">
        <v>18945</v>
      </c>
      <c r="E46" s="18" t="n">
        <v>441.60768744</v>
      </c>
      <c r="F46" s="20" t="n">
        <v>21.80207387</v>
      </c>
      <c r="G46" s="18" t="n">
        <v>423.3863832</v>
      </c>
      <c r="H46" s="20" t="n">
        <v>13.35941542</v>
      </c>
      <c r="I46" s="18" t="n">
        <v>420.89559197</v>
      </c>
      <c r="J46" s="20" t="n">
        <v>9.82302561</v>
      </c>
      <c r="K46" s="18" t="n">
        <v>413.29110967</v>
      </c>
      <c r="L46" s="20" t="n">
        <v>7.60797086</v>
      </c>
      <c r="M46" s="18" t="n">
        <v>417.88808974</v>
      </c>
      <c r="N46" s="20" t="n">
        <v>3.64678657</v>
      </c>
      <c r="O46" s="18" t="s">
        <v>404</v>
      </c>
      <c r="P46" s="20" t="s">
        <v>404</v>
      </c>
      <c r="Q46" s="18" t="s">
        <v>404</v>
      </c>
      <c r="R46" s="20" t="s">
        <v>404</v>
      </c>
      <c r="S46" s="18" t="s">
        <v>404</v>
      </c>
      <c r="T46" s="20" t="s">
        <v>404</v>
      </c>
      <c r="U46" s="18" t="s">
        <v>404</v>
      </c>
      <c r="V46" s="20" t="s">
        <v>404</v>
      </c>
      <c r="W46" s="18" t="n">
        <v>358.75605868</v>
      </c>
      <c r="X46" s="20" t="n">
        <v>9.5968953</v>
      </c>
    </row>
    <row r="47" spans="1:24">
      <c r="A47" s="15" t="s">
        <v>444</v>
      </c>
      <c r="B47" s="17" t="n">
        <v>5928</v>
      </c>
      <c r="C47" s="18">
        <f>(0.0/B47*100)</f>
        <v/>
      </c>
      <c r="D47" s="19" t="n">
        <v>5928</v>
      </c>
      <c r="E47" s="18" t="n">
        <v>355.7402999</v>
      </c>
      <c r="F47" s="20" t="n">
        <v>19.93836305</v>
      </c>
      <c r="G47" s="18" t="n">
        <v>427.50911044</v>
      </c>
      <c r="H47" s="20" t="n">
        <v>15.63666516</v>
      </c>
      <c r="I47" s="18" t="n">
        <v>419.19241487</v>
      </c>
      <c r="J47" s="20" t="n">
        <v>13.67974221</v>
      </c>
      <c r="K47" s="18" t="n">
        <v>438.85661691</v>
      </c>
      <c r="L47" s="20" t="n">
        <v>10.74238047</v>
      </c>
      <c r="M47" s="18" t="n">
        <v>443.29322916</v>
      </c>
      <c r="N47" s="20" t="n">
        <v>10.90665662</v>
      </c>
      <c r="O47" s="18" t="s">
        <v>404</v>
      </c>
      <c r="P47" s="20" t="s">
        <v>404</v>
      </c>
      <c r="Q47" s="18" t="s">
        <v>404</v>
      </c>
      <c r="R47" s="20" t="s">
        <v>404</v>
      </c>
      <c r="S47" s="18" t="s">
        <v>404</v>
      </c>
      <c r="T47" s="20" t="s">
        <v>404</v>
      </c>
      <c r="U47" s="18" t="s">
        <v>404</v>
      </c>
      <c r="V47" s="20" t="s">
        <v>404</v>
      </c>
      <c r="W47" s="18" t="n">
        <v>443.05608097</v>
      </c>
      <c r="X47" s="20" t="n">
        <v>34.22443443</v>
      </c>
    </row>
    <row r="48" spans="1:24">
      <c r="A48" s="15" t="s">
        <v>445</v>
      </c>
      <c r="B48" s="17" t="n">
        <v>9841</v>
      </c>
      <c r="C48" s="18">
        <f>(40.0/B48*100)</f>
        <v/>
      </c>
      <c r="D48" s="19" t="n">
        <v>9801</v>
      </c>
      <c r="E48" s="18" t="n">
        <v>525.18658656</v>
      </c>
      <c r="F48" s="20" t="n">
        <v>13.48052518</v>
      </c>
      <c r="G48" s="18" t="n">
        <v>475.26259471</v>
      </c>
      <c r="H48" s="20" t="n">
        <v>10.41876499</v>
      </c>
      <c r="I48" s="18" t="n">
        <v>489.63902433</v>
      </c>
      <c r="J48" s="20" t="n">
        <v>12.85577619</v>
      </c>
      <c r="K48" s="18" t="n">
        <v>483.55435685</v>
      </c>
      <c r="L48" s="20" t="n">
        <v>15.60814859</v>
      </c>
      <c r="M48" s="18" t="n">
        <v>524.75507391</v>
      </c>
      <c r="N48" s="20" t="n">
        <v>11.44175359</v>
      </c>
      <c r="O48" s="18" t="s">
        <v>404</v>
      </c>
      <c r="P48" s="20" t="s">
        <v>404</v>
      </c>
      <c r="Q48" s="18" t="s">
        <v>404</v>
      </c>
      <c r="R48" s="20" t="s">
        <v>404</v>
      </c>
      <c r="S48" s="18" t="s">
        <v>404</v>
      </c>
      <c r="T48" s="20" t="s">
        <v>404</v>
      </c>
      <c r="U48" s="18" t="s">
        <v>404</v>
      </c>
      <c r="V48" s="20" t="s">
        <v>404</v>
      </c>
      <c r="W48" s="18" t="n">
        <v>429.236925</v>
      </c>
      <c r="X48" s="20" t="n">
        <v>27.49892951</v>
      </c>
    </row>
    <row r="49" spans="1:24">
      <c r="A49" s="15" t="s">
        <v>446</v>
      </c>
      <c r="B49" s="17" t="n">
        <v>6349</v>
      </c>
      <c r="C49" s="18">
        <f>(52.0/B49*100)</f>
        <v/>
      </c>
      <c r="D49" s="19" t="n">
        <v>6297</v>
      </c>
      <c r="E49" s="18" t="n">
        <v>424.08326694</v>
      </c>
      <c r="F49" s="20" t="n">
        <v>19.10714805</v>
      </c>
      <c r="G49" s="18" t="n">
        <v>425.69788704</v>
      </c>
      <c r="H49" s="20" t="n">
        <v>23.76145005</v>
      </c>
      <c r="I49" s="18" t="n">
        <v>424.65974544</v>
      </c>
      <c r="J49" s="20" t="n">
        <v>3.62103756</v>
      </c>
      <c r="K49" s="18" t="n">
        <v>418.96149241</v>
      </c>
      <c r="L49" s="20" t="n">
        <v>16.19191382</v>
      </c>
      <c r="M49" s="18" t="n">
        <v>461.80668968</v>
      </c>
      <c r="N49" s="20" t="n">
        <v>16.87104189</v>
      </c>
      <c r="O49" s="18" t="s">
        <v>404</v>
      </c>
      <c r="P49" s="20" t="s">
        <v>404</v>
      </c>
      <c r="Q49" s="18" t="s">
        <v>404</v>
      </c>
      <c r="R49" s="20" t="s">
        <v>404</v>
      </c>
      <c r="S49" s="18" t="s">
        <v>404</v>
      </c>
      <c r="T49" s="20" t="s">
        <v>404</v>
      </c>
      <c r="U49" s="18" t="s">
        <v>404</v>
      </c>
      <c r="V49" s="20" t="s">
        <v>404</v>
      </c>
      <c r="W49" s="18" t="n">
        <v>409.25333894</v>
      </c>
      <c r="X49" s="20" t="n">
        <v>7.43247293</v>
      </c>
    </row>
    <row r="50" spans="1:24">
      <c r="A50" s="15" t="s">
        <v>447</v>
      </c>
      <c r="B50" s="17" t="n">
        <v>11795</v>
      </c>
      <c r="C50" s="18">
        <f>(1031.0/B50*100)</f>
        <v/>
      </c>
      <c r="D50" s="19" t="n">
        <v>10764</v>
      </c>
      <c r="E50" s="18" t="n">
        <v>443.06817648</v>
      </c>
      <c r="F50" s="20" t="n">
        <v>18.58043476</v>
      </c>
      <c r="G50" s="18" t="n">
        <v>419.29457779</v>
      </c>
      <c r="H50" s="20" t="n">
        <v>7.11126542</v>
      </c>
      <c r="I50" s="18" t="n">
        <v>427.10262187</v>
      </c>
      <c r="J50" s="20" t="n">
        <v>6.8526063</v>
      </c>
      <c r="K50" s="18" t="n">
        <v>420.07815094</v>
      </c>
      <c r="L50" s="20" t="n">
        <v>10.86420831</v>
      </c>
      <c r="M50" s="18" t="n">
        <v>435.80502395</v>
      </c>
      <c r="N50" s="20" t="n">
        <v>6.20496896</v>
      </c>
      <c r="O50" s="18" t="s">
        <v>404</v>
      </c>
      <c r="P50" s="20" t="s">
        <v>404</v>
      </c>
      <c r="Q50" s="18" t="s">
        <v>404</v>
      </c>
      <c r="R50" s="20" t="s">
        <v>404</v>
      </c>
      <c r="S50" s="18" t="s">
        <v>404</v>
      </c>
      <c r="T50" s="20" t="s">
        <v>404</v>
      </c>
      <c r="U50" s="18" t="s">
        <v>404</v>
      </c>
      <c r="V50" s="20" t="s">
        <v>404</v>
      </c>
      <c r="W50" s="18" t="n">
        <v>402.89111501</v>
      </c>
      <c r="X50" s="20" t="n">
        <v>13.08130314</v>
      </c>
    </row>
    <row r="51" spans="1:24">
      <c r="A51" s="15" t="s">
        <v>448</v>
      </c>
      <c r="B51" s="17" t="n">
        <v>6866</v>
      </c>
      <c r="C51" s="18">
        <f>(0.0/B51*100)</f>
        <v/>
      </c>
      <c r="D51" s="19" t="n">
        <v>6866</v>
      </c>
      <c r="E51" s="18" t="n">
        <v>422.03578109</v>
      </c>
      <c r="F51" s="20" t="n">
        <v>4.82039432</v>
      </c>
      <c r="G51" s="18" t="n">
        <v>411.78400377</v>
      </c>
      <c r="H51" s="20" t="n">
        <v>7.91425587</v>
      </c>
      <c r="I51" s="18" t="n">
        <v>424.9810918</v>
      </c>
      <c r="J51" s="20" t="n">
        <v>6.28137382</v>
      </c>
      <c r="K51" s="18" t="n">
        <v>431.70702753</v>
      </c>
      <c r="L51" s="20" t="n">
        <v>8.72394031</v>
      </c>
      <c r="M51" s="18" t="n">
        <v>436.93747195</v>
      </c>
      <c r="N51" s="20" t="n">
        <v>7.39422146</v>
      </c>
      <c r="O51" s="18" t="s">
        <v>404</v>
      </c>
      <c r="P51" s="20" t="s">
        <v>404</v>
      </c>
      <c r="Q51" s="18" t="s">
        <v>404</v>
      </c>
      <c r="R51" s="20" t="s">
        <v>404</v>
      </c>
      <c r="S51" s="18" t="s">
        <v>404</v>
      </c>
      <c r="T51" s="20" t="s">
        <v>404</v>
      </c>
      <c r="U51" s="18" t="s">
        <v>404</v>
      </c>
      <c r="V51" s="20" t="s">
        <v>404</v>
      </c>
      <c r="W51" s="18" t="n">
        <v>409.66163837</v>
      </c>
      <c r="X51" s="20" t="n">
        <v>30.46889788</v>
      </c>
    </row>
    <row r="52" spans="1:24">
      <c r="A52" s="15" t="s">
        <v>449</v>
      </c>
      <c r="B52" s="17" t="n">
        <v>5809</v>
      </c>
      <c r="C52" s="18">
        <f>(0.0/B52*100)</f>
        <v/>
      </c>
      <c r="D52" s="19" t="n">
        <v>5809</v>
      </c>
      <c r="E52" s="18" t="n">
        <v>515.98965699</v>
      </c>
      <c r="F52" s="20" t="n">
        <v>20.09106911</v>
      </c>
      <c r="G52" s="18" t="n">
        <v>499.31055902</v>
      </c>
      <c r="H52" s="20" t="n">
        <v>20.09526543</v>
      </c>
      <c r="I52" s="18" t="n">
        <v>510.1438974</v>
      </c>
      <c r="J52" s="20" t="n">
        <v>7.60408716</v>
      </c>
      <c r="K52" s="18" t="n">
        <v>471.90595396</v>
      </c>
      <c r="L52" s="20" t="n">
        <v>8.35643307</v>
      </c>
      <c r="M52" s="18" t="n">
        <v>481.34678222</v>
      </c>
      <c r="N52" s="20" t="n">
        <v>5.61379313</v>
      </c>
      <c r="O52" s="18" t="s">
        <v>404</v>
      </c>
      <c r="P52" s="20" t="s">
        <v>404</v>
      </c>
      <c r="Q52" s="18" t="s">
        <v>404</v>
      </c>
      <c r="R52" s="20" t="s">
        <v>404</v>
      </c>
      <c r="S52" s="18" t="s">
        <v>404</v>
      </c>
      <c r="T52" s="20" t="s">
        <v>404</v>
      </c>
      <c r="U52" s="18" t="s">
        <v>404</v>
      </c>
      <c r="V52" s="20" t="s">
        <v>404</v>
      </c>
      <c r="W52" s="18" t="n">
        <v>465.87873121</v>
      </c>
      <c r="X52" s="20" t="n">
        <v>16.24037473</v>
      </c>
    </row>
    <row r="53" spans="1:24">
      <c r="A53" s="15" t="s">
        <v>450</v>
      </c>
      <c r="B53" s="17" t="n">
        <v>5571</v>
      </c>
      <c r="C53" s="18">
        <f>(0.0/B53*100)</f>
        <v/>
      </c>
      <c r="D53" s="19" t="n">
        <v>5571</v>
      </c>
      <c r="E53" s="18" t="n">
        <v>352.23673112</v>
      </c>
      <c r="F53" s="20" t="n">
        <v>16.519386</v>
      </c>
      <c r="G53" s="18" t="n">
        <v>441.35206226</v>
      </c>
      <c r="H53" s="20" t="n">
        <v>2.89077097</v>
      </c>
      <c r="I53" s="18" t="n">
        <v>445.89343207</v>
      </c>
      <c r="J53" s="20" t="n">
        <v>3.08223608</v>
      </c>
      <c r="K53" s="18" t="n">
        <v>443.34588742</v>
      </c>
      <c r="L53" s="20" t="n">
        <v>4.70171805</v>
      </c>
      <c r="M53" s="18" t="n">
        <v>443.63009225</v>
      </c>
      <c r="N53" s="20" t="n">
        <v>2.60117355</v>
      </c>
      <c r="O53" s="18" t="s">
        <v>404</v>
      </c>
      <c r="P53" s="20" t="s">
        <v>404</v>
      </c>
      <c r="Q53" s="18" t="s">
        <v>404</v>
      </c>
      <c r="R53" s="20" t="s">
        <v>404</v>
      </c>
      <c r="S53" s="18" t="s">
        <v>404</v>
      </c>
      <c r="T53" s="20" t="s">
        <v>404</v>
      </c>
      <c r="U53" s="18" t="s">
        <v>404</v>
      </c>
      <c r="V53" s="20" t="s">
        <v>404</v>
      </c>
      <c r="W53" s="18" t="n">
        <v>425.78852368</v>
      </c>
      <c r="X53" s="20" t="n">
        <v>7.37865774</v>
      </c>
    </row>
    <row r="54" spans="1:24">
      <c r="A54" s="15" t="s">
        <v>451</v>
      </c>
      <c r="B54" s="17" t="n">
        <v>4740</v>
      </c>
      <c r="C54" s="18">
        <f>(199.0/B54*100)</f>
        <v/>
      </c>
      <c r="D54" s="19" t="n">
        <v>4541</v>
      </c>
      <c r="E54" s="18" t="n">
        <v>363.45647591</v>
      </c>
      <c r="F54" s="20" t="n">
        <v>12.33213654</v>
      </c>
      <c r="G54" s="18" t="n">
        <v>370.50225937</v>
      </c>
      <c r="H54" s="20" t="n">
        <v>14.96400229</v>
      </c>
      <c r="I54" s="18" t="n">
        <v>313.53089924</v>
      </c>
      <c r="J54" s="20" t="n">
        <v>14.25065884</v>
      </c>
      <c r="K54" s="18" t="n">
        <v>363.67661831</v>
      </c>
      <c r="L54" s="20" t="n">
        <v>6.37585801</v>
      </c>
      <c r="M54" s="18" t="n">
        <v>372.79099841</v>
      </c>
      <c r="N54" s="20" t="n">
        <v>7.62386832</v>
      </c>
      <c r="O54" s="18" t="s">
        <v>404</v>
      </c>
      <c r="P54" s="20" t="s">
        <v>404</v>
      </c>
      <c r="Q54" s="18" t="s">
        <v>404</v>
      </c>
      <c r="R54" s="20" t="s">
        <v>404</v>
      </c>
      <c r="S54" s="18" t="s">
        <v>404</v>
      </c>
      <c r="T54" s="20" t="s">
        <v>404</v>
      </c>
      <c r="U54" s="18" t="s">
        <v>404</v>
      </c>
      <c r="V54" s="20" t="s">
        <v>404</v>
      </c>
      <c r="W54" s="18" t="n">
        <v>315.44420672</v>
      </c>
      <c r="X54" s="20" t="n">
        <v>7.70919447</v>
      </c>
    </row>
    <row r="55" spans="1:24">
      <c r="A55" s="15" t="s">
        <v>452</v>
      </c>
      <c r="B55" s="17" t="n">
        <v>5316</v>
      </c>
      <c r="C55" s="18">
        <f>(43.0/B55*100)</f>
        <v/>
      </c>
      <c r="D55" s="19" t="n">
        <v>5273</v>
      </c>
      <c r="E55" s="18" t="n">
        <v>401.29278965</v>
      </c>
      <c r="F55" s="20" t="n">
        <v>9.419924099999999</v>
      </c>
      <c r="G55" s="18" t="n">
        <v>408.54449735</v>
      </c>
      <c r="H55" s="20" t="n">
        <v>5.64213699</v>
      </c>
      <c r="I55" s="18" t="n">
        <v>405.60673031</v>
      </c>
      <c r="J55" s="20" t="n">
        <v>9.95103016</v>
      </c>
      <c r="K55" s="18" t="n">
        <v>392.5448064</v>
      </c>
      <c r="L55" s="20" t="n">
        <v>8.74087808</v>
      </c>
      <c r="M55" s="18" t="n">
        <v>391.73839589</v>
      </c>
      <c r="N55" s="20" t="n">
        <v>9.986252970000001</v>
      </c>
      <c r="O55" s="18" t="s">
        <v>404</v>
      </c>
      <c r="P55" s="20" t="s">
        <v>404</v>
      </c>
      <c r="Q55" s="18" t="s">
        <v>404</v>
      </c>
      <c r="R55" s="20" t="s">
        <v>404</v>
      </c>
      <c r="S55" s="18" t="s">
        <v>404</v>
      </c>
      <c r="T55" s="20" t="s">
        <v>404</v>
      </c>
      <c r="U55" s="18" t="s">
        <v>404</v>
      </c>
      <c r="V55" s="20" t="s">
        <v>404</v>
      </c>
      <c r="W55" s="18" t="n">
        <v>338.35385046</v>
      </c>
      <c r="X55" s="20" t="n">
        <v>31.43442823</v>
      </c>
    </row>
    <row r="56" spans="1:24">
      <c r="A56" s="15" t="s">
        <v>453</v>
      </c>
      <c r="B56" s="17" t="n">
        <v>5359</v>
      </c>
      <c r="C56" s="18">
        <f>(0.0/B56*100)</f>
        <v/>
      </c>
      <c r="D56" s="19" t="n">
        <v>5359</v>
      </c>
      <c r="E56" s="18" t="n">
        <v>550.2911692599999</v>
      </c>
      <c r="F56" s="20" t="n">
        <v>13.21296765</v>
      </c>
      <c r="G56" s="18" t="n">
        <v>532.85367193</v>
      </c>
      <c r="H56" s="20" t="n">
        <v>9.28826248</v>
      </c>
      <c r="I56" s="18" t="n">
        <v>509.44977967</v>
      </c>
      <c r="J56" s="20" t="n">
        <v>7.60510182</v>
      </c>
      <c r="K56" s="18" t="n">
        <v>525.43324582</v>
      </c>
      <c r="L56" s="20" t="n">
        <v>11.47711753</v>
      </c>
      <c r="M56" s="18" t="n">
        <v>536.94177044</v>
      </c>
      <c r="N56" s="20" t="n">
        <v>7.64852166</v>
      </c>
      <c r="O56" s="18" t="s">
        <v>404</v>
      </c>
      <c r="P56" s="20" t="s">
        <v>404</v>
      </c>
      <c r="Q56" s="18" t="s">
        <v>404</v>
      </c>
      <c r="R56" s="20" t="s">
        <v>404</v>
      </c>
      <c r="S56" s="18" t="s">
        <v>404</v>
      </c>
      <c r="T56" s="20" t="s">
        <v>404</v>
      </c>
      <c r="U56" s="18" t="s">
        <v>404</v>
      </c>
      <c r="V56" s="20" t="s">
        <v>404</v>
      </c>
      <c r="W56" s="18" t="n">
        <v>513.86772638</v>
      </c>
      <c r="X56" s="20" t="n">
        <v>18.39996936</v>
      </c>
    </row>
    <row r="57" spans="1:24">
      <c r="A57" s="15" t="s">
        <v>454</v>
      </c>
      <c r="B57" s="17" t="n">
        <v>6513</v>
      </c>
      <c r="C57" s="18">
        <f>(0.0/B57*100)</f>
        <v/>
      </c>
      <c r="D57" s="19" t="n">
        <v>6513</v>
      </c>
      <c r="E57" s="18" t="n">
        <v>416.3525349</v>
      </c>
      <c r="F57" s="20" t="n">
        <v>6.9642808</v>
      </c>
      <c r="G57" s="18" t="n">
        <v>382.57486435</v>
      </c>
      <c r="H57" s="20" t="n">
        <v>8.98786147</v>
      </c>
      <c r="I57" s="18" t="n">
        <v>395.92581715</v>
      </c>
      <c r="J57" s="20" t="n">
        <v>6.98759481</v>
      </c>
      <c r="K57" s="18" t="n">
        <v>396.00880542</v>
      </c>
      <c r="L57" s="20" t="n">
        <v>7.24736687</v>
      </c>
      <c r="M57" s="18" t="n">
        <v>403.10117686</v>
      </c>
      <c r="N57" s="20" t="n">
        <v>6.32885231</v>
      </c>
      <c r="O57" s="18" t="s">
        <v>404</v>
      </c>
      <c r="P57" s="20" t="s">
        <v>404</v>
      </c>
      <c r="Q57" s="18" t="s">
        <v>404</v>
      </c>
      <c r="R57" s="20" t="s">
        <v>404</v>
      </c>
      <c r="S57" s="18" t="s">
        <v>404</v>
      </c>
      <c r="T57" s="20" t="s">
        <v>404</v>
      </c>
      <c r="U57" s="18" t="n">
        <v>435.52415846</v>
      </c>
      <c r="V57" s="20" t="n">
        <v>34.21002224</v>
      </c>
      <c r="W57" s="18" t="n">
        <v>432.49213248</v>
      </c>
      <c r="X57" s="20" t="n">
        <v>20.18745706</v>
      </c>
    </row>
    <row r="58" spans="1:24">
      <c r="A58" s="15" t="s">
        <v>455</v>
      </c>
      <c r="B58" s="17" t="n">
        <v>7267</v>
      </c>
      <c r="C58" s="18">
        <f>(0.0/B58*100)</f>
        <v/>
      </c>
      <c r="D58" s="19" t="n">
        <v>7267</v>
      </c>
      <c r="E58" s="18" t="n">
        <v>438.86860122</v>
      </c>
      <c r="F58" s="20" t="n">
        <v>16.88713076</v>
      </c>
      <c r="G58" s="18" t="n">
        <v>409.33498254</v>
      </c>
      <c r="H58" s="20" t="n">
        <v>10.23037278</v>
      </c>
      <c r="I58" s="18" t="n">
        <v>403.43792037</v>
      </c>
      <c r="J58" s="20" t="n">
        <v>7.71795331</v>
      </c>
      <c r="K58" s="18" t="n">
        <v>398.24498882</v>
      </c>
      <c r="L58" s="20" t="n">
        <v>7.00160541</v>
      </c>
      <c r="M58" s="18" t="n">
        <v>416.28624615</v>
      </c>
      <c r="N58" s="20" t="n">
        <v>5.24607351</v>
      </c>
      <c r="O58" s="18" t="s">
        <v>404</v>
      </c>
      <c r="P58" s="20" t="s">
        <v>404</v>
      </c>
      <c r="Q58" s="18" t="s">
        <v>404</v>
      </c>
      <c r="R58" s="20" t="s">
        <v>404</v>
      </c>
      <c r="S58" s="18" t="s">
        <v>404</v>
      </c>
      <c r="T58" s="20" t="s">
        <v>404</v>
      </c>
      <c r="U58" s="18" t="s">
        <v>404</v>
      </c>
      <c r="V58" s="20" t="s">
        <v>404</v>
      </c>
      <c r="W58" s="18" t="n">
        <v>357.08734573</v>
      </c>
      <c r="X58" s="20" t="n">
        <v>11.70785534</v>
      </c>
    </row>
    <row r="59" spans="1:24">
      <c r="A59" s="15" t="s">
        <v>456</v>
      </c>
      <c r="B59" s="17" t="n">
        <v>4826</v>
      </c>
      <c r="C59" s="18">
        <f>(0.0/B59*100)</f>
        <v/>
      </c>
      <c r="D59" s="19" t="n">
        <v>4826</v>
      </c>
      <c r="E59" s="18" t="n">
        <v>366.97338648</v>
      </c>
      <c r="F59" s="20" t="n">
        <v>5.33807566</v>
      </c>
      <c r="G59" s="18" t="n">
        <v>342.51117972</v>
      </c>
      <c r="H59" s="20" t="n">
        <v>3.60472071</v>
      </c>
      <c r="I59" s="18" t="n">
        <v>343.33107987</v>
      </c>
      <c r="J59" s="20" t="n">
        <v>3.82879524</v>
      </c>
      <c r="K59" s="18" t="n">
        <v>345.57989699</v>
      </c>
      <c r="L59" s="20" t="n">
        <v>3.66286095</v>
      </c>
      <c r="M59" s="18" t="n">
        <v>349.04969693</v>
      </c>
      <c r="N59" s="20" t="n">
        <v>2.98492988</v>
      </c>
      <c r="O59" s="18" t="s">
        <v>404</v>
      </c>
      <c r="P59" s="20" t="s">
        <v>404</v>
      </c>
      <c r="Q59" s="18" t="s">
        <v>404</v>
      </c>
      <c r="R59" s="20" t="s">
        <v>404</v>
      </c>
      <c r="S59" s="18" t="s">
        <v>404</v>
      </c>
      <c r="T59" s="20" t="s">
        <v>404</v>
      </c>
      <c r="U59" s="18" t="s">
        <v>404</v>
      </c>
      <c r="V59" s="20" t="s">
        <v>404</v>
      </c>
      <c r="W59" s="18" t="n">
        <v>335.14184243</v>
      </c>
      <c r="X59" s="20" t="n">
        <v>12.16682874</v>
      </c>
    </row>
    <row r="60" spans="1:24">
      <c r="A60" s="15" t="s">
        <v>457</v>
      </c>
      <c r="B60" s="17" t="n">
        <v>4546</v>
      </c>
      <c r="C60" s="18">
        <f>(0.0/B60*100)</f>
        <v/>
      </c>
      <c r="D60" s="19" t="n">
        <v>4546</v>
      </c>
      <c r="E60" s="18" t="n">
        <v>378.49373406</v>
      </c>
      <c r="F60" s="20" t="n">
        <v>19.54575293</v>
      </c>
      <c r="G60" s="18" t="n">
        <v>361.09972963</v>
      </c>
      <c r="H60" s="20" t="n">
        <v>15.3483105</v>
      </c>
      <c r="I60" s="18" t="n">
        <v>358.93928729</v>
      </c>
      <c r="J60" s="20" t="n">
        <v>15.47131218</v>
      </c>
      <c r="K60" s="18" t="n">
        <v>361.19830534</v>
      </c>
      <c r="L60" s="20" t="n">
        <v>12.4553623</v>
      </c>
      <c r="M60" s="18" t="n">
        <v>366.92539798</v>
      </c>
      <c r="N60" s="20" t="n">
        <v>9.830285740000001</v>
      </c>
      <c r="O60" s="18" t="s">
        <v>404</v>
      </c>
      <c r="P60" s="20" t="s">
        <v>404</v>
      </c>
      <c r="Q60" s="18" t="s">
        <v>404</v>
      </c>
      <c r="R60" s="20" t="s">
        <v>404</v>
      </c>
      <c r="S60" s="18" t="s">
        <v>404</v>
      </c>
      <c r="T60" s="20" t="s">
        <v>404</v>
      </c>
      <c r="U60" s="18" t="s">
        <v>404</v>
      </c>
      <c r="V60" s="20" t="s">
        <v>404</v>
      </c>
      <c r="W60" s="18" t="n">
        <v>280.97693184</v>
      </c>
      <c r="X60" s="20" t="n">
        <v>9.271396810000001</v>
      </c>
    </row>
    <row r="61" spans="1:24">
      <c r="A61" s="15" t="s">
        <v>458</v>
      </c>
      <c r="B61" s="17" t="n">
        <v>6525</v>
      </c>
      <c r="C61" s="18">
        <f>(0.0/B61*100)</f>
        <v/>
      </c>
      <c r="D61" s="19" t="n">
        <v>6525</v>
      </c>
      <c r="E61" s="18" t="n">
        <v>405.01843773</v>
      </c>
      <c r="F61" s="20" t="n">
        <v>9.37581937</v>
      </c>
      <c r="G61" s="18" t="n">
        <v>478.66040266</v>
      </c>
      <c r="H61" s="20" t="n">
        <v>9.796092290000001</v>
      </c>
      <c r="I61" s="18" t="n">
        <v>454.93374905</v>
      </c>
      <c r="J61" s="20" t="n">
        <v>10.8327456</v>
      </c>
      <c r="K61" s="18" t="n">
        <v>484.74349446</v>
      </c>
      <c r="L61" s="20" t="n">
        <v>7.6518219</v>
      </c>
      <c r="M61" s="18" t="n">
        <v>471.66670626</v>
      </c>
      <c r="N61" s="20" t="n">
        <v>3.39867148</v>
      </c>
      <c r="O61" s="18" t="s">
        <v>404</v>
      </c>
      <c r="P61" s="20" t="s">
        <v>404</v>
      </c>
      <c r="Q61" s="18" t="s">
        <v>404</v>
      </c>
      <c r="R61" s="20" t="s">
        <v>404</v>
      </c>
      <c r="S61" s="18" t="s">
        <v>404</v>
      </c>
      <c r="T61" s="20" t="s">
        <v>404</v>
      </c>
      <c r="U61" s="18" t="s">
        <v>404</v>
      </c>
      <c r="V61" s="20" t="s">
        <v>404</v>
      </c>
      <c r="W61" s="18" t="n">
        <v>505.83546697</v>
      </c>
      <c r="X61" s="20" t="n">
        <v>73.21202409</v>
      </c>
    </row>
    <row r="62" spans="1:24">
      <c r="A62" s="15" t="s">
        <v>459</v>
      </c>
      <c r="B62" s="17" t="n">
        <v>4476</v>
      </c>
      <c r="C62" s="18">
        <f>(0.0/B62*100)</f>
        <v/>
      </c>
      <c r="D62" s="19" t="n">
        <v>4476</v>
      </c>
      <c r="E62" s="18" t="n">
        <v>515.34360018</v>
      </c>
      <c r="F62" s="20" t="n">
        <v>2.65213227</v>
      </c>
      <c r="G62" s="18" t="n">
        <v>506.60439315</v>
      </c>
      <c r="H62" s="20" t="n">
        <v>3.01839861</v>
      </c>
      <c r="I62" s="18" t="n">
        <v>491.7597706</v>
      </c>
      <c r="J62" s="20" t="n">
        <v>2.29126878</v>
      </c>
      <c r="K62" s="18" t="n">
        <v>498.00334922</v>
      </c>
      <c r="L62" s="20" t="n">
        <v>3.52487349</v>
      </c>
      <c r="M62" s="18" t="n">
        <v>536.03294855</v>
      </c>
      <c r="N62" s="20" t="n">
        <v>2.94658432</v>
      </c>
      <c r="O62" s="18" t="s">
        <v>404</v>
      </c>
      <c r="P62" s="20" t="s">
        <v>404</v>
      </c>
      <c r="Q62" s="18" t="s">
        <v>404</v>
      </c>
      <c r="R62" s="20" t="s">
        <v>404</v>
      </c>
      <c r="S62" s="18" t="s">
        <v>404</v>
      </c>
      <c r="T62" s="20" t="s">
        <v>404</v>
      </c>
      <c r="U62" s="18" t="s">
        <v>404</v>
      </c>
      <c r="V62" s="20" t="s">
        <v>404</v>
      </c>
      <c r="W62" s="18" t="n">
        <v>516.5267354600001</v>
      </c>
      <c r="X62" s="20" t="n">
        <v>6.22773859</v>
      </c>
    </row>
    <row r="63" spans="1:24">
      <c r="A63" s="15" t="s">
        <v>460</v>
      </c>
      <c r="B63" s="17" t="n">
        <v>5324</v>
      </c>
      <c r="C63" s="18">
        <f>(0.0/B63*100)</f>
        <v/>
      </c>
      <c r="D63" s="19" t="n">
        <v>5324</v>
      </c>
      <c r="E63" s="18" t="n">
        <v>373.32834892</v>
      </c>
      <c r="F63" s="20" t="n">
        <v>9.71795344</v>
      </c>
      <c r="G63" s="18" t="n">
        <v>336.54436579</v>
      </c>
      <c r="H63" s="20" t="n">
        <v>3.92516339</v>
      </c>
      <c r="I63" s="18" t="n">
        <v>350.28106376</v>
      </c>
      <c r="J63" s="20" t="n">
        <v>2.52434116</v>
      </c>
      <c r="K63" s="18" t="n">
        <v>339.91246105</v>
      </c>
      <c r="L63" s="20" t="n">
        <v>2.70824926</v>
      </c>
      <c r="M63" s="18" t="n">
        <v>374.64463148</v>
      </c>
      <c r="N63" s="20" t="n">
        <v>3.00831669</v>
      </c>
      <c r="O63" s="18" t="s">
        <v>404</v>
      </c>
      <c r="P63" s="20" t="s">
        <v>404</v>
      </c>
      <c r="Q63" s="18" t="s">
        <v>404</v>
      </c>
      <c r="R63" s="20" t="s">
        <v>404</v>
      </c>
      <c r="S63" s="18" t="s">
        <v>404</v>
      </c>
      <c r="T63" s="20" t="s">
        <v>404</v>
      </c>
      <c r="U63" s="18" t="s">
        <v>404</v>
      </c>
      <c r="V63" s="20" t="s">
        <v>404</v>
      </c>
      <c r="W63" s="18" t="n">
        <v>372.56629745</v>
      </c>
      <c r="X63" s="20" t="n">
        <v>6.5404978</v>
      </c>
    </row>
    <row r="64" spans="1:24">
      <c r="A64" s="15" t="s">
        <v>461</v>
      </c>
      <c r="B64" s="17" t="n">
        <v>3634</v>
      </c>
      <c r="C64" s="18">
        <f>(27.0/B64*100)</f>
        <v/>
      </c>
      <c r="D64" s="19" t="n">
        <v>3607</v>
      </c>
      <c r="E64" s="18" t="n">
        <v>488.3120446</v>
      </c>
      <c r="F64" s="20" t="n">
        <v>8.5293204</v>
      </c>
      <c r="G64" s="18" t="n">
        <v>474.64751373</v>
      </c>
      <c r="H64" s="20" t="n">
        <v>3.50463477</v>
      </c>
      <c r="I64" s="18" t="n">
        <v>380.63050126</v>
      </c>
      <c r="J64" s="20" t="n">
        <v>5.06132495</v>
      </c>
      <c r="K64" s="18" t="n">
        <v>442.5148088</v>
      </c>
      <c r="L64" s="20" t="n">
        <v>3.65519184</v>
      </c>
      <c r="M64" s="18" t="n">
        <v>447.44309623</v>
      </c>
      <c r="N64" s="20" t="n">
        <v>3.06938063</v>
      </c>
      <c r="O64" s="18" t="s">
        <v>404</v>
      </c>
      <c r="P64" s="20" t="s">
        <v>404</v>
      </c>
      <c r="Q64" s="18" t="s">
        <v>404</v>
      </c>
      <c r="R64" s="20" t="s">
        <v>404</v>
      </c>
      <c r="S64" s="18" t="s">
        <v>404</v>
      </c>
      <c r="T64" s="20" t="s">
        <v>404</v>
      </c>
      <c r="U64" s="18" t="n">
        <v>450.2968</v>
      </c>
      <c r="V64" s="20" t="n">
        <v>11.9685491</v>
      </c>
      <c r="W64" s="18" t="n">
        <v>397.06450324</v>
      </c>
      <c r="X64" s="20" t="n">
        <v>9.58332319</v>
      </c>
    </row>
    <row r="65" spans="1:24">
      <c r="A65" s="15" t="s">
        <v>462</v>
      </c>
      <c r="B65" s="17" t="n">
        <v>5325</v>
      </c>
      <c r="C65" s="18">
        <f>(0.0/B65*100)</f>
        <v/>
      </c>
      <c r="D65" s="19" t="n">
        <v>5325</v>
      </c>
      <c r="E65" s="18" t="n">
        <v>413.72051599</v>
      </c>
      <c r="F65" s="20" t="n">
        <v>14.24135006</v>
      </c>
      <c r="G65" s="18" t="n">
        <v>408.36383189</v>
      </c>
      <c r="H65" s="20" t="n">
        <v>8.87172885</v>
      </c>
      <c r="I65" s="18" t="n">
        <v>418.58695305</v>
      </c>
      <c r="J65" s="20" t="n">
        <v>8.79225849</v>
      </c>
      <c r="K65" s="18" t="n">
        <v>427.61585204</v>
      </c>
      <c r="L65" s="20" t="n">
        <v>7.95312254</v>
      </c>
      <c r="M65" s="18" t="n">
        <v>413.24408722</v>
      </c>
      <c r="N65" s="20" t="n">
        <v>4.75375922</v>
      </c>
      <c r="O65" s="18" t="s">
        <v>404</v>
      </c>
      <c r="P65" s="20" t="s">
        <v>404</v>
      </c>
      <c r="Q65" s="18" t="s">
        <v>404</v>
      </c>
      <c r="R65" s="20" t="s">
        <v>404</v>
      </c>
      <c r="S65" s="18" t="s">
        <v>404</v>
      </c>
      <c r="T65" s="20" t="s">
        <v>404</v>
      </c>
      <c r="U65" s="18" t="s">
        <v>404</v>
      </c>
      <c r="V65" s="20" t="s">
        <v>404</v>
      </c>
      <c r="W65" s="18" t="n">
        <v>420.95330333</v>
      </c>
      <c r="X65" s="20" t="n">
        <v>26.49527455</v>
      </c>
    </row>
    <row r="66" spans="1:24">
      <c r="A66" s="15" t="s">
        <v>463</v>
      </c>
      <c r="B66" s="17" t="n">
        <v>5665</v>
      </c>
      <c r="C66" s="18">
        <f>(0.0/B66*100)</f>
        <v/>
      </c>
      <c r="D66" s="19" t="n">
        <v>5665</v>
      </c>
      <c r="E66" s="18" t="s">
        <v>404</v>
      </c>
      <c r="F66" s="20" t="s">
        <v>404</v>
      </c>
      <c r="G66" s="18" t="n">
        <v>333.99998124</v>
      </c>
      <c r="H66" s="20" t="n">
        <v>15.92202125</v>
      </c>
      <c r="I66" s="18" t="n">
        <v>415.10121762</v>
      </c>
      <c r="J66" s="20" t="n">
        <v>2.20101376</v>
      </c>
      <c r="K66" s="18" t="n">
        <v>437.48439694</v>
      </c>
      <c r="L66" s="20" t="n">
        <v>2.23931763</v>
      </c>
      <c r="M66" s="18" t="n">
        <v>427.15674308</v>
      </c>
      <c r="N66" s="20" t="n">
        <v>2.61651376</v>
      </c>
      <c r="O66" s="18" t="s">
        <v>404</v>
      </c>
      <c r="P66" s="20" t="s">
        <v>404</v>
      </c>
      <c r="Q66" s="18" t="s">
        <v>404</v>
      </c>
      <c r="R66" s="20" t="s">
        <v>404</v>
      </c>
      <c r="S66" s="18" t="s">
        <v>404</v>
      </c>
      <c r="T66" s="20" t="s">
        <v>404</v>
      </c>
      <c r="U66" s="18" t="s">
        <v>404</v>
      </c>
      <c r="V66" s="20" t="s">
        <v>404</v>
      </c>
      <c r="W66" s="18" t="n">
        <v>401.1198273</v>
      </c>
      <c r="X66" s="20" t="n">
        <v>8.40525079</v>
      </c>
    </row>
    <row r="67" spans="1:24">
      <c r="A67" s="15" t="s">
        <v>464</v>
      </c>
      <c r="B67" s="17" t="n">
        <v>6971</v>
      </c>
      <c r="C67" s="18">
        <f>(0.0/B67*100)</f>
        <v/>
      </c>
      <c r="D67" s="19" t="n">
        <v>6971</v>
      </c>
      <c r="E67" s="18" t="n">
        <v>390.8220589</v>
      </c>
      <c r="F67" s="20" t="n">
        <v>12.32740041</v>
      </c>
      <c r="G67" s="18" t="n">
        <v>371.13102901</v>
      </c>
      <c r="H67" s="20" t="n">
        <v>13.53464052</v>
      </c>
      <c r="I67" s="18" t="n">
        <v>392.02204087</v>
      </c>
      <c r="J67" s="20" t="n">
        <v>8.70623894</v>
      </c>
      <c r="K67" s="18" t="n">
        <v>390.20068732</v>
      </c>
      <c r="L67" s="20" t="n">
        <v>7.27490247</v>
      </c>
      <c r="M67" s="18" t="n">
        <v>407.94584744</v>
      </c>
      <c r="N67" s="20" t="n">
        <v>4.95841587</v>
      </c>
      <c r="O67" s="18" t="s">
        <v>404</v>
      </c>
      <c r="P67" s="20" t="s">
        <v>404</v>
      </c>
      <c r="Q67" s="18" t="s">
        <v>404</v>
      </c>
      <c r="R67" s="20" t="s">
        <v>404</v>
      </c>
      <c r="S67" s="18" t="s">
        <v>404</v>
      </c>
      <c r="T67" s="20" t="s">
        <v>404</v>
      </c>
      <c r="U67" s="18" t="s">
        <v>404</v>
      </c>
      <c r="V67" s="20" t="s">
        <v>404</v>
      </c>
      <c r="W67" s="18" t="n">
        <v>359.32622774</v>
      </c>
      <c r="X67" s="20" t="n">
        <v>14.26112975</v>
      </c>
    </row>
    <row r="68" spans="1:24">
      <c r="A68" s="15" t="s">
        <v>465</v>
      </c>
      <c r="B68" s="17" t="n">
        <v>12083</v>
      </c>
      <c r="C68" s="18">
        <f>(0.0/B68*100)</f>
        <v/>
      </c>
      <c r="D68" s="19" t="n">
        <v>12083</v>
      </c>
      <c r="E68" s="18" t="n">
        <v>383.70049769</v>
      </c>
      <c r="F68" s="20" t="n">
        <v>3.5522906</v>
      </c>
      <c r="G68" s="18" t="n">
        <v>447.20711102</v>
      </c>
      <c r="H68" s="20" t="n">
        <v>2.94810053</v>
      </c>
      <c r="I68" s="18" t="n">
        <v>396.28613042</v>
      </c>
      <c r="J68" s="20" t="n">
        <v>2.17431347</v>
      </c>
      <c r="K68" s="18" t="n">
        <v>379.58906221</v>
      </c>
      <c r="L68" s="20" t="n">
        <v>2.03323436</v>
      </c>
      <c r="M68" s="18" t="n">
        <v>408.49238696</v>
      </c>
      <c r="N68" s="20" t="n">
        <v>1.51690383</v>
      </c>
      <c r="O68" s="18" t="s">
        <v>404</v>
      </c>
      <c r="P68" s="20" t="s">
        <v>404</v>
      </c>
      <c r="Q68" s="18" t="s">
        <v>404</v>
      </c>
      <c r="R68" s="20" t="s">
        <v>404</v>
      </c>
      <c r="S68" s="18" t="s">
        <v>404</v>
      </c>
      <c r="T68" s="20" t="s">
        <v>404</v>
      </c>
      <c r="U68" s="18" t="s">
        <v>404</v>
      </c>
      <c r="V68" s="20" t="s">
        <v>404</v>
      </c>
      <c r="W68" s="18" t="n">
        <v>381.68090431</v>
      </c>
      <c r="X68" s="20" t="n">
        <v>6.29022078</v>
      </c>
    </row>
    <row r="69" spans="1:24">
      <c r="A69" s="15" t="s">
        <v>466</v>
      </c>
      <c r="B69" s="17" t="n">
        <v>4876</v>
      </c>
      <c r="C69" s="18">
        <f>(0.0/B69*100)</f>
        <v/>
      </c>
      <c r="D69" s="19" t="n">
        <v>4876</v>
      </c>
      <c r="E69" s="18" t="n">
        <v>445.42159366</v>
      </c>
      <c r="F69" s="20" t="n">
        <v>32.23807236</v>
      </c>
      <c r="G69" s="18" t="n">
        <v>433.21892857</v>
      </c>
      <c r="H69" s="20" t="n">
        <v>23.15921876</v>
      </c>
      <c r="I69" s="18" t="n">
        <v>439.74984823</v>
      </c>
      <c r="J69" s="20" t="n">
        <v>18.26506664</v>
      </c>
      <c r="K69" s="18" t="n">
        <v>436.15421843</v>
      </c>
      <c r="L69" s="20" t="n">
        <v>7.51640472</v>
      </c>
      <c r="M69" s="18" t="n">
        <v>430.16841476</v>
      </c>
      <c r="N69" s="20" t="n">
        <v>6.02155088</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495.5996573</v>
      </c>
      <c r="F70" s="20" t="n">
        <v>9.86102193</v>
      </c>
      <c r="G70" s="18" t="n">
        <v>501.58087157</v>
      </c>
      <c r="H70" s="20" t="n">
        <v>7.21875143</v>
      </c>
      <c r="I70" s="18" t="n">
        <v>496.88356828</v>
      </c>
      <c r="J70" s="20" t="n">
        <v>5.41534796</v>
      </c>
      <c r="K70" s="18" t="n">
        <v>483.13242985</v>
      </c>
      <c r="L70" s="20" t="n">
        <v>7.517841</v>
      </c>
      <c r="M70" s="18" t="n">
        <v>495.14864417</v>
      </c>
      <c r="N70" s="20" t="n">
        <v>6.17581901</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n">
        <v>532.03982335</v>
      </c>
      <c r="F71" s="20" t="n">
        <v>3.20093724</v>
      </c>
      <c r="G71" s="18" t="n">
        <v>517.85339512</v>
      </c>
      <c r="H71" s="20" t="n">
        <v>2.6185416</v>
      </c>
      <c r="I71" s="18" t="n">
        <v>541.66131816</v>
      </c>
      <c r="J71" s="20" t="n">
        <v>4.99344075</v>
      </c>
      <c r="K71" s="18" t="n">
        <v>525.61633249</v>
      </c>
      <c r="L71" s="20" t="n">
        <v>4.93659536</v>
      </c>
      <c r="M71" s="18" t="n">
        <v>552.23819045</v>
      </c>
      <c r="N71" s="20" t="n">
        <v>2.46338719</v>
      </c>
      <c r="O71" s="18" t="s">
        <v>404</v>
      </c>
      <c r="P71" s="20" t="s">
        <v>404</v>
      </c>
      <c r="Q71" s="18" t="s">
        <v>404</v>
      </c>
      <c r="R71" s="20" t="s">
        <v>404</v>
      </c>
      <c r="S71" s="18" t="s">
        <v>404</v>
      </c>
      <c r="T71" s="20" t="s">
        <v>404</v>
      </c>
      <c r="U71" s="18" t="s">
        <v>404</v>
      </c>
      <c r="V71" s="20" t="s">
        <v>404</v>
      </c>
      <c r="W71" s="18" t="n">
        <v>477.62548649</v>
      </c>
      <c r="X71" s="20" t="n">
        <v>16.94240927</v>
      </c>
    </row>
    <row r="72" spans="1:24">
      <c r="A72" s="15" t="s">
        <v>469</v>
      </c>
      <c r="B72" s="17" t="n">
        <v>7708</v>
      </c>
      <c r="C72" s="18">
        <f>(0.0/B72*100)</f>
        <v/>
      </c>
      <c r="D72" s="19" t="n">
        <v>7708</v>
      </c>
      <c r="E72" s="18" t="n">
        <v>466.11548787</v>
      </c>
      <c r="F72" s="20" t="n">
        <v>12.40213351</v>
      </c>
      <c r="G72" s="18" t="n">
        <v>479.35544398</v>
      </c>
      <c r="H72" s="20" t="n">
        <v>9.53469992</v>
      </c>
      <c r="I72" s="18" t="n">
        <v>485.99202142</v>
      </c>
      <c r="J72" s="20" t="n">
        <v>14.33661087</v>
      </c>
      <c r="K72" s="18" t="n">
        <v>500.6244104</v>
      </c>
      <c r="L72" s="20" t="n">
        <v>10.8496241</v>
      </c>
      <c r="M72" s="18" t="n">
        <v>506.06859141</v>
      </c>
      <c r="N72" s="20" t="n">
        <v>3.78567544</v>
      </c>
      <c r="O72" s="18" t="s">
        <v>404</v>
      </c>
      <c r="P72" s="20" t="s">
        <v>404</v>
      </c>
      <c r="Q72" s="18" t="s">
        <v>404</v>
      </c>
      <c r="R72" s="20" t="s">
        <v>404</v>
      </c>
      <c r="S72" s="18" t="s">
        <v>404</v>
      </c>
      <c r="T72" s="20" t="s">
        <v>404</v>
      </c>
      <c r="U72" s="18" t="s">
        <v>404</v>
      </c>
      <c r="V72" s="20" t="s">
        <v>404</v>
      </c>
      <c r="W72" s="18" t="n">
        <v>463.77702735</v>
      </c>
      <c r="X72" s="20" t="n">
        <v>12.87548375</v>
      </c>
    </row>
    <row r="73" spans="1:24">
      <c r="A73" s="15" t="s">
        <v>470</v>
      </c>
      <c r="B73" s="17" t="n">
        <v>8249</v>
      </c>
      <c r="C73" s="18">
        <f>(0.0/B73*100)</f>
        <v/>
      </c>
      <c r="D73" s="19" t="n">
        <v>8249</v>
      </c>
      <c r="E73" s="18" t="n">
        <v>448.00447551</v>
      </c>
      <c r="F73" s="20" t="n">
        <v>11.62397931</v>
      </c>
      <c r="G73" s="18" t="n">
        <v>405.69776173</v>
      </c>
      <c r="H73" s="20" t="n">
        <v>10.26565205</v>
      </c>
      <c r="I73" s="18" t="n">
        <v>420.03074109</v>
      </c>
      <c r="J73" s="20" t="n">
        <v>12.49144978</v>
      </c>
      <c r="K73" s="18" t="n">
        <v>394.46105242</v>
      </c>
      <c r="L73" s="20" t="n">
        <v>6.62872488</v>
      </c>
      <c r="M73" s="18" t="n">
        <v>409.86107705</v>
      </c>
      <c r="N73" s="20" t="n">
        <v>4.8922757</v>
      </c>
      <c r="O73" s="18" t="s">
        <v>404</v>
      </c>
      <c r="P73" s="20" t="s">
        <v>404</v>
      </c>
      <c r="Q73" s="18" t="s">
        <v>404</v>
      </c>
      <c r="R73" s="20" t="s">
        <v>404</v>
      </c>
      <c r="S73" s="18" t="s">
        <v>404</v>
      </c>
      <c r="T73" s="20" t="s">
        <v>404</v>
      </c>
      <c r="U73" s="18" t="s">
        <v>404</v>
      </c>
      <c r="V73" s="20" t="s">
        <v>404</v>
      </c>
      <c r="W73" s="18" t="n">
        <v>417.99775313</v>
      </c>
      <c r="X73" s="20" t="n">
        <v>18.04297732</v>
      </c>
    </row>
    <row r="74" spans="1:24">
      <c r="A74" s="15" t="s">
        <v>471</v>
      </c>
      <c r="B74" s="17" t="n">
        <v>4692</v>
      </c>
      <c r="C74" s="18">
        <f>(484.0/B74*100)</f>
        <v/>
      </c>
      <c r="D74" s="19" t="n">
        <v>4208</v>
      </c>
      <c r="E74" s="18" t="n">
        <v>418.32520074</v>
      </c>
      <c r="F74" s="20" t="n">
        <v>3.62882109</v>
      </c>
      <c r="G74" s="18" t="n">
        <v>413.27339942</v>
      </c>
      <c r="H74" s="20" t="n">
        <v>4.0697164</v>
      </c>
      <c r="I74" s="18" t="n">
        <v>414.1324158</v>
      </c>
      <c r="J74" s="20" t="n">
        <v>3.07658016</v>
      </c>
      <c r="K74" s="18" t="n">
        <v>434.14610106</v>
      </c>
      <c r="L74" s="20" t="n">
        <v>6.03981955</v>
      </c>
      <c r="M74" s="18" t="n">
        <v>451.88503974</v>
      </c>
      <c r="N74" s="20" t="n">
        <v>3.90276085</v>
      </c>
      <c r="O74" s="18" t="s">
        <v>404</v>
      </c>
      <c r="P74" s="20" t="s">
        <v>404</v>
      </c>
      <c r="Q74" s="18" t="s">
        <v>404</v>
      </c>
      <c r="R74" s="20" t="s">
        <v>404</v>
      </c>
      <c r="S74" s="18" t="s">
        <v>404</v>
      </c>
      <c r="T74" s="20" t="s">
        <v>404</v>
      </c>
      <c r="U74" s="18" t="s">
        <v>404</v>
      </c>
      <c r="V74" s="20" t="s">
        <v>404</v>
      </c>
      <c r="W74" s="18" t="n">
        <v>418.71336407</v>
      </c>
      <c r="X74" s="20" t="n">
        <v>6.45956561</v>
      </c>
    </row>
    <row r="75" spans="1:24">
      <c r="A75" s="15" t="s">
        <v>472</v>
      </c>
      <c r="B75" s="17" t="n">
        <v>5375</v>
      </c>
      <c r="C75" s="18">
        <f>(483.0/B75*100)</f>
        <v/>
      </c>
      <c r="D75" s="19" t="n">
        <v>4892</v>
      </c>
      <c r="E75" s="18" t="n">
        <v>362.12189959</v>
      </c>
      <c r="F75" s="20" t="n">
        <v>11.69865563</v>
      </c>
      <c r="G75" s="18" t="n">
        <v>373.1418415</v>
      </c>
      <c r="H75" s="20" t="n">
        <v>10.28100178</v>
      </c>
      <c r="I75" s="18" t="n">
        <v>364.82813326</v>
      </c>
      <c r="J75" s="20" t="n">
        <v>7.55140649</v>
      </c>
      <c r="K75" s="18" t="n">
        <v>367.41215778</v>
      </c>
      <c r="L75" s="20" t="n">
        <v>11.23395937</v>
      </c>
      <c r="M75" s="18" t="n">
        <v>351.00060451</v>
      </c>
      <c r="N75" s="20" t="n">
        <v>9.64636563</v>
      </c>
      <c r="O75" s="18" t="s">
        <v>404</v>
      </c>
      <c r="P75" s="20" t="s">
        <v>404</v>
      </c>
      <c r="Q75" s="18" t="s">
        <v>404</v>
      </c>
      <c r="R75" s="20" t="s">
        <v>404</v>
      </c>
      <c r="S75" s="18" t="s">
        <v>404</v>
      </c>
      <c r="T75" s="20" t="s">
        <v>404</v>
      </c>
      <c r="U75" s="18" t="s">
        <v>404</v>
      </c>
      <c r="V75" s="20" t="s">
        <v>404</v>
      </c>
      <c r="W75" s="18" t="n">
        <v>352.87554126</v>
      </c>
      <c r="X75" s="20" t="n">
        <v>17.34673071</v>
      </c>
    </row>
    <row r="76" spans="1:24">
      <c r="A76" s="15" t="s">
        <v>473</v>
      </c>
      <c r="B76" s="17" t="n">
        <v>14167</v>
      </c>
      <c r="C76" s="18">
        <f>(1400.0/B76*100)</f>
        <v/>
      </c>
      <c r="D76" s="19" t="n">
        <v>12767</v>
      </c>
      <c r="E76" s="18" t="n">
        <v>454.23021335</v>
      </c>
      <c r="F76" s="20" t="n">
        <v>16.87814862</v>
      </c>
      <c r="G76" s="18" t="n">
        <v>465.34629208</v>
      </c>
      <c r="H76" s="20" t="n">
        <v>17.55302834</v>
      </c>
      <c r="I76" s="18" t="n">
        <v>459.11020265</v>
      </c>
      <c r="J76" s="20" t="n">
        <v>6.66567323</v>
      </c>
      <c r="K76" s="18" t="n">
        <v>430.82807059</v>
      </c>
      <c r="L76" s="20" t="n">
        <v>5.95295626</v>
      </c>
      <c r="M76" s="18" t="n">
        <v>428.6710849</v>
      </c>
      <c r="N76" s="20" t="n">
        <v>4.74129724</v>
      </c>
      <c r="O76" s="18" t="s">
        <v>404</v>
      </c>
      <c r="P76" s="20" t="s">
        <v>404</v>
      </c>
      <c r="Q76" s="18" t="s">
        <v>404</v>
      </c>
      <c r="R76" s="20" t="s">
        <v>404</v>
      </c>
      <c r="S76" s="18" t="s">
        <v>404</v>
      </c>
      <c r="T76" s="20" t="s">
        <v>404</v>
      </c>
      <c r="U76" s="18" t="s">
        <v>404</v>
      </c>
      <c r="V76" s="20" t="s">
        <v>404</v>
      </c>
      <c r="W76" s="18" t="n">
        <v>396.09396153</v>
      </c>
      <c r="X76" s="20" t="n">
        <v>13.59480252</v>
      </c>
    </row>
    <row r="77" spans="1:24">
      <c r="A77" s="15" t="s">
        <v>474</v>
      </c>
      <c r="B77" s="17" t="n">
        <v>6062</v>
      </c>
      <c r="C77" s="18">
        <f>(0.0/B77*100)</f>
        <v/>
      </c>
      <c r="D77" s="19" t="n">
        <v>6062</v>
      </c>
      <c r="E77" s="18" t="n">
        <v>429.48955806</v>
      </c>
      <c r="F77" s="20" t="n">
        <v>22.01417027</v>
      </c>
      <c r="G77" s="18" t="n">
        <v>412.22676018</v>
      </c>
      <c r="H77" s="20" t="n">
        <v>8.40510993</v>
      </c>
      <c r="I77" s="18" t="n">
        <v>442.71299307</v>
      </c>
      <c r="J77" s="20" t="n">
        <v>5.76143147</v>
      </c>
      <c r="K77" s="18" t="n">
        <v>438.17743834</v>
      </c>
      <c r="L77" s="20" t="n">
        <v>8.63713373</v>
      </c>
      <c r="M77" s="18" t="n">
        <v>435.45540972</v>
      </c>
      <c r="N77" s="20" t="n">
        <v>9.14913614</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494.99328627</v>
      </c>
      <c r="F78" s="20" t="n">
        <v>17.6888524</v>
      </c>
      <c r="G78" s="18" t="n">
        <v>483.17843723</v>
      </c>
      <c r="H78" s="20" t="n">
        <v>6.55811452</v>
      </c>
      <c r="I78" s="18" t="n">
        <v>500.9963713</v>
      </c>
      <c r="J78" s="20" t="n">
        <v>11.1637065</v>
      </c>
      <c r="K78" s="18" t="n">
        <v>482.47898874</v>
      </c>
      <c r="L78" s="20" t="n">
        <v>7.62986377</v>
      </c>
      <c r="M78" s="18" t="n">
        <v>490.08518038</v>
      </c>
      <c r="N78" s="20" t="n">
        <v>9.989424270000001</v>
      </c>
      <c r="O78" s="18" t="s">
        <v>404</v>
      </c>
      <c r="P78" s="20" t="s">
        <v>404</v>
      </c>
      <c r="Q78" s="18" t="s">
        <v>404</v>
      </c>
      <c r="R78" s="20" t="s">
        <v>404</v>
      </c>
      <c r="S78" s="18" t="s">
        <v>404</v>
      </c>
      <c r="T78" s="20" t="s">
        <v>404</v>
      </c>
      <c r="U78" s="18" t="s">
        <v>404</v>
      </c>
      <c r="V78" s="20" t="s">
        <v>404</v>
      </c>
      <c r="W78" s="18" t="s">
        <v>404</v>
      </c>
      <c r="X78" s="20" t="s">
        <v>404</v>
      </c>
    </row>
    <row customHeight="1" ht="25" r="79" spans="1:24">
      <c r="A79" s="15" t="s">
        <v>476</v>
      </c>
      <c r="B79" s="17" t="n">
        <v>1657</v>
      </c>
      <c r="C79" s="18">
        <f>(21.0/B79*100)</f>
        <v/>
      </c>
      <c r="D79" s="19" t="n">
        <v>1636</v>
      </c>
      <c r="E79" s="18" t="n">
        <v>447.19624524</v>
      </c>
      <c r="F79" s="20" t="n">
        <v>12.25064886</v>
      </c>
      <c r="G79" s="18" t="s">
        <v>404</v>
      </c>
      <c r="H79" s="20" t="s">
        <v>404</v>
      </c>
      <c r="I79" s="18" t="n">
        <v>475.64141931</v>
      </c>
      <c r="J79" s="20" t="n">
        <v>8.19795326</v>
      </c>
      <c r="K79" s="18" t="n">
        <v>510.08051464</v>
      </c>
      <c r="L79" s="20" t="n">
        <v>23.00397839</v>
      </c>
      <c r="M79" s="18" t="n">
        <v>466.71868968</v>
      </c>
      <c r="N79" s="20" t="n">
        <v>25.92776295</v>
      </c>
      <c r="O79" s="18" t="s">
        <v>404</v>
      </c>
      <c r="P79" s="20" t="s">
        <v>404</v>
      </c>
      <c r="Q79" s="18" t="s">
        <v>404</v>
      </c>
      <c r="R79" s="20" t="s">
        <v>404</v>
      </c>
      <c r="S79" s="18" t="s">
        <v>404</v>
      </c>
      <c r="T79" s="20" t="s">
        <v>404</v>
      </c>
      <c r="U79" s="18" t="s">
        <v>404</v>
      </c>
      <c r="V79" s="20" t="s">
        <v>404</v>
      </c>
      <c r="W79" s="18" t="n">
        <v>409.25333894</v>
      </c>
      <c r="X79" s="20" t="n">
        <v>7.43247293</v>
      </c>
    </row>
    <row r="80" spans="1:24">
      <c r="A80" s="15" t="s">
        <v>477</v>
      </c>
      <c r="B80" s="17" t="n">
        <v>7841</v>
      </c>
      <c r="C80" s="18">
        <f>(0.0/B80*100)</f>
        <v/>
      </c>
      <c r="D80" s="19" t="n">
        <v>7841</v>
      </c>
      <c r="E80" s="18" t="n">
        <v>457.41368956</v>
      </c>
      <c r="F80" s="20" t="n">
        <v>10.07807487</v>
      </c>
      <c r="G80" s="18" t="n">
        <v>401.35986062</v>
      </c>
      <c r="H80" s="20" t="n">
        <v>9.861521120000001</v>
      </c>
      <c r="I80" s="18" t="n">
        <v>425.68068656</v>
      </c>
      <c r="J80" s="20" t="n">
        <v>7.93847094</v>
      </c>
      <c r="K80" s="18" t="n">
        <v>415.96330725</v>
      </c>
      <c r="L80" s="20" t="n">
        <v>7.87690992</v>
      </c>
      <c r="M80" s="18" t="n">
        <v>435.78155769</v>
      </c>
      <c r="N80" s="20" t="n">
        <v>8.45841175</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430.97918842</v>
      </c>
      <c r="F81" s="20" t="n">
        <v>26.62227357</v>
      </c>
      <c r="G81" s="18" t="n">
        <v>425.21132707</v>
      </c>
      <c r="H81" s="20" t="n">
        <v>5.91776363</v>
      </c>
      <c r="I81" s="18" t="n">
        <v>432.2118435</v>
      </c>
      <c r="J81" s="20" t="n">
        <v>6.16555436</v>
      </c>
      <c r="K81" s="18" t="n">
        <v>448.05655522</v>
      </c>
      <c r="L81" s="20" t="n">
        <v>10.72661906</v>
      </c>
      <c r="M81" s="18" t="n">
        <v>426.2582094</v>
      </c>
      <c r="N81" s="20" t="n">
        <v>7.76987344</v>
      </c>
      <c r="O81" s="18" t="s">
        <v>404</v>
      </c>
      <c r="P81" s="20" t="s">
        <v>404</v>
      </c>
      <c r="Q81" s="18" t="s">
        <v>404</v>
      </c>
      <c r="R81" s="20" t="s">
        <v>404</v>
      </c>
      <c r="S81" s="18" t="s">
        <v>404</v>
      </c>
      <c r="T81" s="20" t="s">
        <v>404</v>
      </c>
      <c r="U81" s="18" t="s">
        <v>404</v>
      </c>
      <c r="V81" s="20" t="s">
        <v>404</v>
      </c>
      <c r="W81" s="18" t="n">
        <v>380.98566688</v>
      </c>
      <c r="X81" s="20" t="n">
        <v>14.32407715</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506.60967254</v>
      </c>
      <c r="F7" s="20" t="n">
        <v>2.81130929</v>
      </c>
      <c r="G7" s="18" t="n">
        <v>500.35522781</v>
      </c>
      <c r="H7" s="20" t="n">
        <v>4.34833749</v>
      </c>
      <c r="I7" s="18" t="s">
        <v>404</v>
      </c>
      <c r="J7" s="20" t="s">
        <v>404</v>
      </c>
      <c r="K7" s="18" t="s">
        <v>404</v>
      </c>
      <c r="L7" s="20" t="s">
        <v>404</v>
      </c>
      <c r="M7" s="18" t="s">
        <v>404</v>
      </c>
      <c r="N7" s="20" t="s">
        <v>404</v>
      </c>
      <c r="O7" s="18" t="s">
        <v>404</v>
      </c>
      <c r="P7" s="20" t="s">
        <v>404</v>
      </c>
      <c r="Q7" s="18" t="n">
        <v>497.50214397</v>
      </c>
      <c r="R7" s="20" t="n">
        <v>6.04779502</v>
      </c>
    </row>
    <row r="8" spans="1:18">
      <c r="A8" s="15" t="s">
        <v>405</v>
      </c>
      <c r="B8" s="17" t="n">
        <v>7007</v>
      </c>
      <c r="C8" s="18">
        <f>(0.0/B8*100)</f>
        <v/>
      </c>
      <c r="D8" s="19" t="n">
        <v>7007</v>
      </c>
      <c r="E8" s="18" t="n">
        <v>502.14250579</v>
      </c>
      <c r="F8" s="20" t="n">
        <v>8.43652238</v>
      </c>
      <c r="G8" s="18" t="n">
        <v>475.20832412</v>
      </c>
      <c r="H8" s="20" t="n">
        <v>6.11672043</v>
      </c>
      <c r="I8" s="18" t="n">
        <v>466.6088784</v>
      </c>
      <c r="J8" s="20" t="n">
        <v>20.70904875</v>
      </c>
      <c r="K8" s="18" t="s">
        <v>404</v>
      </c>
      <c r="L8" s="20" t="s">
        <v>404</v>
      </c>
      <c r="M8" s="18" t="s">
        <v>404</v>
      </c>
      <c r="N8" s="20" t="s">
        <v>404</v>
      </c>
      <c r="O8" s="18" t="s">
        <v>404</v>
      </c>
      <c r="P8" s="20" t="s">
        <v>404</v>
      </c>
      <c r="Q8" s="18" t="n">
        <v>485.84603448</v>
      </c>
      <c r="R8" s="20" t="n">
        <v>9.558448</v>
      </c>
    </row>
    <row r="9" spans="1:18">
      <c r="A9" s="15" t="s">
        <v>406</v>
      </c>
      <c r="B9" s="17" t="n">
        <v>9651</v>
      </c>
      <c r="C9" s="18">
        <f>(575.0/B9*100)</f>
        <v/>
      </c>
      <c r="D9" s="19" t="n">
        <v>9076</v>
      </c>
      <c r="E9" s="18" t="n">
        <v>489.59617754</v>
      </c>
      <c r="F9" s="20" t="n">
        <v>8.33565623</v>
      </c>
      <c r="G9" s="18" t="n">
        <v>505.45408221</v>
      </c>
      <c r="H9" s="20" t="n">
        <v>4.67235749</v>
      </c>
      <c r="I9" s="18" t="n">
        <v>506.54639319</v>
      </c>
      <c r="J9" s="20" t="n">
        <v>29.63683772</v>
      </c>
      <c r="K9" s="18" t="s">
        <v>404</v>
      </c>
      <c r="L9" s="20" t="s">
        <v>404</v>
      </c>
      <c r="M9" s="18" t="s">
        <v>404</v>
      </c>
      <c r="N9" s="20" t="s">
        <v>404</v>
      </c>
      <c r="O9" s="18" t="s">
        <v>404</v>
      </c>
      <c r="P9" s="20" t="s">
        <v>404</v>
      </c>
      <c r="Q9" s="18" t="n">
        <v>506.64077435</v>
      </c>
      <c r="R9" s="20" t="n">
        <v>7.3065335</v>
      </c>
    </row>
    <row r="10" spans="1:18">
      <c r="A10" s="15" t="s">
        <v>407</v>
      </c>
      <c r="B10" s="17" t="n">
        <v>20058</v>
      </c>
      <c r="C10" s="18">
        <f>(3112.0/B10*100)</f>
        <v/>
      </c>
      <c r="D10" s="19" t="n">
        <v>16946</v>
      </c>
      <c r="E10" s="18" t="n">
        <v>526.36341344</v>
      </c>
      <c r="F10" s="20" t="n">
        <v>3.47723148</v>
      </c>
      <c r="G10" s="18" t="n">
        <v>527.17158575</v>
      </c>
      <c r="H10" s="20" t="n">
        <v>3.98565868</v>
      </c>
      <c r="I10" s="18" t="n">
        <v>574.86121621</v>
      </c>
      <c r="J10" s="20" t="n">
        <v>10.5507028</v>
      </c>
      <c r="K10" s="18" t="s">
        <v>404</v>
      </c>
      <c r="L10" s="20" t="s">
        <v>404</v>
      </c>
      <c r="M10" s="18" t="s">
        <v>404</v>
      </c>
      <c r="N10" s="20" t="s">
        <v>404</v>
      </c>
      <c r="O10" s="18" t="s">
        <v>404</v>
      </c>
      <c r="P10" s="20" t="s">
        <v>404</v>
      </c>
      <c r="Q10" s="18" t="n">
        <v>531.64094157</v>
      </c>
      <c r="R10" s="20" t="n">
        <v>11.50582014</v>
      </c>
    </row>
    <row r="11" spans="1:18">
      <c r="A11" s="15" t="s">
        <v>408</v>
      </c>
      <c r="B11" s="17" t="n">
        <v>7053</v>
      </c>
      <c r="C11" s="18">
        <f>(137.0/B11*100)</f>
        <v/>
      </c>
      <c r="D11" s="19" t="n">
        <v>6916</v>
      </c>
      <c r="E11" s="18" t="n">
        <v>464.27912528</v>
      </c>
      <c r="F11" s="20" t="n">
        <v>3.27525609</v>
      </c>
      <c r="G11" s="18" t="n">
        <v>450.37817669</v>
      </c>
      <c r="H11" s="20" t="n">
        <v>10.06543408</v>
      </c>
      <c r="I11" s="18" t="n">
        <v>423.48994856</v>
      </c>
      <c r="J11" s="20" t="n">
        <v>17.55221623</v>
      </c>
      <c r="K11" s="18" t="s">
        <v>404</v>
      </c>
      <c r="L11" s="20" t="s">
        <v>404</v>
      </c>
      <c r="M11" s="18" t="s">
        <v>404</v>
      </c>
      <c r="N11" s="20" t="s">
        <v>404</v>
      </c>
      <c r="O11" s="18" t="s">
        <v>404</v>
      </c>
      <c r="P11" s="20" t="s">
        <v>404</v>
      </c>
      <c r="Q11" s="18" t="n">
        <v>415.96050193</v>
      </c>
      <c r="R11" s="20" t="n">
        <v>22.07331926</v>
      </c>
    </row>
    <row r="12" spans="1:18">
      <c r="A12" s="15" t="s">
        <v>409</v>
      </c>
      <c r="B12" s="17" t="n">
        <v>6894</v>
      </c>
      <c r="C12" s="18">
        <f>(106.0/B12*100)</f>
        <v/>
      </c>
      <c r="D12" s="19" t="n">
        <v>6788</v>
      </c>
      <c r="E12" s="18" t="n">
        <v>485.40170877</v>
      </c>
      <c r="F12" s="20" t="n">
        <v>6.74460405</v>
      </c>
      <c r="G12" s="18" t="n">
        <v>491.2913511</v>
      </c>
      <c r="H12" s="20" t="n">
        <v>3.69971155</v>
      </c>
      <c r="I12" s="18" t="n">
        <v>410.91425449</v>
      </c>
      <c r="J12" s="20" t="n">
        <v>10.00626974</v>
      </c>
      <c r="K12" s="18" t="s">
        <v>404</v>
      </c>
      <c r="L12" s="20" t="s">
        <v>404</v>
      </c>
      <c r="M12" s="18" t="s">
        <v>404</v>
      </c>
      <c r="N12" s="20" t="s">
        <v>404</v>
      </c>
      <c r="O12" s="18" t="s">
        <v>404</v>
      </c>
      <c r="P12" s="20" t="s">
        <v>404</v>
      </c>
      <c r="Q12" s="18" t="n">
        <v>442.7823959</v>
      </c>
      <c r="R12" s="20" t="n">
        <v>13.9930366</v>
      </c>
    </row>
    <row r="13" spans="1:18">
      <c r="A13" s="15" t="s">
        <v>410</v>
      </c>
      <c r="B13" s="17" t="n">
        <v>7161</v>
      </c>
      <c r="C13" s="18">
        <f>(1175.0/B13*100)</f>
        <v/>
      </c>
      <c r="D13" s="19" t="n">
        <v>5986</v>
      </c>
      <c r="E13" s="18" t="n">
        <v>500.2614326</v>
      </c>
      <c r="F13" s="20" t="n">
        <v>2.76640798</v>
      </c>
      <c r="G13" s="18" t="n">
        <v>495.08058489</v>
      </c>
      <c r="H13" s="20" t="n">
        <v>11.15743007</v>
      </c>
      <c r="I13" s="18" t="n">
        <v>501.03250557</v>
      </c>
      <c r="J13" s="20" t="n">
        <v>8.45176485</v>
      </c>
      <c r="K13" s="18" t="s">
        <v>404</v>
      </c>
      <c r="L13" s="20" t="s">
        <v>404</v>
      </c>
      <c r="M13" s="18" t="s">
        <v>404</v>
      </c>
      <c r="N13" s="20" t="s">
        <v>404</v>
      </c>
      <c r="O13" s="18" t="s">
        <v>404</v>
      </c>
      <c r="P13" s="20" t="s">
        <v>404</v>
      </c>
      <c r="Q13" s="18" t="n">
        <v>506.84350329</v>
      </c>
      <c r="R13" s="20" t="n">
        <v>7.80171485</v>
      </c>
    </row>
    <row r="14" spans="1:18">
      <c r="A14" s="15" t="s">
        <v>411</v>
      </c>
      <c r="B14" s="17" t="n">
        <v>5587</v>
      </c>
      <c r="C14" s="18">
        <f>(353.0/B14*100)</f>
        <v/>
      </c>
      <c r="D14" s="19" t="n">
        <v>5234</v>
      </c>
      <c r="E14" s="18" t="n">
        <v>520.0189176600001</v>
      </c>
      <c r="F14" s="20" t="n">
        <v>2.99530941</v>
      </c>
      <c r="G14" s="18" t="n">
        <v>519.57608434</v>
      </c>
      <c r="H14" s="20" t="n">
        <v>3.94493847</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524.7858897</v>
      </c>
      <c r="F15" s="20" t="n">
        <v>3.58734672</v>
      </c>
      <c r="G15" s="18" t="n">
        <v>526.68088301</v>
      </c>
      <c r="H15" s="20" t="n">
        <v>3.66152367</v>
      </c>
      <c r="I15" s="18" t="n">
        <v>557.7863252</v>
      </c>
      <c r="J15" s="20" t="n">
        <v>24.52307226</v>
      </c>
      <c r="K15" s="18" t="s">
        <v>404</v>
      </c>
      <c r="L15" s="20" t="s">
        <v>404</v>
      </c>
      <c r="M15" s="18" t="s">
        <v>404</v>
      </c>
      <c r="N15" s="20" t="s">
        <v>404</v>
      </c>
      <c r="O15" s="18" t="s">
        <v>404</v>
      </c>
      <c r="P15" s="20" t="s">
        <v>404</v>
      </c>
      <c r="Q15" s="18" t="n">
        <v>526.06293981</v>
      </c>
      <c r="R15" s="20" t="n">
        <v>11.77191253</v>
      </c>
    </row>
    <row r="16" spans="1:18">
      <c r="A16" s="15" t="s">
        <v>413</v>
      </c>
      <c r="B16" s="17" t="n">
        <v>6108</v>
      </c>
      <c r="C16" s="18">
        <f>(495.0/B16*100)</f>
        <v/>
      </c>
      <c r="D16" s="19" t="n">
        <v>5613</v>
      </c>
      <c r="E16" s="18" t="n">
        <v>500.74027143</v>
      </c>
      <c r="F16" s="20" t="n">
        <v>6.58388983</v>
      </c>
      <c r="G16" s="18" t="n">
        <v>504.43091348</v>
      </c>
      <c r="H16" s="20" t="n">
        <v>8.08328577</v>
      </c>
      <c r="I16" s="18" t="n">
        <v>453.02800843</v>
      </c>
      <c r="J16" s="20" t="n">
        <v>23.24152593</v>
      </c>
      <c r="K16" s="18" t="s">
        <v>404</v>
      </c>
      <c r="L16" s="20" t="s">
        <v>404</v>
      </c>
      <c r="M16" s="18" t="s">
        <v>404</v>
      </c>
      <c r="N16" s="20" t="s">
        <v>404</v>
      </c>
      <c r="O16" s="18" t="s">
        <v>404</v>
      </c>
      <c r="P16" s="20" t="s">
        <v>404</v>
      </c>
      <c r="Q16" s="18" t="n">
        <v>522.15037459</v>
      </c>
      <c r="R16" s="20" t="n">
        <v>15.72277132</v>
      </c>
    </row>
    <row r="17" spans="1:18">
      <c r="A17" s="15" t="s">
        <v>414</v>
      </c>
      <c r="B17" s="17" t="n">
        <v>6504</v>
      </c>
      <c r="C17" s="18">
        <f>(1325.0/B17*100)</f>
        <v/>
      </c>
      <c r="D17" s="19" t="n">
        <v>5179</v>
      </c>
      <c r="E17" s="18" t="n">
        <v>489.11365168</v>
      </c>
      <c r="F17" s="20" t="n">
        <v>12.50312595</v>
      </c>
      <c r="G17" s="18" t="n">
        <v>508.99158813</v>
      </c>
      <c r="H17" s="20" t="n">
        <v>5.21672496</v>
      </c>
      <c r="I17" s="18" t="n">
        <v>555.97821015</v>
      </c>
      <c r="J17" s="20" t="n">
        <v>18.13321394</v>
      </c>
      <c r="K17" s="18" t="s">
        <v>404</v>
      </c>
      <c r="L17" s="20" t="s">
        <v>404</v>
      </c>
      <c r="M17" s="18" t="s">
        <v>404</v>
      </c>
      <c r="N17" s="20" t="s">
        <v>404</v>
      </c>
      <c r="O17" s="18" t="s">
        <v>404</v>
      </c>
      <c r="P17" s="20" t="s">
        <v>404</v>
      </c>
      <c r="Q17" s="18" t="n">
        <v>520.51085998</v>
      </c>
      <c r="R17" s="20" t="n">
        <v>9.69244029</v>
      </c>
    </row>
    <row r="18" spans="1:18">
      <c r="A18" s="15" t="s">
        <v>415</v>
      </c>
      <c r="B18" s="17" t="n">
        <v>5532</v>
      </c>
      <c r="C18" s="18">
        <f>(0.0/B18*100)</f>
        <v/>
      </c>
      <c r="D18" s="19" t="n">
        <v>5532</v>
      </c>
      <c r="E18" s="18" t="n">
        <v>471.07957923</v>
      </c>
      <c r="F18" s="20" t="n">
        <v>6.1858999</v>
      </c>
      <c r="G18" s="18" t="n">
        <v>468.97297539</v>
      </c>
      <c r="H18" s="20" t="n">
        <v>6.65421921</v>
      </c>
      <c r="I18" s="18" t="n">
        <v>452.51928893</v>
      </c>
      <c r="J18" s="20" t="n">
        <v>31.7941718</v>
      </c>
      <c r="K18" s="18" t="s">
        <v>404</v>
      </c>
      <c r="L18" s="20" t="s">
        <v>404</v>
      </c>
      <c r="M18" s="18" t="s">
        <v>404</v>
      </c>
      <c r="N18" s="20" t="s">
        <v>404</v>
      </c>
      <c r="O18" s="18" t="s">
        <v>404</v>
      </c>
      <c r="P18" s="20" t="s">
        <v>404</v>
      </c>
      <c r="Q18" s="18" t="n">
        <v>450.34025004</v>
      </c>
      <c r="R18" s="20" t="n">
        <v>12.54592519</v>
      </c>
    </row>
    <row r="19" spans="1:18">
      <c r="A19" s="15" t="s">
        <v>416</v>
      </c>
      <c r="B19" s="17" t="n">
        <v>5658</v>
      </c>
      <c r="C19" s="18">
        <f>(327.0/B19*100)</f>
        <v/>
      </c>
      <c r="D19" s="19" t="n">
        <v>5331</v>
      </c>
      <c r="E19" s="18" t="n">
        <v>461.41880562</v>
      </c>
      <c r="F19" s="20" t="n">
        <v>5.51194653</v>
      </c>
      <c r="G19" s="18" t="n">
        <v>482.30930746</v>
      </c>
      <c r="H19" s="20" t="n">
        <v>7.50232394</v>
      </c>
      <c r="I19" s="18" t="n">
        <v>496.60113264</v>
      </c>
      <c r="J19" s="20" t="n">
        <v>31.80045841</v>
      </c>
      <c r="K19" s="18" t="s">
        <v>404</v>
      </c>
      <c r="L19" s="20" t="s">
        <v>404</v>
      </c>
      <c r="M19" s="18" t="s">
        <v>404</v>
      </c>
      <c r="N19" s="20" t="s">
        <v>404</v>
      </c>
      <c r="O19" s="18" t="s">
        <v>404</v>
      </c>
      <c r="P19" s="20" t="s">
        <v>404</v>
      </c>
      <c r="Q19" s="18" t="n">
        <v>441.79153067</v>
      </c>
      <c r="R19" s="20" t="n">
        <v>34.90079121</v>
      </c>
    </row>
    <row r="20" spans="1:18">
      <c r="A20" s="15" t="s">
        <v>417</v>
      </c>
      <c r="B20" s="17" t="n">
        <v>3371</v>
      </c>
      <c r="C20" s="18">
        <f>(24.0/B20*100)</f>
        <v/>
      </c>
      <c r="D20" s="19" t="n">
        <v>3347</v>
      </c>
      <c r="E20" s="18" t="n">
        <v>483.35950055</v>
      </c>
      <c r="F20" s="20" t="n">
        <v>2.22220755</v>
      </c>
      <c r="G20" s="18" t="n">
        <v>480.37995469</v>
      </c>
      <c r="H20" s="20" t="n">
        <v>5.10403241</v>
      </c>
      <c r="I20" s="18" t="n">
        <v>426.40696842</v>
      </c>
      <c r="J20" s="20" t="n">
        <v>18.78917593</v>
      </c>
      <c r="K20" s="18" t="s">
        <v>404</v>
      </c>
      <c r="L20" s="20" t="s">
        <v>404</v>
      </c>
      <c r="M20" s="18" t="s">
        <v>404</v>
      </c>
      <c r="N20" s="20" t="s">
        <v>404</v>
      </c>
      <c r="O20" s="18" t="s">
        <v>404</v>
      </c>
      <c r="P20" s="20" t="s">
        <v>404</v>
      </c>
      <c r="Q20" s="18" t="n">
        <v>474.29485904</v>
      </c>
      <c r="R20" s="20" t="n">
        <v>5.56707714</v>
      </c>
    </row>
    <row r="21" spans="1:18">
      <c r="A21" s="15" t="s">
        <v>418</v>
      </c>
      <c r="B21" s="17" t="n">
        <v>5741</v>
      </c>
      <c r="C21" s="18">
        <f>(0.0/B21*100)</f>
        <v/>
      </c>
      <c r="D21" s="19" t="n">
        <v>5741</v>
      </c>
      <c r="E21" s="18" t="n">
        <v>519.38934274</v>
      </c>
      <c r="F21" s="20" t="n">
        <v>3.40180245</v>
      </c>
      <c r="G21" s="18" t="n">
        <v>527.18100227</v>
      </c>
      <c r="H21" s="20" t="n">
        <v>5.22462933</v>
      </c>
      <c r="I21" s="18" t="n">
        <v>511.53940143</v>
      </c>
      <c r="J21" s="20" t="n">
        <v>7.28365803</v>
      </c>
      <c r="K21" s="18" t="s">
        <v>404</v>
      </c>
      <c r="L21" s="20" t="s">
        <v>404</v>
      </c>
      <c r="M21" s="18" t="s">
        <v>404</v>
      </c>
      <c r="N21" s="20" t="s">
        <v>404</v>
      </c>
      <c r="O21" s="18" t="s">
        <v>404</v>
      </c>
      <c r="P21" s="20" t="s">
        <v>404</v>
      </c>
      <c r="Q21" s="18" t="n">
        <v>523.87434239</v>
      </c>
      <c r="R21" s="20" t="n">
        <v>11.00505009</v>
      </c>
    </row>
    <row r="22" spans="1:18">
      <c r="A22" s="15" t="s">
        <v>419</v>
      </c>
      <c r="B22" s="17" t="n">
        <v>6598</v>
      </c>
      <c r="C22" s="18">
        <f>(0.0/B22*100)</f>
        <v/>
      </c>
      <c r="D22" s="19" t="n">
        <v>6598</v>
      </c>
      <c r="E22" s="18" t="n">
        <v>471.25270221</v>
      </c>
      <c r="F22" s="20" t="n">
        <v>6.84460296</v>
      </c>
      <c r="G22" s="18" t="n">
        <v>492.65949492</v>
      </c>
      <c r="H22" s="20" t="n">
        <v>8.252849729999999</v>
      </c>
      <c r="I22" s="18" t="n">
        <v>499.77848672</v>
      </c>
      <c r="J22" s="20" t="n">
        <v>29.33487193</v>
      </c>
      <c r="K22" s="18" t="s">
        <v>404</v>
      </c>
      <c r="L22" s="20" t="s">
        <v>404</v>
      </c>
      <c r="M22" s="18" t="s">
        <v>404</v>
      </c>
      <c r="N22" s="20" t="s">
        <v>404</v>
      </c>
      <c r="O22" s="18" t="s">
        <v>404</v>
      </c>
      <c r="P22" s="20" t="s">
        <v>404</v>
      </c>
      <c r="Q22" s="18" t="n">
        <v>483.59669113</v>
      </c>
      <c r="R22" s="20" t="n">
        <v>14.76555153</v>
      </c>
    </row>
    <row r="23" spans="1:18">
      <c r="A23" s="15" t="s">
        <v>420</v>
      </c>
      <c r="B23" s="17" t="n">
        <v>11583</v>
      </c>
      <c r="C23" s="18">
        <f>(3185.0/B23*100)</f>
        <v/>
      </c>
      <c r="D23" s="19" t="n">
        <v>8398</v>
      </c>
      <c r="E23" s="18" t="n">
        <v>488.50006413</v>
      </c>
      <c r="F23" s="20" t="n">
        <v>4.82502804</v>
      </c>
      <c r="G23" s="18" t="n">
        <v>495.07571604</v>
      </c>
      <c r="H23" s="20" t="n">
        <v>8.70908189</v>
      </c>
      <c r="I23" s="18" t="n">
        <v>471.15256927</v>
      </c>
      <c r="J23" s="20" t="n">
        <v>22.80420938</v>
      </c>
      <c r="K23" s="18" t="s">
        <v>404</v>
      </c>
      <c r="L23" s="20" t="s">
        <v>404</v>
      </c>
      <c r="M23" s="18" t="s">
        <v>404</v>
      </c>
      <c r="N23" s="20" t="s">
        <v>404</v>
      </c>
      <c r="O23" s="18" t="s">
        <v>404</v>
      </c>
      <c r="P23" s="20" t="s">
        <v>404</v>
      </c>
      <c r="Q23" s="18" t="n">
        <v>473.69440552</v>
      </c>
      <c r="R23" s="20" t="n">
        <v>24.2993696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523.01245941</v>
      </c>
      <c r="F25" s="20" t="n">
        <v>4.70044591</v>
      </c>
      <c r="G25" s="18" t="n">
        <v>511.03047835</v>
      </c>
      <c r="H25" s="20" t="n">
        <v>6.89266352</v>
      </c>
      <c r="I25" s="18" t="n">
        <v>428.82939861</v>
      </c>
      <c r="J25" s="20" t="n">
        <v>33.92674441</v>
      </c>
      <c r="K25" s="18" t="s">
        <v>404</v>
      </c>
      <c r="L25" s="20" t="s">
        <v>404</v>
      </c>
      <c r="M25" s="18" t="s">
        <v>404</v>
      </c>
      <c r="N25" s="20" t="s">
        <v>404</v>
      </c>
      <c r="O25" s="18" t="s">
        <v>404</v>
      </c>
      <c r="P25" s="20" t="s">
        <v>404</v>
      </c>
      <c r="Q25" s="18" t="n">
        <v>532.64676819</v>
      </c>
      <c r="R25" s="20" t="n">
        <v>23.61825741</v>
      </c>
    </row>
    <row r="26" spans="1:18">
      <c r="A26" s="15" t="s">
        <v>423</v>
      </c>
      <c r="B26" s="17" t="n">
        <v>4869</v>
      </c>
      <c r="C26" s="18">
        <f>(11.0/B26*100)</f>
        <v/>
      </c>
      <c r="D26" s="19" t="n">
        <v>4858</v>
      </c>
      <c r="E26" s="18" t="n">
        <v>488.1336452</v>
      </c>
      <c r="F26" s="20" t="n">
        <v>1.8286612</v>
      </c>
      <c r="G26" s="18" t="n">
        <v>480.21339518</v>
      </c>
      <c r="H26" s="20" t="n">
        <v>7.67001202</v>
      </c>
      <c r="I26" s="18" t="n">
        <v>468.84242157</v>
      </c>
      <c r="J26" s="20" t="n">
        <v>18.3846845</v>
      </c>
      <c r="K26" s="18" t="s">
        <v>404</v>
      </c>
      <c r="L26" s="20" t="s">
        <v>404</v>
      </c>
      <c r="M26" s="18" t="s">
        <v>404</v>
      </c>
      <c r="N26" s="20" t="s">
        <v>404</v>
      </c>
      <c r="O26" s="18" t="s">
        <v>404</v>
      </c>
      <c r="P26" s="20" t="s">
        <v>404</v>
      </c>
      <c r="Q26" s="18" t="n">
        <v>512.10054894</v>
      </c>
      <c r="R26" s="20" t="n">
        <v>20.81354238</v>
      </c>
    </row>
    <row r="27" spans="1:18">
      <c r="A27" s="15" t="s">
        <v>424</v>
      </c>
      <c r="B27" s="17" t="n">
        <v>5299</v>
      </c>
      <c r="C27" s="18">
        <f>(0.0/B27*100)</f>
        <v/>
      </c>
      <c r="D27" s="19" t="n">
        <v>5299</v>
      </c>
      <c r="E27" s="18" t="n">
        <v>486.11887541</v>
      </c>
      <c r="F27" s="20" t="n">
        <v>1.82516017</v>
      </c>
      <c r="G27" s="18" t="n">
        <v>476.23745715</v>
      </c>
      <c r="H27" s="20" t="n">
        <v>1.75852485</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(2448.0/B28*100)</f>
        <v/>
      </c>
      <c r="D28" s="19" t="n">
        <v>5120</v>
      </c>
      <c r="E28" s="18" t="n">
        <v>423.86659511</v>
      </c>
      <c r="F28" s="20" t="n">
        <v>4.08147811</v>
      </c>
      <c r="G28" s="18" t="n">
        <v>433.20347301</v>
      </c>
      <c r="H28" s="20" t="n">
        <v>11.11798434</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490.20517282</v>
      </c>
      <c r="F29" s="20" t="n">
        <v>8.02245085</v>
      </c>
      <c r="G29" s="18" t="n">
        <v>527.49659417</v>
      </c>
      <c r="H29" s="20" t="n">
        <v>13.60656102</v>
      </c>
      <c r="I29" s="18" t="n">
        <v>485.11514984</v>
      </c>
      <c r="J29" s="20" t="n">
        <v>11.57716724</v>
      </c>
      <c r="K29" s="18" t="s">
        <v>404</v>
      </c>
      <c r="L29" s="20" t="s">
        <v>404</v>
      </c>
      <c r="M29" s="18" t="s">
        <v>404</v>
      </c>
      <c r="N29" s="20" t="s">
        <v>404</v>
      </c>
      <c r="O29" s="18" t="s">
        <v>404</v>
      </c>
      <c r="P29" s="20" t="s">
        <v>404</v>
      </c>
      <c r="Q29" s="18" t="n">
        <v>557.71183209</v>
      </c>
      <c r="R29" s="20" t="n">
        <v>16.9670811</v>
      </c>
    </row>
    <row r="30" spans="1:18">
      <c r="A30" s="15" t="s">
        <v>427</v>
      </c>
      <c r="B30" s="17" t="n">
        <v>4520</v>
      </c>
      <c r="C30" s="18">
        <f>(1053.0/B30*100)</f>
        <v/>
      </c>
      <c r="D30" s="19" t="n">
        <v>3467</v>
      </c>
      <c r="E30" s="18" t="n">
        <v>511.29385015</v>
      </c>
      <c r="F30" s="20" t="n">
        <v>3.8762939</v>
      </c>
      <c r="G30" s="18" t="n">
        <v>509.548132</v>
      </c>
      <c r="H30" s="20" t="n">
        <v>10.0350091</v>
      </c>
      <c r="I30" s="18" t="n">
        <v>466.27942076</v>
      </c>
      <c r="J30" s="20" t="n">
        <v>11.42206963</v>
      </c>
      <c r="K30" s="18" t="s">
        <v>404</v>
      </c>
      <c r="L30" s="20" t="s">
        <v>404</v>
      </c>
      <c r="M30" s="18" t="s">
        <v>404</v>
      </c>
      <c r="N30" s="20" t="s">
        <v>404</v>
      </c>
      <c r="O30" s="18" t="s">
        <v>404</v>
      </c>
      <c r="P30" s="20" t="s">
        <v>404</v>
      </c>
      <c r="Q30" s="18" t="n">
        <v>536.60799052</v>
      </c>
      <c r="R30" s="20" t="n">
        <v>25.24486003</v>
      </c>
    </row>
    <row r="31" spans="1:18">
      <c r="A31" s="15" t="s">
        <v>428</v>
      </c>
      <c r="B31" s="17" t="n">
        <v>5456</v>
      </c>
      <c r="C31" s="18">
        <f>(502.0/B31*100)</f>
        <v/>
      </c>
      <c r="D31" s="19" t="n">
        <v>4954</v>
      </c>
      <c r="E31" s="18" t="n">
        <v>517.68333053</v>
      </c>
      <c r="F31" s="20" t="n">
        <v>3.33064203</v>
      </c>
      <c r="G31" s="18" t="n">
        <v>508.31308339</v>
      </c>
      <c r="H31" s="20" t="n">
        <v>5.24440802</v>
      </c>
      <c r="I31" s="18" t="n">
        <v>505.9367004</v>
      </c>
      <c r="J31" s="20" t="n">
        <v>11.94714589</v>
      </c>
      <c r="K31" s="18" t="s">
        <v>404</v>
      </c>
      <c r="L31" s="20" t="s">
        <v>404</v>
      </c>
      <c r="M31" s="18" t="s">
        <v>404</v>
      </c>
      <c r="N31" s="20" t="s">
        <v>404</v>
      </c>
      <c r="O31" s="18" t="s">
        <v>404</v>
      </c>
      <c r="P31" s="20" t="s">
        <v>404</v>
      </c>
      <c r="Q31" s="18" t="n">
        <v>516.3507352399999</v>
      </c>
      <c r="R31" s="20" t="n">
        <v>9.71617582</v>
      </c>
    </row>
    <row r="32" spans="1:18">
      <c r="A32" s="15" t="s">
        <v>429</v>
      </c>
      <c r="B32" s="17" t="n">
        <v>4478</v>
      </c>
      <c r="C32" s="18">
        <f>(0.0/B32*100)</f>
        <v/>
      </c>
      <c r="D32" s="19" t="n">
        <v>4478</v>
      </c>
      <c r="E32" s="18" t="n">
        <v>505.43713012</v>
      </c>
      <c r="F32" s="20" t="n">
        <v>2.61460671</v>
      </c>
      <c r="G32" s="18" t="n">
        <v>504.95295321</v>
      </c>
      <c r="H32" s="20" t="n">
        <v>8.822287559999999</v>
      </c>
      <c r="I32" s="18" t="n">
        <v>532.45615257</v>
      </c>
      <c r="J32" s="20" t="n">
        <v>16.58765802</v>
      </c>
      <c r="K32" s="18" t="s">
        <v>404</v>
      </c>
      <c r="L32" s="20" t="s">
        <v>404</v>
      </c>
      <c r="M32" s="18" t="s">
        <v>404</v>
      </c>
      <c r="N32" s="20" t="s">
        <v>404</v>
      </c>
      <c r="O32" s="18" t="s">
        <v>404</v>
      </c>
      <c r="P32" s="20" t="s">
        <v>404</v>
      </c>
      <c r="Q32" s="18" t="n">
        <v>480.39163892</v>
      </c>
      <c r="R32" s="20" t="n">
        <v>8.274618589999999</v>
      </c>
    </row>
    <row r="33" spans="1:18">
      <c r="A33" s="15" t="s">
        <v>430</v>
      </c>
      <c r="B33" s="17" t="n">
        <v>7325</v>
      </c>
      <c r="C33" s="18">
        <f>(29.0/B33*100)</f>
        <v/>
      </c>
      <c r="D33" s="19" t="n">
        <v>7296</v>
      </c>
      <c r="E33" s="18" t="n">
        <v>505.72550684</v>
      </c>
      <c r="F33" s="20" t="n">
        <v>4.1776721</v>
      </c>
      <c r="G33" s="18" t="n">
        <v>514.36898917</v>
      </c>
      <c r="H33" s="20" t="n">
        <v>6.31448486</v>
      </c>
      <c r="I33" s="18" t="n">
        <v>420.73071339</v>
      </c>
      <c r="J33" s="20" t="n">
        <v>5.67405709</v>
      </c>
      <c r="K33" s="18" t="s">
        <v>404</v>
      </c>
      <c r="L33" s="20" t="s">
        <v>404</v>
      </c>
      <c r="M33" s="18" t="s">
        <v>404</v>
      </c>
      <c r="N33" s="20" t="s">
        <v>404</v>
      </c>
      <c r="O33" s="18" t="s">
        <v>404</v>
      </c>
      <c r="P33" s="20" t="s">
        <v>404</v>
      </c>
      <c r="Q33" s="18" t="n">
        <v>513.8373027599999</v>
      </c>
      <c r="R33" s="20" t="n">
        <v>10.06142656</v>
      </c>
    </row>
    <row r="34" spans="1:18">
      <c r="A34" s="15" t="s">
        <v>431</v>
      </c>
      <c r="B34" s="17" t="n">
        <v>6350</v>
      </c>
      <c r="C34" s="18">
        <f>(0.0/B34*100)</f>
        <v/>
      </c>
      <c r="D34" s="19" t="n">
        <v>6350</v>
      </c>
      <c r="E34" s="18" t="n">
        <v>448.9966819</v>
      </c>
      <c r="F34" s="20" t="n">
        <v>4.57631986</v>
      </c>
      <c r="G34" s="18" t="n">
        <v>460.1407864</v>
      </c>
      <c r="H34" s="20" t="n">
        <v>6.43990084</v>
      </c>
      <c r="I34" s="18" t="n">
        <v>428.74588183</v>
      </c>
      <c r="J34" s="20" t="n">
        <v>41.16416166</v>
      </c>
      <c r="K34" s="18" t="s">
        <v>404</v>
      </c>
      <c r="L34" s="20" t="s">
        <v>404</v>
      </c>
      <c r="M34" s="18" t="s">
        <v>404</v>
      </c>
      <c r="N34" s="20" t="s">
        <v>404</v>
      </c>
      <c r="O34" s="18" t="s">
        <v>404</v>
      </c>
      <c r="P34" s="20" t="s">
        <v>404</v>
      </c>
      <c r="Q34" s="18" t="n">
        <v>438.96721177</v>
      </c>
      <c r="R34" s="20" t="n">
        <v>17.57739021</v>
      </c>
    </row>
    <row r="35" spans="1:18">
      <c r="A35" s="15" t="s">
        <v>432</v>
      </c>
      <c r="B35" s="17" t="n">
        <v>6406</v>
      </c>
      <c r="C35" s="18">
        <f>(450.0/B35*100)</f>
        <v/>
      </c>
      <c r="D35" s="19" t="n">
        <v>5956</v>
      </c>
      <c r="E35" s="18" t="n">
        <v>491.64800715</v>
      </c>
      <c r="F35" s="20" t="n">
        <v>3.01511577</v>
      </c>
      <c r="G35" s="18" t="n">
        <v>516.89552236</v>
      </c>
      <c r="H35" s="20" t="n">
        <v>1.98290498</v>
      </c>
      <c r="I35" s="18" t="n">
        <v>480.29015198</v>
      </c>
      <c r="J35" s="20" t="n">
        <v>4.18430938</v>
      </c>
      <c r="K35" s="18" t="s">
        <v>404</v>
      </c>
      <c r="L35" s="20" t="s">
        <v>404</v>
      </c>
      <c r="M35" s="18" t="s">
        <v>404</v>
      </c>
      <c r="N35" s="20" t="s">
        <v>404</v>
      </c>
      <c r="O35" s="18" t="s">
        <v>404</v>
      </c>
      <c r="P35" s="20" t="s">
        <v>404</v>
      </c>
      <c r="Q35" s="18" t="n">
        <v>488.05274594</v>
      </c>
      <c r="R35" s="20" t="n">
        <v>4.99706129</v>
      </c>
    </row>
    <row r="36" spans="1:18">
      <c r="A36" s="15" t="s">
        <v>433</v>
      </c>
      <c r="B36" s="17" t="n">
        <v>6736</v>
      </c>
      <c r="C36" s="18">
        <f>(667.0/B36*100)</f>
        <v/>
      </c>
      <c r="D36" s="19" t="n">
        <v>6069</v>
      </c>
      <c r="E36" s="18" t="n">
        <v>499.06913703</v>
      </c>
      <c r="F36" s="20" t="n">
        <v>4.15535013</v>
      </c>
      <c r="G36" s="18" t="n">
        <v>493.56473606</v>
      </c>
      <c r="H36" s="20" t="n">
        <v>3.59396121</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496.34398258</v>
      </c>
      <c r="F37" s="20" t="n">
        <v>3.66932382</v>
      </c>
      <c r="G37" s="18" t="n">
        <v>514.29033181</v>
      </c>
      <c r="H37" s="20" t="n">
        <v>8.099411440000001</v>
      </c>
      <c r="I37" s="18" t="n">
        <v>577.41200446</v>
      </c>
      <c r="J37" s="20" t="n">
        <v>10.53940533</v>
      </c>
      <c r="K37" s="18" t="s">
        <v>404</v>
      </c>
      <c r="L37" s="20" t="s">
        <v>404</v>
      </c>
      <c r="M37" s="18" t="s">
        <v>404</v>
      </c>
      <c r="N37" s="20" t="s">
        <v>404</v>
      </c>
      <c r="O37" s="18" t="s">
        <v>404</v>
      </c>
      <c r="P37" s="20" t="s">
        <v>404</v>
      </c>
      <c r="Q37" s="18" t="n">
        <v>459.27777221</v>
      </c>
      <c r="R37" s="20" t="n">
        <v>44.53688519</v>
      </c>
    </row>
    <row r="38" spans="1:18">
      <c r="A38" s="15" t="s">
        <v>435</v>
      </c>
      <c r="B38" s="17" t="n">
        <v>5860</v>
      </c>
      <c r="C38" s="18">
        <f>(268.0/B38*100)</f>
        <v/>
      </c>
      <c r="D38" s="19" t="n">
        <v>5592</v>
      </c>
      <c r="E38" s="18" t="n">
        <v>470.41550773</v>
      </c>
      <c r="F38" s="20" t="n">
        <v>6.54992545</v>
      </c>
      <c r="G38" s="18" t="n">
        <v>505.85572062</v>
      </c>
      <c r="H38" s="20" t="n">
        <v>5.76692496</v>
      </c>
      <c r="I38" s="18" t="n">
        <v>525.09157312</v>
      </c>
      <c r="J38" s="20" t="n">
        <v>12.39842</v>
      </c>
      <c r="K38" s="18" t="s">
        <v>404</v>
      </c>
      <c r="L38" s="20" t="s">
        <v>404</v>
      </c>
      <c r="M38" s="18" t="s">
        <v>404</v>
      </c>
      <c r="N38" s="20" t="s">
        <v>404</v>
      </c>
      <c r="O38" s="18" t="s">
        <v>404</v>
      </c>
      <c r="P38" s="20" t="s">
        <v>404</v>
      </c>
      <c r="Q38" s="18" t="n">
        <v>496.70324541</v>
      </c>
      <c r="R38" s="20" t="n">
        <v>15.03684041</v>
      </c>
    </row>
    <row r="39" spans="1:18">
      <c r="A39" s="15" t="s">
        <v>436</v>
      </c>
      <c r="B39" s="17" t="n">
        <v>5895</v>
      </c>
      <c r="C39" s="18">
        <f>(0.0/B39*100)</f>
        <v/>
      </c>
      <c r="D39" s="19" t="n">
        <v>5895</v>
      </c>
      <c r="E39" s="18" t="n">
        <v>427.80261696</v>
      </c>
      <c r="F39" s="20" t="n">
        <v>5.66948658</v>
      </c>
      <c r="G39" s="18" t="n">
        <v>432.2502484</v>
      </c>
      <c r="H39" s="20" t="n">
        <v>9.43441655</v>
      </c>
      <c r="I39" s="18" t="n">
        <v>359.11838086</v>
      </c>
      <c r="J39" s="20" t="n">
        <v>15.27397869</v>
      </c>
      <c r="K39" s="18" t="s">
        <v>404</v>
      </c>
      <c r="L39" s="20" t="s">
        <v>404</v>
      </c>
      <c r="M39" s="18" t="s">
        <v>404</v>
      </c>
      <c r="N39" s="20" t="s">
        <v>404</v>
      </c>
      <c r="O39" s="18" t="s">
        <v>404</v>
      </c>
      <c r="P39" s="20" t="s">
        <v>404</v>
      </c>
      <c r="Q39" s="18" t="n">
        <v>416.21556621</v>
      </c>
      <c r="R39" s="20" t="n">
        <v>8.865552490000001</v>
      </c>
    </row>
    <row r="40" spans="1:18">
      <c r="A40" s="15" t="s">
        <v>437</v>
      </c>
      <c r="B40" s="17" t="n">
        <v>14157</v>
      </c>
      <c r="C40" s="18">
        <f>(2954.0/B40*100)</f>
        <v/>
      </c>
      <c r="D40" s="19" t="n">
        <v>11203</v>
      </c>
      <c r="E40" s="18" t="n">
        <v>496.50546896</v>
      </c>
      <c r="F40" s="20" t="n">
        <v>3.68783406</v>
      </c>
      <c r="G40" s="18" t="n">
        <v>519.79297931</v>
      </c>
      <c r="H40" s="20" t="n">
        <v>9.9145126</v>
      </c>
      <c r="I40" s="18" t="n">
        <v>483.71200776</v>
      </c>
      <c r="J40" s="20" t="n">
        <v>6.54103373</v>
      </c>
      <c r="K40" s="18" t="s">
        <v>404</v>
      </c>
      <c r="L40" s="20" t="s">
        <v>404</v>
      </c>
      <c r="M40" s="18" t="s">
        <v>404</v>
      </c>
      <c r="N40" s="20" t="s">
        <v>404</v>
      </c>
      <c r="O40" s="18" t="s">
        <v>404</v>
      </c>
      <c r="P40" s="20" t="s">
        <v>404</v>
      </c>
      <c r="Q40" s="18" t="n">
        <v>497.96651039</v>
      </c>
      <c r="R40" s="20" t="n">
        <v>19.07084556</v>
      </c>
    </row>
    <row r="41" spans="1:18">
      <c r="A41" s="15" t="s">
        <v>438</v>
      </c>
      <c r="B41" s="17" t="n">
        <v>5712</v>
      </c>
      <c r="C41" s="18">
        <f>(99.0/B41*100)</f>
        <v/>
      </c>
      <c r="D41" s="19" t="n">
        <v>5613</v>
      </c>
      <c r="E41" s="18" t="n">
        <v>491.87134895</v>
      </c>
      <c r="F41" s="20" t="n">
        <v>4.39332869</v>
      </c>
      <c r="G41" s="18" t="n">
        <v>521.5029606000001</v>
      </c>
      <c r="H41" s="20" t="n">
        <v>7.52431085</v>
      </c>
      <c r="I41" s="18" t="n">
        <v>506.97269963</v>
      </c>
      <c r="J41" s="20" t="n">
        <v>26.30302106</v>
      </c>
      <c r="K41" s="18" t="s">
        <v>404</v>
      </c>
      <c r="L41" s="20" t="s">
        <v>404</v>
      </c>
      <c r="M41" s="18" t="s">
        <v>404</v>
      </c>
      <c r="N41" s="20" t="s">
        <v>404</v>
      </c>
      <c r="O41" s="18" t="s">
        <v>404</v>
      </c>
      <c r="P41" s="20" t="s">
        <v>404</v>
      </c>
      <c r="Q41" s="18" t="n">
        <v>496.49350992</v>
      </c>
      <c r="R41" s="20" t="n">
        <v>19.98595653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405.01627649</v>
      </c>
      <c r="F44" s="20" t="n">
        <v>6.5409595</v>
      </c>
      <c r="G44" s="18" t="n">
        <v>403.65134558</v>
      </c>
      <c r="H44" s="20" t="n">
        <v>10.54970407</v>
      </c>
      <c r="I44" s="18" t="s">
        <v>404</v>
      </c>
      <c r="J44" s="20" t="s">
        <v>404</v>
      </c>
      <c r="K44" s="18" t="s">
        <v>404</v>
      </c>
      <c r="L44" s="20" t="s">
        <v>404</v>
      </c>
      <c r="M44" s="18" t="s">
        <v>404</v>
      </c>
      <c r="N44" s="20" t="s">
        <v>404</v>
      </c>
      <c r="O44" s="18" t="s">
        <v>404</v>
      </c>
      <c r="P44" s="20" t="s">
        <v>404</v>
      </c>
      <c r="Q44" s="18" t="n">
        <v>406.51209096</v>
      </c>
      <c r="R44" s="20" t="n">
        <v>5.6576171</v>
      </c>
    </row>
    <row r="45" spans="1:18">
      <c r="A45" s="15" t="s">
        <v>442</v>
      </c>
      <c r="B45" s="17" t="n">
        <v>5519</v>
      </c>
      <c r="C45" s="18">
        <f>(0.0/B45*100)</f>
        <v/>
      </c>
      <c r="D45" s="19" t="n">
        <v>5519</v>
      </c>
      <c r="E45" s="18" t="n">
        <v>350.6075621</v>
      </c>
      <c r="F45" s="20" t="n">
        <v>3.31372096</v>
      </c>
      <c r="G45" s="18" t="n">
        <v>346.76036354</v>
      </c>
      <c r="H45" s="20" t="n">
        <v>17.27445629</v>
      </c>
      <c r="I45" s="18" t="s">
        <v>404</v>
      </c>
      <c r="J45" s="20" t="s">
        <v>404</v>
      </c>
      <c r="K45" s="18" t="s">
        <v>404</v>
      </c>
      <c r="L45" s="20" t="s">
        <v>404</v>
      </c>
      <c r="M45" s="18" t="s">
        <v>404</v>
      </c>
      <c r="N45" s="20" t="s">
        <v>404</v>
      </c>
      <c r="O45" s="18" t="s">
        <v>404</v>
      </c>
      <c r="P45" s="20" t="s">
        <v>404</v>
      </c>
      <c r="Q45" s="18" t="n">
        <v>344.51952162</v>
      </c>
      <c r="R45" s="20" t="n">
        <v>16.58991266</v>
      </c>
    </row>
    <row r="46" spans="1:18">
      <c r="A46" s="15" t="s">
        <v>443</v>
      </c>
      <c r="B46" s="17" t="n">
        <v>23141</v>
      </c>
      <c r="C46" s="18">
        <f>(5797.0/B46*100)</f>
        <v/>
      </c>
      <c r="D46" s="19" t="n">
        <v>17344</v>
      </c>
      <c r="E46" s="18" t="n">
        <v>417.21874942</v>
      </c>
      <c r="F46" s="20" t="n">
        <v>3.74876979</v>
      </c>
      <c r="G46" s="18" t="n">
        <v>425.48558694</v>
      </c>
      <c r="H46" s="20" t="n">
        <v>7.53345601</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440.71268072</v>
      </c>
      <c r="F47" s="20" t="n">
        <v>8.123236520000001</v>
      </c>
      <c r="G47" s="18" t="n">
        <v>423.57111148</v>
      </c>
      <c r="H47" s="20" t="n">
        <v>9.483162050000001</v>
      </c>
      <c r="I47" s="18" t="n">
        <v>435.53997324</v>
      </c>
      <c r="J47" s="20" t="n">
        <v>34.01666218</v>
      </c>
      <c r="K47" s="18" t="s">
        <v>404</v>
      </c>
      <c r="L47" s="20" t="s">
        <v>404</v>
      </c>
      <c r="M47" s="18" t="s">
        <v>404</v>
      </c>
      <c r="N47" s="20" t="s">
        <v>404</v>
      </c>
      <c r="O47" s="18" t="s">
        <v>404</v>
      </c>
      <c r="P47" s="20" t="s">
        <v>404</v>
      </c>
      <c r="Q47" s="18" t="n">
        <v>413.3782937</v>
      </c>
      <c r="R47" s="20" t="n">
        <v>26.2503386</v>
      </c>
    </row>
    <row r="48" spans="1:18">
      <c r="A48" s="15" t="s">
        <v>445</v>
      </c>
      <c r="B48" s="17" t="n">
        <v>9841</v>
      </c>
      <c r="C48" s="18">
        <f>(40.0/B48*100)</f>
        <v/>
      </c>
      <c r="D48" s="19" t="n">
        <v>9801</v>
      </c>
      <c r="E48" s="18" t="n">
        <v>493.74610225</v>
      </c>
      <c r="F48" s="20" t="n">
        <v>5.75492811</v>
      </c>
      <c r="G48" s="18" t="n">
        <v>498.84201505</v>
      </c>
      <c r="H48" s="20" t="n">
        <v>18.96734448</v>
      </c>
      <c r="I48" s="18" t="n">
        <v>388.42359833</v>
      </c>
      <c r="J48" s="20" t="n">
        <v>11.00937144</v>
      </c>
      <c r="K48" s="18" t="s">
        <v>404</v>
      </c>
      <c r="L48" s="20" t="s">
        <v>404</v>
      </c>
      <c r="M48" s="18" t="s">
        <v>404</v>
      </c>
      <c r="N48" s="20" t="s">
        <v>404</v>
      </c>
      <c r="O48" s="18" t="s">
        <v>404</v>
      </c>
      <c r="P48" s="20" t="s">
        <v>404</v>
      </c>
      <c r="Q48" s="18" t="n">
        <v>508.8609413</v>
      </c>
      <c r="R48" s="20" t="n">
        <v>22.40640635</v>
      </c>
    </row>
    <row r="49" spans="1:18">
      <c r="A49" s="15" t="s">
        <v>446</v>
      </c>
      <c r="B49" s="17" t="n">
        <v>6349</v>
      </c>
      <c r="C49" s="18">
        <f>(52.0/B49*100)</f>
        <v/>
      </c>
      <c r="D49" s="19" t="n">
        <v>6297</v>
      </c>
      <c r="E49" s="18" t="n">
        <v>421.84331371</v>
      </c>
      <c r="F49" s="20" t="n">
        <v>6.19913942</v>
      </c>
      <c r="G49" s="18" t="n">
        <v>425.3749785</v>
      </c>
      <c r="H49" s="20" t="n">
        <v>6.27864809</v>
      </c>
      <c r="I49" s="18" t="s">
        <v>404</v>
      </c>
      <c r="J49" s="20" t="s">
        <v>404</v>
      </c>
      <c r="K49" s="18" t="s">
        <v>404</v>
      </c>
      <c r="L49" s="20" t="s">
        <v>404</v>
      </c>
      <c r="M49" s="18" t="s">
        <v>404</v>
      </c>
      <c r="N49" s="20" t="s">
        <v>404</v>
      </c>
      <c r="O49" s="18" t="s">
        <v>404</v>
      </c>
      <c r="P49" s="20" t="s">
        <v>404</v>
      </c>
      <c r="Q49" s="18" t="n">
        <v>427.57939422</v>
      </c>
      <c r="R49" s="20" t="n">
        <v>6.60982126</v>
      </c>
    </row>
    <row r="50" spans="1:18">
      <c r="A50" s="15" t="s">
        <v>447</v>
      </c>
      <c r="B50" s="17" t="n">
        <v>11795</v>
      </c>
      <c r="C50" s="18">
        <f>(1031.0/B50*100)</f>
        <v/>
      </c>
      <c r="D50" s="19" t="n">
        <v>10764</v>
      </c>
      <c r="E50" s="18" t="n">
        <v>430.06472572</v>
      </c>
      <c r="F50" s="20" t="n">
        <v>3.90021389</v>
      </c>
      <c r="G50" s="18" t="n">
        <v>435.64594034</v>
      </c>
      <c r="H50" s="20" t="n">
        <v>8.55989121</v>
      </c>
      <c r="I50" s="18" t="n">
        <v>399.41294536</v>
      </c>
      <c r="J50" s="20" t="n">
        <v>12.82149165</v>
      </c>
      <c r="K50" s="18" t="s">
        <v>404</v>
      </c>
      <c r="L50" s="20" t="s">
        <v>404</v>
      </c>
      <c r="M50" s="18" t="s">
        <v>404</v>
      </c>
      <c r="N50" s="20" t="s">
        <v>404</v>
      </c>
      <c r="O50" s="18" t="s">
        <v>404</v>
      </c>
      <c r="P50" s="20" t="s">
        <v>404</v>
      </c>
      <c r="Q50" s="18" t="n">
        <v>421.28948103</v>
      </c>
      <c r="R50" s="20" t="n">
        <v>9.86416457</v>
      </c>
    </row>
    <row r="51" spans="1:18">
      <c r="A51" s="15" t="s">
        <v>448</v>
      </c>
      <c r="B51" s="17" t="n">
        <v>6866</v>
      </c>
      <c r="C51" s="18">
        <f>(1187.0/B51*100)</f>
        <v/>
      </c>
      <c r="D51" s="19" t="n">
        <v>5679</v>
      </c>
      <c r="E51" s="18" t="n">
        <v>428.41280545</v>
      </c>
      <c r="F51" s="20" t="n">
        <v>9.15154087</v>
      </c>
      <c r="G51" s="18" t="n">
        <v>427.70708844</v>
      </c>
      <c r="H51" s="20" t="n">
        <v>3.81290494</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495.73704808</v>
      </c>
      <c r="F52" s="20" t="n">
        <v>6.99870061</v>
      </c>
      <c r="G52" s="18" t="n">
        <v>484.07012626</v>
      </c>
      <c r="H52" s="20" t="n">
        <v>4.72214779</v>
      </c>
      <c r="I52" s="18" t="n">
        <v>465.87873121</v>
      </c>
      <c r="J52" s="20" t="n">
        <v>16.24037473</v>
      </c>
      <c r="K52" s="18" t="s">
        <v>404</v>
      </c>
      <c r="L52" s="20" t="s">
        <v>404</v>
      </c>
      <c r="M52" s="18" t="s">
        <v>404</v>
      </c>
      <c r="N52" s="20" t="s">
        <v>404</v>
      </c>
      <c r="O52" s="18" t="s">
        <v>404</v>
      </c>
      <c r="P52" s="20" t="s">
        <v>404</v>
      </c>
      <c r="Q52" s="18" t="n">
        <v>476.4778516</v>
      </c>
      <c r="R52" s="20" t="n">
        <v>14.83691931</v>
      </c>
    </row>
    <row r="53" spans="1:18">
      <c r="A53" s="15" t="s">
        <v>450</v>
      </c>
      <c r="B53" s="17" t="n">
        <v>5571</v>
      </c>
      <c r="C53" s="18">
        <f>(0.0/B53*100)</f>
        <v/>
      </c>
      <c r="D53" s="19" t="n">
        <v>5571</v>
      </c>
      <c r="E53" s="18" t="n">
        <v>445.74470332</v>
      </c>
      <c r="F53" s="20" t="n">
        <v>2.28715853</v>
      </c>
      <c r="G53" s="18" t="n">
        <v>446.76992755</v>
      </c>
      <c r="H53" s="20" t="n">
        <v>2.96193588</v>
      </c>
      <c r="I53" s="18" t="n">
        <v>356.7909233</v>
      </c>
      <c r="J53" s="20" t="n">
        <v>9.763562840000001</v>
      </c>
      <c r="K53" s="18" t="s">
        <v>404</v>
      </c>
      <c r="L53" s="20" t="s">
        <v>404</v>
      </c>
      <c r="M53" s="18" t="s">
        <v>404</v>
      </c>
      <c r="N53" s="20" t="s">
        <v>404</v>
      </c>
      <c r="O53" s="18" t="s">
        <v>404</v>
      </c>
      <c r="P53" s="20" t="s">
        <v>404</v>
      </c>
      <c r="Q53" s="18" t="n">
        <v>430.39836794</v>
      </c>
      <c r="R53" s="20" t="n">
        <v>3.71646865</v>
      </c>
    </row>
    <row r="54" spans="1:18">
      <c r="A54" s="15" t="s">
        <v>451</v>
      </c>
      <c r="B54" s="17" t="n">
        <v>4740</v>
      </c>
      <c r="C54" s="18">
        <f>(199.0/B54*100)</f>
        <v/>
      </c>
      <c r="D54" s="19" t="n">
        <v>4541</v>
      </c>
      <c r="E54" s="18" t="n">
        <v>356.43380194</v>
      </c>
      <c r="F54" s="20" t="n">
        <v>7.6482243</v>
      </c>
      <c r="G54" s="18" t="n">
        <v>369.96647289</v>
      </c>
      <c r="H54" s="20" t="n">
        <v>9.112613619999999</v>
      </c>
      <c r="I54" s="18" t="n">
        <v>313.90560392</v>
      </c>
      <c r="J54" s="20" t="n">
        <v>7.82370634</v>
      </c>
      <c r="K54" s="18" t="s">
        <v>404</v>
      </c>
      <c r="L54" s="20" t="s">
        <v>404</v>
      </c>
      <c r="M54" s="18" t="s">
        <v>404</v>
      </c>
      <c r="N54" s="20" t="s">
        <v>404</v>
      </c>
      <c r="O54" s="18" t="s">
        <v>404</v>
      </c>
      <c r="P54" s="20" t="s">
        <v>404</v>
      </c>
      <c r="Q54" s="18" t="n">
        <v>364.66558846</v>
      </c>
      <c r="R54" s="20" t="n">
        <v>7.11495602</v>
      </c>
    </row>
    <row r="55" spans="1:18">
      <c r="A55" s="15" t="s">
        <v>452</v>
      </c>
      <c r="B55" s="17" t="n">
        <v>5316</v>
      </c>
      <c r="C55" s="18">
        <f>(43.0/B55*100)</f>
        <v/>
      </c>
      <c r="D55" s="19" t="n">
        <v>5273</v>
      </c>
      <c r="E55" s="18" t="n">
        <v>405.08355501</v>
      </c>
      <c r="F55" s="20" t="n">
        <v>4.18172909</v>
      </c>
      <c r="G55" s="18" t="n">
        <v>386.92999235</v>
      </c>
      <c r="H55" s="20" t="n">
        <v>12.5210701</v>
      </c>
      <c r="I55" s="18" t="s">
        <v>404</v>
      </c>
      <c r="J55" s="20" t="s">
        <v>404</v>
      </c>
      <c r="K55" s="18" t="s">
        <v>404</v>
      </c>
      <c r="L55" s="20" t="s">
        <v>404</v>
      </c>
      <c r="M55" s="18" t="s">
        <v>404</v>
      </c>
      <c r="N55" s="20" t="s">
        <v>404</v>
      </c>
      <c r="O55" s="18" t="s">
        <v>404</v>
      </c>
      <c r="P55" s="20" t="s">
        <v>404</v>
      </c>
      <c r="Q55" s="18" t="n">
        <v>397.24198116</v>
      </c>
      <c r="R55" s="20" t="n">
        <v>6.01194044</v>
      </c>
    </row>
    <row r="56" spans="1:18">
      <c r="A56" s="15" t="s">
        <v>453</v>
      </c>
      <c r="B56" s="17" t="n">
        <v>5359</v>
      </c>
      <c r="C56" s="18">
        <f>(0.0/B56*100)</f>
        <v/>
      </c>
      <c r="D56" s="19" t="n">
        <v>5359</v>
      </c>
      <c r="E56" s="18" t="n">
        <v>518.94948203</v>
      </c>
      <c r="F56" s="20" t="n">
        <v>4.45374565</v>
      </c>
      <c r="G56" s="18" t="n">
        <v>541.6570689500001</v>
      </c>
      <c r="H56" s="20" t="n">
        <v>6.55115202</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396.13060566</v>
      </c>
      <c r="F57" s="20" t="n">
        <v>3.18766861</v>
      </c>
      <c r="G57" s="18" t="n">
        <v>406.39944193</v>
      </c>
      <c r="H57" s="20" t="n">
        <v>17.79766984</v>
      </c>
      <c r="I57" s="18" t="s">
        <v>404</v>
      </c>
      <c r="J57" s="20" t="s">
        <v>404</v>
      </c>
      <c r="K57" s="18" t="s">
        <v>404</v>
      </c>
      <c r="L57" s="20" t="s">
        <v>404</v>
      </c>
      <c r="M57" s="18" t="s">
        <v>404</v>
      </c>
      <c r="N57" s="20" t="s">
        <v>404</v>
      </c>
      <c r="O57" s="18" t="n">
        <v>366.47956667</v>
      </c>
      <c r="P57" s="20" t="n">
        <v>9.966155410000001</v>
      </c>
      <c r="Q57" s="18" t="n">
        <v>399.01017788</v>
      </c>
      <c r="R57" s="20" t="n">
        <v>11.94743153</v>
      </c>
    </row>
    <row r="58" spans="1:18">
      <c r="A58" s="15" t="s">
        <v>455</v>
      </c>
      <c r="B58" s="17" t="n">
        <v>7267</v>
      </c>
      <c r="C58" s="18">
        <f>(0.0/B58*100)</f>
        <v/>
      </c>
      <c r="D58" s="19" t="n">
        <v>7267</v>
      </c>
      <c r="E58" s="18" t="n">
        <v>412.59150507</v>
      </c>
      <c r="F58" s="20" t="n">
        <v>6.64110572</v>
      </c>
      <c r="G58" s="18" t="n">
        <v>396.70926185</v>
      </c>
      <c r="H58" s="20" t="n">
        <v>10.72859483</v>
      </c>
      <c r="I58" s="18" t="s">
        <v>404</v>
      </c>
      <c r="J58" s="20" t="s">
        <v>404</v>
      </c>
      <c r="K58" s="18" t="s">
        <v>404</v>
      </c>
      <c r="L58" s="20" t="s">
        <v>404</v>
      </c>
      <c r="M58" s="18" t="s">
        <v>404</v>
      </c>
      <c r="N58" s="20" t="s">
        <v>404</v>
      </c>
      <c r="O58" s="18" t="s">
        <v>404</v>
      </c>
      <c r="P58" s="20" t="s">
        <v>404</v>
      </c>
      <c r="Q58" s="18" t="n">
        <v>408.8624537</v>
      </c>
      <c r="R58" s="20" t="n">
        <v>5.16909913</v>
      </c>
    </row>
    <row r="59" spans="1:18">
      <c r="A59" s="15" t="s">
        <v>456</v>
      </c>
      <c r="B59" s="17" t="n">
        <v>4826</v>
      </c>
      <c r="C59" s="18">
        <f>(0.0/B59*100)</f>
        <v/>
      </c>
      <c r="D59" s="19" t="n">
        <v>4826</v>
      </c>
      <c r="E59" s="18" t="n">
        <v>345.79777482</v>
      </c>
      <c r="F59" s="20" t="n">
        <v>2.58572186</v>
      </c>
      <c r="G59" s="18" t="n">
        <v>349.31074281</v>
      </c>
      <c r="H59" s="20" t="n">
        <v>2.3205846</v>
      </c>
      <c r="I59" s="18" t="s">
        <v>404</v>
      </c>
      <c r="J59" s="20" t="s">
        <v>404</v>
      </c>
      <c r="K59" s="18" t="s">
        <v>404</v>
      </c>
      <c r="L59" s="20" t="s">
        <v>404</v>
      </c>
      <c r="M59" s="18" t="s">
        <v>404</v>
      </c>
      <c r="N59" s="20" t="s">
        <v>404</v>
      </c>
      <c r="O59" s="18" t="s">
        <v>404</v>
      </c>
      <c r="P59" s="20" t="s">
        <v>404</v>
      </c>
      <c r="Q59" s="18" t="n">
        <v>346.59000285</v>
      </c>
      <c r="R59" s="20" t="n">
        <v>2.73625236</v>
      </c>
    </row>
    <row r="60" spans="1:18">
      <c r="A60" s="15" t="s">
        <v>457</v>
      </c>
      <c r="B60" s="17" t="n">
        <v>4546</v>
      </c>
      <c r="C60" s="18">
        <f>(0.0/B60*100)</f>
        <v/>
      </c>
      <c r="D60" s="19" t="n">
        <v>4546</v>
      </c>
      <c r="E60" s="18" t="n">
        <v>350.92103318</v>
      </c>
      <c r="F60" s="20" t="n">
        <v>7.56640567</v>
      </c>
      <c r="G60" s="18" t="n">
        <v>328.20676063</v>
      </c>
      <c r="H60" s="20" t="n">
        <v>20.5767994</v>
      </c>
      <c r="I60" s="18" t="s">
        <v>404</v>
      </c>
      <c r="J60" s="20" t="s">
        <v>404</v>
      </c>
      <c r="K60" s="18" t="s">
        <v>404</v>
      </c>
      <c r="L60" s="20" t="s">
        <v>404</v>
      </c>
      <c r="M60" s="18" t="s">
        <v>404</v>
      </c>
      <c r="N60" s="20" t="s">
        <v>404</v>
      </c>
      <c r="O60" s="18" t="s">
        <v>404</v>
      </c>
      <c r="P60" s="20" t="s">
        <v>404</v>
      </c>
      <c r="Q60" s="18" t="n">
        <v>345.31566485</v>
      </c>
      <c r="R60" s="20" t="n">
        <v>7.83060353</v>
      </c>
    </row>
    <row r="61" spans="1:18">
      <c r="A61" s="15" t="s">
        <v>458</v>
      </c>
      <c r="B61" s="17" t="n">
        <v>6525</v>
      </c>
      <c r="C61" s="18">
        <f>(0.0/B61*100)</f>
        <v/>
      </c>
      <c r="D61" s="19" t="n">
        <v>6525</v>
      </c>
      <c r="E61" s="18" t="n">
        <v>465.87325755</v>
      </c>
      <c r="F61" s="20" t="n">
        <v>4.11570798</v>
      </c>
      <c r="G61" s="18" t="n">
        <v>478.9058662</v>
      </c>
      <c r="H61" s="20" t="n">
        <v>5.58361761</v>
      </c>
      <c r="I61" s="18" t="n">
        <v>407.56193473</v>
      </c>
      <c r="J61" s="20" t="n">
        <v>16.00123892</v>
      </c>
      <c r="K61" s="18" t="s">
        <v>404</v>
      </c>
      <c r="L61" s="20" t="s">
        <v>404</v>
      </c>
      <c r="M61" s="18" t="s">
        <v>404</v>
      </c>
      <c r="N61" s="20" t="s">
        <v>404</v>
      </c>
      <c r="O61" s="18" t="s">
        <v>404</v>
      </c>
      <c r="P61" s="20" t="s">
        <v>404</v>
      </c>
      <c r="Q61" s="18" t="n">
        <v>487.16794084</v>
      </c>
      <c r="R61" s="20" t="n">
        <v>10.34771539</v>
      </c>
    </row>
    <row r="62" spans="1:18">
      <c r="A62" s="15" t="s">
        <v>459</v>
      </c>
      <c r="B62" s="17" t="n">
        <v>4476</v>
      </c>
      <c r="C62" s="18">
        <f>(0.0/B62*100)</f>
        <v/>
      </c>
      <c r="D62" s="19" t="n">
        <v>4476</v>
      </c>
      <c r="E62" s="18" t="n">
        <v>504.54098928</v>
      </c>
      <c r="F62" s="20" t="n">
        <v>1.84185805</v>
      </c>
      <c r="G62" s="18" t="n">
        <v>520.13934998</v>
      </c>
      <c r="H62" s="20" t="n">
        <v>1.98448344</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351.77944619</v>
      </c>
      <c r="F63" s="20" t="n">
        <v>2.25269473</v>
      </c>
      <c r="G63" s="18" t="n">
        <v>350.39868979</v>
      </c>
      <c r="H63" s="20" t="n">
        <v>2.99367136</v>
      </c>
      <c r="I63" s="18" t="s">
        <v>404</v>
      </c>
      <c r="J63" s="20" t="s">
        <v>404</v>
      </c>
      <c r="K63" s="18" t="s">
        <v>404</v>
      </c>
      <c r="L63" s="20" t="s">
        <v>404</v>
      </c>
      <c r="M63" s="18" t="s">
        <v>404</v>
      </c>
      <c r="N63" s="20" t="s">
        <v>404</v>
      </c>
      <c r="O63" s="18" t="s">
        <v>404</v>
      </c>
      <c r="P63" s="20" t="s">
        <v>404</v>
      </c>
      <c r="Q63" s="18" t="n">
        <v>352.31825194</v>
      </c>
      <c r="R63" s="20" t="n">
        <v>2.64421255</v>
      </c>
    </row>
    <row r="64" spans="1:18">
      <c r="A64" s="15" t="s">
        <v>461</v>
      </c>
      <c r="B64" s="17" t="n">
        <v>3634</v>
      </c>
      <c r="C64" s="18">
        <f>(27.0/B64*100)</f>
        <v/>
      </c>
      <c r="D64" s="19" t="n">
        <v>3607</v>
      </c>
      <c r="E64" s="18" t="n">
        <v>449.80014982</v>
      </c>
      <c r="F64" s="20" t="n">
        <v>2.02633296</v>
      </c>
      <c r="G64" s="18" t="n">
        <v>418.5588247</v>
      </c>
      <c r="H64" s="20" t="n">
        <v>5.3946971</v>
      </c>
      <c r="I64" s="18" t="s">
        <v>404</v>
      </c>
      <c r="J64" s="20" t="s">
        <v>404</v>
      </c>
      <c r="K64" s="18" t="s">
        <v>404</v>
      </c>
      <c r="L64" s="20" t="s">
        <v>404</v>
      </c>
      <c r="M64" s="18" t="s">
        <v>404</v>
      </c>
      <c r="N64" s="20" t="s">
        <v>404</v>
      </c>
      <c r="O64" s="18" t="s">
        <v>404</v>
      </c>
      <c r="P64" s="20" t="s">
        <v>404</v>
      </c>
      <c r="Q64" s="18" t="n">
        <v>447.69189324</v>
      </c>
      <c r="R64" s="20" t="n">
        <v>4.72278823</v>
      </c>
    </row>
    <row r="65" spans="1:18">
      <c r="A65" s="15" t="s">
        <v>462</v>
      </c>
      <c r="B65" s="17" t="n">
        <v>5325</v>
      </c>
      <c r="C65" s="18">
        <f>(0.0/B65*100)</f>
        <v/>
      </c>
      <c r="D65" s="19" t="n">
        <v>5325</v>
      </c>
      <c r="E65" s="18" t="n">
        <v>416.23188991</v>
      </c>
      <c r="F65" s="20" t="n">
        <v>2.66846957</v>
      </c>
      <c r="G65" s="18" t="n">
        <v>408.29691643</v>
      </c>
      <c r="H65" s="20" t="n">
        <v>16.21411347</v>
      </c>
      <c r="I65" s="18" t="s">
        <v>404</v>
      </c>
      <c r="J65" s="20" t="s">
        <v>404</v>
      </c>
      <c r="K65" s="18" t="s">
        <v>404</v>
      </c>
      <c r="L65" s="20" t="s">
        <v>404</v>
      </c>
      <c r="M65" s="18" t="s">
        <v>404</v>
      </c>
      <c r="N65" s="20" t="s">
        <v>404</v>
      </c>
      <c r="O65" s="18" t="s">
        <v>404</v>
      </c>
      <c r="P65" s="20" t="s">
        <v>404</v>
      </c>
      <c r="Q65" s="18" t="n">
        <v>416.93917955</v>
      </c>
      <c r="R65" s="20" t="n">
        <v>20.62900179</v>
      </c>
    </row>
    <row r="66" spans="1:18">
      <c r="A66" s="15" t="s">
        <v>463</v>
      </c>
      <c r="B66" s="17" t="n">
        <v>5665</v>
      </c>
      <c r="C66" s="18">
        <f>(0.0/B66*100)</f>
        <v/>
      </c>
      <c r="D66" s="19" t="n">
        <v>5665</v>
      </c>
      <c r="E66" s="18" t="n">
        <v>428.19715939</v>
      </c>
      <c r="F66" s="20" t="n">
        <v>2.84959167</v>
      </c>
      <c r="G66" s="18" t="n">
        <v>428.88942051</v>
      </c>
      <c r="H66" s="20" t="n">
        <v>1.96425823</v>
      </c>
      <c r="I66" s="18" t="n">
        <v>401.1198273</v>
      </c>
      <c r="J66" s="20" t="n">
        <v>8.40525079</v>
      </c>
      <c r="K66" s="18" t="s">
        <v>404</v>
      </c>
      <c r="L66" s="20" t="s">
        <v>404</v>
      </c>
      <c r="M66" s="18" t="s">
        <v>404</v>
      </c>
      <c r="N66" s="20" t="s">
        <v>404</v>
      </c>
      <c r="O66" s="18" t="s">
        <v>404</v>
      </c>
      <c r="P66" s="20" t="s">
        <v>404</v>
      </c>
      <c r="Q66" s="18" t="n">
        <v>410.57168597</v>
      </c>
      <c r="R66" s="20" t="n">
        <v>4.32687477</v>
      </c>
    </row>
    <row r="67" spans="1:18">
      <c r="A67" s="15" t="s">
        <v>464</v>
      </c>
      <c r="B67" s="17" t="n">
        <v>6971</v>
      </c>
      <c r="C67" s="18">
        <f>(0.0/B67*100)</f>
        <v/>
      </c>
      <c r="D67" s="19" t="n">
        <v>6971</v>
      </c>
      <c r="E67" s="18" t="n">
        <v>398.83644206</v>
      </c>
      <c r="F67" s="20" t="n">
        <v>4.96843788</v>
      </c>
      <c r="G67" s="18" t="n">
        <v>391.99685106</v>
      </c>
      <c r="H67" s="20" t="n">
        <v>7.72006826</v>
      </c>
      <c r="I67" s="18" t="n">
        <v>365.65704791</v>
      </c>
      <c r="J67" s="20" t="n">
        <v>12.57179229</v>
      </c>
      <c r="K67" s="18" t="s">
        <v>404</v>
      </c>
      <c r="L67" s="20" t="s">
        <v>404</v>
      </c>
      <c r="M67" s="18" t="s">
        <v>404</v>
      </c>
      <c r="N67" s="20" t="s">
        <v>404</v>
      </c>
      <c r="O67" s="18" t="s">
        <v>404</v>
      </c>
      <c r="P67" s="20" t="s">
        <v>404</v>
      </c>
      <c r="Q67" s="18" t="n">
        <v>401.45752217</v>
      </c>
      <c r="R67" s="20" t="n">
        <v>7.45334593</v>
      </c>
    </row>
    <row r="68" spans="1:18">
      <c r="A68" s="15" t="s">
        <v>465</v>
      </c>
      <c r="B68" s="17" t="n">
        <v>12083</v>
      </c>
      <c r="C68" s="18">
        <f>(0.0/B68*100)</f>
        <v/>
      </c>
      <c r="D68" s="19" t="n">
        <v>12083</v>
      </c>
      <c r="E68" s="18" t="n">
        <v>409.27811683</v>
      </c>
      <c r="F68" s="20" t="n">
        <v>1.33979952</v>
      </c>
      <c r="G68" s="18" t="n">
        <v>365.79792869</v>
      </c>
      <c r="H68" s="20" t="n">
        <v>2.19713697</v>
      </c>
      <c r="I68" s="18" t="n">
        <v>419.08063999</v>
      </c>
      <c r="J68" s="20" t="n">
        <v>12.98040002</v>
      </c>
      <c r="K68" s="18" t="s">
        <v>404</v>
      </c>
      <c r="L68" s="20" t="s">
        <v>404</v>
      </c>
      <c r="M68" s="18" t="s">
        <v>404</v>
      </c>
      <c r="N68" s="20" t="s">
        <v>404</v>
      </c>
      <c r="O68" s="18" t="s">
        <v>404</v>
      </c>
      <c r="P68" s="20" t="s">
        <v>404</v>
      </c>
      <c r="Q68" s="18" t="n">
        <v>413.44169522</v>
      </c>
      <c r="R68" s="20" t="n">
        <v>3.27666838</v>
      </c>
    </row>
    <row r="69" spans="1:18">
      <c r="A69" s="15" t="s">
        <v>466</v>
      </c>
      <c r="B69" s="17" t="n">
        <v>4876</v>
      </c>
      <c r="C69" s="18">
        <f>(0.0/B69*100)</f>
        <v/>
      </c>
      <c r="D69" s="19" t="n">
        <v>4876</v>
      </c>
      <c r="E69" s="18" t="n">
        <v>438.06931901</v>
      </c>
      <c r="F69" s="20" t="n">
        <v>4.51409885</v>
      </c>
      <c r="G69" s="18" t="n">
        <v>437.75138592</v>
      </c>
      <c r="H69" s="20" t="n">
        <v>13.69662913</v>
      </c>
      <c r="I69" s="18" t="s">
        <v>404</v>
      </c>
      <c r="J69" s="20" t="s">
        <v>404</v>
      </c>
      <c r="K69" s="18" t="s">
        <v>404</v>
      </c>
      <c r="L69" s="20" t="s">
        <v>404</v>
      </c>
      <c r="M69" s="18" t="s">
        <v>404</v>
      </c>
      <c r="N69" s="20" t="s">
        <v>404</v>
      </c>
      <c r="O69" s="18" t="s">
        <v>404</v>
      </c>
      <c r="P69" s="20" t="s">
        <v>404</v>
      </c>
      <c r="Q69" s="18" t="n">
        <v>399.9925779</v>
      </c>
      <c r="R69" s="20" t="n">
        <v>13.54815349</v>
      </c>
    </row>
    <row r="70" spans="1:18">
      <c r="A70" s="15" t="s">
        <v>467</v>
      </c>
      <c r="B70" s="17" t="n">
        <v>6036</v>
      </c>
      <c r="C70" s="18">
        <f>(0.0/B70*100)</f>
        <v/>
      </c>
      <c r="D70" s="19" t="n">
        <v>6036</v>
      </c>
      <c r="E70" s="18" t="n">
        <v>496.08952614</v>
      </c>
      <c r="F70" s="20" t="n">
        <v>3.46623693</v>
      </c>
      <c r="G70" s="18" t="n">
        <v>484.9256289</v>
      </c>
      <c r="H70" s="20" t="n">
        <v>12.38581232</v>
      </c>
      <c r="I70" s="18" t="s">
        <v>404</v>
      </c>
      <c r="J70" s="20" t="s">
        <v>404</v>
      </c>
      <c r="K70" s="18" t="s">
        <v>404</v>
      </c>
      <c r="L70" s="20" t="s">
        <v>404</v>
      </c>
      <c r="M70" s="18" t="s">
        <v>404</v>
      </c>
      <c r="N70" s="20" t="s">
        <v>404</v>
      </c>
      <c r="O70" s="18" t="s">
        <v>404</v>
      </c>
      <c r="P70" s="20" t="s">
        <v>404</v>
      </c>
      <c r="Q70" s="18" t="n">
        <v>446.70472997</v>
      </c>
      <c r="R70" s="20" t="n">
        <v>15.09663459</v>
      </c>
    </row>
    <row r="71" spans="1:18">
      <c r="A71" s="15" t="s">
        <v>468</v>
      </c>
      <c r="B71" s="17" t="n">
        <v>6115</v>
      </c>
      <c r="C71" s="18">
        <f>(0.0/B71*100)</f>
        <v/>
      </c>
      <c r="D71" s="19" t="n">
        <v>6115</v>
      </c>
      <c r="E71" s="18" t="n">
        <v>535.5602100900001</v>
      </c>
      <c r="F71" s="20" t="n">
        <v>1.72185453</v>
      </c>
      <c r="G71" s="18" t="n">
        <v>534.99628437</v>
      </c>
      <c r="H71" s="20" t="n">
        <v>4.64471202</v>
      </c>
      <c r="I71" s="18" t="n">
        <v>477.62548649</v>
      </c>
      <c r="J71" s="20" t="n">
        <v>16.94240927</v>
      </c>
      <c r="K71" s="18" t="s">
        <v>404</v>
      </c>
      <c r="L71" s="20" t="s">
        <v>404</v>
      </c>
      <c r="M71" s="18" t="s">
        <v>404</v>
      </c>
      <c r="N71" s="20" t="s">
        <v>404</v>
      </c>
      <c r="O71" s="18" t="s">
        <v>404</v>
      </c>
      <c r="P71" s="20" t="s">
        <v>404</v>
      </c>
      <c r="Q71" s="18" t="n">
        <v>423.78456789</v>
      </c>
      <c r="R71" s="20" t="n">
        <v>44.0622922</v>
      </c>
    </row>
    <row r="72" spans="1:18">
      <c r="A72" s="15" t="s">
        <v>469</v>
      </c>
      <c r="B72" s="17" t="n">
        <v>7708</v>
      </c>
      <c r="C72" s="18">
        <f>(0.0/B72*100)</f>
        <v/>
      </c>
      <c r="D72" s="19" t="n">
        <v>7708</v>
      </c>
      <c r="E72" s="18" t="n">
        <v>498.31060251</v>
      </c>
      <c r="F72" s="20" t="n">
        <v>3.02373772</v>
      </c>
      <c r="G72" s="18" t="n">
        <v>495.29928569</v>
      </c>
      <c r="H72" s="20" t="n">
        <v>11.51740982</v>
      </c>
      <c r="I72" s="18" t="n">
        <v>426.00518293</v>
      </c>
      <c r="J72" s="20" t="n">
        <v>18.70621183</v>
      </c>
      <c r="K72" s="18" t="s">
        <v>404</v>
      </c>
      <c r="L72" s="20" t="s">
        <v>404</v>
      </c>
      <c r="M72" s="18" t="s">
        <v>404</v>
      </c>
      <c r="N72" s="20" t="s">
        <v>404</v>
      </c>
      <c r="O72" s="18" t="s">
        <v>404</v>
      </c>
      <c r="P72" s="20" t="s">
        <v>404</v>
      </c>
      <c r="Q72" s="18" t="n">
        <v>516.6911711400001</v>
      </c>
      <c r="R72" s="20" t="n">
        <v>13.83717768</v>
      </c>
    </row>
    <row r="73" spans="1:18">
      <c r="A73" s="15" t="s">
        <v>470</v>
      </c>
      <c r="B73" s="17" t="n">
        <v>8249</v>
      </c>
      <c r="C73" s="18">
        <f>(0.0/B73*100)</f>
        <v/>
      </c>
      <c r="D73" s="19" t="n">
        <v>8249</v>
      </c>
      <c r="E73" s="18" t="n">
        <v>411.46948733</v>
      </c>
      <c r="F73" s="20" t="n">
        <v>4.45753202</v>
      </c>
      <c r="G73" s="18" t="n">
        <v>408.28226108</v>
      </c>
      <c r="H73" s="20" t="n">
        <v>6.8304568</v>
      </c>
      <c r="I73" s="18" t="n">
        <v>416.92023458</v>
      </c>
      <c r="J73" s="20" t="n">
        <v>15.6110997</v>
      </c>
      <c r="K73" s="18" t="s">
        <v>404</v>
      </c>
      <c r="L73" s="20" t="s">
        <v>404</v>
      </c>
      <c r="M73" s="18" t="s">
        <v>404</v>
      </c>
      <c r="N73" s="20" t="s">
        <v>404</v>
      </c>
      <c r="O73" s="18" t="s">
        <v>404</v>
      </c>
      <c r="P73" s="20" t="s">
        <v>404</v>
      </c>
      <c r="Q73" s="18" t="n">
        <v>377.64752476</v>
      </c>
      <c r="R73" s="20" t="n">
        <v>14.26487545</v>
      </c>
    </row>
    <row r="74" spans="1:18">
      <c r="A74" s="15" t="s">
        <v>471</v>
      </c>
      <c r="B74" s="17" t="n">
        <v>4692</v>
      </c>
      <c r="C74" s="18">
        <f>(484.0/B74*100)</f>
        <v/>
      </c>
      <c r="D74" s="19" t="n">
        <v>4208</v>
      </c>
      <c r="E74" s="18" t="n">
        <v>430.18357235</v>
      </c>
      <c r="F74" s="20" t="n">
        <v>1.95810036</v>
      </c>
      <c r="G74" s="18" t="n">
        <v>407.5540851</v>
      </c>
      <c r="H74" s="20" t="n">
        <v>4.13329979</v>
      </c>
      <c r="I74" s="18" t="s">
        <v>404</v>
      </c>
      <c r="J74" s="20" t="s">
        <v>404</v>
      </c>
      <c r="K74" s="18" t="s">
        <v>404</v>
      </c>
      <c r="L74" s="20" t="s">
        <v>404</v>
      </c>
      <c r="M74" s="18" t="s">
        <v>404</v>
      </c>
      <c r="N74" s="20" t="s">
        <v>404</v>
      </c>
      <c r="O74" s="18" t="s">
        <v>404</v>
      </c>
      <c r="P74" s="20" t="s">
        <v>404</v>
      </c>
      <c r="Q74" s="18" t="n">
        <v>421.84230026</v>
      </c>
      <c r="R74" s="20" t="n">
        <v>3.19755964</v>
      </c>
    </row>
    <row r="75" spans="1:18">
      <c r="A75" s="15" t="s">
        <v>472</v>
      </c>
      <c r="B75" s="17" t="n">
        <v>5375</v>
      </c>
      <c r="C75" s="18">
        <f>(483.0/B75*100)</f>
        <v/>
      </c>
      <c r="D75" s="19" t="n">
        <v>4892</v>
      </c>
      <c r="E75" s="18" t="n">
        <v>362.48195771</v>
      </c>
      <c r="F75" s="20" t="n">
        <v>6.11033922</v>
      </c>
      <c r="G75" s="18" t="n">
        <v>361.6161019</v>
      </c>
      <c r="H75" s="20" t="n">
        <v>6.57127419</v>
      </c>
      <c r="I75" s="18" t="n">
        <v>358.71755534</v>
      </c>
      <c r="J75" s="20" t="n">
        <v>17.67561445</v>
      </c>
      <c r="K75" s="18" t="s">
        <v>404</v>
      </c>
      <c r="L75" s="20" t="s">
        <v>404</v>
      </c>
      <c r="M75" s="18" t="s">
        <v>404</v>
      </c>
      <c r="N75" s="20" t="s">
        <v>404</v>
      </c>
      <c r="O75" s="18" t="s">
        <v>404</v>
      </c>
      <c r="P75" s="20" t="s">
        <v>404</v>
      </c>
      <c r="Q75" s="18" t="n">
        <v>362.1854842</v>
      </c>
      <c r="R75" s="20" t="n">
        <v>13.05199711</v>
      </c>
    </row>
    <row r="76" spans="1:18">
      <c r="A76" s="15" t="s">
        <v>473</v>
      </c>
      <c r="B76" s="17" t="n">
        <v>14167</v>
      </c>
      <c r="C76" s="18">
        <f>(1400.0/B76*100)</f>
        <v/>
      </c>
      <c r="D76" s="19" t="n">
        <v>12767</v>
      </c>
      <c r="E76" s="18" t="n">
        <v>441.36802316</v>
      </c>
      <c r="F76" s="20" t="n">
        <v>4.2094401</v>
      </c>
      <c r="G76" s="18" t="n">
        <v>449.86350274</v>
      </c>
      <c r="H76" s="20" t="n">
        <v>7.10790979</v>
      </c>
      <c r="I76" s="18" t="n">
        <v>386.2476441</v>
      </c>
      <c r="J76" s="20" t="n">
        <v>13.56131252</v>
      </c>
      <c r="K76" s="18" t="s">
        <v>404</v>
      </c>
      <c r="L76" s="20" t="s">
        <v>404</v>
      </c>
      <c r="M76" s="18" t="s">
        <v>404</v>
      </c>
      <c r="N76" s="20" t="s">
        <v>404</v>
      </c>
      <c r="O76" s="18" t="s">
        <v>404</v>
      </c>
      <c r="P76" s="20" t="s">
        <v>404</v>
      </c>
      <c r="Q76" s="18" t="n">
        <v>412.870707</v>
      </c>
      <c r="R76" s="20" t="n">
        <v>8.116924450000001</v>
      </c>
    </row>
    <row r="77" spans="1:18">
      <c r="A77" s="15" t="s">
        <v>474</v>
      </c>
      <c r="B77" s="17" t="n">
        <v>6062</v>
      </c>
      <c r="C77" s="18">
        <f>(0.0/B77*100)</f>
        <v/>
      </c>
      <c r="D77" s="19" t="n">
        <v>6062</v>
      </c>
      <c r="E77" s="18" t="n">
        <v>433.06395802</v>
      </c>
      <c r="F77" s="20" t="n">
        <v>8.14221818</v>
      </c>
      <c r="G77" s="18" t="n">
        <v>441.72072906</v>
      </c>
      <c r="H77" s="20" t="n">
        <v>5.42130738</v>
      </c>
      <c r="I77" s="18" t="n">
        <v>401.77446444</v>
      </c>
      <c r="J77" s="20" t="n">
        <v>17.10869405</v>
      </c>
      <c r="K77" s="18" t="s">
        <v>404</v>
      </c>
      <c r="L77" s="20" t="s">
        <v>404</v>
      </c>
      <c r="M77" s="18" t="s">
        <v>404</v>
      </c>
      <c r="N77" s="20" t="s">
        <v>404</v>
      </c>
      <c r="O77" s="18" t="s">
        <v>404</v>
      </c>
      <c r="P77" s="20" t="s">
        <v>404</v>
      </c>
      <c r="Q77" s="18" t="n">
        <v>436.62129254</v>
      </c>
      <c r="R77" s="20" t="n">
        <v>7.88868241</v>
      </c>
    </row>
    <row r="78" spans="1:18">
      <c r="A78" s="15" t="s">
        <v>475</v>
      </c>
      <c r="B78" s="17" t="n">
        <v>5826</v>
      </c>
      <c r="C78" s="18">
        <f>(0.0/B78*100)</f>
        <v/>
      </c>
      <c r="D78" s="19" t="n">
        <v>5826</v>
      </c>
      <c r="E78" s="18" t="n">
        <v>487.01946708</v>
      </c>
      <c r="F78" s="20" t="n">
        <v>5.09681263</v>
      </c>
      <c r="G78" s="18" t="n">
        <v>483.70851757</v>
      </c>
      <c r="H78" s="20" t="n">
        <v>9.88938347</v>
      </c>
      <c r="I78" s="18" t="s">
        <v>404</v>
      </c>
      <c r="J78" s="20" t="s">
        <v>404</v>
      </c>
      <c r="K78" s="18" t="s">
        <v>404</v>
      </c>
      <c r="L78" s="20" t="s">
        <v>404</v>
      </c>
      <c r="M78" s="18" t="s">
        <v>404</v>
      </c>
      <c r="N78" s="20" t="s">
        <v>404</v>
      </c>
      <c r="O78" s="18" t="s">
        <v>404</v>
      </c>
      <c r="P78" s="20" t="s">
        <v>404</v>
      </c>
      <c r="Q78" s="18" t="n">
        <v>487.40323637</v>
      </c>
      <c r="R78" s="20" t="n">
        <v>7.03425465</v>
      </c>
    </row>
    <row customHeight="1" ht="25" r="79" spans="1:18">
      <c r="A79" s="15" t="s">
        <v>476</v>
      </c>
      <c r="B79" s="17" t="n">
        <v>1657</v>
      </c>
      <c r="C79" s="18">
        <f>(21.0/B79*100)</f>
        <v/>
      </c>
      <c r="D79" s="19" t="n">
        <v>1636</v>
      </c>
      <c r="E79" s="18" t="n">
        <v>464.46594346</v>
      </c>
      <c r="F79" s="20" t="n">
        <v>17.61718215</v>
      </c>
      <c r="G79" s="18" t="n">
        <v>478.90530308</v>
      </c>
      <c r="H79" s="20" t="n">
        <v>9.714629070000001</v>
      </c>
      <c r="I79" s="18" t="s">
        <v>404</v>
      </c>
      <c r="J79" s="20" t="s">
        <v>404</v>
      </c>
      <c r="K79" s="18" t="s">
        <v>404</v>
      </c>
      <c r="L79" s="20" t="s">
        <v>404</v>
      </c>
      <c r="M79" s="18" t="s">
        <v>404</v>
      </c>
      <c r="N79" s="20" t="s">
        <v>404</v>
      </c>
      <c r="O79" s="18" t="s">
        <v>404</v>
      </c>
      <c r="P79" s="20" t="s">
        <v>404</v>
      </c>
      <c r="Q79" s="18" t="n">
        <v>479.01712739</v>
      </c>
      <c r="R79" s="20" t="n">
        <v>15.71088435</v>
      </c>
    </row>
    <row r="80" spans="1:18">
      <c r="A80" s="15" t="s">
        <v>477</v>
      </c>
      <c r="B80" s="17" t="n">
        <v>7841</v>
      </c>
      <c r="C80" s="18">
        <f>(0.0/B80*100)</f>
        <v/>
      </c>
      <c r="D80" s="19" t="n">
        <v>7841</v>
      </c>
      <c r="E80" s="18" t="n">
        <v>427.92642384</v>
      </c>
      <c r="F80" s="20" t="n">
        <v>3.74758444</v>
      </c>
      <c r="G80" s="18" t="n">
        <v>422.46815928</v>
      </c>
      <c r="H80" s="20" t="n">
        <v>12.31893467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429.95907643</v>
      </c>
      <c r="F81" s="20" t="n">
        <v>4.11111368</v>
      </c>
      <c r="G81" s="18" t="n">
        <v>431.25599758</v>
      </c>
      <c r="H81" s="20" t="n">
        <v>9.1587669</v>
      </c>
      <c r="I81" s="18" t="n">
        <v>505.675185</v>
      </c>
      <c r="J81" s="20" t="n">
        <v>7.77493105</v>
      </c>
      <c r="K81" s="18" t="s">
        <v>404</v>
      </c>
      <c r="L81" s="20" t="s">
        <v>404</v>
      </c>
      <c r="M81" s="18" t="s">
        <v>404</v>
      </c>
      <c r="N81" s="20" t="s">
        <v>404</v>
      </c>
      <c r="O81" s="18" t="s">
        <v>404</v>
      </c>
      <c r="P81" s="20" t="s">
        <v>404</v>
      </c>
      <c r="Q81" s="18" t="n">
        <v>434.06880901</v>
      </c>
      <c r="R81" s="20" t="n">
        <v>15.73279313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503.59680148</v>
      </c>
      <c r="F7" s="20" t="n">
        <v>1.91287249</v>
      </c>
      <c r="G7" s="18" t="n">
        <v>519.1289063200001</v>
      </c>
      <c r="H7" s="20" t="n">
        <v>8.52509017</v>
      </c>
      <c r="I7" s="18" t="s">
        <v>404</v>
      </c>
      <c r="J7" s="20" t="s">
        <v>404</v>
      </c>
      <c r="K7" s="18" t="s">
        <v>404</v>
      </c>
      <c r="L7" s="20" t="s">
        <v>404</v>
      </c>
      <c r="M7" s="18" t="s">
        <v>404</v>
      </c>
      <c r="N7" s="20" t="s">
        <v>404</v>
      </c>
      <c r="O7" s="18" t="s">
        <v>404</v>
      </c>
      <c r="P7" s="20" t="s">
        <v>404</v>
      </c>
      <c r="Q7" s="18" t="n">
        <v>496.45592316</v>
      </c>
      <c r="R7" s="20" t="n">
        <v>8.457382089999999</v>
      </c>
    </row>
    <row r="8" spans="1:18">
      <c r="A8" s="15" t="s">
        <v>405</v>
      </c>
      <c r="B8" s="17" t="n">
        <v>7007</v>
      </c>
      <c r="C8" s="18">
        <f>(0.0/B8*100)</f>
        <v/>
      </c>
      <c r="D8" s="19" t="n">
        <v>7007</v>
      </c>
      <c r="E8" s="18" t="n">
        <v>487.39674247</v>
      </c>
      <c r="F8" s="20" t="n">
        <v>3.29631398</v>
      </c>
      <c r="G8" s="18" t="n">
        <v>439.82075601</v>
      </c>
      <c r="H8" s="20" t="n">
        <v>25.26724104</v>
      </c>
      <c r="I8" s="18" t="n">
        <v>466.6088784</v>
      </c>
      <c r="J8" s="20" t="n">
        <v>20.70904875</v>
      </c>
      <c r="K8" s="18" t="s">
        <v>404</v>
      </c>
      <c r="L8" s="20" t="s">
        <v>404</v>
      </c>
      <c r="M8" s="18" t="s">
        <v>404</v>
      </c>
      <c r="N8" s="20" t="s">
        <v>404</v>
      </c>
      <c r="O8" s="18" t="s">
        <v>404</v>
      </c>
      <c r="P8" s="20" t="s">
        <v>404</v>
      </c>
      <c r="Q8" s="18" t="n">
        <v>488.33631844</v>
      </c>
      <c r="R8" s="20" t="n">
        <v>17.92066895</v>
      </c>
    </row>
    <row r="9" spans="1:18">
      <c r="A9" s="15" t="s">
        <v>406</v>
      </c>
      <c r="B9" s="17" t="n">
        <v>9651</v>
      </c>
      <c r="C9" s="18">
        <f>(575.0/B9*100)</f>
        <v/>
      </c>
      <c r="D9" s="19" t="n">
        <v>9076</v>
      </c>
      <c r="E9" s="18" t="n">
        <v>500.55616767</v>
      </c>
      <c r="F9" s="20" t="n">
        <v>2.90557414</v>
      </c>
      <c r="G9" s="18" t="n">
        <v>507.30196417</v>
      </c>
      <c r="H9" s="20" t="n">
        <v>45.59077376</v>
      </c>
      <c r="I9" s="18" t="n">
        <v>506.54639319</v>
      </c>
      <c r="J9" s="20" t="n">
        <v>29.63683772</v>
      </c>
      <c r="K9" s="18" t="s">
        <v>404</v>
      </c>
      <c r="L9" s="20" t="s">
        <v>404</v>
      </c>
      <c r="M9" s="18" t="s">
        <v>404</v>
      </c>
      <c r="N9" s="20" t="s">
        <v>404</v>
      </c>
      <c r="O9" s="18" t="s">
        <v>404</v>
      </c>
      <c r="P9" s="20" t="s">
        <v>404</v>
      </c>
      <c r="Q9" s="18" t="n">
        <v>527.65251509</v>
      </c>
      <c r="R9" s="20" t="n">
        <v>20.39080934</v>
      </c>
    </row>
    <row r="10" spans="1:18">
      <c r="A10" s="15" t="s">
        <v>407</v>
      </c>
      <c r="B10" s="17" t="n">
        <v>20058</v>
      </c>
      <c r="C10" s="18">
        <f>(3112.0/B10*100)</f>
        <v/>
      </c>
      <c r="D10" s="19" t="n">
        <v>16946</v>
      </c>
      <c r="E10" s="18" t="n">
        <v>527.26782869</v>
      </c>
      <c r="F10" s="20" t="n">
        <v>2.46410134</v>
      </c>
      <c r="G10" s="18" t="n">
        <v>522.62204855</v>
      </c>
      <c r="H10" s="20" t="n">
        <v>13.69044542</v>
      </c>
      <c r="I10" s="18" t="n">
        <v>574.86121621</v>
      </c>
      <c r="J10" s="20" t="n">
        <v>10.5507028</v>
      </c>
      <c r="K10" s="18" t="s">
        <v>404</v>
      </c>
      <c r="L10" s="20" t="s">
        <v>404</v>
      </c>
      <c r="M10" s="18" t="s">
        <v>404</v>
      </c>
      <c r="N10" s="20" t="s">
        <v>404</v>
      </c>
      <c r="O10" s="18" t="s">
        <v>404</v>
      </c>
      <c r="P10" s="20" t="s">
        <v>404</v>
      </c>
      <c r="Q10" s="18" t="n">
        <v>485.57166009</v>
      </c>
      <c r="R10" s="20" t="n">
        <v>27.16645528</v>
      </c>
    </row>
    <row r="11" spans="1:18">
      <c r="A11" s="15" t="s">
        <v>408</v>
      </c>
      <c r="B11" s="17" t="n">
        <v>7053</v>
      </c>
      <c r="C11" s="18">
        <f>(137.0/B11*100)</f>
        <v/>
      </c>
      <c r="D11" s="19" t="n">
        <v>6916</v>
      </c>
      <c r="E11" s="18" t="n">
        <v>462.14009005</v>
      </c>
      <c r="F11" s="20" t="n">
        <v>3.03276092</v>
      </c>
      <c r="G11" s="18" t="n">
        <v>419.80010312</v>
      </c>
      <c r="H11" s="20" t="n">
        <v>12.14404036</v>
      </c>
      <c r="I11" s="18" t="n">
        <v>423.48994856</v>
      </c>
      <c r="J11" s="20" t="n">
        <v>17.55221623</v>
      </c>
      <c r="K11" s="18" t="s">
        <v>404</v>
      </c>
      <c r="L11" s="20" t="s">
        <v>404</v>
      </c>
      <c r="M11" s="18" t="s">
        <v>404</v>
      </c>
      <c r="N11" s="20" t="s">
        <v>404</v>
      </c>
      <c r="O11" s="18" t="s">
        <v>404</v>
      </c>
      <c r="P11" s="20" t="s">
        <v>404</v>
      </c>
      <c r="Q11" s="18" t="n">
        <v>450.02626805</v>
      </c>
      <c r="R11" s="20" t="n">
        <v>23.27408237</v>
      </c>
    </row>
    <row r="12" spans="1:18">
      <c r="A12" s="15" t="s">
        <v>409</v>
      </c>
      <c r="B12" s="17" t="n">
        <v>6894</v>
      </c>
      <c r="C12" s="18">
        <f>(106.0/B12*100)</f>
        <v/>
      </c>
      <c r="D12" s="19" t="n">
        <v>6788</v>
      </c>
      <c r="E12" s="18" t="n">
        <v>487.18641811</v>
      </c>
      <c r="F12" s="20" t="n">
        <v>3.360339</v>
      </c>
      <c r="G12" s="18" t="n">
        <v>493.22362979</v>
      </c>
      <c r="H12" s="20" t="n">
        <v>6.63686041</v>
      </c>
      <c r="I12" s="18" t="n">
        <v>410.91425449</v>
      </c>
      <c r="J12" s="20" t="n">
        <v>10.00626974</v>
      </c>
      <c r="K12" s="18" t="s">
        <v>404</v>
      </c>
      <c r="L12" s="20" t="s">
        <v>404</v>
      </c>
      <c r="M12" s="18" t="s">
        <v>404</v>
      </c>
      <c r="N12" s="20" t="s">
        <v>404</v>
      </c>
      <c r="O12" s="18" t="s">
        <v>404</v>
      </c>
      <c r="P12" s="20" t="s">
        <v>404</v>
      </c>
      <c r="Q12" s="18" t="n">
        <v>432.73507496</v>
      </c>
      <c r="R12" s="20" t="n">
        <v>20.39291011</v>
      </c>
    </row>
    <row r="13" spans="1:18">
      <c r="A13" s="15" t="s">
        <v>410</v>
      </c>
      <c r="B13" s="17" t="n">
        <v>7161</v>
      </c>
      <c r="C13" s="18">
        <f>(1175.0/B13*100)</f>
        <v/>
      </c>
      <c r="D13" s="19" t="n">
        <v>5986</v>
      </c>
      <c r="E13" s="18" t="n">
        <v>501.69030683</v>
      </c>
      <c r="F13" s="20" t="n">
        <v>3.07368805</v>
      </c>
      <c r="G13" s="18" t="n">
        <v>490.15526336</v>
      </c>
      <c r="H13" s="20" t="n">
        <v>11.30429363</v>
      </c>
      <c r="I13" s="18" t="n">
        <v>501.03250557</v>
      </c>
      <c r="J13" s="20" t="n">
        <v>8.45176485</v>
      </c>
      <c r="K13" s="18" t="s">
        <v>404</v>
      </c>
      <c r="L13" s="20" t="s">
        <v>404</v>
      </c>
      <c r="M13" s="18" t="s">
        <v>404</v>
      </c>
      <c r="N13" s="20" t="s">
        <v>404</v>
      </c>
      <c r="O13" s="18" t="s">
        <v>404</v>
      </c>
      <c r="P13" s="20" t="s">
        <v>404</v>
      </c>
      <c r="Q13" s="18" t="n">
        <v>479.0723939</v>
      </c>
      <c r="R13" s="20" t="n">
        <v>12.00876583</v>
      </c>
    </row>
    <row r="14" spans="1:18">
      <c r="A14" s="15" t="s">
        <v>411</v>
      </c>
      <c r="B14" s="17" t="n">
        <v>5587</v>
      </c>
      <c r="C14" s="18">
        <f>(79.0/B14*100)</f>
        <v/>
      </c>
      <c r="D14" s="19" t="n">
        <v>5508</v>
      </c>
      <c r="E14" s="18" t="n">
        <v>516.41442348</v>
      </c>
      <c r="F14" s="20" t="n">
        <v>2.2829276</v>
      </c>
      <c r="G14" s="18" t="n">
        <v>535.80268268</v>
      </c>
      <c r="H14" s="20" t="n">
        <v>8.32690938</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525.16934286</v>
      </c>
      <c r="F15" s="20" t="n">
        <v>2.64910178</v>
      </c>
      <c r="G15" s="18" t="n">
        <v>532.81728897</v>
      </c>
      <c r="H15" s="20" t="n">
        <v>8.404087029999999</v>
      </c>
      <c r="I15" s="18" t="n">
        <v>557.7863252</v>
      </c>
      <c r="J15" s="20" t="n">
        <v>24.52307226</v>
      </c>
      <c r="K15" s="18" t="s">
        <v>404</v>
      </c>
      <c r="L15" s="20" t="s">
        <v>404</v>
      </c>
      <c r="M15" s="18" t="s">
        <v>404</v>
      </c>
      <c r="N15" s="20" t="s">
        <v>404</v>
      </c>
      <c r="O15" s="18" t="s">
        <v>404</v>
      </c>
      <c r="P15" s="20" t="s">
        <v>404</v>
      </c>
      <c r="Q15" s="18" t="n">
        <v>525.35016453</v>
      </c>
      <c r="R15" s="20" t="n">
        <v>20.22375364</v>
      </c>
    </row>
    <row r="16" spans="1:18">
      <c r="A16" s="15" t="s">
        <v>413</v>
      </c>
      <c r="B16" s="17" t="n">
        <v>6108</v>
      </c>
      <c r="C16" s="18">
        <f>(495.0/B16*100)</f>
        <v/>
      </c>
      <c r="D16" s="19" t="n">
        <v>5613</v>
      </c>
      <c r="E16" s="18" t="n">
        <v>505.46174795</v>
      </c>
      <c r="F16" s="20" t="n">
        <v>3.82071844</v>
      </c>
      <c r="G16" s="18" t="n">
        <v>483.43021868</v>
      </c>
      <c r="H16" s="20" t="n">
        <v>20.97131983</v>
      </c>
      <c r="I16" s="18" t="n">
        <v>453.02800843</v>
      </c>
      <c r="J16" s="20" t="n">
        <v>23.24152593</v>
      </c>
      <c r="K16" s="18" t="s">
        <v>404</v>
      </c>
      <c r="L16" s="20" t="s">
        <v>404</v>
      </c>
      <c r="M16" s="18" t="s">
        <v>404</v>
      </c>
      <c r="N16" s="20" t="s">
        <v>404</v>
      </c>
      <c r="O16" s="18" t="s">
        <v>404</v>
      </c>
      <c r="P16" s="20" t="s">
        <v>404</v>
      </c>
      <c r="Q16" s="18" t="n">
        <v>566.9374863</v>
      </c>
      <c r="R16" s="20" t="n">
        <v>8.893365230000001</v>
      </c>
    </row>
    <row r="17" spans="1:18">
      <c r="A17" s="15" t="s">
        <v>414</v>
      </c>
      <c r="B17" s="17" t="n">
        <v>6504</v>
      </c>
      <c r="C17" s="18">
        <f>(1325.0/B17*100)</f>
        <v/>
      </c>
      <c r="D17" s="19" t="n">
        <v>5179</v>
      </c>
      <c r="E17" s="18" t="n">
        <v>507.99176178</v>
      </c>
      <c r="F17" s="20" t="n">
        <v>4.55393238</v>
      </c>
      <c r="G17" s="18" t="n">
        <v>487.92297172</v>
      </c>
      <c r="H17" s="20" t="n">
        <v>21.32287745</v>
      </c>
      <c r="I17" s="18" t="n">
        <v>555.97821015</v>
      </c>
      <c r="J17" s="20" t="n">
        <v>18.13321394</v>
      </c>
      <c r="K17" s="18" t="s">
        <v>404</v>
      </c>
      <c r="L17" s="20" t="s">
        <v>404</v>
      </c>
      <c r="M17" s="18" t="s">
        <v>404</v>
      </c>
      <c r="N17" s="20" t="s">
        <v>404</v>
      </c>
      <c r="O17" s="18" t="s">
        <v>404</v>
      </c>
      <c r="P17" s="20" t="s">
        <v>404</v>
      </c>
      <c r="Q17" s="18" t="n">
        <v>520.8440601999999</v>
      </c>
      <c r="R17" s="20" t="n">
        <v>17.41158828</v>
      </c>
    </row>
    <row r="18" spans="1:18">
      <c r="A18" s="15" t="s">
        <v>415</v>
      </c>
      <c r="B18" s="17" t="n">
        <v>5532</v>
      </c>
      <c r="C18" s="18">
        <f>(0.0/B18*100)</f>
        <v/>
      </c>
      <c r="D18" s="19" t="n">
        <v>5532</v>
      </c>
      <c r="E18" s="18" t="n">
        <v>469.21552547</v>
      </c>
      <c r="F18" s="20" t="n">
        <v>4.75687621</v>
      </c>
      <c r="G18" s="18" t="n">
        <v>425.56322289</v>
      </c>
      <c r="H18" s="20" t="n">
        <v>20.69196442</v>
      </c>
      <c r="I18" s="18" t="n">
        <v>452.51928893</v>
      </c>
      <c r="J18" s="20" t="n">
        <v>31.7941718</v>
      </c>
      <c r="K18" s="18" t="s">
        <v>404</v>
      </c>
      <c r="L18" s="20" t="s">
        <v>404</v>
      </c>
      <c r="M18" s="18" t="s">
        <v>404</v>
      </c>
      <c r="N18" s="20" t="s">
        <v>404</v>
      </c>
      <c r="O18" s="18" t="s">
        <v>404</v>
      </c>
      <c r="P18" s="20" t="s">
        <v>404</v>
      </c>
      <c r="Q18" s="18" t="n">
        <v>453.54422454</v>
      </c>
      <c r="R18" s="20" t="n">
        <v>25.60293481</v>
      </c>
    </row>
    <row r="19" spans="1:18">
      <c r="A19" s="15" t="s">
        <v>416</v>
      </c>
      <c r="B19" s="17" t="n">
        <v>5658</v>
      </c>
      <c r="C19" s="18">
        <f>(327.0/B19*100)</f>
        <v/>
      </c>
      <c r="D19" s="19" t="n">
        <v>5331</v>
      </c>
      <c r="E19" s="18" t="n">
        <v>470.69076028</v>
      </c>
      <c r="F19" s="20" t="n">
        <v>3.34673599</v>
      </c>
      <c r="G19" s="18" t="n">
        <v>490.4353053</v>
      </c>
      <c r="H19" s="20" t="n">
        <v>26.94836589</v>
      </c>
      <c r="I19" s="18" t="n">
        <v>496.60113264</v>
      </c>
      <c r="J19" s="20" t="n">
        <v>31.80045841</v>
      </c>
      <c r="K19" s="18" t="s">
        <v>404</v>
      </c>
      <c r="L19" s="20" t="s">
        <v>404</v>
      </c>
      <c r="M19" s="18" t="s">
        <v>404</v>
      </c>
      <c r="N19" s="20" t="s">
        <v>404</v>
      </c>
      <c r="O19" s="18" t="s">
        <v>404</v>
      </c>
      <c r="P19" s="20" t="s">
        <v>404</v>
      </c>
      <c r="Q19" s="18" t="n">
        <v>413.73217675</v>
      </c>
      <c r="R19" s="20" t="n">
        <v>27.3339991</v>
      </c>
    </row>
    <row r="20" spans="1:18">
      <c r="A20" s="15" t="s">
        <v>417</v>
      </c>
      <c r="B20" s="17" t="n">
        <v>3371</v>
      </c>
      <c r="C20" s="18">
        <f>(24.0/B20*100)</f>
        <v/>
      </c>
      <c r="D20" s="19" t="n">
        <v>3347</v>
      </c>
      <c r="E20" s="18" t="n">
        <v>482.09796029</v>
      </c>
      <c r="F20" s="20" t="n">
        <v>2.03263353</v>
      </c>
      <c r="G20" s="18" t="n">
        <v>487.32845265</v>
      </c>
      <c r="H20" s="20" t="n">
        <v>10.21989925</v>
      </c>
      <c r="I20" s="18" t="n">
        <v>426.40696842</v>
      </c>
      <c r="J20" s="20" t="n">
        <v>18.78917593</v>
      </c>
      <c r="K20" s="18" t="s">
        <v>404</v>
      </c>
      <c r="L20" s="20" t="s">
        <v>404</v>
      </c>
      <c r="M20" s="18" t="s">
        <v>404</v>
      </c>
      <c r="N20" s="20" t="s">
        <v>404</v>
      </c>
      <c r="O20" s="18" t="s">
        <v>404</v>
      </c>
      <c r="P20" s="20" t="s">
        <v>404</v>
      </c>
      <c r="Q20" s="18" t="n">
        <v>474.96475036</v>
      </c>
      <c r="R20" s="20" t="n">
        <v>9.72199872</v>
      </c>
    </row>
    <row r="21" spans="1:18">
      <c r="A21" s="15" t="s">
        <v>418</v>
      </c>
      <c r="B21" s="17" t="n">
        <v>5741</v>
      </c>
      <c r="C21" s="18">
        <f>(0.0/B21*100)</f>
        <v/>
      </c>
      <c r="D21" s="19" t="n">
        <v>5741</v>
      </c>
      <c r="E21" s="18" t="n">
        <v>522.10483088</v>
      </c>
      <c r="F21" s="20" t="n">
        <v>2.76249349</v>
      </c>
      <c r="G21" s="18" t="n">
        <v>507.94860477</v>
      </c>
      <c r="H21" s="20" t="n">
        <v>22.93422774</v>
      </c>
      <c r="I21" s="18" t="n">
        <v>511.53940143</v>
      </c>
      <c r="J21" s="20" t="n">
        <v>7.28365803</v>
      </c>
      <c r="K21" s="18" t="s">
        <v>404</v>
      </c>
      <c r="L21" s="20" t="s">
        <v>404</v>
      </c>
      <c r="M21" s="18" t="s">
        <v>404</v>
      </c>
      <c r="N21" s="20" t="s">
        <v>404</v>
      </c>
      <c r="O21" s="18" t="s">
        <v>404</v>
      </c>
      <c r="P21" s="20" t="s">
        <v>404</v>
      </c>
      <c r="Q21" s="18" t="n">
        <v>509.58618117</v>
      </c>
      <c r="R21" s="20" t="n">
        <v>13.26160655</v>
      </c>
    </row>
    <row r="22" spans="1:18">
      <c r="A22" s="15" t="s">
        <v>419</v>
      </c>
      <c r="B22" s="17" t="n">
        <v>6598</v>
      </c>
      <c r="C22" s="18">
        <f>(0.0/B22*100)</f>
        <v/>
      </c>
      <c r="D22" s="19" t="n">
        <v>6598</v>
      </c>
      <c r="E22" s="18" t="n">
        <v>479.56902678</v>
      </c>
      <c r="F22" s="20" t="n">
        <v>4.00008938</v>
      </c>
      <c r="G22" s="18" t="n">
        <v>449.11250657</v>
      </c>
      <c r="H22" s="20" t="n">
        <v>26.39839049</v>
      </c>
      <c r="I22" s="18" t="n">
        <v>499.77848672</v>
      </c>
      <c r="J22" s="20" t="n">
        <v>29.33487193</v>
      </c>
      <c r="K22" s="18" t="s">
        <v>404</v>
      </c>
      <c r="L22" s="20" t="s">
        <v>404</v>
      </c>
      <c r="M22" s="18" t="s">
        <v>404</v>
      </c>
      <c r="N22" s="20" t="s">
        <v>404</v>
      </c>
      <c r="O22" s="18" t="s">
        <v>404</v>
      </c>
      <c r="P22" s="20" t="s">
        <v>404</v>
      </c>
      <c r="Q22" s="18" t="n">
        <v>494.5438335</v>
      </c>
      <c r="R22" s="20" t="n">
        <v>21.58101631</v>
      </c>
    </row>
    <row r="23" spans="1:18">
      <c r="A23" s="15" t="s">
        <v>420</v>
      </c>
      <c r="B23" s="17" t="n">
        <v>11583</v>
      </c>
      <c r="C23" s="18">
        <f>(3185.0/B23*100)</f>
        <v/>
      </c>
      <c r="D23" s="19" t="n">
        <v>8398</v>
      </c>
      <c r="E23" s="18" t="n">
        <v>488.04163579</v>
      </c>
      <c r="F23" s="20" t="n">
        <v>3.56360949</v>
      </c>
      <c r="G23" s="18" t="n">
        <v>524.09293127</v>
      </c>
      <c r="H23" s="20" t="n">
        <v>18.54244641</v>
      </c>
      <c r="I23" s="18" t="n">
        <v>471.15256927</v>
      </c>
      <c r="J23" s="20" t="n">
        <v>22.80420938</v>
      </c>
      <c r="K23" s="18" t="s">
        <v>404</v>
      </c>
      <c r="L23" s="20" t="s">
        <v>404</v>
      </c>
      <c r="M23" s="18" t="s">
        <v>404</v>
      </c>
      <c r="N23" s="20" t="s">
        <v>404</v>
      </c>
      <c r="O23" s="18" t="s">
        <v>404</v>
      </c>
      <c r="P23" s="20" t="s">
        <v>404</v>
      </c>
      <c r="Q23" s="18" t="n">
        <v>521.76607949</v>
      </c>
      <c r="R23" s="20" t="n">
        <v>14.97586571</v>
      </c>
    </row>
    <row r="24" spans="1:18">
      <c r="A24" s="15" t="s">
        <v>421</v>
      </c>
      <c r="B24" s="17" t="n">
        <v>6647</v>
      </c>
      <c r="C24" s="18">
        <f>(0.0/B24*100)</f>
        <v/>
      </c>
      <c r="D24" s="19" t="n">
        <v>6647</v>
      </c>
      <c r="E24" s="18" t="n">
        <v>515.45286581</v>
      </c>
      <c r="F24" s="20" t="n">
        <v>3.19195019</v>
      </c>
      <c r="G24" s="18" t="n">
        <v>614.34986245</v>
      </c>
      <c r="H24" s="20" t="n">
        <v>9.0102893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522.65493557</v>
      </c>
      <c r="F25" s="20" t="n">
        <v>4.48183868</v>
      </c>
      <c r="G25" s="18" t="n">
        <v>511.83571846</v>
      </c>
      <c r="H25" s="20" t="n">
        <v>6.77390565</v>
      </c>
      <c r="I25" s="18" t="n">
        <v>428.82939861</v>
      </c>
      <c r="J25" s="20" t="n">
        <v>33.92674441</v>
      </c>
      <c r="K25" s="18" t="s">
        <v>404</v>
      </c>
      <c r="L25" s="20" t="s">
        <v>404</v>
      </c>
      <c r="M25" s="18" t="s">
        <v>404</v>
      </c>
      <c r="N25" s="20" t="s">
        <v>404</v>
      </c>
      <c r="O25" s="18" t="s">
        <v>404</v>
      </c>
      <c r="P25" s="20" t="s">
        <v>404</v>
      </c>
      <c r="Q25" s="18" t="n">
        <v>507.55537925</v>
      </c>
      <c r="R25" s="20" t="n">
        <v>16.53020693</v>
      </c>
    </row>
    <row r="26" spans="1:18">
      <c r="A26" s="15" t="s">
        <v>423</v>
      </c>
      <c r="B26" s="17" t="n">
        <v>4869</v>
      </c>
      <c r="C26" s="18">
        <f>(11.0/B26*100)</f>
        <v/>
      </c>
      <c r="D26" s="19" t="n">
        <v>4858</v>
      </c>
      <c r="E26" s="18" t="n">
        <v>488.4159967</v>
      </c>
      <c r="F26" s="20" t="n">
        <v>1.90587397</v>
      </c>
      <c r="G26" s="18" t="n">
        <v>471.70937061</v>
      </c>
      <c r="H26" s="20" t="n">
        <v>20.5504099</v>
      </c>
      <c r="I26" s="18" t="n">
        <v>468.84242157</v>
      </c>
      <c r="J26" s="20" t="n">
        <v>18.3846845</v>
      </c>
      <c r="K26" s="18" t="s">
        <v>404</v>
      </c>
      <c r="L26" s="20" t="s">
        <v>404</v>
      </c>
      <c r="M26" s="18" t="s">
        <v>404</v>
      </c>
      <c r="N26" s="20" t="s">
        <v>404</v>
      </c>
      <c r="O26" s="18" t="s">
        <v>404</v>
      </c>
      <c r="P26" s="20" t="s">
        <v>404</v>
      </c>
      <c r="Q26" s="18" t="n">
        <v>477.7130107</v>
      </c>
      <c r="R26" s="20" t="n">
        <v>8.391198190000001</v>
      </c>
    </row>
    <row r="27" spans="1:18">
      <c r="A27" s="15" t="s">
        <v>424</v>
      </c>
      <c r="B27" s="17" t="n">
        <v>5299</v>
      </c>
      <c r="C27" s="18">
        <f>(0.0/B27*100)</f>
        <v/>
      </c>
      <c r="D27" s="19" t="n">
        <v>5299</v>
      </c>
      <c r="E27" s="18" t="n">
        <v>483.25357577</v>
      </c>
      <c r="F27" s="20" t="n">
        <v>1.55269257</v>
      </c>
      <c r="G27" s="18" t="n">
        <v>438.77471446</v>
      </c>
      <c r="H27" s="20" t="n">
        <v>6.46337875</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(424.0/B28*100)</f>
        <v/>
      </c>
      <c r="D28" s="19" t="n">
        <v>7144</v>
      </c>
      <c r="E28" s="18" t="n">
        <v>424.58502949</v>
      </c>
      <c r="F28" s="20" t="n">
        <v>2.97591025</v>
      </c>
      <c r="G28" s="18" t="n">
        <v>408.85674789</v>
      </c>
      <c r="H28" s="20" t="n">
        <v>13.21406698</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512.50183807</v>
      </c>
      <c r="F29" s="20" t="n">
        <v>6.10390255</v>
      </c>
      <c r="G29" s="18" t="n">
        <v>470.14357202</v>
      </c>
      <c r="H29" s="20" t="n">
        <v>17.11178928</v>
      </c>
      <c r="I29" s="18" t="n">
        <v>485.11514984</v>
      </c>
      <c r="J29" s="20" t="n">
        <v>11.57716724</v>
      </c>
      <c r="K29" s="18" t="s">
        <v>404</v>
      </c>
      <c r="L29" s="20" t="s">
        <v>404</v>
      </c>
      <c r="M29" s="18" t="s">
        <v>404</v>
      </c>
      <c r="N29" s="20" t="s">
        <v>404</v>
      </c>
      <c r="O29" s="18" t="s">
        <v>404</v>
      </c>
      <c r="P29" s="20" t="s">
        <v>404</v>
      </c>
      <c r="Q29" s="18" t="n">
        <v>476.6544489</v>
      </c>
      <c r="R29" s="20" t="n">
        <v>37.26873558</v>
      </c>
    </row>
    <row r="30" spans="1:18">
      <c r="A30" s="15" t="s">
        <v>427</v>
      </c>
      <c r="B30" s="17" t="n">
        <v>4520</v>
      </c>
      <c r="C30" s="18">
        <f>(1053.0/B30*100)</f>
        <v/>
      </c>
      <c r="D30" s="19" t="n">
        <v>3467</v>
      </c>
      <c r="E30" s="18" t="n">
        <v>513.90471411</v>
      </c>
      <c r="F30" s="20" t="n">
        <v>3.15659528</v>
      </c>
      <c r="G30" s="18" t="s">
        <v>404</v>
      </c>
      <c r="H30" s="20" t="s">
        <v>404</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514.7109481799999</v>
      </c>
      <c r="F31" s="20" t="n">
        <v>2.82527551</v>
      </c>
      <c r="G31" s="18" t="n">
        <v>485.49756941</v>
      </c>
      <c r="H31" s="20" t="n">
        <v>13.37762354</v>
      </c>
      <c r="I31" s="18" t="n">
        <v>505.9367004</v>
      </c>
      <c r="J31" s="20" t="n">
        <v>11.94714589</v>
      </c>
      <c r="K31" s="18" t="s">
        <v>404</v>
      </c>
      <c r="L31" s="20" t="s">
        <v>404</v>
      </c>
      <c r="M31" s="18" t="s">
        <v>404</v>
      </c>
      <c r="N31" s="20" t="s">
        <v>404</v>
      </c>
      <c r="O31" s="18" t="s">
        <v>404</v>
      </c>
      <c r="P31" s="20" t="s">
        <v>404</v>
      </c>
      <c r="Q31" s="18" t="n">
        <v>520.16332841</v>
      </c>
      <c r="R31" s="20" t="n">
        <v>14.20837187</v>
      </c>
    </row>
    <row r="32" spans="1:18">
      <c r="A32" s="15" t="s">
        <v>429</v>
      </c>
      <c r="B32" s="17" t="n">
        <v>4478</v>
      </c>
      <c r="C32" s="18">
        <f>(0.0/B32*100)</f>
        <v/>
      </c>
      <c r="D32" s="19" t="n">
        <v>4478</v>
      </c>
      <c r="E32" s="18" t="n">
        <v>505.18406732</v>
      </c>
      <c r="F32" s="20" t="n">
        <v>2.577183</v>
      </c>
      <c r="G32" s="18" t="n">
        <v>494.35821998</v>
      </c>
      <c r="H32" s="20" t="n">
        <v>7.85006879</v>
      </c>
      <c r="I32" s="18" t="n">
        <v>532.45615257</v>
      </c>
      <c r="J32" s="20" t="n">
        <v>16.58765802</v>
      </c>
      <c r="K32" s="18" t="s">
        <v>404</v>
      </c>
      <c r="L32" s="20" t="s">
        <v>404</v>
      </c>
      <c r="M32" s="18" t="s">
        <v>404</v>
      </c>
      <c r="N32" s="20" t="s">
        <v>404</v>
      </c>
      <c r="O32" s="18" t="s">
        <v>404</v>
      </c>
      <c r="P32" s="20" t="s">
        <v>404</v>
      </c>
      <c r="Q32" s="18" t="n">
        <v>500.60789972</v>
      </c>
      <c r="R32" s="20" t="n">
        <v>10.27409706</v>
      </c>
    </row>
    <row r="33" spans="1:18">
      <c r="A33" s="15" t="s">
        <v>430</v>
      </c>
      <c r="B33" s="17" t="n">
        <v>7325</v>
      </c>
      <c r="C33" s="18">
        <f>(29.0/B33*100)</f>
        <v/>
      </c>
      <c r="D33" s="19" t="n">
        <v>7296</v>
      </c>
      <c r="E33" s="18" t="n">
        <v>508.61876572</v>
      </c>
      <c r="F33" s="20" t="n">
        <v>2.91626534</v>
      </c>
      <c r="G33" s="18" t="n">
        <v>486.1582755</v>
      </c>
      <c r="H33" s="20" t="n">
        <v>6.73147136</v>
      </c>
      <c r="I33" s="18" t="n">
        <v>420.73071339</v>
      </c>
      <c r="J33" s="20" t="n">
        <v>5.67405709</v>
      </c>
      <c r="K33" s="18" t="s">
        <v>404</v>
      </c>
      <c r="L33" s="20" t="s">
        <v>404</v>
      </c>
      <c r="M33" s="18" t="s">
        <v>404</v>
      </c>
      <c r="N33" s="20" t="s">
        <v>404</v>
      </c>
      <c r="O33" s="18" t="s">
        <v>404</v>
      </c>
      <c r="P33" s="20" t="s">
        <v>404</v>
      </c>
      <c r="Q33" s="18" t="n">
        <v>541.83383715</v>
      </c>
      <c r="R33" s="20" t="n">
        <v>6.67977024</v>
      </c>
    </row>
    <row r="34" spans="1:18">
      <c r="A34" s="15" t="s">
        <v>431</v>
      </c>
      <c r="B34" s="17" t="n">
        <v>6350</v>
      </c>
      <c r="C34" s="18">
        <f>(0.0/B34*100)</f>
        <v/>
      </c>
      <c r="D34" s="19" t="n">
        <v>6350</v>
      </c>
      <c r="E34" s="18" t="n">
        <v>451.49255605</v>
      </c>
      <c r="F34" s="20" t="n">
        <v>3.2236864</v>
      </c>
      <c r="G34" s="18" t="n">
        <v>458.92231568</v>
      </c>
      <c r="H34" s="20" t="n">
        <v>16.60348597</v>
      </c>
      <c r="I34" s="18" t="n">
        <v>428.74588183</v>
      </c>
      <c r="J34" s="20" t="n">
        <v>41.16416166</v>
      </c>
      <c r="K34" s="18" t="s">
        <v>404</v>
      </c>
      <c r="L34" s="20" t="s">
        <v>404</v>
      </c>
      <c r="M34" s="18" t="s">
        <v>404</v>
      </c>
      <c r="N34" s="20" t="s">
        <v>404</v>
      </c>
      <c r="O34" s="18" t="s">
        <v>404</v>
      </c>
      <c r="P34" s="20" t="s">
        <v>404</v>
      </c>
      <c r="Q34" s="18" t="n">
        <v>472.36218907</v>
      </c>
      <c r="R34" s="20" t="n">
        <v>18.81251774</v>
      </c>
    </row>
    <row r="35" spans="1:18">
      <c r="A35" s="15" t="s">
        <v>432</v>
      </c>
      <c r="B35" s="17" t="n">
        <v>6406</v>
      </c>
      <c r="C35" s="18">
        <f>(450.0/B35*100)</f>
        <v/>
      </c>
      <c r="D35" s="19" t="n">
        <v>5956</v>
      </c>
      <c r="E35" s="18" t="n">
        <v>513.94323366</v>
      </c>
      <c r="F35" s="20" t="n">
        <v>1.87051632</v>
      </c>
      <c r="G35" s="18" t="n">
        <v>489.96967699</v>
      </c>
      <c r="H35" s="20" t="n">
        <v>3.0439042</v>
      </c>
      <c r="I35" s="18" t="n">
        <v>480.29015198</v>
      </c>
      <c r="J35" s="20" t="n">
        <v>4.18430938</v>
      </c>
      <c r="K35" s="18" t="s">
        <v>404</v>
      </c>
      <c r="L35" s="20" t="s">
        <v>404</v>
      </c>
      <c r="M35" s="18" t="s">
        <v>404</v>
      </c>
      <c r="N35" s="20" t="s">
        <v>404</v>
      </c>
      <c r="O35" s="18" t="s">
        <v>404</v>
      </c>
      <c r="P35" s="20" t="s">
        <v>404</v>
      </c>
      <c r="Q35" s="18" t="n">
        <v>520.59763964</v>
      </c>
      <c r="R35" s="20" t="n">
        <v>5.62939188</v>
      </c>
    </row>
    <row r="36" spans="1:18">
      <c r="A36" s="15" t="s">
        <v>433</v>
      </c>
      <c r="B36" s="17" t="n">
        <v>6736</v>
      </c>
      <c r="C36" s="18">
        <f>(82.0/B36*100)</f>
        <v/>
      </c>
      <c r="D36" s="19" t="n">
        <v>6654</v>
      </c>
      <c r="E36" s="18" t="n">
        <v>495.86344344</v>
      </c>
      <c r="F36" s="20" t="n">
        <v>2.42212815</v>
      </c>
      <c r="G36" s="18" t="n">
        <v>488.24094529</v>
      </c>
      <c r="H36" s="20" t="n">
        <v>13.18083239</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499.59602661</v>
      </c>
      <c r="F37" s="20" t="n">
        <v>3.52049493</v>
      </c>
      <c r="G37" s="18" t="n">
        <v>517.83244582</v>
      </c>
      <c r="H37" s="20" t="n">
        <v>17.36685164</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489.02144022</v>
      </c>
      <c r="F38" s="20" t="n">
        <v>3.47142308</v>
      </c>
      <c r="G38" s="18" t="n">
        <v>502.53993586</v>
      </c>
      <c r="H38" s="20" t="n">
        <v>12.35716846</v>
      </c>
      <c r="I38" s="18" t="n">
        <v>525.09157312</v>
      </c>
      <c r="J38" s="20" t="n">
        <v>12.39842</v>
      </c>
      <c r="K38" s="18" t="s">
        <v>404</v>
      </c>
      <c r="L38" s="20" t="s">
        <v>404</v>
      </c>
      <c r="M38" s="18" t="s">
        <v>404</v>
      </c>
      <c r="N38" s="20" t="s">
        <v>404</v>
      </c>
      <c r="O38" s="18" t="s">
        <v>404</v>
      </c>
      <c r="P38" s="20" t="s">
        <v>404</v>
      </c>
      <c r="Q38" s="18" t="n">
        <v>508.23275798</v>
      </c>
      <c r="R38" s="20" t="n">
        <v>27.93689182</v>
      </c>
    </row>
    <row r="39" spans="1:18">
      <c r="A39" s="15" t="s">
        <v>436</v>
      </c>
      <c r="B39" s="17" t="n">
        <v>5895</v>
      </c>
      <c r="C39" s="18">
        <f>(0.0/B39*100)</f>
        <v/>
      </c>
      <c r="D39" s="19" t="n">
        <v>5895</v>
      </c>
      <c r="E39" s="18" t="n">
        <v>432.15824861</v>
      </c>
      <c r="F39" s="20" t="n">
        <v>4.09513257</v>
      </c>
      <c r="G39" s="18" t="n">
        <v>401.62669574</v>
      </c>
      <c r="H39" s="20" t="n">
        <v>13.68693082</v>
      </c>
      <c r="I39" s="18" t="n">
        <v>359.11838086</v>
      </c>
      <c r="J39" s="20" t="n">
        <v>15.27397869</v>
      </c>
      <c r="K39" s="18" t="s">
        <v>404</v>
      </c>
      <c r="L39" s="20" t="s">
        <v>404</v>
      </c>
      <c r="M39" s="18" t="s">
        <v>404</v>
      </c>
      <c r="N39" s="20" t="s">
        <v>404</v>
      </c>
      <c r="O39" s="18" t="s">
        <v>404</v>
      </c>
      <c r="P39" s="20" t="s">
        <v>404</v>
      </c>
      <c r="Q39" s="18" t="n">
        <v>396.00841478</v>
      </c>
      <c r="R39" s="20" t="n">
        <v>19.41958735</v>
      </c>
    </row>
    <row r="40" spans="1:18">
      <c r="A40" s="15" t="s">
        <v>437</v>
      </c>
      <c r="B40" s="17" t="n">
        <v>14157</v>
      </c>
      <c r="C40" s="18">
        <f>(2954.0/B40*100)</f>
        <v/>
      </c>
      <c r="D40" s="19" t="n">
        <v>11203</v>
      </c>
      <c r="E40" s="18" t="n">
        <v>500.78564839</v>
      </c>
      <c r="F40" s="20" t="n">
        <v>3.44170388</v>
      </c>
      <c r="G40" s="18" t="n">
        <v>496.86030402</v>
      </c>
      <c r="H40" s="20" t="n">
        <v>8.507665579999999</v>
      </c>
      <c r="I40" s="18" t="n">
        <v>483.71200776</v>
      </c>
      <c r="J40" s="20" t="n">
        <v>6.54103373</v>
      </c>
      <c r="K40" s="18" t="s">
        <v>404</v>
      </c>
      <c r="L40" s="20" t="s">
        <v>404</v>
      </c>
      <c r="M40" s="18" t="s">
        <v>404</v>
      </c>
      <c r="N40" s="20" t="s">
        <v>404</v>
      </c>
      <c r="O40" s="18" t="s">
        <v>404</v>
      </c>
      <c r="P40" s="20" t="s">
        <v>404</v>
      </c>
      <c r="Q40" s="18" t="n">
        <v>498.680478</v>
      </c>
      <c r="R40" s="20" t="n">
        <v>8.58022944</v>
      </c>
    </row>
    <row r="41" spans="1:18">
      <c r="A41" s="15" t="s">
        <v>438</v>
      </c>
      <c r="B41" s="17" t="n">
        <v>5712</v>
      </c>
      <c r="C41" s="18">
        <f>(99.0/B41*100)</f>
        <v/>
      </c>
      <c r="D41" s="19" t="n">
        <v>5613</v>
      </c>
      <c r="E41" s="18" t="n">
        <v>496.75084533</v>
      </c>
      <c r="F41" s="20" t="n">
        <v>3.66565272</v>
      </c>
      <c r="G41" s="18" t="n">
        <v>534.73572924</v>
      </c>
      <c r="H41" s="20" t="n">
        <v>25.56955372</v>
      </c>
      <c r="I41" s="18" t="n">
        <v>506.97269963</v>
      </c>
      <c r="J41" s="20" t="n">
        <v>26.30302106</v>
      </c>
      <c r="K41" s="18" t="s">
        <v>404</v>
      </c>
      <c r="L41" s="20" t="s">
        <v>404</v>
      </c>
      <c r="M41" s="18" t="s">
        <v>404</v>
      </c>
      <c r="N41" s="20" t="s">
        <v>404</v>
      </c>
      <c r="O41" s="18" t="s">
        <v>404</v>
      </c>
      <c r="P41" s="20" t="s">
        <v>404</v>
      </c>
      <c r="Q41" s="18" t="n">
        <v>500.96363939</v>
      </c>
      <c r="R41" s="20" t="n">
        <v>25.97196324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405.93718279</v>
      </c>
      <c r="F44" s="20" t="n">
        <v>4.35099992</v>
      </c>
      <c r="G44" s="18" t="n">
        <v>386.69081844</v>
      </c>
      <c r="H44" s="20" t="n">
        <v>25.09945913</v>
      </c>
      <c r="I44" s="18" t="s">
        <v>404</v>
      </c>
      <c r="J44" s="20" t="s">
        <v>404</v>
      </c>
      <c r="K44" s="18" t="s">
        <v>404</v>
      </c>
      <c r="L44" s="20" t="s">
        <v>404</v>
      </c>
      <c r="M44" s="18" t="s">
        <v>404</v>
      </c>
      <c r="N44" s="20" t="s">
        <v>404</v>
      </c>
      <c r="O44" s="18" t="s">
        <v>404</v>
      </c>
      <c r="P44" s="20" t="s">
        <v>404</v>
      </c>
      <c r="Q44" s="18" t="n">
        <v>402.11290321</v>
      </c>
      <c r="R44" s="20" t="n">
        <v>13.89215781</v>
      </c>
    </row>
    <row r="45" spans="1:18">
      <c r="A45" s="15" t="s">
        <v>442</v>
      </c>
      <c r="B45" s="17" t="n">
        <v>5519</v>
      </c>
      <c r="C45" s="18">
        <f>(0.0/B45*100)</f>
        <v/>
      </c>
      <c r="D45" s="19" t="n">
        <v>5519</v>
      </c>
      <c r="E45" s="18" t="n">
        <v>354.47742116</v>
      </c>
      <c r="F45" s="20" t="n">
        <v>3.70545333</v>
      </c>
      <c r="G45" s="18" t="n">
        <v>343.24947986</v>
      </c>
      <c r="H45" s="20" t="n">
        <v>12.49158064</v>
      </c>
      <c r="I45" s="18" t="s">
        <v>404</v>
      </c>
      <c r="J45" s="20" t="s">
        <v>404</v>
      </c>
      <c r="K45" s="18" t="s">
        <v>404</v>
      </c>
      <c r="L45" s="20" t="s">
        <v>404</v>
      </c>
      <c r="M45" s="18" t="s">
        <v>404</v>
      </c>
      <c r="N45" s="20" t="s">
        <v>404</v>
      </c>
      <c r="O45" s="18" t="s">
        <v>404</v>
      </c>
      <c r="P45" s="20" t="s">
        <v>404</v>
      </c>
      <c r="Q45" s="18" t="n">
        <v>327.65421152</v>
      </c>
      <c r="R45" s="20" t="n">
        <v>6.67995341</v>
      </c>
    </row>
    <row r="46" spans="1:18">
      <c r="A46" s="15" t="s">
        <v>443</v>
      </c>
      <c r="B46" s="17" t="n">
        <v>23141</v>
      </c>
      <c r="C46" s="18">
        <f>(4601.0/B46*100)</f>
        <v/>
      </c>
      <c r="D46" s="19" t="n">
        <v>18540</v>
      </c>
      <c r="E46" s="18" t="n">
        <v>419.79945169</v>
      </c>
      <c r="F46" s="20" t="n">
        <v>3.20403913</v>
      </c>
      <c r="G46" s="18" t="n">
        <v>449.24689048</v>
      </c>
      <c r="H46" s="20" t="n">
        <v>17.80324944</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435.08166243</v>
      </c>
      <c r="F47" s="20" t="n">
        <v>6.04035599</v>
      </c>
      <c r="G47" s="18" t="n">
        <v>415.63445321</v>
      </c>
      <c r="H47" s="20" t="n">
        <v>14.50506918</v>
      </c>
      <c r="I47" s="18" t="n">
        <v>435.53997324</v>
      </c>
      <c r="J47" s="20" t="n">
        <v>34.01666218</v>
      </c>
      <c r="K47" s="18" t="s">
        <v>404</v>
      </c>
      <c r="L47" s="20" t="s">
        <v>404</v>
      </c>
      <c r="M47" s="18" t="s">
        <v>404</v>
      </c>
      <c r="N47" s="20" t="s">
        <v>404</v>
      </c>
      <c r="O47" s="18" t="s">
        <v>404</v>
      </c>
      <c r="P47" s="20" t="s">
        <v>404</v>
      </c>
      <c r="Q47" s="18" t="n">
        <v>441.40001923</v>
      </c>
      <c r="R47" s="20" t="n">
        <v>35.55713669</v>
      </c>
    </row>
    <row r="48" spans="1:18">
      <c r="A48" s="15" t="s">
        <v>445</v>
      </c>
      <c r="B48" s="17" t="n">
        <v>9841</v>
      </c>
      <c r="C48" s="18">
        <f>(40.0/B48*100)</f>
        <v/>
      </c>
      <c r="D48" s="19" t="n">
        <v>9801</v>
      </c>
      <c r="E48" s="18" t="n">
        <v>495.74889849</v>
      </c>
      <c r="F48" s="20" t="n">
        <v>5.61243218</v>
      </c>
      <c r="G48" s="18" t="n">
        <v>417.84939606</v>
      </c>
      <c r="H48" s="20" t="n">
        <v>23.85329026</v>
      </c>
      <c r="I48" s="18" t="n">
        <v>388.42359833</v>
      </c>
      <c r="J48" s="20" t="n">
        <v>11.00937144</v>
      </c>
      <c r="K48" s="18" t="s">
        <v>404</v>
      </c>
      <c r="L48" s="20" t="s">
        <v>404</v>
      </c>
      <c r="M48" s="18" t="s">
        <v>404</v>
      </c>
      <c r="N48" s="20" t="s">
        <v>404</v>
      </c>
      <c r="O48" s="18" t="s">
        <v>404</v>
      </c>
      <c r="P48" s="20" t="s">
        <v>404</v>
      </c>
      <c r="Q48" s="18" t="n">
        <v>529.53310421</v>
      </c>
      <c r="R48" s="20" t="n">
        <v>51.73256183</v>
      </c>
    </row>
    <row r="49" spans="1:18">
      <c r="A49" s="15" t="s">
        <v>446</v>
      </c>
      <c r="B49" s="17" t="n">
        <v>6349</v>
      </c>
      <c r="C49" s="18">
        <f>(52.0/B49*100)</f>
        <v/>
      </c>
      <c r="D49" s="19" t="n">
        <v>6297</v>
      </c>
      <c r="E49" s="18" t="n">
        <v>424.85330735</v>
      </c>
      <c r="F49" s="20" t="n">
        <v>3.53584625</v>
      </c>
      <c r="G49" s="18" t="n">
        <v>452.22912295</v>
      </c>
      <c r="H49" s="20" t="n">
        <v>13.87916035</v>
      </c>
      <c r="I49" s="18" t="s">
        <v>404</v>
      </c>
      <c r="J49" s="20" t="s">
        <v>404</v>
      </c>
      <c r="K49" s="18" t="s">
        <v>404</v>
      </c>
      <c r="L49" s="20" t="s">
        <v>404</v>
      </c>
      <c r="M49" s="18" t="s">
        <v>404</v>
      </c>
      <c r="N49" s="20" t="s">
        <v>404</v>
      </c>
      <c r="O49" s="18" t="s">
        <v>404</v>
      </c>
      <c r="P49" s="20" t="s">
        <v>404</v>
      </c>
      <c r="Q49" s="18" t="n">
        <v>425.69007762</v>
      </c>
      <c r="R49" s="20" t="n">
        <v>17.72641107</v>
      </c>
    </row>
    <row r="50" spans="1:18">
      <c r="A50" s="15" t="s">
        <v>447</v>
      </c>
      <c r="B50" s="17" t="n">
        <v>11795</v>
      </c>
      <c r="C50" s="18">
        <f>(1031.0/B50*100)</f>
        <v/>
      </c>
      <c r="D50" s="19" t="n">
        <v>10764</v>
      </c>
      <c r="E50" s="18" t="n">
        <v>430.98996286</v>
      </c>
      <c r="F50" s="20" t="n">
        <v>3.38756277</v>
      </c>
      <c r="G50" s="18" t="n">
        <v>430.56251443</v>
      </c>
      <c r="H50" s="20" t="n">
        <v>11.44543498</v>
      </c>
      <c r="I50" s="18" t="n">
        <v>399.41294536</v>
      </c>
      <c r="J50" s="20" t="n">
        <v>12.82149165</v>
      </c>
      <c r="K50" s="18" t="s">
        <v>404</v>
      </c>
      <c r="L50" s="20" t="s">
        <v>404</v>
      </c>
      <c r="M50" s="18" t="s">
        <v>404</v>
      </c>
      <c r="N50" s="20" t="s">
        <v>404</v>
      </c>
      <c r="O50" s="18" t="s">
        <v>404</v>
      </c>
      <c r="P50" s="20" t="s">
        <v>404</v>
      </c>
      <c r="Q50" s="18" t="n">
        <v>411.5164839</v>
      </c>
      <c r="R50" s="20" t="n">
        <v>21.11417704</v>
      </c>
    </row>
    <row r="51" spans="1:18">
      <c r="A51" s="15" t="s">
        <v>448</v>
      </c>
      <c r="B51" s="17" t="n">
        <v>6866</v>
      </c>
      <c r="C51" s="18">
        <f>(38.0/B51*100)</f>
        <v/>
      </c>
      <c r="D51" s="19" t="n">
        <v>6828</v>
      </c>
      <c r="E51" s="18" t="n">
        <v>428.04965918</v>
      </c>
      <c r="F51" s="20" t="n">
        <v>2.87377042</v>
      </c>
      <c r="G51" s="18" t="n">
        <v>411.29784018</v>
      </c>
      <c r="H51" s="20" t="n">
        <v>13.24185064</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489.00870685</v>
      </c>
      <c r="F52" s="20" t="n">
        <v>3.73308352</v>
      </c>
      <c r="G52" s="18" t="n">
        <v>473.31897771</v>
      </c>
      <c r="H52" s="20" t="n">
        <v>9.894169010000001</v>
      </c>
      <c r="I52" s="18" t="n">
        <v>465.87873121</v>
      </c>
      <c r="J52" s="20" t="n">
        <v>16.24037473</v>
      </c>
      <c r="K52" s="18" t="s">
        <v>404</v>
      </c>
      <c r="L52" s="20" t="s">
        <v>404</v>
      </c>
      <c r="M52" s="18" t="s">
        <v>404</v>
      </c>
      <c r="N52" s="20" t="s">
        <v>404</v>
      </c>
      <c r="O52" s="18" t="s">
        <v>404</v>
      </c>
      <c r="P52" s="20" t="s">
        <v>404</v>
      </c>
      <c r="Q52" s="18" t="n">
        <v>507.42961755</v>
      </c>
      <c r="R52" s="20" t="n">
        <v>19.49790276</v>
      </c>
    </row>
    <row r="53" spans="1:18">
      <c r="A53" s="15" t="s">
        <v>450</v>
      </c>
      <c r="B53" s="17" t="n">
        <v>5571</v>
      </c>
      <c r="C53" s="18">
        <f>(0.0/B53*100)</f>
        <v/>
      </c>
      <c r="D53" s="19" t="n">
        <v>5571</v>
      </c>
      <c r="E53" s="18" t="n">
        <v>443.02443545</v>
      </c>
      <c r="F53" s="20" t="n">
        <v>1.69478287</v>
      </c>
      <c r="G53" s="18" t="n">
        <v>463.63593419</v>
      </c>
      <c r="H53" s="20" t="n">
        <v>8.1781068</v>
      </c>
      <c r="I53" s="18" t="n">
        <v>356.7909233</v>
      </c>
      <c r="J53" s="20" t="n">
        <v>9.763562840000001</v>
      </c>
      <c r="K53" s="18" t="s">
        <v>404</v>
      </c>
      <c r="L53" s="20" t="s">
        <v>404</v>
      </c>
      <c r="M53" s="18" t="s">
        <v>404</v>
      </c>
      <c r="N53" s="20" t="s">
        <v>404</v>
      </c>
      <c r="O53" s="18" t="s">
        <v>404</v>
      </c>
      <c r="P53" s="20" t="s">
        <v>404</v>
      </c>
      <c r="Q53" s="18" t="n">
        <v>371.87476078</v>
      </c>
      <c r="R53" s="20" t="n">
        <v>14.96404769</v>
      </c>
    </row>
    <row r="54" spans="1:18">
      <c r="A54" s="15" t="s">
        <v>451</v>
      </c>
      <c r="B54" s="17" t="n">
        <v>4740</v>
      </c>
      <c r="C54" s="18">
        <f>(199.0/B54*100)</f>
        <v/>
      </c>
      <c r="D54" s="19" t="n">
        <v>4541</v>
      </c>
      <c r="E54" s="18" t="n">
        <v>364.76918036</v>
      </c>
      <c r="F54" s="20" t="n">
        <v>3.72567432</v>
      </c>
      <c r="G54" s="18" t="s">
        <v>404</v>
      </c>
      <c r="H54" s="20" t="s">
        <v>404</v>
      </c>
      <c r="I54" s="18" t="n">
        <v>313.90560392</v>
      </c>
      <c r="J54" s="20" t="n">
        <v>7.82370634</v>
      </c>
      <c r="K54" s="18" t="s">
        <v>404</v>
      </c>
      <c r="L54" s="20" t="s">
        <v>404</v>
      </c>
      <c r="M54" s="18" t="s">
        <v>404</v>
      </c>
      <c r="N54" s="20" t="s">
        <v>404</v>
      </c>
      <c r="O54" s="18" t="s">
        <v>404</v>
      </c>
      <c r="P54" s="20" t="s">
        <v>404</v>
      </c>
      <c r="Q54" s="18" t="n">
        <v>332.59993121</v>
      </c>
      <c r="R54" s="20" t="n">
        <v>12.76093152</v>
      </c>
    </row>
    <row r="55" spans="1:18">
      <c r="A55" s="15" t="s">
        <v>452</v>
      </c>
      <c r="B55" s="17" t="n">
        <v>5316</v>
      </c>
      <c r="C55" s="18">
        <f>(43.0/B55*100)</f>
        <v/>
      </c>
      <c r="D55" s="19" t="n">
        <v>5273</v>
      </c>
      <c r="E55" s="18" t="n">
        <v>401.6998355</v>
      </c>
      <c r="F55" s="20" t="n">
        <v>3.07397802</v>
      </c>
      <c r="G55" s="18" t="n">
        <v>423.6475575</v>
      </c>
      <c r="H55" s="20" t="n">
        <v>17.45246028</v>
      </c>
      <c r="I55" s="18" t="s">
        <v>404</v>
      </c>
      <c r="J55" s="20" t="s">
        <v>404</v>
      </c>
      <c r="K55" s="18" t="s">
        <v>404</v>
      </c>
      <c r="L55" s="20" t="s">
        <v>404</v>
      </c>
      <c r="M55" s="18" t="s">
        <v>404</v>
      </c>
      <c r="N55" s="20" t="s">
        <v>404</v>
      </c>
      <c r="O55" s="18" t="n">
        <v>405.62628622</v>
      </c>
      <c r="P55" s="20" t="n">
        <v>6.52185673</v>
      </c>
      <c r="Q55" s="18" t="n">
        <v>383.8820455</v>
      </c>
      <c r="R55" s="20" t="n">
        <v>19.79717969</v>
      </c>
    </row>
    <row r="56" spans="1:18">
      <c r="A56" s="15" t="s">
        <v>453</v>
      </c>
      <c r="B56" s="17" t="n">
        <v>5359</v>
      </c>
      <c r="C56" s="18">
        <f>(0.0/B56*100)</f>
        <v/>
      </c>
      <c r="D56" s="19" t="n">
        <v>5359</v>
      </c>
      <c r="E56" s="18" t="n">
        <v>527.65771381</v>
      </c>
      <c r="F56" s="20" t="n">
        <v>3.00026472</v>
      </c>
      <c r="G56" s="18" t="n">
        <v>428.8298562</v>
      </c>
      <c r="H56" s="20" t="n">
        <v>7.14708193</v>
      </c>
      <c r="I56" s="18" t="n">
        <v>523.95425886</v>
      </c>
      <c r="J56" s="20" t="n">
        <v>19.73249171</v>
      </c>
      <c r="K56" s="18" t="s">
        <v>404</v>
      </c>
      <c r="L56" s="20" t="s">
        <v>404</v>
      </c>
      <c r="M56" s="18" t="s">
        <v>404</v>
      </c>
      <c r="N56" s="20" t="s">
        <v>404</v>
      </c>
      <c r="O56" s="18" t="s">
        <v>404</v>
      </c>
      <c r="P56" s="20" t="s">
        <v>404</v>
      </c>
      <c r="Q56" s="18" t="n">
        <v>522.16731361</v>
      </c>
      <c r="R56" s="20" t="n">
        <v>43.49258392</v>
      </c>
    </row>
    <row r="57" spans="1:18">
      <c r="A57" s="15" t="s">
        <v>454</v>
      </c>
      <c r="B57" s="17" t="n">
        <v>6513</v>
      </c>
      <c r="C57" s="18">
        <f>(0.0/B57*100)</f>
        <v/>
      </c>
      <c r="D57" s="19" t="n">
        <v>6513</v>
      </c>
      <c r="E57" s="18" t="n">
        <v>396.40202974</v>
      </c>
      <c r="F57" s="20" t="n">
        <v>3.1034237</v>
      </c>
      <c r="G57" s="18" t="n">
        <v>397.5865985</v>
      </c>
      <c r="H57" s="20" t="n">
        <v>12.40505963</v>
      </c>
      <c r="I57" s="18" t="s">
        <v>404</v>
      </c>
      <c r="J57" s="20" t="s">
        <v>404</v>
      </c>
      <c r="K57" s="18" t="s">
        <v>404</v>
      </c>
      <c r="L57" s="20" t="s">
        <v>404</v>
      </c>
      <c r="M57" s="18" t="s">
        <v>404</v>
      </c>
      <c r="N57" s="20" t="s">
        <v>404</v>
      </c>
      <c r="O57" s="18" t="s">
        <v>404</v>
      </c>
      <c r="P57" s="20" t="s">
        <v>404</v>
      </c>
      <c r="Q57" s="18" t="n">
        <v>413.32932885</v>
      </c>
      <c r="R57" s="20" t="n">
        <v>13.1851169</v>
      </c>
    </row>
    <row r="58" spans="1:18">
      <c r="A58" s="15" t="s">
        <v>455</v>
      </c>
      <c r="B58" s="17" t="n">
        <v>7267</v>
      </c>
      <c r="C58" s="18">
        <f>(0.0/B58*100)</f>
        <v/>
      </c>
      <c r="D58" s="19" t="n">
        <v>7267</v>
      </c>
      <c r="E58" s="18" t="n">
        <v>407.58634212</v>
      </c>
      <c r="F58" s="20" t="n">
        <v>3.70264206</v>
      </c>
      <c r="G58" s="18" t="n">
        <v>416.82345481</v>
      </c>
      <c r="H58" s="20" t="n">
        <v>20.35983873</v>
      </c>
      <c r="I58" s="18" t="s">
        <v>404</v>
      </c>
      <c r="J58" s="20" t="s">
        <v>404</v>
      </c>
      <c r="K58" s="18" t="s">
        <v>404</v>
      </c>
      <c r="L58" s="20" t="s">
        <v>404</v>
      </c>
      <c r="M58" s="18" t="s">
        <v>404</v>
      </c>
      <c r="N58" s="20" t="s">
        <v>404</v>
      </c>
      <c r="O58" s="18" t="s">
        <v>404</v>
      </c>
      <c r="P58" s="20" t="s">
        <v>404</v>
      </c>
      <c r="Q58" s="18" t="n">
        <v>407.60785856</v>
      </c>
      <c r="R58" s="20" t="n">
        <v>9.79858862</v>
      </c>
    </row>
    <row r="59" spans="1:18">
      <c r="A59" s="15" t="s">
        <v>456</v>
      </c>
      <c r="B59" s="17" t="n">
        <v>4826</v>
      </c>
      <c r="C59" s="18">
        <f>(0.0/B59*100)</f>
        <v/>
      </c>
      <c r="D59" s="19" t="n">
        <v>4826</v>
      </c>
      <c r="E59" s="18" t="n">
        <v>342.73369674</v>
      </c>
      <c r="F59" s="20" t="n">
        <v>1.95212888</v>
      </c>
      <c r="G59" s="18" t="n">
        <v>343.81660284</v>
      </c>
      <c r="H59" s="20" t="n">
        <v>7.57352254</v>
      </c>
      <c r="I59" s="18" t="s">
        <v>404</v>
      </c>
      <c r="J59" s="20" t="s">
        <v>404</v>
      </c>
      <c r="K59" s="18" t="s">
        <v>404</v>
      </c>
      <c r="L59" s="20" t="s">
        <v>404</v>
      </c>
      <c r="M59" s="18" t="s">
        <v>404</v>
      </c>
      <c r="N59" s="20" t="s">
        <v>404</v>
      </c>
      <c r="O59" s="18" t="s">
        <v>404</v>
      </c>
      <c r="P59" s="20" t="s">
        <v>404</v>
      </c>
      <c r="Q59" s="18" t="n">
        <v>361.07805486</v>
      </c>
      <c r="R59" s="20" t="n">
        <v>3.15370885</v>
      </c>
    </row>
    <row r="60" spans="1:18">
      <c r="A60" s="15" t="s">
        <v>457</v>
      </c>
      <c r="B60" s="17" t="n">
        <v>4546</v>
      </c>
      <c r="C60" s="18">
        <f>(0.0/B60*100)</f>
        <v/>
      </c>
      <c r="D60" s="19" t="n">
        <v>4546</v>
      </c>
      <c r="E60" s="18" t="n">
        <v>360.59255216</v>
      </c>
      <c r="F60" s="20" t="n">
        <v>5.73172739</v>
      </c>
      <c r="G60" s="18" t="n">
        <v>396.05157195</v>
      </c>
      <c r="H60" s="20" t="n">
        <v>31.66805274</v>
      </c>
      <c r="I60" s="18" t="s">
        <v>404</v>
      </c>
      <c r="J60" s="20" t="s">
        <v>404</v>
      </c>
      <c r="K60" s="18" t="s">
        <v>404</v>
      </c>
      <c r="L60" s="20" t="s">
        <v>404</v>
      </c>
      <c r="M60" s="18" t="s">
        <v>404</v>
      </c>
      <c r="N60" s="20" t="s">
        <v>404</v>
      </c>
      <c r="O60" s="18" t="s">
        <v>404</v>
      </c>
      <c r="P60" s="20" t="s">
        <v>404</v>
      </c>
      <c r="Q60" s="18" t="n">
        <v>307.61771175</v>
      </c>
      <c r="R60" s="20" t="n">
        <v>10.10929566</v>
      </c>
    </row>
    <row r="61" spans="1:18">
      <c r="A61" s="15" t="s">
        <v>458</v>
      </c>
      <c r="B61" s="17" t="n">
        <v>6525</v>
      </c>
      <c r="C61" s="18">
        <f>(0.0/B61*100)</f>
        <v/>
      </c>
      <c r="D61" s="19" t="n">
        <v>6525</v>
      </c>
      <c r="E61" s="18" t="n">
        <v>473.38495319</v>
      </c>
      <c r="F61" s="20" t="n">
        <v>2.77208184</v>
      </c>
      <c r="G61" s="18" t="n">
        <v>440.53126933</v>
      </c>
      <c r="H61" s="20" t="n">
        <v>7.43216681</v>
      </c>
      <c r="I61" s="18" t="n">
        <v>407.56193473</v>
      </c>
      <c r="J61" s="20" t="n">
        <v>16.00123892</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509.22337914</v>
      </c>
      <c r="F62" s="20" t="n">
        <v>1.24787851</v>
      </c>
      <c r="G62" s="18" t="n">
        <v>454.77261466</v>
      </c>
      <c r="H62" s="20" t="n">
        <v>9.00517576</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352.50790605</v>
      </c>
      <c r="F63" s="20" t="n">
        <v>1.64217182</v>
      </c>
      <c r="G63" s="18" t="n">
        <v>327.17979905</v>
      </c>
      <c r="H63" s="20" t="n">
        <v>6.64983976</v>
      </c>
      <c r="I63" s="18" t="s">
        <v>404</v>
      </c>
      <c r="J63" s="20" t="s">
        <v>404</v>
      </c>
      <c r="K63" s="18" t="s">
        <v>404</v>
      </c>
      <c r="L63" s="20" t="s">
        <v>404</v>
      </c>
      <c r="M63" s="18" t="s">
        <v>404</v>
      </c>
      <c r="N63" s="20" t="s">
        <v>404</v>
      </c>
      <c r="O63" s="18" t="s">
        <v>404</v>
      </c>
      <c r="P63" s="20" t="s">
        <v>404</v>
      </c>
      <c r="Q63" s="18" t="n">
        <v>365.60906333</v>
      </c>
      <c r="R63" s="20" t="n">
        <v>5.60813094</v>
      </c>
    </row>
    <row r="64" spans="1:18">
      <c r="A64" s="15" t="s">
        <v>461</v>
      </c>
      <c r="B64" s="17" t="n">
        <v>3634</v>
      </c>
      <c r="C64" s="18">
        <f>(27.0/B64*100)</f>
        <v/>
      </c>
      <c r="D64" s="19" t="n">
        <v>3607</v>
      </c>
      <c r="E64" s="18" t="n">
        <v>445.51253065</v>
      </c>
      <c r="F64" s="20" t="n">
        <v>1.78594026</v>
      </c>
      <c r="G64" s="18" t="n">
        <v>489.99346959</v>
      </c>
      <c r="H64" s="20" t="n">
        <v>35.66442572</v>
      </c>
      <c r="I64" s="18" t="s">
        <v>404</v>
      </c>
      <c r="J64" s="20" t="s">
        <v>404</v>
      </c>
      <c r="K64" s="18" t="s">
        <v>404</v>
      </c>
      <c r="L64" s="20" t="s">
        <v>404</v>
      </c>
      <c r="M64" s="18" t="s">
        <v>404</v>
      </c>
      <c r="N64" s="20" t="s">
        <v>404</v>
      </c>
      <c r="O64" s="18" t="s">
        <v>404</v>
      </c>
      <c r="P64" s="20" t="s">
        <v>404</v>
      </c>
      <c r="Q64" s="18" t="n">
        <v>483.48323024</v>
      </c>
      <c r="R64" s="20" t="n">
        <v>12.60806824</v>
      </c>
    </row>
    <row r="65" spans="1:18">
      <c r="A65" s="15" t="s">
        <v>462</v>
      </c>
      <c r="B65" s="17" t="n">
        <v>5325</v>
      </c>
      <c r="C65" s="18">
        <f>(0.0/B65*100)</f>
        <v/>
      </c>
      <c r="D65" s="19" t="n">
        <v>5325</v>
      </c>
      <c r="E65" s="18" t="n">
        <v>416.69697807</v>
      </c>
      <c r="F65" s="20" t="n">
        <v>2.64459106</v>
      </c>
      <c r="G65" s="18" t="n">
        <v>426.60275303</v>
      </c>
      <c r="H65" s="20" t="n">
        <v>18.9127826</v>
      </c>
      <c r="I65" s="18" t="s">
        <v>404</v>
      </c>
      <c r="J65" s="20" t="s">
        <v>404</v>
      </c>
      <c r="K65" s="18" t="s">
        <v>404</v>
      </c>
      <c r="L65" s="20" t="s">
        <v>404</v>
      </c>
      <c r="M65" s="18" t="n">
        <v>371.86456</v>
      </c>
      <c r="N65" s="20" t="n">
        <v>13.27791863</v>
      </c>
      <c r="O65" s="18" t="s">
        <v>404</v>
      </c>
      <c r="P65" s="20" t="s">
        <v>404</v>
      </c>
      <c r="Q65" s="18" t="n">
        <v>410.41686362</v>
      </c>
      <c r="R65" s="20" t="n">
        <v>12.45354221</v>
      </c>
    </row>
    <row r="66" spans="1:18">
      <c r="A66" s="15" t="s">
        <v>463</v>
      </c>
      <c r="B66" s="17" t="n">
        <v>5665</v>
      </c>
      <c r="C66" s="18">
        <f>(0.0/B66*100)</f>
        <v/>
      </c>
      <c r="D66" s="19" t="n">
        <v>5665</v>
      </c>
      <c r="E66" s="18" t="n">
        <v>432.80725228</v>
      </c>
      <c r="F66" s="20" t="n">
        <v>1.71093288</v>
      </c>
      <c r="G66" s="18" t="n">
        <v>395.94090952</v>
      </c>
      <c r="H66" s="20" t="n">
        <v>4.17560738</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398.02576258</v>
      </c>
      <c r="F67" s="20" t="n">
        <v>3.17496419</v>
      </c>
      <c r="G67" s="18" t="n">
        <v>410.70066078</v>
      </c>
      <c r="H67" s="20" t="n">
        <v>27.50523813</v>
      </c>
      <c r="I67" s="18" t="n">
        <v>365.65704791</v>
      </c>
      <c r="J67" s="20" t="n">
        <v>12.57179229</v>
      </c>
      <c r="K67" s="18" t="s">
        <v>404</v>
      </c>
      <c r="L67" s="20" t="s">
        <v>404</v>
      </c>
      <c r="M67" s="18" t="s">
        <v>404</v>
      </c>
      <c r="N67" s="20" t="s">
        <v>404</v>
      </c>
      <c r="O67" s="18" t="s">
        <v>404</v>
      </c>
      <c r="P67" s="20" t="s">
        <v>404</v>
      </c>
      <c r="Q67" s="18" t="n">
        <v>379.38193199</v>
      </c>
      <c r="R67" s="20" t="n">
        <v>27.86548097</v>
      </c>
    </row>
    <row r="68" spans="1:18">
      <c r="A68" s="15" t="s">
        <v>465</v>
      </c>
      <c r="B68" s="17" t="n">
        <v>12083</v>
      </c>
      <c r="C68" s="18">
        <f>(0.0/B68*100)</f>
        <v/>
      </c>
      <c r="D68" s="19" t="n">
        <v>12083</v>
      </c>
      <c r="E68" s="18" t="n">
        <v>404.89033162</v>
      </c>
      <c r="F68" s="20" t="n">
        <v>1.11773996</v>
      </c>
      <c r="G68" s="18" t="n">
        <v>372.5904956</v>
      </c>
      <c r="H68" s="20" t="n">
        <v>4.20506715</v>
      </c>
      <c r="I68" s="18" t="n">
        <v>419.08063999</v>
      </c>
      <c r="J68" s="20" t="n">
        <v>12.98040002</v>
      </c>
      <c r="K68" s="18" t="s">
        <v>404</v>
      </c>
      <c r="L68" s="20" t="s">
        <v>404</v>
      </c>
      <c r="M68" s="18" t="s">
        <v>404</v>
      </c>
      <c r="N68" s="20" t="s">
        <v>404</v>
      </c>
      <c r="O68" s="18" t="s">
        <v>404</v>
      </c>
      <c r="P68" s="20" t="s">
        <v>404</v>
      </c>
      <c r="Q68" s="18" t="n">
        <v>372.53149753</v>
      </c>
      <c r="R68" s="20" t="n">
        <v>5.53270532</v>
      </c>
    </row>
    <row r="69" spans="1:18">
      <c r="A69" s="15" t="s">
        <v>466</v>
      </c>
      <c r="B69" s="17" t="n">
        <v>4876</v>
      </c>
      <c r="C69" s="18">
        <f>(0.0/B69*100)</f>
        <v/>
      </c>
      <c r="D69" s="19" t="n">
        <v>4876</v>
      </c>
      <c r="E69" s="18" t="n">
        <v>433.56532488</v>
      </c>
      <c r="F69" s="20" t="n">
        <v>4.11190254</v>
      </c>
      <c r="G69" s="18" t="n">
        <v>483.00606451</v>
      </c>
      <c r="H69" s="20" t="n">
        <v>50.8997085</v>
      </c>
      <c r="I69" s="18" t="s">
        <v>404</v>
      </c>
      <c r="J69" s="20" t="s">
        <v>404</v>
      </c>
      <c r="K69" s="18" t="s">
        <v>404</v>
      </c>
      <c r="L69" s="20" t="s">
        <v>404</v>
      </c>
      <c r="M69" s="18" t="s">
        <v>404</v>
      </c>
      <c r="N69" s="20" t="s">
        <v>404</v>
      </c>
      <c r="O69" s="18" t="s">
        <v>404</v>
      </c>
      <c r="P69" s="20" t="s">
        <v>404</v>
      </c>
      <c r="Q69" s="18" t="n">
        <v>367.43421379</v>
      </c>
      <c r="R69" s="20" t="n">
        <v>9.42863094</v>
      </c>
    </row>
    <row r="70" spans="1:18">
      <c r="A70" s="15" t="s">
        <v>467</v>
      </c>
      <c r="B70" s="17" t="n">
        <v>6036</v>
      </c>
      <c r="C70" s="18">
        <f>(0.0/B70*100)</f>
        <v/>
      </c>
      <c r="D70" s="19" t="n">
        <v>6036</v>
      </c>
      <c r="E70" s="18" t="n">
        <v>497.10456511</v>
      </c>
      <c r="F70" s="20" t="n">
        <v>3.09019786</v>
      </c>
      <c r="G70" s="18" t="n">
        <v>481.79999614</v>
      </c>
      <c r="H70" s="20" t="n">
        <v>10.70238313</v>
      </c>
      <c r="I70" s="18" t="s">
        <v>404</v>
      </c>
      <c r="J70" s="20" t="s">
        <v>404</v>
      </c>
      <c r="K70" s="18" t="s">
        <v>404</v>
      </c>
      <c r="L70" s="20" t="s">
        <v>404</v>
      </c>
      <c r="M70" s="18" t="s">
        <v>404</v>
      </c>
      <c r="N70" s="20" t="s">
        <v>404</v>
      </c>
      <c r="O70" s="18" t="s">
        <v>404</v>
      </c>
      <c r="P70" s="20" t="s">
        <v>404</v>
      </c>
      <c r="Q70" s="18" t="n">
        <v>478.66981186</v>
      </c>
      <c r="R70" s="20" t="n">
        <v>17.43076892</v>
      </c>
    </row>
    <row r="71" spans="1:18">
      <c r="A71" s="15" t="s">
        <v>468</v>
      </c>
      <c r="B71" s="17" t="n">
        <v>6115</v>
      </c>
      <c r="C71" s="18">
        <f>(0.0/B71*100)</f>
        <v/>
      </c>
      <c r="D71" s="19" t="n">
        <v>6115</v>
      </c>
      <c r="E71" s="18" t="n">
        <v>535.85847267</v>
      </c>
      <c r="F71" s="20" t="n">
        <v>1.74255651</v>
      </c>
      <c r="G71" s="18" t="s">
        <v>404</v>
      </c>
      <c r="H71" s="20" t="s">
        <v>404</v>
      </c>
      <c r="I71" s="18" t="n">
        <v>477.62548649</v>
      </c>
      <c r="J71" s="20" t="n">
        <v>16.94240927</v>
      </c>
      <c r="K71" s="18" t="s">
        <v>404</v>
      </c>
      <c r="L71" s="20" t="s">
        <v>404</v>
      </c>
      <c r="M71" s="18" t="s">
        <v>404</v>
      </c>
      <c r="N71" s="20" t="s">
        <v>404</v>
      </c>
      <c r="O71" s="18" t="s">
        <v>404</v>
      </c>
      <c r="P71" s="20" t="s">
        <v>404</v>
      </c>
      <c r="Q71" s="18" t="n">
        <v>486.26085288</v>
      </c>
      <c r="R71" s="20" t="n">
        <v>7.33993679</v>
      </c>
    </row>
    <row r="72" spans="1:18">
      <c r="A72" s="15" t="s">
        <v>469</v>
      </c>
      <c r="B72" s="17" t="n">
        <v>7708</v>
      </c>
      <c r="C72" s="18">
        <f>(0.0/B72*100)</f>
        <v/>
      </c>
      <c r="D72" s="19" t="n">
        <v>7708</v>
      </c>
      <c r="E72" s="18" t="n">
        <v>499.30877631</v>
      </c>
      <c r="F72" s="20" t="n">
        <v>2.6161797</v>
      </c>
      <c r="G72" s="18" t="n">
        <v>455.42853849</v>
      </c>
      <c r="H72" s="20" t="n">
        <v>18.84409832</v>
      </c>
      <c r="I72" s="18" t="n">
        <v>426.00518293</v>
      </c>
      <c r="J72" s="20" t="n">
        <v>18.70621183</v>
      </c>
      <c r="K72" s="18" t="s">
        <v>404</v>
      </c>
      <c r="L72" s="20" t="s">
        <v>404</v>
      </c>
      <c r="M72" s="18" t="s">
        <v>404</v>
      </c>
      <c r="N72" s="20" t="s">
        <v>404</v>
      </c>
      <c r="O72" s="18" t="s">
        <v>404</v>
      </c>
      <c r="P72" s="20" t="s">
        <v>404</v>
      </c>
      <c r="Q72" s="18" t="n">
        <v>473.10266643</v>
      </c>
      <c r="R72" s="20" t="n">
        <v>10.05408911</v>
      </c>
    </row>
    <row r="73" spans="1:18">
      <c r="A73" s="15" t="s">
        <v>470</v>
      </c>
      <c r="B73" s="17" t="n">
        <v>8249</v>
      </c>
      <c r="C73" s="18">
        <f>(0.0/B73*100)</f>
        <v/>
      </c>
      <c r="D73" s="19" t="n">
        <v>8249</v>
      </c>
      <c r="E73" s="18" t="n">
        <v>408.12079422</v>
      </c>
      <c r="F73" s="20" t="n">
        <v>3.55117423</v>
      </c>
      <c r="G73" s="18" t="n">
        <v>426.8846941</v>
      </c>
      <c r="H73" s="20" t="n">
        <v>14.25588882</v>
      </c>
      <c r="I73" s="18" t="n">
        <v>416.92023458</v>
      </c>
      <c r="J73" s="20" t="n">
        <v>15.6110997</v>
      </c>
      <c r="K73" s="18" t="s">
        <v>404</v>
      </c>
      <c r="L73" s="20" t="s">
        <v>404</v>
      </c>
      <c r="M73" s="18" t="s">
        <v>404</v>
      </c>
      <c r="N73" s="20" t="s">
        <v>404</v>
      </c>
      <c r="O73" s="18" t="s">
        <v>404</v>
      </c>
      <c r="P73" s="20" t="s">
        <v>404</v>
      </c>
      <c r="Q73" s="18" t="n">
        <v>404.83912364</v>
      </c>
      <c r="R73" s="20" t="n">
        <v>21.19174604</v>
      </c>
    </row>
    <row r="74" spans="1:18">
      <c r="A74" s="15" t="s">
        <v>471</v>
      </c>
      <c r="B74" s="17" t="n">
        <v>4692</v>
      </c>
      <c r="C74" s="18">
        <f>(484.0/B74*100)</f>
        <v/>
      </c>
      <c r="D74" s="19" t="n">
        <v>4208</v>
      </c>
      <c r="E74" s="18" t="n">
        <v>427.08478465</v>
      </c>
      <c r="F74" s="20" t="n">
        <v>1.60311693</v>
      </c>
      <c r="G74" s="18" t="n">
        <v>508.4084134</v>
      </c>
      <c r="H74" s="20" t="n">
        <v>15.24972912</v>
      </c>
      <c r="I74" s="18" t="s">
        <v>404</v>
      </c>
      <c r="J74" s="20" t="s">
        <v>404</v>
      </c>
      <c r="K74" s="18" t="s">
        <v>404</v>
      </c>
      <c r="L74" s="20" t="s">
        <v>404</v>
      </c>
      <c r="M74" s="18" t="s">
        <v>404</v>
      </c>
      <c r="N74" s="20" t="s">
        <v>404</v>
      </c>
      <c r="O74" s="18" t="s">
        <v>404</v>
      </c>
      <c r="P74" s="20" t="s">
        <v>404</v>
      </c>
      <c r="Q74" s="18" t="n">
        <v>378.36755897</v>
      </c>
      <c r="R74" s="20" t="n">
        <v>5.71637345</v>
      </c>
    </row>
    <row r="75" spans="1:18">
      <c r="A75" s="15" t="s">
        <v>472</v>
      </c>
      <c r="B75" s="17" t="n">
        <v>5375</v>
      </c>
      <c r="C75" s="18">
        <f>(483.0/B75*100)</f>
        <v/>
      </c>
      <c r="D75" s="19" t="n">
        <v>4892</v>
      </c>
      <c r="E75" s="18" t="n">
        <v>362.7946453</v>
      </c>
      <c r="F75" s="20" t="n">
        <v>4.19590701</v>
      </c>
      <c r="G75" s="18" t="n">
        <v>357.92635047</v>
      </c>
      <c r="H75" s="20" t="n">
        <v>14.88205819</v>
      </c>
      <c r="I75" s="18" t="n">
        <v>358.71755534</v>
      </c>
      <c r="J75" s="20" t="n">
        <v>17.67561445</v>
      </c>
      <c r="K75" s="18" t="s">
        <v>404</v>
      </c>
      <c r="L75" s="20" t="s">
        <v>404</v>
      </c>
      <c r="M75" s="18" t="s">
        <v>404</v>
      </c>
      <c r="N75" s="20" t="s">
        <v>404</v>
      </c>
      <c r="O75" s="18" t="s">
        <v>404</v>
      </c>
      <c r="P75" s="20" t="s">
        <v>404</v>
      </c>
      <c r="Q75" s="18" t="n">
        <v>360.97253034</v>
      </c>
      <c r="R75" s="20" t="n">
        <v>14.5615875</v>
      </c>
    </row>
    <row r="76" spans="1:18">
      <c r="A76" s="15" t="s">
        <v>473</v>
      </c>
      <c r="B76" s="17" t="n">
        <v>14167</v>
      </c>
      <c r="C76" s="18">
        <f>(1400.0/B76*100)</f>
        <v/>
      </c>
      <c r="D76" s="19" t="n">
        <v>12767</v>
      </c>
      <c r="E76" s="18" t="n">
        <v>440.9499735</v>
      </c>
      <c r="F76" s="20" t="n">
        <v>3.47299011</v>
      </c>
      <c r="G76" s="18" t="n">
        <v>419.59444982</v>
      </c>
      <c r="H76" s="20" t="n">
        <v>14.58166014</v>
      </c>
      <c r="I76" s="18" t="n">
        <v>386.2476441</v>
      </c>
      <c r="J76" s="20" t="n">
        <v>13.56131252</v>
      </c>
      <c r="K76" s="18" t="s">
        <v>404</v>
      </c>
      <c r="L76" s="20" t="s">
        <v>404</v>
      </c>
      <c r="M76" s="18" t="s">
        <v>404</v>
      </c>
      <c r="N76" s="20" t="s">
        <v>404</v>
      </c>
      <c r="O76" s="18" t="s">
        <v>404</v>
      </c>
      <c r="P76" s="20" t="s">
        <v>404</v>
      </c>
      <c r="Q76" s="18" t="n">
        <v>426.58353693</v>
      </c>
      <c r="R76" s="20" t="n">
        <v>15.35156901</v>
      </c>
    </row>
    <row r="77" spans="1:18">
      <c r="A77" s="15" t="s">
        <v>474</v>
      </c>
      <c r="B77" s="17" t="n">
        <v>6062</v>
      </c>
      <c r="C77" s="18">
        <f>(0.0/B77*100)</f>
        <v/>
      </c>
      <c r="D77" s="19" t="n">
        <v>6062</v>
      </c>
      <c r="E77" s="18" t="n">
        <v>437.17752007</v>
      </c>
      <c r="F77" s="20" t="n">
        <v>2.87917528</v>
      </c>
      <c r="G77" s="18" t="n">
        <v>452.27359287</v>
      </c>
      <c r="H77" s="20" t="n">
        <v>31.26777399</v>
      </c>
      <c r="I77" s="18" t="n">
        <v>401.77446444</v>
      </c>
      <c r="J77" s="20" t="n">
        <v>17.10869405</v>
      </c>
      <c r="K77" s="18" t="s">
        <v>404</v>
      </c>
      <c r="L77" s="20" t="s">
        <v>404</v>
      </c>
      <c r="M77" s="18" t="s">
        <v>404</v>
      </c>
      <c r="N77" s="20" t="s">
        <v>404</v>
      </c>
      <c r="O77" s="18" t="s">
        <v>404</v>
      </c>
      <c r="P77" s="20" t="s">
        <v>404</v>
      </c>
      <c r="Q77" s="18" t="n">
        <v>451.66048341</v>
      </c>
      <c r="R77" s="20" t="n">
        <v>15.7516882</v>
      </c>
    </row>
    <row r="78" spans="1:18">
      <c r="A78" s="15" t="s">
        <v>475</v>
      </c>
      <c r="B78" s="17" t="n">
        <v>5826</v>
      </c>
      <c r="C78" s="18">
        <f>(0.0/B78*100)</f>
        <v/>
      </c>
      <c r="D78" s="19" t="n">
        <v>5826</v>
      </c>
      <c r="E78" s="18" t="n">
        <v>487.97167091</v>
      </c>
      <c r="F78" s="20" t="n">
        <v>3.81390367</v>
      </c>
      <c r="G78" s="18" t="n">
        <v>398.29951838</v>
      </c>
      <c r="H78" s="20" t="n">
        <v>16.16973321</v>
      </c>
      <c r="I78" s="18" t="s">
        <v>404</v>
      </c>
      <c r="J78" s="20" t="s">
        <v>404</v>
      </c>
      <c r="K78" s="18" t="s">
        <v>404</v>
      </c>
      <c r="L78" s="20" t="s">
        <v>404</v>
      </c>
      <c r="M78" s="18" t="s">
        <v>404</v>
      </c>
      <c r="N78" s="20" t="s">
        <v>404</v>
      </c>
      <c r="O78" s="18" t="s">
        <v>404</v>
      </c>
      <c r="P78" s="20" t="s">
        <v>404</v>
      </c>
      <c r="Q78" s="18" t="n">
        <v>445.16223191</v>
      </c>
      <c r="R78" s="20" t="n">
        <v>16.20582121</v>
      </c>
    </row>
    <row customHeight="1" ht="25" r="79" spans="1:18">
      <c r="A79" s="15" t="s">
        <v>476</v>
      </c>
      <c r="B79" s="17" t="n">
        <v>1657</v>
      </c>
      <c r="C79" s="18">
        <f>(21.0/B79*100)</f>
        <v/>
      </c>
      <c r="D79" s="19" t="n">
        <v>1636</v>
      </c>
      <c r="E79" s="18" t="n">
        <v>477.44863565</v>
      </c>
      <c r="F79" s="20" t="n">
        <v>7.73172856</v>
      </c>
      <c r="G79" s="18" t="n">
        <v>452.22912295</v>
      </c>
      <c r="H79" s="20" t="n">
        <v>13.87916035</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425.77465323</v>
      </c>
      <c r="F80" s="20" t="n">
        <v>3.41962926</v>
      </c>
      <c r="G80" s="18" t="n">
        <v>437.64093841</v>
      </c>
      <c r="H80" s="20" t="n">
        <v>10.14912746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430.63530251</v>
      </c>
      <c r="F81" s="20" t="n">
        <v>3.51604879</v>
      </c>
      <c r="G81" s="18" t="n">
        <v>446.38253542</v>
      </c>
      <c r="H81" s="20" t="n">
        <v>12.70369948</v>
      </c>
      <c r="I81" s="18" t="n">
        <v>505.675185</v>
      </c>
      <c r="J81" s="20" t="n">
        <v>7.77493105</v>
      </c>
      <c r="K81" s="18" t="s">
        <v>404</v>
      </c>
      <c r="L81" s="20" t="s">
        <v>404</v>
      </c>
      <c r="M81" s="18" t="s">
        <v>404</v>
      </c>
      <c r="N81" s="20" t="s">
        <v>404</v>
      </c>
      <c r="O81" s="18" t="s">
        <v>404</v>
      </c>
      <c r="P81" s="20" t="s">
        <v>404</v>
      </c>
      <c r="Q81" s="18" t="n">
        <v>409.45546229</v>
      </c>
      <c r="R81" s="20" t="n">
        <v>12.61670418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507.44717465</v>
      </c>
      <c r="F7" s="20" t="n">
        <v>2.93552797</v>
      </c>
      <c r="G7" s="18" t="n">
        <v>500.89056589</v>
      </c>
      <c r="H7" s="20" t="n">
        <v>3.47748397</v>
      </c>
      <c r="I7" s="18" t="s">
        <v>404</v>
      </c>
      <c r="J7" s="20" t="s">
        <v>404</v>
      </c>
      <c r="K7" s="18" t="s">
        <v>404</v>
      </c>
      <c r="L7" s="20" t="s">
        <v>404</v>
      </c>
      <c r="M7" s="18" t="s">
        <v>404</v>
      </c>
      <c r="N7" s="20" t="s">
        <v>404</v>
      </c>
      <c r="O7" s="18" t="s">
        <v>404</v>
      </c>
      <c r="P7" s="20" t="s">
        <v>404</v>
      </c>
      <c r="Q7" s="18" t="n">
        <v>495.87387651</v>
      </c>
      <c r="R7" s="20" t="n">
        <v>6.3079719</v>
      </c>
    </row>
    <row r="8" spans="1:18">
      <c r="A8" s="15" t="s">
        <v>405</v>
      </c>
      <c r="B8" s="17" t="n">
        <v>7007</v>
      </c>
      <c r="C8" s="18">
        <f>(0.0/B8*100)</f>
        <v/>
      </c>
      <c r="D8" s="19" t="n">
        <v>7007</v>
      </c>
      <c r="E8" s="18" t="n">
        <v>492.36100434</v>
      </c>
      <c r="F8" s="20" t="n">
        <v>9.34325774</v>
      </c>
      <c r="G8" s="18" t="n">
        <v>479.73963244</v>
      </c>
      <c r="H8" s="20" t="n">
        <v>6.47508096</v>
      </c>
      <c r="I8" s="18" t="n">
        <v>466.6088784</v>
      </c>
      <c r="J8" s="20" t="n">
        <v>20.70904875</v>
      </c>
      <c r="K8" s="18" t="s">
        <v>404</v>
      </c>
      <c r="L8" s="20" t="s">
        <v>404</v>
      </c>
      <c r="M8" s="18" t="s">
        <v>404</v>
      </c>
      <c r="N8" s="20" t="s">
        <v>404</v>
      </c>
      <c r="O8" s="18" t="s">
        <v>404</v>
      </c>
      <c r="P8" s="20" t="s">
        <v>404</v>
      </c>
      <c r="Q8" s="18" t="n">
        <v>489.35212734</v>
      </c>
      <c r="R8" s="20" t="n">
        <v>8.72561971</v>
      </c>
    </row>
    <row r="9" spans="1:18">
      <c r="A9" s="15" t="s">
        <v>406</v>
      </c>
      <c r="B9" s="17" t="n">
        <v>9651</v>
      </c>
      <c r="C9" s="18">
        <f>(575.0/B9*100)</f>
        <v/>
      </c>
      <c r="D9" s="19" t="n">
        <v>9076</v>
      </c>
      <c r="E9" s="18" t="n">
        <v>494.48960061</v>
      </c>
      <c r="F9" s="20" t="n">
        <v>9.093890310000001</v>
      </c>
      <c r="G9" s="18" t="n">
        <v>504.25522642</v>
      </c>
      <c r="H9" s="20" t="n">
        <v>4.27837026</v>
      </c>
      <c r="I9" s="18" t="n">
        <v>506.54639319</v>
      </c>
      <c r="J9" s="20" t="n">
        <v>29.63683772</v>
      </c>
      <c r="K9" s="18" t="s">
        <v>404</v>
      </c>
      <c r="L9" s="20" t="s">
        <v>404</v>
      </c>
      <c r="M9" s="18" t="s">
        <v>404</v>
      </c>
      <c r="N9" s="20" t="s">
        <v>404</v>
      </c>
      <c r="O9" s="18" t="s">
        <v>404</v>
      </c>
      <c r="P9" s="20" t="s">
        <v>404</v>
      </c>
      <c r="Q9" s="18" t="n">
        <v>502.11429745</v>
      </c>
      <c r="R9" s="20" t="n">
        <v>6.9914547</v>
      </c>
    </row>
    <row r="10" spans="1:18">
      <c r="A10" s="15" t="s">
        <v>407</v>
      </c>
      <c r="B10" s="17" t="n">
        <v>20058</v>
      </c>
      <c r="C10" s="18">
        <f>(3112.0/B10*100)</f>
        <v/>
      </c>
      <c r="D10" s="19" t="n">
        <v>16946</v>
      </c>
      <c r="E10" s="18" t="n">
        <v>524.8049662</v>
      </c>
      <c r="F10" s="20" t="n">
        <v>3.18312814</v>
      </c>
      <c r="G10" s="18" t="n">
        <v>530.10202383</v>
      </c>
      <c r="H10" s="20" t="n">
        <v>4.00184555</v>
      </c>
      <c r="I10" s="18" t="n">
        <v>574.86121621</v>
      </c>
      <c r="J10" s="20" t="n">
        <v>10.5507028</v>
      </c>
      <c r="K10" s="18" t="s">
        <v>404</v>
      </c>
      <c r="L10" s="20" t="s">
        <v>404</v>
      </c>
      <c r="M10" s="18" t="s">
        <v>404</v>
      </c>
      <c r="N10" s="20" t="s">
        <v>404</v>
      </c>
      <c r="O10" s="18" t="s">
        <v>404</v>
      </c>
      <c r="P10" s="20" t="s">
        <v>404</v>
      </c>
      <c r="Q10" s="18" t="n">
        <v>532.99900512</v>
      </c>
      <c r="R10" s="20" t="n">
        <v>10.96721753</v>
      </c>
    </row>
    <row r="11" spans="1:18">
      <c r="A11" s="15" t="s">
        <v>408</v>
      </c>
      <c r="B11" s="17" t="n">
        <v>7053</v>
      </c>
      <c r="C11" s="18">
        <f>(137.0/B11*100)</f>
        <v/>
      </c>
      <c r="D11" s="19" t="n">
        <v>6916</v>
      </c>
      <c r="E11" s="18" t="n">
        <v>461.14134299</v>
      </c>
      <c r="F11" s="20" t="n">
        <v>3.98478823</v>
      </c>
      <c r="G11" s="18" t="n">
        <v>461.52333117</v>
      </c>
      <c r="H11" s="20" t="n">
        <v>7.75724891</v>
      </c>
      <c r="I11" s="18" t="n">
        <v>423.48994856</v>
      </c>
      <c r="J11" s="20" t="n">
        <v>17.55221623</v>
      </c>
      <c r="K11" s="18" t="s">
        <v>404</v>
      </c>
      <c r="L11" s="20" t="s">
        <v>404</v>
      </c>
      <c r="M11" s="18" t="s">
        <v>404</v>
      </c>
      <c r="N11" s="20" t="s">
        <v>404</v>
      </c>
      <c r="O11" s="18" t="s">
        <v>404</v>
      </c>
      <c r="P11" s="20" t="s">
        <v>404</v>
      </c>
      <c r="Q11" s="18" t="n">
        <v>434.84145408</v>
      </c>
      <c r="R11" s="20" t="n">
        <v>28.68595272</v>
      </c>
    </row>
    <row r="12" spans="1:18">
      <c r="A12" s="15" t="s">
        <v>409</v>
      </c>
      <c r="B12" s="17" t="n">
        <v>6894</v>
      </c>
      <c r="C12" s="18">
        <f>(106.0/B12*100)</f>
        <v/>
      </c>
      <c r="D12" s="19" t="n">
        <v>6788</v>
      </c>
      <c r="E12" s="18" t="n">
        <v>492.74277219</v>
      </c>
      <c r="F12" s="20" t="n">
        <v>5.61615211</v>
      </c>
      <c r="G12" s="18" t="n">
        <v>488.67420977</v>
      </c>
      <c r="H12" s="20" t="n">
        <v>3.95196593</v>
      </c>
      <c r="I12" s="18" t="n">
        <v>410.91425449</v>
      </c>
      <c r="J12" s="20" t="n">
        <v>10.00626974</v>
      </c>
      <c r="K12" s="18" t="s">
        <v>404</v>
      </c>
      <c r="L12" s="20" t="s">
        <v>404</v>
      </c>
      <c r="M12" s="18" t="s">
        <v>404</v>
      </c>
      <c r="N12" s="20" t="s">
        <v>404</v>
      </c>
      <c r="O12" s="18" t="s">
        <v>404</v>
      </c>
      <c r="P12" s="20" t="s">
        <v>404</v>
      </c>
      <c r="Q12" s="18" t="n">
        <v>436.75125129</v>
      </c>
      <c r="R12" s="20" t="n">
        <v>13.27037588</v>
      </c>
    </row>
    <row r="13" spans="1:18">
      <c r="A13" s="15" t="s">
        <v>410</v>
      </c>
      <c r="B13" s="17" t="n">
        <v>7161</v>
      </c>
      <c r="C13" s="18">
        <f>(1175.0/B13*100)</f>
        <v/>
      </c>
      <c r="D13" s="19" t="n">
        <v>5986</v>
      </c>
      <c r="E13" s="18" t="n">
        <v>501.59857083</v>
      </c>
      <c r="F13" s="20" t="n">
        <v>2.81847945</v>
      </c>
      <c r="G13" s="18" t="n">
        <v>484.63944012</v>
      </c>
      <c r="H13" s="20" t="n">
        <v>9.81802403</v>
      </c>
      <c r="I13" s="18" t="n">
        <v>501.03250557</v>
      </c>
      <c r="J13" s="20" t="n">
        <v>8.45176485</v>
      </c>
      <c r="K13" s="18" t="s">
        <v>404</v>
      </c>
      <c r="L13" s="20" t="s">
        <v>404</v>
      </c>
      <c r="M13" s="18" t="s">
        <v>404</v>
      </c>
      <c r="N13" s="20" t="s">
        <v>404</v>
      </c>
      <c r="O13" s="18" t="s">
        <v>404</v>
      </c>
      <c r="P13" s="20" t="s">
        <v>404</v>
      </c>
      <c r="Q13" s="18" t="n">
        <v>517.34005618</v>
      </c>
      <c r="R13" s="20" t="n">
        <v>11.19745295</v>
      </c>
    </row>
    <row r="14" spans="1:18">
      <c r="A14" s="15" t="s">
        <v>411</v>
      </c>
      <c r="B14" s="17" t="n">
        <v>5587</v>
      </c>
      <c r="C14" s="18">
        <f>(387.0/B14*100)</f>
        <v/>
      </c>
      <c r="D14" s="19" t="n">
        <v>5200</v>
      </c>
      <c r="E14" s="18" t="n">
        <v>517.7445986</v>
      </c>
      <c r="F14" s="20" t="n">
        <v>2.97430324</v>
      </c>
      <c r="G14" s="18" t="n">
        <v>519.5704633300001</v>
      </c>
      <c r="H14" s="20" t="n">
        <v>3.63116811</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529.31303503</v>
      </c>
      <c r="F15" s="20" t="n">
        <v>3.46757593</v>
      </c>
      <c r="G15" s="18" t="n">
        <v>523.43340208</v>
      </c>
      <c r="H15" s="20" t="n">
        <v>4.35760752</v>
      </c>
      <c r="I15" s="18" t="n">
        <v>557.7863252</v>
      </c>
      <c r="J15" s="20" t="n">
        <v>24.52307226</v>
      </c>
      <c r="K15" s="18" t="s">
        <v>404</v>
      </c>
      <c r="L15" s="20" t="s">
        <v>404</v>
      </c>
      <c r="M15" s="18" t="s">
        <v>404</v>
      </c>
      <c r="N15" s="20" t="s">
        <v>404</v>
      </c>
      <c r="O15" s="18" t="s">
        <v>404</v>
      </c>
      <c r="P15" s="20" t="s">
        <v>404</v>
      </c>
      <c r="Q15" s="18" t="n">
        <v>516.65128382</v>
      </c>
      <c r="R15" s="20" t="n">
        <v>14.53363388</v>
      </c>
    </row>
    <row r="16" spans="1:18">
      <c r="A16" s="15" t="s">
        <v>413</v>
      </c>
      <c r="B16" s="17" t="n">
        <v>6108</v>
      </c>
      <c r="C16" s="18">
        <f>(495.0/B16*100)</f>
        <v/>
      </c>
      <c r="D16" s="19" t="n">
        <v>5613</v>
      </c>
      <c r="E16" s="18" t="n">
        <v>492.87896953</v>
      </c>
      <c r="F16" s="20" t="n">
        <v>5.49911468</v>
      </c>
      <c r="G16" s="18" t="n">
        <v>521.3958304400001</v>
      </c>
      <c r="H16" s="20" t="n">
        <v>8.6289227</v>
      </c>
      <c r="I16" s="18" t="n">
        <v>453.02800843</v>
      </c>
      <c r="J16" s="20" t="n">
        <v>23.24152593</v>
      </c>
      <c r="K16" s="18" t="s">
        <v>404</v>
      </c>
      <c r="L16" s="20" t="s">
        <v>404</v>
      </c>
      <c r="M16" s="18" t="s">
        <v>404</v>
      </c>
      <c r="N16" s="20" t="s">
        <v>404</v>
      </c>
      <c r="O16" s="18" t="s">
        <v>404</v>
      </c>
      <c r="P16" s="20" t="s">
        <v>404</v>
      </c>
      <c r="Q16" s="18" t="n">
        <v>524.32154445</v>
      </c>
      <c r="R16" s="20" t="n">
        <v>14.92137635</v>
      </c>
    </row>
    <row r="17" spans="1:18">
      <c r="A17" s="15" t="s">
        <v>414</v>
      </c>
      <c r="B17" s="17" t="n">
        <v>6504</v>
      </c>
      <c r="C17" s="18">
        <f>(1325.0/B17*100)</f>
        <v/>
      </c>
      <c r="D17" s="19" t="n">
        <v>5179</v>
      </c>
      <c r="E17" s="18" t="n">
        <v>492.06579817</v>
      </c>
      <c r="F17" s="20" t="n">
        <v>10.92427645</v>
      </c>
      <c r="G17" s="18" t="n">
        <v>511.12809294</v>
      </c>
      <c r="H17" s="20" t="n">
        <v>5.8054415</v>
      </c>
      <c r="I17" s="18" t="n">
        <v>555.97821015</v>
      </c>
      <c r="J17" s="20" t="n">
        <v>18.13321394</v>
      </c>
      <c r="K17" s="18" t="s">
        <v>404</v>
      </c>
      <c r="L17" s="20" t="s">
        <v>404</v>
      </c>
      <c r="M17" s="18" t="s">
        <v>404</v>
      </c>
      <c r="N17" s="20" t="s">
        <v>404</v>
      </c>
      <c r="O17" s="18" t="s">
        <v>404</v>
      </c>
      <c r="P17" s="20" t="s">
        <v>404</v>
      </c>
      <c r="Q17" s="18" t="n">
        <v>513.78187948</v>
      </c>
      <c r="R17" s="20" t="n">
        <v>10.23024295</v>
      </c>
    </row>
    <row r="18" spans="1:18">
      <c r="A18" s="15" t="s">
        <v>415</v>
      </c>
      <c r="B18" s="17" t="n">
        <v>5532</v>
      </c>
      <c r="C18" s="18">
        <f>(0.0/B18*100)</f>
        <v/>
      </c>
      <c r="D18" s="19" t="n">
        <v>5532</v>
      </c>
      <c r="E18" s="18" t="n">
        <v>471.23126126</v>
      </c>
      <c r="F18" s="20" t="n">
        <v>6.26962896</v>
      </c>
      <c r="G18" s="18" t="n">
        <v>466.19456798</v>
      </c>
      <c r="H18" s="20" t="n">
        <v>8.066390500000001</v>
      </c>
      <c r="I18" s="18" t="n">
        <v>452.51928893</v>
      </c>
      <c r="J18" s="20" t="n">
        <v>31.7941718</v>
      </c>
      <c r="K18" s="18" t="s">
        <v>404</v>
      </c>
      <c r="L18" s="20" t="s">
        <v>404</v>
      </c>
      <c r="M18" s="18" t="s">
        <v>404</v>
      </c>
      <c r="N18" s="20" t="s">
        <v>404</v>
      </c>
      <c r="O18" s="18" t="s">
        <v>404</v>
      </c>
      <c r="P18" s="20" t="s">
        <v>404</v>
      </c>
      <c r="Q18" s="18" t="n">
        <v>455.85092858</v>
      </c>
      <c r="R18" s="20" t="n">
        <v>12.07697585</v>
      </c>
    </row>
    <row r="19" spans="1:18">
      <c r="A19" s="15" t="s">
        <v>416</v>
      </c>
      <c r="B19" s="17" t="n">
        <v>5658</v>
      </c>
      <c r="C19" s="18">
        <f>(327.0/B19*100)</f>
        <v/>
      </c>
      <c r="D19" s="19" t="n">
        <v>5331</v>
      </c>
      <c r="E19" s="18" t="n">
        <v>463.57288642</v>
      </c>
      <c r="F19" s="20" t="n">
        <v>6.14351062</v>
      </c>
      <c r="G19" s="18" t="n">
        <v>478.65816069</v>
      </c>
      <c r="H19" s="20" t="n">
        <v>6.16457427</v>
      </c>
      <c r="I19" s="18" t="n">
        <v>496.60113264</v>
      </c>
      <c r="J19" s="20" t="n">
        <v>31.80045841</v>
      </c>
      <c r="K19" s="18" t="s">
        <v>404</v>
      </c>
      <c r="L19" s="20" t="s">
        <v>404</v>
      </c>
      <c r="M19" s="18" t="s">
        <v>404</v>
      </c>
      <c r="N19" s="20" t="s">
        <v>404</v>
      </c>
      <c r="O19" s="18" t="s">
        <v>404</v>
      </c>
      <c r="P19" s="20" t="s">
        <v>404</v>
      </c>
      <c r="Q19" s="18" t="n">
        <v>439.82447645</v>
      </c>
      <c r="R19" s="20" t="n">
        <v>31.44882064</v>
      </c>
    </row>
    <row r="20" spans="1:18">
      <c r="A20" s="15" t="s">
        <v>417</v>
      </c>
      <c r="B20" s="17" t="n">
        <v>3371</v>
      </c>
      <c r="C20" s="18">
        <f>(24.0/B20*100)</f>
        <v/>
      </c>
      <c r="D20" s="19" t="n">
        <v>3347</v>
      </c>
      <c r="E20" s="18" t="n">
        <v>483.33847913</v>
      </c>
      <c r="F20" s="20" t="n">
        <v>2.08759452</v>
      </c>
      <c r="G20" s="18" t="n">
        <v>472.8606262</v>
      </c>
      <c r="H20" s="20" t="n">
        <v>5.91940357</v>
      </c>
      <c r="I20" s="18" t="n">
        <v>426.40696842</v>
      </c>
      <c r="J20" s="20" t="n">
        <v>18.78917593</v>
      </c>
      <c r="K20" s="18" t="s">
        <v>404</v>
      </c>
      <c r="L20" s="20" t="s">
        <v>404</v>
      </c>
      <c r="M20" s="18" t="s">
        <v>404</v>
      </c>
      <c r="N20" s="20" t="s">
        <v>404</v>
      </c>
      <c r="O20" s="18" t="s">
        <v>404</v>
      </c>
      <c r="P20" s="20" t="s">
        <v>404</v>
      </c>
      <c r="Q20" s="18" t="n">
        <v>477.37717029</v>
      </c>
      <c r="R20" s="20" t="n">
        <v>6.5302983</v>
      </c>
    </row>
    <row r="21" spans="1:18">
      <c r="A21" s="15" t="s">
        <v>418</v>
      </c>
      <c r="B21" s="17" t="n">
        <v>5741</v>
      </c>
      <c r="C21" s="18">
        <f>(0.0/B21*100)</f>
        <v/>
      </c>
      <c r="D21" s="19" t="n">
        <v>5741</v>
      </c>
      <c r="E21" s="18" t="n">
        <v>518.44365968</v>
      </c>
      <c r="F21" s="20" t="n">
        <v>3.3072685</v>
      </c>
      <c r="G21" s="18" t="n">
        <v>529.02736243</v>
      </c>
      <c r="H21" s="20" t="n">
        <v>4.69177326</v>
      </c>
      <c r="I21" s="18" t="n">
        <v>511.53940143</v>
      </c>
      <c r="J21" s="20" t="n">
        <v>7.28365803</v>
      </c>
      <c r="K21" s="18" t="s">
        <v>404</v>
      </c>
      <c r="L21" s="20" t="s">
        <v>404</v>
      </c>
      <c r="M21" s="18" t="s">
        <v>404</v>
      </c>
      <c r="N21" s="20" t="s">
        <v>404</v>
      </c>
      <c r="O21" s="18" t="s">
        <v>404</v>
      </c>
      <c r="P21" s="20" t="s">
        <v>404</v>
      </c>
      <c r="Q21" s="18" t="n">
        <v>528.4916995900001</v>
      </c>
      <c r="R21" s="20" t="n">
        <v>9.92360044</v>
      </c>
    </row>
    <row r="22" spans="1:18">
      <c r="A22" s="15" t="s">
        <v>419</v>
      </c>
      <c r="B22" s="17" t="n">
        <v>6598</v>
      </c>
      <c r="C22" s="18">
        <f>(0.0/B22*100)</f>
        <v/>
      </c>
      <c r="D22" s="19" t="n">
        <v>6598</v>
      </c>
      <c r="E22" s="18" t="n">
        <v>464.46869579</v>
      </c>
      <c r="F22" s="20" t="n">
        <v>7.37449037</v>
      </c>
      <c r="G22" s="18" t="n">
        <v>496.36418687</v>
      </c>
      <c r="H22" s="20" t="n">
        <v>7.8649433</v>
      </c>
      <c r="I22" s="18" t="n">
        <v>499.77848672</v>
      </c>
      <c r="J22" s="20" t="n">
        <v>29.33487193</v>
      </c>
      <c r="K22" s="18" t="s">
        <v>404</v>
      </c>
      <c r="L22" s="20" t="s">
        <v>404</v>
      </c>
      <c r="M22" s="18" t="s">
        <v>404</v>
      </c>
      <c r="N22" s="20" t="s">
        <v>404</v>
      </c>
      <c r="O22" s="18" t="s">
        <v>404</v>
      </c>
      <c r="P22" s="20" t="s">
        <v>404</v>
      </c>
      <c r="Q22" s="18" t="n">
        <v>486.22370268</v>
      </c>
      <c r="R22" s="20" t="n">
        <v>13.07496446</v>
      </c>
    </row>
    <row r="23" spans="1:18">
      <c r="A23" s="15" t="s">
        <v>420</v>
      </c>
      <c r="B23" s="17" t="n">
        <v>11583</v>
      </c>
      <c r="C23" s="18">
        <f>(3185.0/B23*100)</f>
        <v/>
      </c>
      <c r="D23" s="19" t="n">
        <v>8398</v>
      </c>
      <c r="E23" s="18" t="n">
        <v>482.8182512</v>
      </c>
      <c r="F23" s="20" t="n">
        <v>6.96068509</v>
      </c>
      <c r="G23" s="18" t="n">
        <v>495.89667152</v>
      </c>
      <c r="H23" s="20" t="n">
        <v>5.38028126</v>
      </c>
      <c r="I23" s="18" t="n">
        <v>471.15256927</v>
      </c>
      <c r="J23" s="20" t="n">
        <v>22.80420938</v>
      </c>
      <c r="K23" s="18" t="s">
        <v>404</v>
      </c>
      <c r="L23" s="20" t="s">
        <v>404</v>
      </c>
      <c r="M23" s="18" t="s">
        <v>404</v>
      </c>
      <c r="N23" s="20" t="s">
        <v>404</v>
      </c>
      <c r="O23" s="18" t="s">
        <v>404</v>
      </c>
      <c r="P23" s="20" t="s">
        <v>404</v>
      </c>
      <c r="Q23" s="18" t="n">
        <v>472.61674274</v>
      </c>
      <c r="R23" s="20" t="n">
        <v>26.25199308</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523.83271441</v>
      </c>
      <c r="F25" s="20" t="n">
        <v>4.31170868</v>
      </c>
      <c r="G25" s="18" t="n">
        <v>497.79552979</v>
      </c>
      <c r="H25" s="20" t="n">
        <v>8.57563199</v>
      </c>
      <c r="I25" s="18" t="n">
        <v>428.82939861</v>
      </c>
      <c r="J25" s="20" t="n">
        <v>33.92674441</v>
      </c>
      <c r="K25" s="18" t="s">
        <v>404</v>
      </c>
      <c r="L25" s="20" t="s">
        <v>404</v>
      </c>
      <c r="M25" s="18" t="s">
        <v>404</v>
      </c>
      <c r="N25" s="20" t="s">
        <v>404</v>
      </c>
      <c r="O25" s="18" t="s">
        <v>404</v>
      </c>
      <c r="P25" s="20" t="s">
        <v>404</v>
      </c>
      <c r="Q25" s="18" t="n">
        <v>532.64676819</v>
      </c>
      <c r="R25" s="20" t="n">
        <v>23.61825741</v>
      </c>
    </row>
    <row r="26" spans="1:18">
      <c r="A26" s="15" t="s">
        <v>423</v>
      </c>
      <c r="B26" s="17" t="n">
        <v>4869</v>
      </c>
      <c r="C26" s="18">
        <f>(11.0/B26*100)</f>
        <v/>
      </c>
      <c r="D26" s="19" t="n">
        <v>4858</v>
      </c>
      <c r="E26" s="18" t="n">
        <v>487.33239062</v>
      </c>
      <c r="F26" s="20" t="n">
        <v>2.05687605</v>
      </c>
      <c r="G26" s="18" t="n">
        <v>495.09988596</v>
      </c>
      <c r="H26" s="20" t="n">
        <v>6.78702459</v>
      </c>
      <c r="I26" s="18" t="n">
        <v>468.84242157</v>
      </c>
      <c r="J26" s="20" t="n">
        <v>18.3846845</v>
      </c>
      <c r="K26" s="18" t="s">
        <v>404</v>
      </c>
      <c r="L26" s="20" t="s">
        <v>404</v>
      </c>
      <c r="M26" s="18" t="s">
        <v>404</v>
      </c>
      <c r="N26" s="20" t="s">
        <v>404</v>
      </c>
      <c r="O26" s="18" t="s">
        <v>404</v>
      </c>
      <c r="P26" s="20" t="s">
        <v>404</v>
      </c>
      <c r="Q26" s="18" t="n">
        <v>486.07254737</v>
      </c>
      <c r="R26" s="20" t="n">
        <v>14.54849195</v>
      </c>
    </row>
    <row r="27" spans="1:18">
      <c r="A27" s="15" t="s">
        <v>424</v>
      </c>
      <c r="B27" s="17" t="n">
        <v>5299</v>
      </c>
      <c r="C27" s="18">
        <f>(0.0/B27*100)</f>
        <v/>
      </c>
      <c r="D27" s="19" t="n">
        <v>5299</v>
      </c>
      <c r="E27" s="18" t="n">
        <v>481.48220784</v>
      </c>
      <c r="F27" s="20" t="n">
        <v>1.78835358</v>
      </c>
      <c r="G27" s="18" t="n">
        <v>477.85072628</v>
      </c>
      <c r="H27" s="20" t="n">
        <v>2.11433539</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(2512.0/B28*100)</f>
        <v/>
      </c>
      <c r="D28" s="19" t="n">
        <v>5056</v>
      </c>
      <c r="E28" s="18" t="n">
        <v>419.57844213</v>
      </c>
      <c r="F28" s="20" t="n">
        <v>4.89088071</v>
      </c>
      <c r="G28" s="18" t="n">
        <v>438.26632062</v>
      </c>
      <c r="H28" s="20" t="n">
        <v>6.89951846</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491.19310714</v>
      </c>
      <c r="F29" s="20" t="n">
        <v>7.51760731</v>
      </c>
      <c r="G29" s="18" t="n">
        <v>536.3143834799999</v>
      </c>
      <c r="H29" s="20" t="n">
        <v>12.32697811</v>
      </c>
      <c r="I29" s="18" t="n">
        <v>485.11514984</v>
      </c>
      <c r="J29" s="20" t="n">
        <v>11.57716724</v>
      </c>
      <c r="K29" s="18" t="s">
        <v>404</v>
      </c>
      <c r="L29" s="20" t="s">
        <v>404</v>
      </c>
      <c r="M29" s="18" t="s">
        <v>404</v>
      </c>
      <c r="N29" s="20" t="s">
        <v>404</v>
      </c>
      <c r="O29" s="18" t="s">
        <v>404</v>
      </c>
      <c r="P29" s="20" t="s">
        <v>404</v>
      </c>
      <c r="Q29" s="18" t="n">
        <v>551.1479604899999</v>
      </c>
      <c r="R29" s="20" t="n">
        <v>17.78512437</v>
      </c>
    </row>
    <row r="30" spans="1:18">
      <c r="A30" s="15" t="s">
        <v>427</v>
      </c>
      <c r="B30" s="17" t="n">
        <v>4520</v>
      </c>
      <c r="C30" s="18">
        <f>(1053.0/B30*100)</f>
        <v/>
      </c>
      <c r="D30" s="19" t="n">
        <v>3467</v>
      </c>
      <c r="E30" s="18" t="n">
        <v>509.44003925</v>
      </c>
      <c r="F30" s="20" t="n">
        <v>3.48321631</v>
      </c>
      <c r="G30" s="18" t="n">
        <v>518.58220262</v>
      </c>
      <c r="H30" s="20" t="n">
        <v>13.44224059</v>
      </c>
      <c r="I30" s="18" t="n">
        <v>466.27942076</v>
      </c>
      <c r="J30" s="20" t="n">
        <v>11.42206963</v>
      </c>
      <c r="K30" s="18" t="s">
        <v>404</v>
      </c>
      <c r="L30" s="20" t="s">
        <v>404</v>
      </c>
      <c r="M30" s="18" t="s">
        <v>404</v>
      </c>
      <c r="N30" s="20" t="s">
        <v>404</v>
      </c>
      <c r="O30" s="18" t="s">
        <v>404</v>
      </c>
      <c r="P30" s="20" t="s">
        <v>404</v>
      </c>
      <c r="Q30" s="18" t="n">
        <v>546.32797665</v>
      </c>
      <c r="R30" s="20" t="n">
        <v>25.76572977</v>
      </c>
    </row>
    <row r="31" spans="1:18">
      <c r="A31" s="15" t="s">
        <v>428</v>
      </c>
      <c r="B31" s="17" t="n">
        <v>5456</v>
      </c>
      <c r="C31" s="18">
        <f>(502.0/B31*100)</f>
        <v/>
      </c>
      <c r="D31" s="19" t="n">
        <v>4954</v>
      </c>
      <c r="E31" s="18" t="n">
        <v>516.47760234</v>
      </c>
      <c r="F31" s="20" t="n">
        <v>3.24252418</v>
      </c>
      <c r="G31" s="18" t="n">
        <v>510.2002502</v>
      </c>
      <c r="H31" s="20" t="n">
        <v>5.32744361</v>
      </c>
      <c r="I31" s="18" t="n">
        <v>505.9367004</v>
      </c>
      <c r="J31" s="20" t="n">
        <v>11.94714589</v>
      </c>
      <c r="K31" s="18" t="s">
        <v>404</v>
      </c>
      <c r="L31" s="20" t="s">
        <v>404</v>
      </c>
      <c r="M31" s="18" t="s">
        <v>404</v>
      </c>
      <c r="N31" s="20" t="s">
        <v>404</v>
      </c>
      <c r="O31" s="18" t="s">
        <v>404</v>
      </c>
      <c r="P31" s="20" t="s">
        <v>404</v>
      </c>
      <c r="Q31" s="18" t="n">
        <v>513.63365635</v>
      </c>
      <c r="R31" s="20" t="n">
        <v>9.8837929</v>
      </c>
    </row>
    <row r="32" spans="1:18">
      <c r="A32" s="15" t="s">
        <v>429</v>
      </c>
      <c r="B32" s="17" t="n">
        <v>4478</v>
      </c>
      <c r="C32" s="18">
        <f>(0.0/B32*100)</f>
        <v/>
      </c>
      <c r="D32" s="19" t="n">
        <v>4478</v>
      </c>
      <c r="E32" s="18" t="n">
        <v>504.7562575</v>
      </c>
      <c r="F32" s="20" t="n">
        <v>2.74828166</v>
      </c>
      <c r="G32" s="18" t="n">
        <v>536.15723281</v>
      </c>
      <c r="H32" s="20" t="n">
        <v>23.04344849</v>
      </c>
      <c r="I32" s="18" t="n">
        <v>532.45615257</v>
      </c>
      <c r="J32" s="20" t="n">
        <v>16.58765802</v>
      </c>
      <c r="K32" s="18" t="s">
        <v>404</v>
      </c>
      <c r="L32" s="20" t="s">
        <v>404</v>
      </c>
      <c r="M32" s="18" t="s">
        <v>404</v>
      </c>
      <c r="N32" s="20" t="s">
        <v>404</v>
      </c>
      <c r="O32" s="18" t="s">
        <v>404</v>
      </c>
      <c r="P32" s="20" t="s">
        <v>404</v>
      </c>
      <c r="Q32" s="18" t="n">
        <v>476.24673098</v>
      </c>
      <c r="R32" s="20" t="n">
        <v>5.84423614</v>
      </c>
    </row>
    <row r="33" spans="1:18">
      <c r="A33" s="15" t="s">
        <v>430</v>
      </c>
      <c r="B33" s="17" t="n">
        <v>7325</v>
      </c>
      <c r="C33" s="18">
        <f>(29.0/B33*100)</f>
        <v/>
      </c>
      <c r="D33" s="19" t="n">
        <v>7296</v>
      </c>
      <c r="E33" s="18" t="n">
        <v>506.87208669</v>
      </c>
      <c r="F33" s="20" t="n">
        <v>4.10209583</v>
      </c>
      <c r="G33" s="18" t="n">
        <v>508.99425851</v>
      </c>
      <c r="H33" s="20" t="n">
        <v>6.07147375</v>
      </c>
      <c r="I33" s="18" t="n">
        <v>420.73071339</v>
      </c>
      <c r="J33" s="20" t="n">
        <v>5.67405709</v>
      </c>
      <c r="K33" s="18" t="s">
        <v>404</v>
      </c>
      <c r="L33" s="20" t="s">
        <v>404</v>
      </c>
      <c r="M33" s="18" t="s">
        <v>404</v>
      </c>
      <c r="N33" s="20" t="s">
        <v>404</v>
      </c>
      <c r="O33" s="18" t="s">
        <v>404</v>
      </c>
      <c r="P33" s="20" t="s">
        <v>404</v>
      </c>
      <c r="Q33" s="18" t="n">
        <v>516.47142088</v>
      </c>
      <c r="R33" s="20" t="n">
        <v>8.13447611</v>
      </c>
    </row>
    <row r="34" spans="1:18">
      <c r="A34" s="15" t="s">
        <v>431</v>
      </c>
      <c r="B34" s="17" t="n">
        <v>6350</v>
      </c>
      <c r="C34" s="18">
        <f>(0.0/B34*100)</f>
        <v/>
      </c>
      <c r="D34" s="19" t="n">
        <v>6350</v>
      </c>
      <c r="E34" s="18" t="n">
        <v>445.82655222</v>
      </c>
      <c r="F34" s="20" t="n">
        <v>6.03226546</v>
      </c>
      <c r="G34" s="18" t="n">
        <v>459.81030781</v>
      </c>
      <c r="H34" s="20" t="n">
        <v>5.34577415</v>
      </c>
      <c r="I34" s="18" t="n">
        <v>428.74588183</v>
      </c>
      <c r="J34" s="20" t="n">
        <v>41.16416166</v>
      </c>
      <c r="K34" s="18" t="s">
        <v>404</v>
      </c>
      <c r="L34" s="20" t="s">
        <v>404</v>
      </c>
      <c r="M34" s="18" t="s">
        <v>404</v>
      </c>
      <c r="N34" s="20" t="s">
        <v>404</v>
      </c>
      <c r="O34" s="18" t="s">
        <v>404</v>
      </c>
      <c r="P34" s="20" t="s">
        <v>404</v>
      </c>
      <c r="Q34" s="18" t="n">
        <v>445.06834898</v>
      </c>
      <c r="R34" s="20" t="n">
        <v>16.59454961</v>
      </c>
    </row>
    <row r="35" spans="1:18">
      <c r="A35" s="15" t="s">
        <v>432</v>
      </c>
      <c r="B35" s="17" t="n">
        <v>6406</v>
      </c>
      <c r="C35" s="18">
        <f>(450.0/B35*100)</f>
        <v/>
      </c>
      <c r="D35" s="19" t="n">
        <v>5956</v>
      </c>
      <c r="E35" s="18" t="n">
        <v>483.74546779</v>
      </c>
      <c r="F35" s="20" t="n">
        <v>2.67908201</v>
      </c>
      <c r="G35" s="18" t="n">
        <v>516.88529154</v>
      </c>
      <c r="H35" s="20" t="n">
        <v>2.01999074</v>
      </c>
      <c r="I35" s="18" t="n">
        <v>480.29015198</v>
      </c>
      <c r="J35" s="20" t="n">
        <v>4.18430938</v>
      </c>
      <c r="K35" s="18" t="s">
        <v>404</v>
      </c>
      <c r="L35" s="20" t="s">
        <v>404</v>
      </c>
      <c r="M35" s="18" t="s">
        <v>404</v>
      </c>
      <c r="N35" s="20" t="s">
        <v>404</v>
      </c>
      <c r="O35" s="18" t="s">
        <v>404</v>
      </c>
      <c r="P35" s="20" t="s">
        <v>404</v>
      </c>
      <c r="Q35" s="18" t="n">
        <v>503.39005621</v>
      </c>
      <c r="R35" s="20" t="n">
        <v>5.23407362</v>
      </c>
    </row>
    <row r="36" spans="1:18">
      <c r="A36" s="15" t="s">
        <v>433</v>
      </c>
      <c r="B36" s="17" t="n">
        <v>6736</v>
      </c>
      <c r="C36" s="18">
        <f>(673.0/B36*100)</f>
        <v/>
      </c>
      <c r="D36" s="19" t="n">
        <v>6063</v>
      </c>
      <c r="E36" s="18" t="n">
        <v>496.6932697</v>
      </c>
      <c r="F36" s="20" t="n">
        <v>4.85066325</v>
      </c>
      <c r="G36" s="18" t="n">
        <v>495.05396624</v>
      </c>
      <c r="H36" s="20" t="n">
        <v>3.42410775</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499.38013509</v>
      </c>
      <c r="F37" s="20" t="n">
        <v>3.51665843</v>
      </c>
      <c r="G37" s="18" t="n">
        <v>503.98346907</v>
      </c>
      <c r="H37" s="20" t="n">
        <v>7.32648109</v>
      </c>
      <c r="I37" s="18" t="n">
        <v>577.41200446</v>
      </c>
      <c r="J37" s="20" t="n">
        <v>10.53940533</v>
      </c>
      <c r="K37" s="18" t="s">
        <v>404</v>
      </c>
      <c r="L37" s="20" t="s">
        <v>404</v>
      </c>
      <c r="M37" s="18" t="s">
        <v>404</v>
      </c>
      <c r="N37" s="20" t="s">
        <v>404</v>
      </c>
      <c r="O37" s="18" t="s">
        <v>404</v>
      </c>
      <c r="P37" s="20" t="s">
        <v>404</v>
      </c>
      <c r="Q37" s="18" t="n">
        <v>445.99105854</v>
      </c>
      <c r="R37" s="20" t="n">
        <v>21.05792819</v>
      </c>
    </row>
    <row r="38" spans="1:18">
      <c r="A38" s="15" t="s">
        <v>435</v>
      </c>
      <c r="B38" s="17" t="n">
        <v>5860</v>
      </c>
      <c r="C38" s="18">
        <f>(268.0/B38*100)</f>
        <v/>
      </c>
      <c r="D38" s="19" t="n">
        <v>5592</v>
      </c>
      <c r="E38" s="18" t="n">
        <v>465.37362702</v>
      </c>
      <c r="F38" s="20" t="n">
        <v>6.63768505</v>
      </c>
      <c r="G38" s="18" t="n">
        <v>509.12945805</v>
      </c>
      <c r="H38" s="20" t="n">
        <v>5.97955967</v>
      </c>
      <c r="I38" s="18" t="n">
        <v>525.09157312</v>
      </c>
      <c r="J38" s="20" t="n">
        <v>12.39842</v>
      </c>
      <c r="K38" s="18" t="s">
        <v>404</v>
      </c>
      <c r="L38" s="20" t="s">
        <v>404</v>
      </c>
      <c r="M38" s="18" t="s">
        <v>404</v>
      </c>
      <c r="N38" s="20" t="s">
        <v>404</v>
      </c>
      <c r="O38" s="18" t="s">
        <v>404</v>
      </c>
      <c r="P38" s="20" t="s">
        <v>404</v>
      </c>
      <c r="Q38" s="18" t="n">
        <v>496.5640738</v>
      </c>
      <c r="R38" s="20" t="n">
        <v>14.23795026</v>
      </c>
    </row>
    <row r="39" spans="1:18">
      <c r="A39" s="15" t="s">
        <v>436</v>
      </c>
      <c r="B39" s="17" t="n">
        <v>5895</v>
      </c>
      <c r="C39" s="18">
        <f>(0.0/B39*100)</f>
        <v/>
      </c>
      <c r="D39" s="19" t="n">
        <v>5895</v>
      </c>
      <c r="E39" s="18" t="n">
        <v>438.46310822</v>
      </c>
      <c r="F39" s="20" t="n">
        <v>5.19954771</v>
      </c>
      <c r="G39" s="18" t="n">
        <v>404.06296434</v>
      </c>
      <c r="H39" s="20" t="n">
        <v>8.70606473</v>
      </c>
      <c r="I39" s="18" t="n">
        <v>359.11838086</v>
      </c>
      <c r="J39" s="20" t="n">
        <v>15.27397869</v>
      </c>
      <c r="K39" s="18" t="s">
        <v>404</v>
      </c>
      <c r="L39" s="20" t="s">
        <v>404</v>
      </c>
      <c r="M39" s="18" t="s">
        <v>404</v>
      </c>
      <c r="N39" s="20" t="s">
        <v>404</v>
      </c>
      <c r="O39" s="18" t="s">
        <v>404</v>
      </c>
      <c r="P39" s="20" t="s">
        <v>404</v>
      </c>
      <c r="Q39" s="18" t="n">
        <v>416.21556621</v>
      </c>
      <c r="R39" s="20" t="n">
        <v>8.865552490000001</v>
      </c>
    </row>
    <row r="40" spans="1:18">
      <c r="A40" s="15" t="s">
        <v>437</v>
      </c>
      <c r="B40" s="17" t="n">
        <v>14157</v>
      </c>
      <c r="C40" s="18">
        <f>(2954.0/B40*100)</f>
        <v/>
      </c>
      <c r="D40" s="19" t="n">
        <v>11203</v>
      </c>
      <c r="E40" s="18" t="n">
        <v>499.31099013</v>
      </c>
      <c r="F40" s="20" t="n">
        <v>3.62449957</v>
      </c>
      <c r="G40" s="18" t="n">
        <v>511.21999635</v>
      </c>
      <c r="H40" s="20" t="n">
        <v>10.19363387</v>
      </c>
      <c r="I40" s="18" t="n">
        <v>483.71200776</v>
      </c>
      <c r="J40" s="20" t="n">
        <v>6.54103373</v>
      </c>
      <c r="K40" s="18" t="s">
        <v>404</v>
      </c>
      <c r="L40" s="20" t="s">
        <v>404</v>
      </c>
      <c r="M40" s="18" t="s">
        <v>404</v>
      </c>
      <c r="N40" s="20" t="s">
        <v>404</v>
      </c>
      <c r="O40" s="18" t="s">
        <v>404</v>
      </c>
      <c r="P40" s="20" t="s">
        <v>404</v>
      </c>
      <c r="Q40" s="18" t="n">
        <v>490.59162995</v>
      </c>
      <c r="R40" s="20" t="n">
        <v>15.85680765</v>
      </c>
    </row>
    <row r="41" spans="1:18">
      <c r="A41" s="15" t="s">
        <v>438</v>
      </c>
      <c r="B41" s="17" t="n">
        <v>5712</v>
      </c>
      <c r="C41" s="18">
        <f>(99.0/B41*100)</f>
        <v/>
      </c>
      <c r="D41" s="19" t="n">
        <v>5613</v>
      </c>
      <c r="E41" s="18" t="n">
        <v>496.7831864</v>
      </c>
      <c r="F41" s="20" t="n">
        <v>3.54081977</v>
      </c>
      <c r="G41" s="18" t="n">
        <v>506.91680734</v>
      </c>
      <c r="H41" s="20" t="n">
        <v>13.54697077</v>
      </c>
      <c r="I41" s="18" t="n">
        <v>506.97269963</v>
      </c>
      <c r="J41" s="20" t="n">
        <v>26.30302106</v>
      </c>
      <c r="K41" s="18" t="s">
        <v>404</v>
      </c>
      <c r="L41" s="20" t="s">
        <v>404</v>
      </c>
      <c r="M41" s="18" t="s">
        <v>404</v>
      </c>
      <c r="N41" s="20" t="s">
        <v>404</v>
      </c>
      <c r="O41" s="18" t="s">
        <v>404</v>
      </c>
      <c r="P41" s="20" t="s">
        <v>404</v>
      </c>
      <c r="Q41" s="18" t="n">
        <v>495.2481246</v>
      </c>
      <c r="R41" s="20" t="n">
        <v>19.18322948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404.18216399</v>
      </c>
      <c r="F44" s="20" t="n">
        <v>6.60126215</v>
      </c>
      <c r="G44" s="18" t="n">
        <v>408.50643074</v>
      </c>
      <c r="H44" s="20" t="n">
        <v>10.13565393</v>
      </c>
      <c r="I44" s="18" t="s">
        <v>404</v>
      </c>
      <c r="J44" s="20" t="s">
        <v>404</v>
      </c>
      <c r="K44" s="18" t="s">
        <v>404</v>
      </c>
      <c r="L44" s="20" t="s">
        <v>404</v>
      </c>
      <c r="M44" s="18" t="s">
        <v>404</v>
      </c>
      <c r="N44" s="20" t="s">
        <v>404</v>
      </c>
      <c r="O44" s="18" t="n">
        <v>405.91389692</v>
      </c>
      <c r="P44" s="20" t="n">
        <v>21.88388705</v>
      </c>
      <c r="Q44" s="18" t="n">
        <v>404.56161326</v>
      </c>
      <c r="R44" s="20" t="n">
        <v>5.15469074</v>
      </c>
    </row>
    <row r="45" spans="1:18">
      <c r="A45" s="15" t="s">
        <v>442</v>
      </c>
      <c r="B45" s="17" t="n">
        <v>5519</v>
      </c>
      <c r="C45" s="18">
        <f>(0.0/B45*100)</f>
        <v/>
      </c>
      <c r="D45" s="19" t="n">
        <v>5519</v>
      </c>
      <c r="E45" s="18" t="n">
        <v>351.61836277</v>
      </c>
      <c r="F45" s="20" t="n">
        <v>3.43582102</v>
      </c>
      <c r="G45" s="18" t="n">
        <v>340.28239048</v>
      </c>
      <c r="H45" s="20" t="n">
        <v>7.51761145</v>
      </c>
      <c r="I45" s="18" t="s">
        <v>404</v>
      </c>
      <c r="J45" s="20" t="s">
        <v>404</v>
      </c>
      <c r="K45" s="18" t="s">
        <v>404</v>
      </c>
      <c r="L45" s="20" t="s">
        <v>404</v>
      </c>
      <c r="M45" s="18" t="s">
        <v>404</v>
      </c>
      <c r="N45" s="20" t="s">
        <v>404</v>
      </c>
      <c r="O45" s="18" t="s">
        <v>404</v>
      </c>
      <c r="P45" s="20" t="s">
        <v>404</v>
      </c>
      <c r="Q45" s="18" t="n">
        <v>330.430163</v>
      </c>
      <c r="R45" s="20" t="n">
        <v>17.73800338</v>
      </c>
    </row>
    <row r="46" spans="1:18">
      <c r="A46" s="15" t="s">
        <v>443</v>
      </c>
      <c r="B46" s="17" t="n">
        <v>23141</v>
      </c>
      <c r="C46" s="18">
        <f>(6119.0/B46*100)</f>
        <v/>
      </c>
      <c r="D46" s="19" t="n">
        <v>17022</v>
      </c>
      <c r="E46" s="18" t="n">
        <v>419.52560064</v>
      </c>
      <c r="F46" s="20" t="n">
        <v>4.46828418</v>
      </c>
      <c r="G46" s="18" t="n">
        <v>416.94459053</v>
      </c>
      <c r="H46" s="20" t="n">
        <v>5.41561175</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439.71270327</v>
      </c>
      <c r="F47" s="20" t="n">
        <v>10.01668392</v>
      </c>
      <c r="G47" s="18" t="n">
        <v>426.53815624</v>
      </c>
      <c r="H47" s="20" t="n">
        <v>8.17902503</v>
      </c>
      <c r="I47" s="18" t="n">
        <v>435.53997324</v>
      </c>
      <c r="J47" s="20" t="n">
        <v>34.01666218</v>
      </c>
      <c r="K47" s="18" t="s">
        <v>404</v>
      </c>
      <c r="L47" s="20" t="s">
        <v>404</v>
      </c>
      <c r="M47" s="18" t="s">
        <v>404</v>
      </c>
      <c r="N47" s="20" t="s">
        <v>404</v>
      </c>
      <c r="O47" s="18" t="s">
        <v>404</v>
      </c>
      <c r="P47" s="20" t="s">
        <v>404</v>
      </c>
      <c r="Q47" s="18" t="n">
        <v>429.29222266</v>
      </c>
      <c r="R47" s="20" t="n">
        <v>26.93727681</v>
      </c>
    </row>
    <row r="48" spans="1:18">
      <c r="A48" s="15" t="s">
        <v>445</v>
      </c>
      <c r="B48" s="17" t="n">
        <v>9841</v>
      </c>
      <c r="C48" s="18">
        <f>(40.0/B48*100)</f>
        <v/>
      </c>
      <c r="D48" s="19" t="n">
        <v>9801</v>
      </c>
      <c r="E48" s="18" t="n">
        <v>494.39526917</v>
      </c>
      <c r="F48" s="20" t="n">
        <v>7.0068264</v>
      </c>
      <c r="G48" s="18" t="n">
        <v>491.86608539</v>
      </c>
      <c r="H48" s="20" t="n">
        <v>15.32796649</v>
      </c>
      <c r="I48" s="18" t="n">
        <v>388.42359833</v>
      </c>
      <c r="J48" s="20" t="n">
        <v>11.00937144</v>
      </c>
      <c r="K48" s="18" t="s">
        <v>404</v>
      </c>
      <c r="L48" s="20" t="s">
        <v>404</v>
      </c>
      <c r="M48" s="18" t="s">
        <v>404</v>
      </c>
      <c r="N48" s="20" t="s">
        <v>404</v>
      </c>
      <c r="O48" s="18" t="s">
        <v>404</v>
      </c>
      <c r="P48" s="20" t="s">
        <v>404</v>
      </c>
      <c r="Q48" s="18" t="n">
        <v>516.02833878</v>
      </c>
      <c r="R48" s="20" t="n">
        <v>30.70887969</v>
      </c>
    </row>
    <row r="49" spans="1:18">
      <c r="A49" s="15" t="s">
        <v>446</v>
      </c>
      <c r="B49" s="17" t="n">
        <v>6349</v>
      </c>
      <c r="C49" s="18">
        <f>(52.0/B49*100)</f>
        <v/>
      </c>
      <c r="D49" s="19" t="n">
        <v>6297</v>
      </c>
      <c r="E49" s="18" t="n">
        <v>418.79672081</v>
      </c>
      <c r="F49" s="20" t="n">
        <v>7.93128</v>
      </c>
      <c r="G49" s="18" t="n">
        <v>426.10249715</v>
      </c>
      <c r="H49" s="20" t="n">
        <v>5.50907998</v>
      </c>
      <c r="I49" s="18" t="s">
        <v>404</v>
      </c>
      <c r="J49" s="20" t="s">
        <v>404</v>
      </c>
      <c r="K49" s="18" t="s">
        <v>404</v>
      </c>
      <c r="L49" s="20" t="s">
        <v>404</v>
      </c>
      <c r="M49" s="18" t="s">
        <v>404</v>
      </c>
      <c r="N49" s="20" t="s">
        <v>404</v>
      </c>
      <c r="O49" s="18" t="s">
        <v>404</v>
      </c>
      <c r="P49" s="20" t="s">
        <v>404</v>
      </c>
      <c r="Q49" s="18" t="n">
        <v>426.34345217</v>
      </c>
      <c r="R49" s="20" t="n">
        <v>6.32406253</v>
      </c>
    </row>
    <row r="50" spans="1:18">
      <c r="A50" s="15" t="s">
        <v>447</v>
      </c>
      <c r="B50" s="17" t="n">
        <v>11795</v>
      </c>
      <c r="C50" s="18">
        <f>(1031.0/B50*100)</f>
        <v/>
      </c>
      <c r="D50" s="19" t="n">
        <v>10764</v>
      </c>
      <c r="E50" s="18" t="n">
        <v>426.70379499</v>
      </c>
      <c r="F50" s="20" t="n">
        <v>4.58089671</v>
      </c>
      <c r="G50" s="18" t="n">
        <v>437.34480536</v>
      </c>
      <c r="H50" s="20" t="n">
        <v>6.38355333</v>
      </c>
      <c r="I50" s="18" t="n">
        <v>399.41294536</v>
      </c>
      <c r="J50" s="20" t="n">
        <v>12.82149165</v>
      </c>
      <c r="K50" s="18" t="s">
        <v>404</v>
      </c>
      <c r="L50" s="20" t="s">
        <v>404</v>
      </c>
      <c r="M50" s="18" t="s">
        <v>404</v>
      </c>
      <c r="N50" s="20" t="s">
        <v>404</v>
      </c>
      <c r="O50" s="18" t="s">
        <v>404</v>
      </c>
      <c r="P50" s="20" t="s">
        <v>404</v>
      </c>
      <c r="Q50" s="18" t="n">
        <v>429.69696192</v>
      </c>
      <c r="R50" s="20" t="n">
        <v>12.20503658</v>
      </c>
    </row>
    <row r="51" spans="1:18">
      <c r="A51" s="15" t="s">
        <v>448</v>
      </c>
      <c r="B51" s="17" t="n">
        <v>6866</v>
      </c>
      <c r="C51" s="18">
        <f>(1215.0/B51*100)</f>
        <v/>
      </c>
      <c r="D51" s="19" t="n">
        <v>5651</v>
      </c>
      <c r="E51" s="18" t="n">
        <v>418.47348661</v>
      </c>
      <c r="F51" s="20" t="n">
        <v>7.18558758</v>
      </c>
      <c r="G51" s="18" t="n">
        <v>429.67589404</v>
      </c>
      <c r="H51" s="20" t="n">
        <v>3.65951832</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495.12159725</v>
      </c>
      <c r="F52" s="20" t="n">
        <v>7.37983898</v>
      </c>
      <c r="G52" s="18" t="n">
        <v>485.59911084</v>
      </c>
      <c r="H52" s="20" t="n">
        <v>4.88444218</v>
      </c>
      <c r="I52" s="18" t="n">
        <v>465.87873121</v>
      </c>
      <c r="J52" s="20" t="n">
        <v>16.24037473</v>
      </c>
      <c r="K52" s="18" t="s">
        <v>404</v>
      </c>
      <c r="L52" s="20" t="s">
        <v>404</v>
      </c>
      <c r="M52" s="18" t="s">
        <v>404</v>
      </c>
      <c r="N52" s="20" t="s">
        <v>404</v>
      </c>
      <c r="O52" s="18" t="s">
        <v>404</v>
      </c>
      <c r="P52" s="20" t="s">
        <v>404</v>
      </c>
      <c r="Q52" s="18" t="n">
        <v>469.44848919</v>
      </c>
      <c r="R52" s="20" t="n">
        <v>14.29874326</v>
      </c>
    </row>
    <row r="53" spans="1:18">
      <c r="A53" s="15" t="s">
        <v>450</v>
      </c>
      <c r="B53" s="17" t="n">
        <v>5571</v>
      </c>
      <c r="C53" s="18">
        <f>(0.0/B53*100)</f>
        <v/>
      </c>
      <c r="D53" s="19" t="n">
        <v>5571</v>
      </c>
      <c r="E53" s="18" t="n">
        <v>454.57581522</v>
      </c>
      <c r="F53" s="20" t="n">
        <v>2.36679964</v>
      </c>
      <c r="G53" s="18" t="n">
        <v>432.98142736</v>
      </c>
      <c r="H53" s="20" t="n">
        <v>2.5649861</v>
      </c>
      <c r="I53" s="18" t="n">
        <v>356.7909233</v>
      </c>
      <c r="J53" s="20" t="n">
        <v>9.763562840000001</v>
      </c>
      <c r="K53" s="18" t="s">
        <v>404</v>
      </c>
      <c r="L53" s="20" t="s">
        <v>404</v>
      </c>
      <c r="M53" s="18" t="s">
        <v>404</v>
      </c>
      <c r="N53" s="20" t="s">
        <v>404</v>
      </c>
      <c r="O53" s="18" t="s">
        <v>404</v>
      </c>
      <c r="P53" s="20" t="s">
        <v>404</v>
      </c>
      <c r="Q53" s="18" t="n">
        <v>430.39836794</v>
      </c>
      <c r="R53" s="20" t="n">
        <v>3.71646865</v>
      </c>
    </row>
    <row r="54" spans="1:18">
      <c r="A54" s="15" t="s">
        <v>451</v>
      </c>
      <c r="B54" s="17" t="n">
        <v>4740</v>
      </c>
      <c r="C54" s="18">
        <f>(199.0/B54*100)</f>
        <v/>
      </c>
      <c r="D54" s="19" t="n">
        <v>4541</v>
      </c>
      <c r="E54" s="18" t="n">
        <v>358.36066788</v>
      </c>
      <c r="F54" s="20" t="n">
        <v>9.058170609999999</v>
      </c>
      <c r="G54" s="18" t="n">
        <v>366.12644186</v>
      </c>
      <c r="H54" s="20" t="n">
        <v>8.32390268</v>
      </c>
      <c r="I54" s="18" t="n">
        <v>313.90560392</v>
      </c>
      <c r="J54" s="20" t="n">
        <v>7.82370634</v>
      </c>
      <c r="K54" s="18" t="s">
        <v>404</v>
      </c>
      <c r="L54" s="20" t="s">
        <v>404</v>
      </c>
      <c r="M54" s="18" t="s">
        <v>404</v>
      </c>
      <c r="N54" s="20" t="s">
        <v>404</v>
      </c>
      <c r="O54" s="18" t="s">
        <v>404</v>
      </c>
      <c r="P54" s="20" t="s">
        <v>404</v>
      </c>
      <c r="Q54" s="18" t="n">
        <v>365.21033835</v>
      </c>
      <c r="R54" s="20" t="n">
        <v>7.02281317</v>
      </c>
    </row>
    <row r="55" spans="1:18">
      <c r="A55" s="15" t="s">
        <v>452</v>
      </c>
      <c r="B55" s="17" t="n">
        <v>5316</v>
      </c>
      <c r="C55" s="18">
        <f>(43.0/B55*100)</f>
        <v/>
      </c>
      <c r="D55" s="19" t="n">
        <v>5273</v>
      </c>
      <c r="E55" s="18" t="n">
        <v>406.04014339</v>
      </c>
      <c r="F55" s="20" t="n">
        <v>4.19535911</v>
      </c>
      <c r="G55" s="18" t="n">
        <v>377.24848784</v>
      </c>
      <c r="H55" s="20" t="n">
        <v>13.33179834</v>
      </c>
      <c r="I55" s="18" t="s">
        <v>404</v>
      </c>
      <c r="J55" s="20" t="s">
        <v>404</v>
      </c>
      <c r="K55" s="18" t="s">
        <v>404</v>
      </c>
      <c r="L55" s="20" t="s">
        <v>404</v>
      </c>
      <c r="M55" s="18" t="s">
        <v>404</v>
      </c>
      <c r="N55" s="20" t="s">
        <v>404</v>
      </c>
      <c r="O55" s="18" t="s">
        <v>404</v>
      </c>
      <c r="P55" s="20" t="s">
        <v>404</v>
      </c>
      <c r="Q55" s="18" t="n">
        <v>398.35249536</v>
      </c>
      <c r="R55" s="20" t="n">
        <v>5.62409981</v>
      </c>
    </row>
    <row r="56" spans="1:18">
      <c r="A56" s="15" t="s">
        <v>453</v>
      </c>
      <c r="B56" s="17" t="n">
        <v>5359</v>
      </c>
      <c r="C56" s="18">
        <f>(0.0/B56*100)</f>
        <v/>
      </c>
      <c r="D56" s="19" t="n">
        <v>5359</v>
      </c>
      <c r="E56" s="18" t="n">
        <v>524.11374357</v>
      </c>
      <c r="F56" s="20" t="n">
        <v>5.83748694</v>
      </c>
      <c r="G56" s="18" t="n">
        <v>529.40925988</v>
      </c>
      <c r="H56" s="20" t="n">
        <v>5.47518772</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395.03952182</v>
      </c>
      <c r="F57" s="20" t="n">
        <v>3.12398606</v>
      </c>
      <c r="G57" s="18" t="n">
        <v>406.67923321</v>
      </c>
      <c r="H57" s="20" t="n">
        <v>13.46829351</v>
      </c>
      <c r="I57" s="18" t="s">
        <v>404</v>
      </c>
      <c r="J57" s="20" t="s">
        <v>404</v>
      </c>
      <c r="K57" s="18" t="s">
        <v>404</v>
      </c>
      <c r="L57" s="20" t="s">
        <v>404</v>
      </c>
      <c r="M57" s="18" t="s">
        <v>404</v>
      </c>
      <c r="N57" s="20" t="s">
        <v>404</v>
      </c>
      <c r="O57" s="18" t="s">
        <v>404</v>
      </c>
      <c r="P57" s="20" t="s">
        <v>404</v>
      </c>
      <c r="Q57" s="18" t="n">
        <v>401.89939471</v>
      </c>
      <c r="R57" s="20" t="n">
        <v>11.45123053</v>
      </c>
    </row>
    <row r="58" spans="1:18">
      <c r="A58" s="15" t="s">
        <v>455</v>
      </c>
      <c r="B58" s="17" t="n">
        <v>7267</v>
      </c>
      <c r="C58" s="18">
        <f>(0.0/B58*100)</f>
        <v/>
      </c>
      <c r="D58" s="19" t="n">
        <v>7267</v>
      </c>
      <c r="E58" s="18" t="n">
        <v>404.10230261</v>
      </c>
      <c r="F58" s="20" t="n">
        <v>7.98160245</v>
      </c>
      <c r="G58" s="18" t="n">
        <v>403.3382933</v>
      </c>
      <c r="H58" s="20" t="n">
        <v>12.19199603</v>
      </c>
      <c r="I58" s="18" t="s">
        <v>404</v>
      </c>
      <c r="J58" s="20" t="s">
        <v>404</v>
      </c>
      <c r="K58" s="18" t="s">
        <v>404</v>
      </c>
      <c r="L58" s="20" t="s">
        <v>404</v>
      </c>
      <c r="M58" s="18" t="s">
        <v>404</v>
      </c>
      <c r="N58" s="20" t="s">
        <v>404</v>
      </c>
      <c r="O58" s="18" t="s">
        <v>404</v>
      </c>
      <c r="P58" s="20" t="s">
        <v>404</v>
      </c>
      <c r="Q58" s="18" t="n">
        <v>411.30973646</v>
      </c>
      <c r="R58" s="20" t="n">
        <v>4.66768162</v>
      </c>
    </row>
    <row r="59" spans="1:18">
      <c r="A59" s="15" t="s">
        <v>456</v>
      </c>
      <c r="B59" s="17" t="n">
        <v>4826</v>
      </c>
      <c r="C59" s="18">
        <f>(0.0/B59*100)</f>
        <v/>
      </c>
      <c r="D59" s="19" t="n">
        <v>4826</v>
      </c>
      <c r="E59" s="18" t="n">
        <v>351.618185</v>
      </c>
      <c r="F59" s="20" t="n">
        <v>2.84034368</v>
      </c>
      <c r="G59" s="18" t="n">
        <v>342.7855079</v>
      </c>
      <c r="H59" s="20" t="n">
        <v>2.97848426</v>
      </c>
      <c r="I59" s="18" t="s">
        <v>404</v>
      </c>
      <c r="J59" s="20" t="s">
        <v>404</v>
      </c>
      <c r="K59" s="18" t="s">
        <v>404</v>
      </c>
      <c r="L59" s="20" t="s">
        <v>404</v>
      </c>
      <c r="M59" s="18" t="s">
        <v>404</v>
      </c>
      <c r="N59" s="20" t="s">
        <v>404</v>
      </c>
      <c r="O59" s="18" t="s">
        <v>404</v>
      </c>
      <c r="P59" s="20" t="s">
        <v>404</v>
      </c>
      <c r="Q59" s="18" t="n">
        <v>346.05049855</v>
      </c>
      <c r="R59" s="20" t="n">
        <v>2.71484591</v>
      </c>
    </row>
    <row r="60" spans="1:18">
      <c r="A60" s="15" t="s">
        <v>457</v>
      </c>
      <c r="B60" s="17" t="n">
        <v>4546</v>
      </c>
      <c r="C60" s="18">
        <f>(0.0/B60*100)</f>
        <v/>
      </c>
      <c r="D60" s="19" t="n">
        <v>4546</v>
      </c>
      <c r="E60" s="18" t="n">
        <v>348.00032791</v>
      </c>
      <c r="F60" s="20" t="n">
        <v>7.46627455</v>
      </c>
      <c r="G60" s="18" t="n">
        <v>345.2868727</v>
      </c>
      <c r="H60" s="20" t="n">
        <v>16.28921305</v>
      </c>
      <c r="I60" s="18" t="s">
        <v>404</v>
      </c>
      <c r="J60" s="20" t="s">
        <v>404</v>
      </c>
      <c r="K60" s="18" t="s">
        <v>404</v>
      </c>
      <c r="L60" s="20" t="s">
        <v>404</v>
      </c>
      <c r="M60" s="18" t="s">
        <v>404</v>
      </c>
      <c r="N60" s="20" t="s">
        <v>404</v>
      </c>
      <c r="O60" s="18" t="s">
        <v>404</v>
      </c>
      <c r="P60" s="20" t="s">
        <v>404</v>
      </c>
      <c r="Q60" s="18" t="n">
        <v>345.317573</v>
      </c>
      <c r="R60" s="20" t="n">
        <v>8.22080719</v>
      </c>
    </row>
    <row r="61" spans="1:18">
      <c r="A61" s="15" t="s">
        <v>458</v>
      </c>
      <c r="B61" s="17" t="n">
        <v>6525</v>
      </c>
      <c r="C61" s="18">
        <f>(0.0/B61*100)</f>
        <v/>
      </c>
      <c r="D61" s="19" t="n">
        <v>6525</v>
      </c>
      <c r="E61" s="18" t="n">
        <v>466.29182616</v>
      </c>
      <c r="F61" s="20" t="n">
        <v>4.08985342</v>
      </c>
      <c r="G61" s="18" t="n">
        <v>478.75791675</v>
      </c>
      <c r="H61" s="20" t="n">
        <v>5.52142405</v>
      </c>
      <c r="I61" s="18" t="n">
        <v>407.56193473</v>
      </c>
      <c r="J61" s="20" t="n">
        <v>16.00123892</v>
      </c>
      <c r="K61" s="18" t="s">
        <v>404</v>
      </c>
      <c r="L61" s="20" t="s">
        <v>404</v>
      </c>
      <c r="M61" s="18" t="s">
        <v>404</v>
      </c>
      <c r="N61" s="20" t="s">
        <v>404</v>
      </c>
      <c r="O61" s="18" t="s">
        <v>404</v>
      </c>
      <c r="P61" s="20" t="s">
        <v>404</v>
      </c>
      <c r="Q61" s="18" t="n">
        <v>486.963393</v>
      </c>
      <c r="R61" s="20" t="n">
        <v>10.31790152</v>
      </c>
    </row>
    <row r="62" spans="1:18">
      <c r="A62" s="15" t="s">
        <v>459</v>
      </c>
      <c r="B62" s="17" t="n">
        <v>4476</v>
      </c>
      <c r="C62" s="18">
        <f>(0.0/B62*100)</f>
        <v/>
      </c>
      <c r="D62" s="19" t="n">
        <v>4476</v>
      </c>
      <c r="E62" s="18" t="n">
        <v>504.72892703</v>
      </c>
      <c r="F62" s="20" t="n">
        <v>1.9522745</v>
      </c>
      <c r="G62" s="18" t="n">
        <v>517.08171107</v>
      </c>
      <c r="H62" s="20" t="n">
        <v>1.771109</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361.54910608</v>
      </c>
      <c r="F63" s="20" t="n">
        <v>2.44874237</v>
      </c>
      <c r="G63" s="18" t="n">
        <v>334.93788218</v>
      </c>
      <c r="H63" s="20" t="n">
        <v>2.8559956</v>
      </c>
      <c r="I63" s="18" t="s">
        <v>404</v>
      </c>
      <c r="J63" s="20" t="s">
        <v>404</v>
      </c>
      <c r="K63" s="18" t="s">
        <v>404</v>
      </c>
      <c r="L63" s="20" t="s">
        <v>404</v>
      </c>
      <c r="M63" s="18" t="s">
        <v>404</v>
      </c>
      <c r="N63" s="20" t="s">
        <v>404</v>
      </c>
      <c r="O63" s="18" t="s">
        <v>404</v>
      </c>
      <c r="P63" s="20" t="s">
        <v>404</v>
      </c>
      <c r="Q63" s="18" t="n">
        <v>351.14399493</v>
      </c>
      <c r="R63" s="20" t="n">
        <v>2.88867955</v>
      </c>
    </row>
    <row r="64" spans="1:18">
      <c r="A64" s="15" t="s">
        <v>461</v>
      </c>
      <c r="B64" s="17" t="n">
        <v>3634</v>
      </c>
      <c r="C64" s="18">
        <f>(27.0/B64*100)</f>
        <v/>
      </c>
      <c r="D64" s="19" t="n">
        <v>3607</v>
      </c>
      <c r="E64" s="18" t="n">
        <v>439.67535503</v>
      </c>
      <c r="F64" s="20" t="n">
        <v>2.3123337</v>
      </c>
      <c r="G64" s="18" t="n">
        <v>465.2474525</v>
      </c>
      <c r="H64" s="20" t="n">
        <v>4.94849444</v>
      </c>
      <c r="I64" s="18" t="s">
        <v>404</v>
      </c>
      <c r="J64" s="20" t="s">
        <v>404</v>
      </c>
      <c r="K64" s="18" t="s">
        <v>404</v>
      </c>
      <c r="L64" s="20" t="s">
        <v>404</v>
      </c>
      <c r="M64" s="18" t="s">
        <v>404</v>
      </c>
      <c r="N64" s="20" t="s">
        <v>404</v>
      </c>
      <c r="O64" s="18" t="s">
        <v>404</v>
      </c>
      <c r="P64" s="20" t="s">
        <v>404</v>
      </c>
      <c r="Q64" s="18" t="n">
        <v>466.55725047</v>
      </c>
      <c r="R64" s="20" t="n">
        <v>4.26445037</v>
      </c>
    </row>
    <row r="65" spans="1:18">
      <c r="A65" s="15" t="s">
        <v>462</v>
      </c>
      <c r="B65" s="17" t="n">
        <v>5325</v>
      </c>
      <c r="C65" s="18">
        <f>(0.0/B65*100)</f>
        <v/>
      </c>
      <c r="D65" s="19" t="n">
        <v>5325</v>
      </c>
      <c r="E65" s="18" t="n">
        <v>417.78592332</v>
      </c>
      <c r="F65" s="20" t="n">
        <v>2.80472462</v>
      </c>
      <c r="G65" s="18" t="n">
        <v>392.28432017</v>
      </c>
      <c r="H65" s="20" t="n">
        <v>10.98501359</v>
      </c>
      <c r="I65" s="18" t="s">
        <v>404</v>
      </c>
      <c r="J65" s="20" t="s">
        <v>404</v>
      </c>
      <c r="K65" s="18" t="s">
        <v>404</v>
      </c>
      <c r="L65" s="20" t="s">
        <v>404</v>
      </c>
      <c r="M65" s="18" t="s">
        <v>404</v>
      </c>
      <c r="N65" s="20" t="s">
        <v>404</v>
      </c>
      <c r="O65" s="18" t="s">
        <v>404</v>
      </c>
      <c r="P65" s="20" t="s">
        <v>404</v>
      </c>
      <c r="Q65" s="18" t="n">
        <v>415.75104097</v>
      </c>
      <c r="R65" s="20" t="n">
        <v>15.7542941</v>
      </c>
    </row>
    <row r="66" spans="1:18">
      <c r="A66" s="15" t="s">
        <v>463</v>
      </c>
      <c r="B66" s="17" t="n">
        <v>5665</v>
      </c>
      <c r="C66" s="18">
        <f>(0.0/B66*100)</f>
        <v/>
      </c>
      <c r="D66" s="19" t="n">
        <v>5665</v>
      </c>
      <c r="E66" s="18" t="n">
        <v>433.54826016</v>
      </c>
      <c r="F66" s="20" t="n">
        <v>2.92959045</v>
      </c>
      <c r="G66" s="18" t="n">
        <v>427.12846916</v>
      </c>
      <c r="H66" s="20" t="n">
        <v>1.70263423</v>
      </c>
      <c r="I66" s="18" t="n">
        <v>401.1198273</v>
      </c>
      <c r="J66" s="20" t="n">
        <v>8.40525079</v>
      </c>
      <c r="K66" s="18" t="s">
        <v>404</v>
      </c>
      <c r="L66" s="20" t="s">
        <v>404</v>
      </c>
      <c r="M66" s="18" t="s">
        <v>404</v>
      </c>
      <c r="N66" s="20" t="s">
        <v>404</v>
      </c>
      <c r="O66" s="18" t="s">
        <v>404</v>
      </c>
      <c r="P66" s="20" t="s">
        <v>404</v>
      </c>
      <c r="Q66" s="18" t="n">
        <v>415.10542396</v>
      </c>
      <c r="R66" s="20" t="n">
        <v>3.62815115</v>
      </c>
    </row>
    <row r="67" spans="1:18">
      <c r="A67" s="15" t="s">
        <v>464</v>
      </c>
      <c r="B67" s="17" t="n">
        <v>6971</v>
      </c>
      <c r="C67" s="18">
        <f>(0.0/B67*100)</f>
        <v/>
      </c>
      <c r="D67" s="19" t="n">
        <v>6971</v>
      </c>
      <c r="E67" s="18" t="n">
        <v>400.02481372</v>
      </c>
      <c r="F67" s="20" t="n">
        <v>5.7769443</v>
      </c>
      <c r="G67" s="18" t="n">
        <v>392.3049992</v>
      </c>
      <c r="H67" s="20" t="n">
        <v>5.64930133</v>
      </c>
      <c r="I67" s="18" t="n">
        <v>365.65704791</v>
      </c>
      <c r="J67" s="20" t="n">
        <v>12.57179229</v>
      </c>
      <c r="K67" s="18" t="s">
        <v>404</v>
      </c>
      <c r="L67" s="20" t="s">
        <v>404</v>
      </c>
      <c r="M67" s="18" t="s">
        <v>404</v>
      </c>
      <c r="N67" s="20" t="s">
        <v>404</v>
      </c>
      <c r="O67" s="18" t="s">
        <v>404</v>
      </c>
      <c r="P67" s="20" t="s">
        <v>404</v>
      </c>
      <c r="Q67" s="18" t="n">
        <v>400.6566423</v>
      </c>
      <c r="R67" s="20" t="n">
        <v>7.50638149</v>
      </c>
    </row>
    <row r="68" spans="1:18">
      <c r="A68" s="15" t="s">
        <v>465</v>
      </c>
      <c r="B68" s="17" t="n">
        <v>12083</v>
      </c>
      <c r="C68" s="18">
        <f>(0.0/B68*100)</f>
        <v/>
      </c>
      <c r="D68" s="19" t="n">
        <v>12083</v>
      </c>
      <c r="E68" s="18" t="n">
        <v>398.42576307</v>
      </c>
      <c r="F68" s="20" t="n">
        <v>1.21772895</v>
      </c>
      <c r="G68" s="18" t="n">
        <v>410.07361963</v>
      </c>
      <c r="H68" s="20" t="n">
        <v>2.27629928</v>
      </c>
      <c r="I68" s="18" t="n">
        <v>419.08063999</v>
      </c>
      <c r="J68" s="20" t="n">
        <v>12.98040002</v>
      </c>
      <c r="K68" s="18" t="s">
        <v>404</v>
      </c>
      <c r="L68" s="20" t="s">
        <v>404</v>
      </c>
      <c r="M68" s="18" t="s">
        <v>404</v>
      </c>
      <c r="N68" s="20" t="s">
        <v>404</v>
      </c>
      <c r="O68" s="18" t="s">
        <v>404</v>
      </c>
      <c r="P68" s="20" t="s">
        <v>404</v>
      </c>
      <c r="Q68" s="18" t="n">
        <v>425.6335727</v>
      </c>
      <c r="R68" s="20" t="n">
        <v>3.59138398</v>
      </c>
    </row>
    <row r="69" spans="1:18">
      <c r="A69" s="15" t="s">
        <v>466</v>
      </c>
      <c r="B69" s="17" t="n">
        <v>4876</v>
      </c>
      <c r="C69" s="18">
        <f>(0.0/B69*100)</f>
        <v/>
      </c>
      <c r="D69" s="19" t="n">
        <v>4876</v>
      </c>
      <c r="E69" s="18" t="n">
        <v>437.33643429</v>
      </c>
      <c r="F69" s="20" t="n">
        <v>4.75575054</v>
      </c>
      <c r="G69" s="18" t="n">
        <v>445.11928441</v>
      </c>
      <c r="H69" s="20" t="n">
        <v>13.3344197</v>
      </c>
      <c r="I69" s="18" t="s">
        <v>404</v>
      </c>
      <c r="J69" s="20" t="s">
        <v>404</v>
      </c>
      <c r="K69" s="18" t="s">
        <v>404</v>
      </c>
      <c r="L69" s="20" t="s">
        <v>404</v>
      </c>
      <c r="M69" s="18" t="s">
        <v>404</v>
      </c>
      <c r="N69" s="20" t="s">
        <v>404</v>
      </c>
      <c r="O69" s="18" t="s">
        <v>404</v>
      </c>
      <c r="P69" s="20" t="s">
        <v>404</v>
      </c>
      <c r="Q69" s="18" t="n">
        <v>402.31528114</v>
      </c>
      <c r="R69" s="20" t="n">
        <v>13.90102325</v>
      </c>
    </row>
    <row r="70" spans="1:18">
      <c r="A70" s="15" t="s">
        <v>467</v>
      </c>
      <c r="B70" s="17" t="n">
        <v>6036</v>
      </c>
      <c r="C70" s="18">
        <f>(0.0/B70*100)</f>
        <v/>
      </c>
      <c r="D70" s="19" t="n">
        <v>6036</v>
      </c>
      <c r="E70" s="18" t="n">
        <v>496.09769076</v>
      </c>
      <c r="F70" s="20" t="n">
        <v>3.42903481</v>
      </c>
      <c r="G70" s="18" t="n">
        <v>485.50189268</v>
      </c>
      <c r="H70" s="20" t="n">
        <v>8.36651659</v>
      </c>
      <c r="I70" s="18" t="s">
        <v>404</v>
      </c>
      <c r="J70" s="20" t="s">
        <v>404</v>
      </c>
      <c r="K70" s="18" t="s">
        <v>404</v>
      </c>
      <c r="L70" s="20" t="s">
        <v>404</v>
      </c>
      <c r="M70" s="18" t="s">
        <v>404</v>
      </c>
      <c r="N70" s="20" t="s">
        <v>404</v>
      </c>
      <c r="O70" s="18" t="s">
        <v>404</v>
      </c>
      <c r="P70" s="20" t="s">
        <v>404</v>
      </c>
      <c r="Q70" s="18" t="n">
        <v>466.81039521</v>
      </c>
      <c r="R70" s="20" t="n">
        <v>25.28142508</v>
      </c>
    </row>
    <row r="71" spans="1:18">
      <c r="A71" s="15" t="s">
        <v>468</v>
      </c>
      <c r="B71" s="17" t="n">
        <v>6115</v>
      </c>
      <c r="C71" s="18">
        <f>(0.0/B71*100)</f>
        <v/>
      </c>
      <c r="D71" s="19" t="n">
        <v>6115</v>
      </c>
      <c r="E71" s="18" t="n">
        <v>535.41134453</v>
      </c>
      <c r="F71" s="20" t="n">
        <v>1.83197766</v>
      </c>
      <c r="G71" s="18" t="n">
        <v>536.89295394</v>
      </c>
      <c r="H71" s="20" t="n">
        <v>5.68758629</v>
      </c>
      <c r="I71" s="18" t="n">
        <v>477.62548649</v>
      </c>
      <c r="J71" s="20" t="n">
        <v>16.94240927</v>
      </c>
      <c r="K71" s="18" t="s">
        <v>404</v>
      </c>
      <c r="L71" s="20" t="s">
        <v>404</v>
      </c>
      <c r="M71" s="18" t="s">
        <v>404</v>
      </c>
      <c r="N71" s="20" t="s">
        <v>404</v>
      </c>
      <c r="O71" s="18" t="s">
        <v>404</v>
      </c>
      <c r="P71" s="20" t="s">
        <v>404</v>
      </c>
      <c r="Q71" s="18" t="n">
        <v>505.06237218</v>
      </c>
      <c r="R71" s="20" t="n">
        <v>18.48575221</v>
      </c>
    </row>
    <row r="72" spans="1:18">
      <c r="A72" s="15" t="s">
        <v>469</v>
      </c>
      <c r="B72" s="17" t="n">
        <v>7708</v>
      </c>
      <c r="C72" s="18">
        <f>(0.0/B72*100)</f>
        <v/>
      </c>
      <c r="D72" s="19" t="n">
        <v>7708</v>
      </c>
      <c r="E72" s="18" t="n">
        <v>497.56939974</v>
      </c>
      <c r="F72" s="20" t="n">
        <v>3.28866127</v>
      </c>
      <c r="G72" s="18" t="n">
        <v>500.32861139</v>
      </c>
      <c r="H72" s="20" t="n">
        <v>9.35211722</v>
      </c>
      <c r="I72" s="18" t="n">
        <v>426.00518293</v>
      </c>
      <c r="J72" s="20" t="n">
        <v>18.70621183</v>
      </c>
      <c r="K72" s="18" t="s">
        <v>404</v>
      </c>
      <c r="L72" s="20" t="s">
        <v>404</v>
      </c>
      <c r="M72" s="18" t="s">
        <v>404</v>
      </c>
      <c r="N72" s="20" t="s">
        <v>404</v>
      </c>
      <c r="O72" s="18" t="s">
        <v>404</v>
      </c>
      <c r="P72" s="20" t="s">
        <v>404</v>
      </c>
      <c r="Q72" s="18" t="n">
        <v>505.29618828</v>
      </c>
      <c r="R72" s="20" t="n">
        <v>12.16519431</v>
      </c>
    </row>
    <row r="73" spans="1:18">
      <c r="A73" s="15" t="s">
        <v>470</v>
      </c>
      <c r="B73" s="17" t="n">
        <v>8249</v>
      </c>
      <c r="C73" s="18">
        <f>(0.0/B73*100)</f>
        <v/>
      </c>
      <c r="D73" s="19" t="n">
        <v>8249</v>
      </c>
      <c r="E73" s="18" t="n">
        <v>408.89191491</v>
      </c>
      <c r="F73" s="20" t="n">
        <v>4.89955737</v>
      </c>
      <c r="G73" s="18" t="n">
        <v>412.47307612</v>
      </c>
      <c r="H73" s="20" t="n">
        <v>6.2197809</v>
      </c>
      <c r="I73" s="18" t="n">
        <v>416.92023458</v>
      </c>
      <c r="J73" s="20" t="n">
        <v>15.6110997</v>
      </c>
      <c r="K73" s="18" t="s">
        <v>404</v>
      </c>
      <c r="L73" s="20" t="s">
        <v>404</v>
      </c>
      <c r="M73" s="18" t="s">
        <v>404</v>
      </c>
      <c r="N73" s="20" t="s">
        <v>404</v>
      </c>
      <c r="O73" s="18" t="s">
        <v>404</v>
      </c>
      <c r="P73" s="20" t="s">
        <v>404</v>
      </c>
      <c r="Q73" s="18" t="n">
        <v>395.22441254</v>
      </c>
      <c r="R73" s="20" t="n">
        <v>14.47939121</v>
      </c>
    </row>
    <row r="74" spans="1:18">
      <c r="A74" s="15" t="s">
        <v>471</v>
      </c>
      <c r="B74" s="17" t="n">
        <v>4692</v>
      </c>
      <c r="C74" s="18">
        <f>(484.0/B74*100)</f>
        <v/>
      </c>
      <c r="D74" s="19" t="n">
        <v>4208</v>
      </c>
      <c r="E74" s="18" t="n">
        <v>427.88275499</v>
      </c>
      <c r="F74" s="20" t="n">
        <v>1.92560715</v>
      </c>
      <c r="G74" s="18" t="n">
        <v>406.53761255</v>
      </c>
      <c r="H74" s="20" t="n">
        <v>3.91827663</v>
      </c>
      <c r="I74" s="18" t="s">
        <v>404</v>
      </c>
      <c r="J74" s="20" t="s">
        <v>404</v>
      </c>
      <c r="K74" s="18" t="s">
        <v>404</v>
      </c>
      <c r="L74" s="20" t="s">
        <v>404</v>
      </c>
      <c r="M74" s="18" t="s">
        <v>404</v>
      </c>
      <c r="N74" s="20" t="s">
        <v>404</v>
      </c>
      <c r="O74" s="18" t="s">
        <v>404</v>
      </c>
      <c r="P74" s="20" t="s">
        <v>404</v>
      </c>
      <c r="Q74" s="18" t="n">
        <v>430.25515624</v>
      </c>
      <c r="R74" s="20" t="n">
        <v>3.18166332</v>
      </c>
    </row>
    <row r="75" spans="1:18">
      <c r="A75" s="15" t="s">
        <v>472</v>
      </c>
      <c r="B75" s="17" t="n">
        <v>5375</v>
      </c>
      <c r="C75" s="18">
        <f>(483.0/B75*100)</f>
        <v/>
      </c>
      <c r="D75" s="19" t="n">
        <v>4892</v>
      </c>
      <c r="E75" s="18" t="n">
        <v>354.14477732</v>
      </c>
      <c r="F75" s="20" t="n">
        <v>7.1427807</v>
      </c>
      <c r="G75" s="18" t="n">
        <v>365.6801153</v>
      </c>
      <c r="H75" s="20" t="n">
        <v>5.48160308</v>
      </c>
      <c r="I75" s="18" t="n">
        <v>358.71755534</v>
      </c>
      <c r="J75" s="20" t="n">
        <v>17.67561445</v>
      </c>
      <c r="K75" s="18" t="s">
        <v>404</v>
      </c>
      <c r="L75" s="20" t="s">
        <v>404</v>
      </c>
      <c r="M75" s="18" t="s">
        <v>404</v>
      </c>
      <c r="N75" s="20" t="s">
        <v>404</v>
      </c>
      <c r="O75" s="18" t="s">
        <v>404</v>
      </c>
      <c r="P75" s="20" t="s">
        <v>404</v>
      </c>
      <c r="Q75" s="18" t="n">
        <v>379.67693036</v>
      </c>
      <c r="R75" s="20" t="n">
        <v>8.30487302</v>
      </c>
    </row>
    <row r="76" spans="1:18">
      <c r="A76" s="15" t="s">
        <v>473</v>
      </c>
      <c r="B76" s="17" t="n">
        <v>14167</v>
      </c>
      <c r="C76" s="18">
        <f>(1400.0/B76*100)</f>
        <v/>
      </c>
      <c r="D76" s="19" t="n">
        <v>12767</v>
      </c>
      <c r="E76" s="18" t="n">
        <v>441.19230586</v>
      </c>
      <c r="F76" s="20" t="n">
        <v>3.99034768</v>
      </c>
      <c r="G76" s="18" t="n">
        <v>450.369452</v>
      </c>
      <c r="H76" s="20" t="n">
        <v>8.033100859999999</v>
      </c>
      <c r="I76" s="18" t="n">
        <v>386.2476441</v>
      </c>
      <c r="J76" s="20" t="n">
        <v>13.56131252</v>
      </c>
      <c r="K76" s="18" t="s">
        <v>404</v>
      </c>
      <c r="L76" s="20" t="s">
        <v>404</v>
      </c>
      <c r="M76" s="18" t="s">
        <v>404</v>
      </c>
      <c r="N76" s="20" t="s">
        <v>404</v>
      </c>
      <c r="O76" s="18" t="s">
        <v>404</v>
      </c>
      <c r="P76" s="20" t="s">
        <v>404</v>
      </c>
      <c r="Q76" s="18" t="n">
        <v>416.92067496</v>
      </c>
      <c r="R76" s="20" t="n">
        <v>8.148506169999999</v>
      </c>
    </row>
    <row r="77" spans="1:18">
      <c r="A77" s="15" t="s">
        <v>474</v>
      </c>
      <c r="B77" s="17" t="n">
        <v>6062</v>
      </c>
      <c r="C77" s="18">
        <f>(0.0/B77*100)</f>
        <v/>
      </c>
      <c r="D77" s="19" t="n">
        <v>6062</v>
      </c>
      <c r="E77" s="18" t="n">
        <v>435.05341536</v>
      </c>
      <c r="F77" s="20" t="n">
        <v>9.73776724</v>
      </c>
      <c r="G77" s="18" t="n">
        <v>436.95403406</v>
      </c>
      <c r="H77" s="20" t="n">
        <v>5.31794644</v>
      </c>
      <c r="I77" s="18" t="n">
        <v>401.77446444</v>
      </c>
      <c r="J77" s="20" t="n">
        <v>17.10869405</v>
      </c>
      <c r="K77" s="18" t="s">
        <v>404</v>
      </c>
      <c r="L77" s="20" t="s">
        <v>404</v>
      </c>
      <c r="M77" s="18" t="s">
        <v>404</v>
      </c>
      <c r="N77" s="20" t="s">
        <v>404</v>
      </c>
      <c r="O77" s="18" t="s">
        <v>404</v>
      </c>
      <c r="P77" s="20" t="s">
        <v>404</v>
      </c>
      <c r="Q77" s="18" t="n">
        <v>441.66962089</v>
      </c>
      <c r="R77" s="20" t="n">
        <v>7.46200638</v>
      </c>
    </row>
    <row r="78" spans="1:18">
      <c r="A78" s="15" t="s">
        <v>475</v>
      </c>
      <c r="B78" s="17" t="n">
        <v>5826</v>
      </c>
      <c r="C78" s="18">
        <f>(0.0/B78*100)</f>
        <v/>
      </c>
      <c r="D78" s="19" t="n">
        <v>5826</v>
      </c>
      <c r="E78" s="18" t="n">
        <v>484.36839414</v>
      </c>
      <c r="F78" s="20" t="n">
        <v>5.35722449</v>
      </c>
      <c r="G78" s="18" t="n">
        <v>494.53593734</v>
      </c>
      <c r="H78" s="20" t="n">
        <v>11.4753511</v>
      </c>
      <c r="I78" s="18" t="s">
        <v>404</v>
      </c>
      <c r="J78" s="20" t="s">
        <v>404</v>
      </c>
      <c r="K78" s="18" t="s">
        <v>404</v>
      </c>
      <c r="L78" s="20" t="s">
        <v>404</v>
      </c>
      <c r="M78" s="18" t="s">
        <v>404</v>
      </c>
      <c r="N78" s="20" t="s">
        <v>404</v>
      </c>
      <c r="O78" s="18" t="s">
        <v>404</v>
      </c>
      <c r="P78" s="20" t="s">
        <v>404</v>
      </c>
      <c r="Q78" s="18" t="n">
        <v>489.39868981</v>
      </c>
      <c r="R78" s="20" t="n">
        <v>6.43770672</v>
      </c>
    </row>
    <row customHeight="1" ht="25" r="79" spans="1:18">
      <c r="A79" s="15" t="s">
        <v>476</v>
      </c>
      <c r="B79" s="17" t="n">
        <v>1657</v>
      </c>
      <c r="C79" s="18">
        <f>(21.0/B79*100)</f>
        <v/>
      </c>
      <c r="D79" s="19" t="n">
        <v>1636</v>
      </c>
      <c r="E79" s="18" t="n">
        <v>456.63594046</v>
      </c>
      <c r="F79" s="20" t="n">
        <v>24.47489302</v>
      </c>
      <c r="G79" s="18" t="n">
        <v>476.63843804</v>
      </c>
      <c r="H79" s="20" t="n">
        <v>7.8984342</v>
      </c>
      <c r="I79" s="18" t="s">
        <v>404</v>
      </c>
      <c r="J79" s="20" t="s">
        <v>404</v>
      </c>
      <c r="K79" s="18" t="s">
        <v>404</v>
      </c>
      <c r="L79" s="20" t="s">
        <v>404</v>
      </c>
      <c r="M79" s="18" t="s">
        <v>404</v>
      </c>
      <c r="N79" s="20" t="s">
        <v>404</v>
      </c>
      <c r="O79" s="18" t="s">
        <v>404</v>
      </c>
      <c r="P79" s="20" t="s">
        <v>404</v>
      </c>
      <c r="Q79" s="18" t="n">
        <v>479.01712739</v>
      </c>
      <c r="R79" s="20" t="n">
        <v>15.71088435</v>
      </c>
    </row>
    <row r="80" spans="1:18">
      <c r="A80" s="15" t="s">
        <v>477</v>
      </c>
      <c r="B80" s="17" t="n">
        <v>7841</v>
      </c>
      <c r="C80" s="18">
        <f>(0.0/B80*100)</f>
        <v/>
      </c>
      <c r="D80" s="19" t="n">
        <v>7841</v>
      </c>
      <c r="E80" s="18" t="n">
        <v>430.22229933</v>
      </c>
      <c r="F80" s="20" t="n">
        <v>3.78067153</v>
      </c>
      <c r="G80" s="18" t="n">
        <v>408.06656196</v>
      </c>
      <c r="H80" s="20" t="n">
        <v>9.573150699999999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428.62929951</v>
      </c>
      <c r="F81" s="20" t="n">
        <v>3.99410114</v>
      </c>
      <c r="G81" s="18" t="n">
        <v>440.79200903</v>
      </c>
      <c r="H81" s="20" t="n">
        <v>9.448003269999999</v>
      </c>
      <c r="I81" s="18" t="n">
        <v>505.675185</v>
      </c>
      <c r="J81" s="20" t="n">
        <v>7.77493105</v>
      </c>
      <c r="K81" s="18" t="s">
        <v>404</v>
      </c>
      <c r="L81" s="20" t="s">
        <v>404</v>
      </c>
      <c r="M81" s="18" t="s">
        <v>404</v>
      </c>
      <c r="N81" s="20" t="s">
        <v>404</v>
      </c>
      <c r="O81" s="18" t="s">
        <v>404</v>
      </c>
      <c r="P81" s="20" t="s">
        <v>404</v>
      </c>
      <c r="Q81" s="18" t="n">
        <v>445.51318463</v>
      </c>
      <c r="R81" s="20" t="n">
        <v>17.8191147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504.10161531</v>
      </c>
      <c r="F7" s="20" t="n">
        <v>1.94209971</v>
      </c>
      <c r="G7" s="18" t="n">
        <v>495.76103718</v>
      </c>
      <c r="H7" s="20" t="n">
        <v>10.26921318</v>
      </c>
      <c r="I7" s="18" t="s">
        <v>404</v>
      </c>
      <c r="J7" s="20" t="s">
        <v>404</v>
      </c>
      <c r="K7" s="18" t="s">
        <v>404</v>
      </c>
      <c r="L7" s="20" t="s">
        <v>404</v>
      </c>
      <c r="M7" s="18" t="s">
        <v>404</v>
      </c>
      <c r="N7" s="20" t="s">
        <v>404</v>
      </c>
      <c r="O7" s="18" t="s">
        <v>404</v>
      </c>
      <c r="P7" s="20" t="s">
        <v>404</v>
      </c>
      <c r="Q7" s="18" t="n">
        <v>495.56515</v>
      </c>
      <c r="R7" s="20" t="n">
        <v>8.378617800000001</v>
      </c>
    </row>
    <row r="8" spans="1:18">
      <c r="A8" s="15" t="s">
        <v>405</v>
      </c>
      <c r="B8" s="17" t="n">
        <v>7007</v>
      </c>
      <c r="C8" s="18">
        <f>(0.0/B8*100)</f>
        <v/>
      </c>
      <c r="D8" s="19" t="n">
        <v>7007</v>
      </c>
      <c r="E8" s="18" t="n">
        <v>489.8434323</v>
      </c>
      <c r="F8" s="20" t="n">
        <v>3.99181765</v>
      </c>
      <c r="G8" s="18" t="n">
        <v>460.29774562</v>
      </c>
      <c r="H8" s="20" t="n">
        <v>11.34727803</v>
      </c>
      <c r="I8" s="18" t="n">
        <v>466.6088784</v>
      </c>
      <c r="J8" s="20" t="n">
        <v>20.70904875</v>
      </c>
      <c r="K8" s="18" t="s">
        <v>404</v>
      </c>
      <c r="L8" s="20" t="s">
        <v>404</v>
      </c>
      <c r="M8" s="18" t="s">
        <v>404</v>
      </c>
      <c r="N8" s="20" t="s">
        <v>404</v>
      </c>
      <c r="O8" s="18" t="s">
        <v>404</v>
      </c>
      <c r="P8" s="20" t="s">
        <v>404</v>
      </c>
      <c r="Q8" s="18" t="n">
        <v>495.1844151</v>
      </c>
      <c r="R8" s="20" t="n">
        <v>15.2399117</v>
      </c>
    </row>
    <row r="9" spans="1:18">
      <c r="A9" s="15" t="s">
        <v>406</v>
      </c>
      <c r="B9" s="17" t="n">
        <v>9651</v>
      </c>
      <c r="C9" s="18">
        <f>(575.0/B9*100)</f>
        <v/>
      </c>
      <c r="D9" s="19" t="n">
        <v>9076</v>
      </c>
      <c r="E9" s="18" t="n">
        <v>501.33074776</v>
      </c>
      <c r="F9" s="20" t="n">
        <v>3.00081652</v>
      </c>
      <c r="G9" s="18" t="n">
        <v>475.71481127</v>
      </c>
      <c r="H9" s="20" t="n">
        <v>23.51627064</v>
      </c>
      <c r="I9" s="18" t="n">
        <v>506.54639319</v>
      </c>
      <c r="J9" s="20" t="n">
        <v>29.63683772</v>
      </c>
      <c r="K9" s="18" t="s">
        <v>404</v>
      </c>
      <c r="L9" s="20" t="s">
        <v>404</v>
      </c>
      <c r="M9" s="18" t="s">
        <v>404</v>
      </c>
      <c r="N9" s="20" t="s">
        <v>404</v>
      </c>
      <c r="O9" s="18" t="s">
        <v>404</v>
      </c>
      <c r="P9" s="20" t="s">
        <v>404</v>
      </c>
      <c r="Q9" s="18" t="n">
        <v>516.28244941</v>
      </c>
      <c r="R9" s="20" t="n">
        <v>19.34994153</v>
      </c>
    </row>
    <row r="10" spans="1:18">
      <c r="A10" s="15" t="s">
        <v>407</v>
      </c>
      <c r="B10" s="17" t="n">
        <v>20058</v>
      </c>
      <c r="C10" s="18">
        <f>(3112.0/B10*100)</f>
        <v/>
      </c>
      <c r="D10" s="19" t="n">
        <v>16946</v>
      </c>
      <c r="E10" s="18" t="n">
        <v>527.1632882599999</v>
      </c>
      <c r="F10" s="20" t="n">
        <v>2.46627731</v>
      </c>
      <c r="G10" s="18" t="n">
        <v>529.9167350500001</v>
      </c>
      <c r="H10" s="20" t="n">
        <v>19.17133486</v>
      </c>
      <c r="I10" s="18" t="n">
        <v>574.86121621</v>
      </c>
      <c r="J10" s="20" t="n">
        <v>10.5507028</v>
      </c>
      <c r="K10" s="18" t="s">
        <v>404</v>
      </c>
      <c r="L10" s="20" t="s">
        <v>404</v>
      </c>
      <c r="M10" s="18" t="s">
        <v>404</v>
      </c>
      <c r="N10" s="20" t="s">
        <v>404</v>
      </c>
      <c r="O10" s="18" t="s">
        <v>404</v>
      </c>
      <c r="P10" s="20" t="s">
        <v>404</v>
      </c>
      <c r="Q10" s="18" t="n">
        <v>487.65132108</v>
      </c>
      <c r="R10" s="20" t="n">
        <v>23.80986624</v>
      </c>
    </row>
    <row r="11" spans="1:18">
      <c r="A11" s="15" t="s">
        <v>408</v>
      </c>
      <c r="B11" s="17" t="n">
        <v>7053</v>
      </c>
      <c r="C11" s="18">
        <f>(137.0/B11*100)</f>
        <v/>
      </c>
      <c r="D11" s="19" t="n">
        <v>6916</v>
      </c>
      <c r="E11" s="18" t="n">
        <v>461.44243536</v>
      </c>
      <c r="F11" s="20" t="n">
        <v>3.11991623</v>
      </c>
      <c r="G11" s="18" t="n">
        <v>465.36151054</v>
      </c>
      <c r="H11" s="20" t="n">
        <v>6.70511529</v>
      </c>
      <c r="I11" s="18" t="n">
        <v>423.48994856</v>
      </c>
      <c r="J11" s="20" t="n">
        <v>17.55221623</v>
      </c>
      <c r="K11" s="18" t="s">
        <v>404</v>
      </c>
      <c r="L11" s="20" t="s">
        <v>404</v>
      </c>
      <c r="M11" s="18" t="s">
        <v>404</v>
      </c>
      <c r="N11" s="20" t="s">
        <v>404</v>
      </c>
      <c r="O11" s="18" t="s">
        <v>404</v>
      </c>
      <c r="P11" s="20" t="s">
        <v>404</v>
      </c>
      <c r="Q11" s="18" t="n">
        <v>427.16284016</v>
      </c>
      <c r="R11" s="20" t="n">
        <v>17.6668358</v>
      </c>
    </row>
    <row r="12" spans="1:18">
      <c r="A12" s="15" t="s">
        <v>409</v>
      </c>
      <c r="B12" s="17" t="n">
        <v>6894</v>
      </c>
      <c r="C12" s="18">
        <f>(106.0/B12*100)</f>
        <v/>
      </c>
      <c r="D12" s="19" t="n">
        <v>6788</v>
      </c>
      <c r="E12" s="18" t="n">
        <v>487.17074754</v>
      </c>
      <c r="F12" s="20" t="n">
        <v>3.433705</v>
      </c>
      <c r="G12" s="18" t="n">
        <v>491.21658308</v>
      </c>
      <c r="H12" s="20" t="n">
        <v>6.88768688</v>
      </c>
      <c r="I12" s="18" t="n">
        <v>410.91425449</v>
      </c>
      <c r="J12" s="20" t="n">
        <v>10.00626974</v>
      </c>
      <c r="K12" s="18" t="s">
        <v>404</v>
      </c>
      <c r="L12" s="20" t="s">
        <v>404</v>
      </c>
      <c r="M12" s="18" t="s">
        <v>404</v>
      </c>
      <c r="N12" s="20" t="s">
        <v>404</v>
      </c>
      <c r="O12" s="18" t="s">
        <v>404</v>
      </c>
      <c r="P12" s="20" t="s">
        <v>404</v>
      </c>
      <c r="Q12" s="18" t="n">
        <v>452.88817232</v>
      </c>
      <c r="R12" s="20" t="n">
        <v>19.25239125</v>
      </c>
    </row>
    <row r="13" spans="1:18">
      <c r="A13" s="15" t="s">
        <v>410</v>
      </c>
      <c r="B13" s="17" t="n">
        <v>7161</v>
      </c>
      <c r="C13" s="18">
        <f>(1175.0/B13*100)</f>
        <v/>
      </c>
      <c r="D13" s="19" t="n">
        <v>5986</v>
      </c>
      <c r="E13" s="18" t="n">
        <v>502.56296261</v>
      </c>
      <c r="F13" s="20" t="n">
        <v>3.32256839</v>
      </c>
      <c r="G13" s="18" t="n">
        <v>487.9017004</v>
      </c>
      <c r="H13" s="20" t="n">
        <v>7.17294053</v>
      </c>
      <c r="I13" s="18" t="n">
        <v>501.03250557</v>
      </c>
      <c r="J13" s="20" t="n">
        <v>8.45176485</v>
      </c>
      <c r="K13" s="18" t="s">
        <v>404</v>
      </c>
      <c r="L13" s="20" t="s">
        <v>404</v>
      </c>
      <c r="M13" s="18" t="s">
        <v>404</v>
      </c>
      <c r="N13" s="20" t="s">
        <v>404</v>
      </c>
      <c r="O13" s="18" t="s">
        <v>404</v>
      </c>
      <c r="P13" s="20" t="s">
        <v>404</v>
      </c>
      <c r="Q13" s="18" t="n">
        <v>475.89584235</v>
      </c>
      <c r="R13" s="20" t="n">
        <v>12.78500494</v>
      </c>
    </row>
    <row r="14" spans="1:18">
      <c r="A14" s="15" t="s">
        <v>411</v>
      </c>
      <c r="B14" s="17" t="n">
        <v>5587</v>
      </c>
      <c r="C14" s="18">
        <f>(33.0/B14*100)</f>
        <v/>
      </c>
      <c r="D14" s="19" t="n">
        <v>5554</v>
      </c>
      <c r="E14" s="18" t="n">
        <v>520.3332917499999</v>
      </c>
      <c r="F14" s="20" t="n">
        <v>2.32434975</v>
      </c>
      <c r="G14" s="18" t="n">
        <v>510.00953026</v>
      </c>
      <c r="H14" s="20" t="n">
        <v>5.17564323</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526.61460449</v>
      </c>
      <c r="F15" s="20" t="n">
        <v>2.64768563</v>
      </c>
      <c r="G15" s="18" t="n">
        <v>502.96932341</v>
      </c>
      <c r="H15" s="20" t="n">
        <v>7.42680802</v>
      </c>
      <c r="I15" s="18" t="n">
        <v>557.7863252</v>
      </c>
      <c r="J15" s="20" t="n">
        <v>24.52307226</v>
      </c>
      <c r="K15" s="18" t="s">
        <v>404</v>
      </c>
      <c r="L15" s="20" t="s">
        <v>404</v>
      </c>
      <c r="M15" s="18" t="s">
        <v>404</v>
      </c>
      <c r="N15" s="20" t="s">
        <v>404</v>
      </c>
      <c r="O15" s="18" t="s">
        <v>404</v>
      </c>
      <c r="P15" s="20" t="s">
        <v>404</v>
      </c>
      <c r="Q15" s="18" t="n">
        <v>525.35016453</v>
      </c>
      <c r="R15" s="20" t="n">
        <v>20.22375364</v>
      </c>
    </row>
    <row r="16" spans="1:18">
      <c r="A16" s="15" t="s">
        <v>413</v>
      </c>
      <c r="B16" s="17" t="n">
        <v>6108</v>
      </c>
      <c r="C16" s="18">
        <f>(495.0/B16*100)</f>
        <v/>
      </c>
      <c r="D16" s="19" t="n">
        <v>5613</v>
      </c>
      <c r="E16" s="18" t="n">
        <v>502.25691185</v>
      </c>
      <c r="F16" s="20" t="n">
        <v>3.32774584</v>
      </c>
      <c r="G16" s="18" t="n">
        <v>540.04101171</v>
      </c>
      <c r="H16" s="20" t="n">
        <v>11.26301592</v>
      </c>
      <c r="I16" s="18" t="n">
        <v>453.02800843</v>
      </c>
      <c r="J16" s="20" t="n">
        <v>23.24152593</v>
      </c>
      <c r="K16" s="18" t="s">
        <v>404</v>
      </c>
      <c r="L16" s="20" t="s">
        <v>404</v>
      </c>
      <c r="M16" s="18" t="s">
        <v>404</v>
      </c>
      <c r="N16" s="20" t="s">
        <v>404</v>
      </c>
      <c r="O16" s="18" t="s">
        <v>404</v>
      </c>
      <c r="P16" s="20" t="s">
        <v>404</v>
      </c>
      <c r="Q16" s="18" t="n">
        <v>539.24309521</v>
      </c>
      <c r="R16" s="20" t="n">
        <v>23.09079467</v>
      </c>
    </row>
    <row r="17" spans="1:18">
      <c r="A17" s="15" t="s">
        <v>414</v>
      </c>
      <c r="B17" s="17" t="n">
        <v>6504</v>
      </c>
      <c r="C17" s="18">
        <f>(1325.0/B17*100)</f>
        <v/>
      </c>
      <c r="D17" s="19" t="n">
        <v>5179</v>
      </c>
      <c r="E17" s="18" t="n">
        <v>505.5994353</v>
      </c>
      <c r="F17" s="20" t="n">
        <v>4.66913197</v>
      </c>
      <c r="G17" s="18" t="n">
        <v>522.72291891</v>
      </c>
      <c r="H17" s="20" t="n">
        <v>17.33241764</v>
      </c>
      <c r="I17" s="18" t="n">
        <v>555.97821015</v>
      </c>
      <c r="J17" s="20" t="n">
        <v>18.13321394</v>
      </c>
      <c r="K17" s="18" t="s">
        <v>404</v>
      </c>
      <c r="L17" s="20" t="s">
        <v>404</v>
      </c>
      <c r="M17" s="18" t="s">
        <v>404</v>
      </c>
      <c r="N17" s="20" t="s">
        <v>404</v>
      </c>
      <c r="O17" s="18" t="s">
        <v>404</v>
      </c>
      <c r="P17" s="20" t="s">
        <v>404</v>
      </c>
      <c r="Q17" s="18" t="n">
        <v>511.08147578</v>
      </c>
      <c r="R17" s="20" t="n">
        <v>15.87043594</v>
      </c>
    </row>
    <row r="18" spans="1:18">
      <c r="A18" s="15" t="s">
        <v>415</v>
      </c>
      <c r="B18" s="17" t="n">
        <v>5532</v>
      </c>
      <c r="C18" s="18">
        <f>(0.0/B18*100)</f>
        <v/>
      </c>
      <c r="D18" s="19" t="n">
        <v>5532</v>
      </c>
      <c r="E18" s="18" t="n">
        <v>467.24042287</v>
      </c>
      <c r="F18" s="20" t="n">
        <v>4.51147508</v>
      </c>
      <c r="G18" s="18" t="n">
        <v>468.27521601</v>
      </c>
      <c r="H18" s="20" t="n">
        <v>12.32628954</v>
      </c>
      <c r="I18" s="18" t="n">
        <v>452.51928893</v>
      </c>
      <c r="J18" s="20" t="n">
        <v>31.7941718</v>
      </c>
      <c r="K18" s="18" t="s">
        <v>404</v>
      </c>
      <c r="L18" s="20" t="s">
        <v>404</v>
      </c>
      <c r="M18" s="18" t="s">
        <v>404</v>
      </c>
      <c r="N18" s="20" t="s">
        <v>404</v>
      </c>
      <c r="O18" s="18" t="s">
        <v>404</v>
      </c>
      <c r="P18" s="20" t="s">
        <v>404</v>
      </c>
      <c r="Q18" s="18" t="n">
        <v>460.58633981</v>
      </c>
      <c r="R18" s="20" t="n">
        <v>27.18089184</v>
      </c>
    </row>
    <row r="19" spans="1:18">
      <c r="A19" s="15" t="s">
        <v>416</v>
      </c>
      <c r="B19" s="17" t="n">
        <v>5658</v>
      </c>
      <c r="C19" s="18">
        <f>(327.0/B19*100)</f>
        <v/>
      </c>
      <c r="D19" s="19" t="n">
        <v>5331</v>
      </c>
      <c r="E19" s="18" t="n">
        <v>471.66637146</v>
      </c>
      <c r="F19" s="20" t="n">
        <v>3.59625549</v>
      </c>
      <c r="G19" s="18" t="n">
        <v>461.61569542</v>
      </c>
      <c r="H19" s="20" t="n">
        <v>16.53931199</v>
      </c>
      <c r="I19" s="18" t="n">
        <v>496.60113264</v>
      </c>
      <c r="J19" s="20" t="n">
        <v>31.80045841</v>
      </c>
      <c r="K19" s="18" t="s">
        <v>404</v>
      </c>
      <c r="L19" s="20" t="s">
        <v>404</v>
      </c>
      <c r="M19" s="18" t="s">
        <v>404</v>
      </c>
      <c r="N19" s="20" t="s">
        <v>404</v>
      </c>
      <c r="O19" s="18" t="s">
        <v>404</v>
      </c>
      <c r="P19" s="20" t="s">
        <v>404</v>
      </c>
      <c r="Q19" s="18" t="n">
        <v>446.06052665</v>
      </c>
      <c r="R19" s="20" t="n">
        <v>27.4480546</v>
      </c>
    </row>
    <row r="20" spans="1:18">
      <c r="A20" s="15" t="s">
        <v>417</v>
      </c>
      <c r="B20" s="17" t="n">
        <v>3371</v>
      </c>
      <c r="C20" s="18">
        <f>(24.0/B20*100)</f>
        <v/>
      </c>
      <c r="D20" s="19" t="n">
        <v>3347</v>
      </c>
      <c r="E20" s="18" t="n">
        <v>482.28254681</v>
      </c>
      <c r="F20" s="20" t="n">
        <v>2.0588522</v>
      </c>
      <c r="G20" s="18" t="n">
        <v>480.70800925</v>
      </c>
      <c r="H20" s="20" t="n">
        <v>9.14818245</v>
      </c>
      <c r="I20" s="18" t="n">
        <v>426.40696842</v>
      </c>
      <c r="J20" s="20" t="n">
        <v>18.78917593</v>
      </c>
      <c r="K20" s="18" t="s">
        <v>404</v>
      </c>
      <c r="L20" s="20" t="s">
        <v>404</v>
      </c>
      <c r="M20" s="18" t="s">
        <v>404</v>
      </c>
      <c r="N20" s="20" t="s">
        <v>404</v>
      </c>
      <c r="O20" s="18" t="s">
        <v>404</v>
      </c>
      <c r="P20" s="20" t="s">
        <v>404</v>
      </c>
      <c r="Q20" s="18" t="n">
        <v>477.39201534</v>
      </c>
      <c r="R20" s="20" t="n">
        <v>9.61885352</v>
      </c>
    </row>
    <row r="21" spans="1:18">
      <c r="A21" s="15" t="s">
        <v>418</v>
      </c>
      <c r="B21" s="17" t="n">
        <v>5741</v>
      </c>
      <c r="C21" s="18">
        <f>(0.0/B21*100)</f>
        <v/>
      </c>
      <c r="D21" s="19" t="n">
        <v>5741</v>
      </c>
      <c r="E21" s="18" t="n">
        <v>522.3368815600001</v>
      </c>
      <c r="F21" s="20" t="n">
        <v>2.74789269</v>
      </c>
      <c r="G21" s="18" t="n">
        <v>484.273074</v>
      </c>
      <c r="H21" s="20" t="n">
        <v>17.58005658</v>
      </c>
      <c r="I21" s="18" t="n">
        <v>511.53940143</v>
      </c>
      <c r="J21" s="20" t="n">
        <v>7.28365803</v>
      </c>
      <c r="K21" s="18" t="s">
        <v>404</v>
      </c>
      <c r="L21" s="20" t="s">
        <v>404</v>
      </c>
      <c r="M21" s="18" t="s">
        <v>404</v>
      </c>
      <c r="N21" s="20" t="s">
        <v>404</v>
      </c>
      <c r="O21" s="18" t="s">
        <v>404</v>
      </c>
      <c r="P21" s="20" t="s">
        <v>404</v>
      </c>
      <c r="Q21" s="18" t="n">
        <v>509.58618117</v>
      </c>
      <c r="R21" s="20" t="n">
        <v>13.26160655</v>
      </c>
    </row>
    <row r="22" spans="1:18">
      <c r="A22" s="15" t="s">
        <v>419</v>
      </c>
      <c r="B22" s="17" t="n">
        <v>6598</v>
      </c>
      <c r="C22" s="18">
        <f>(0.0/B22*100)</f>
        <v/>
      </c>
      <c r="D22" s="19" t="n">
        <v>6598</v>
      </c>
      <c r="E22" s="18" t="n">
        <v>476.65444121</v>
      </c>
      <c r="F22" s="20" t="n">
        <v>3.85779505</v>
      </c>
      <c r="G22" s="18" t="n">
        <v>522.19693477</v>
      </c>
      <c r="H22" s="20" t="n">
        <v>15.61335984</v>
      </c>
      <c r="I22" s="18" t="n">
        <v>499.77848672</v>
      </c>
      <c r="J22" s="20" t="n">
        <v>29.33487193</v>
      </c>
      <c r="K22" s="18" t="s">
        <v>404</v>
      </c>
      <c r="L22" s="20" t="s">
        <v>404</v>
      </c>
      <c r="M22" s="18" t="s">
        <v>404</v>
      </c>
      <c r="N22" s="20" t="s">
        <v>404</v>
      </c>
      <c r="O22" s="18" t="s">
        <v>404</v>
      </c>
      <c r="P22" s="20" t="s">
        <v>404</v>
      </c>
      <c r="Q22" s="18" t="n">
        <v>502.2497186</v>
      </c>
      <c r="R22" s="20" t="n">
        <v>24.70529122</v>
      </c>
    </row>
    <row r="23" spans="1:18">
      <c r="A23" s="15" t="s">
        <v>420</v>
      </c>
      <c r="B23" s="17" t="n">
        <v>11583</v>
      </c>
      <c r="C23" s="18">
        <f>(3185.0/B23*100)</f>
        <v/>
      </c>
      <c r="D23" s="19" t="n">
        <v>8398</v>
      </c>
      <c r="E23" s="18" t="n">
        <v>490.77641486</v>
      </c>
      <c r="F23" s="20" t="n">
        <v>3.96357958</v>
      </c>
      <c r="G23" s="18" t="n">
        <v>467.57095045</v>
      </c>
      <c r="H23" s="20" t="n">
        <v>23.09806985</v>
      </c>
      <c r="I23" s="18" t="n">
        <v>471.15256927</v>
      </c>
      <c r="J23" s="20" t="n">
        <v>22.80420938</v>
      </c>
      <c r="K23" s="18" t="s">
        <v>404</v>
      </c>
      <c r="L23" s="20" t="s">
        <v>404</v>
      </c>
      <c r="M23" s="18" t="s">
        <v>404</v>
      </c>
      <c r="N23" s="20" t="s">
        <v>404</v>
      </c>
      <c r="O23" s="18" t="s">
        <v>404</v>
      </c>
      <c r="P23" s="20" t="s">
        <v>404</v>
      </c>
      <c r="Q23" s="18" t="n">
        <v>514.63145697</v>
      </c>
      <c r="R23" s="20" t="n">
        <v>13.60489406</v>
      </c>
    </row>
    <row r="24" spans="1:18">
      <c r="A24" s="15" t="s">
        <v>421</v>
      </c>
      <c r="B24" s="17" t="n">
        <v>6647</v>
      </c>
      <c r="C24" s="18">
        <f>(0.0/B24*100)</f>
        <v/>
      </c>
      <c r="D24" s="19" t="n">
        <v>6647</v>
      </c>
      <c r="E24" s="18" t="n">
        <v>516.86516635</v>
      </c>
      <c r="F24" s="20" t="n">
        <v>3.30848647</v>
      </c>
      <c r="G24" s="18" t="n">
        <v>507.22582678</v>
      </c>
      <c r="H24" s="20" t="n">
        <v>20.41299773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523.8821185199999</v>
      </c>
      <c r="F25" s="20" t="n">
        <v>4.13457269</v>
      </c>
      <c r="G25" s="18" t="n">
        <v>500.9934311</v>
      </c>
      <c r="H25" s="20" t="n">
        <v>6.84435879</v>
      </c>
      <c r="I25" s="18" t="n">
        <v>428.82939861</v>
      </c>
      <c r="J25" s="20" t="n">
        <v>33.92674441</v>
      </c>
      <c r="K25" s="18" t="s">
        <v>404</v>
      </c>
      <c r="L25" s="20" t="s">
        <v>404</v>
      </c>
      <c r="M25" s="18" t="s">
        <v>404</v>
      </c>
      <c r="N25" s="20" t="s">
        <v>404</v>
      </c>
      <c r="O25" s="18" t="s">
        <v>404</v>
      </c>
      <c r="P25" s="20" t="s">
        <v>404</v>
      </c>
      <c r="Q25" s="18" t="n">
        <v>528.5033442500001</v>
      </c>
      <c r="R25" s="20" t="n">
        <v>25.52371284</v>
      </c>
    </row>
    <row r="26" spans="1:18">
      <c r="A26" s="15" t="s">
        <v>423</v>
      </c>
      <c r="B26" s="17" t="n">
        <v>4869</v>
      </c>
      <c r="C26" s="18">
        <f>(11.0/B26*100)</f>
        <v/>
      </c>
      <c r="D26" s="19" t="n">
        <v>4858</v>
      </c>
      <c r="E26" s="18" t="n">
        <v>488.64405016</v>
      </c>
      <c r="F26" s="20" t="n">
        <v>1.93398191</v>
      </c>
      <c r="G26" s="18" t="n">
        <v>480.05317541</v>
      </c>
      <c r="H26" s="20" t="n">
        <v>13.14926859</v>
      </c>
      <c r="I26" s="18" t="n">
        <v>468.84242157</v>
      </c>
      <c r="J26" s="20" t="n">
        <v>18.3846845</v>
      </c>
      <c r="K26" s="18" t="s">
        <v>404</v>
      </c>
      <c r="L26" s="20" t="s">
        <v>404</v>
      </c>
      <c r="M26" s="18" t="s">
        <v>404</v>
      </c>
      <c r="N26" s="20" t="s">
        <v>404</v>
      </c>
      <c r="O26" s="18" t="s">
        <v>404</v>
      </c>
      <c r="P26" s="20" t="s">
        <v>404</v>
      </c>
      <c r="Q26" s="18" t="n">
        <v>464.08819937</v>
      </c>
      <c r="R26" s="20" t="n">
        <v>15.41317986</v>
      </c>
    </row>
    <row r="27" spans="1:18">
      <c r="A27" s="15" t="s">
        <v>424</v>
      </c>
      <c r="B27" s="17" t="n">
        <v>5299</v>
      </c>
      <c r="C27" s="18">
        <f>(0.0/B27*100)</f>
        <v/>
      </c>
      <c r="D27" s="19" t="n">
        <v>5299</v>
      </c>
      <c r="E27" s="18" t="n">
        <v>483.77054028</v>
      </c>
      <c r="F27" s="20" t="n">
        <v>1.57491691</v>
      </c>
      <c r="G27" s="18" t="n">
        <v>440.94711942</v>
      </c>
      <c r="H27" s="20" t="n">
        <v>5.18713061</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(500.0/B28*100)</f>
        <v/>
      </c>
      <c r="D28" s="19" t="n">
        <v>7068</v>
      </c>
      <c r="E28" s="18" t="n">
        <v>422.42544834</v>
      </c>
      <c r="F28" s="20" t="n">
        <v>3.08925774</v>
      </c>
      <c r="G28" s="18" t="n">
        <v>457.73424372</v>
      </c>
      <c r="H28" s="20" t="n">
        <v>11.67622475</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509.37900407</v>
      </c>
      <c r="F29" s="20" t="n">
        <v>5.51981368</v>
      </c>
      <c r="G29" s="18" t="n">
        <v>458.84826949</v>
      </c>
      <c r="H29" s="20" t="n">
        <v>31.73096522</v>
      </c>
      <c r="I29" s="18" t="n">
        <v>485.11514984</v>
      </c>
      <c r="J29" s="20" t="n">
        <v>11.57716724</v>
      </c>
      <c r="K29" s="18" t="s">
        <v>404</v>
      </c>
      <c r="L29" s="20" t="s">
        <v>404</v>
      </c>
      <c r="M29" s="18" t="s">
        <v>404</v>
      </c>
      <c r="N29" s="20" t="s">
        <v>404</v>
      </c>
      <c r="O29" s="18" t="s">
        <v>404</v>
      </c>
      <c r="P29" s="20" t="s">
        <v>404</v>
      </c>
      <c r="Q29" s="18" t="n">
        <v>522.2318431</v>
      </c>
      <c r="R29" s="20" t="n">
        <v>51.74344135</v>
      </c>
    </row>
    <row r="30" spans="1:18">
      <c r="A30" s="15" t="s">
        <v>427</v>
      </c>
      <c r="B30" s="17" t="n">
        <v>4520</v>
      </c>
      <c r="C30" s="18">
        <f>(1053.0/B30*100)</f>
        <v/>
      </c>
      <c r="D30" s="19" t="n">
        <v>3467</v>
      </c>
      <c r="E30" s="18" t="n">
        <v>513.65682081</v>
      </c>
      <c r="F30" s="20" t="n">
        <v>3.14981243</v>
      </c>
      <c r="G30" s="18" t="n">
        <v>529.79042767</v>
      </c>
      <c r="H30" s="20" t="n">
        <v>42.29855773</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514.65877256</v>
      </c>
      <c r="F31" s="20" t="n">
        <v>2.84053373</v>
      </c>
      <c r="G31" s="18" t="n">
        <v>491.66999592</v>
      </c>
      <c r="H31" s="20" t="n">
        <v>13.98490459</v>
      </c>
      <c r="I31" s="18" t="n">
        <v>505.9367004</v>
      </c>
      <c r="J31" s="20" t="n">
        <v>11.94714589</v>
      </c>
      <c r="K31" s="18" t="s">
        <v>404</v>
      </c>
      <c r="L31" s="20" t="s">
        <v>404</v>
      </c>
      <c r="M31" s="18" t="s">
        <v>404</v>
      </c>
      <c r="N31" s="20" t="s">
        <v>404</v>
      </c>
      <c r="O31" s="18" t="s">
        <v>404</v>
      </c>
      <c r="P31" s="20" t="s">
        <v>404</v>
      </c>
      <c r="Q31" s="18" t="n">
        <v>517.2822671500001</v>
      </c>
      <c r="R31" s="20" t="n">
        <v>12.8559008</v>
      </c>
    </row>
    <row r="32" spans="1:18">
      <c r="A32" s="15" t="s">
        <v>429</v>
      </c>
      <c r="B32" s="17" t="n">
        <v>4478</v>
      </c>
      <c r="C32" s="18">
        <f>(0.0/B32*100)</f>
        <v/>
      </c>
      <c r="D32" s="19" t="n">
        <v>4478</v>
      </c>
      <c r="E32" s="18" t="n">
        <v>505.43753294</v>
      </c>
      <c r="F32" s="20" t="n">
        <v>2.58728623</v>
      </c>
      <c r="G32" s="18" t="n">
        <v>489.16133667</v>
      </c>
      <c r="H32" s="20" t="n">
        <v>6.60404774</v>
      </c>
      <c r="I32" s="18" t="n">
        <v>532.45615257</v>
      </c>
      <c r="J32" s="20" t="n">
        <v>16.58765802</v>
      </c>
      <c r="K32" s="18" t="s">
        <v>404</v>
      </c>
      <c r="L32" s="20" t="s">
        <v>404</v>
      </c>
      <c r="M32" s="18" t="s">
        <v>404</v>
      </c>
      <c r="N32" s="20" t="s">
        <v>404</v>
      </c>
      <c r="O32" s="18" t="s">
        <v>404</v>
      </c>
      <c r="P32" s="20" t="s">
        <v>404</v>
      </c>
      <c r="Q32" s="18" t="n">
        <v>500.60789972</v>
      </c>
      <c r="R32" s="20" t="n">
        <v>10.27409706</v>
      </c>
    </row>
    <row r="33" spans="1:18">
      <c r="A33" s="15" t="s">
        <v>430</v>
      </c>
      <c r="B33" s="17" t="n">
        <v>7325</v>
      </c>
      <c r="C33" s="18">
        <f>(29.0/B33*100)</f>
        <v/>
      </c>
      <c r="D33" s="19" t="n">
        <v>7296</v>
      </c>
      <c r="E33" s="18" t="n">
        <v>508.06700076</v>
      </c>
      <c r="F33" s="20" t="n">
        <v>2.98200191</v>
      </c>
      <c r="G33" s="18" t="n">
        <v>554.70413581</v>
      </c>
      <c r="H33" s="20" t="n">
        <v>14.27394118</v>
      </c>
      <c r="I33" s="18" t="n">
        <v>420.73071339</v>
      </c>
      <c r="J33" s="20" t="n">
        <v>5.67405709</v>
      </c>
      <c r="K33" s="18" t="s">
        <v>404</v>
      </c>
      <c r="L33" s="20" t="s">
        <v>404</v>
      </c>
      <c r="M33" s="18" t="s">
        <v>404</v>
      </c>
      <c r="N33" s="20" t="s">
        <v>404</v>
      </c>
      <c r="O33" s="18" t="s">
        <v>404</v>
      </c>
      <c r="P33" s="20" t="s">
        <v>404</v>
      </c>
      <c r="Q33" s="18" t="n">
        <v>520.11347992</v>
      </c>
      <c r="R33" s="20" t="n">
        <v>22.72077026</v>
      </c>
    </row>
    <row r="34" spans="1:18">
      <c r="A34" s="15" t="s">
        <v>431</v>
      </c>
      <c r="B34" s="17" t="n">
        <v>6350</v>
      </c>
      <c r="C34" s="18">
        <f>(0.0/B34*100)</f>
        <v/>
      </c>
      <c r="D34" s="19" t="n">
        <v>6350</v>
      </c>
      <c r="E34" s="18" t="n">
        <v>453.4563201</v>
      </c>
      <c r="F34" s="20" t="n">
        <v>3.3163357</v>
      </c>
      <c r="G34" s="18" t="n">
        <v>442.19722211</v>
      </c>
      <c r="H34" s="20" t="n">
        <v>12.1128646</v>
      </c>
      <c r="I34" s="18" t="n">
        <v>428.74588183</v>
      </c>
      <c r="J34" s="20" t="n">
        <v>41.16416166</v>
      </c>
      <c r="K34" s="18" t="s">
        <v>404</v>
      </c>
      <c r="L34" s="20" t="s">
        <v>404</v>
      </c>
      <c r="M34" s="18" t="s">
        <v>404</v>
      </c>
      <c r="N34" s="20" t="s">
        <v>404</v>
      </c>
      <c r="O34" s="18" t="s">
        <v>404</v>
      </c>
      <c r="P34" s="20" t="s">
        <v>404</v>
      </c>
      <c r="Q34" s="18" t="n">
        <v>477.5076931</v>
      </c>
      <c r="R34" s="20" t="n">
        <v>16.20179064</v>
      </c>
    </row>
    <row r="35" spans="1:18">
      <c r="A35" s="15" t="s">
        <v>432</v>
      </c>
      <c r="B35" s="17" t="n">
        <v>6406</v>
      </c>
      <c r="C35" s="18">
        <f>(450.0/B35*100)</f>
        <v/>
      </c>
      <c r="D35" s="19" t="n">
        <v>5956</v>
      </c>
      <c r="E35" s="18" t="n">
        <v>507.23382386</v>
      </c>
      <c r="F35" s="20" t="n">
        <v>1.89606886</v>
      </c>
      <c r="G35" s="18" t="n">
        <v>512.10757169</v>
      </c>
      <c r="H35" s="20" t="n">
        <v>2.98123575</v>
      </c>
      <c r="I35" s="18" t="n">
        <v>480.29015198</v>
      </c>
      <c r="J35" s="20" t="n">
        <v>4.18430938</v>
      </c>
      <c r="K35" s="18" t="s">
        <v>404</v>
      </c>
      <c r="L35" s="20" t="s">
        <v>404</v>
      </c>
      <c r="M35" s="18" t="s">
        <v>404</v>
      </c>
      <c r="N35" s="20" t="s">
        <v>404</v>
      </c>
      <c r="O35" s="18" t="s">
        <v>404</v>
      </c>
      <c r="P35" s="20" t="s">
        <v>404</v>
      </c>
      <c r="Q35" s="18" t="n">
        <v>510.59667487</v>
      </c>
      <c r="R35" s="20" t="n">
        <v>4.92706599</v>
      </c>
    </row>
    <row r="36" spans="1:18">
      <c r="A36" s="15" t="s">
        <v>433</v>
      </c>
      <c r="B36" s="17" t="n">
        <v>6736</v>
      </c>
      <c r="C36" s="18">
        <f>(82.0/B36*100)</f>
        <v/>
      </c>
      <c r="D36" s="19" t="n">
        <v>6654</v>
      </c>
      <c r="E36" s="18" t="n">
        <v>496.54908398</v>
      </c>
      <c r="F36" s="20" t="n">
        <v>2.53093382</v>
      </c>
      <c r="G36" s="18" t="n">
        <v>465.57408024</v>
      </c>
      <c r="H36" s="20" t="n">
        <v>11.03206377</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501.45250312</v>
      </c>
      <c r="F37" s="20" t="n">
        <v>3.56957974</v>
      </c>
      <c r="G37" s="18" t="n">
        <v>493.03530071</v>
      </c>
      <c r="H37" s="20" t="n">
        <v>8.97240532</v>
      </c>
      <c r="I37" s="18" t="n">
        <v>577.41200446</v>
      </c>
      <c r="J37" s="20" t="n">
        <v>10.53940533</v>
      </c>
      <c r="K37" s="18" t="s">
        <v>404</v>
      </c>
      <c r="L37" s="20" t="s">
        <v>404</v>
      </c>
      <c r="M37" s="18" t="s">
        <v>404</v>
      </c>
      <c r="N37" s="20" t="s">
        <v>404</v>
      </c>
      <c r="O37" s="18" t="s">
        <v>404</v>
      </c>
      <c r="P37" s="20" t="s">
        <v>404</v>
      </c>
      <c r="Q37" s="18" t="n">
        <v>458.03884322</v>
      </c>
      <c r="R37" s="20" t="n">
        <v>27.75451302</v>
      </c>
    </row>
    <row r="38" spans="1:18">
      <c r="A38" s="15" t="s">
        <v>435</v>
      </c>
      <c r="B38" s="17" t="n">
        <v>5860</v>
      </c>
      <c r="C38" s="18">
        <f>(268.0/B38*100)</f>
        <v/>
      </c>
      <c r="D38" s="19" t="n">
        <v>5592</v>
      </c>
      <c r="E38" s="18" t="n">
        <v>484.90568615</v>
      </c>
      <c r="F38" s="20" t="n">
        <v>3.72570272</v>
      </c>
      <c r="G38" s="18" t="n">
        <v>526.19164802</v>
      </c>
      <c r="H38" s="20" t="n">
        <v>13.47570509</v>
      </c>
      <c r="I38" s="18" t="n">
        <v>525.09157312</v>
      </c>
      <c r="J38" s="20" t="n">
        <v>12.39842</v>
      </c>
      <c r="K38" s="18" t="s">
        <v>404</v>
      </c>
      <c r="L38" s="20" t="s">
        <v>404</v>
      </c>
      <c r="M38" s="18" t="s">
        <v>404</v>
      </c>
      <c r="N38" s="20" t="s">
        <v>404</v>
      </c>
      <c r="O38" s="18" t="s">
        <v>404</v>
      </c>
      <c r="P38" s="20" t="s">
        <v>404</v>
      </c>
      <c r="Q38" s="18" t="n">
        <v>501.85654761</v>
      </c>
      <c r="R38" s="20" t="n">
        <v>27.28550791</v>
      </c>
    </row>
    <row r="39" spans="1:18">
      <c r="A39" s="15" t="s">
        <v>436</v>
      </c>
      <c r="B39" s="17" t="n">
        <v>5895</v>
      </c>
      <c r="C39" s="18">
        <f>(0.0/B39*100)</f>
        <v/>
      </c>
      <c r="D39" s="19" t="n">
        <v>5895</v>
      </c>
      <c r="E39" s="18" t="n">
        <v>430.7448931</v>
      </c>
      <c r="F39" s="20" t="n">
        <v>4.38072783</v>
      </c>
      <c r="G39" s="18" t="n">
        <v>413.63258028</v>
      </c>
      <c r="H39" s="20" t="n">
        <v>10.14618544</v>
      </c>
      <c r="I39" s="18" t="n">
        <v>359.11838086</v>
      </c>
      <c r="J39" s="20" t="n">
        <v>15.27397869</v>
      </c>
      <c r="K39" s="18" t="s">
        <v>404</v>
      </c>
      <c r="L39" s="20" t="s">
        <v>404</v>
      </c>
      <c r="M39" s="18" t="s">
        <v>404</v>
      </c>
      <c r="N39" s="20" t="s">
        <v>404</v>
      </c>
      <c r="O39" s="18" t="s">
        <v>404</v>
      </c>
      <c r="P39" s="20" t="s">
        <v>404</v>
      </c>
      <c r="Q39" s="18" t="n">
        <v>396.00841478</v>
      </c>
      <c r="R39" s="20" t="n">
        <v>19.41958735</v>
      </c>
    </row>
    <row r="40" spans="1:18">
      <c r="A40" s="15" t="s">
        <v>437</v>
      </c>
      <c r="B40" s="17" t="n">
        <v>14157</v>
      </c>
      <c r="C40" s="18">
        <f>(2954.0/B40*100)</f>
        <v/>
      </c>
      <c r="D40" s="19" t="n">
        <v>11203</v>
      </c>
      <c r="E40" s="18" t="n">
        <v>501.11554415</v>
      </c>
      <c r="F40" s="20" t="n">
        <v>3.40807427</v>
      </c>
      <c r="G40" s="18" t="n">
        <v>452.1109766</v>
      </c>
      <c r="H40" s="20" t="n">
        <v>12.15208444</v>
      </c>
      <c r="I40" s="18" t="n">
        <v>483.71200776</v>
      </c>
      <c r="J40" s="20" t="n">
        <v>6.54103373</v>
      </c>
      <c r="K40" s="18" t="s">
        <v>404</v>
      </c>
      <c r="L40" s="20" t="s">
        <v>404</v>
      </c>
      <c r="M40" s="18" t="s">
        <v>404</v>
      </c>
      <c r="N40" s="20" t="s">
        <v>404</v>
      </c>
      <c r="O40" s="18" t="s">
        <v>404</v>
      </c>
      <c r="P40" s="20" t="s">
        <v>404</v>
      </c>
      <c r="Q40" s="18" t="n">
        <v>497.57110362</v>
      </c>
      <c r="R40" s="20" t="n">
        <v>9.193823910000001</v>
      </c>
    </row>
    <row r="41" spans="1:18">
      <c r="A41" s="15" t="s">
        <v>438</v>
      </c>
      <c r="B41" s="17" t="n">
        <v>5712</v>
      </c>
      <c r="C41" s="18">
        <f>(99.0/B41*100)</f>
        <v/>
      </c>
      <c r="D41" s="19" t="n">
        <v>5613</v>
      </c>
      <c r="E41" s="18" t="n">
        <v>496.77887223</v>
      </c>
      <c r="F41" s="20" t="n">
        <v>3.47689603</v>
      </c>
      <c r="G41" s="18" t="n">
        <v>517.67374432</v>
      </c>
      <c r="H41" s="20" t="n">
        <v>12.27150867</v>
      </c>
      <c r="I41" s="18" t="n">
        <v>506.97269963</v>
      </c>
      <c r="J41" s="20" t="n">
        <v>26.30302106</v>
      </c>
      <c r="K41" s="18" t="s">
        <v>404</v>
      </c>
      <c r="L41" s="20" t="s">
        <v>404</v>
      </c>
      <c r="M41" s="18" t="s">
        <v>404</v>
      </c>
      <c r="N41" s="20" t="s">
        <v>404</v>
      </c>
      <c r="O41" s="18" t="s">
        <v>404</v>
      </c>
      <c r="P41" s="20" t="s">
        <v>404</v>
      </c>
      <c r="Q41" s="18" t="n">
        <v>503.23222731</v>
      </c>
      <c r="R41" s="20" t="n">
        <v>27.38716732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405.92090489</v>
      </c>
      <c r="F44" s="20" t="n">
        <v>4.29024169</v>
      </c>
      <c r="G44" s="18" t="n">
        <v>409.88007389</v>
      </c>
      <c r="H44" s="20" t="n">
        <v>14.07772105</v>
      </c>
      <c r="I44" s="18" t="s">
        <v>404</v>
      </c>
      <c r="J44" s="20" t="s">
        <v>404</v>
      </c>
      <c r="K44" s="18" t="s">
        <v>404</v>
      </c>
      <c r="L44" s="20" t="s">
        <v>404</v>
      </c>
      <c r="M44" s="18" t="s">
        <v>404</v>
      </c>
      <c r="N44" s="20" t="s">
        <v>404</v>
      </c>
      <c r="O44" s="18" t="s">
        <v>404</v>
      </c>
      <c r="P44" s="20" t="s">
        <v>404</v>
      </c>
      <c r="Q44" s="18" t="n">
        <v>392.97551065</v>
      </c>
      <c r="R44" s="20" t="n">
        <v>17.74799638</v>
      </c>
    </row>
    <row r="45" spans="1:18">
      <c r="A45" s="15" t="s">
        <v>442</v>
      </c>
      <c r="B45" s="17" t="n">
        <v>5519</v>
      </c>
      <c r="C45" s="18">
        <f>(0.0/B45*100)</f>
        <v/>
      </c>
      <c r="D45" s="19" t="n">
        <v>5519</v>
      </c>
      <c r="E45" s="18" t="n">
        <v>354.48041745</v>
      </c>
      <c r="F45" s="20" t="n">
        <v>4.13065177</v>
      </c>
      <c r="G45" s="18" t="n">
        <v>348.94175969</v>
      </c>
      <c r="H45" s="20" t="n">
        <v>9.90320964</v>
      </c>
      <c r="I45" s="18" t="s">
        <v>404</v>
      </c>
      <c r="J45" s="20" t="s">
        <v>404</v>
      </c>
      <c r="K45" s="18" t="s">
        <v>404</v>
      </c>
      <c r="L45" s="20" t="s">
        <v>404</v>
      </c>
      <c r="M45" s="18" t="s">
        <v>404</v>
      </c>
      <c r="N45" s="20" t="s">
        <v>404</v>
      </c>
      <c r="O45" s="18" t="s">
        <v>404</v>
      </c>
      <c r="P45" s="20" t="s">
        <v>404</v>
      </c>
      <c r="Q45" s="18" t="n">
        <v>336.65482047</v>
      </c>
      <c r="R45" s="20" t="n">
        <v>6.8620844</v>
      </c>
    </row>
    <row r="46" spans="1:18">
      <c r="A46" s="15" t="s">
        <v>443</v>
      </c>
      <c r="B46" s="17" t="n">
        <v>23141</v>
      </c>
      <c r="C46" s="18">
        <f>(4671.0/B46*100)</f>
        <v/>
      </c>
      <c r="D46" s="19" t="n">
        <v>18470</v>
      </c>
      <c r="E46" s="18" t="n">
        <v>420.06069051</v>
      </c>
      <c r="F46" s="20" t="n">
        <v>3.36929296</v>
      </c>
      <c r="G46" s="18" t="n">
        <v>422.2910447</v>
      </c>
      <c r="H46" s="20" t="n">
        <v>12.60109611</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433.66955997</v>
      </c>
      <c r="F47" s="20" t="n">
        <v>7.2179579</v>
      </c>
      <c r="G47" s="18" t="n">
        <v>429.85792362</v>
      </c>
      <c r="H47" s="20" t="n">
        <v>11.35246478</v>
      </c>
      <c r="I47" s="18" t="n">
        <v>435.53997324</v>
      </c>
      <c r="J47" s="20" t="n">
        <v>34.01666218</v>
      </c>
      <c r="K47" s="18" t="s">
        <v>404</v>
      </c>
      <c r="L47" s="20" t="s">
        <v>404</v>
      </c>
      <c r="M47" s="18" t="s">
        <v>404</v>
      </c>
      <c r="N47" s="20" t="s">
        <v>404</v>
      </c>
      <c r="O47" s="18" t="s">
        <v>404</v>
      </c>
      <c r="P47" s="20" t="s">
        <v>404</v>
      </c>
      <c r="Q47" s="18" t="n">
        <v>409.38331338</v>
      </c>
      <c r="R47" s="20" t="n">
        <v>39.69538494</v>
      </c>
    </row>
    <row r="48" spans="1:18">
      <c r="A48" s="15" t="s">
        <v>445</v>
      </c>
      <c r="B48" s="17" t="n">
        <v>9841</v>
      </c>
      <c r="C48" s="18">
        <f>(40.0/B48*100)</f>
        <v/>
      </c>
      <c r="D48" s="19" t="n">
        <v>9801</v>
      </c>
      <c r="E48" s="18" t="n">
        <v>495.69458651</v>
      </c>
      <c r="F48" s="20" t="n">
        <v>6.77611343</v>
      </c>
      <c r="G48" s="18" t="n">
        <v>485.78263835</v>
      </c>
      <c r="H48" s="20" t="n">
        <v>13.38185984</v>
      </c>
      <c r="I48" s="18" t="n">
        <v>388.42359833</v>
      </c>
      <c r="J48" s="20" t="n">
        <v>11.00937144</v>
      </c>
      <c r="K48" s="18" t="s">
        <v>404</v>
      </c>
      <c r="L48" s="20" t="s">
        <v>404</v>
      </c>
      <c r="M48" s="18" t="s">
        <v>404</v>
      </c>
      <c r="N48" s="20" t="s">
        <v>404</v>
      </c>
      <c r="O48" s="18" t="s">
        <v>404</v>
      </c>
      <c r="P48" s="20" t="s">
        <v>404</v>
      </c>
      <c r="Q48" s="18" t="n">
        <v>532.99720745</v>
      </c>
      <c r="R48" s="20" t="n">
        <v>52.6583649</v>
      </c>
    </row>
    <row r="49" spans="1:18">
      <c r="A49" s="15" t="s">
        <v>446</v>
      </c>
      <c r="B49" s="17" t="n">
        <v>6349</v>
      </c>
      <c r="C49" s="18">
        <f>(52.0/B49*100)</f>
        <v/>
      </c>
      <c r="D49" s="19" t="n">
        <v>6297</v>
      </c>
      <c r="E49" s="18" t="n">
        <v>424.65181933</v>
      </c>
      <c r="F49" s="20" t="n">
        <v>3.57341221</v>
      </c>
      <c r="G49" s="18" t="n">
        <v>449.07734696</v>
      </c>
      <c r="H49" s="20" t="n">
        <v>12.34994897</v>
      </c>
      <c r="I49" s="18" t="s">
        <v>404</v>
      </c>
      <c r="J49" s="20" t="s">
        <v>404</v>
      </c>
      <c r="K49" s="18" t="s">
        <v>404</v>
      </c>
      <c r="L49" s="20" t="s">
        <v>404</v>
      </c>
      <c r="M49" s="18" t="s">
        <v>404</v>
      </c>
      <c r="N49" s="20" t="s">
        <v>404</v>
      </c>
      <c r="O49" s="18" t="s">
        <v>404</v>
      </c>
      <c r="P49" s="20" t="s">
        <v>404</v>
      </c>
      <c r="Q49" s="18" t="n">
        <v>421.32206909</v>
      </c>
      <c r="R49" s="20" t="n">
        <v>18.04549897</v>
      </c>
    </row>
    <row r="50" spans="1:18">
      <c r="A50" s="15" t="s">
        <v>447</v>
      </c>
      <c r="B50" s="17" t="n">
        <v>11795</v>
      </c>
      <c r="C50" s="18">
        <f>(1031.0/B50*100)</f>
        <v/>
      </c>
      <c r="D50" s="19" t="n">
        <v>10764</v>
      </c>
      <c r="E50" s="18" t="n">
        <v>430.65287799</v>
      </c>
      <c r="F50" s="20" t="n">
        <v>3.34271969</v>
      </c>
      <c r="G50" s="18" t="n">
        <v>418.62275257</v>
      </c>
      <c r="H50" s="20" t="n">
        <v>31.716851</v>
      </c>
      <c r="I50" s="18" t="n">
        <v>399.41294536</v>
      </c>
      <c r="J50" s="20" t="n">
        <v>12.82149165</v>
      </c>
      <c r="K50" s="18" t="s">
        <v>404</v>
      </c>
      <c r="L50" s="20" t="s">
        <v>404</v>
      </c>
      <c r="M50" s="18" t="s">
        <v>404</v>
      </c>
      <c r="N50" s="20" t="s">
        <v>404</v>
      </c>
      <c r="O50" s="18" t="s">
        <v>404</v>
      </c>
      <c r="P50" s="20" t="s">
        <v>404</v>
      </c>
      <c r="Q50" s="18" t="n">
        <v>435.48424544</v>
      </c>
      <c r="R50" s="20" t="n">
        <v>18.76411424</v>
      </c>
    </row>
    <row r="51" spans="1:18">
      <c r="A51" s="15" t="s">
        <v>448</v>
      </c>
      <c r="B51" s="17" t="n">
        <v>6866</v>
      </c>
      <c r="C51" s="18">
        <f>(79.0/B51*100)</f>
        <v/>
      </c>
      <c r="D51" s="19" t="n">
        <v>6787</v>
      </c>
      <c r="E51" s="18" t="n">
        <v>428.216842</v>
      </c>
      <c r="F51" s="20" t="n">
        <v>2.82067162</v>
      </c>
      <c r="G51" s="18" t="n">
        <v>408.73085032</v>
      </c>
      <c r="H51" s="20" t="n">
        <v>18.61168066</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487.17921257</v>
      </c>
      <c r="F52" s="20" t="n">
        <v>3.36653125</v>
      </c>
      <c r="G52" s="18" t="n">
        <v>479.79764654</v>
      </c>
      <c r="H52" s="20" t="n">
        <v>9.832101850000001</v>
      </c>
      <c r="I52" s="18" t="n">
        <v>465.87873121</v>
      </c>
      <c r="J52" s="20" t="n">
        <v>16.24037473</v>
      </c>
      <c r="K52" s="18" t="s">
        <v>404</v>
      </c>
      <c r="L52" s="20" t="s">
        <v>404</v>
      </c>
      <c r="M52" s="18" t="s">
        <v>404</v>
      </c>
      <c r="N52" s="20" t="s">
        <v>404</v>
      </c>
      <c r="O52" s="18" t="s">
        <v>404</v>
      </c>
      <c r="P52" s="20" t="s">
        <v>404</v>
      </c>
      <c r="Q52" s="18" t="n">
        <v>551.08085126</v>
      </c>
      <c r="R52" s="20" t="n">
        <v>6.59290752</v>
      </c>
    </row>
    <row r="53" spans="1:18">
      <c r="A53" s="15" t="s">
        <v>450</v>
      </c>
      <c r="B53" s="17" t="n">
        <v>5571</v>
      </c>
      <c r="C53" s="18">
        <f>(0.0/B53*100)</f>
        <v/>
      </c>
      <c r="D53" s="19" t="n">
        <v>5571</v>
      </c>
      <c r="E53" s="18" t="n">
        <v>443.99696301</v>
      </c>
      <c r="F53" s="20" t="n">
        <v>1.63281802</v>
      </c>
      <c r="G53" s="18" t="s">
        <v>404</v>
      </c>
      <c r="H53" s="20" t="s">
        <v>404</v>
      </c>
      <c r="I53" s="18" t="n">
        <v>356.7909233</v>
      </c>
      <c r="J53" s="20" t="n">
        <v>9.763562840000001</v>
      </c>
      <c r="K53" s="18" t="s">
        <v>404</v>
      </c>
      <c r="L53" s="20" t="s">
        <v>404</v>
      </c>
      <c r="M53" s="18" t="s">
        <v>404</v>
      </c>
      <c r="N53" s="20" t="s">
        <v>404</v>
      </c>
      <c r="O53" s="18" t="s">
        <v>404</v>
      </c>
      <c r="P53" s="20" t="s">
        <v>404</v>
      </c>
      <c r="Q53" s="18" t="n">
        <v>371.87476078</v>
      </c>
      <c r="R53" s="20" t="n">
        <v>14.96404769</v>
      </c>
    </row>
    <row r="54" spans="1:18">
      <c r="A54" s="15" t="s">
        <v>451</v>
      </c>
      <c r="B54" s="17" t="n">
        <v>4740</v>
      </c>
      <c r="C54" s="18">
        <f>(199.0/B54*100)</f>
        <v/>
      </c>
      <c r="D54" s="19" t="n">
        <v>4541</v>
      </c>
      <c r="E54" s="18" t="n">
        <v>366.09480848</v>
      </c>
      <c r="F54" s="20" t="n">
        <v>3.95128913</v>
      </c>
      <c r="G54" s="18" t="n">
        <v>353.16341985</v>
      </c>
      <c r="H54" s="20" t="n">
        <v>8.1454133</v>
      </c>
      <c r="I54" s="18" t="n">
        <v>313.90560392</v>
      </c>
      <c r="J54" s="20" t="n">
        <v>7.82370634</v>
      </c>
      <c r="K54" s="18" t="s">
        <v>404</v>
      </c>
      <c r="L54" s="20" t="s">
        <v>404</v>
      </c>
      <c r="M54" s="18" t="s">
        <v>404</v>
      </c>
      <c r="N54" s="20" t="s">
        <v>404</v>
      </c>
      <c r="O54" s="18" t="s">
        <v>404</v>
      </c>
      <c r="P54" s="20" t="s">
        <v>404</v>
      </c>
      <c r="Q54" s="18" t="n">
        <v>326.20377348</v>
      </c>
      <c r="R54" s="20" t="n">
        <v>17.00484499</v>
      </c>
    </row>
    <row r="55" spans="1:18">
      <c r="A55" s="15" t="s">
        <v>452</v>
      </c>
      <c r="B55" s="17" t="n">
        <v>5316</v>
      </c>
      <c r="C55" s="18">
        <f>(43.0/B55*100)</f>
        <v/>
      </c>
      <c r="D55" s="19" t="n">
        <v>5273</v>
      </c>
      <c r="E55" s="18" t="n">
        <v>402.98134025</v>
      </c>
      <c r="F55" s="20" t="n">
        <v>3.04076002</v>
      </c>
      <c r="G55" s="18" t="n">
        <v>360.21897215</v>
      </c>
      <c r="H55" s="20" t="n">
        <v>27.14546909</v>
      </c>
      <c r="I55" s="18" t="s">
        <v>404</v>
      </c>
      <c r="J55" s="20" t="s">
        <v>404</v>
      </c>
      <c r="K55" s="18" t="s">
        <v>404</v>
      </c>
      <c r="L55" s="20" t="s">
        <v>404</v>
      </c>
      <c r="M55" s="18" t="s">
        <v>404</v>
      </c>
      <c r="N55" s="20" t="s">
        <v>404</v>
      </c>
      <c r="O55" s="18" t="n">
        <v>397.86264959</v>
      </c>
      <c r="P55" s="20" t="n">
        <v>11.83362754</v>
      </c>
      <c r="Q55" s="18" t="n">
        <v>382.69030577</v>
      </c>
      <c r="R55" s="20" t="n">
        <v>21.94785627</v>
      </c>
    </row>
    <row r="56" spans="1:18">
      <c r="A56" s="15" t="s">
        <v>453</v>
      </c>
      <c r="B56" s="17" t="n">
        <v>5359</v>
      </c>
      <c r="C56" s="18">
        <f>(0.0/B56*100)</f>
        <v/>
      </c>
      <c r="D56" s="19" t="n">
        <v>5359</v>
      </c>
      <c r="E56" s="18" t="n">
        <v>526.72413919</v>
      </c>
      <c r="F56" s="20" t="n">
        <v>3.11637792</v>
      </c>
      <c r="G56" s="18" t="n">
        <v>529.71895932</v>
      </c>
      <c r="H56" s="20" t="n">
        <v>10.95042009</v>
      </c>
      <c r="I56" s="18" t="n">
        <v>523.95425886</v>
      </c>
      <c r="J56" s="20" t="n">
        <v>19.73249171</v>
      </c>
      <c r="K56" s="18" t="s">
        <v>404</v>
      </c>
      <c r="L56" s="20" t="s">
        <v>404</v>
      </c>
      <c r="M56" s="18" t="s">
        <v>404</v>
      </c>
      <c r="N56" s="20" t="s">
        <v>404</v>
      </c>
      <c r="O56" s="18" t="s">
        <v>404</v>
      </c>
      <c r="P56" s="20" t="s">
        <v>404</v>
      </c>
      <c r="Q56" s="18" t="n">
        <v>522.16731361</v>
      </c>
      <c r="R56" s="20" t="n">
        <v>43.49258392</v>
      </c>
    </row>
    <row r="57" spans="1:18">
      <c r="A57" s="15" t="s">
        <v>454</v>
      </c>
      <c r="B57" s="17" t="n">
        <v>6513</v>
      </c>
      <c r="C57" s="18">
        <f>(0.0/B57*100)</f>
        <v/>
      </c>
      <c r="D57" s="19" t="n">
        <v>6513</v>
      </c>
      <c r="E57" s="18" t="n">
        <v>397.46431174</v>
      </c>
      <c r="F57" s="20" t="n">
        <v>3.32077976</v>
      </c>
      <c r="G57" s="18" t="n">
        <v>390.61923685</v>
      </c>
      <c r="H57" s="20" t="n">
        <v>15.87949362</v>
      </c>
      <c r="I57" s="18" t="s">
        <v>404</v>
      </c>
      <c r="J57" s="20" t="s">
        <v>404</v>
      </c>
      <c r="K57" s="18" t="s">
        <v>404</v>
      </c>
      <c r="L57" s="20" t="s">
        <v>404</v>
      </c>
      <c r="M57" s="18" t="s">
        <v>404</v>
      </c>
      <c r="N57" s="20" t="s">
        <v>404</v>
      </c>
      <c r="O57" s="18" t="s">
        <v>404</v>
      </c>
      <c r="P57" s="20" t="s">
        <v>404</v>
      </c>
      <c r="Q57" s="18" t="n">
        <v>396.93232986</v>
      </c>
      <c r="R57" s="20" t="n">
        <v>15.15908479</v>
      </c>
    </row>
    <row r="58" spans="1:18">
      <c r="A58" s="15" t="s">
        <v>455</v>
      </c>
      <c r="B58" s="17" t="n">
        <v>7267</v>
      </c>
      <c r="C58" s="18">
        <f>(0.0/B58*100)</f>
        <v/>
      </c>
      <c r="D58" s="19" t="n">
        <v>7267</v>
      </c>
      <c r="E58" s="18" t="n">
        <v>407.42430414</v>
      </c>
      <c r="F58" s="20" t="n">
        <v>3.35940359</v>
      </c>
      <c r="G58" s="18" t="n">
        <v>415.58984463</v>
      </c>
      <c r="H58" s="20" t="n">
        <v>16.67349179</v>
      </c>
      <c r="I58" s="18" t="s">
        <v>404</v>
      </c>
      <c r="J58" s="20" t="s">
        <v>404</v>
      </c>
      <c r="K58" s="18" t="s">
        <v>404</v>
      </c>
      <c r="L58" s="20" t="s">
        <v>404</v>
      </c>
      <c r="M58" s="18" t="s">
        <v>404</v>
      </c>
      <c r="N58" s="20" t="s">
        <v>404</v>
      </c>
      <c r="O58" s="18" t="s">
        <v>404</v>
      </c>
      <c r="P58" s="20" t="s">
        <v>404</v>
      </c>
      <c r="Q58" s="18" t="n">
        <v>411.05501723</v>
      </c>
      <c r="R58" s="20" t="n">
        <v>9.04926566</v>
      </c>
    </row>
    <row r="59" spans="1:18">
      <c r="A59" s="15" t="s">
        <v>456</v>
      </c>
      <c r="B59" s="17" t="n">
        <v>4826</v>
      </c>
      <c r="C59" s="18">
        <f>(0.0/B59*100)</f>
        <v/>
      </c>
      <c r="D59" s="19" t="n">
        <v>4826</v>
      </c>
      <c r="E59" s="18" t="n">
        <v>345.6692304</v>
      </c>
      <c r="F59" s="20" t="n">
        <v>1.92778773</v>
      </c>
      <c r="G59" s="18" t="n">
        <v>333.59855271</v>
      </c>
      <c r="H59" s="20" t="n">
        <v>4.6845041</v>
      </c>
      <c r="I59" s="18" t="s">
        <v>404</v>
      </c>
      <c r="J59" s="20" t="s">
        <v>404</v>
      </c>
      <c r="K59" s="18" t="s">
        <v>404</v>
      </c>
      <c r="L59" s="20" t="s">
        <v>404</v>
      </c>
      <c r="M59" s="18" t="s">
        <v>404</v>
      </c>
      <c r="N59" s="20" t="s">
        <v>404</v>
      </c>
      <c r="O59" s="18" t="s">
        <v>404</v>
      </c>
      <c r="P59" s="20" t="s">
        <v>404</v>
      </c>
      <c r="Q59" s="18" t="n">
        <v>360.95002905</v>
      </c>
      <c r="R59" s="20" t="n">
        <v>3.74613847</v>
      </c>
    </row>
    <row r="60" spans="1:18">
      <c r="A60" s="15" t="s">
        <v>457</v>
      </c>
      <c r="B60" s="17" t="n">
        <v>4546</v>
      </c>
      <c r="C60" s="18">
        <f>(0.0/B60*100)</f>
        <v/>
      </c>
      <c r="D60" s="19" t="n">
        <v>4546</v>
      </c>
      <c r="E60" s="18" t="n">
        <v>364.33599705</v>
      </c>
      <c r="F60" s="20" t="n">
        <v>5.88573418</v>
      </c>
      <c r="G60" s="18" t="n">
        <v>369.08013819</v>
      </c>
      <c r="H60" s="20" t="n">
        <v>15.40864874</v>
      </c>
      <c r="I60" s="18" t="s">
        <v>404</v>
      </c>
      <c r="J60" s="20" t="s">
        <v>404</v>
      </c>
      <c r="K60" s="18" t="s">
        <v>404</v>
      </c>
      <c r="L60" s="20" t="s">
        <v>404</v>
      </c>
      <c r="M60" s="18" t="s">
        <v>404</v>
      </c>
      <c r="N60" s="20" t="s">
        <v>404</v>
      </c>
      <c r="O60" s="18" t="s">
        <v>404</v>
      </c>
      <c r="P60" s="20" t="s">
        <v>404</v>
      </c>
      <c r="Q60" s="18" t="n">
        <v>302.6636205</v>
      </c>
      <c r="R60" s="20" t="n">
        <v>10.13585821</v>
      </c>
    </row>
    <row r="61" spans="1:18">
      <c r="A61" s="15" t="s">
        <v>458</v>
      </c>
      <c r="B61" s="17" t="n">
        <v>6525</v>
      </c>
      <c r="C61" s="18">
        <f>(0.0/B61*100)</f>
        <v/>
      </c>
      <c r="D61" s="19" t="n">
        <v>6525</v>
      </c>
      <c r="E61" s="18" t="n">
        <v>472.98236104</v>
      </c>
      <c r="F61" s="20" t="n">
        <v>2.7559139</v>
      </c>
      <c r="G61" s="18" t="n">
        <v>498.25582578</v>
      </c>
      <c r="H61" s="20" t="n">
        <v>31.9182549</v>
      </c>
      <c r="I61" s="18" t="n">
        <v>407.56193473</v>
      </c>
      <c r="J61" s="20" t="n">
        <v>16.00123892</v>
      </c>
      <c r="K61" s="18" t="s">
        <v>404</v>
      </c>
      <c r="L61" s="20" t="s">
        <v>404</v>
      </c>
      <c r="M61" s="18" t="s">
        <v>404</v>
      </c>
      <c r="N61" s="20" t="s">
        <v>404</v>
      </c>
      <c r="O61" s="18" t="s">
        <v>404</v>
      </c>
      <c r="P61" s="20" t="s">
        <v>404</v>
      </c>
      <c r="Q61" s="18" t="n">
        <v>413.48291064</v>
      </c>
      <c r="R61" s="20" t="n">
        <v>31.10714731</v>
      </c>
    </row>
    <row r="62" spans="1:18">
      <c r="A62" s="15" t="s">
        <v>459</v>
      </c>
      <c r="B62" s="17" t="n">
        <v>4476</v>
      </c>
      <c r="C62" s="18">
        <f>(0.0/B62*100)</f>
        <v/>
      </c>
      <c r="D62" s="19" t="n">
        <v>4476</v>
      </c>
      <c r="E62" s="18" t="n">
        <v>508.03220119</v>
      </c>
      <c r="F62" s="20" t="n">
        <v>1.2702527</v>
      </c>
      <c r="G62" s="18" t="n">
        <v>510.34793561</v>
      </c>
      <c r="H62" s="20" t="n">
        <v>4.71415378</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352.00639025</v>
      </c>
      <c r="F63" s="20" t="n">
        <v>1.73601841</v>
      </c>
      <c r="G63" s="18" t="n">
        <v>339.76797635</v>
      </c>
      <c r="H63" s="20" t="n">
        <v>4.26061727</v>
      </c>
      <c r="I63" s="18" t="s">
        <v>404</v>
      </c>
      <c r="J63" s="20" t="s">
        <v>404</v>
      </c>
      <c r="K63" s="18" t="s">
        <v>404</v>
      </c>
      <c r="L63" s="20" t="s">
        <v>404</v>
      </c>
      <c r="M63" s="18" t="s">
        <v>404</v>
      </c>
      <c r="N63" s="20" t="s">
        <v>404</v>
      </c>
      <c r="O63" s="18" t="s">
        <v>404</v>
      </c>
      <c r="P63" s="20" t="s">
        <v>404</v>
      </c>
      <c r="Q63" s="18" t="n">
        <v>365.34069708</v>
      </c>
      <c r="R63" s="20" t="n">
        <v>5.38578808</v>
      </c>
    </row>
    <row r="64" spans="1:18">
      <c r="A64" s="15" t="s">
        <v>461</v>
      </c>
      <c r="B64" s="17" t="n">
        <v>3634</v>
      </c>
      <c r="C64" s="18">
        <f>(27.0/B64*100)</f>
        <v/>
      </c>
      <c r="D64" s="19" t="n">
        <v>3607</v>
      </c>
      <c r="E64" s="18" t="n">
        <v>443.34981273</v>
      </c>
      <c r="F64" s="20" t="n">
        <v>1.79211642</v>
      </c>
      <c r="G64" s="18" t="n">
        <v>515.6237614299999</v>
      </c>
      <c r="H64" s="20" t="n">
        <v>15.94912032</v>
      </c>
      <c r="I64" s="18" t="s">
        <v>404</v>
      </c>
      <c r="J64" s="20" t="s">
        <v>404</v>
      </c>
      <c r="K64" s="18" t="s">
        <v>404</v>
      </c>
      <c r="L64" s="20" t="s">
        <v>404</v>
      </c>
      <c r="M64" s="18" t="s">
        <v>404</v>
      </c>
      <c r="N64" s="20" t="s">
        <v>404</v>
      </c>
      <c r="O64" s="18" t="s">
        <v>404</v>
      </c>
      <c r="P64" s="20" t="s">
        <v>404</v>
      </c>
      <c r="Q64" s="18" t="n">
        <v>493.14907951</v>
      </c>
      <c r="R64" s="20" t="n">
        <v>9.38543774</v>
      </c>
    </row>
    <row r="65" spans="1:18">
      <c r="A65" s="15" t="s">
        <v>462</v>
      </c>
      <c r="B65" s="17" t="n">
        <v>5325</v>
      </c>
      <c r="C65" s="18">
        <f>(0.0/B65*100)</f>
        <v/>
      </c>
      <c r="D65" s="19" t="n">
        <v>5325</v>
      </c>
      <c r="E65" s="18" t="n">
        <v>416.28652269</v>
      </c>
      <c r="F65" s="20" t="n">
        <v>2.55543451</v>
      </c>
      <c r="G65" s="18" t="n">
        <v>408.4849719</v>
      </c>
      <c r="H65" s="20" t="n">
        <v>12.31460979</v>
      </c>
      <c r="I65" s="18" t="s">
        <v>404</v>
      </c>
      <c r="J65" s="20" t="s">
        <v>404</v>
      </c>
      <c r="K65" s="18" t="s">
        <v>404</v>
      </c>
      <c r="L65" s="20" t="s">
        <v>404</v>
      </c>
      <c r="M65" s="18" t="s">
        <v>404</v>
      </c>
      <c r="N65" s="20" t="s">
        <v>404</v>
      </c>
      <c r="O65" s="18" t="s">
        <v>404</v>
      </c>
      <c r="P65" s="20" t="s">
        <v>404</v>
      </c>
      <c r="Q65" s="18" t="n">
        <v>429.67037933</v>
      </c>
      <c r="R65" s="20" t="n">
        <v>14.64592763</v>
      </c>
    </row>
    <row r="66" spans="1:18">
      <c r="A66" s="15" t="s">
        <v>463</v>
      </c>
      <c r="B66" s="17" t="n">
        <v>5665</v>
      </c>
      <c r="C66" s="18">
        <f>(0.0/B66*100)</f>
        <v/>
      </c>
      <c r="D66" s="19" t="n">
        <v>5665</v>
      </c>
      <c r="E66" s="18" t="n">
        <v>434.95808448</v>
      </c>
      <c r="F66" s="20" t="n">
        <v>1.78858348</v>
      </c>
      <c r="G66" s="18" t="n">
        <v>408.98671525</v>
      </c>
      <c r="H66" s="20" t="n">
        <v>3.21006685</v>
      </c>
      <c r="I66" s="18" t="n">
        <v>401.1198273</v>
      </c>
      <c r="J66" s="20" t="n">
        <v>8.40525079</v>
      </c>
      <c r="K66" s="18" t="s">
        <v>404</v>
      </c>
      <c r="L66" s="20" t="s">
        <v>404</v>
      </c>
      <c r="M66" s="18" t="s">
        <v>404</v>
      </c>
      <c r="N66" s="20" t="s">
        <v>404</v>
      </c>
      <c r="O66" s="18" t="s">
        <v>404</v>
      </c>
      <c r="P66" s="20" t="s">
        <v>404</v>
      </c>
      <c r="Q66" s="18" t="n">
        <v>406.95457379</v>
      </c>
      <c r="R66" s="20" t="n">
        <v>4.50109896</v>
      </c>
    </row>
    <row r="67" spans="1:18">
      <c r="A67" s="15" t="s">
        <v>464</v>
      </c>
      <c r="B67" s="17" t="n">
        <v>6971</v>
      </c>
      <c r="C67" s="18">
        <f>(0.0/B67*100)</f>
        <v/>
      </c>
      <c r="D67" s="19" t="n">
        <v>6971</v>
      </c>
      <c r="E67" s="18" t="n">
        <v>398.00068831</v>
      </c>
      <c r="F67" s="20" t="n">
        <v>3.02104084</v>
      </c>
      <c r="G67" s="18" t="n">
        <v>383.08804593</v>
      </c>
      <c r="H67" s="20" t="n">
        <v>23.59030605</v>
      </c>
      <c r="I67" s="18" t="n">
        <v>365.65704791</v>
      </c>
      <c r="J67" s="20" t="n">
        <v>12.57179229</v>
      </c>
      <c r="K67" s="18" t="s">
        <v>404</v>
      </c>
      <c r="L67" s="20" t="s">
        <v>404</v>
      </c>
      <c r="M67" s="18" t="s">
        <v>404</v>
      </c>
      <c r="N67" s="20" t="s">
        <v>404</v>
      </c>
      <c r="O67" s="18" t="s">
        <v>404</v>
      </c>
      <c r="P67" s="20" t="s">
        <v>404</v>
      </c>
      <c r="Q67" s="18" t="n">
        <v>402.97461884</v>
      </c>
      <c r="R67" s="20" t="n">
        <v>22.81828055</v>
      </c>
    </row>
    <row r="68" spans="1:18">
      <c r="A68" s="15" t="s">
        <v>465</v>
      </c>
      <c r="B68" s="17" t="n">
        <v>12083</v>
      </c>
      <c r="C68" s="18">
        <f>(0.0/B68*100)</f>
        <v/>
      </c>
      <c r="D68" s="19" t="n">
        <v>12083</v>
      </c>
      <c r="E68" s="18" t="n">
        <v>403.5333689</v>
      </c>
      <c r="F68" s="20" t="n">
        <v>1.1069311</v>
      </c>
      <c r="G68" s="18" t="n">
        <v>394.01943407</v>
      </c>
      <c r="H68" s="20" t="n">
        <v>4.59687545</v>
      </c>
      <c r="I68" s="18" t="n">
        <v>419.08063999</v>
      </c>
      <c r="J68" s="20" t="n">
        <v>12.98040002</v>
      </c>
      <c r="K68" s="18" t="s">
        <v>404</v>
      </c>
      <c r="L68" s="20" t="s">
        <v>404</v>
      </c>
      <c r="M68" s="18" t="s">
        <v>404</v>
      </c>
      <c r="N68" s="20" t="s">
        <v>404</v>
      </c>
      <c r="O68" s="18" t="s">
        <v>404</v>
      </c>
      <c r="P68" s="20" t="s">
        <v>404</v>
      </c>
      <c r="Q68" s="18" t="n">
        <v>365.64922266</v>
      </c>
      <c r="R68" s="20" t="n">
        <v>4.8918445</v>
      </c>
    </row>
    <row r="69" spans="1:18">
      <c r="A69" s="15" t="s">
        <v>466</v>
      </c>
      <c r="B69" s="17" t="n">
        <v>4876</v>
      </c>
      <c r="C69" s="18">
        <f>(0.0/B69*100)</f>
        <v/>
      </c>
      <c r="D69" s="19" t="n">
        <v>4876</v>
      </c>
      <c r="E69" s="18" t="n">
        <v>434.79314253</v>
      </c>
      <c r="F69" s="20" t="n">
        <v>4.24567722</v>
      </c>
      <c r="G69" s="18" t="n">
        <v>413.21679683</v>
      </c>
      <c r="H69" s="20" t="n">
        <v>16.07117058</v>
      </c>
      <c r="I69" s="18" t="s">
        <v>404</v>
      </c>
      <c r="J69" s="20" t="s">
        <v>404</v>
      </c>
      <c r="K69" s="18" t="s">
        <v>404</v>
      </c>
      <c r="L69" s="20" t="s">
        <v>404</v>
      </c>
      <c r="M69" s="18" t="s">
        <v>404</v>
      </c>
      <c r="N69" s="20" t="s">
        <v>404</v>
      </c>
      <c r="O69" s="18" t="s">
        <v>404</v>
      </c>
      <c r="P69" s="20" t="s">
        <v>404</v>
      </c>
      <c r="Q69" s="18" t="n">
        <v>367.43421379</v>
      </c>
      <c r="R69" s="20" t="n">
        <v>9.42863094</v>
      </c>
    </row>
    <row r="70" spans="1:18">
      <c r="A70" s="15" t="s">
        <v>467</v>
      </c>
      <c r="B70" s="17" t="n">
        <v>6036</v>
      </c>
      <c r="C70" s="18">
        <f>(0.0/B70*100)</f>
        <v/>
      </c>
      <c r="D70" s="19" t="n">
        <v>6036</v>
      </c>
      <c r="E70" s="18" t="n">
        <v>496.58195382</v>
      </c>
      <c r="F70" s="20" t="n">
        <v>3.20236614</v>
      </c>
      <c r="G70" s="18" t="n">
        <v>489.43305697</v>
      </c>
      <c r="H70" s="20" t="n">
        <v>10.70591577</v>
      </c>
      <c r="I70" s="18" t="s">
        <v>404</v>
      </c>
      <c r="J70" s="20" t="s">
        <v>404</v>
      </c>
      <c r="K70" s="18" t="s">
        <v>404</v>
      </c>
      <c r="L70" s="20" t="s">
        <v>404</v>
      </c>
      <c r="M70" s="18" t="s">
        <v>404</v>
      </c>
      <c r="N70" s="20" t="s">
        <v>404</v>
      </c>
      <c r="O70" s="18" t="s">
        <v>404</v>
      </c>
      <c r="P70" s="20" t="s">
        <v>404</v>
      </c>
      <c r="Q70" s="18" t="n">
        <v>460.47186855</v>
      </c>
      <c r="R70" s="20" t="n">
        <v>15.68703278</v>
      </c>
    </row>
    <row r="71" spans="1:18">
      <c r="A71" s="15" t="s">
        <v>468</v>
      </c>
      <c r="B71" s="17" t="n">
        <v>6115</v>
      </c>
      <c r="C71" s="18">
        <f>(0.0/B71*100)</f>
        <v/>
      </c>
      <c r="D71" s="19" t="n">
        <v>6115</v>
      </c>
      <c r="E71" s="18" t="n">
        <v>535.5679974</v>
      </c>
      <c r="F71" s="20" t="n">
        <v>1.74641204</v>
      </c>
      <c r="G71" s="18" t="n">
        <v>550.879069</v>
      </c>
      <c r="H71" s="20" t="n">
        <v>7.49035818</v>
      </c>
      <c r="I71" s="18" t="n">
        <v>477.62548649</v>
      </c>
      <c r="J71" s="20" t="n">
        <v>16.94240927</v>
      </c>
      <c r="K71" s="18" t="s">
        <v>404</v>
      </c>
      <c r="L71" s="20" t="s">
        <v>404</v>
      </c>
      <c r="M71" s="18" t="s">
        <v>404</v>
      </c>
      <c r="N71" s="20" t="s">
        <v>404</v>
      </c>
      <c r="O71" s="18" t="s">
        <v>404</v>
      </c>
      <c r="P71" s="20" t="s">
        <v>404</v>
      </c>
      <c r="Q71" s="18" t="n">
        <v>486.26085288</v>
      </c>
      <c r="R71" s="20" t="n">
        <v>7.33993679</v>
      </c>
    </row>
    <row r="72" spans="1:18">
      <c r="A72" s="15" t="s">
        <v>469</v>
      </c>
      <c r="B72" s="17" t="n">
        <v>7708</v>
      </c>
      <c r="C72" s="18">
        <f>(0.0/B72*100)</f>
        <v/>
      </c>
      <c r="D72" s="19" t="n">
        <v>7708</v>
      </c>
      <c r="E72" s="18" t="n">
        <v>498.78909281</v>
      </c>
      <c r="F72" s="20" t="n">
        <v>3.16331784</v>
      </c>
      <c r="G72" s="18" t="n">
        <v>503.76717338</v>
      </c>
      <c r="H72" s="20" t="n">
        <v>10.48891084</v>
      </c>
      <c r="I72" s="18" t="n">
        <v>426.00518293</v>
      </c>
      <c r="J72" s="20" t="n">
        <v>18.70621183</v>
      </c>
      <c r="K72" s="18" t="s">
        <v>404</v>
      </c>
      <c r="L72" s="20" t="s">
        <v>404</v>
      </c>
      <c r="M72" s="18" t="s">
        <v>404</v>
      </c>
      <c r="N72" s="20" t="s">
        <v>404</v>
      </c>
      <c r="O72" s="18" t="s">
        <v>404</v>
      </c>
      <c r="P72" s="20" t="s">
        <v>404</v>
      </c>
      <c r="Q72" s="18" t="n">
        <v>447.5039574</v>
      </c>
      <c r="R72" s="20" t="n">
        <v>29.11343695</v>
      </c>
    </row>
    <row r="73" spans="1:18">
      <c r="A73" s="15" t="s">
        <v>470</v>
      </c>
      <c r="B73" s="17" t="n">
        <v>8249</v>
      </c>
      <c r="C73" s="18">
        <f>(0.0/B73*100)</f>
        <v/>
      </c>
      <c r="D73" s="19" t="n">
        <v>8249</v>
      </c>
      <c r="E73" s="18" t="n">
        <v>409.16283942</v>
      </c>
      <c r="F73" s="20" t="n">
        <v>3.5678386</v>
      </c>
      <c r="G73" s="18" t="n">
        <v>418.35045959</v>
      </c>
      <c r="H73" s="20" t="n">
        <v>11.67845932</v>
      </c>
      <c r="I73" s="18" t="n">
        <v>416.92023458</v>
      </c>
      <c r="J73" s="20" t="n">
        <v>15.6110997</v>
      </c>
      <c r="K73" s="18" t="s">
        <v>404</v>
      </c>
      <c r="L73" s="20" t="s">
        <v>404</v>
      </c>
      <c r="M73" s="18" t="s">
        <v>404</v>
      </c>
      <c r="N73" s="20" t="s">
        <v>404</v>
      </c>
      <c r="O73" s="18" t="s">
        <v>404</v>
      </c>
      <c r="P73" s="20" t="s">
        <v>404</v>
      </c>
      <c r="Q73" s="18" t="n">
        <v>375.91123637</v>
      </c>
      <c r="R73" s="20" t="n">
        <v>22.80494831</v>
      </c>
    </row>
    <row r="74" spans="1:18">
      <c r="A74" s="15" t="s">
        <v>471</v>
      </c>
      <c r="B74" s="17" t="n">
        <v>4692</v>
      </c>
      <c r="C74" s="18">
        <f>(484.0/B74*100)</f>
        <v/>
      </c>
      <c r="D74" s="19" t="n">
        <v>4208</v>
      </c>
      <c r="E74" s="18" t="n">
        <v>427.32823766</v>
      </c>
      <c r="F74" s="20" t="n">
        <v>1.64035052</v>
      </c>
      <c r="G74" s="18" t="n">
        <v>401.2373364</v>
      </c>
      <c r="H74" s="20" t="n">
        <v>11.59263217</v>
      </c>
      <c r="I74" s="18" t="s">
        <v>404</v>
      </c>
      <c r="J74" s="20" t="s">
        <v>404</v>
      </c>
      <c r="K74" s="18" t="s">
        <v>404</v>
      </c>
      <c r="L74" s="20" t="s">
        <v>404</v>
      </c>
      <c r="M74" s="18" t="s">
        <v>404</v>
      </c>
      <c r="N74" s="20" t="s">
        <v>404</v>
      </c>
      <c r="O74" s="18" t="s">
        <v>404</v>
      </c>
      <c r="P74" s="20" t="s">
        <v>404</v>
      </c>
      <c r="Q74" s="18" t="n">
        <v>376.32872321</v>
      </c>
      <c r="R74" s="20" t="n">
        <v>5.62254263</v>
      </c>
    </row>
    <row r="75" spans="1:18">
      <c r="A75" s="15" t="s">
        <v>472</v>
      </c>
      <c r="B75" s="17" t="n">
        <v>5375</v>
      </c>
      <c r="C75" s="18">
        <f>(483.0/B75*100)</f>
        <v/>
      </c>
      <c r="D75" s="19" t="n">
        <v>4892</v>
      </c>
      <c r="E75" s="18" t="n">
        <v>357.76193667</v>
      </c>
      <c r="F75" s="20" t="n">
        <v>4.98272977</v>
      </c>
      <c r="G75" s="18" t="n">
        <v>371.47105119</v>
      </c>
      <c r="H75" s="20" t="n">
        <v>7.49037269</v>
      </c>
      <c r="I75" s="18" t="n">
        <v>358.71755534</v>
      </c>
      <c r="J75" s="20" t="n">
        <v>17.67561445</v>
      </c>
      <c r="K75" s="18" t="s">
        <v>404</v>
      </c>
      <c r="L75" s="20" t="s">
        <v>404</v>
      </c>
      <c r="M75" s="18" t="s">
        <v>404</v>
      </c>
      <c r="N75" s="20" t="s">
        <v>404</v>
      </c>
      <c r="O75" s="18" t="s">
        <v>404</v>
      </c>
      <c r="P75" s="20" t="s">
        <v>404</v>
      </c>
      <c r="Q75" s="18" t="n">
        <v>360.84816804</v>
      </c>
      <c r="R75" s="20" t="n">
        <v>11.43109452</v>
      </c>
    </row>
    <row r="76" spans="1:18">
      <c r="A76" s="15" t="s">
        <v>473</v>
      </c>
      <c r="B76" s="17" t="n">
        <v>14167</v>
      </c>
      <c r="C76" s="18">
        <f>(1400.0/B76*100)</f>
        <v/>
      </c>
      <c r="D76" s="19" t="n">
        <v>12767</v>
      </c>
      <c r="E76" s="18" t="n">
        <v>441.27034655</v>
      </c>
      <c r="F76" s="20" t="n">
        <v>3.37338614</v>
      </c>
      <c r="G76" s="18" t="n">
        <v>452.27905591</v>
      </c>
      <c r="H76" s="20" t="n">
        <v>56.24595108</v>
      </c>
      <c r="I76" s="18" t="n">
        <v>386.2476441</v>
      </c>
      <c r="J76" s="20" t="n">
        <v>13.56131252</v>
      </c>
      <c r="K76" s="18" t="s">
        <v>404</v>
      </c>
      <c r="L76" s="20" t="s">
        <v>404</v>
      </c>
      <c r="M76" s="18" t="s">
        <v>404</v>
      </c>
      <c r="N76" s="20" t="s">
        <v>404</v>
      </c>
      <c r="O76" s="18" t="s">
        <v>404</v>
      </c>
      <c r="P76" s="20" t="s">
        <v>404</v>
      </c>
      <c r="Q76" s="18" t="n">
        <v>415.17523897</v>
      </c>
      <c r="R76" s="20" t="n">
        <v>11.2100537</v>
      </c>
    </row>
    <row r="77" spans="1:18">
      <c r="A77" s="15" t="s">
        <v>474</v>
      </c>
      <c r="B77" s="17" t="n">
        <v>6062</v>
      </c>
      <c r="C77" s="18">
        <f>(0.0/B77*100)</f>
        <v/>
      </c>
      <c r="D77" s="19" t="n">
        <v>6062</v>
      </c>
      <c r="E77" s="18" t="n">
        <v>437.92454146</v>
      </c>
      <c r="F77" s="20" t="n">
        <v>3.16407728</v>
      </c>
      <c r="G77" s="18" t="n">
        <v>438.89319533</v>
      </c>
      <c r="H77" s="20" t="n">
        <v>11.07835674</v>
      </c>
      <c r="I77" s="18" t="n">
        <v>401.77446444</v>
      </c>
      <c r="J77" s="20" t="n">
        <v>17.10869405</v>
      </c>
      <c r="K77" s="18" t="s">
        <v>404</v>
      </c>
      <c r="L77" s="20" t="s">
        <v>404</v>
      </c>
      <c r="M77" s="18" t="s">
        <v>404</v>
      </c>
      <c r="N77" s="20" t="s">
        <v>404</v>
      </c>
      <c r="O77" s="18" t="s">
        <v>404</v>
      </c>
      <c r="P77" s="20" t="s">
        <v>404</v>
      </c>
      <c r="Q77" s="18" t="n">
        <v>438.2193468</v>
      </c>
      <c r="R77" s="20" t="n">
        <v>21.23541299</v>
      </c>
    </row>
    <row r="78" spans="1:18">
      <c r="A78" s="15" t="s">
        <v>475</v>
      </c>
      <c r="B78" s="17" t="n">
        <v>5826</v>
      </c>
      <c r="C78" s="18">
        <f>(0.0/B78*100)</f>
        <v/>
      </c>
      <c r="D78" s="19" t="n">
        <v>5826</v>
      </c>
      <c r="E78" s="18" t="n">
        <v>490.05012432</v>
      </c>
      <c r="F78" s="20" t="n">
        <v>3.96934689</v>
      </c>
      <c r="G78" s="18" t="n">
        <v>474.07876433</v>
      </c>
      <c r="H78" s="20" t="n">
        <v>20.26481584</v>
      </c>
      <c r="I78" s="18" t="s">
        <v>404</v>
      </c>
      <c r="J78" s="20" t="s">
        <v>404</v>
      </c>
      <c r="K78" s="18" t="s">
        <v>404</v>
      </c>
      <c r="L78" s="20" t="s">
        <v>404</v>
      </c>
      <c r="M78" s="18" t="s">
        <v>404</v>
      </c>
      <c r="N78" s="20" t="s">
        <v>404</v>
      </c>
      <c r="O78" s="18" t="s">
        <v>404</v>
      </c>
      <c r="P78" s="20" t="s">
        <v>404</v>
      </c>
      <c r="Q78" s="18" t="n">
        <v>441.45236011</v>
      </c>
      <c r="R78" s="20" t="n">
        <v>10.64031022</v>
      </c>
    </row>
    <row customHeight="1" ht="25" r="79" spans="1:18">
      <c r="A79" s="15" t="s">
        <v>476</v>
      </c>
      <c r="B79" s="17" t="n">
        <v>1657</v>
      </c>
      <c r="C79" s="18">
        <f>(21.0/B79*100)</f>
        <v/>
      </c>
      <c r="D79" s="19" t="n">
        <v>1636</v>
      </c>
      <c r="E79" s="18" t="n">
        <v>475.97726255</v>
      </c>
      <c r="F79" s="20" t="n">
        <v>7.7947981</v>
      </c>
      <c r="G79" s="18" t="n">
        <v>494.60642944</v>
      </c>
      <c r="H79" s="20" t="n">
        <v>12.0554757</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428.28221036</v>
      </c>
      <c r="F80" s="20" t="n">
        <v>3.55089819</v>
      </c>
      <c r="G80" s="18" t="n">
        <v>405.17786864</v>
      </c>
      <c r="H80" s="20" t="n">
        <v>12.70041591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432.57276491</v>
      </c>
      <c r="F81" s="20" t="n">
        <v>3.75787377</v>
      </c>
      <c r="G81" s="18" t="n">
        <v>414.36373001</v>
      </c>
      <c r="H81" s="20" t="n">
        <v>12.55987585</v>
      </c>
      <c r="I81" s="18" t="n">
        <v>505.675185</v>
      </c>
      <c r="J81" s="20" t="n">
        <v>7.77493105</v>
      </c>
      <c r="K81" s="18" t="s">
        <v>404</v>
      </c>
      <c r="L81" s="20" t="s">
        <v>404</v>
      </c>
      <c r="M81" s="18" t="s">
        <v>404</v>
      </c>
      <c r="N81" s="20" t="s">
        <v>404</v>
      </c>
      <c r="O81" s="18" t="s">
        <v>404</v>
      </c>
      <c r="P81" s="20" t="s">
        <v>404</v>
      </c>
      <c r="Q81" s="18" t="n">
        <v>399.53162155</v>
      </c>
      <c r="R81" s="20" t="n">
        <v>12.94634397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499.9987032</v>
      </c>
      <c r="F7" s="20" t="n">
        <v>6.17928827</v>
      </c>
      <c r="G7" s="18" t="n">
        <v>505.45398225</v>
      </c>
      <c r="H7" s="20" t="n">
        <v>2.35256503</v>
      </c>
      <c r="I7" s="18" t="s">
        <v>404</v>
      </c>
      <c r="J7" s="20" t="s">
        <v>404</v>
      </c>
      <c r="K7" s="18" t="s">
        <v>404</v>
      </c>
      <c r="L7" s="20" t="s">
        <v>404</v>
      </c>
      <c r="M7" s="18" t="s">
        <v>404</v>
      </c>
      <c r="N7" s="20" t="s">
        <v>404</v>
      </c>
      <c r="O7" s="18" t="s">
        <v>404</v>
      </c>
      <c r="P7" s="20" t="s">
        <v>404</v>
      </c>
      <c r="Q7" s="18" t="n">
        <v>493.94191306</v>
      </c>
      <c r="R7" s="20" t="n">
        <v>6.325376</v>
      </c>
    </row>
    <row r="8" spans="1:18">
      <c r="A8" s="15" t="s">
        <v>405</v>
      </c>
      <c r="B8" s="17" t="n">
        <v>7007</v>
      </c>
      <c r="C8" s="18">
        <f>(0.0/B8*100)</f>
        <v/>
      </c>
      <c r="D8" s="19" t="n">
        <v>7007</v>
      </c>
      <c r="E8" s="18" t="n">
        <v>477.4250241</v>
      </c>
      <c r="F8" s="20" t="n">
        <v>21.22579536</v>
      </c>
      <c r="G8" s="18" t="n">
        <v>484.70196346</v>
      </c>
      <c r="H8" s="20" t="n">
        <v>5.21240197</v>
      </c>
      <c r="I8" s="18" t="n">
        <v>466.6088784</v>
      </c>
      <c r="J8" s="20" t="n">
        <v>20.70904875</v>
      </c>
      <c r="K8" s="18" t="s">
        <v>404</v>
      </c>
      <c r="L8" s="20" t="s">
        <v>404</v>
      </c>
      <c r="M8" s="18" t="s">
        <v>404</v>
      </c>
      <c r="N8" s="20" t="s">
        <v>404</v>
      </c>
      <c r="O8" s="18" t="s">
        <v>404</v>
      </c>
      <c r="P8" s="20" t="s">
        <v>404</v>
      </c>
      <c r="Q8" s="18" t="n">
        <v>489.02706918</v>
      </c>
      <c r="R8" s="20" t="n">
        <v>8.570837579999999</v>
      </c>
    </row>
    <row r="9" spans="1:18">
      <c r="A9" s="15" t="s">
        <v>406</v>
      </c>
      <c r="B9" s="17" t="n">
        <v>9651</v>
      </c>
      <c r="C9" s="18">
        <f>(575.0/B9*100)</f>
        <v/>
      </c>
      <c r="D9" s="19" t="n">
        <v>9076</v>
      </c>
      <c r="E9" s="18" t="n">
        <v>487.16344149</v>
      </c>
      <c r="F9" s="20" t="n">
        <v>7.93197899</v>
      </c>
      <c r="G9" s="18" t="n">
        <v>506.0723102</v>
      </c>
      <c r="H9" s="20" t="n">
        <v>4.14625106</v>
      </c>
      <c r="I9" s="18" t="n">
        <v>506.54639319</v>
      </c>
      <c r="J9" s="20" t="n">
        <v>29.63683772</v>
      </c>
      <c r="K9" s="18" t="s">
        <v>404</v>
      </c>
      <c r="L9" s="20" t="s">
        <v>404</v>
      </c>
      <c r="M9" s="18" t="s">
        <v>404</v>
      </c>
      <c r="N9" s="20" t="s">
        <v>404</v>
      </c>
      <c r="O9" s="18" t="s">
        <v>404</v>
      </c>
      <c r="P9" s="20" t="s">
        <v>404</v>
      </c>
      <c r="Q9" s="18" t="n">
        <v>503.40976883</v>
      </c>
      <c r="R9" s="20" t="n">
        <v>6.51259481</v>
      </c>
    </row>
    <row r="10" spans="1:18">
      <c r="A10" s="15" t="s">
        <v>407</v>
      </c>
      <c r="B10" s="17" t="n">
        <v>20058</v>
      </c>
      <c r="C10" s="18">
        <f>(3112.0/B10*100)</f>
        <v/>
      </c>
      <c r="D10" s="19" t="n">
        <v>16946</v>
      </c>
      <c r="E10" s="18" t="n">
        <v>523.30228808</v>
      </c>
      <c r="F10" s="20" t="n">
        <v>3.55190683</v>
      </c>
      <c r="G10" s="18" t="n">
        <v>529.53235092</v>
      </c>
      <c r="H10" s="20" t="n">
        <v>3.60224308</v>
      </c>
      <c r="I10" s="18" t="n">
        <v>574.86121621</v>
      </c>
      <c r="J10" s="20" t="n">
        <v>10.5507028</v>
      </c>
      <c r="K10" s="18" t="s">
        <v>404</v>
      </c>
      <c r="L10" s="20" t="s">
        <v>404</v>
      </c>
      <c r="M10" s="18" t="s">
        <v>404</v>
      </c>
      <c r="N10" s="20" t="s">
        <v>404</v>
      </c>
      <c r="O10" s="18" t="s">
        <v>404</v>
      </c>
      <c r="P10" s="20" t="s">
        <v>404</v>
      </c>
      <c r="Q10" s="18" t="n">
        <v>534.6514791</v>
      </c>
      <c r="R10" s="20" t="n">
        <v>10.39094573</v>
      </c>
    </row>
    <row r="11" spans="1:18">
      <c r="A11" s="15" t="s">
        <v>408</v>
      </c>
      <c r="B11" s="17" t="n">
        <v>7053</v>
      </c>
      <c r="C11" s="18">
        <f>(137.0/B11*100)</f>
        <v/>
      </c>
      <c r="D11" s="19" t="n">
        <v>6916</v>
      </c>
      <c r="E11" s="18" t="n">
        <v>456.50871037</v>
      </c>
      <c r="F11" s="20" t="n">
        <v>6.78407865</v>
      </c>
      <c r="G11" s="18" t="n">
        <v>465.81348317</v>
      </c>
      <c r="H11" s="20" t="n">
        <v>4.81501008</v>
      </c>
      <c r="I11" s="18" t="n">
        <v>423.48994856</v>
      </c>
      <c r="J11" s="20" t="n">
        <v>17.55221623</v>
      </c>
      <c r="K11" s="18" t="s">
        <v>404</v>
      </c>
      <c r="L11" s="20" t="s">
        <v>404</v>
      </c>
      <c r="M11" s="18" t="s">
        <v>404</v>
      </c>
      <c r="N11" s="20" t="s">
        <v>404</v>
      </c>
      <c r="O11" s="18" t="s">
        <v>404</v>
      </c>
      <c r="P11" s="20" t="s">
        <v>404</v>
      </c>
      <c r="Q11" s="18" t="n">
        <v>432.24038323</v>
      </c>
      <c r="R11" s="20" t="n">
        <v>16.86737559</v>
      </c>
    </row>
    <row r="12" spans="1:18">
      <c r="A12" s="15" t="s">
        <v>409</v>
      </c>
      <c r="B12" s="17" t="n">
        <v>6894</v>
      </c>
      <c r="C12" s="18">
        <f>(106.0/B12*100)</f>
        <v/>
      </c>
      <c r="D12" s="19" t="n">
        <v>6788</v>
      </c>
      <c r="E12" s="18" t="n">
        <v>474.38444287</v>
      </c>
      <c r="F12" s="20" t="n">
        <v>15.81448757</v>
      </c>
      <c r="G12" s="18" t="n">
        <v>490.11444063</v>
      </c>
      <c r="H12" s="20" t="n">
        <v>2.80834578</v>
      </c>
      <c r="I12" s="18" t="n">
        <v>410.91425449</v>
      </c>
      <c r="J12" s="20" t="n">
        <v>10.00626974</v>
      </c>
      <c r="K12" s="18" t="s">
        <v>404</v>
      </c>
      <c r="L12" s="20" t="s">
        <v>404</v>
      </c>
      <c r="M12" s="18" t="s">
        <v>404</v>
      </c>
      <c r="N12" s="20" t="s">
        <v>404</v>
      </c>
      <c r="O12" s="18" t="s">
        <v>404</v>
      </c>
      <c r="P12" s="20" t="s">
        <v>404</v>
      </c>
      <c r="Q12" s="18" t="n">
        <v>454.59818998</v>
      </c>
      <c r="R12" s="20" t="n">
        <v>12.1687078</v>
      </c>
    </row>
    <row r="13" spans="1:18">
      <c r="A13" s="15" t="s">
        <v>410</v>
      </c>
      <c r="B13" s="17" t="n">
        <v>7161</v>
      </c>
      <c r="C13" s="18">
        <f>(1175.0/B13*100)</f>
        <v/>
      </c>
      <c r="D13" s="19" t="n">
        <v>5986</v>
      </c>
      <c r="E13" s="18" t="n">
        <v>496.68508149</v>
      </c>
      <c r="F13" s="20" t="n">
        <v>5.53621141</v>
      </c>
      <c r="G13" s="18" t="n">
        <v>500.62670509</v>
      </c>
      <c r="H13" s="20" t="n">
        <v>3.30586699</v>
      </c>
      <c r="I13" s="18" t="n">
        <v>501.03250557</v>
      </c>
      <c r="J13" s="20" t="n">
        <v>8.45176485</v>
      </c>
      <c r="K13" s="18" t="s">
        <v>404</v>
      </c>
      <c r="L13" s="20" t="s">
        <v>404</v>
      </c>
      <c r="M13" s="18" t="s">
        <v>404</v>
      </c>
      <c r="N13" s="20" t="s">
        <v>404</v>
      </c>
      <c r="O13" s="18" t="s">
        <v>404</v>
      </c>
      <c r="P13" s="20" t="s">
        <v>404</v>
      </c>
      <c r="Q13" s="18" t="n">
        <v>485.49727092</v>
      </c>
      <c r="R13" s="20" t="n">
        <v>18.31501848</v>
      </c>
    </row>
    <row r="14" spans="1:18">
      <c r="A14" s="15" t="s">
        <v>411</v>
      </c>
      <c r="B14" s="17" t="n">
        <v>5587</v>
      </c>
      <c r="C14" s="18">
        <f>(506.0/B14*100)</f>
        <v/>
      </c>
      <c r="D14" s="19" t="n">
        <v>5081</v>
      </c>
      <c r="E14" s="18" t="n">
        <v>511.35009112</v>
      </c>
      <c r="F14" s="20" t="n">
        <v>3.67625766</v>
      </c>
      <c r="G14" s="18" t="n">
        <v>521.42709726</v>
      </c>
      <c r="H14" s="20" t="n">
        <v>3.2353255</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525.9180328800001</v>
      </c>
      <c r="F15" s="20" t="n">
        <v>4.71965045</v>
      </c>
      <c r="G15" s="18" t="n">
        <v>527.12105374</v>
      </c>
      <c r="H15" s="20" t="n">
        <v>2.99232199</v>
      </c>
      <c r="I15" s="18" t="n">
        <v>557.7863252</v>
      </c>
      <c r="J15" s="20" t="n">
        <v>24.52307226</v>
      </c>
      <c r="K15" s="18" t="s">
        <v>404</v>
      </c>
      <c r="L15" s="20" t="s">
        <v>404</v>
      </c>
      <c r="M15" s="18" t="s">
        <v>404</v>
      </c>
      <c r="N15" s="20" t="s">
        <v>404</v>
      </c>
      <c r="O15" s="18" t="s">
        <v>404</v>
      </c>
      <c r="P15" s="20" t="s">
        <v>404</v>
      </c>
      <c r="Q15" s="18" t="n">
        <v>515.3514527900001</v>
      </c>
      <c r="R15" s="20" t="n">
        <v>13.37440794</v>
      </c>
    </row>
    <row r="16" spans="1:18">
      <c r="A16" s="15" t="s">
        <v>413</v>
      </c>
      <c r="B16" s="17" t="n">
        <v>6108</v>
      </c>
      <c r="C16" s="18">
        <f>(495.0/B16*100)</f>
        <v/>
      </c>
      <c r="D16" s="19" t="n">
        <v>5613</v>
      </c>
      <c r="E16" s="18" t="n">
        <v>504.12529482</v>
      </c>
      <c r="F16" s="20" t="n">
        <v>6.25775112</v>
      </c>
      <c r="G16" s="18" t="n">
        <v>500.25088274</v>
      </c>
      <c r="H16" s="20" t="n">
        <v>6.6160594</v>
      </c>
      <c r="I16" s="18" t="n">
        <v>453.02800843</v>
      </c>
      <c r="J16" s="20" t="n">
        <v>23.24152593</v>
      </c>
      <c r="K16" s="18" t="s">
        <v>404</v>
      </c>
      <c r="L16" s="20" t="s">
        <v>404</v>
      </c>
      <c r="M16" s="18" t="s">
        <v>404</v>
      </c>
      <c r="N16" s="20" t="s">
        <v>404</v>
      </c>
      <c r="O16" s="18" t="s">
        <v>404</v>
      </c>
      <c r="P16" s="20" t="s">
        <v>404</v>
      </c>
      <c r="Q16" s="18" t="n">
        <v>521.96119493</v>
      </c>
      <c r="R16" s="20" t="n">
        <v>14.62290467</v>
      </c>
    </row>
    <row r="17" spans="1:18">
      <c r="A17" s="15" t="s">
        <v>414</v>
      </c>
      <c r="B17" s="17" t="n">
        <v>6504</v>
      </c>
      <c r="C17" s="18">
        <f>(1325.0/B17*100)</f>
        <v/>
      </c>
      <c r="D17" s="19" t="n">
        <v>5179</v>
      </c>
      <c r="E17" s="18" t="n">
        <v>479.55907321</v>
      </c>
      <c r="F17" s="20" t="n">
        <v>17.02641484</v>
      </c>
      <c r="G17" s="18" t="n">
        <v>510.69965628</v>
      </c>
      <c r="H17" s="20" t="n">
        <v>5.19204166</v>
      </c>
      <c r="I17" s="18" t="n">
        <v>555.97821015</v>
      </c>
      <c r="J17" s="20" t="n">
        <v>18.13321394</v>
      </c>
      <c r="K17" s="18" t="s">
        <v>404</v>
      </c>
      <c r="L17" s="20" t="s">
        <v>404</v>
      </c>
      <c r="M17" s="18" t="s">
        <v>404</v>
      </c>
      <c r="N17" s="20" t="s">
        <v>404</v>
      </c>
      <c r="O17" s="18" t="s">
        <v>404</v>
      </c>
      <c r="P17" s="20" t="s">
        <v>404</v>
      </c>
      <c r="Q17" s="18" t="n">
        <v>509.59373637</v>
      </c>
      <c r="R17" s="20" t="n">
        <v>9.79745464</v>
      </c>
    </row>
    <row r="18" spans="1:18">
      <c r="A18" s="15" t="s">
        <v>415</v>
      </c>
      <c r="B18" s="17" t="n">
        <v>5532</v>
      </c>
      <c r="C18" s="18">
        <f>(0.0/B18*100)</f>
        <v/>
      </c>
      <c r="D18" s="19" t="n">
        <v>5532</v>
      </c>
      <c r="E18" s="18" t="n">
        <v>472.02724493</v>
      </c>
      <c r="F18" s="20" t="n">
        <v>7.31437532</v>
      </c>
      <c r="G18" s="18" t="n">
        <v>467.06478953</v>
      </c>
      <c r="H18" s="20" t="n">
        <v>6.95065157</v>
      </c>
      <c r="I18" s="18" t="n">
        <v>452.51928893</v>
      </c>
      <c r="J18" s="20" t="n">
        <v>31.7941718</v>
      </c>
      <c r="K18" s="18" t="s">
        <v>404</v>
      </c>
      <c r="L18" s="20" t="s">
        <v>404</v>
      </c>
      <c r="M18" s="18" t="s">
        <v>404</v>
      </c>
      <c r="N18" s="20" t="s">
        <v>404</v>
      </c>
      <c r="O18" s="18" t="s">
        <v>404</v>
      </c>
      <c r="P18" s="20" t="s">
        <v>404</v>
      </c>
      <c r="Q18" s="18" t="n">
        <v>453.35578034</v>
      </c>
      <c r="R18" s="20" t="n">
        <v>12.38443965</v>
      </c>
    </row>
    <row r="19" spans="1:18">
      <c r="A19" s="15" t="s">
        <v>416</v>
      </c>
      <c r="B19" s="17" t="n">
        <v>5658</v>
      </c>
      <c r="C19" s="18">
        <f>(327.0/B19*100)</f>
        <v/>
      </c>
      <c r="D19" s="19" t="n">
        <v>5331</v>
      </c>
      <c r="E19" s="18" t="n">
        <v>447.73154138</v>
      </c>
      <c r="F19" s="20" t="n">
        <v>12.18673136</v>
      </c>
      <c r="G19" s="18" t="n">
        <v>475.4572898</v>
      </c>
      <c r="H19" s="20" t="n">
        <v>3.56190458</v>
      </c>
      <c r="I19" s="18" t="n">
        <v>496.60113264</v>
      </c>
      <c r="J19" s="20" t="n">
        <v>31.80045841</v>
      </c>
      <c r="K19" s="18" t="s">
        <v>404</v>
      </c>
      <c r="L19" s="20" t="s">
        <v>404</v>
      </c>
      <c r="M19" s="18" t="s">
        <v>404</v>
      </c>
      <c r="N19" s="20" t="s">
        <v>404</v>
      </c>
      <c r="O19" s="18" t="s">
        <v>404</v>
      </c>
      <c r="P19" s="20" t="s">
        <v>404</v>
      </c>
      <c r="Q19" s="18" t="n">
        <v>441.79153067</v>
      </c>
      <c r="R19" s="20" t="n">
        <v>34.90079121</v>
      </c>
    </row>
    <row r="20" spans="1:18">
      <c r="A20" s="15" t="s">
        <v>417</v>
      </c>
      <c r="B20" s="17" t="n">
        <v>3371</v>
      </c>
      <c r="C20" s="18">
        <f>(24.0/B20*100)</f>
        <v/>
      </c>
      <c r="D20" s="19" t="n">
        <v>3347</v>
      </c>
      <c r="E20" s="18" t="n">
        <v>488.21710648</v>
      </c>
      <c r="F20" s="20" t="n">
        <v>4.96239156</v>
      </c>
      <c r="G20" s="18" t="n">
        <v>481.91219869</v>
      </c>
      <c r="H20" s="20" t="n">
        <v>2.13310698</v>
      </c>
      <c r="I20" s="18" t="n">
        <v>426.40696842</v>
      </c>
      <c r="J20" s="20" t="n">
        <v>18.78917593</v>
      </c>
      <c r="K20" s="18" t="s">
        <v>404</v>
      </c>
      <c r="L20" s="20" t="s">
        <v>404</v>
      </c>
      <c r="M20" s="18" t="s">
        <v>404</v>
      </c>
      <c r="N20" s="20" t="s">
        <v>404</v>
      </c>
      <c r="O20" s="18" t="s">
        <v>404</v>
      </c>
      <c r="P20" s="20" t="s">
        <v>404</v>
      </c>
      <c r="Q20" s="18" t="n">
        <v>477.52239599</v>
      </c>
      <c r="R20" s="20" t="n">
        <v>6.35720247</v>
      </c>
    </row>
    <row r="21" spans="1:18">
      <c r="A21" s="15" t="s">
        <v>418</v>
      </c>
      <c r="B21" s="17" t="n">
        <v>5741</v>
      </c>
      <c r="C21" s="18">
        <f>(0.0/B21*100)</f>
        <v/>
      </c>
      <c r="D21" s="19" t="n">
        <v>5741</v>
      </c>
      <c r="E21" s="18" t="n">
        <v>516.11919519</v>
      </c>
      <c r="F21" s="20" t="n">
        <v>4.36047899</v>
      </c>
      <c r="G21" s="18" t="n">
        <v>527.4608528700001</v>
      </c>
      <c r="H21" s="20" t="n">
        <v>3.52251705</v>
      </c>
      <c r="I21" s="18" t="n">
        <v>511.53940143</v>
      </c>
      <c r="J21" s="20" t="n">
        <v>7.28365803</v>
      </c>
      <c r="K21" s="18" t="s">
        <v>404</v>
      </c>
      <c r="L21" s="20" t="s">
        <v>404</v>
      </c>
      <c r="M21" s="18" t="s">
        <v>404</v>
      </c>
      <c r="N21" s="20" t="s">
        <v>404</v>
      </c>
      <c r="O21" s="18" t="s">
        <v>404</v>
      </c>
      <c r="P21" s="20" t="s">
        <v>404</v>
      </c>
      <c r="Q21" s="18" t="n">
        <v>523.32705859</v>
      </c>
      <c r="R21" s="20" t="n">
        <v>7.92851974</v>
      </c>
    </row>
    <row r="22" spans="1:18">
      <c r="A22" s="15" t="s">
        <v>419</v>
      </c>
      <c r="B22" s="17" t="n">
        <v>6598</v>
      </c>
      <c r="C22" s="18">
        <f>(0.0/B22*100)</f>
        <v/>
      </c>
      <c r="D22" s="19" t="n">
        <v>6598</v>
      </c>
      <c r="E22" s="18" t="n">
        <v>470.56198303</v>
      </c>
      <c r="F22" s="20" t="n">
        <v>8.9971365</v>
      </c>
      <c r="G22" s="18" t="n">
        <v>484.99577732</v>
      </c>
      <c r="H22" s="20" t="n">
        <v>8.221072449999999</v>
      </c>
      <c r="I22" s="18" t="n">
        <v>499.77848672</v>
      </c>
      <c r="J22" s="20" t="n">
        <v>29.33487193</v>
      </c>
      <c r="K22" s="18" t="s">
        <v>404</v>
      </c>
      <c r="L22" s="20" t="s">
        <v>404</v>
      </c>
      <c r="M22" s="18" t="s">
        <v>404</v>
      </c>
      <c r="N22" s="20" t="s">
        <v>404</v>
      </c>
      <c r="O22" s="18" t="s">
        <v>404</v>
      </c>
      <c r="P22" s="20" t="s">
        <v>404</v>
      </c>
      <c r="Q22" s="18" t="n">
        <v>483.15911458</v>
      </c>
      <c r="R22" s="20" t="n">
        <v>11.67852191</v>
      </c>
    </row>
    <row r="23" spans="1:18">
      <c r="A23" s="15" t="s">
        <v>420</v>
      </c>
      <c r="B23" s="17" t="n">
        <v>11583</v>
      </c>
      <c r="C23" s="18">
        <f>(3185.0/B23*100)</f>
        <v/>
      </c>
      <c r="D23" s="19" t="n">
        <v>8398</v>
      </c>
      <c r="E23" s="18" t="n">
        <v>473.76624276</v>
      </c>
      <c r="F23" s="20" t="n">
        <v>10.77180089</v>
      </c>
      <c r="G23" s="18" t="n">
        <v>494.76099514</v>
      </c>
      <c r="H23" s="20" t="n">
        <v>4.07199823</v>
      </c>
      <c r="I23" s="18" t="n">
        <v>471.15256927</v>
      </c>
      <c r="J23" s="20" t="n">
        <v>22.80420938</v>
      </c>
      <c r="K23" s="18" t="s">
        <v>404</v>
      </c>
      <c r="L23" s="20" t="s">
        <v>404</v>
      </c>
      <c r="M23" s="18" t="s">
        <v>404</v>
      </c>
      <c r="N23" s="20" t="s">
        <v>404</v>
      </c>
      <c r="O23" s="18" t="s">
        <v>404</v>
      </c>
      <c r="P23" s="20" t="s">
        <v>404</v>
      </c>
      <c r="Q23" s="18" t="n">
        <v>474.31395647</v>
      </c>
      <c r="R23" s="20" t="n">
        <v>24.0999623</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529.27497758</v>
      </c>
      <c r="F25" s="20" t="n">
        <v>8.04761965</v>
      </c>
      <c r="G25" s="18" t="n">
        <v>514.68712965</v>
      </c>
      <c r="H25" s="20" t="n">
        <v>4.59988105</v>
      </c>
      <c r="I25" s="18" t="n">
        <v>428.82939861</v>
      </c>
      <c r="J25" s="20" t="n">
        <v>33.92674441</v>
      </c>
      <c r="K25" s="18" t="s">
        <v>404</v>
      </c>
      <c r="L25" s="20" t="s">
        <v>404</v>
      </c>
      <c r="M25" s="18" t="s">
        <v>404</v>
      </c>
      <c r="N25" s="20" t="s">
        <v>404</v>
      </c>
      <c r="O25" s="18" t="s">
        <v>404</v>
      </c>
      <c r="P25" s="20" t="s">
        <v>404</v>
      </c>
      <c r="Q25" s="18" t="n">
        <v>523.23274557</v>
      </c>
      <c r="R25" s="20" t="n">
        <v>18.86412805</v>
      </c>
    </row>
    <row r="26" spans="1:18">
      <c r="A26" s="15" t="s">
        <v>423</v>
      </c>
      <c r="B26" s="17" t="n">
        <v>4869</v>
      </c>
      <c r="C26" s="18">
        <f>(11.0/B26*100)</f>
        <v/>
      </c>
      <c r="D26" s="19" t="n">
        <v>4858</v>
      </c>
      <c r="E26" s="18" t="n">
        <v>489.61755076</v>
      </c>
      <c r="F26" s="20" t="n">
        <v>2.65572631</v>
      </c>
      <c r="G26" s="18" t="n">
        <v>484.50645243</v>
      </c>
      <c r="H26" s="20" t="n">
        <v>3.26155042</v>
      </c>
      <c r="I26" s="18" t="n">
        <v>468.84242157</v>
      </c>
      <c r="J26" s="20" t="n">
        <v>18.3846845</v>
      </c>
      <c r="K26" s="18" t="s">
        <v>404</v>
      </c>
      <c r="L26" s="20" t="s">
        <v>404</v>
      </c>
      <c r="M26" s="18" t="s">
        <v>404</v>
      </c>
      <c r="N26" s="20" t="s">
        <v>404</v>
      </c>
      <c r="O26" s="18" t="s">
        <v>404</v>
      </c>
      <c r="P26" s="20" t="s">
        <v>404</v>
      </c>
      <c r="Q26" s="18" t="n">
        <v>515.31454108</v>
      </c>
      <c r="R26" s="20" t="n">
        <v>23.05095182</v>
      </c>
    </row>
    <row r="27" spans="1:18">
      <c r="A27" s="15" t="s">
        <v>424</v>
      </c>
      <c r="B27" s="17" t="n">
        <v>5299</v>
      </c>
      <c r="C27" s="18">
        <f>(0.0/B27*100)</f>
        <v/>
      </c>
      <c r="D27" s="19" t="n">
        <v>5299</v>
      </c>
      <c r="E27" s="18" t="n">
        <v>466.68812515</v>
      </c>
      <c r="F27" s="20" t="n">
        <v>3.4674267</v>
      </c>
      <c r="G27" s="18" t="n">
        <v>481.60704307</v>
      </c>
      <c r="H27" s="20" t="n">
        <v>1.56447736</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(2769.0/B28*100)</f>
        <v/>
      </c>
      <c r="D28" s="19" t="n">
        <v>4799</v>
      </c>
      <c r="E28" s="18" t="n">
        <v>425.19883178</v>
      </c>
      <c r="F28" s="20" t="n">
        <v>6.01790381</v>
      </c>
      <c r="G28" s="18" t="n">
        <v>427.12833349</v>
      </c>
      <c r="H28" s="20" t="n">
        <v>5.77199149</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480.31216002</v>
      </c>
      <c r="F29" s="20" t="n">
        <v>11.66771102</v>
      </c>
      <c r="G29" s="18" t="n">
        <v>515.23955296</v>
      </c>
      <c r="H29" s="20" t="n">
        <v>7.66729206</v>
      </c>
      <c r="I29" s="18" t="n">
        <v>485.11514984</v>
      </c>
      <c r="J29" s="20" t="n">
        <v>11.57716724</v>
      </c>
      <c r="K29" s="18" t="s">
        <v>404</v>
      </c>
      <c r="L29" s="20" t="s">
        <v>404</v>
      </c>
      <c r="M29" s="18" t="s">
        <v>404</v>
      </c>
      <c r="N29" s="20" t="s">
        <v>404</v>
      </c>
      <c r="O29" s="18" t="s">
        <v>404</v>
      </c>
      <c r="P29" s="20" t="s">
        <v>404</v>
      </c>
      <c r="Q29" s="18" t="n">
        <v>540.93509925</v>
      </c>
      <c r="R29" s="20" t="n">
        <v>23.37679778</v>
      </c>
    </row>
    <row r="30" spans="1:18">
      <c r="A30" s="15" t="s">
        <v>427</v>
      </c>
      <c r="B30" s="17" t="n">
        <v>4520</v>
      </c>
      <c r="C30" s="18">
        <f>(1053.0/B30*100)</f>
        <v/>
      </c>
      <c r="D30" s="19" t="n">
        <v>3467</v>
      </c>
      <c r="E30" s="18" t="n">
        <v>512.97220479</v>
      </c>
      <c r="F30" s="20" t="n">
        <v>4.28037056</v>
      </c>
      <c r="G30" s="18" t="n">
        <v>507.10870492</v>
      </c>
      <c r="H30" s="20" t="n">
        <v>6.18334194</v>
      </c>
      <c r="I30" s="18" t="n">
        <v>466.27942076</v>
      </c>
      <c r="J30" s="20" t="n">
        <v>11.42206963</v>
      </c>
      <c r="K30" s="18" t="s">
        <v>404</v>
      </c>
      <c r="L30" s="20" t="s">
        <v>404</v>
      </c>
      <c r="M30" s="18" t="s">
        <v>404</v>
      </c>
      <c r="N30" s="20" t="s">
        <v>404</v>
      </c>
      <c r="O30" s="18" t="s">
        <v>404</v>
      </c>
      <c r="P30" s="20" t="s">
        <v>404</v>
      </c>
      <c r="Q30" s="18" t="n">
        <v>549.16169939</v>
      </c>
      <c r="R30" s="20" t="n">
        <v>23.05789904</v>
      </c>
    </row>
    <row r="31" spans="1:18">
      <c r="A31" s="15" t="s">
        <v>428</v>
      </c>
      <c r="B31" s="17" t="n">
        <v>5456</v>
      </c>
      <c r="C31" s="18">
        <f>(502.0/B31*100)</f>
        <v/>
      </c>
      <c r="D31" s="19" t="n">
        <v>4954</v>
      </c>
      <c r="E31" s="18" t="n">
        <v>526.79897952</v>
      </c>
      <c r="F31" s="20" t="n">
        <v>9.10384436</v>
      </c>
      <c r="G31" s="18" t="n">
        <v>513.75361862</v>
      </c>
      <c r="H31" s="20" t="n">
        <v>2.6938906</v>
      </c>
      <c r="I31" s="18" t="n">
        <v>505.9367004</v>
      </c>
      <c r="J31" s="20" t="n">
        <v>11.94714589</v>
      </c>
      <c r="K31" s="18" t="s">
        <v>404</v>
      </c>
      <c r="L31" s="20" t="s">
        <v>404</v>
      </c>
      <c r="M31" s="18" t="s">
        <v>404</v>
      </c>
      <c r="N31" s="20" t="s">
        <v>404</v>
      </c>
      <c r="O31" s="18" t="s">
        <v>404</v>
      </c>
      <c r="P31" s="20" t="s">
        <v>404</v>
      </c>
      <c r="Q31" s="18" t="n">
        <v>511.14684334</v>
      </c>
      <c r="R31" s="20" t="n">
        <v>8.867681060000001</v>
      </c>
    </row>
    <row r="32" spans="1:18">
      <c r="A32" s="15" t="s">
        <v>429</v>
      </c>
      <c r="B32" s="17" t="n">
        <v>4478</v>
      </c>
      <c r="C32" s="18">
        <f>(0.0/B32*100)</f>
        <v/>
      </c>
      <c r="D32" s="19" t="n">
        <v>4478</v>
      </c>
      <c r="E32" s="18" t="n">
        <v>516.13467512</v>
      </c>
      <c r="F32" s="20" t="n">
        <v>5.65872012</v>
      </c>
      <c r="G32" s="18" t="n">
        <v>500.47170983</v>
      </c>
      <c r="H32" s="20" t="n">
        <v>3.31934162</v>
      </c>
      <c r="I32" s="18" t="n">
        <v>532.45615257</v>
      </c>
      <c r="J32" s="20" t="n">
        <v>16.58765802</v>
      </c>
      <c r="K32" s="18" t="s">
        <v>404</v>
      </c>
      <c r="L32" s="20" t="s">
        <v>404</v>
      </c>
      <c r="M32" s="18" t="s">
        <v>404</v>
      </c>
      <c r="N32" s="20" t="s">
        <v>404</v>
      </c>
      <c r="O32" s="18" t="s">
        <v>404</v>
      </c>
      <c r="P32" s="20" t="s">
        <v>404</v>
      </c>
      <c r="Q32" s="18" t="n">
        <v>500.72589524</v>
      </c>
      <c r="R32" s="20" t="n">
        <v>8.58323802</v>
      </c>
    </row>
    <row r="33" spans="1:18">
      <c r="A33" s="15" t="s">
        <v>430</v>
      </c>
      <c r="B33" s="17" t="n">
        <v>7325</v>
      </c>
      <c r="C33" s="18">
        <f>(29.0/B33*100)</f>
        <v/>
      </c>
      <c r="D33" s="19" t="n">
        <v>7296</v>
      </c>
      <c r="E33" s="18" t="n">
        <v>502.38534468</v>
      </c>
      <c r="F33" s="20" t="n">
        <v>4.63292252</v>
      </c>
      <c r="G33" s="18" t="n">
        <v>513.96227465</v>
      </c>
      <c r="H33" s="20" t="n">
        <v>5.38501728</v>
      </c>
      <c r="I33" s="18" t="n">
        <v>420.73071339</v>
      </c>
      <c r="J33" s="20" t="n">
        <v>5.67405709</v>
      </c>
      <c r="K33" s="18" t="s">
        <v>404</v>
      </c>
      <c r="L33" s="20" t="s">
        <v>404</v>
      </c>
      <c r="M33" s="18" t="s">
        <v>404</v>
      </c>
      <c r="N33" s="20" t="s">
        <v>404</v>
      </c>
      <c r="O33" s="18" t="s">
        <v>404</v>
      </c>
      <c r="P33" s="20" t="s">
        <v>404</v>
      </c>
      <c r="Q33" s="18" t="n">
        <v>516.6375565</v>
      </c>
      <c r="R33" s="20" t="n">
        <v>7.89770737</v>
      </c>
    </row>
    <row r="34" spans="1:18">
      <c r="A34" s="15" t="s">
        <v>431</v>
      </c>
      <c r="B34" s="17" t="n">
        <v>6350</v>
      </c>
      <c r="C34" s="18">
        <f>(0.0/B34*100)</f>
        <v/>
      </c>
      <c r="D34" s="19" t="n">
        <v>6350</v>
      </c>
      <c r="E34" s="18" t="n">
        <v>429.39501199</v>
      </c>
      <c r="F34" s="20" t="n">
        <v>9.8453996</v>
      </c>
      <c r="G34" s="18" t="n">
        <v>459.99205278</v>
      </c>
      <c r="H34" s="20" t="n">
        <v>3.89630397</v>
      </c>
      <c r="I34" s="18" t="n">
        <v>428.74588183</v>
      </c>
      <c r="J34" s="20" t="n">
        <v>41.16416166</v>
      </c>
      <c r="K34" s="18" t="s">
        <v>404</v>
      </c>
      <c r="L34" s="20" t="s">
        <v>404</v>
      </c>
      <c r="M34" s="18" t="s">
        <v>404</v>
      </c>
      <c r="N34" s="20" t="s">
        <v>404</v>
      </c>
      <c r="O34" s="18" t="s">
        <v>404</v>
      </c>
      <c r="P34" s="20" t="s">
        <v>404</v>
      </c>
      <c r="Q34" s="18" t="n">
        <v>448.76871584</v>
      </c>
      <c r="R34" s="20" t="n">
        <v>15.00912776</v>
      </c>
    </row>
    <row r="35" spans="1:18">
      <c r="A35" s="15" t="s">
        <v>432</v>
      </c>
      <c r="B35" s="17" t="n">
        <v>6406</v>
      </c>
      <c r="C35" s="18">
        <f>(450.0/B35*100)</f>
        <v/>
      </c>
      <c r="D35" s="19" t="n">
        <v>5956</v>
      </c>
      <c r="E35" s="18" t="n">
        <v>484.99286562</v>
      </c>
      <c r="F35" s="20" t="n">
        <v>3.79614133</v>
      </c>
      <c r="G35" s="18" t="n">
        <v>515.49976297</v>
      </c>
      <c r="H35" s="20" t="n">
        <v>1.74975769</v>
      </c>
      <c r="I35" s="18" t="n">
        <v>480.29015198</v>
      </c>
      <c r="J35" s="20" t="n">
        <v>4.18430938</v>
      </c>
      <c r="K35" s="18" t="s">
        <v>404</v>
      </c>
      <c r="L35" s="20" t="s">
        <v>404</v>
      </c>
      <c r="M35" s="18" t="s">
        <v>404</v>
      </c>
      <c r="N35" s="20" t="s">
        <v>404</v>
      </c>
      <c r="O35" s="18" t="s">
        <v>404</v>
      </c>
      <c r="P35" s="20" t="s">
        <v>404</v>
      </c>
      <c r="Q35" s="18" t="n">
        <v>505.74602588</v>
      </c>
      <c r="R35" s="20" t="n">
        <v>4.37361203</v>
      </c>
    </row>
    <row r="36" spans="1:18">
      <c r="A36" s="15" t="s">
        <v>433</v>
      </c>
      <c r="B36" s="17" t="n">
        <v>6736</v>
      </c>
      <c r="C36" s="18">
        <f>(723.0/B36*100)</f>
        <v/>
      </c>
      <c r="D36" s="19" t="n">
        <v>6013</v>
      </c>
      <c r="E36" s="18" t="n">
        <v>497.31756634</v>
      </c>
      <c r="F36" s="20" t="n">
        <v>6.18070604</v>
      </c>
      <c r="G36" s="18" t="n">
        <v>495.33941557</v>
      </c>
      <c r="H36" s="20" t="n">
        <v>3.01074182</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491.58348418</v>
      </c>
      <c r="F37" s="20" t="n">
        <v>7.70148598</v>
      </c>
      <c r="G37" s="18" t="n">
        <v>502.58538781</v>
      </c>
      <c r="H37" s="20" t="n">
        <v>3.69872204</v>
      </c>
      <c r="I37" s="18" t="n">
        <v>577.41200446</v>
      </c>
      <c r="J37" s="20" t="n">
        <v>10.53940533</v>
      </c>
      <c r="K37" s="18" t="s">
        <v>404</v>
      </c>
      <c r="L37" s="20" t="s">
        <v>404</v>
      </c>
      <c r="M37" s="18" t="s">
        <v>404</v>
      </c>
      <c r="N37" s="20" t="s">
        <v>404</v>
      </c>
      <c r="O37" s="18" t="s">
        <v>404</v>
      </c>
      <c r="P37" s="20" t="s">
        <v>404</v>
      </c>
      <c r="Q37" s="18" t="n">
        <v>460.20734657</v>
      </c>
      <c r="R37" s="20" t="n">
        <v>18.40049835</v>
      </c>
    </row>
    <row r="38" spans="1:18">
      <c r="A38" s="15" t="s">
        <v>435</v>
      </c>
      <c r="B38" s="17" t="n">
        <v>5860</v>
      </c>
      <c r="C38" s="18">
        <f>(268.0/B38*100)</f>
        <v/>
      </c>
      <c r="D38" s="19" t="n">
        <v>5592</v>
      </c>
      <c r="E38" s="18" t="n">
        <v>482.90707599</v>
      </c>
      <c r="F38" s="20" t="n">
        <v>8.595810330000001</v>
      </c>
      <c r="G38" s="18" t="n">
        <v>492.34716305</v>
      </c>
      <c r="H38" s="20" t="n">
        <v>4.61884473</v>
      </c>
      <c r="I38" s="18" t="n">
        <v>525.09157312</v>
      </c>
      <c r="J38" s="20" t="n">
        <v>12.39842</v>
      </c>
      <c r="K38" s="18" t="s">
        <v>404</v>
      </c>
      <c r="L38" s="20" t="s">
        <v>404</v>
      </c>
      <c r="M38" s="18" t="s">
        <v>404</v>
      </c>
      <c r="N38" s="20" t="s">
        <v>404</v>
      </c>
      <c r="O38" s="18" t="s">
        <v>404</v>
      </c>
      <c r="P38" s="20" t="s">
        <v>404</v>
      </c>
      <c r="Q38" s="18" t="n">
        <v>502.00134985</v>
      </c>
      <c r="R38" s="20" t="n">
        <v>11.69675023</v>
      </c>
    </row>
    <row r="39" spans="1:18">
      <c r="A39" s="15" t="s">
        <v>436</v>
      </c>
      <c r="B39" s="17" t="n">
        <v>5895</v>
      </c>
      <c r="C39" s="18">
        <f>(0.0/B39*100)</f>
        <v/>
      </c>
      <c r="D39" s="19" t="n">
        <v>5895</v>
      </c>
      <c r="E39" s="18" t="n">
        <v>438.93020604</v>
      </c>
      <c r="F39" s="20" t="n">
        <v>8.800189960000001</v>
      </c>
      <c r="G39" s="18" t="n">
        <v>424.21000179</v>
      </c>
      <c r="H39" s="20" t="n">
        <v>5.72398033</v>
      </c>
      <c r="I39" s="18" t="n">
        <v>359.11838086</v>
      </c>
      <c r="J39" s="20" t="n">
        <v>15.27397869</v>
      </c>
      <c r="K39" s="18" t="s">
        <v>404</v>
      </c>
      <c r="L39" s="20" t="s">
        <v>404</v>
      </c>
      <c r="M39" s="18" t="s">
        <v>404</v>
      </c>
      <c r="N39" s="20" t="s">
        <v>404</v>
      </c>
      <c r="O39" s="18" t="s">
        <v>404</v>
      </c>
      <c r="P39" s="20" t="s">
        <v>404</v>
      </c>
      <c r="Q39" s="18" t="n">
        <v>418.09979303</v>
      </c>
      <c r="R39" s="20" t="n">
        <v>9.29017279</v>
      </c>
    </row>
    <row r="40" spans="1:18">
      <c r="A40" s="15" t="s">
        <v>437</v>
      </c>
      <c r="B40" s="17" t="n">
        <v>14157</v>
      </c>
      <c r="C40" s="18">
        <f>(2954.0/B40*100)</f>
        <v/>
      </c>
      <c r="D40" s="19" t="n">
        <v>11203</v>
      </c>
      <c r="E40" s="18" t="n">
        <v>495.63485083</v>
      </c>
      <c r="F40" s="20" t="n">
        <v>4.72162867</v>
      </c>
      <c r="G40" s="18" t="n">
        <v>508.19998015</v>
      </c>
      <c r="H40" s="20" t="n">
        <v>4.7697787</v>
      </c>
      <c r="I40" s="18" t="n">
        <v>483.71200776</v>
      </c>
      <c r="J40" s="20" t="n">
        <v>6.54103373</v>
      </c>
      <c r="K40" s="18" t="s">
        <v>404</v>
      </c>
      <c r="L40" s="20" t="s">
        <v>404</v>
      </c>
      <c r="M40" s="18" t="s">
        <v>404</v>
      </c>
      <c r="N40" s="20" t="s">
        <v>404</v>
      </c>
      <c r="O40" s="18" t="s">
        <v>404</v>
      </c>
      <c r="P40" s="20" t="s">
        <v>404</v>
      </c>
      <c r="Q40" s="18" t="n">
        <v>497.78491027</v>
      </c>
      <c r="R40" s="20" t="n">
        <v>18.10956412</v>
      </c>
    </row>
    <row r="41" spans="1:18">
      <c r="A41" s="15" t="s">
        <v>438</v>
      </c>
      <c r="B41" s="17" t="n">
        <v>5712</v>
      </c>
      <c r="C41" s="18">
        <f>(99.0/B41*100)</f>
        <v/>
      </c>
      <c r="D41" s="19" t="n">
        <v>5613</v>
      </c>
      <c r="E41" s="18" t="n">
        <v>492.01348414</v>
      </c>
      <c r="F41" s="20" t="n">
        <v>7.1158272</v>
      </c>
      <c r="G41" s="18" t="n">
        <v>500.5137909</v>
      </c>
      <c r="H41" s="20" t="n">
        <v>4.31410451</v>
      </c>
      <c r="I41" s="18" t="n">
        <v>506.97269963</v>
      </c>
      <c r="J41" s="20" t="n">
        <v>26.30302106</v>
      </c>
      <c r="K41" s="18" t="s">
        <v>404</v>
      </c>
      <c r="L41" s="20" t="s">
        <v>404</v>
      </c>
      <c r="M41" s="18" t="s">
        <v>404</v>
      </c>
      <c r="N41" s="20" t="s">
        <v>404</v>
      </c>
      <c r="O41" s="18" t="s">
        <v>404</v>
      </c>
      <c r="P41" s="20" t="s">
        <v>404</v>
      </c>
      <c r="Q41" s="18" t="n">
        <v>504.5740577</v>
      </c>
      <c r="R41" s="20" t="n">
        <v>19.3042562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403.80522457</v>
      </c>
      <c r="F44" s="20" t="n">
        <v>7.75028904</v>
      </c>
      <c r="G44" s="18" t="n">
        <v>407.73593577</v>
      </c>
      <c r="H44" s="20" t="n">
        <v>6.15239782</v>
      </c>
      <c r="I44" s="18" t="s">
        <v>404</v>
      </c>
      <c r="J44" s="20" t="s">
        <v>404</v>
      </c>
      <c r="K44" s="18" t="s">
        <v>404</v>
      </c>
      <c r="L44" s="20" t="s">
        <v>404</v>
      </c>
      <c r="M44" s="18" t="s">
        <v>404</v>
      </c>
      <c r="N44" s="20" t="s">
        <v>404</v>
      </c>
      <c r="O44" s="18" t="s">
        <v>404</v>
      </c>
      <c r="P44" s="20" t="s">
        <v>404</v>
      </c>
      <c r="Q44" s="18" t="n">
        <v>404.24559955</v>
      </c>
      <c r="R44" s="20" t="n">
        <v>5.73689084</v>
      </c>
    </row>
    <row r="45" spans="1:18">
      <c r="A45" s="15" t="s">
        <v>442</v>
      </c>
      <c r="B45" s="17" t="n">
        <v>5519</v>
      </c>
      <c r="C45" s="18">
        <f>(0.0/B45*100)</f>
        <v/>
      </c>
      <c r="D45" s="19" t="n">
        <v>5519</v>
      </c>
      <c r="E45" s="18" t="n">
        <v>349.85858235</v>
      </c>
      <c r="F45" s="20" t="n">
        <v>3.65758314</v>
      </c>
      <c r="G45" s="18" t="n">
        <v>358.89082818</v>
      </c>
      <c r="H45" s="20" t="n">
        <v>12.61022531</v>
      </c>
      <c r="I45" s="18" t="s">
        <v>404</v>
      </c>
      <c r="J45" s="20" t="s">
        <v>404</v>
      </c>
      <c r="K45" s="18" t="s">
        <v>404</v>
      </c>
      <c r="L45" s="20" t="s">
        <v>404</v>
      </c>
      <c r="M45" s="18" t="s">
        <v>404</v>
      </c>
      <c r="N45" s="20" t="s">
        <v>404</v>
      </c>
      <c r="O45" s="18" t="s">
        <v>404</v>
      </c>
      <c r="P45" s="20" t="s">
        <v>404</v>
      </c>
      <c r="Q45" s="18" t="n">
        <v>344.59043864</v>
      </c>
      <c r="R45" s="20" t="n">
        <v>16.53789036</v>
      </c>
    </row>
    <row r="46" spans="1:18">
      <c r="A46" s="15" t="s">
        <v>443</v>
      </c>
      <c r="B46" s="17" t="n">
        <v>23141</v>
      </c>
      <c r="C46" s="18">
        <f>(6020.0/B46*100)</f>
        <v/>
      </c>
      <c r="D46" s="19" t="n">
        <v>17121</v>
      </c>
      <c r="E46" s="18" t="n">
        <v>413.86021006</v>
      </c>
      <c r="F46" s="20" t="n">
        <v>4.93849018</v>
      </c>
      <c r="G46" s="18" t="n">
        <v>422.93117203</v>
      </c>
      <c r="H46" s="20" t="n">
        <v>4.76152427</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409.17028716</v>
      </c>
      <c r="F47" s="20" t="n">
        <v>12.13541278</v>
      </c>
      <c r="G47" s="18" t="n">
        <v>439.09218454</v>
      </c>
      <c r="H47" s="20" t="n">
        <v>6.53258327</v>
      </c>
      <c r="I47" s="18" t="n">
        <v>435.53997324</v>
      </c>
      <c r="J47" s="20" t="n">
        <v>34.01666218</v>
      </c>
      <c r="K47" s="18" t="s">
        <v>404</v>
      </c>
      <c r="L47" s="20" t="s">
        <v>404</v>
      </c>
      <c r="M47" s="18" t="s">
        <v>404</v>
      </c>
      <c r="N47" s="20" t="s">
        <v>404</v>
      </c>
      <c r="O47" s="18" t="s">
        <v>404</v>
      </c>
      <c r="P47" s="20" t="s">
        <v>404</v>
      </c>
      <c r="Q47" s="18" t="n">
        <v>420.92375987</v>
      </c>
      <c r="R47" s="20" t="n">
        <v>19.84006891</v>
      </c>
    </row>
    <row r="48" spans="1:18">
      <c r="A48" s="15" t="s">
        <v>445</v>
      </c>
      <c r="B48" s="17" t="n">
        <v>9841</v>
      </c>
      <c r="C48" s="18">
        <f>(40.0/B48*100)</f>
        <v/>
      </c>
      <c r="D48" s="19" t="n">
        <v>9801</v>
      </c>
      <c r="E48" s="18" t="n">
        <v>513.90571699</v>
      </c>
      <c r="F48" s="20" t="n">
        <v>15.69951433</v>
      </c>
      <c r="G48" s="18" t="n">
        <v>492.25566314</v>
      </c>
      <c r="H48" s="20" t="n">
        <v>6.01162167</v>
      </c>
      <c r="I48" s="18" t="n">
        <v>388.42359833</v>
      </c>
      <c r="J48" s="20" t="n">
        <v>11.00937144</v>
      </c>
      <c r="K48" s="18" t="s">
        <v>404</v>
      </c>
      <c r="L48" s="20" t="s">
        <v>404</v>
      </c>
      <c r="M48" s="18" t="s">
        <v>404</v>
      </c>
      <c r="N48" s="20" t="s">
        <v>404</v>
      </c>
      <c r="O48" s="18" t="s">
        <v>404</v>
      </c>
      <c r="P48" s="20" t="s">
        <v>404</v>
      </c>
      <c r="Q48" s="18" t="n">
        <v>493.25024214</v>
      </c>
      <c r="R48" s="20" t="n">
        <v>19.78700359</v>
      </c>
    </row>
    <row r="49" spans="1:18">
      <c r="A49" s="15" t="s">
        <v>446</v>
      </c>
      <c r="B49" s="17" t="n">
        <v>6349</v>
      </c>
      <c r="C49" s="18">
        <f>(52.0/B49*100)</f>
        <v/>
      </c>
      <c r="D49" s="19" t="n">
        <v>6297</v>
      </c>
      <c r="E49" s="18" t="n">
        <v>414.92319734</v>
      </c>
      <c r="F49" s="20" t="n">
        <v>8.25844996</v>
      </c>
      <c r="G49" s="18" t="n">
        <v>428.15457459</v>
      </c>
      <c r="H49" s="20" t="n">
        <v>4.89781085</v>
      </c>
      <c r="I49" s="18" t="s">
        <v>404</v>
      </c>
      <c r="J49" s="20" t="s">
        <v>404</v>
      </c>
      <c r="K49" s="18" t="s">
        <v>404</v>
      </c>
      <c r="L49" s="20" t="s">
        <v>404</v>
      </c>
      <c r="M49" s="18" t="s">
        <v>404</v>
      </c>
      <c r="N49" s="20" t="s">
        <v>404</v>
      </c>
      <c r="O49" s="18" t="s">
        <v>404</v>
      </c>
      <c r="P49" s="20" t="s">
        <v>404</v>
      </c>
      <c r="Q49" s="18" t="n">
        <v>424.23843081</v>
      </c>
      <c r="R49" s="20" t="n">
        <v>6.38068288</v>
      </c>
    </row>
    <row r="50" spans="1:18">
      <c r="A50" s="15" t="s">
        <v>447</v>
      </c>
      <c r="B50" s="17" t="n">
        <v>11795</v>
      </c>
      <c r="C50" s="18">
        <f>(1031.0/B50*100)</f>
        <v/>
      </c>
      <c r="D50" s="19" t="n">
        <v>10764</v>
      </c>
      <c r="E50" s="18" t="n">
        <v>421.64570093</v>
      </c>
      <c r="F50" s="20" t="n">
        <v>5.26357575</v>
      </c>
      <c r="G50" s="18" t="n">
        <v>433.9865221</v>
      </c>
      <c r="H50" s="20" t="n">
        <v>4.60405613</v>
      </c>
      <c r="I50" s="18" t="n">
        <v>399.41294536</v>
      </c>
      <c r="J50" s="20" t="n">
        <v>12.82149165</v>
      </c>
      <c r="K50" s="18" t="s">
        <v>404</v>
      </c>
      <c r="L50" s="20" t="s">
        <v>404</v>
      </c>
      <c r="M50" s="18" t="s">
        <v>404</v>
      </c>
      <c r="N50" s="20" t="s">
        <v>404</v>
      </c>
      <c r="O50" s="18" t="s">
        <v>404</v>
      </c>
      <c r="P50" s="20" t="s">
        <v>404</v>
      </c>
      <c r="Q50" s="18" t="n">
        <v>435.11232861</v>
      </c>
      <c r="R50" s="20" t="n">
        <v>11.15679212</v>
      </c>
    </row>
    <row r="51" spans="1:18">
      <c r="A51" s="15" t="s">
        <v>448</v>
      </c>
      <c r="B51" s="17" t="n">
        <v>6866</v>
      </c>
      <c r="C51" s="18">
        <f>(1235.0/B51*100)</f>
        <v/>
      </c>
      <c r="D51" s="19" t="n">
        <v>5631</v>
      </c>
      <c r="E51" s="18" t="n">
        <v>415.732053</v>
      </c>
      <c r="F51" s="20" t="n">
        <v>9.011982570000001</v>
      </c>
      <c r="G51" s="18" t="n">
        <v>430.0399382</v>
      </c>
      <c r="H51" s="20" t="n">
        <v>3.64097083</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481.86022505</v>
      </c>
      <c r="F52" s="20" t="n">
        <v>9.626568170000001</v>
      </c>
      <c r="G52" s="18" t="n">
        <v>488.7754426</v>
      </c>
      <c r="H52" s="20" t="n">
        <v>3.90060812</v>
      </c>
      <c r="I52" s="18" t="n">
        <v>465.87873121</v>
      </c>
      <c r="J52" s="20" t="n">
        <v>16.24037473</v>
      </c>
      <c r="K52" s="18" t="s">
        <v>404</v>
      </c>
      <c r="L52" s="20" t="s">
        <v>404</v>
      </c>
      <c r="M52" s="18" t="s">
        <v>404</v>
      </c>
      <c r="N52" s="20" t="s">
        <v>404</v>
      </c>
      <c r="O52" s="18" t="s">
        <v>404</v>
      </c>
      <c r="P52" s="20" t="s">
        <v>404</v>
      </c>
      <c r="Q52" s="18" t="n">
        <v>486.33075783</v>
      </c>
      <c r="R52" s="20" t="n">
        <v>14.91833584</v>
      </c>
    </row>
    <row r="53" spans="1:18">
      <c r="A53" s="15" t="s">
        <v>450</v>
      </c>
      <c r="B53" s="17" t="n">
        <v>5571</v>
      </c>
      <c r="C53" s="18">
        <f>(0.0/B53*100)</f>
        <v/>
      </c>
      <c r="D53" s="19" t="n">
        <v>5571</v>
      </c>
      <c r="E53" s="18" t="n">
        <v>453.94644412</v>
      </c>
      <c r="F53" s="20" t="n">
        <v>2.53449509</v>
      </c>
      <c r="G53" s="18" t="n">
        <v>443.41941246</v>
      </c>
      <c r="H53" s="20" t="n">
        <v>2.3208143</v>
      </c>
      <c r="I53" s="18" t="n">
        <v>356.7909233</v>
      </c>
      <c r="J53" s="20" t="n">
        <v>9.763562840000001</v>
      </c>
      <c r="K53" s="18" t="s">
        <v>404</v>
      </c>
      <c r="L53" s="20" t="s">
        <v>404</v>
      </c>
      <c r="M53" s="18" t="s">
        <v>404</v>
      </c>
      <c r="N53" s="20" t="s">
        <v>404</v>
      </c>
      <c r="O53" s="18" t="s">
        <v>404</v>
      </c>
      <c r="P53" s="20" t="s">
        <v>404</v>
      </c>
      <c r="Q53" s="18" t="n">
        <v>423.53345822</v>
      </c>
      <c r="R53" s="20" t="n">
        <v>3.13092975</v>
      </c>
    </row>
    <row r="54" spans="1:18">
      <c r="A54" s="15" t="s">
        <v>451</v>
      </c>
      <c r="B54" s="17" t="n">
        <v>4740</v>
      </c>
      <c r="C54" s="18">
        <f>(199.0/B54*100)</f>
        <v/>
      </c>
      <c r="D54" s="19" t="n">
        <v>4541</v>
      </c>
      <c r="E54" s="18" t="n">
        <v>350.0797847</v>
      </c>
      <c r="F54" s="20" t="n">
        <v>8.00986627</v>
      </c>
      <c r="G54" s="18" t="n">
        <v>366.48098378</v>
      </c>
      <c r="H54" s="20" t="n">
        <v>7.45698372</v>
      </c>
      <c r="I54" s="18" t="n">
        <v>313.90560392</v>
      </c>
      <c r="J54" s="20" t="n">
        <v>7.82370634</v>
      </c>
      <c r="K54" s="18" t="s">
        <v>404</v>
      </c>
      <c r="L54" s="20" t="s">
        <v>404</v>
      </c>
      <c r="M54" s="18" t="s">
        <v>404</v>
      </c>
      <c r="N54" s="20" t="s">
        <v>404</v>
      </c>
      <c r="O54" s="18" t="s">
        <v>404</v>
      </c>
      <c r="P54" s="20" t="s">
        <v>404</v>
      </c>
      <c r="Q54" s="18" t="n">
        <v>373.4954223</v>
      </c>
      <c r="R54" s="20" t="n">
        <v>7.7403051</v>
      </c>
    </row>
    <row r="55" spans="1:18">
      <c r="A55" s="15" t="s">
        <v>452</v>
      </c>
      <c r="B55" s="17" t="n">
        <v>5316</v>
      </c>
      <c r="C55" s="18">
        <f>(43.0/B55*100)</f>
        <v/>
      </c>
      <c r="D55" s="19" t="n">
        <v>5273</v>
      </c>
      <c r="E55" s="18" t="n">
        <v>397.87812163</v>
      </c>
      <c r="F55" s="20" t="n">
        <v>6.40382412</v>
      </c>
      <c r="G55" s="18" t="n">
        <v>407.99103636</v>
      </c>
      <c r="H55" s="20" t="n">
        <v>6.16786773</v>
      </c>
      <c r="I55" s="18" t="s">
        <v>404</v>
      </c>
      <c r="J55" s="20" t="s">
        <v>404</v>
      </c>
      <c r="K55" s="18" t="s">
        <v>404</v>
      </c>
      <c r="L55" s="20" t="s">
        <v>404</v>
      </c>
      <c r="M55" s="18" t="s">
        <v>404</v>
      </c>
      <c r="N55" s="20" t="s">
        <v>404</v>
      </c>
      <c r="O55" s="18" t="s">
        <v>404</v>
      </c>
      <c r="P55" s="20" t="s">
        <v>404</v>
      </c>
      <c r="Q55" s="18" t="n">
        <v>399.55712116</v>
      </c>
      <c r="R55" s="20" t="n">
        <v>5.65167566</v>
      </c>
    </row>
    <row r="56" spans="1:18">
      <c r="A56" s="15" t="s">
        <v>453</v>
      </c>
      <c r="B56" s="17" t="n">
        <v>5359</v>
      </c>
      <c r="C56" s="18">
        <f>(0.0/B56*100)</f>
        <v/>
      </c>
      <c r="D56" s="19" t="n">
        <v>5359</v>
      </c>
      <c r="E56" s="18" t="n">
        <v>512.33113344</v>
      </c>
      <c r="F56" s="20" t="n">
        <v>7.82107192</v>
      </c>
      <c r="G56" s="18" t="n">
        <v>533.44683918</v>
      </c>
      <c r="H56" s="20" t="n">
        <v>4.03126712</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397.06524556</v>
      </c>
      <c r="F57" s="20" t="n">
        <v>4.44198004</v>
      </c>
      <c r="G57" s="18" t="n">
        <v>400.0719868</v>
      </c>
      <c r="H57" s="20" t="n">
        <v>6.71290092</v>
      </c>
      <c r="I57" s="18" t="s">
        <v>404</v>
      </c>
      <c r="J57" s="20" t="s">
        <v>404</v>
      </c>
      <c r="K57" s="18" t="s">
        <v>404</v>
      </c>
      <c r="L57" s="20" t="s">
        <v>404</v>
      </c>
      <c r="M57" s="18" t="s">
        <v>404</v>
      </c>
      <c r="N57" s="20" t="s">
        <v>404</v>
      </c>
      <c r="O57" s="18" t="n">
        <v>393.35902287</v>
      </c>
      <c r="P57" s="20" t="n">
        <v>13.41852493</v>
      </c>
      <c r="Q57" s="18" t="n">
        <v>393.85631659</v>
      </c>
      <c r="R57" s="20" t="n">
        <v>10.23786967</v>
      </c>
    </row>
    <row r="58" spans="1:18">
      <c r="A58" s="15" t="s">
        <v>455</v>
      </c>
      <c r="B58" s="17" t="n">
        <v>7267</v>
      </c>
      <c r="C58" s="18">
        <f>(0.0/B58*100)</f>
        <v/>
      </c>
      <c r="D58" s="19" t="n">
        <v>7267</v>
      </c>
      <c r="E58" s="18" t="n">
        <v>403.74512096</v>
      </c>
      <c r="F58" s="20" t="n">
        <v>9.50437294</v>
      </c>
      <c r="G58" s="18" t="n">
        <v>413.27826317</v>
      </c>
      <c r="H58" s="20" t="n">
        <v>10.09438836</v>
      </c>
      <c r="I58" s="18" t="s">
        <v>404</v>
      </c>
      <c r="J58" s="20" t="s">
        <v>404</v>
      </c>
      <c r="K58" s="18" t="s">
        <v>404</v>
      </c>
      <c r="L58" s="20" t="s">
        <v>404</v>
      </c>
      <c r="M58" s="18" t="s">
        <v>404</v>
      </c>
      <c r="N58" s="20" t="s">
        <v>404</v>
      </c>
      <c r="O58" s="18" t="s">
        <v>404</v>
      </c>
      <c r="P58" s="20" t="s">
        <v>404</v>
      </c>
      <c r="Q58" s="18" t="n">
        <v>408.12913831</v>
      </c>
      <c r="R58" s="20" t="n">
        <v>4.48658556</v>
      </c>
    </row>
    <row r="59" spans="1:18">
      <c r="A59" s="15" t="s">
        <v>456</v>
      </c>
      <c r="B59" s="17" t="n">
        <v>4826</v>
      </c>
      <c r="C59" s="18">
        <f>(0.0/B59*100)</f>
        <v/>
      </c>
      <c r="D59" s="19" t="n">
        <v>4826</v>
      </c>
      <c r="E59" s="18" t="n">
        <v>339.67334453</v>
      </c>
      <c r="F59" s="20" t="n">
        <v>2.59636293</v>
      </c>
      <c r="G59" s="18" t="n">
        <v>353.05614956</v>
      </c>
      <c r="H59" s="20" t="n">
        <v>3.07521133</v>
      </c>
      <c r="I59" s="18" t="s">
        <v>404</v>
      </c>
      <c r="J59" s="20" t="s">
        <v>404</v>
      </c>
      <c r="K59" s="18" t="s">
        <v>404</v>
      </c>
      <c r="L59" s="20" t="s">
        <v>404</v>
      </c>
      <c r="M59" s="18" t="s">
        <v>404</v>
      </c>
      <c r="N59" s="20" t="s">
        <v>404</v>
      </c>
      <c r="O59" s="18" t="s">
        <v>404</v>
      </c>
      <c r="P59" s="20" t="s">
        <v>404</v>
      </c>
      <c r="Q59" s="18" t="n">
        <v>349.3476581</v>
      </c>
      <c r="R59" s="20" t="n">
        <v>2.58143572</v>
      </c>
    </row>
    <row r="60" spans="1:18">
      <c r="A60" s="15" t="s">
        <v>457</v>
      </c>
      <c r="B60" s="17" t="n">
        <v>4546</v>
      </c>
      <c r="C60" s="18">
        <f>(0.0/B60*100)</f>
        <v/>
      </c>
      <c r="D60" s="19" t="n">
        <v>4546</v>
      </c>
      <c r="E60" s="18" t="n">
        <v>355.64876201</v>
      </c>
      <c r="F60" s="20" t="n">
        <v>6.93147152</v>
      </c>
      <c r="G60" s="18" t="n">
        <v>323.56790267</v>
      </c>
      <c r="H60" s="20" t="n">
        <v>20.19460086</v>
      </c>
      <c r="I60" s="18" t="s">
        <v>404</v>
      </c>
      <c r="J60" s="20" t="s">
        <v>404</v>
      </c>
      <c r="K60" s="18" t="s">
        <v>404</v>
      </c>
      <c r="L60" s="20" t="s">
        <v>404</v>
      </c>
      <c r="M60" s="18" t="s">
        <v>404</v>
      </c>
      <c r="N60" s="20" t="s">
        <v>404</v>
      </c>
      <c r="O60" s="18" t="s">
        <v>404</v>
      </c>
      <c r="P60" s="20" t="s">
        <v>404</v>
      </c>
      <c r="Q60" s="18" t="n">
        <v>343.8521285</v>
      </c>
      <c r="R60" s="20" t="n">
        <v>7.94416098</v>
      </c>
    </row>
    <row r="61" spans="1:18">
      <c r="A61" s="15" t="s">
        <v>458</v>
      </c>
      <c r="B61" s="17" t="n">
        <v>6525</v>
      </c>
      <c r="C61" s="18">
        <f>(0.0/B61*100)</f>
        <v/>
      </c>
      <c r="D61" s="19" t="n">
        <v>6525</v>
      </c>
      <c r="E61" s="18" t="n">
        <v>462.65364021</v>
      </c>
      <c r="F61" s="20" t="n">
        <v>7.2135641</v>
      </c>
      <c r="G61" s="18" t="n">
        <v>471.63352801</v>
      </c>
      <c r="H61" s="20" t="n">
        <v>3.40019206</v>
      </c>
      <c r="I61" s="18" t="n">
        <v>407.56193473</v>
      </c>
      <c r="J61" s="20" t="n">
        <v>16.00123892</v>
      </c>
      <c r="K61" s="18" t="s">
        <v>404</v>
      </c>
      <c r="L61" s="20" t="s">
        <v>404</v>
      </c>
      <c r="M61" s="18" t="s">
        <v>404</v>
      </c>
      <c r="N61" s="20" t="s">
        <v>404</v>
      </c>
      <c r="O61" s="18" t="s">
        <v>404</v>
      </c>
      <c r="P61" s="20" t="s">
        <v>404</v>
      </c>
      <c r="Q61" s="18" t="n">
        <v>491.06555169</v>
      </c>
      <c r="R61" s="20" t="n">
        <v>10.35347153</v>
      </c>
    </row>
    <row r="62" spans="1:18">
      <c r="A62" s="15" t="s">
        <v>459</v>
      </c>
      <c r="B62" s="17" t="n">
        <v>4476</v>
      </c>
      <c r="C62" s="18">
        <f>(0.0/B62*100)</f>
        <v/>
      </c>
      <c r="D62" s="19" t="n">
        <v>4476</v>
      </c>
      <c r="E62" s="18" t="n">
        <v>506.47075906</v>
      </c>
      <c r="F62" s="20" t="n">
        <v>1.75025659</v>
      </c>
      <c r="G62" s="18" t="n">
        <v>515.3587907</v>
      </c>
      <c r="H62" s="20" t="n">
        <v>2.10265805</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356.55587437</v>
      </c>
      <c r="F63" s="20" t="n">
        <v>3.6408973</v>
      </c>
      <c r="G63" s="18" t="n">
        <v>348.83280021</v>
      </c>
      <c r="H63" s="20" t="n">
        <v>2.43032262</v>
      </c>
      <c r="I63" s="18" t="s">
        <v>404</v>
      </c>
      <c r="J63" s="20" t="s">
        <v>404</v>
      </c>
      <c r="K63" s="18" t="s">
        <v>404</v>
      </c>
      <c r="L63" s="20" t="s">
        <v>404</v>
      </c>
      <c r="M63" s="18" t="s">
        <v>404</v>
      </c>
      <c r="N63" s="20" t="s">
        <v>404</v>
      </c>
      <c r="O63" s="18" t="s">
        <v>404</v>
      </c>
      <c r="P63" s="20" t="s">
        <v>404</v>
      </c>
      <c r="Q63" s="18" t="n">
        <v>352.30226023</v>
      </c>
      <c r="R63" s="20" t="n">
        <v>2.86187133</v>
      </c>
    </row>
    <row r="64" spans="1:18">
      <c r="A64" s="15" t="s">
        <v>461</v>
      </c>
      <c r="B64" s="17" t="n">
        <v>3634</v>
      </c>
      <c r="C64" s="18">
        <f>(27.0/B64*100)</f>
        <v/>
      </c>
      <c r="D64" s="19" t="n">
        <v>3607</v>
      </c>
      <c r="E64" s="18" t="n">
        <v>452.78546745</v>
      </c>
      <c r="F64" s="20" t="n">
        <v>2.96234244</v>
      </c>
      <c r="G64" s="18" t="n">
        <v>435.39270692</v>
      </c>
      <c r="H64" s="20" t="n">
        <v>2.50074827</v>
      </c>
      <c r="I64" s="18" t="s">
        <v>404</v>
      </c>
      <c r="J64" s="20" t="s">
        <v>404</v>
      </c>
      <c r="K64" s="18" t="s">
        <v>404</v>
      </c>
      <c r="L64" s="20" t="s">
        <v>404</v>
      </c>
      <c r="M64" s="18" t="s">
        <v>404</v>
      </c>
      <c r="N64" s="20" t="s">
        <v>404</v>
      </c>
      <c r="O64" s="18" t="s">
        <v>404</v>
      </c>
      <c r="P64" s="20" t="s">
        <v>404</v>
      </c>
      <c r="Q64" s="18" t="n">
        <v>466.55725047</v>
      </c>
      <c r="R64" s="20" t="n">
        <v>4.26445037</v>
      </c>
    </row>
    <row r="65" spans="1:18">
      <c r="A65" s="15" t="s">
        <v>462</v>
      </c>
      <c r="B65" s="17" t="n">
        <v>5325</v>
      </c>
      <c r="C65" s="18">
        <f>(0.0/B65*100)</f>
        <v/>
      </c>
      <c r="D65" s="19" t="n">
        <v>5325</v>
      </c>
      <c r="E65" s="18" t="n">
        <v>417.69911999</v>
      </c>
      <c r="F65" s="20" t="n">
        <v>2.9917707</v>
      </c>
      <c r="G65" s="18" t="n">
        <v>405.96195078</v>
      </c>
      <c r="H65" s="20" t="n">
        <v>5.92451266</v>
      </c>
      <c r="I65" s="18" t="s">
        <v>404</v>
      </c>
      <c r="J65" s="20" t="s">
        <v>404</v>
      </c>
      <c r="K65" s="18" t="s">
        <v>404</v>
      </c>
      <c r="L65" s="20" t="s">
        <v>404</v>
      </c>
      <c r="M65" s="18" t="s">
        <v>404</v>
      </c>
      <c r="N65" s="20" t="s">
        <v>404</v>
      </c>
      <c r="O65" s="18" t="s">
        <v>404</v>
      </c>
      <c r="P65" s="20" t="s">
        <v>404</v>
      </c>
      <c r="Q65" s="18" t="n">
        <v>434.12543173</v>
      </c>
      <c r="R65" s="20" t="n">
        <v>18.94916515</v>
      </c>
    </row>
    <row r="66" spans="1:18">
      <c r="A66" s="15" t="s">
        <v>463</v>
      </c>
      <c r="B66" s="17" t="n">
        <v>5665</v>
      </c>
      <c r="C66" s="18">
        <f>(0.0/B66*100)</f>
        <v/>
      </c>
      <c r="D66" s="19" t="n">
        <v>5665</v>
      </c>
      <c r="E66" s="18" t="n">
        <v>413.81033122</v>
      </c>
      <c r="F66" s="20" t="n">
        <v>2.94551534</v>
      </c>
      <c r="G66" s="18" t="n">
        <v>435.71923786</v>
      </c>
      <c r="H66" s="20" t="n">
        <v>1.61842452</v>
      </c>
      <c r="I66" s="18" t="n">
        <v>401.1198273</v>
      </c>
      <c r="J66" s="20" t="n">
        <v>8.40525079</v>
      </c>
      <c r="K66" s="18" t="s">
        <v>404</v>
      </c>
      <c r="L66" s="20" t="s">
        <v>404</v>
      </c>
      <c r="M66" s="18" t="s">
        <v>404</v>
      </c>
      <c r="N66" s="20" t="s">
        <v>404</v>
      </c>
      <c r="O66" s="18" t="s">
        <v>404</v>
      </c>
      <c r="P66" s="20" t="s">
        <v>404</v>
      </c>
      <c r="Q66" s="18" t="n">
        <v>384.82819454</v>
      </c>
      <c r="R66" s="20" t="n">
        <v>4.5658717</v>
      </c>
    </row>
    <row r="67" spans="1:18">
      <c r="A67" s="15" t="s">
        <v>464</v>
      </c>
      <c r="B67" s="17" t="n">
        <v>6971</v>
      </c>
      <c r="C67" s="18">
        <f>(0.0/B67*100)</f>
        <v/>
      </c>
      <c r="D67" s="19" t="n">
        <v>6971</v>
      </c>
      <c r="E67" s="18" t="n">
        <v>393.72365345</v>
      </c>
      <c r="F67" s="20" t="n">
        <v>7.86316524</v>
      </c>
      <c r="G67" s="18" t="n">
        <v>398.25509001</v>
      </c>
      <c r="H67" s="20" t="n">
        <v>5.08395634</v>
      </c>
      <c r="I67" s="18" t="n">
        <v>365.65704791</v>
      </c>
      <c r="J67" s="20" t="n">
        <v>12.57179229</v>
      </c>
      <c r="K67" s="18" t="s">
        <v>404</v>
      </c>
      <c r="L67" s="20" t="s">
        <v>404</v>
      </c>
      <c r="M67" s="18" t="s">
        <v>404</v>
      </c>
      <c r="N67" s="20" t="s">
        <v>404</v>
      </c>
      <c r="O67" s="18" t="s">
        <v>404</v>
      </c>
      <c r="P67" s="20" t="s">
        <v>404</v>
      </c>
      <c r="Q67" s="18" t="n">
        <v>401.22812805</v>
      </c>
      <c r="R67" s="20" t="n">
        <v>7.24885697</v>
      </c>
    </row>
    <row r="68" spans="1:18">
      <c r="A68" s="15" t="s">
        <v>465</v>
      </c>
      <c r="B68" s="17" t="n">
        <v>12083</v>
      </c>
      <c r="C68" s="18">
        <f>(0.0/B68*100)</f>
        <v/>
      </c>
      <c r="D68" s="19" t="n">
        <v>12083</v>
      </c>
      <c r="E68" s="18" t="n">
        <v>388.43459839</v>
      </c>
      <c r="F68" s="20" t="n">
        <v>1.30918767</v>
      </c>
      <c r="G68" s="18" t="n">
        <v>429.01680819</v>
      </c>
      <c r="H68" s="20" t="n">
        <v>1.91483544</v>
      </c>
      <c r="I68" s="18" t="n">
        <v>419.08063999</v>
      </c>
      <c r="J68" s="20" t="n">
        <v>12.98040002</v>
      </c>
      <c r="K68" s="18" t="s">
        <v>404</v>
      </c>
      <c r="L68" s="20" t="s">
        <v>404</v>
      </c>
      <c r="M68" s="18" t="s">
        <v>404</v>
      </c>
      <c r="N68" s="20" t="s">
        <v>404</v>
      </c>
      <c r="O68" s="18" t="s">
        <v>404</v>
      </c>
      <c r="P68" s="20" t="s">
        <v>404</v>
      </c>
      <c r="Q68" s="18" t="n">
        <v>425.6335727</v>
      </c>
      <c r="R68" s="20" t="n">
        <v>3.59138398</v>
      </c>
    </row>
    <row r="69" spans="1:18">
      <c r="A69" s="15" t="s">
        <v>466</v>
      </c>
      <c r="B69" s="17" t="n">
        <v>4876</v>
      </c>
      <c r="C69" s="18">
        <f>(0.0/B69*100)</f>
        <v/>
      </c>
      <c r="D69" s="19" t="n">
        <v>4876</v>
      </c>
      <c r="E69" s="18" t="n">
        <v>434.9643474</v>
      </c>
      <c r="F69" s="20" t="n">
        <v>6.91016685</v>
      </c>
      <c r="G69" s="18" t="n">
        <v>439.4869959</v>
      </c>
      <c r="H69" s="20" t="n">
        <v>6.39401288</v>
      </c>
      <c r="I69" s="18" t="s">
        <v>404</v>
      </c>
      <c r="J69" s="20" t="s">
        <v>404</v>
      </c>
      <c r="K69" s="18" t="s">
        <v>404</v>
      </c>
      <c r="L69" s="20" t="s">
        <v>404</v>
      </c>
      <c r="M69" s="18" t="s">
        <v>404</v>
      </c>
      <c r="N69" s="20" t="s">
        <v>404</v>
      </c>
      <c r="O69" s="18" t="s">
        <v>404</v>
      </c>
      <c r="P69" s="20" t="s">
        <v>404</v>
      </c>
      <c r="Q69" s="18" t="n">
        <v>405.40787868</v>
      </c>
      <c r="R69" s="20" t="n">
        <v>14.07041891</v>
      </c>
    </row>
    <row r="70" spans="1:18">
      <c r="A70" s="15" t="s">
        <v>467</v>
      </c>
      <c r="B70" s="17" t="n">
        <v>6036</v>
      </c>
      <c r="C70" s="18">
        <f>(0.0/B70*100)</f>
        <v/>
      </c>
      <c r="D70" s="19" t="n">
        <v>6036</v>
      </c>
      <c r="E70" s="18" t="n">
        <v>495.32780736</v>
      </c>
      <c r="F70" s="20" t="n">
        <v>3.82716309</v>
      </c>
      <c r="G70" s="18" t="n">
        <v>492.84766817</v>
      </c>
      <c r="H70" s="20" t="n">
        <v>5.93787333</v>
      </c>
      <c r="I70" s="18" t="s">
        <v>404</v>
      </c>
      <c r="J70" s="20" t="s">
        <v>404</v>
      </c>
      <c r="K70" s="18" t="s">
        <v>404</v>
      </c>
      <c r="L70" s="20" t="s">
        <v>404</v>
      </c>
      <c r="M70" s="18" t="s">
        <v>404</v>
      </c>
      <c r="N70" s="20" t="s">
        <v>404</v>
      </c>
      <c r="O70" s="18" t="s">
        <v>404</v>
      </c>
      <c r="P70" s="20" t="s">
        <v>404</v>
      </c>
      <c r="Q70" s="18" t="n">
        <v>459.240525</v>
      </c>
      <c r="R70" s="20" t="n">
        <v>14.95967124</v>
      </c>
    </row>
    <row r="71" spans="1:18">
      <c r="A71" s="15" t="s">
        <v>468</v>
      </c>
      <c r="B71" s="17" t="n">
        <v>6115</v>
      </c>
      <c r="C71" s="18">
        <f>(0.0/B71*100)</f>
        <v/>
      </c>
      <c r="D71" s="19" t="n">
        <v>6115</v>
      </c>
      <c r="E71" s="18" t="n">
        <v>533.27784798</v>
      </c>
      <c r="F71" s="20" t="n">
        <v>1.82060411</v>
      </c>
      <c r="G71" s="18" t="n">
        <v>556.48642904</v>
      </c>
      <c r="H71" s="20" t="n">
        <v>3.5369816</v>
      </c>
      <c r="I71" s="18" t="n">
        <v>477.62548649</v>
      </c>
      <c r="J71" s="20" t="n">
        <v>16.94240927</v>
      </c>
      <c r="K71" s="18" t="s">
        <v>404</v>
      </c>
      <c r="L71" s="20" t="s">
        <v>404</v>
      </c>
      <c r="M71" s="18" t="s">
        <v>404</v>
      </c>
      <c r="N71" s="20" t="s">
        <v>404</v>
      </c>
      <c r="O71" s="18" t="s">
        <v>404</v>
      </c>
      <c r="P71" s="20" t="s">
        <v>404</v>
      </c>
      <c r="Q71" s="18" t="n">
        <v>490.09080568</v>
      </c>
      <c r="R71" s="20" t="n">
        <v>12.33536907</v>
      </c>
    </row>
    <row r="72" spans="1:18">
      <c r="A72" s="15" t="s">
        <v>469</v>
      </c>
      <c r="B72" s="17" t="n">
        <v>7708</v>
      </c>
      <c r="C72" s="18">
        <f>(0.0/B72*100)</f>
        <v/>
      </c>
      <c r="D72" s="19" t="n">
        <v>7708</v>
      </c>
      <c r="E72" s="18" t="n">
        <v>498.27348059</v>
      </c>
      <c r="F72" s="20" t="n">
        <v>5.09774121</v>
      </c>
      <c r="G72" s="18" t="n">
        <v>499.86336338</v>
      </c>
      <c r="H72" s="20" t="n">
        <v>4.93360436</v>
      </c>
      <c r="I72" s="18" t="n">
        <v>426.00518293</v>
      </c>
      <c r="J72" s="20" t="n">
        <v>18.70621183</v>
      </c>
      <c r="K72" s="18" t="s">
        <v>404</v>
      </c>
      <c r="L72" s="20" t="s">
        <v>404</v>
      </c>
      <c r="M72" s="18" t="s">
        <v>404</v>
      </c>
      <c r="N72" s="20" t="s">
        <v>404</v>
      </c>
      <c r="O72" s="18" t="s">
        <v>404</v>
      </c>
      <c r="P72" s="20" t="s">
        <v>404</v>
      </c>
      <c r="Q72" s="18" t="n">
        <v>479.5836354</v>
      </c>
      <c r="R72" s="20" t="n">
        <v>19.66779232</v>
      </c>
    </row>
    <row r="73" spans="1:18">
      <c r="A73" s="15" t="s">
        <v>470</v>
      </c>
      <c r="B73" s="17" t="n">
        <v>8249</v>
      </c>
      <c r="C73" s="18">
        <f>(0.0/B73*100)</f>
        <v/>
      </c>
      <c r="D73" s="19" t="n">
        <v>8249</v>
      </c>
      <c r="E73" s="18" t="n">
        <v>404.27199708</v>
      </c>
      <c r="F73" s="20" t="n">
        <v>5.49331621</v>
      </c>
      <c r="G73" s="18" t="n">
        <v>414.76087993</v>
      </c>
      <c r="H73" s="20" t="n">
        <v>4.67724865</v>
      </c>
      <c r="I73" s="18" t="n">
        <v>416.92023458</v>
      </c>
      <c r="J73" s="20" t="n">
        <v>15.6110997</v>
      </c>
      <c r="K73" s="18" t="s">
        <v>404</v>
      </c>
      <c r="L73" s="20" t="s">
        <v>404</v>
      </c>
      <c r="M73" s="18" t="s">
        <v>404</v>
      </c>
      <c r="N73" s="20" t="s">
        <v>404</v>
      </c>
      <c r="O73" s="18" t="s">
        <v>404</v>
      </c>
      <c r="P73" s="20" t="s">
        <v>404</v>
      </c>
      <c r="Q73" s="18" t="n">
        <v>411.01371168</v>
      </c>
      <c r="R73" s="20" t="n">
        <v>17.14042596</v>
      </c>
    </row>
    <row r="74" spans="1:18">
      <c r="A74" s="15" t="s">
        <v>471</v>
      </c>
      <c r="B74" s="17" t="n">
        <v>4692</v>
      </c>
      <c r="C74" s="18">
        <f>(484.0/B74*100)</f>
        <v/>
      </c>
      <c r="D74" s="19" t="n">
        <v>4208</v>
      </c>
      <c r="E74" s="18" t="n">
        <v>428.49934945</v>
      </c>
      <c r="F74" s="20" t="n">
        <v>2.379175</v>
      </c>
      <c r="G74" s="18" t="n">
        <v>421.49335286</v>
      </c>
      <c r="H74" s="20" t="n">
        <v>2.43202842</v>
      </c>
      <c r="I74" s="18" t="s">
        <v>404</v>
      </c>
      <c r="J74" s="20" t="s">
        <v>404</v>
      </c>
      <c r="K74" s="18" t="s">
        <v>404</v>
      </c>
      <c r="L74" s="20" t="s">
        <v>404</v>
      </c>
      <c r="M74" s="18" t="s">
        <v>404</v>
      </c>
      <c r="N74" s="20" t="s">
        <v>404</v>
      </c>
      <c r="O74" s="18" t="s">
        <v>404</v>
      </c>
      <c r="P74" s="20" t="s">
        <v>404</v>
      </c>
      <c r="Q74" s="18" t="n">
        <v>424.97617734</v>
      </c>
      <c r="R74" s="20" t="n">
        <v>3.32151373</v>
      </c>
    </row>
    <row r="75" spans="1:18">
      <c r="A75" s="15" t="s">
        <v>472</v>
      </c>
      <c r="B75" s="17" t="n">
        <v>5375</v>
      </c>
      <c r="C75" s="18">
        <f>(483.0/B75*100)</f>
        <v/>
      </c>
      <c r="D75" s="19" t="n">
        <v>4892</v>
      </c>
      <c r="E75" s="18" t="n">
        <v>360.59201964</v>
      </c>
      <c r="F75" s="20" t="n">
        <v>4.84941063</v>
      </c>
      <c r="G75" s="18" t="n">
        <v>363.2871628</v>
      </c>
      <c r="H75" s="20" t="n">
        <v>9.02430695</v>
      </c>
      <c r="I75" s="18" t="n">
        <v>358.71755534</v>
      </c>
      <c r="J75" s="20" t="n">
        <v>17.67561445</v>
      </c>
      <c r="K75" s="18" t="s">
        <v>404</v>
      </c>
      <c r="L75" s="20" t="s">
        <v>404</v>
      </c>
      <c r="M75" s="18" t="s">
        <v>404</v>
      </c>
      <c r="N75" s="20" t="s">
        <v>404</v>
      </c>
      <c r="O75" s="18" t="s">
        <v>404</v>
      </c>
      <c r="P75" s="20" t="s">
        <v>404</v>
      </c>
      <c r="Q75" s="18" t="n">
        <v>368.10375645</v>
      </c>
      <c r="R75" s="20" t="n">
        <v>10.67846493</v>
      </c>
    </row>
    <row r="76" spans="1:18">
      <c r="A76" s="15" t="s">
        <v>473</v>
      </c>
      <c r="B76" s="17" t="n">
        <v>14167</v>
      </c>
      <c r="C76" s="18">
        <f>(1400.0/B76*100)</f>
        <v/>
      </c>
      <c r="D76" s="19" t="n">
        <v>12767</v>
      </c>
      <c r="E76" s="18" t="n">
        <v>433.83526922</v>
      </c>
      <c r="F76" s="20" t="n">
        <v>3.71932871</v>
      </c>
      <c r="G76" s="18" t="n">
        <v>460.40060842</v>
      </c>
      <c r="H76" s="20" t="n">
        <v>6.41851315</v>
      </c>
      <c r="I76" s="18" t="n">
        <v>386.2476441</v>
      </c>
      <c r="J76" s="20" t="n">
        <v>13.56131252</v>
      </c>
      <c r="K76" s="18" t="s">
        <v>404</v>
      </c>
      <c r="L76" s="20" t="s">
        <v>404</v>
      </c>
      <c r="M76" s="18" t="s">
        <v>404</v>
      </c>
      <c r="N76" s="20" t="s">
        <v>404</v>
      </c>
      <c r="O76" s="18" t="s">
        <v>404</v>
      </c>
      <c r="P76" s="20" t="s">
        <v>404</v>
      </c>
      <c r="Q76" s="18" t="n">
        <v>424.17810878</v>
      </c>
      <c r="R76" s="20" t="n">
        <v>11.85599091</v>
      </c>
    </row>
    <row r="77" spans="1:18">
      <c r="A77" s="15" t="s">
        <v>474</v>
      </c>
      <c r="B77" s="17" t="n">
        <v>6062</v>
      </c>
      <c r="C77" s="18">
        <f>(0.0/B77*100)</f>
        <v/>
      </c>
      <c r="D77" s="19" t="n">
        <v>6062</v>
      </c>
      <c r="E77" s="18" t="n">
        <v>426.55979802</v>
      </c>
      <c r="F77" s="20" t="n">
        <v>9.42137896</v>
      </c>
      <c r="G77" s="18" t="n">
        <v>440.70681139</v>
      </c>
      <c r="H77" s="20" t="n">
        <v>5.01127023</v>
      </c>
      <c r="I77" s="18" t="n">
        <v>401.77446444</v>
      </c>
      <c r="J77" s="20" t="n">
        <v>17.10869405</v>
      </c>
      <c r="K77" s="18" t="s">
        <v>404</v>
      </c>
      <c r="L77" s="20" t="s">
        <v>404</v>
      </c>
      <c r="M77" s="18" t="s">
        <v>404</v>
      </c>
      <c r="N77" s="20" t="s">
        <v>404</v>
      </c>
      <c r="O77" s="18" t="s">
        <v>404</v>
      </c>
      <c r="P77" s="20" t="s">
        <v>404</v>
      </c>
      <c r="Q77" s="18" t="n">
        <v>442.36121243</v>
      </c>
      <c r="R77" s="20" t="n">
        <v>7.52075156</v>
      </c>
    </row>
    <row r="78" spans="1:18">
      <c r="A78" s="15" t="s">
        <v>475</v>
      </c>
      <c r="B78" s="17" t="n">
        <v>5826</v>
      </c>
      <c r="C78" s="18">
        <f>(0.0/B78*100)</f>
        <v/>
      </c>
      <c r="D78" s="19" t="n">
        <v>5826</v>
      </c>
      <c r="E78" s="18" t="n">
        <v>481.58626443</v>
      </c>
      <c r="F78" s="20" t="n">
        <v>6.07759505</v>
      </c>
      <c r="G78" s="18" t="n">
        <v>495.91627651</v>
      </c>
      <c r="H78" s="20" t="n">
        <v>8.94681617</v>
      </c>
      <c r="I78" s="18" t="s">
        <v>404</v>
      </c>
      <c r="J78" s="20" t="s">
        <v>404</v>
      </c>
      <c r="K78" s="18" t="s">
        <v>404</v>
      </c>
      <c r="L78" s="20" t="s">
        <v>404</v>
      </c>
      <c r="M78" s="18" t="s">
        <v>404</v>
      </c>
      <c r="N78" s="20" t="s">
        <v>404</v>
      </c>
      <c r="O78" s="18" t="s">
        <v>404</v>
      </c>
      <c r="P78" s="20" t="s">
        <v>404</v>
      </c>
      <c r="Q78" s="18" t="n">
        <v>489.64150075</v>
      </c>
      <c r="R78" s="20" t="n">
        <v>6.25817453</v>
      </c>
    </row>
    <row customHeight="1" ht="25" r="79" spans="1:18">
      <c r="A79" s="15" t="s">
        <v>476</v>
      </c>
      <c r="B79" s="17" t="n">
        <v>1657</v>
      </c>
      <c r="C79" s="18">
        <f>(21.0/B79*100)</f>
        <v/>
      </c>
      <c r="D79" s="19" t="n">
        <v>1636</v>
      </c>
      <c r="E79" s="18" t="n">
        <v>444.93802557</v>
      </c>
      <c r="F79" s="20" t="n">
        <v>15.34100588</v>
      </c>
      <c r="G79" s="18" t="n">
        <v>483.04142174</v>
      </c>
      <c r="H79" s="20" t="n">
        <v>8.700576359999999</v>
      </c>
      <c r="I79" s="18" t="s">
        <v>404</v>
      </c>
      <c r="J79" s="20" t="s">
        <v>404</v>
      </c>
      <c r="K79" s="18" t="s">
        <v>404</v>
      </c>
      <c r="L79" s="20" t="s">
        <v>404</v>
      </c>
      <c r="M79" s="18" t="s">
        <v>404</v>
      </c>
      <c r="N79" s="20" t="s">
        <v>404</v>
      </c>
      <c r="O79" s="18" t="s">
        <v>404</v>
      </c>
      <c r="P79" s="20" t="s">
        <v>404</v>
      </c>
      <c r="Q79" s="18" t="n">
        <v>476.26013047</v>
      </c>
      <c r="R79" s="20" t="n">
        <v>15.77563718</v>
      </c>
    </row>
    <row r="80" spans="1:18">
      <c r="A80" s="15" t="s">
        <v>477</v>
      </c>
      <c r="B80" s="17" t="n">
        <v>7841</v>
      </c>
      <c r="C80" s="18">
        <f>(0.0/B80*100)</f>
        <v/>
      </c>
      <c r="D80" s="19" t="n">
        <v>7841</v>
      </c>
      <c r="E80" s="18" t="n">
        <v>426.17071369</v>
      </c>
      <c r="F80" s="20" t="n">
        <v>4.23820158</v>
      </c>
      <c r="G80" s="18" t="n">
        <v>430.35103779</v>
      </c>
      <c r="H80" s="20" t="n">
        <v>6.3158204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426.55807264</v>
      </c>
      <c r="F81" s="20" t="n">
        <v>4.47031003</v>
      </c>
      <c r="G81" s="18" t="n">
        <v>436.335102</v>
      </c>
      <c r="H81" s="20" t="n">
        <v>6.60997424</v>
      </c>
      <c r="I81" s="18" t="n">
        <v>505.675185</v>
      </c>
      <c r="J81" s="20" t="n">
        <v>7.77493105</v>
      </c>
      <c r="K81" s="18" t="s">
        <v>404</v>
      </c>
      <c r="L81" s="20" t="s">
        <v>404</v>
      </c>
      <c r="M81" s="18" t="s">
        <v>404</v>
      </c>
      <c r="N81" s="20" t="s">
        <v>404</v>
      </c>
      <c r="O81" s="18" t="s">
        <v>404</v>
      </c>
      <c r="P81" s="20" t="s">
        <v>404</v>
      </c>
      <c r="Q81" s="18" t="n">
        <v>445.51318463</v>
      </c>
      <c r="R81" s="20" t="n">
        <v>17.8191147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501.07271722</v>
      </c>
      <c r="F7" s="20" t="n">
        <v>2.97151147</v>
      </c>
      <c r="G7" s="18" t="n">
        <v>507.76046733</v>
      </c>
      <c r="H7" s="20" t="n">
        <v>3.36016892</v>
      </c>
      <c r="I7" s="18" t="s">
        <v>404</v>
      </c>
      <c r="J7" s="20" t="s">
        <v>404</v>
      </c>
      <c r="K7" s="18" t="s">
        <v>404</v>
      </c>
      <c r="L7" s="20" t="s">
        <v>404</v>
      </c>
      <c r="M7" s="18" t="s">
        <v>404</v>
      </c>
      <c r="N7" s="20" t="s">
        <v>404</v>
      </c>
      <c r="O7" s="18" t="s">
        <v>404</v>
      </c>
      <c r="P7" s="20" t="s">
        <v>404</v>
      </c>
      <c r="Q7" s="18" t="n">
        <v>495.56462225</v>
      </c>
      <c r="R7" s="20" t="n">
        <v>8.17083272</v>
      </c>
    </row>
    <row r="8" spans="1:18">
      <c r="A8" s="15" t="s">
        <v>405</v>
      </c>
      <c r="B8" s="17" t="n">
        <v>7007</v>
      </c>
      <c r="C8" s="18">
        <f>(0.0/B8*100)</f>
        <v/>
      </c>
      <c r="D8" s="19" t="n">
        <v>7007</v>
      </c>
      <c r="E8" s="18" t="n">
        <v>485.91872478</v>
      </c>
      <c r="F8" s="20" t="n">
        <v>4.0754973</v>
      </c>
      <c r="G8" s="18" t="n">
        <v>477.24086139</v>
      </c>
      <c r="H8" s="20" t="n">
        <v>11.65888651</v>
      </c>
      <c r="I8" s="18" t="n">
        <v>466.6088784</v>
      </c>
      <c r="J8" s="20" t="n">
        <v>20.70904875</v>
      </c>
      <c r="K8" s="18" t="s">
        <v>404</v>
      </c>
      <c r="L8" s="20" t="s">
        <v>404</v>
      </c>
      <c r="M8" s="18" t="s">
        <v>404</v>
      </c>
      <c r="N8" s="20" t="s">
        <v>404</v>
      </c>
      <c r="O8" s="18" t="s">
        <v>404</v>
      </c>
      <c r="P8" s="20" t="s">
        <v>404</v>
      </c>
      <c r="Q8" s="18" t="n">
        <v>493.60269758</v>
      </c>
      <c r="R8" s="20" t="n">
        <v>15.46278997</v>
      </c>
    </row>
    <row r="9" spans="1:18">
      <c r="A9" s="15" t="s">
        <v>406</v>
      </c>
      <c r="B9" s="17" t="n">
        <v>9651</v>
      </c>
      <c r="C9" s="18">
        <f>(575.0/B9*100)</f>
        <v/>
      </c>
      <c r="D9" s="19" t="n">
        <v>9076</v>
      </c>
      <c r="E9" s="18" t="n">
        <v>501.22470194</v>
      </c>
      <c r="F9" s="20" t="n">
        <v>3.03640464</v>
      </c>
      <c r="G9" s="18" t="n">
        <v>413.73893206</v>
      </c>
      <c r="H9" s="20" t="n">
        <v>9.91608035</v>
      </c>
      <c r="I9" s="18" t="n">
        <v>506.54639319</v>
      </c>
      <c r="J9" s="20" t="n">
        <v>29.63683772</v>
      </c>
      <c r="K9" s="18" t="s">
        <v>404</v>
      </c>
      <c r="L9" s="20" t="s">
        <v>404</v>
      </c>
      <c r="M9" s="18" t="s">
        <v>404</v>
      </c>
      <c r="N9" s="20" t="s">
        <v>404</v>
      </c>
      <c r="O9" s="18" t="s">
        <v>404</v>
      </c>
      <c r="P9" s="20" t="s">
        <v>404</v>
      </c>
      <c r="Q9" s="18" t="n">
        <v>521.08746891</v>
      </c>
      <c r="R9" s="20" t="n">
        <v>16.77456886</v>
      </c>
    </row>
    <row r="10" spans="1:18">
      <c r="A10" s="15" t="s">
        <v>407</v>
      </c>
      <c r="B10" s="17" t="n">
        <v>20058</v>
      </c>
      <c r="C10" s="18">
        <f>(3112.0/B10*100)</f>
        <v/>
      </c>
      <c r="D10" s="19" t="n">
        <v>16946</v>
      </c>
      <c r="E10" s="18" t="n">
        <v>527.80417024</v>
      </c>
      <c r="F10" s="20" t="n">
        <v>2.5775712</v>
      </c>
      <c r="G10" s="18" t="n">
        <v>519.27783422</v>
      </c>
      <c r="H10" s="20" t="n">
        <v>7.34088915</v>
      </c>
      <c r="I10" s="18" t="n">
        <v>574.86121621</v>
      </c>
      <c r="J10" s="20" t="n">
        <v>10.5507028</v>
      </c>
      <c r="K10" s="18" t="s">
        <v>404</v>
      </c>
      <c r="L10" s="20" t="s">
        <v>404</v>
      </c>
      <c r="M10" s="18" t="s">
        <v>404</v>
      </c>
      <c r="N10" s="20" t="s">
        <v>404</v>
      </c>
      <c r="O10" s="18" t="s">
        <v>404</v>
      </c>
      <c r="P10" s="20" t="s">
        <v>404</v>
      </c>
      <c r="Q10" s="18" t="n">
        <v>498.18644312</v>
      </c>
      <c r="R10" s="20" t="n">
        <v>21.66592245</v>
      </c>
    </row>
    <row r="11" spans="1:18">
      <c r="A11" s="15" t="s">
        <v>408</v>
      </c>
      <c r="B11" s="17" t="n">
        <v>7053</v>
      </c>
      <c r="C11" s="18">
        <f>(137.0/B11*100)</f>
        <v/>
      </c>
      <c r="D11" s="19" t="n">
        <v>6916</v>
      </c>
      <c r="E11" s="18" t="n">
        <v>459.47346326</v>
      </c>
      <c r="F11" s="20" t="n">
        <v>3.21264268</v>
      </c>
      <c r="G11" s="18" t="n">
        <v>466.86911943</v>
      </c>
      <c r="H11" s="20" t="n">
        <v>8.58616024</v>
      </c>
      <c r="I11" s="18" t="n">
        <v>423.48994856</v>
      </c>
      <c r="J11" s="20" t="n">
        <v>17.55221623</v>
      </c>
      <c r="K11" s="18" t="s">
        <v>404</v>
      </c>
      <c r="L11" s="20" t="s">
        <v>404</v>
      </c>
      <c r="M11" s="18" t="s">
        <v>404</v>
      </c>
      <c r="N11" s="20" t="s">
        <v>404</v>
      </c>
      <c r="O11" s="18" t="s">
        <v>404</v>
      </c>
      <c r="P11" s="20" t="s">
        <v>404</v>
      </c>
      <c r="Q11" s="18" t="n">
        <v>454.23353974</v>
      </c>
      <c r="R11" s="20" t="n">
        <v>24.44281388</v>
      </c>
    </row>
    <row r="12" spans="1:18">
      <c r="A12" s="15" t="s">
        <v>409</v>
      </c>
      <c r="B12" s="17" t="n">
        <v>6894</v>
      </c>
      <c r="C12" s="18">
        <f>(106.0/B12*100)</f>
        <v/>
      </c>
      <c r="D12" s="19" t="n">
        <v>6788</v>
      </c>
      <c r="E12" s="18" t="n">
        <v>487.48565391</v>
      </c>
      <c r="F12" s="20" t="n">
        <v>4.05165703</v>
      </c>
      <c r="G12" s="18" t="n">
        <v>489.67238451</v>
      </c>
      <c r="H12" s="20" t="n">
        <v>6.51130286</v>
      </c>
      <c r="I12" s="18" t="n">
        <v>410.91425449</v>
      </c>
      <c r="J12" s="20" t="n">
        <v>10.00626974</v>
      </c>
      <c r="K12" s="18" t="s">
        <v>404</v>
      </c>
      <c r="L12" s="20" t="s">
        <v>404</v>
      </c>
      <c r="M12" s="18" t="s">
        <v>404</v>
      </c>
      <c r="N12" s="20" t="s">
        <v>404</v>
      </c>
      <c r="O12" s="18" t="s">
        <v>404</v>
      </c>
      <c r="P12" s="20" t="s">
        <v>404</v>
      </c>
      <c r="Q12" s="18" t="n">
        <v>446.11961724</v>
      </c>
      <c r="R12" s="20" t="n">
        <v>15.39213426</v>
      </c>
    </row>
    <row r="13" spans="1:18">
      <c r="A13" s="15" t="s">
        <v>410</v>
      </c>
      <c r="B13" s="17" t="n">
        <v>7161</v>
      </c>
      <c r="C13" s="18">
        <f>(1175.0/B13*100)</f>
        <v/>
      </c>
      <c r="D13" s="19" t="n">
        <v>5986</v>
      </c>
      <c r="E13" s="18" t="n">
        <v>493.05808451</v>
      </c>
      <c r="F13" s="20" t="n">
        <v>6.43987836</v>
      </c>
      <c r="G13" s="18" t="n">
        <v>501.55745393</v>
      </c>
      <c r="H13" s="20" t="n">
        <v>3.25035496</v>
      </c>
      <c r="I13" s="18" t="n">
        <v>501.03250557</v>
      </c>
      <c r="J13" s="20" t="n">
        <v>8.45176485</v>
      </c>
      <c r="K13" s="18" t="s">
        <v>404</v>
      </c>
      <c r="L13" s="20" t="s">
        <v>404</v>
      </c>
      <c r="M13" s="18" t="s">
        <v>404</v>
      </c>
      <c r="N13" s="20" t="s">
        <v>404</v>
      </c>
      <c r="O13" s="18" t="s">
        <v>404</v>
      </c>
      <c r="P13" s="20" t="s">
        <v>404</v>
      </c>
      <c r="Q13" s="18" t="n">
        <v>484.71102798</v>
      </c>
      <c r="R13" s="20" t="n">
        <v>12.61378037</v>
      </c>
    </row>
    <row r="14" spans="1:18">
      <c r="A14" s="15" t="s">
        <v>411</v>
      </c>
      <c r="B14" s="17" t="n">
        <v>5587</v>
      </c>
      <c r="C14" s="18">
        <f>(0.0/B14*100)</f>
        <v/>
      </c>
      <c r="D14" s="19" t="n">
        <v>5587</v>
      </c>
      <c r="E14" s="18" t="n">
        <v>516.25066771</v>
      </c>
      <c r="F14" s="20" t="n">
        <v>2.64327616</v>
      </c>
      <c r="G14" s="18" t="n">
        <v>522.62084237</v>
      </c>
      <c r="H14" s="20" t="n">
        <v>3.91056734</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526.33788057</v>
      </c>
      <c r="F15" s="20" t="n">
        <v>2.757964</v>
      </c>
      <c r="G15" s="18" t="n">
        <v>523.2158166299999</v>
      </c>
      <c r="H15" s="20" t="n">
        <v>8.03170398</v>
      </c>
      <c r="I15" s="18" t="n">
        <v>557.7863252</v>
      </c>
      <c r="J15" s="20" t="n">
        <v>24.52307226</v>
      </c>
      <c r="K15" s="18" t="s">
        <v>404</v>
      </c>
      <c r="L15" s="20" t="s">
        <v>404</v>
      </c>
      <c r="M15" s="18" t="s">
        <v>404</v>
      </c>
      <c r="N15" s="20" t="s">
        <v>404</v>
      </c>
      <c r="O15" s="18" t="s">
        <v>404</v>
      </c>
      <c r="P15" s="20" t="s">
        <v>404</v>
      </c>
      <c r="Q15" s="18" t="n">
        <v>521.00064803</v>
      </c>
      <c r="R15" s="20" t="n">
        <v>26.13595086</v>
      </c>
    </row>
    <row r="16" spans="1:18">
      <c r="A16" s="15" t="s">
        <v>413</v>
      </c>
      <c r="B16" s="17" t="n">
        <v>6108</v>
      </c>
      <c r="C16" s="18">
        <f>(495.0/B16*100)</f>
        <v/>
      </c>
      <c r="D16" s="19" t="n">
        <v>5613</v>
      </c>
      <c r="E16" s="18" t="n">
        <v>508.75650407</v>
      </c>
      <c r="F16" s="20" t="n">
        <v>3.83768192</v>
      </c>
      <c r="G16" s="18" t="n">
        <v>477.52872237</v>
      </c>
      <c r="H16" s="20" t="n">
        <v>12.92861314</v>
      </c>
      <c r="I16" s="18" t="n">
        <v>453.02800843</v>
      </c>
      <c r="J16" s="20" t="n">
        <v>23.24152593</v>
      </c>
      <c r="K16" s="18" t="s">
        <v>404</v>
      </c>
      <c r="L16" s="20" t="s">
        <v>404</v>
      </c>
      <c r="M16" s="18" t="s">
        <v>404</v>
      </c>
      <c r="N16" s="20" t="s">
        <v>404</v>
      </c>
      <c r="O16" s="18" t="s">
        <v>404</v>
      </c>
      <c r="P16" s="20" t="s">
        <v>404</v>
      </c>
      <c r="Q16" s="18" t="n">
        <v>524.87826756</v>
      </c>
      <c r="R16" s="20" t="n">
        <v>25.12542694</v>
      </c>
    </row>
    <row r="17" spans="1:18">
      <c r="A17" s="15" t="s">
        <v>414</v>
      </c>
      <c r="B17" s="17" t="n">
        <v>6504</v>
      </c>
      <c r="C17" s="18">
        <f>(1325.0/B17*100)</f>
        <v/>
      </c>
      <c r="D17" s="19" t="n">
        <v>5179</v>
      </c>
      <c r="E17" s="18" t="n">
        <v>508.09091239</v>
      </c>
      <c r="F17" s="20" t="n">
        <v>4.8018556</v>
      </c>
      <c r="G17" s="18" t="n">
        <v>503.93704077</v>
      </c>
      <c r="H17" s="20" t="n">
        <v>9.891068089999999</v>
      </c>
      <c r="I17" s="18" t="n">
        <v>555.97821015</v>
      </c>
      <c r="J17" s="20" t="n">
        <v>18.13321394</v>
      </c>
      <c r="K17" s="18" t="s">
        <v>404</v>
      </c>
      <c r="L17" s="20" t="s">
        <v>404</v>
      </c>
      <c r="M17" s="18" t="s">
        <v>404</v>
      </c>
      <c r="N17" s="20" t="s">
        <v>404</v>
      </c>
      <c r="O17" s="18" t="s">
        <v>404</v>
      </c>
      <c r="P17" s="20" t="s">
        <v>404</v>
      </c>
      <c r="Q17" s="18" t="n">
        <v>513.87328575</v>
      </c>
      <c r="R17" s="20" t="n">
        <v>14.56662998</v>
      </c>
    </row>
    <row r="18" spans="1:18">
      <c r="A18" s="15" t="s">
        <v>415</v>
      </c>
      <c r="B18" s="17" t="n">
        <v>5532</v>
      </c>
      <c r="C18" s="18">
        <f>(0.0/B18*100)</f>
        <v/>
      </c>
      <c r="D18" s="19" t="n">
        <v>5532</v>
      </c>
      <c r="E18" s="18" t="n">
        <v>464.71189242</v>
      </c>
      <c r="F18" s="20" t="n">
        <v>4.72493541</v>
      </c>
      <c r="G18" s="18" t="n">
        <v>500.22503722</v>
      </c>
      <c r="H18" s="20" t="n">
        <v>8.051614130000001</v>
      </c>
      <c r="I18" s="18" t="n">
        <v>452.51928893</v>
      </c>
      <c r="J18" s="20" t="n">
        <v>31.7941718</v>
      </c>
      <c r="K18" s="18" t="s">
        <v>404</v>
      </c>
      <c r="L18" s="20" t="s">
        <v>404</v>
      </c>
      <c r="M18" s="18" t="s">
        <v>404</v>
      </c>
      <c r="N18" s="20" t="s">
        <v>404</v>
      </c>
      <c r="O18" s="18" t="s">
        <v>404</v>
      </c>
      <c r="P18" s="20" t="s">
        <v>404</v>
      </c>
      <c r="Q18" s="18" t="n">
        <v>447.8773023</v>
      </c>
      <c r="R18" s="20" t="n">
        <v>21.72215203</v>
      </c>
    </row>
    <row r="19" spans="1:18">
      <c r="A19" s="15" t="s">
        <v>416</v>
      </c>
      <c r="B19" s="17" t="n">
        <v>5658</v>
      </c>
      <c r="C19" s="18">
        <f>(327.0/B19*100)</f>
        <v/>
      </c>
      <c r="D19" s="19" t="n">
        <v>5331</v>
      </c>
      <c r="E19" s="18" t="n">
        <v>471.86282846</v>
      </c>
      <c r="F19" s="20" t="n">
        <v>4.13741394</v>
      </c>
      <c r="G19" s="18" t="n">
        <v>469.83625759</v>
      </c>
      <c r="H19" s="20" t="n">
        <v>10.65394944</v>
      </c>
      <c r="I19" s="18" t="n">
        <v>496.60113264</v>
      </c>
      <c r="J19" s="20" t="n">
        <v>31.80045841</v>
      </c>
      <c r="K19" s="18" t="s">
        <v>404</v>
      </c>
      <c r="L19" s="20" t="s">
        <v>404</v>
      </c>
      <c r="M19" s="18" t="s">
        <v>404</v>
      </c>
      <c r="N19" s="20" t="s">
        <v>404</v>
      </c>
      <c r="O19" s="18" t="s">
        <v>404</v>
      </c>
      <c r="P19" s="20" t="s">
        <v>404</v>
      </c>
      <c r="Q19" s="18" t="n">
        <v>413.73217675</v>
      </c>
      <c r="R19" s="20" t="n">
        <v>27.3339991</v>
      </c>
    </row>
    <row r="20" spans="1:18">
      <c r="A20" s="15" t="s">
        <v>417</v>
      </c>
      <c r="B20" s="17" t="n">
        <v>3371</v>
      </c>
      <c r="C20" s="18">
        <f>(24.0/B20*100)</f>
        <v/>
      </c>
      <c r="D20" s="19" t="n">
        <v>3347</v>
      </c>
      <c r="E20" s="18" t="n">
        <v>482.73025391</v>
      </c>
      <c r="F20" s="20" t="n">
        <v>4.41792248</v>
      </c>
      <c r="G20" s="18" t="n">
        <v>482.16899542</v>
      </c>
      <c r="H20" s="20" t="n">
        <v>2.2305764</v>
      </c>
      <c r="I20" s="18" t="n">
        <v>426.40696842</v>
      </c>
      <c r="J20" s="20" t="n">
        <v>18.78917593</v>
      </c>
      <c r="K20" s="18" t="s">
        <v>404</v>
      </c>
      <c r="L20" s="20" t="s">
        <v>404</v>
      </c>
      <c r="M20" s="18" t="s">
        <v>404</v>
      </c>
      <c r="N20" s="20" t="s">
        <v>404</v>
      </c>
      <c r="O20" s="18" t="s">
        <v>404</v>
      </c>
      <c r="P20" s="20" t="s">
        <v>404</v>
      </c>
      <c r="Q20" s="18" t="n">
        <v>476.50539033</v>
      </c>
      <c r="R20" s="20" t="n">
        <v>9.356838720000001</v>
      </c>
    </row>
    <row r="21" spans="1:18">
      <c r="A21" s="15" t="s">
        <v>418</v>
      </c>
      <c r="B21" s="17" t="n">
        <v>5741</v>
      </c>
      <c r="C21" s="18">
        <f>(0.0/B21*100)</f>
        <v/>
      </c>
      <c r="D21" s="19" t="n">
        <v>5741</v>
      </c>
      <c r="E21" s="18" t="n">
        <v>518.52941397</v>
      </c>
      <c r="F21" s="20" t="n">
        <v>3.40307128</v>
      </c>
      <c r="G21" s="18" t="n">
        <v>530.59097106</v>
      </c>
      <c r="H21" s="20" t="n">
        <v>4.55527368</v>
      </c>
      <c r="I21" s="18" t="n">
        <v>511.53940143</v>
      </c>
      <c r="J21" s="20" t="n">
        <v>7.28365803</v>
      </c>
      <c r="K21" s="18" t="s">
        <v>404</v>
      </c>
      <c r="L21" s="20" t="s">
        <v>404</v>
      </c>
      <c r="M21" s="18" t="s">
        <v>404</v>
      </c>
      <c r="N21" s="20" t="s">
        <v>404</v>
      </c>
      <c r="O21" s="18" t="s">
        <v>404</v>
      </c>
      <c r="P21" s="20" t="s">
        <v>404</v>
      </c>
      <c r="Q21" s="18" t="n">
        <v>506.16764876</v>
      </c>
      <c r="R21" s="20" t="n">
        <v>9.76222871</v>
      </c>
    </row>
    <row r="22" spans="1:18">
      <c r="A22" s="15" t="s">
        <v>419</v>
      </c>
      <c r="B22" s="17" t="n">
        <v>6598</v>
      </c>
      <c r="C22" s="18">
        <f>(0.0/B22*100)</f>
        <v/>
      </c>
      <c r="D22" s="19" t="n">
        <v>6598</v>
      </c>
      <c r="E22" s="18" t="n">
        <v>476.46902917</v>
      </c>
      <c r="F22" s="20" t="n">
        <v>4.46767688</v>
      </c>
      <c r="G22" s="18" t="n">
        <v>491.07480606</v>
      </c>
      <c r="H22" s="20" t="n">
        <v>14.72181129</v>
      </c>
      <c r="I22" s="18" t="n">
        <v>499.77848672</v>
      </c>
      <c r="J22" s="20" t="n">
        <v>29.33487193</v>
      </c>
      <c r="K22" s="18" t="s">
        <v>404</v>
      </c>
      <c r="L22" s="20" t="s">
        <v>404</v>
      </c>
      <c r="M22" s="18" t="s">
        <v>404</v>
      </c>
      <c r="N22" s="20" t="s">
        <v>404</v>
      </c>
      <c r="O22" s="18" t="s">
        <v>404</v>
      </c>
      <c r="P22" s="20" t="s">
        <v>404</v>
      </c>
      <c r="Q22" s="18" t="n">
        <v>475.35020482</v>
      </c>
      <c r="R22" s="20" t="n">
        <v>30.02961023</v>
      </c>
    </row>
    <row r="23" spans="1:18">
      <c r="A23" s="15" t="s">
        <v>420</v>
      </c>
      <c r="B23" s="17" t="n">
        <v>11583</v>
      </c>
      <c r="C23" s="18">
        <f>(3185.0/B23*100)</f>
        <v/>
      </c>
      <c r="D23" s="19" t="n">
        <v>8398</v>
      </c>
      <c r="E23" s="18" t="n">
        <v>488.73559639</v>
      </c>
      <c r="F23" s="20" t="n">
        <v>4.21276213</v>
      </c>
      <c r="G23" s="18" t="n">
        <v>491.58323163</v>
      </c>
      <c r="H23" s="20" t="n">
        <v>11.82566676</v>
      </c>
      <c r="I23" s="18" t="n">
        <v>471.15256927</v>
      </c>
      <c r="J23" s="20" t="n">
        <v>22.80420938</v>
      </c>
      <c r="K23" s="18" t="s">
        <v>404</v>
      </c>
      <c r="L23" s="20" t="s">
        <v>404</v>
      </c>
      <c r="M23" s="18" t="s">
        <v>404</v>
      </c>
      <c r="N23" s="20" t="s">
        <v>404</v>
      </c>
      <c r="O23" s="18" t="s">
        <v>404</v>
      </c>
      <c r="P23" s="20" t="s">
        <v>404</v>
      </c>
      <c r="Q23" s="18" t="n">
        <v>500.32828139</v>
      </c>
      <c r="R23" s="20" t="n">
        <v>14.73867739</v>
      </c>
    </row>
    <row r="24" spans="1:18">
      <c r="A24" s="15" t="s">
        <v>421</v>
      </c>
      <c r="B24" s="17" t="n">
        <v>6647</v>
      </c>
      <c r="C24" s="18">
        <f>(0.0/B24*100)</f>
        <v/>
      </c>
      <c r="D24" s="19" t="n">
        <v>6647</v>
      </c>
      <c r="E24" s="18" t="n">
        <v>516.29526893</v>
      </c>
      <c r="F24" s="20" t="n">
        <v>3.34966108</v>
      </c>
      <c r="G24" s="18" t="n">
        <v>506.88473518</v>
      </c>
      <c r="H24" s="20" t="n">
        <v>26.61210593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522.0892141099999</v>
      </c>
      <c r="F25" s="20" t="n">
        <v>6.10923325</v>
      </c>
      <c r="G25" s="18" t="n">
        <v>516.79640575</v>
      </c>
      <c r="H25" s="20" t="n">
        <v>4.79002367</v>
      </c>
      <c r="I25" s="18" t="n">
        <v>428.82939861</v>
      </c>
      <c r="J25" s="20" t="n">
        <v>33.92674441</v>
      </c>
      <c r="K25" s="18" t="s">
        <v>404</v>
      </c>
      <c r="L25" s="20" t="s">
        <v>404</v>
      </c>
      <c r="M25" s="18" t="s">
        <v>404</v>
      </c>
      <c r="N25" s="20" t="s">
        <v>404</v>
      </c>
      <c r="O25" s="18" t="s">
        <v>404</v>
      </c>
      <c r="P25" s="20" t="s">
        <v>404</v>
      </c>
      <c r="Q25" s="18" t="n">
        <v>524.31772812</v>
      </c>
      <c r="R25" s="20" t="n">
        <v>24.43246534</v>
      </c>
    </row>
    <row r="26" spans="1:18">
      <c r="A26" s="15" t="s">
        <v>423</v>
      </c>
      <c r="B26" s="17" t="n">
        <v>4869</v>
      </c>
      <c r="C26" s="18">
        <f>(11.0/B26*100)</f>
        <v/>
      </c>
      <c r="D26" s="19" t="n">
        <v>4858</v>
      </c>
      <c r="E26" s="18" t="n">
        <v>485.43196335</v>
      </c>
      <c r="F26" s="20" t="n">
        <v>2.67777672</v>
      </c>
      <c r="G26" s="18" t="n">
        <v>497.47308036</v>
      </c>
      <c r="H26" s="20" t="n">
        <v>4.40831717</v>
      </c>
      <c r="I26" s="18" t="n">
        <v>468.84242157</v>
      </c>
      <c r="J26" s="20" t="n">
        <v>18.3846845</v>
      </c>
      <c r="K26" s="18" t="s">
        <v>404</v>
      </c>
      <c r="L26" s="20" t="s">
        <v>404</v>
      </c>
      <c r="M26" s="18" t="s">
        <v>404</v>
      </c>
      <c r="N26" s="20" t="s">
        <v>404</v>
      </c>
      <c r="O26" s="18" t="s">
        <v>404</v>
      </c>
      <c r="P26" s="20" t="s">
        <v>404</v>
      </c>
      <c r="Q26" s="18" t="n">
        <v>475.65601731</v>
      </c>
      <c r="R26" s="20" t="n">
        <v>8.89780448</v>
      </c>
    </row>
    <row r="27" spans="1:18">
      <c r="A27" s="15" t="s">
        <v>424</v>
      </c>
      <c r="B27" s="17" t="n">
        <v>5299</v>
      </c>
      <c r="C27" s="18">
        <f>(0.0/B27*100)</f>
        <v/>
      </c>
      <c r="D27" s="19" t="n">
        <v>5299</v>
      </c>
      <c r="E27" s="18" t="n">
        <v>483.63738002</v>
      </c>
      <c r="F27" s="20" t="n">
        <v>1.67305167</v>
      </c>
      <c r="G27" s="18" t="n">
        <v>429.73132083</v>
      </c>
      <c r="H27" s="20" t="n">
        <v>4.55137957</v>
      </c>
      <c r="I27" s="18" t="n">
        <v>436.54680689</v>
      </c>
      <c r="J27" s="20" t="n">
        <v>17.3454736</v>
      </c>
      <c r="K27" s="18" t="s">
        <v>404</v>
      </c>
      <c r="L27" s="20" t="s">
        <v>404</v>
      </c>
      <c r="M27" s="18" t="s">
        <v>404</v>
      </c>
      <c r="N27" s="20" t="s">
        <v>404</v>
      </c>
      <c r="O27" s="18" t="s">
        <v>404</v>
      </c>
      <c r="P27" s="20" t="s">
        <v>404</v>
      </c>
      <c r="Q27" s="18" t="n">
        <v>499.83090615</v>
      </c>
      <c r="R27" s="20" t="n">
        <v>4.56030311</v>
      </c>
    </row>
    <row r="28" spans="1:18">
      <c r="A28" s="15" t="s">
        <v>425</v>
      </c>
      <c r="B28" s="17" t="n">
        <v>7568</v>
      </c>
      <c r="C28" s="18">
        <f>(404.0/B28*100)</f>
        <v/>
      </c>
      <c r="D28" s="19" t="n">
        <v>7164</v>
      </c>
      <c r="E28" s="18" t="n">
        <v>424.76004544</v>
      </c>
      <c r="F28" s="20" t="n">
        <v>3.11027311</v>
      </c>
      <c r="G28" s="18" t="n">
        <v>416.41658849</v>
      </c>
      <c r="H28" s="20" t="n">
        <v>11.14096024</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513.64247441</v>
      </c>
      <c r="F29" s="20" t="n">
        <v>5.79949166</v>
      </c>
      <c r="G29" s="18" t="n">
        <v>439.03826814</v>
      </c>
      <c r="H29" s="20" t="n">
        <v>28.33503888</v>
      </c>
      <c r="I29" s="18" t="n">
        <v>485.11514984</v>
      </c>
      <c r="J29" s="20" t="n">
        <v>11.57716724</v>
      </c>
      <c r="K29" s="18" t="s">
        <v>404</v>
      </c>
      <c r="L29" s="20" t="s">
        <v>404</v>
      </c>
      <c r="M29" s="18" t="s">
        <v>404</v>
      </c>
      <c r="N29" s="20" t="s">
        <v>404</v>
      </c>
      <c r="O29" s="18" t="s">
        <v>404</v>
      </c>
      <c r="P29" s="20" t="s">
        <v>404</v>
      </c>
      <c r="Q29" s="18" t="n">
        <v>522.2318431</v>
      </c>
      <c r="R29" s="20" t="n">
        <v>51.74344135</v>
      </c>
    </row>
    <row r="30" spans="1:18">
      <c r="A30" s="15" t="s">
        <v>427</v>
      </c>
      <c r="B30" s="17" t="n">
        <v>4520</v>
      </c>
      <c r="C30" s="18">
        <f>(1053.0/B30*100)</f>
        <v/>
      </c>
      <c r="D30" s="19" t="n">
        <v>3467</v>
      </c>
      <c r="E30" s="18" t="n">
        <v>517.74051803</v>
      </c>
      <c r="F30" s="20" t="n">
        <v>4.45618646</v>
      </c>
      <c r="G30" s="18" t="n">
        <v>507.92936162</v>
      </c>
      <c r="H30" s="20" t="n">
        <v>6.56062771</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519.62993326</v>
      </c>
      <c r="F31" s="20" t="n">
        <v>9.791010569999999</v>
      </c>
      <c r="G31" s="18" t="n">
        <v>513.26087078</v>
      </c>
      <c r="H31" s="20" t="n">
        <v>2.90408411</v>
      </c>
      <c r="I31" s="18" t="n">
        <v>505.9367004</v>
      </c>
      <c r="J31" s="20" t="n">
        <v>11.94714589</v>
      </c>
      <c r="K31" s="18" t="s">
        <v>404</v>
      </c>
      <c r="L31" s="20" t="s">
        <v>404</v>
      </c>
      <c r="M31" s="18" t="s">
        <v>404</v>
      </c>
      <c r="N31" s="20" t="s">
        <v>404</v>
      </c>
      <c r="O31" s="18" t="s">
        <v>404</v>
      </c>
      <c r="P31" s="20" t="s">
        <v>404</v>
      </c>
      <c r="Q31" s="18" t="n">
        <v>520.40149052</v>
      </c>
      <c r="R31" s="20" t="n">
        <v>10.51297754</v>
      </c>
    </row>
    <row r="32" spans="1:18">
      <c r="A32" s="15" t="s">
        <v>429</v>
      </c>
      <c r="B32" s="17" t="n">
        <v>4478</v>
      </c>
      <c r="C32" s="18">
        <f>(0.0/B32*100)</f>
        <v/>
      </c>
      <c r="D32" s="19" t="n">
        <v>4478</v>
      </c>
      <c r="E32" s="18" t="n">
        <v>510.67078616</v>
      </c>
      <c r="F32" s="20" t="n">
        <v>3.61247478</v>
      </c>
      <c r="G32" s="18" t="n">
        <v>495.5204967</v>
      </c>
      <c r="H32" s="20" t="n">
        <v>4.46157539</v>
      </c>
      <c r="I32" s="18" t="n">
        <v>532.45615257</v>
      </c>
      <c r="J32" s="20" t="n">
        <v>16.58765802</v>
      </c>
      <c r="K32" s="18" t="s">
        <v>404</v>
      </c>
      <c r="L32" s="20" t="s">
        <v>404</v>
      </c>
      <c r="M32" s="18" t="s">
        <v>404</v>
      </c>
      <c r="N32" s="20" t="s">
        <v>404</v>
      </c>
      <c r="O32" s="18" t="s">
        <v>404</v>
      </c>
      <c r="P32" s="20" t="s">
        <v>404</v>
      </c>
      <c r="Q32" s="18" t="n">
        <v>478.55103998</v>
      </c>
      <c r="R32" s="20" t="n">
        <v>6.74758245</v>
      </c>
    </row>
    <row r="33" spans="1:18">
      <c r="A33" s="15" t="s">
        <v>430</v>
      </c>
      <c r="B33" s="17" t="n">
        <v>7325</v>
      </c>
      <c r="C33" s="18">
        <f>(29.0/B33*100)</f>
        <v/>
      </c>
      <c r="D33" s="19" t="n">
        <v>7296</v>
      </c>
      <c r="E33" s="18" t="n">
        <v>509.36052838</v>
      </c>
      <c r="F33" s="20" t="n">
        <v>2.97391515</v>
      </c>
      <c r="G33" s="18" t="n">
        <v>491.5926511</v>
      </c>
      <c r="H33" s="20" t="n">
        <v>23.79242118</v>
      </c>
      <c r="I33" s="18" t="n">
        <v>420.73071339</v>
      </c>
      <c r="J33" s="20" t="n">
        <v>5.67405709</v>
      </c>
      <c r="K33" s="18" t="s">
        <v>404</v>
      </c>
      <c r="L33" s="20" t="s">
        <v>404</v>
      </c>
      <c r="M33" s="18" t="s">
        <v>404</v>
      </c>
      <c r="N33" s="20" t="s">
        <v>404</v>
      </c>
      <c r="O33" s="18" t="s">
        <v>404</v>
      </c>
      <c r="P33" s="20" t="s">
        <v>404</v>
      </c>
      <c r="Q33" s="18" t="n">
        <v>520.11347992</v>
      </c>
      <c r="R33" s="20" t="n">
        <v>22.72077026</v>
      </c>
    </row>
    <row r="34" spans="1:18">
      <c r="A34" s="15" t="s">
        <v>431</v>
      </c>
      <c r="B34" s="17" t="n">
        <v>6350</v>
      </c>
      <c r="C34" s="18">
        <f>(0.0/B34*100)</f>
        <v/>
      </c>
      <c r="D34" s="19" t="n">
        <v>6350</v>
      </c>
      <c r="E34" s="18" t="n">
        <v>447.5794246</v>
      </c>
      <c r="F34" s="20" t="n">
        <v>3.88895299</v>
      </c>
      <c r="G34" s="18" t="n">
        <v>465.95212606</v>
      </c>
      <c r="H34" s="20" t="n">
        <v>11.20704672</v>
      </c>
      <c r="I34" s="18" t="n">
        <v>428.74588183</v>
      </c>
      <c r="J34" s="20" t="n">
        <v>41.16416166</v>
      </c>
      <c r="K34" s="18" t="s">
        <v>404</v>
      </c>
      <c r="L34" s="20" t="s">
        <v>404</v>
      </c>
      <c r="M34" s="18" t="s">
        <v>404</v>
      </c>
      <c r="N34" s="20" t="s">
        <v>404</v>
      </c>
      <c r="O34" s="18" t="s">
        <v>404</v>
      </c>
      <c r="P34" s="20" t="s">
        <v>404</v>
      </c>
      <c r="Q34" s="18" t="n">
        <v>485.95945672</v>
      </c>
      <c r="R34" s="20" t="n">
        <v>12.93467805</v>
      </c>
    </row>
    <row r="35" spans="1:18">
      <c r="A35" s="15" t="s">
        <v>432</v>
      </c>
      <c r="B35" s="17" t="n">
        <v>6406</v>
      </c>
      <c r="C35" s="18">
        <f>(450.0/B35*100)</f>
        <v/>
      </c>
      <c r="D35" s="19" t="n">
        <v>5956</v>
      </c>
      <c r="E35" s="18" t="n">
        <v>510.38987587</v>
      </c>
      <c r="F35" s="20" t="n">
        <v>1.52189603</v>
      </c>
      <c r="G35" s="18" t="n">
        <v>507.31227381</v>
      </c>
      <c r="H35" s="20" t="n">
        <v>4.38795539</v>
      </c>
      <c r="I35" s="18" t="n">
        <v>480.29015198</v>
      </c>
      <c r="J35" s="20" t="n">
        <v>4.18430938</v>
      </c>
      <c r="K35" s="18" t="s">
        <v>404</v>
      </c>
      <c r="L35" s="20" t="s">
        <v>404</v>
      </c>
      <c r="M35" s="18" t="s">
        <v>404</v>
      </c>
      <c r="N35" s="20" t="s">
        <v>404</v>
      </c>
      <c r="O35" s="18" t="s">
        <v>404</v>
      </c>
      <c r="P35" s="20" t="s">
        <v>404</v>
      </c>
      <c r="Q35" s="18" t="n">
        <v>499.68998927</v>
      </c>
      <c r="R35" s="20" t="n">
        <v>5.43011344</v>
      </c>
    </row>
    <row r="36" spans="1:18">
      <c r="A36" s="15" t="s">
        <v>433</v>
      </c>
      <c r="B36" s="17" t="n">
        <v>6736</v>
      </c>
      <c r="C36" s="18">
        <f>(116.0/B36*100)</f>
        <v/>
      </c>
      <c r="D36" s="19" t="n">
        <v>6620</v>
      </c>
      <c r="E36" s="18" t="n">
        <v>495.73501948</v>
      </c>
      <c r="F36" s="20" t="n">
        <v>2.54631359</v>
      </c>
      <c r="G36" s="18" t="n">
        <v>497.25529226</v>
      </c>
      <c r="H36" s="20" t="n">
        <v>14.10102398</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491.54441956</v>
      </c>
      <c r="F37" s="20" t="n">
        <v>8.474542359999999</v>
      </c>
      <c r="G37" s="18" t="n">
        <v>502.30412596</v>
      </c>
      <c r="H37" s="20" t="n">
        <v>3.62147867</v>
      </c>
      <c r="I37" s="18" t="n">
        <v>577.41200446</v>
      </c>
      <c r="J37" s="20" t="n">
        <v>10.53940533</v>
      </c>
      <c r="K37" s="18" t="s">
        <v>404</v>
      </c>
      <c r="L37" s="20" t="s">
        <v>404</v>
      </c>
      <c r="M37" s="18" t="s">
        <v>404</v>
      </c>
      <c r="N37" s="20" t="s">
        <v>404</v>
      </c>
      <c r="O37" s="18" t="s">
        <v>404</v>
      </c>
      <c r="P37" s="20" t="s">
        <v>404</v>
      </c>
      <c r="Q37" s="18" t="n">
        <v>473.66807227</v>
      </c>
      <c r="R37" s="20" t="n">
        <v>33.44941632</v>
      </c>
    </row>
    <row r="38" spans="1:18">
      <c r="A38" s="15" t="s">
        <v>435</v>
      </c>
      <c r="B38" s="17" t="n">
        <v>5860</v>
      </c>
      <c r="C38" s="18">
        <f>(268.0/B38*100)</f>
        <v/>
      </c>
      <c r="D38" s="19" t="n">
        <v>5592</v>
      </c>
      <c r="E38" s="18" t="n">
        <v>497.02294233</v>
      </c>
      <c r="F38" s="20" t="n">
        <v>4.07202317</v>
      </c>
      <c r="G38" s="18" t="n">
        <v>471.88725255</v>
      </c>
      <c r="H38" s="20" t="n">
        <v>8.59758654</v>
      </c>
      <c r="I38" s="18" t="n">
        <v>525.09157312</v>
      </c>
      <c r="J38" s="20" t="n">
        <v>12.39842</v>
      </c>
      <c r="K38" s="18" t="s">
        <v>404</v>
      </c>
      <c r="L38" s="20" t="s">
        <v>404</v>
      </c>
      <c r="M38" s="18" t="s">
        <v>404</v>
      </c>
      <c r="N38" s="20" t="s">
        <v>404</v>
      </c>
      <c r="O38" s="18" t="s">
        <v>404</v>
      </c>
      <c r="P38" s="20" t="s">
        <v>404</v>
      </c>
      <c r="Q38" s="18" t="n">
        <v>468.20607832</v>
      </c>
      <c r="R38" s="20" t="n">
        <v>20.7750235</v>
      </c>
    </row>
    <row r="39" spans="1:18">
      <c r="A39" s="15" t="s">
        <v>436</v>
      </c>
      <c r="B39" s="17" t="n">
        <v>5895</v>
      </c>
      <c r="C39" s="18">
        <f>(0.0/B39*100)</f>
        <v/>
      </c>
      <c r="D39" s="19" t="n">
        <v>5895</v>
      </c>
      <c r="E39" s="18" t="n">
        <v>435.80928503</v>
      </c>
      <c r="F39" s="20" t="n">
        <v>5.84084477</v>
      </c>
      <c r="G39" s="18" t="n">
        <v>414.26245682</v>
      </c>
      <c r="H39" s="20" t="n">
        <v>7.06402013</v>
      </c>
      <c r="I39" s="18" t="n">
        <v>359.11838086</v>
      </c>
      <c r="J39" s="20" t="n">
        <v>15.27397869</v>
      </c>
      <c r="K39" s="18" t="s">
        <v>404</v>
      </c>
      <c r="L39" s="20" t="s">
        <v>404</v>
      </c>
      <c r="M39" s="18" t="s">
        <v>404</v>
      </c>
      <c r="N39" s="20" t="s">
        <v>404</v>
      </c>
      <c r="O39" s="18" t="s">
        <v>404</v>
      </c>
      <c r="P39" s="20" t="s">
        <v>404</v>
      </c>
      <c r="Q39" s="18" t="n">
        <v>393.34375418</v>
      </c>
      <c r="R39" s="20" t="n">
        <v>20.08633922</v>
      </c>
    </row>
    <row r="40" spans="1:18">
      <c r="A40" s="15" t="s">
        <v>437</v>
      </c>
      <c r="B40" s="17" t="n">
        <v>14157</v>
      </c>
      <c r="C40" s="18">
        <f>(2954.0/B40*100)</f>
        <v/>
      </c>
      <c r="D40" s="19" t="n">
        <v>11203</v>
      </c>
      <c r="E40" s="18" t="n">
        <v>494.22837321</v>
      </c>
      <c r="F40" s="20" t="n">
        <v>4.38220316</v>
      </c>
      <c r="G40" s="18" t="n">
        <v>510.7275761</v>
      </c>
      <c r="H40" s="20" t="n">
        <v>6.10327753</v>
      </c>
      <c r="I40" s="18" t="n">
        <v>483.71200776</v>
      </c>
      <c r="J40" s="20" t="n">
        <v>6.54103373</v>
      </c>
      <c r="K40" s="18" t="s">
        <v>404</v>
      </c>
      <c r="L40" s="20" t="s">
        <v>404</v>
      </c>
      <c r="M40" s="18" t="s">
        <v>404</v>
      </c>
      <c r="N40" s="20" t="s">
        <v>404</v>
      </c>
      <c r="O40" s="18" t="s">
        <v>404</v>
      </c>
      <c r="P40" s="20" t="s">
        <v>404</v>
      </c>
      <c r="Q40" s="18" t="n">
        <v>507.44153523</v>
      </c>
      <c r="R40" s="20" t="n">
        <v>12.08848626</v>
      </c>
    </row>
    <row r="41" spans="1:18">
      <c r="A41" s="15" t="s">
        <v>438</v>
      </c>
      <c r="B41" s="17" t="n">
        <v>5712</v>
      </c>
      <c r="C41" s="18">
        <f>(99.0/B41*100)</f>
        <v/>
      </c>
      <c r="D41" s="19" t="n">
        <v>5613</v>
      </c>
      <c r="E41" s="18" t="n">
        <v>496.61763189</v>
      </c>
      <c r="F41" s="20" t="n">
        <v>3.72843581</v>
      </c>
      <c r="G41" s="18" t="n">
        <v>497.6948151</v>
      </c>
      <c r="H41" s="20" t="n">
        <v>7.73379814</v>
      </c>
      <c r="I41" s="18" t="n">
        <v>506.97269963</v>
      </c>
      <c r="J41" s="20" t="n">
        <v>26.30302106</v>
      </c>
      <c r="K41" s="18" t="s">
        <v>404</v>
      </c>
      <c r="L41" s="20" t="s">
        <v>404</v>
      </c>
      <c r="M41" s="18" t="s">
        <v>404</v>
      </c>
      <c r="N41" s="20" t="s">
        <v>404</v>
      </c>
      <c r="O41" s="18" t="s">
        <v>404</v>
      </c>
      <c r="P41" s="20" t="s">
        <v>404</v>
      </c>
      <c r="Q41" s="18" t="n">
        <v>513.06046415</v>
      </c>
      <c r="R41" s="20" t="n">
        <v>23.90777694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409.40506993</v>
      </c>
      <c r="F44" s="20" t="n">
        <v>4.99501833</v>
      </c>
      <c r="G44" s="18" t="n">
        <v>389.82677975</v>
      </c>
      <c r="H44" s="20" t="n">
        <v>11.79401757</v>
      </c>
      <c r="I44" s="18" t="s">
        <v>404</v>
      </c>
      <c r="J44" s="20" t="s">
        <v>404</v>
      </c>
      <c r="K44" s="18" t="s">
        <v>404</v>
      </c>
      <c r="L44" s="20" t="s">
        <v>404</v>
      </c>
      <c r="M44" s="18" t="s">
        <v>404</v>
      </c>
      <c r="N44" s="20" t="s">
        <v>404</v>
      </c>
      <c r="O44" s="18" t="s">
        <v>404</v>
      </c>
      <c r="P44" s="20" t="s">
        <v>404</v>
      </c>
      <c r="Q44" s="18" t="n">
        <v>397.99916969</v>
      </c>
      <c r="R44" s="20" t="n">
        <v>10.63181442</v>
      </c>
    </row>
    <row r="45" spans="1:18">
      <c r="A45" s="15" t="s">
        <v>442</v>
      </c>
      <c r="B45" s="17" t="n">
        <v>5519</v>
      </c>
      <c r="C45" s="18">
        <f>(0.0/B45*100)</f>
        <v/>
      </c>
      <c r="D45" s="19" t="n">
        <v>5519</v>
      </c>
      <c r="E45" s="18" t="n">
        <v>357.09595934</v>
      </c>
      <c r="F45" s="20" t="n">
        <v>4.00411543</v>
      </c>
      <c r="G45" s="18" t="n">
        <v>359.90973774</v>
      </c>
      <c r="H45" s="20" t="n">
        <v>15.18999589</v>
      </c>
      <c r="I45" s="18" t="s">
        <v>404</v>
      </c>
      <c r="J45" s="20" t="s">
        <v>404</v>
      </c>
      <c r="K45" s="18" t="s">
        <v>404</v>
      </c>
      <c r="L45" s="20" t="s">
        <v>404</v>
      </c>
      <c r="M45" s="18" t="s">
        <v>404</v>
      </c>
      <c r="N45" s="20" t="s">
        <v>404</v>
      </c>
      <c r="O45" s="18" t="s">
        <v>404</v>
      </c>
      <c r="P45" s="20" t="s">
        <v>404</v>
      </c>
      <c r="Q45" s="18" t="n">
        <v>327.98656304</v>
      </c>
      <c r="R45" s="20" t="n">
        <v>5.51407152</v>
      </c>
    </row>
    <row r="46" spans="1:18">
      <c r="A46" s="15" t="s">
        <v>443</v>
      </c>
      <c r="B46" s="17" t="n">
        <v>23141</v>
      </c>
      <c r="C46" s="18">
        <f>(4685.0/B46*100)</f>
        <v/>
      </c>
      <c r="D46" s="19" t="n">
        <v>18456</v>
      </c>
      <c r="E46" s="18" t="n">
        <v>418.85408503</v>
      </c>
      <c r="F46" s="20" t="n">
        <v>3.43749298</v>
      </c>
      <c r="G46" s="18" t="n">
        <v>436.37559058</v>
      </c>
      <c r="H46" s="20" t="n">
        <v>14.4175846</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420.61410504</v>
      </c>
      <c r="F47" s="20" t="n">
        <v>9.70595876</v>
      </c>
      <c r="G47" s="18" t="n">
        <v>439.16306288</v>
      </c>
      <c r="H47" s="20" t="n">
        <v>8.07769298</v>
      </c>
      <c r="I47" s="18" t="n">
        <v>435.53997324</v>
      </c>
      <c r="J47" s="20" t="n">
        <v>34.01666218</v>
      </c>
      <c r="K47" s="18" t="s">
        <v>404</v>
      </c>
      <c r="L47" s="20" t="s">
        <v>404</v>
      </c>
      <c r="M47" s="18" t="s">
        <v>404</v>
      </c>
      <c r="N47" s="20" t="s">
        <v>404</v>
      </c>
      <c r="O47" s="18" t="s">
        <v>404</v>
      </c>
      <c r="P47" s="20" t="s">
        <v>404</v>
      </c>
      <c r="Q47" s="18" t="n">
        <v>453.71721477</v>
      </c>
      <c r="R47" s="20" t="n">
        <v>39.6256277</v>
      </c>
    </row>
    <row r="48" spans="1:18">
      <c r="A48" s="15" t="s">
        <v>445</v>
      </c>
      <c r="B48" s="17" t="n">
        <v>9841</v>
      </c>
      <c r="C48" s="18">
        <f>(40.0/B48*100)</f>
        <v/>
      </c>
      <c r="D48" s="19" t="n">
        <v>9801</v>
      </c>
      <c r="E48" s="18" t="n">
        <v>495.443281</v>
      </c>
      <c r="F48" s="20" t="n">
        <v>20.21103926</v>
      </c>
      <c r="G48" s="18" t="n">
        <v>493.13631703</v>
      </c>
      <c r="H48" s="20" t="n">
        <v>5.89555183</v>
      </c>
      <c r="I48" s="18" t="n">
        <v>388.42359833</v>
      </c>
      <c r="J48" s="20" t="n">
        <v>11.00937144</v>
      </c>
      <c r="K48" s="18" t="s">
        <v>404</v>
      </c>
      <c r="L48" s="20" t="s">
        <v>404</v>
      </c>
      <c r="M48" s="18" t="s">
        <v>404</v>
      </c>
      <c r="N48" s="20" t="s">
        <v>404</v>
      </c>
      <c r="O48" s="18" t="s">
        <v>404</v>
      </c>
      <c r="P48" s="20" t="s">
        <v>404</v>
      </c>
      <c r="Q48" s="18" t="n">
        <v>548.54333858</v>
      </c>
      <c r="R48" s="20" t="n">
        <v>40.90352153</v>
      </c>
    </row>
    <row r="49" spans="1:18">
      <c r="A49" s="15" t="s">
        <v>446</v>
      </c>
      <c r="B49" s="17" t="n">
        <v>6349</v>
      </c>
      <c r="C49" s="18">
        <f>(52.0/B49*100)</f>
        <v/>
      </c>
      <c r="D49" s="19" t="n">
        <v>6297</v>
      </c>
      <c r="E49" s="18" t="n">
        <v>425.37117878</v>
      </c>
      <c r="F49" s="20" t="n">
        <v>3.88595177</v>
      </c>
      <c r="G49" s="18" t="n">
        <v>421.55817983</v>
      </c>
      <c r="H49" s="20" t="n">
        <v>10.38543172</v>
      </c>
      <c r="I49" s="18" t="s">
        <v>404</v>
      </c>
      <c r="J49" s="20" t="s">
        <v>404</v>
      </c>
      <c r="K49" s="18" t="s">
        <v>404</v>
      </c>
      <c r="L49" s="20" t="s">
        <v>404</v>
      </c>
      <c r="M49" s="18" t="s">
        <v>404</v>
      </c>
      <c r="N49" s="20" t="s">
        <v>404</v>
      </c>
      <c r="O49" s="18" t="s">
        <v>404</v>
      </c>
      <c r="P49" s="20" t="s">
        <v>404</v>
      </c>
      <c r="Q49" s="18" t="n">
        <v>423.91255795</v>
      </c>
      <c r="R49" s="20" t="n">
        <v>19.51427962</v>
      </c>
    </row>
    <row r="50" spans="1:18">
      <c r="A50" s="15" t="s">
        <v>447</v>
      </c>
      <c r="B50" s="17" t="n">
        <v>11795</v>
      </c>
      <c r="C50" s="18">
        <f>(1031.0/B50*100)</f>
        <v/>
      </c>
      <c r="D50" s="19" t="n">
        <v>10764</v>
      </c>
      <c r="E50" s="18" t="n">
        <v>430.4203741</v>
      </c>
      <c r="F50" s="20" t="n">
        <v>3.45588319</v>
      </c>
      <c r="G50" s="18" t="n">
        <v>429.86135799</v>
      </c>
      <c r="H50" s="20" t="n">
        <v>13.05108488</v>
      </c>
      <c r="I50" s="18" t="n">
        <v>399.41294536</v>
      </c>
      <c r="J50" s="20" t="n">
        <v>12.82149165</v>
      </c>
      <c r="K50" s="18" t="s">
        <v>404</v>
      </c>
      <c r="L50" s="20" t="s">
        <v>404</v>
      </c>
      <c r="M50" s="18" t="s">
        <v>404</v>
      </c>
      <c r="N50" s="20" t="s">
        <v>404</v>
      </c>
      <c r="O50" s="18" t="s">
        <v>404</v>
      </c>
      <c r="P50" s="20" t="s">
        <v>404</v>
      </c>
      <c r="Q50" s="18" t="n">
        <v>432.52939144</v>
      </c>
      <c r="R50" s="20" t="n">
        <v>17.88519735</v>
      </c>
    </row>
    <row r="51" spans="1:18">
      <c r="A51" s="15" t="s">
        <v>448</v>
      </c>
      <c r="B51" s="17" t="n">
        <v>6866</v>
      </c>
      <c r="C51" s="18">
        <f>(38.0/B51*100)</f>
        <v/>
      </c>
      <c r="D51" s="19" t="n">
        <v>6828</v>
      </c>
      <c r="E51" s="18" t="n">
        <v>427.13215709</v>
      </c>
      <c r="F51" s="20" t="n">
        <v>2.8541093</v>
      </c>
      <c r="G51" s="18" t="n">
        <v>440.15714702</v>
      </c>
      <c r="H51" s="20" t="n">
        <v>21.72200851</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487.54007883</v>
      </c>
      <c r="F52" s="20" t="n">
        <v>3.82271425</v>
      </c>
      <c r="G52" s="18" t="n">
        <v>481.48372852</v>
      </c>
      <c r="H52" s="20" t="n">
        <v>7.99952806</v>
      </c>
      <c r="I52" s="18" t="n">
        <v>465.87873121</v>
      </c>
      <c r="J52" s="20" t="n">
        <v>16.24037473</v>
      </c>
      <c r="K52" s="18" t="s">
        <v>404</v>
      </c>
      <c r="L52" s="20" t="s">
        <v>404</v>
      </c>
      <c r="M52" s="18" t="s">
        <v>404</v>
      </c>
      <c r="N52" s="20" t="s">
        <v>404</v>
      </c>
      <c r="O52" s="18" t="s">
        <v>404</v>
      </c>
      <c r="P52" s="20" t="s">
        <v>404</v>
      </c>
      <c r="Q52" s="18" t="n">
        <v>551.08085126</v>
      </c>
      <c r="R52" s="20" t="n">
        <v>6.59290752</v>
      </c>
    </row>
    <row r="53" spans="1:18">
      <c r="A53" s="15" t="s">
        <v>450</v>
      </c>
      <c r="B53" s="17" t="n">
        <v>5571</v>
      </c>
      <c r="C53" s="18">
        <f>(0.0/B53*100)</f>
        <v/>
      </c>
      <c r="D53" s="19" t="n">
        <v>5571</v>
      </c>
      <c r="E53" s="18" t="n">
        <v>444.36978295</v>
      </c>
      <c r="F53" s="20" t="n">
        <v>1.72547703</v>
      </c>
      <c r="G53" s="18" t="n">
        <v>464.37777294</v>
      </c>
      <c r="H53" s="20" t="n">
        <v>7.52041152</v>
      </c>
      <c r="I53" s="18" t="n">
        <v>356.7909233</v>
      </c>
      <c r="J53" s="20" t="n">
        <v>9.763562840000001</v>
      </c>
      <c r="K53" s="18" t="s">
        <v>404</v>
      </c>
      <c r="L53" s="20" t="s">
        <v>404</v>
      </c>
      <c r="M53" s="18" t="s">
        <v>404</v>
      </c>
      <c r="N53" s="20" t="s">
        <v>404</v>
      </c>
      <c r="O53" s="18" t="s">
        <v>404</v>
      </c>
      <c r="P53" s="20" t="s">
        <v>404</v>
      </c>
      <c r="Q53" s="18" t="n">
        <v>415.14286461</v>
      </c>
      <c r="R53" s="20" t="n">
        <v>6.7757876</v>
      </c>
    </row>
    <row r="54" spans="1:18">
      <c r="A54" s="15" t="s">
        <v>451</v>
      </c>
      <c r="B54" s="17" t="n">
        <v>4740</v>
      </c>
      <c r="C54" s="18">
        <f>(199.0/B54*100)</f>
        <v/>
      </c>
      <c r="D54" s="19" t="n">
        <v>4541</v>
      </c>
      <c r="E54" s="18" t="n">
        <v>367.52542064</v>
      </c>
      <c r="F54" s="20" t="n">
        <v>4.5707515</v>
      </c>
      <c r="G54" s="18" t="n">
        <v>360.00983154</v>
      </c>
      <c r="H54" s="20" t="n">
        <v>10.7442773</v>
      </c>
      <c r="I54" s="18" t="n">
        <v>313.90560392</v>
      </c>
      <c r="J54" s="20" t="n">
        <v>7.82370634</v>
      </c>
      <c r="K54" s="18" t="s">
        <v>404</v>
      </c>
      <c r="L54" s="20" t="s">
        <v>404</v>
      </c>
      <c r="M54" s="18" t="s">
        <v>404</v>
      </c>
      <c r="N54" s="20" t="s">
        <v>404</v>
      </c>
      <c r="O54" s="18" t="s">
        <v>404</v>
      </c>
      <c r="P54" s="20" t="s">
        <v>404</v>
      </c>
      <c r="Q54" s="18" t="n">
        <v>334.34165784</v>
      </c>
      <c r="R54" s="20" t="n">
        <v>11.7782359</v>
      </c>
    </row>
    <row r="55" spans="1:18">
      <c r="A55" s="15" t="s">
        <v>452</v>
      </c>
      <c r="B55" s="17" t="n">
        <v>5316</v>
      </c>
      <c r="C55" s="18">
        <f>(43.0/B55*100)</f>
        <v/>
      </c>
      <c r="D55" s="19" t="n">
        <v>5273</v>
      </c>
      <c r="E55" s="18" t="n">
        <v>399.34999801</v>
      </c>
      <c r="F55" s="20" t="n">
        <v>4.83428958</v>
      </c>
      <c r="G55" s="18" t="n">
        <v>406.93235402</v>
      </c>
      <c r="H55" s="20" t="n">
        <v>5.63235737</v>
      </c>
      <c r="I55" s="18" t="s">
        <v>404</v>
      </c>
      <c r="J55" s="20" t="s">
        <v>404</v>
      </c>
      <c r="K55" s="18" t="s">
        <v>404</v>
      </c>
      <c r="L55" s="20" t="s">
        <v>404</v>
      </c>
      <c r="M55" s="18" t="s">
        <v>404</v>
      </c>
      <c r="N55" s="20" t="s">
        <v>404</v>
      </c>
      <c r="O55" s="18" t="n">
        <v>405.62628622</v>
      </c>
      <c r="P55" s="20" t="n">
        <v>6.52185673</v>
      </c>
      <c r="Q55" s="18" t="n">
        <v>382.32190907</v>
      </c>
      <c r="R55" s="20" t="n">
        <v>12.47940274</v>
      </c>
    </row>
    <row r="56" spans="1:18">
      <c r="A56" s="15" t="s">
        <v>453</v>
      </c>
      <c r="B56" s="17" t="n">
        <v>5359</v>
      </c>
      <c r="C56" s="18">
        <f>(0.0/B56*100)</f>
        <v/>
      </c>
      <c r="D56" s="19" t="n">
        <v>5359</v>
      </c>
      <c r="E56" s="18" t="n">
        <v>526.81298228</v>
      </c>
      <c r="F56" s="20" t="n">
        <v>3.19621634</v>
      </c>
      <c r="G56" s="18" t="n">
        <v>524.29384106</v>
      </c>
      <c r="H56" s="20" t="n">
        <v>14.91134417</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401.13912145</v>
      </c>
      <c r="F57" s="20" t="n">
        <v>3.55363892</v>
      </c>
      <c r="G57" s="18" t="n">
        <v>386.87737015</v>
      </c>
      <c r="H57" s="20" t="n">
        <v>7.68364676</v>
      </c>
      <c r="I57" s="18" t="s">
        <v>404</v>
      </c>
      <c r="J57" s="20" t="s">
        <v>404</v>
      </c>
      <c r="K57" s="18" t="s">
        <v>404</v>
      </c>
      <c r="L57" s="20" t="s">
        <v>404</v>
      </c>
      <c r="M57" s="18" t="s">
        <v>404</v>
      </c>
      <c r="N57" s="20" t="s">
        <v>404</v>
      </c>
      <c r="O57" s="18" t="n">
        <v>393.35902287</v>
      </c>
      <c r="P57" s="20" t="n">
        <v>13.41852493</v>
      </c>
      <c r="Q57" s="18" t="n">
        <v>391.41182688</v>
      </c>
      <c r="R57" s="20" t="n">
        <v>17.76249847</v>
      </c>
    </row>
    <row r="58" spans="1:18">
      <c r="A58" s="15" t="s">
        <v>455</v>
      </c>
      <c r="B58" s="17" t="n">
        <v>7267</v>
      </c>
      <c r="C58" s="18">
        <f>(0.0/B58*100)</f>
        <v/>
      </c>
      <c r="D58" s="19" t="n">
        <v>7267</v>
      </c>
      <c r="E58" s="18" t="n">
        <v>406.20621915</v>
      </c>
      <c r="F58" s="20" t="n">
        <v>3.68088767</v>
      </c>
      <c r="G58" s="18" t="n">
        <v>416.85261275</v>
      </c>
      <c r="H58" s="20" t="n">
        <v>12.15540682</v>
      </c>
      <c r="I58" s="18" t="s">
        <v>404</v>
      </c>
      <c r="J58" s="20" t="s">
        <v>404</v>
      </c>
      <c r="K58" s="18" t="s">
        <v>404</v>
      </c>
      <c r="L58" s="20" t="s">
        <v>404</v>
      </c>
      <c r="M58" s="18" t="s">
        <v>404</v>
      </c>
      <c r="N58" s="20" t="s">
        <v>404</v>
      </c>
      <c r="O58" s="18" t="s">
        <v>404</v>
      </c>
      <c r="P58" s="20" t="s">
        <v>404</v>
      </c>
      <c r="Q58" s="18" t="n">
        <v>412.97880498</v>
      </c>
      <c r="R58" s="20" t="n">
        <v>9.33224109</v>
      </c>
    </row>
    <row r="59" spans="1:18">
      <c r="A59" s="15" t="s">
        <v>456</v>
      </c>
      <c r="B59" s="17" t="n">
        <v>4826</v>
      </c>
      <c r="C59" s="18">
        <f>(0.0/B59*100)</f>
        <v/>
      </c>
      <c r="D59" s="19" t="n">
        <v>4826</v>
      </c>
      <c r="E59" s="18" t="n">
        <v>344.99780443</v>
      </c>
      <c r="F59" s="20" t="n">
        <v>2.10957278</v>
      </c>
      <c r="G59" s="18" t="n">
        <v>341.77499629</v>
      </c>
      <c r="H59" s="20" t="n">
        <v>4.98364519</v>
      </c>
      <c r="I59" s="18" t="s">
        <v>404</v>
      </c>
      <c r="J59" s="20" t="s">
        <v>404</v>
      </c>
      <c r="K59" s="18" t="s">
        <v>404</v>
      </c>
      <c r="L59" s="20" t="s">
        <v>404</v>
      </c>
      <c r="M59" s="18" t="s">
        <v>404</v>
      </c>
      <c r="N59" s="20" t="s">
        <v>404</v>
      </c>
      <c r="O59" s="18" t="s">
        <v>404</v>
      </c>
      <c r="P59" s="20" t="s">
        <v>404</v>
      </c>
      <c r="Q59" s="18" t="n">
        <v>356.59373451</v>
      </c>
      <c r="R59" s="20" t="n">
        <v>3.5967097</v>
      </c>
    </row>
    <row r="60" spans="1:18">
      <c r="A60" s="15" t="s">
        <v>457</v>
      </c>
      <c r="B60" s="17" t="n">
        <v>4546</v>
      </c>
      <c r="C60" s="18">
        <f>(0.0/B60*100)</f>
        <v/>
      </c>
      <c r="D60" s="19" t="n">
        <v>4546</v>
      </c>
      <c r="E60" s="18" t="n">
        <v>369.73302046</v>
      </c>
      <c r="F60" s="20" t="n">
        <v>5.96423681</v>
      </c>
      <c r="G60" s="18" t="n">
        <v>330.66193544</v>
      </c>
      <c r="H60" s="20" t="n">
        <v>21.21893928</v>
      </c>
      <c r="I60" s="18" t="s">
        <v>404</v>
      </c>
      <c r="J60" s="20" t="s">
        <v>404</v>
      </c>
      <c r="K60" s="18" t="s">
        <v>404</v>
      </c>
      <c r="L60" s="20" t="s">
        <v>404</v>
      </c>
      <c r="M60" s="18" t="s">
        <v>404</v>
      </c>
      <c r="N60" s="20" t="s">
        <v>404</v>
      </c>
      <c r="O60" s="18" t="s">
        <v>404</v>
      </c>
      <c r="P60" s="20" t="s">
        <v>404</v>
      </c>
      <c r="Q60" s="18" t="n">
        <v>302.16528317</v>
      </c>
      <c r="R60" s="20" t="n">
        <v>9.56991371</v>
      </c>
    </row>
    <row r="61" spans="1:18">
      <c r="A61" s="15" t="s">
        <v>458</v>
      </c>
      <c r="B61" s="17" t="n">
        <v>6525</v>
      </c>
      <c r="C61" s="18">
        <f>(0.0/B61*100)</f>
        <v/>
      </c>
      <c r="D61" s="19" t="n">
        <v>6525</v>
      </c>
      <c r="E61" s="18" t="n">
        <v>467.91163166</v>
      </c>
      <c r="F61" s="20" t="n">
        <v>4.26882237</v>
      </c>
      <c r="G61" s="18" t="n">
        <v>478.32532849</v>
      </c>
      <c r="H61" s="20" t="n">
        <v>4.93683037</v>
      </c>
      <c r="I61" s="18" t="n">
        <v>407.56193473</v>
      </c>
      <c r="J61" s="20" t="n">
        <v>16.00123892</v>
      </c>
      <c r="K61" s="18" t="s">
        <v>404</v>
      </c>
      <c r="L61" s="20" t="s">
        <v>404</v>
      </c>
      <c r="M61" s="18" t="s">
        <v>404</v>
      </c>
      <c r="N61" s="20" t="s">
        <v>404</v>
      </c>
      <c r="O61" s="18" t="s">
        <v>404</v>
      </c>
      <c r="P61" s="20" t="s">
        <v>404</v>
      </c>
      <c r="Q61" s="18" t="n">
        <v>403.67693492</v>
      </c>
      <c r="R61" s="20" t="n">
        <v>10.63734323</v>
      </c>
    </row>
    <row r="62" spans="1:18">
      <c r="A62" s="15" t="s">
        <v>459</v>
      </c>
      <c r="B62" s="17" t="n">
        <v>4476</v>
      </c>
      <c r="C62" s="18">
        <f>(0.0/B62*100)</f>
        <v/>
      </c>
      <c r="D62" s="19" t="n">
        <v>4476</v>
      </c>
      <c r="E62" s="18" t="n">
        <v>511.92193924</v>
      </c>
      <c r="F62" s="20" t="n">
        <v>1.28664978</v>
      </c>
      <c r="G62" s="18" t="n">
        <v>450.68546809</v>
      </c>
      <c r="H62" s="20" t="n">
        <v>4.96874132</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353.37281602</v>
      </c>
      <c r="F63" s="20" t="n">
        <v>2.66359132</v>
      </c>
      <c r="G63" s="18" t="n">
        <v>349.58552488</v>
      </c>
      <c r="H63" s="20" t="n">
        <v>1.7493295</v>
      </c>
      <c r="I63" s="18" t="s">
        <v>404</v>
      </c>
      <c r="J63" s="20" t="s">
        <v>404</v>
      </c>
      <c r="K63" s="18" t="s">
        <v>404</v>
      </c>
      <c r="L63" s="20" t="s">
        <v>404</v>
      </c>
      <c r="M63" s="18" t="s">
        <v>404</v>
      </c>
      <c r="N63" s="20" t="s">
        <v>404</v>
      </c>
      <c r="O63" s="18" t="s">
        <v>404</v>
      </c>
      <c r="P63" s="20" t="s">
        <v>404</v>
      </c>
      <c r="Q63" s="18" t="n">
        <v>355.47879305</v>
      </c>
      <c r="R63" s="20" t="n">
        <v>4.49688285</v>
      </c>
    </row>
    <row r="64" spans="1:18">
      <c r="A64" s="15" t="s">
        <v>461</v>
      </c>
      <c r="B64" s="17" t="n">
        <v>3634</v>
      </c>
      <c r="C64" s="18">
        <f>(27.0/B64*100)</f>
        <v/>
      </c>
      <c r="D64" s="19" t="n">
        <v>3607</v>
      </c>
      <c r="E64" s="18" t="n">
        <v>456.44306495</v>
      </c>
      <c r="F64" s="20" t="n">
        <v>3.5373172</v>
      </c>
      <c r="G64" s="18" t="n">
        <v>440.78154017</v>
      </c>
      <c r="H64" s="20" t="n">
        <v>2.14686778</v>
      </c>
      <c r="I64" s="18" t="s">
        <v>404</v>
      </c>
      <c r="J64" s="20" t="s">
        <v>404</v>
      </c>
      <c r="K64" s="18" t="s">
        <v>404</v>
      </c>
      <c r="L64" s="20" t="s">
        <v>404</v>
      </c>
      <c r="M64" s="18" t="s">
        <v>404</v>
      </c>
      <c r="N64" s="20" t="s">
        <v>404</v>
      </c>
      <c r="O64" s="18" t="s">
        <v>404</v>
      </c>
      <c r="P64" s="20" t="s">
        <v>404</v>
      </c>
      <c r="Q64" s="18" t="n">
        <v>485.88847007</v>
      </c>
      <c r="R64" s="20" t="n">
        <v>6.83884887</v>
      </c>
    </row>
    <row r="65" spans="1:18">
      <c r="A65" s="15" t="s">
        <v>462</v>
      </c>
      <c r="B65" s="17" t="n">
        <v>5325</v>
      </c>
      <c r="C65" s="18">
        <f>(0.0/B65*100)</f>
        <v/>
      </c>
      <c r="D65" s="19" t="n">
        <v>5325</v>
      </c>
      <c r="E65" s="18" t="n">
        <v>417.41716392</v>
      </c>
      <c r="F65" s="20" t="n">
        <v>4.26330518</v>
      </c>
      <c r="G65" s="18" t="n">
        <v>413.14451796</v>
      </c>
      <c r="H65" s="20" t="n">
        <v>5.90990738</v>
      </c>
      <c r="I65" s="18" t="s">
        <v>404</v>
      </c>
      <c r="J65" s="20" t="s">
        <v>404</v>
      </c>
      <c r="K65" s="18" t="s">
        <v>404</v>
      </c>
      <c r="L65" s="20" t="s">
        <v>404</v>
      </c>
      <c r="M65" s="18" t="s">
        <v>404</v>
      </c>
      <c r="N65" s="20" t="s">
        <v>404</v>
      </c>
      <c r="O65" s="18" t="s">
        <v>404</v>
      </c>
      <c r="P65" s="20" t="s">
        <v>404</v>
      </c>
      <c r="Q65" s="18" t="n">
        <v>419.67870803</v>
      </c>
      <c r="R65" s="20" t="n">
        <v>12.22811872</v>
      </c>
    </row>
    <row r="66" spans="1:18">
      <c r="A66" s="15" t="s">
        <v>463</v>
      </c>
      <c r="B66" s="17" t="n">
        <v>5665</v>
      </c>
      <c r="C66" s="18">
        <f>(0.0/B66*100)</f>
        <v/>
      </c>
      <c r="D66" s="19" t="n">
        <v>5665</v>
      </c>
      <c r="E66" s="18" t="n">
        <v>406.71255646</v>
      </c>
      <c r="F66" s="20" t="n">
        <v>1.85243297</v>
      </c>
      <c r="G66" s="18" t="n">
        <v>453.33432345</v>
      </c>
      <c r="H66" s="20" t="n">
        <v>2.31520961</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397.56141452</v>
      </c>
      <c r="F67" s="20" t="n">
        <v>3.38329241</v>
      </c>
      <c r="G67" s="18" t="n">
        <v>397.77849359</v>
      </c>
      <c r="H67" s="20" t="n">
        <v>10.85280051</v>
      </c>
      <c r="I67" s="18" t="n">
        <v>365.65704791</v>
      </c>
      <c r="J67" s="20" t="n">
        <v>12.57179229</v>
      </c>
      <c r="K67" s="18" t="s">
        <v>404</v>
      </c>
      <c r="L67" s="20" t="s">
        <v>404</v>
      </c>
      <c r="M67" s="18" t="s">
        <v>404</v>
      </c>
      <c r="N67" s="20" t="s">
        <v>404</v>
      </c>
      <c r="O67" s="18" t="s">
        <v>404</v>
      </c>
      <c r="P67" s="20" t="s">
        <v>404</v>
      </c>
      <c r="Q67" s="18" t="n">
        <v>405.00514181</v>
      </c>
      <c r="R67" s="20" t="n">
        <v>20.53808974</v>
      </c>
    </row>
    <row r="68" spans="1:18">
      <c r="A68" s="15" t="s">
        <v>465</v>
      </c>
      <c r="B68" s="17" t="n">
        <v>12083</v>
      </c>
      <c r="C68" s="18">
        <f>(0.0/B68*100)</f>
        <v/>
      </c>
      <c r="D68" s="19" t="n">
        <v>12083</v>
      </c>
      <c r="E68" s="18" t="n">
        <v>409.38833209</v>
      </c>
      <c r="F68" s="20" t="n">
        <v>1.21187894</v>
      </c>
      <c r="G68" s="18" t="n">
        <v>388.60645406</v>
      </c>
      <c r="H68" s="20" t="n">
        <v>1.90304593</v>
      </c>
      <c r="I68" s="18" t="n">
        <v>419.08063999</v>
      </c>
      <c r="J68" s="20" t="n">
        <v>12.98040002</v>
      </c>
      <c r="K68" s="18" t="s">
        <v>404</v>
      </c>
      <c r="L68" s="20" t="s">
        <v>404</v>
      </c>
      <c r="M68" s="18" t="s">
        <v>404</v>
      </c>
      <c r="N68" s="20" t="s">
        <v>404</v>
      </c>
      <c r="O68" s="18" t="s">
        <v>404</v>
      </c>
      <c r="P68" s="20" t="s">
        <v>404</v>
      </c>
      <c r="Q68" s="18" t="n">
        <v>373.87313264</v>
      </c>
      <c r="R68" s="20" t="n">
        <v>5.23537901</v>
      </c>
    </row>
    <row r="69" spans="1:18">
      <c r="A69" s="15" t="s">
        <v>466</v>
      </c>
      <c r="B69" s="17" t="n">
        <v>4876</v>
      </c>
      <c r="C69" s="18">
        <f>(0.0/B69*100)</f>
        <v/>
      </c>
      <c r="D69" s="19" t="n">
        <v>4876</v>
      </c>
      <c r="E69" s="18" t="n">
        <v>438.82991694</v>
      </c>
      <c r="F69" s="20" t="n">
        <v>4.63196418</v>
      </c>
      <c r="G69" s="18" t="n">
        <v>411.81242784</v>
      </c>
      <c r="H69" s="20" t="n">
        <v>9.684674790000001</v>
      </c>
      <c r="I69" s="18" t="s">
        <v>404</v>
      </c>
      <c r="J69" s="20" t="s">
        <v>404</v>
      </c>
      <c r="K69" s="18" t="s">
        <v>404</v>
      </c>
      <c r="L69" s="20" t="s">
        <v>404</v>
      </c>
      <c r="M69" s="18" t="s">
        <v>404</v>
      </c>
      <c r="N69" s="20" t="s">
        <v>404</v>
      </c>
      <c r="O69" s="18" t="s">
        <v>404</v>
      </c>
      <c r="P69" s="20" t="s">
        <v>404</v>
      </c>
      <c r="Q69" s="18" t="n">
        <v>356.4841853</v>
      </c>
      <c r="R69" s="20" t="n">
        <v>11.946679</v>
      </c>
    </row>
    <row r="70" spans="1:18">
      <c r="A70" s="15" t="s">
        <v>467</v>
      </c>
      <c r="B70" s="17" t="n">
        <v>6036</v>
      </c>
      <c r="C70" s="18">
        <f>(0.0/B70*100)</f>
        <v/>
      </c>
      <c r="D70" s="19" t="n">
        <v>6036</v>
      </c>
      <c r="E70" s="18" t="n">
        <v>494.45128529</v>
      </c>
      <c r="F70" s="20" t="n">
        <v>4.4694154</v>
      </c>
      <c r="G70" s="18" t="n">
        <v>498.69864002</v>
      </c>
      <c r="H70" s="20" t="n">
        <v>5.04756833</v>
      </c>
      <c r="I70" s="18" t="s">
        <v>404</v>
      </c>
      <c r="J70" s="20" t="s">
        <v>404</v>
      </c>
      <c r="K70" s="18" t="s">
        <v>404</v>
      </c>
      <c r="L70" s="20" t="s">
        <v>404</v>
      </c>
      <c r="M70" s="18" t="s">
        <v>404</v>
      </c>
      <c r="N70" s="20" t="s">
        <v>404</v>
      </c>
      <c r="O70" s="18" t="s">
        <v>404</v>
      </c>
      <c r="P70" s="20" t="s">
        <v>404</v>
      </c>
      <c r="Q70" s="18" t="n">
        <v>463.38074612</v>
      </c>
      <c r="R70" s="20" t="n">
        <v>12.94656003</v>
      </c>
    </row>
    <row r="71" spans="1:18">
      <c r="A71" s="15" t="s">
        <v>468</v>
      </c>
      <c r="B71" s="17" t="n">
        <v>6115</v>
      </c>
      <c r="C71" s="18">
        <f>(0.0/B71*100)</f>
        <v/>
      </c>
      <c r="D71" s="19" t="n">
        <v>6115</v>
      </c>
      <c r="E71" s="18" t="n">
        <v>538.90967195</v>
      </c>
      <c r="F71" s="20" t="n">
        <v>1.86697526</v>
      </c>
      <c r="G71" s="18" t="n">
        <v>522.39868955</v>
      </c>
      <c r="H71" s="20" t="n">
        <v>3.18626414</v>
      </c>
      <c r="I71" s="18" t="n">
        <v>477.62548649</v>
      </c>
      <c r="J71" s="20" t="n">
        <v>16.94240927</v>
      </c>
      <c r="K71" s="18" t="s">
        <v>404</v>
      </c>
      <c r="L71" s="20" t="s">
        <v>404</v>
      </c>
      <c r="M71" s="18" t="s">
        <v>404</v>
      </c>
      <c r="N71" s="20" t="s">
        <v>404</v>
      </c>
      <c r="O71" s="18" t="s">
        <v>404</v>
      </c>
      <c r="P71" s="20" t="s">
        <v>404</v>
      </c>
      <c r="Q71" s="18" t="n">
        <v>486.26085288</v>
      </c>
      <c r="R71" s="20" t="n">
        <v>7.33993679</v>
      </c>
    </row>
    <row r="72" spans="1:18">
      <c r="A72" s="15" t="s">
        <v>469</v>
      </c>
      <c r="B72" s="17" t="n">
        <v>7708</v>
      </c>
      <c r="C72" s="18">
        <f>(0.0/B72*100)</f>
        <v/>
      </c>
      <c r="D72" s="19" t="n">
        <v>7708</v>
      </c>
      <c r="E72" s="18" t="n">
        <v>496.13394774</v>
      </c>
      <c r="F72" s="20" t="n">
        <v>6.53321288</v>
      </c>
      <c r="G72" s="18" t="n">
        <v>499.88289593</v>
      </c>
      <c r="H72" s="20" t="n">
        <v>3.73113691</v>
      </c>
      <c r="I72" s="18" t="n">
        <v>426.00518293</v>
      </c>
      <c r="J72" s="20" t="n">
        <v>18.70621183</v>
      </c>
      <c r="K72" s="18" t="s">
        <v>404</v>
      </c>
      <c r="L72" s="20" t="s">
        <v>404</v>
      </c>
      <c r="M72" s="18" t="s">
        <v>404</v>
      </c>
      <c r="N72" s="20" t="s">
        <v>404</v>
      </c>
      <c r="O72" s="18" t="s">
        <v>404</v>
      </c>
      <c r="P72" s="20" t="s">
        <v>404</v>
      </c>
      <c r="Q72" s="18" t="n">
        <v>499.0728924</v>
      </c>
      <c r="R72" s="20" t="n">
        <v>31.69180071</v>
      </c>
    </row>
    <row r="73" spans="1:18">
      <c r="A73" s="15" t="s">
        <v>470</v>
      </c>
      <c r="B73" s="17" t="n">
        <v>8249</v>
      </c>
      <c r="C73" s="18">
        <f>(0.0/B73*100)</f>
        <v/>
      </c>
      <c r="D73" s="19" t="n">
        <v>8249</v>
      </c>
      <c r="E73" s="18" t="n">
        <v>409.08040946</v>
      </c>
      <c r="F73" s="20" t="n">
        <v>3.63423399</v>
      </c>
      <c r="G73" s="18" t="n">
        <v>420.78051791</v>
      </c>
      <c r="H73" s="20" t="n">
        <v>12.10947013</v>
      </c>
      <c r="I73" s="18" t="n">
        <v>416.92023458</v>
      </c>
      <c r="J73" s="20" t="n">
        <v>15.6110997</v>
      </c>
      <c r="K73" s="18" t="s">
        <v>404</v>
      </c>
      <c r="L73" s="20" t="s">
        <v>404</v>
      </c>
      <c r="M73" s="18" t="s">
        <v>404</v>
      </c>
      <c r="N73" s="20" t="s">
        <v>404</v>
      </c>
      <c r="O73" s="18" t="s">
        <v>404</v>
      </c>
      <c r="P73" s="20" t="s">
        <v>404</v>
      </c>
      <c r="Q73" s="18" t="n">
        <v>371.13993695</v>
      </c>
      <c r="R73" s="20" t="n">
        <v>20.37949064</v>
      </c>
    </row>
    <row r="74" spans="1:18">
      <c r="A74" s="15" t="s">
        <v>471</v>
      </c>
      <c r="B74" s="17" t="n">
        <v>4692</v>
      </c>
      <c r="C74" s="18">
        <f>(484.0/B74*100)</f>
        <v/>
      </c>
      <c r="D74" s="19" t="n">
        <v>4208</v>
      </c>
      <c r="E74" s="18" t="n">
        <v>430.11748427</v>
      </c>
      <c r="F74" s="20" t="n">
        <v>1.98678472</v>
      </c>
      <c r="G74" s="18" t="n">
        <v>419.24822397</v>
      </c>
      <c r="H74" s="20" t="n">
        <v>2.7845339</v>
      </c>
      <c r="I74" s="18" t="s">
        <v>404</v>
      </c>
      <c r="J74" s="20" t="s">
        <v>404</v>
      </c>
      <c r="K74" s="18" t="s">
        <v>404</v>
      </c>
      <c r="L74" s="20" t="s">
        <v>404</v>
      </c>
      <c r="M74" s="18" t="s">
        <v>404</v>
      </c>
      <c r="N74" s="20" t="s">
        <v>404</v>
      </c>
      <c r="O74" s="18" t="s">
        <v>404</v>
      </c>
      <c r="P74" s="20" t="s">
        <v>404</v>
      </c>
      <c r="Q74" s="18" t="n">
        <v>400.54300904</v>
      </c>
      <c r="R74" s="20" t="n">
        <v>5.87121808</v>
      </c>
    </row>
    <row r="75" spans="1:18">
      <c r="A75" s="15" t="s">
        <v>472</v>
      </c>
      <c r="B75" s="17" t="n">
        <v>5375</v>
      </c>
      <c r="C75" s="18">
        <f>(483.0/B75*100)</f>
        <v/>
      </c>
      <c r="D75" s="19" t="n">
        <v>4892</v>
      </c>
      <c r="E75" s="18" t="n">
        <v>356.8821555</v>
      </c>
      <c r="F75" s="20" t="n">
        <v>4.00996792</v>
      </c>
      <c r="G75" s="18" t="n">
        <v>388.54645944</v>
      </c>
      <c r="H75" s="20" t="n">
        <v>15.03511784</v>
      </c>
      <c r="I75" s="18" t="n">
        <v>358.71755534</v>
      </c>
      <c r="J75" s="20" t="n">
        <v>17.67561445</v>
      </c>
      <c r="K75" s="18" t="s">
        <v>404</v>
      </c>
      <c r="L75" s="20" t="s">
        <v>404</v>
      </c>
      <c r="M75" s="18" t="s">
        <v>404</v>
      </c>
      <c r="N75" s="20" t="s">
        <v>404</v>
      </c>
      <c r="O75" s="18" t="s">
        <v>404</v>
      </c>
      <c r="P75" s="20" t="s">
        <v>404</v>
      </c>
      <c r="Q75" s="18" t="n">
        <v>367.18541953</v>
      </c>
      <c r="R75" s="20" t="n">
        <v>10.60693402</v>
      </c>
    </row>
    <row r="76" spans="1:18">
      <c r="A76" s="15" t="s">
        <v>473</v>
      </c>
      <c r="B76" s="17" t="n">
        <v>14167</v>
      </c>
      <c r="C76" s="18">
        <f>(1400.0/B76*100)</f>
        <v/>
      </c>
      <c r="D76" s="19" t="n">
        <v>12767</v>
      </c>
      <c r="E76" s="18" t="n">
        <v>438.22389019</v>
      </c>
      <c r="F76" s="20" t="n">
        <v>3.83870993</v>
      </c>
      <c r="G76" s="18" t="n">
        <v>459.02110271</v>
      </c>
      <c r="H76" s="20" t="n">
        <v>9.788896530000001</v>
      </c>
      <c r="I76" s="18" t="n">
        <v>386.2476441</v>
      </c>
      <c r="J76" s="20" t="n">
        <v>13.56131252</v>
      </c>
      <c r="K76" s="18" t="s">
        <v>404</v>
      </c>
      <c r="L76" s="20" t="s">
        <v>404</v>
      </c>
      <c r="M76" s="18" t="s">
        <v>404</v>
      </c>
      <c r="N76" s="20" t="s">
        <v>404</v>
      </c>
      <c r="O76" s="18" t="s">
        <v>404</v>
      </c>
      <c r="P76" s="20" t="s">
        <v>404</v>
      </c>
      <c r="Q76" s="18" t="n">
        <v>419.56491373</v>
      </c>
      <c r="R76" s="20" t="n">
        <v>7.61188269</v>
      </c>
    </row>
    <row r="77" spans="1:18">
      <c r="A77" s="15" t="s">
        <v>474</v>
      </c>
      <c r="B77" s="17" t="n">
        <v>6062</v>
      </c>
      <c r="C77" s="18">
        <f>(0.0/B77*100)</f>
        <v/>
      </c>
      <c r="D77" s="19" t="n">
        <v>6062</v>
      </c>
      <c r="E77" s="18" t="n">
        <v>437.37927148</v>
      </c>
      <c r="F77" s="20" t="n">
        <v>3.07027585</v>
      </c>
      <c r="G77" s="18" t="n">
        <v>451.56234792</v>
      </c>
      <c r="H77" s="20" t="n">
        <v>15.46018341</v>
      </c>
      <c r="I77" s="18" t="n">
        <v>401.77446444</v>
      </c>
      <c r="J77" s="20" t="n">
        <v>17.10869405</v>
      </c>
      <c r="K77" s="18" t="s">
        <v>404</v>
      </c>
      <c r="L77" s="20" t="s">
        <v>404</v>
      </c>
      <c r="M77" s="18" t="s">
        <v>404</v>
      </c>
      <c r="N77" s="20" t="s">
        <v>404</v>
      </c>
      <c r="O77" s="18" t="s">
        <v>404</v>
      </c>
      <c r="P77" s="20" t="s">
        <v>404</v>
      </c>
      <c r="Q77" s="18" t="n">
        <v>433.1014582</v>
      </c>
      <c r="R77" s="20" t="n">
        <v>19.241246</v>
      </c>
    </row>
    <row r="78" spans="1:18">
      <c r="A78" s="15" t="s">
        <v>475</v>
      </c>
      <c r="B78" s="17" t="n">
        <v>5826</v>
      </c>
      <c r="C78" s="18">
        <f>(0.0/B78*100)</f>
        <v/>
      </c>
      <c r="D78" s="19" t="n">
        <v>5826</v>
      </c>
      <c r="E78" s="18" t="n">
        <v>490.7156203</v>
      </c>
      <c r="F78" s="20" t="n">
        <v>4.18299155</v>
      </c>
      <c r="G78" s="18" t="n">
        <v>474.43874376</v>
      </c>
      <c r="H78" s="20" t="n">
        <v>10.86290366</v>
      </c>
      <c r="I78" s="18" t="s">
        <v>404</v>
      </c>
      <c r="J78" s="20" t="s">
        <v>404</v>
      </c>
      <c r="K78" s="18" t="s">
        <v>404</v>
      </c>
      <c r="L78" s="20" t="s">
        <v>404</v>
      </c>
      <c r="M78" s="18" t="s">
        <v>404</v>
      </c>
      <c r="N78" s="20" t="s">
        <v>404</v>
      </c>
      <c r="O78" s="18" t="s">
        <v>404</v>
      </c>
      <c r="P78" s="20" t="s">
        <v>404</v>
      </c>
      <c r="Q78" s="18" t="n">
        <v>448.12646444</v>
      </c>
      <c r="R78" s="20" t="n">
        <v>15.35361626</v>
      </c>
    </row>
    <row customHeight="1" ht="25" r="79" spans="1:18">
      <c r="A79" s="15" t="s">
        <v>476</v>
      </c>
      <c r="B79" s="17" t="n">
        <v>1657</v>
      </c>
      <c r="C79" s="18">
        <f>(21.0/B79*100)</f>
        <v/>
      </c>
      <c r="D79" s="19" t="n">
        <v>1636</v>
      </c>
      <c r="E79" s="18" t="n">
        <v>474.62976313</v>
      </c>
      <c r="F79" s="20" t="n">
        <v>7.80898797</v>
      </c>
      <c r="G79" s="18" t="n">
        <v>456.92900254</v>
      </c>
      <c r="H79" s="20" t="n">
        <v>23.47499105</v>
      </c>
      <c r="I79" s="18" t="s">
        <v>404</v>
      </c>
      <c r="J79" s="20" t="s">
        <v>404</v>
      </c>
      <c r="K79" s="18" t="s">
        <v>404</v>
      </c>
      <c r="L79" s="20" t="s">
        <v>404</v>
      </c>
      <c r="M79" s="18" t="s">
        <v>404</v>
      </c>
      <c r="N79" s="20" t="s">
        <v>404</v>
      </c>
      <c r="O79" s="18" t="s">
        <v>404</v>
      </c>
      <c r="P79" s="20" t="s">
        <v>404</v>
      </c>
      <c r="Q79" s="18" t="n">
        <v>487.46799916</v>
      </c>
      <c r="R79" s="20" t="n">
        <v>26.58882169</v>
      </c>
    </row>
    <row r="80" spans="1:18">
      <c r="A80" s="15" t="s">
        <v>477</v>
      </c>
      <c r="B80" s="17" t="n">
        <v>7841</v>
      </c>
      <c r="C80" s="18">
        <f>(0.0/B80*100)</f>
        <v/>
      </c>
      <c r="D80" s="19" t="n">
        <v>7841</v>
      </c>
      <c r="E80" s="18" t="n">
        <v>423.49667633</v>
      </c>
      <c r="F80" s="20" t="n">
        <v>4.55923523</v>
      </c>
      <c r="G80" s="18" t="n">
        <v>436.86675977</v>
      </c>
      <c r="H80" s="20" t="n">
        <v>6.35615886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433.62826398</v>
      </c>
      <c r="F81" s="20" t="n">
        <v>4.9075156</v>
      </c>
      <c r="G81" s="18" t="n">
        <v>428.38700627</v>
      </c>
      <c r="H81" s="20" t="n">
        <v>5.17802737</v>
      </c>
      <c r="I81" s="18" t="n">
        <v>505.675185</v>
      </c>
      <c r="J81" s="20" t="n">
        <v>7.77493105</v>
      </c>
      <c r="K81" s="18" t="s">
        <v>404</v>
      </c>
      <c r="L81" s="20" t="s">
        <v>404</v>
      </c>
      <c r="M81" s="18" t="s">
        <v>404</v>
      </c>
      <c r="N81" s="20" t="s">
        <v>404</v>
      </c>
      <c r="O81" s="18" t="s">
        <v>404</v>
      </c>
      <c r="P81" s="20" t="s">
        <v>404</v>
      </c>
      <c r="Q81" s="18" t="n">
        <v>391.26789308</v>
      </c>
      <c r="R81" s="20" t="n">
        <v>11.59147745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503.81381637</v>
      </c>
      <c r="F7" s="20" t="n">
        <v>3.42794933</v>
      </c>
      <c r="G7" s="18" t="n">
        <v>504.57265439</v>
      </c>
      <c r="H7" s="20" t="n">
        <v>2.81320417</v>
      </c>
      <c r="I7" s="18" t="s">
        <v>404</v>
      </c>
      <c r="J7" s="20" t="s">
        <v>404</v>
      </c>
      <c r="K7" s="18" t="s">
        <v>404</v>
      </c>
      <c r="L7" s="20" t="s">
        <v>404</v>
      </c>
      <c r="M7" s="18" t="s">
        <v>404</v>
      </c>
      <c r="N7" s="20" t="s">
        <v>404</v>
      </c>
      <c r="O7" s="18" t="s">
        <v>404</v>
      </c>
      <c r="P7" s="20" t="s">
        <v>404</v>
      </c>
      <c r="Q7" s="18" t="n">
        <v>495.13825611</v>
      </c>
      <c r="R7" s="20" t="n">
        <v>6.29226871</v>
      </c>
    </row>
    <row r="8" spans="1:18">
      <c r="A8" s="15" t="s">
        <v>405</v>
      </c>
      <c r="B8" s="17" t="n">
        <v>7007</v>
      </c>
      <c r="C8" s="18">
        <f>(0.0/B8*100)</f>
        <v/>
      </c>
      <c r="D8" s="19" t="n">
        <v>7007</v>
      </c>
      <c r="E8" s="18" t="n">
        <v>444.10863021</v>
      </c>
      <c r="F8" s="20" t="n">
        <v>38.67190464</v>
      </c>
      <c r="G8" s="18" t="n">
        <v>485.91423734</v>
      </c>
      <c r="H8" s="20" t="n">
        <v>4.81081742</v>
      </c>
      <c r="I8" s="18" t="n">
        <v>466.6088784</v>
      </c>
      <c r="J8" s="20" t="n">
        <v>20.70904875</v>
      </c>
      <c r="K8" s="18" t="s">
        <v>404</v>
      </c>
      <c r="L8" s="20" t="s">
        <v>404</v>
      </c>
      <c r="M8" s="18" t="s">
        <v>404</v>
      </c>
      <c r="N8" s="20" t="s">
        <v>404</v>
      </c>
      <c r="O8" s="18" t="s">
        <v>404</v>
      </c>
      <c r="P8" s="20" t="s">
        <v>404</v>
      </c>
      <c r="Q8" s="18" t="n">
        <v>490.71797799</v>
      </c>
      <c r="R8" s="20" t="n">
        <v>8.502957779999999</v>
      </c>
    </row>
    <row r="9" spans="1:18">
      <c r="A9" s="15" t="s">
        <v>406</v>
      </c>
      <c r="B9" s="17" t="n">
        <v>9651</v>
      </c>
      <c r="C9" s="18">
        <f>(575.0/B9*100)</f>
        <v/>
      </c>
      <c r="D9" s="19" t="n">
        <v>9076</v>
      </c>
      <c r="E9" s="18" t="n">
        <v>482.6694893</v>
      </c>
      <c r="F9" s="20" t="n">
        <v>13.85823864</v>
      </c>
      <c r="G9" s="18" t="n">
        <v>503.27717634</v>
      </c>
      <c r="H9" s="20" t="n">
        <v>4.53205609</v>
      </c>
      <c r="I9" s="18" t="n">
        <v>506.54639319</v>
      </c>
      <c r="J9" s="20" t="n">
        <v>29.63683772</v>
      </c>
      <c r="K9" s="18" t="s">
        <v>404</v>
      </c>
      <c r="L9" s="20" t="s">
        <v>404</v>
      </c>
      <c r="M9" s="18" t="s">
        <v>404</v>
      </c>
      <c r="N9" s="20" t="s">
        <v>404</v>
      </c>
      <c r="O9" s="18" t="s">
        <v>404</v>
      </c>
      <c r="P9" s="20" t="s">
        <v>404</v>
      </c>
      <c r="Q9" s="18" t="n">
        <v>504.30490288</v>
      </c>
      <c r="R9" s="20" t="n">
        <v>6.82946303</v>
      </c>
    </row>
    <row r="10" spans="1:18">
      <c r="A10" s="15" t="s">
        <v>407</v>
      </c>
      <c r="B10" s="17" t="n">
        <v>20058</v>
      </c>
      <c r="C10" s="18">
        <f>(3112.0/B10*100)</f>
        <v/>
      </c>
      <c r="D10" s="19" t="n">
        <v>16946</v>
      </c>
      <c r="E10" s="18" t="n">
        <v>520.69440141</v>
      </c>
      <c r="F10" s="20" t="n">
        <v>4.67106782</v>
      </c>
      <c r="G10" s="18" t="n">
        <v>528.5499025</v>
      </c>
      <c r="H10" s="20" t="n">
        <v>3.04383679</v>
      </c>
      <c r="I10" s="18" t="n">
        <v>574.86121621</v>
      </c>
      <c r="J10" s="20" t="n">
        <v>10.5507028</v>
      </c>
      <c r="K10" s="18" t="s">
        <v>404</v>
      </c>
      <c r="L10" s="20" t="s">
        <v>404</v>
      </c>
      <c r="M10" s="18" t="s">
        <v>404</v>
      </c>
      <c r="N10" s="20" t="s">
        <v>404</v>
      </c>
      <c r="O10" s="18" t="s">
        <v>404</v>
      </c>
      <c r="P10" s="20" t="s">
        <v>404</v>
      </c>
      <c r="Q10" s="18" t="n">
        <v>537.1914758</v>
      </c>
      <c r="R10" s="20" t="n">
        <v>9.63590591</v>
      </c>
    </row>
    <row r="11" spans="1:18">
      <c r="A11" s="15" t="s">
        <v>408</v>
      </c>
      <c r="B11" s="17" t="n">
        <v>7053</v>
      </c>
      <c r="C11" s="18">
        <f>(137.0/B11*100)</f>
        <v/>
      </c>
      <c r="D11" s="19" t="n">
        <v>6916</v>
      </c>
      <c r="E11" s="18" t="n">
        <v>464.76184476</v>
      </c>
      <c r="F11" s="20" t="n">
        <v>8.26020756</v>
      </c>
      <c r="G11" s="18" t="n">
        <v>460.25070183</v>
      </c>
      <c r="H11" s="20" t="n">
        <v>4.18894786</v>
      </c>
      <c r="I11" s="18" t="n">
        <v>423.48994856</v>
      </c>
      <c r="J11" s="20" t="n">
        <v>17.55221623</v>
      </c>
      <c r="K11" s="18" t="s">
        <v>404</v>
      </c>
      <c r="L11" s="20" t="s">
        <v>404</v>
      </c>
      <c r="M11" s="18" t="s">
        <v>404</v>
      </c>
      <c r="N11" s="20" t="s">
        <v>404</v>
      </c>
      <c r="O11" s="18" t="s">
        <v>404</v>
      </c>
      <c r="P11" s="20" t="s">
        <v>404</v>
      </c>
      <c r="Q11" s="18" t="n">
        <v>446.31120252</v>
      </c>
      <c r="R11" s="20" t="n">
        <v>18.33858093</v>
      </c>
    </row>
    <row r="12" spans="1:18">
      <c r="A12" s="15" t="s">
        <v>409</v>
      </c>
      <c r="B12" s="17" t="n">
        <v>6894</v>
      </c>
      <c r="C12" s="18">
        <f>(106.0/B12*100)</f>
        <v/>
      </c>
      <c r="D12" s="19" t="n">
        <v>6788</v>
      </c>
      <c r="E12" s="18" t="n">
        <v>519.94667399</v>
      </c>
      <c r="F12" s="20" t="n">
        <v>14.46747513</v>
      </c>
      <c r="G12" s="18" t="n">
        <v>487.31921841</v>
      </c>
      <c r="H12" s="20" t="n">
        <v>3.07563971</v>
      </c>
      <c r="I12" s="18" t="n">
        <v>410.91425449</v>
      </c>
      <c r="J12" s="20" t="n">
        <v>10.00626974</v>
      </c>
      <c r="K12" s="18" t="s">
        <v>404</v>
      </c>
      <c r="L12" s="20" t="s">
        <v>404</v>
      </c>
      <c r="M12" s="18" t="s">
        <v>404</v>
      </c>
      <c r="N12" s="20" t="s">
        <v>404</v>
      </c>
      <c r="O12" s="18" t="s">
        <v>404</v>
      </c>
      <c r="P12" s="20" t="s">
        <v>404</v>
      </c>
      <c r="Q12" s="18" t="n">
        <v>450.87532019</v>
      </c>
      <c r="R12" s="20" t="n">
        <v>11.9314726</v>
      </c>
    </row>
    <row r="13" spans="1:18">
      <c r="A13" s="15" t="s">
        <v>410</v>
      </c>
      <c r="B13" s="17" t="n">
        <v>7161</v>
      </c>
      <c r="C13" s="18">
        <f>(1175.0/B13*100)</f>
        <v/>
      </c>
      <c r="D13" s="19" t="n">
        <v>5986</v>
      </c>
      <c r="E13" s="18" t="n">
        <v>496.96247744</v>
      </c>
      <c r="F13" s="20" t="n">
        <v>3.6599595</v>
      </c>
      <c r="G13" s="18" t="n">
        <v>501.93502171</v>
      </c>
      <c r="H13" s="20" t="n">
        <v>4.62310659</v>
      </c>
      <c r="I13" s="18" t="n">
        <v>501.03250557</v>
      </c>
      <c r="J13" s="20" t="n">
        <v>8.45176485</v>
      </c>
      <c r="K13" s="18" t="s">
        <v>404</v>
      </c>
      <c r="L13" s="20" t="s">
        <v>404</v>
      </c>
      <c r="M13" s="18" t="s">
        <v>404</v>
      </c>
      <c r="N13" s="20" t="s">
        <v>404</v>
      </c>
      <c r="O13" s="18" t="s">
        <v>404</v>
      </c>
      <c r="P13" s="20" t="s">
        <v>404</v>
      </c>
      <c r="Q13" s="18" t="n">
        <v>504.50118856</v>
      </c>
      <c r="R13" s="20" t="n">
        <v>13.58961446</v>
      </c>
    </row>
    <row r="14" spans="1:18">
      <c r="A14" s="15" t="s">
        <v>411</v>
      </c>
      <c r="B14" s="17" t="n">
        <v>5587</v>
      </c>
      <c r="C14" s="18">
        <f>(345.0/B14*100)</f>
        <v/>
      </c>
      <c r="D14" s="19" t="n">
        <v>5242</v>
      </c>
      <c r="E14" s="18" t="n">
        <v>501.74586393</v>
      </c>
      <c r="F14" s="20" t="n">
        <v>6.13384145</v>
      </c>
      <c r="G14" s="18" t="n">
        <v>521.27521159</v>
      </c>
      <c r="H14" s="20" t="n">
        <v>2.56701404</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522.15424068</v>
      </c>
      <c r="F15" s="20" t="n">
        <v>5.9374454</v>
      </c>
      <c r="G15" s="18" t="n">
        <v>527.47654674</v>
      </c>
      <c r="H15" s="20" t="n">
        <v>2.66203913</v>
      </c>
      <c r="I15" s="18" t="n">
        <v>557.7863252</v>
      </c>
      <c r="J15" s="20" t="n">
        <v>24.52307226</v>
      </c>
      <c r="K15" s="18" t="s">
        <v>404</v>
      </c>
      <c r="L15" s="20" t="s">
        <v>404</v>
      </c>
      <c r="M15" s="18" t="s">
        <v>404</v>
      </c>
      <c r="N15" s="20" t="s">
        <v>404</v>
      </c>
      <c r="O15" s="18" t="s">
        <v>404</v>
      </c>
      <c r="P15" s="20" t="s">
        <v>404</v>
      </c>
      <c r="Q15" s="18" t="n">
        <v>514.32669651</v>
      </c>
      <c r="R15" s="20" t="n">
        <v>13.60083607</v>
      </c>
    </row>
    <row r="16" spans="1:18">
      <c r="A16" s="15" t="s">
        <v>413</v>
      </c>
      <c r="B16" s="17" t="n">
        <v>6108</v>
      </c>
      <c r="C16" s="18">
        <f>(495.0/B16*100)</f>
        <v/>
      </c>
      <c r="D16" s="19" t="n">
        <v>5613</v>
      </c>
      <c r="E16" s="18" t="n">
        <v>491.98311962</v>
      </c>
      <c r="F16" s="20" t="n">
        <v>8.20513935</v>
      </c>
      <c r="G16" s="18" t="n">
        <v>507.99235361</v>
      </c>
      <c r="H16" s="20" t="n">
        <v>5.30968821</v>
      </c>
      <c r="I16" s="18" t="n">
        <v>453.02800843</v>
      </c>
      <c r="J16" s="20" t="n">
        <v>23.24152593</v>
      </c>
      <c r="K16" s="18" t="s">
        <v>404</v>
      </c>
      <c r="L16" s="20" t="s">
        <v>404</v>
      </c>
      <c r="M16" s="18" t="s">
        <v>404</v>
      </c>
      <c r="N16" s="20" t="s">
        <v>404</v>
      </c>
      <c r="O16" s="18" t="s">
        <v>404</v>
      </c>
      <c r="P16" s="20" t="s">
        <v>404</v>
      </c>
      <c r="Q16" s="18" t="n">
        <v>519.9712535</v>
      </c>
      <c r="R16" s="20" t="n">
        <v>14.9342706</v>
      </c>
    </row>
    <row r="17" spans="1:18">
      <c r="A17" s="15" t="s">
        <v>414</v>
      </c>
      <c r="B17" s="17" t="n">
        <v>6504</v>
      </c>
      <c r="C17" s="18">
        <f>(1325.0/B17*100)</f>
        <v/>
      </c>
      <c r="D17" s="19" t="n">
        <v>5179</v>
      </c>
      <c r="E17" s="18" t="n">
        <v>472.13933036</v>
      </c>
      <c r="F17" s="20" t="n">
        <v>17.18254306</v>
      </c>
      <c r="G17" s="18" t="n">
        <v>508.58671034</v>
      </c>
      <c r="H17" s="20" t="n">
        <v>5.30116412</v>
      </c>
      <c r="I17" s="18" t="n">
        <v>555.97821015</v>
      </c>
      <c r="J17" s="20" t="n">
        <v>18.13321394</v>
      </c>
      <c r="K17" s="18" t="s">
        <v>404</v>
      </c>
      <c r="L17" s="20" t="s">
        <v>404</v>
      </c>
      <c r="M17" s="18" t="s">
        <v>404</v>
      </c>
      <c r="N17" s="20" t="s">
        <v>404</v>
      </c>
      <c r="O17" s="18" t="s">
        <v>404</v>
      </c>
      <c r="P17" s="20" t="s">
        <v>404</v>
      </c>
      <c r="Q17" s="18" t="n">
        <v>519.99521261</v>
      </c>
      <c r="R17" s="20" t="n">
        <v>10.18410279</v>
      </c>
    </row>
    <row r="18" spans="1:18">
      <c r="A18" s="15" t="s">
        <v>415</v>
      </c>
      <c r="B18" s="17" t="n">
        <v>5532</v>
      </c>
      <c r="C18" s="18">
        <f>(0.0/B18*100)</f>
        <v/>
      </c>
      <c r="D18" s="19" t="n">
        <v>5532</v>
      </c>
      <c r="E18" s="18" t="n">
        <v>474.20505579</v>
      </c>
      <c r="F18" s="20" t="n">
        <v>10.80558153</v>
      </c>
      <c r="G18" s="18" t="n">
        <v>469.24939773</v>
      </c>
      <c r="H18" s="20" t="n">
        <v>5.97546252</v>
      </c>
      <c r="I18" s="18" t="n">
        <v>452.51928893</v>
      </c>
      <c r="J18" s="20" t="n">
        <v>31.7941718</v>
      </c>
      <c r="K18" s="18" t="s">
        <v>404</v>
      </c>
      <c r="L18" s="20" t="s">
        <v>404</v>
      </c>
      <c r="M18" s="18" t="s">
        <v>404</v>
      </c>
      <c r="N18" s="20" t="s">
        <v>404</v>
      </c>
      <c r="O18" s="18" t="s">
        <v>404</v>
      </c>
      <c r="P18" s="20" t="s">
        <v>404</v>
      </c>
      <c r="Q18" s="18" t="n">
        <v>451.3472343</v>
      </c>
      <c r="R18" s="20" t="n">
        <v>12.50303744</v>
      </c>
    </row>
    <row r="19" spans="1:18">
      <c r="A19" s="15" t="s">
        <v>416</v>
      </c>
      <c r="B19" s="17" t="n">
        <v>5658</v>
      </c>
      <c r="C19" s="18">
        <f>(327.0/B19*100)</f>
        <v/>
      </c>
      <c r="D19" s="19" t="n">
        <v>5331</v>
      </c>
      <c r="E19" s="18" t="n">
        <v>475.59337297</v>
      </c>
      <c r="F19" s="20" t="n">
        <v>11.40422622</v>
      </c>
      <c r="G19" s="18" t="n">
        <v>468.47927188</v>
      </c>
      <c r="H19" s="20" t="n">
        <v>4.46409391</v>
      </c>
      <c r="I19" s="18" t="n">
        <v>496.60113264</v>
      </c>
      <c r="J19" s="20" t="n">
        <v>31.80045841</v>
      </c>
      <c r="K19" s="18" t="s">
        <v>404</v>
      </c>
      <c r="L19" s="20" t="s">
        <v>404</v>
      </c>
      <c r="M19" s="18" t="s">
        <v>404</v>
      </c>
      <c r="N19" s="20" t="s">
        <v>404</v>
      </c>
      <c r="O19" s="18" t="s">
        <v>404</v>
      </c>
      <c r="P19" s="20" t="s">
        <v>404</v>
      </c>
      <c r="Q19" s="18" t="n">
        <v>463.86898149</v>
      </c>
      <c r="R19" s="20" t="n">
        <v>27.20495706</v>
      </c>
    </row>
    <row r="20" spans="1:18">
      <c r="A20" s="15" t="s">
        <v>417</v>
      </c>
      <c r="B20" s="17" t="n">
        <v>3371</v>
      </c>
      <c r="C20" s="18">
        <f>(24.0/B20*100)</f>
        <v/>
      </c>
      <c r="D20" s="19" t="n">
        <v>3347</v>
      </c>
      <c r="E20" s="18" t="n">
        <v>485.48135834</v>
      </c>
      <c r="F20" s="20" t="n">
        <v>3.66207578</v>
      </c>
      <c r="G20" s="18" t="n">
        <v>481.65990522</v>
      </c>
      <c r="H20" s="20" t="n">
        <v>2.29028869</v>
      </c>
      <c r="I20" s="18" t="n">
        <v>426.40696842</v>
      </c>
      <c r="J20" s="20" t="n">
        <v>18.78917593</v>
      </c>
      <c r="K20" s="18" t="s">
        <v>404</v>
      </c>
      <c r="L20" s="20" t="s">
        <v>404</v>
      </c>
      <c r="M20" s="18" t="s">
        <v>404</v>
      </c>
      <c r="N20" s="20" t="s">
        <v>404</v>
      </c>
      <c r="O20" s="18" t="s">
        <v>404</v>
      </c>
      <c r="P20" s="20" t="s">
        <v>404</v>
      </c>
      <c r="Q20" s="18" t="n">
        <v>478.97536339</v>
      </c>
      <c r="R20" s="20" t="n">
        <v>5.88754106</v>
      </c>
    </row>
    <row r="21" spans="1:18">
      <c r="A21" s="15" t="s">
        <v>418</v>
      </c>
      <c r="B21" s="17" t="n">
        <v>5741</v>
      </c>
      <c r="C21" s="18">
        <f>(0.0/B21*100)</f>
        <v/>
      </c>
      <c r="D21" s="19" t="n">
        <v>5741</v>
      </c>
      <c r="E21" s="18" t="n">
        <v>515.83692762</v>
      </c>
      <c r="F21" s="20" t="n">
        <v>3.70951739</v>
      </c>
      <c r="G21" s="18" t="n">
        <v>528.30557604</v>
      </c>
      <c r="H21" s="20" t="n">
        <v>4.85575829</v>
      </c>
      <c r="I21" s="18" t="n">
        <v>511.53940143</v>
      </c>
      <c r="J21" s="20" t="n">
        <v>7.28365803</v>
      </c>
      <c r="K21" s="18" t="s">
        <v>404</v>
      </c>
      <c r="L21" s="20" t="s">
        <v>404</v>
      </c>
      <c r="M21" s="18" t="s">
        <v>404</v>
      </c>
      <c r="N21" s="20" t="s">
        <v>404</v>
      </c>
      <c r="O21" s="18" t="s">
        <v>404</v>
      </c>
      <c r="P21" s="20" t="s">
        <v>404</v>
      </c>
      <c r="Q21" s="18" t="n">
        <v>527.78257074</v>
      </c>
      <c r="R21" s="20" t="n">
        <v>9.410263629999999</v>
      </c>
    </row>
    <row r="22" spans="1:18">
      <c r="A22" s="15" t="s">
        <v>419</v>
      </c>
      <c r="B22" s="17" t="n">
        <v>6598</v>
      </c>
      <c r="C22" s="18">
        <f>(0.0/B22*100)</f>
        <v/>
      </c>
      <c r="D22" s="19" t="n">
        <v>6598</v>
      </c>
      <c r="E22" s="18" t="n">
        <v>471.09781461</v>
      </c>
      <c r="F22" s="20" t="n">
        <v>7.59744152</v>
      </c>
      <c r="G22" s="18" t="n">
        <v>496.015679</v>
      </c>
      <c r="H22" s="20" t="n">
        <v>9.58015818</v>
      </c>
      <c r="I22" s="18" t="n">
        <v>499.77848672</v>
      </c>
      <c r="J22" s="20" t="n">
        <v>29.33487193</v>
      </c>
      <c r="K22" s="18" t="s">
        <v>404</v>
      </c>
      <c r="L22" s="20" t="s">
        <v>404</v>
      </c>
      <c r="M22" s="18" t="s">
        <v>404</v>
      </c>
      <c r="N22" s="20" t="s">
        <v>404</v>
      </c>
      <c r="O22" s="18" t="s">
        <v>404</v>
      </c>
      <c r="P22" s="20" t="s">
        <v>404</v>
      </c>
      <c r="Q22" s="18" t="n">
        <v>473.5229143</v>
      </c>
      <c r="R22" s="20" t="n">
        <v>13.79425891</v>
      </c>
    </row>
    <row r="23" spans="1:18">
      <c r="A23" s="15" t="s">
        <v>420</v>
      </c>
      <c r="B23" s="17" t="n">
        <v>11583</v>
      </c>
      <c r="C23" s="18">
        <f>(3185.0/B23*100)</f>
        <v/>
      </c>
      <c r="D23" s="19" t="n">
        <v>8398</v>
      </c>
      <c r="E23" s="18" t="n">
        <v>483.24836142</v>
      </c>
      <c r="F23" s="20" t="n">
        <v>8.41844365</v>
      </c>
      <c r="G23" s="18" t="n">
        <v>493.04717039</v>
      </c>
      <c r="H23" s="20" t="n">
        <v>4.91560848</v>
      </c>
      <c r="I23" s="18" t="n">
        <v>471.15256927</v>
      </c>
      <c r="J23" s="20" t="n">
        <v>22.80420938</v>
      </c>
      <c r="K23" s="18" t="s">
        <v>404</v>
      </c>
      <c r="L23" s="20" t="s">
        <v>404</v>
      </c>
      <c r="M23" s="18" t="s">
        <v>404</v>
      </c>
      <c r="N23" s="20" t="s">
        <v>404</v>
      </c>
      <c r="O23" s="18" t="s">
        <v>404</v>
      </c>
      <c r="P23" s="20" t="s">
        <v>404</v>
      </c>
      <c r="Q23" s="18" t="n">
        <v>484.39774601</v>
      </c>
      <c r="R23" s="20" t="n">
        <v>25.25906028</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537.50813925</v>
      </c>
      <c r="F25" s="20" t="n">
        <v>6.52768802</v>
      </c>
      <c r="G25" s="18" t="n">
        <v>505.74287234</v>
      </c>
      <c r="H25" s="20" t="n">
        <v>5.0614098</v>
      </c>
      <c r="I25" s="18" t="n">
        <v>428.82939861</v>
      </c>
      <c r="J25" s="20" t="n">
        <v>33.92674441</v>
      </c>
      <c r="K25" s="18" t="s">
        <v>404</v>
      </c>
      <c r="L25" s="20" t="s">
        <v>404</v>
      </c>
      <c r="M25" s="18" t="s">
        <v>404</v>
      </c>
      <c r="N25" s="20" t="s">
        <v>404</v>
      </c>
      <c r="O25" s="18" t="s">
        <v>404</v>
      </c>
      <c r="P25" s="20" t="s">
        <v>404</v>
      </c>
      <c r="Q25" s="18" t="n">
        <v>525.29447502</v>
      </c>
      <c r="R25" s="20" t="n">
        <v>18.93493035</v>
      </c>
    </row>
    <row r="26" spans="1:18">
      <c r="A26" s="15" t="s">
        <v>423</v>
      </c>
      <c r="B26" s="17" t="n">
        <v>4869</v>
      </c>
      <c r="C26" s="18">
        <f>(11.0/B26*100)</f>
        <v/>
      </c>
      <c r="D26" s="19" t="n">
        <v>4858</v>
      </c>
      <c r="E26" s="18" t="n">
        <v>487.05883292</v>
      </c>
      <c r="F26" s="20" t="n">
        <v>5.09303513</v>
      </c>
      <c r="G26" s="18" t="n">
        <v>486.79799871</v>
      </c>
      <c r="H26" s="20" t="n">
        <v>2.1356513</v>
      </c>
      <c r="I26" s="18" t="n">
        <v>468.84242157</v>
      </c>
      <c r="J26" s="20" t="n">
        <v>18.3846845</v>
      </c>
      <c r="K26" s="18" t="s">
        <v>404</v>
      </c>
      <c r="L26" s="20" t="s">
        <v>404</v>
      </c>
      <c r="M26" s="18" t="s">
        <v>404</v>
      </c>
      <c r="N26" s="20" t="s">
        <v>404</v>
      </c>
      <c r="O26" s="18" t="s">
        <v>404</v>
      </c>
      <c r="P26" s="20" t="s">
        <v>404</v>
      </c>
      <c r="Q26" s="18" t="n">
        <v>512.46540093</v>
      </c>
      <c r="R26" s="20" t="n">
        <v>12.81772135</v>
      </c>
    </row>
    <row r="27" spans="1:18">
      <c r="A27" s="15" t="s">
        <v>424</v>
      </c>
      <c r="B27" s="17" t="n">
        <v>5299</v>
      </c>
      <c r="C27" s="18">
        <f>(0.0/B27*100)</f>
        <v/>
      </c>
      <c r="D27" s="19" t="n">
        <v>5299</v>
      </c>
      <c r="E27" s="18" t="n">
        <v>537.153838</v>
      </c>
      <c r="F27" s="20" t="n">
        <v>9.884511659999999</v>
      </c>
      <c r="G27" s="18" t="n">
        <v>478.78534188</v>
      </c>
      <c r="H27" s="20" t="n">
        <v>1.47614541</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(2658.0/B28*100)</f>
        <v/>
      </c>
      <c r="D28" s="19" t="n">
        <v>4910</v>
      </c>
      <c r="E28" s="18" t="n">
        <v>421.27900245</v>
      </c>
      <c r="F28" s="20" t="n">
        <v>5.56573462</v>
      </c>
      <c r="G28" s="18" t="n">
        <v>429.40368543</v>
      </c>
      <c r="H28" s="20" t="n">
        <v>5.75545502</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476.90440495</v>
      </c>
      <c r="F29" s="20" t="n">
        <v>11.11493861</v>
      </c>
      <c r="G29" s="18" t="n">
        <v>522.8183881</v>
      </c>
      <c r="H29" s="20" t="n">
        <v>9.65021565</v>
      </c>
      <c r="I29" s="18" t="n">
        <v>485.11514984</v>
      </c>
      <c r="J29" s="20" t="n">
        <v>11.57716724</v>
      </c>
      <c r="K29" s="18" t="s">
        <v>404</v>
      </c>
      <c r="L29" s="20" t="s">
        <v>404</v>
      </c>
      <c r="M29" s="18" t="s">
        <v>404</v>
      </c>
      <c r="N29" s="20" t="s">
        <v>404</v>
      </c>
      <c r="O29" s="18" t="s">
        <v>404</v>
      </c>
      <c r="P29" s="20" t="s">
        <v>404</v>
      </c>
      <c r="Q29" s="18" t="n">
        <v>561.17799438</v>
      </c>
      <c r="R29" s="20" t="n">
        <v>16.660518</v>
      </c>
    </row>
    <row r="30" spans="1:18">
      <c r="A30" s="15" t="s">
        <v>427</v>
      </c>
      <c r="B30" s="17" t="n">
        <v>4520</v>
      </c>
      <c r="C30" s="18">
        <f>(1053.0/B30*100)</f>
        <v/>
      </c>
      <c r="D30" s="19" t="n">
        <v>3467</v>
      </c>
      <c r="E30" s="18" t="n">
        <v>507.04033674</v>
      </c>
      <c r="F30" s="20" t="n">
        <v>3.97443091</v>
      </c>
      <c r="G30" s="18" t="n">
        <v>522.9849576</v>
      </c>
      <c r="H30" s="20" t="n">
        <v>8.26739555</v>
      </c>
      <c r="I30" s="18" t="n">
        <v>466.27942076</v>
      </c>
      <c r="J30" s="20" t="n">
        <v>11.42206963</v>
      </c>
      <c r="K30" s="18" t="s">
        <v>404</v>
      </c>
      <c r="L30" s="20" t="s">
        <v>404</v>
      </c>
      <c r="M30" s="18" t="s">
        <v>404</v>
      </c>
      <c r="N30" s="20" t="s">
        <v>404</v>
      </c>
      <c r="O30" s="18" t="s">
        <v>404</v>
      </c>
      <c r="P30" s="20" t="s">
        <v>404</v>
      </c>
      <c r="Q30" s="18" t="n">
        <v>527.98917337</v>
      </c>
      <c r="R30" s="20" t="n">
        <v>28.4643219</v>
      </c>
    </row>
    <row r="31" spans="1:18">
      <c r="A31" s="15" t="s">
        <v>428</v>
      </c>
      <c r="B31" s="17" t="n">
        <v>5456</v>
      </c>
      <c r="C31" s="18">
        <f>(502.0/B31*100)</f>
        <v/>
      </c>
      <c r="D31" s="19" t="n">
        <v>4954</v>
      </c>
      <c r="E31" s="18" t="n">
        <v>516.04184694</v>
      </c>
      <c r="F31" s="20" t="n">
        <v>4.73718591</v>
      </c>
      <c r="G31" s="18" t="n">
        <v>513.21524784</v>
      </c>
      <c r="H31" s="20" t="n">
        <v>3.62454086</v>
      </c>
      <c r="I31" s="18" t="n">
        <v>505.9367004</v>
      </c>
      <c r="J31" s="20" t="n">
        <v>11.94714589</v>
      </c>
      <c r="K31" s="18" t="s">
        <v>404</v>
      </c>
      <c r="L31" s="20" t="s">
        <v>404</v>
      </c>
      <c r="M31" s="18" t="s">
        <v>404</v>
      </c>
      <c r="N31" s="20" t="s">
        <v>404</v>
      </c>
      <c r="O31" s="18" t="s">
        <v>404</v>
      </c>
      <c r="P31" s="20" t="s">
        <v>404</v>
      </c>
      <c r="Q31" s="18" t="n">
        <v>511.97450831</v>
      </c>
      <c r="R31" s="20" t="n">
        <v>10.81821595</v>
      </c>
    </row>
    <row r="32" spans="1:18">
      <c r="A32" s="15" t="s">
        <v>429</v>
      </c>
      <c r="B32" s="17" t="n">
        <v>4478</v>
      </c>
      <c r="C32" s="18">
        <f>(0.0/B32*100)</f>
        <v/>
      </c>
      <c r="D32" s="19" t="n">
        <v>4478</v>
      </c>
      <c r="E32" s="18" t="n">
        <v>506.50956076</v>
      </c>
      <c r="F32" s="20" t="n">
        <v>4.57124004</v>
      </c>
      <c r="G32" s="18" t="n">
        <v>504.16283624</v>
      </c>
      <c r="H32" s="20" t="n">
        <v>3.511717</v>
      </c>
      <c r="I32" s="18" t="n">
        <v>532.45615257</v>
      </c>
      <c r="J32" s="20" t="n">
        <v>16.58765802</v>
      </c>
      <c r="K32" s="18" t="s">
        <v>404</v>
      </c>
      <c r="L32" s="20" t="s">
        <v>404</v>
      </c>
      <c r="M32" s="18" t="s">
        <v>404</v>
      </c>
      <c r="N32" s="20" t="s">
        <v>404</v>
      </c>
      <c r="O32" s="18" t="s">
        <v>404</v>
      </c>
      <c r="P32" s="20" t="s">
        <v>404</v>
      </c>
      <c r="Q32" s="18" t="n">
        <v>502.99182855</v>
      </c>
      <c r="R32" s="20" t="n">
        <v>10.27820115</v>
      </c>
    </row>
    <row r="33" spans="1:18">
      <c r="A33" s="15" t="s">
        <v>430</v>
      </c>
      <c r="B33" s="17" t="n">
        <v>7325</v>
      </c>
      <c r="C33" s="18">
        <f>(29.0/B33*100)</f>
        <v/>
      </c>
      <c r="D33" s="19" t="n">
        <v>7296</v>
      </c>
      <c r="E33" s="18" t="n">
        <v>497.1383611</v>
      </c>
      <c r="F33" s="20" t="n">
        <v>7.29599058</v>
      </c>
      <c r="G33" s="18" t="n">
        <v>510.63049594</v>
      </c>
      <c r="H33" s="20" t="n">
        <v>3.81954554</v>
      </c>
      <c r="I33" s="18" t="n">
        <v>420.73071339</v>
      </c>
      <c r="J33" s="20" t="n">
        <v>5.67405709</v>
      </c>
      <c r="K33" s="18" t="s">
        <v>404</v>
      </c>
      <c r="L33" s="20" t="s">
        <v>404</v>
      </c>
      <c r="M33" s="18" t="s">
        <v>404</v>
      </c>
      <c r="N33" s="20" t="s">
        <v>404</v>
      </c>
      <c r="O33" s="18" t="s">
        <v>404</v>
      </c>
      <c r="P33" s="20" t="s">
        <v>404</v>
      </c>
      <c r="Q33" s="18" t="n">
        <v>517.28483305</v>
      </c>
      <c r="R33" s="20" t="n">
        <v>8.216738060000001</v>
      </c>
    </row>
    <row r="34" spans="1:18">
      <c r="A34" s="15" t="s">
        <v>431</v>
      </c>
      <c r="B34" s="17" t="n">
        <v>6350</v>
      </c>
      <c r="C34" s="18">
        <f>(0.0/B34*100)</f>
        <v/>
      </c>
      <c r="D34" s="19" t="n">
        <v>6350</v>
      </c>
      <c r="E34" s="18" t="n">
        <v>464.69879465</v>
      </c>
      <c r="F34" s="20" t="n">
        <v>10.71341885</v>
      </c>
      <c r="G34" s="18" t="n">
        <v>450.10889904</v>
      </c>
      <c r="H34" s="20" t="n">
        <v>4.03456457</v>
      </c>
      <c r="I34" s="18" t="n">
        <v>428.74588183</v>
      </c>
      <c r="J34" s="20" t="n">
        <v>41.16416166</v>
      </c>
      <c r="K34" s="18" t="s">
        <v>404</v>
      </c>
      <c r="L34" s="20" t="s">
        <v>404</v>
      </c>
      <c r="M34" s="18" t="s">
        <v>404</v>
      </c>
      <c r="N34" s="20" t="s">
        <v>404</v>
      </c>
      <c r="O34" s="18" t="s">
        <v>404</v>
      </c>
      <c r="P34" s="20" t="s">
        <v>404</v>
      </c>
      <c r="Q34" s="18" t="n">
        <v>445.95633763</v>
      </c>
      <c r="R34" s="20" t="n">
        <v>16.40519645</v>
      </c>
    </row>
    <row r="35" spans="1:18">
      <c r="A35" s="15" t="s">
        <v>432</v>
      </c>
      <c r="B35" s="17" t="n">
        <v>6406</v>
      </c>
      <c r="C35" s="18">
        <f>(450.0/B35*100)</f>
        <v/>
      </c>
      <c r="D35" s="19" t="n">
        <v>5956</v>
      </c>
      <c r="E35" s="18" t="n">
        <v>494.60598105</v>
      </c>
      <c r="F35" s="20" t="n">
        <v>4.93177579</v>
      </c>
      <c r="G35" s="18" t="n">
        <v>511.91468876</v>
      </c>
      <c r="H35" s="20" t="n">
        <v>1.67676504</v>
      </c>
      <c r="I35" s="18" t="n">
        <v>480.29015198</v>
      </c>
      <c r="J35" s="20" t="n">
        <v>4.18430938</v>
      </c>
      <c r="K35" s="18" t="s">
        <v>404</v>
      </c>
      <c r="L35" s="20" t="s">
        <v>404</v>
      </c>
      <c r="M35" s="18" t="s">
        <v>404</v>
      </c>
      <c r="N35" s="20" t="s">
        <v>404</v>
      </c>
      <c r="O35" s="18" t="s">
        <v>404</v>
      </c>
      <c r="P35" s="20" t="s">
        <v>404</v>
      </c>
      <c r="Q35" s="18" t="n">
        <v>501.19222997</v>
      </c>
      <c r="R35" s="20" t="n">
        <v>3.75558017</v>
      </c>
    </row>
    <row r="36" spans="1:18">
      <c r="A36" s="15" t="s">
        <v>433</v>
      </c>
      <c r="B36" s="17" t="n">
        <v>6736</v>
      </c>
      <c r="C36" s="18">
        <f>(674.0/B36*100)</f>
        <v/>
      </c>
      <c r="D36" s="19" t="n">
        <v>6062</v>
      </c>
      <c r="E36" s="18" t="n">
        <v>507.11473883</v>
      </c>
      <c r="F36" s="20" t="n">
        <v>7.28574686</v>
      </c>
      <c r="G36" s="18" t="n">
        <v>493.0385454</v>
      </c>
      <c r="H36" s="20" t="n">
        <v>2.78165708</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505.01172409</v>
      </c>
      <c r="F37" s="20" t="n">
        <v>8.43793295</v>
      </c>
      <c r="G37" s="18" t="n">
        <v>499.47748708</v>
      </c>
      <c r="H37" s="20" t="n">
        <v>3.7202439</v>
      </c>
      <c r="I37" s="18" t="n">
        <v>577.41200446</v>
      </c>
      <c r="J37" s="20" t="n">
        <v>10.53940533</v>
      </c>
      <c r="K37" s="18" t="s">
        <v>404</v>
      </c>
      <c r="L37" s="20" t="s">
        <v>404</v>
      </c>
      <c r="M37" s="18" t="s">
        <v>404</v>
      </c>
      <c r="N37" s="20" t="s">
        <v>404</v>
      </c>
      <c r="O37" s="18" t="s">
        <v>404</v>
      </c>
      <c r="P37" s="20" t="s">
        <v>404</v>
      </c>
      <c r="Q37" s="18" t="n">
        <v>479.45367517</v>
      </c>
      <c r="R37" s="20" t="n">
        <v>28.89312297</v>
      </c>
    </row>
    <row r="38" spans="1:18">
      <c r="A38" s="15" t="s">
        <v>435</v>
      </c>
      <c r="B38" s="17" t="n">
        <v>5860</v>
      </c>
      <c r="C38" s="18">
        <f>(268.0/B38*100)</f>
        <v/>
      </c>
      <c r="D38" s="19" t="n">
        <v>5592</v>
      </c>
      <c r="E38" s="18" t="n">
        <v>470.25245041</v>
      </c>
      <c r="F38" s="20" t="n">
        <v>9.36126189</v>
      </c>
      <c r="G38" s="18" t="n">
        <v>495.4135099</v>
      </c>
      <c r="H38" s="20" t="n">
        <v>4.35431019</v>
      </c>
      <c r="I38" s="18" t="n">
        <v>525.09157312</v>
      </c>
      <c r="J38" s="20" t="n">
        <v>12.39842</v>
      </c>
      <c r="K38" s="18" t="s">
        <v>404</v>
      </c>
      <c r="L38" s="20" t="s">
        <v>404</v>
      </c>
      <c r="M38" s="18" t="s">
        <v>404</v>
      </c>
      <c r="N38" s="20" t="s">
        <v>404</v>
      </c>
      <c r="O38" s="18" t="s">
        <v>404</v>
      </c>
      <c r="P38" s="20" t="s">
        <v>404</v>
      </c>
      <c r="Q38" s="18" t="n">
        <v>493.38080845</v>
      </c>
      <c r="R38" s="20" t="n">
        <v>13.83312283</v>
      </c>
    </row>
    <row r="39" spans="1:18">
      <c r="A39" s="15" t="s">
        <v>436</v>
      </c>
      <c r="B39" s="17" t="n">
        <v>5895</v>
      </c>
      <c r="C39" s="18">
        <f>(0.0/B39*100)</f>
        <v/>
      </c>
      <c r="D39" s="19" t="n">
        <v>5895</v>
      </c>
      <c r="E39" s="18" t="n">
        <v>428.99309154</v>
      </c>
      <c r="F39" s="20" t="n">
        <v>8.672080640000001</v>
      </c>
      <c r="G39" s="18" t="n">
        <v>429.13110774</v>
      </c>
      <c r="H39" s="20" t="n">
        <v>6.58735139</v>
      </c>
      <c r="I39" s="18" t="n">
        <v>359.11838086</v>
      </c>
      <c r="J39" s="20" t="n">
        <v>15.27397869</v>
      </c>
      <c r="K39" s="18" t="s">
        <v>404</v>
      </c>
      <c r="L39" s="20" t="s">
        <v>404</v>
      </c>
      <c r="M39" s="18" t="s">
        <v>404</v>
      </c>
      <c r="N39" s="20" t="s">
        <v>404</v>
      </c>
      <c r="O39" s="18" t="s">
        <v>404</v>
      </c>
      <c r="P39" s="20" t="s">
        <v>404</v>
      </c>
      <c r="Q39" s="18" t="n">
        <v>417.44414207</v>
      </c>
      <c r="R39" s="20" t="n">
        <v>8.47675841</v>
      </c>
    </row>
    <row r="40" spans="1:18">
      <c r="A40" s="15" t="s">
        <v>437</v>
      </c>
      <c r="B40" s="17" t="n">
        <v>14157</v>
      </c>
      <c r="C40" s="18">
        <f>(2954.0/B40*100)</f>
        <v/>
      </c>
      <c r="D40" s="19" t="n">
        <v>11203</v>
      </c>
      <c r="E40" s="18" t="n">
        <v>496.66741851</v>
      </c>
      <c r="F40" s="20" t="n">
        <v>3.98341113</v>
      </c>
      <c r="G40" s="18" t="n">
        <v>515.4673801500001</v>
      </c>
      <c r="H40" s="20" t="n">
        <v>7.96806165</v>
      </c>
      <c r="I40" s="18" t="n">
        <v>483.71200776</v>
      </c>
      <c r="J40" s="20" t="n">
        <v>6.54103373</v>
      </c>
      <c r="K40" s="18" t="s">
        <v>404</v>
      </c>
      <c r="L40" s="20" t="s">
        <v>404</v>
      </c>
      <c r="M40" s="18" t="s">
        <v>404</v>
      </c>
      <c r="N40" s="20" t="s">
        <v>404</v>
      </c>
      <c r="O40" s="18" t="s">
        <v>404</v>
      </c>
      <c r="P40" s="20" t="s">
        <v>404</v>
      </c>
      <c r="Q40" s="18" t="n">
        <v>498.19929358</v>
      </c>
      <c r="R40" s="20" t="n">
        <v>17.97986173</v>
      </c>
    </row>
    <row r="41" spans="1:18">
      <c r="A41" s="15" t="s">
        <v>438</v>
      </c>
      <c r="B41" s="17" t="n">
        <v>5712</v>
      </c>
      <c r="C41" s="18">
        <f>(99.0/B41*100)</f>
        <v/>
      </c>
      <c r="D41" s="19" t="n">
        <v>5613</v>
      </c>
      <c r="E41" s="18" t="n">
        <v>490.58805592</v>
      </c>
      <c r="F41" s="20" t="n">
        <v>4.69546011</v>
      </c>
      <c r="G41" s="18" t="n">
        <v>509.1693315</v>
      </c>
      <c r="H41" s="20" t="n">
        <v>6.79532625</v>
      </c>
      <c r="I41" s="18" t="n">
        <v>506.97269963</v>
      </c>
      <c r="J41" s="20" t="n">
        <v>26.30302106</v>
      </c>
      <c r="K41" s="18" t="s">
        <v>404</v>
      </c>
      <c r="L41" s="20" t="s">
        <v>404</v>
      </c>
      <c r="M41" s="18" t="s">
        <v>404</v>
      </c>
      <c r="N41" s="20" t="s">
        <v>404</v>
      </c>
      <c r="O41" s="18" t="s">
        <v>404</v>
      </c>
      <c r="P41" s="20" t="s">
        <v>404</v>
      </c>
      <c r="Q41" s="18" t="n">
        <v>496.49350992</v>
      </c>
      <c r="R41" s="20" t="n">
        <v>19.98595653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408.94577682</v>
      </c>
      <c r="F44" s="20" t="n">
        <v>9.236532240000001</v>
      </c>
      <c r="G44" s="18" t="n">
        <v>401.92242225</v>
      </c>
      <c r="H44" s="20" t="n">
        <v>6.27415275</v>
      </c>
      <c r="I44" s="18" t="s">
        <v>404</v>
      </c>
      <c r="J44" s="20" t="s">
        <v>404</v>
      </c>
      <c r="K44" s="18" t="s">
        <v>404</v>
      </c>
      <c r="L44" s="20" t="s">
        <v>404</v>
      </c>
      <c r="M44" s="18" t="s">
        <v>404</v>
      </c>
      <c r="N44" s="20" t="s">
        <v>404</v>
      </c>
      <c r="O44" s="18" t="s">
        <v>404</v>
      </c>
      <c r="P44" s="20" t="s">
        <v>404</v>
      </c>
      <c r="Q44" s="18" t="n">
        <v>404.18954804</v>
      </c>
      <c r="R44" s="20" t="n">
        <v>4.97674578</v>
      </c>
    </row>
    <row r="45" spans="1:18">
      <c r="A45" s="15" t="s">
        <v>442</v>
      </c>
      <c r="B45" s="17" t="n">
        <v>5519</v>
      </c>
      <c r="C45" s="18">
        <f>(0.0/B45*100)</f>
        <v/>
      </c>
      <c r="D45" s="19" t="n">
        <v>5519</v>
      </c>
      <c r="E45" s="18" t="n">
        <v>357.20040838</v>
      </c>
      <c r="F45" s="20" t="n">
        <v>5.02289628</v>
      </c>
      <c r="G45" s="18" t="n">
        <v>341.3670135</v>
      </c>
      <c r="H45" s="20" t="n">
        <v>5.63506422</v>
      </c>
      <c r="I45" s="18" t="s">
        <v>404</v>
      </c>
      <c r="J45" s="20" t="s">
        <v>404</v>
      </c>
      <c r="K45" s="18" t="s">
        <v>404</v>
      </c>
      <c r="L45" s="20" t="s">
        <v>404</v>
      </c>
      <c r="M45" s="18" t="s">
        <v>404</v>
      </c>
      <c r="N45" s="20" t="s">
        <v>404</v>
      </c>
      <c r="O45" s="18" t="s">
        <v>404</v>
      </c>
      <c r="P45" s="20" t="s">
        <v>404</v>
      </c>
      <c r="Q45" s="18" t="n">
        <v>347.53993677</v>
      </c>
      <c r="R45" s="20" t="n">
        <v>12.03864081</v>
      </c>
    </row>
    <row r="46" spans="1:18">
      <c r="A46" s="15" t="s">
        <v>443</v>
      </c>
      <c r="B46" s="17" t="n">
        <v>23141</v>
      </c>
      <c r="C46" s="18">
        <f>(6050.0/B46*100)</f>
        <v/>
      </c>
      <c r="D46" s="19" t="n">
        <v>17091</v>
      </c>
      <c r="E46" s="18" t="n">
        <v>403.86757761</v>
      </c>
      <c r="F46" s="20" t="n">
        <v>5.15595345</v>
      </c>
      <c r="G46" s="18" t="n">
        <v>427.41034992</v>
      </c>
      <c r="H46" s="20" t="n">
        <v>4.09401428</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421.52513512</v>
      </c>
      <c r="F47" s="20" t="n">
        <v>12.4584238</v>
      </c>
      <c r="G47" s="18" t="n">
        <v>437.53992521</v>
      </c>
      <c r="H47" s="20" t="n">
        <v>6.68969834</v>
      </c>
      <c r="I47" s="18" t="n">
        <v>435.53997324</v>
      </c>
      <c r="J47" s="20" t="n">
        <v>34.01666218</v>
      </c>
      <c r="K47" s="18" t="s">
        <v>404</v>
      </c>
      <c r="L47" s="20" t="s">
        <v>404</v>
      </c>
      <c r="M47" s="18" t="s">
        <v>404</v>
      </c>
      <c r="N47" s="20" t="s">
        <v>404</v>
      </c>
      <c r="O47" s="18" t="s">
        <v>404</v>
      </c>
      <c r="P47" s="20" t="s">
        <v>404</v>
      </c>
      <c r="Q47" s="18" t="n">
        <v>413.84576351</v>
      </c>
      <c r="R47" s="20" t="n">
        <v>26.19648249</v>
      </c>
    </row>
    <row r="48" spans="1:18">
      <c r="A48" s="15" t="s">
        <v>445</v>
      </c>
      <c r="B48" s="17" t="n">
        <v>9841</v>
      </c>
      <c r="C48" s="18">
        <f>(40.0/B48*100)</f>
        <v/>
      </c>
      <c r="D48" s="19" t="n">
        <v>9801</v>
      </c>
      <c r="E48" s="18" t="n">
        <v>499.07101214</v>
      </c>
      <c r="F48" s="20" t="n">
        <v>7.35934293</v>
      </c>
      <c r="G48" s="18" t="n">
        <v>489.65678768</v>
      </c>
      <c r="H48" s="20" t="n">
        <v>10.66098649</v>
      </c>
      <c r="I48" s="18" t="n">
        <v>388.42359833</v>
      </c>
      <c r="J48" s="20" t="n">
        <v>11.00937144</v>
      </c>
      <c r="K48" s="18" t="s">
        <v>404</v>
      </c>
      <c r="L48" s="20" t="s">
        <v>404</v>
      </c>
      <c r="M48" s="18" t="s">
        <v>404</v>
      </c>
      <c r="N48" s="20" t="s">
        <v>404</v>
      </c>
      <c r="O48" s="18" t="s">
        <v>404</v>
      </c>
      <c r="P48" s="20" t="s">
        <v>404</v>
      </c>
      <c r="Q48" s="18" t="n">
        <v>520.90583669</v>
      </c>
      <c r="R48" s="20" t="n">
        <v>42.96854808</v>
      </c>
    </row>
    <row r="49" spans="1:18">
      <c r="A49" s="15" t="s">
        <v>446</v>
      </c>
      <c r="B49" s="17" t="n">
        <v>6349</v>
      </c>
      <c r="C49" s="18">
        <f>(52.0/B49*100)</f>
        <v/>
      </c>
      <c r="D49" s="19" t="n">
        <v>6297</v>
      </c>
      <c r="E49" s="18" t="n">
        <v>411.73898214</v>
      </c>
      <c r="F49" s="20" t="n">
        <v>12.8067722</v>
      </c>
      <c r="G49" s="18" t="n">
        <v>426.15565458</v>
      </c>
      <c r="H49" s="20" t="n">
        <v>4.52703879</v>
      </c>
      <c r="I49" s="18" t="s">
        <v>404</v>
      </c>
      <c r="J49" s="20" t="s">
        <v>404</v>
      </c>
      <c r="K49" s="18" t="s">
        <v>404</v>
      </c>
      <c r="L49" s="20" t="s">
        <v>404</v>
      </c>
      <c r="M49" s="18" t="s">
        <v>404</v>
      </c>
      <c r="N49" s="20" t="s">
        <v>404</v>
      </c>
      <c r="O49" s="18" t="s">
        <v>404</v>
      </c>
      <c r="P49" s="20" t="s">
        <v>404</v>
      </c>
      <c r="Q49" s="18" t="n">
        <v>426.98941917</v>
      </c>
      <c r="R49" s="20" t="n">
        <v>6.03546057</v>
      </c>
    </row>
    <row r="50" spans="1:18">
      <c r="A50" s="15" t="s">
        <v>447</v>
      </c>
      <c r="B50" s="17" t="n">
        <v>11795</v>
      </c>
      <c r="C50" s="18">
        <f>(1031.0/B50*100)</f>
        <v/>
      </c>
      <c r="D50" s="19" t="n">
        <v>10764</v>
      </c>
      <c r="E50" s="18" t="n">
        <v>421.39252389</v>
      </c>
      <c r="F50" s="20" t="n">
        <v>6.37176654</v>
      </c>
      <c r="G50" s="18" t="n">
        <v>434.12248069</v>
      </c>
      <c r="H50" s="20" t="n">
        <v>4.58955733</v>
      </c>
      <c r="I50" s="18" t="n">
        <v>399.41294536</v>
      </c>
      <c r="J50" s="20" t="n">
        <v>12.82149165</v>
      </c>
      <c r="K50" s="18" t="s">
        <v>404</v>
      </c>
      <c r="L50" s="20" t="s">
        <v>404</v>
      </c>
      <c r="M50" s="18" t="s">
        <v>404</v>
      </c>
      <c r="N50" s="20" t="s">
        <v>404</v>
      </c>
      <c r="O50" s="18" t="s">
        <v>404</v>
      </c>
      <c r="P50" s="20" t="s">
        <v>404</v>
      </c>
      <c r="Q50" s="18" t="n">
        <v>431.52844548</v>
      </c>
      <c r="R50" s="20" t="n">
        <v>10.84789624</v>
      </c>
    </row>
    <row r="51" spans="1:18">
      <c r="A51" s="15" t="s">
        <v>448</v>
      </c>
      <c r="B51" s="17" t="n">
        <v>6866</v>
      </c>
      <c r="C51" s="18">
        <f>(1249.0/B51*100)</f>
        <v/>
      </c>
      <c r="D51" s="19" t="n">
        <v>5617</v>
      </c>
      <c r="E51" s="18" t="n">
        <v>424.26464893</v>
      </c>
      <c r="F51" s="20" t="n">
        <v>10.51081245</v>
      </c>
      <c r="G51" s="18" t="n">
        <v>428.67966927</v>
      </c>
      <c r="H51" s="20" t="n">
        <v>3.42495694</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483.72640496</v>
      </c>
      <c r="F52" s="20" t="n">
        <v>7.57826619</v>
      </c>
      <c r="G52" s="18" t="n">
        <v>490.53709481</v>
      </c>
      <c r="H52" s="20" t="n">
        <v>3.74854762</v>
      </c>
      <c r="I52" s="18" t="n">
        <v>465.87873121</v>
      </c>
      <c r="J52" s="20" t="n">
        <v>16.24037473</v>
      </c>
      <c r="K52" s="18" t="s">
        <v>404</v>
      </c>
      <c r="L52" s="20" t="s">
        <v>404</v>
      </c>
      <c r="M52" s="18" t="s">
        <v>404</v>
      </c>
      <c r="N52" s="20" t="s">
        <v>404</v>
      </c>
      <c r="O52" s="18" t="s">
        <v>404</v>
      </c>
      <c r="P52" s="20" t="s">
        <v>404</v>
      </c>
      <c r="Q52" s="18" t="n">
        <v>470.94926745</v>
      </c>
      <c r="R52" s="20" t="n">
        <v>12.62582816</v>
      </c>
    </row>
    <row r="53" spans="1:18">
      <c r="A53" s="15" t="s">
        <v>450</v>
      </c>
      <c r="B53" s="17" t="n">
        <v>5571</v>
      </c>
      <c r="C53" s="18">
        <f>(0.0/B53*100)</f>
        <v/>
      </c>
      <c r="D53" s="19" t="n">
        <v>5571</v>
      </c>
      <c r="E53" s="18" t="n">
        <v>431.02843557</v>
      </c>
      <c r="F53" s="20" t="n">
        <v>3.36110828</v>
      </c>
      <c r="G53" s="18" t="n">
        <v>451.95542607</v>
      </c>
      <c r="H53" s="20" t="n">
        <v>1.99443195</v>
      </c>
      <c r="I53" s="18" t="n">
        <v>356.7909233</v>
      </c>
      <c r="J53" s="20" t="n">
        <v>9.763562840000001</v>
      </c>
      <c r="K53" s="18" t="s">
        <v>404</v>
      </c>
      <c r="L53" s="20" t="s">
        <v>404</v>
      </c>
      <c r="M53" s="18" t="s">
        <v>404</v>
      </c>
      <c r="N53" s="20" t="s">
        <v>404</v>
      </c>
      <c r="O53" s="18" t="s">
        <v>404</v>
      </c>
      <c r="P53" s="20" t="s">
        <v>404</v>
      </c>
      <c r="Q53" s="18" t="n">
        <v>428.84359828</v>
      </c>
      <c r="R53" s="20" t="n">
        <v>3.55734603</v>
      </c>
    </row>
    <row r="54" spans="1:18">
      <c r="A54" s="15" t="s">
        <v>451</v>
      </c>
      <c r="B54" s="17" t="n">
        <v>4740</v>
      </c>
      <c r="C54" s="18">
        <f>(199.0/B54*100)</f>
        <v/>
      </c>
      <c r="D54" s="19" t="n">
        <v>4541</v>
      </c>
      <c r="E54" s="18" t="n">
        <v>348.48128111</v>
      </c>
      <c r="F54" s="20" t="n">
        <v>6.37292067</v>
      </c>
      <c r="G54" s="18" t="n">
        <v>367.23545972</v>
      </c>
      <c r="H54" s="20" t="n">
        <v>7.96220577</v>
      </c>
      <c r="I54" s="18" t="n">
        <v>313.90560392</v>
      </c>
      <c r="J54" s="20" t="n">
        <v>7.82370634</v>
      </c>
      <c r="K54" s="18" t="s">
        <v>404</v>
      </c>
      <c r="L54" s="20" t="s">
        <v>404</v>
      </c>
      <c r="M54" s="18" t="s">
        <v>404</v>
      </c>
      <c r="N54" s="20" t="s">
        <v>404</v>
      </c>
      <c r="O54" s="18" t="s">
        <v>404</v>
      </c>
      <c r="P54" s="20" t="s">
        <v>404</v>
      </c>
      <c r="Q54" s="18" t="n">
        <v>368.83140897</v>
      </c>
      <c r="R54" s="20" t="n">
        <v>7.18421339</v>
      </c>
    </row>
    <row r="55" spans="1:18">
      <c r="A55" s="15" t="s">
        <v>452</v>
      </c>
      <c r="B55" s="17" t="n">
        <v>5316</v>
      </c>
      <c r="C55" s="18">
        <f>(43.0/B55*100)</f>
        <v/>
      </c>
      <c r="D55" s="19" t="n">
        <v>5273</v>
      </c>
      <c r="E55" s="18" t="n">
        <v>371.45243708</v>
      </c>
      <c r="F55" s="20" t="n">
        <v>10.96494394</v>
      </c>
      <c r="G55" s="18" t="n">
        <v>412.37005281</v>
      </c>
      <c r="H55" s="20" t="n">
        <v>4.49063067</v>
      </c>
      <c r="I55" s="18" t="s">
        <v>404</v>
      </c>
      <c r="J55" s="20" t="s">
        <v>404</v>
      </c>
      <c r="K55" s="18" t="s">
        <v>404</v>
      </c>
      <c r="L55" s="20" t="s">
        <v>404</v>
      </c>
      <c r="M55" s="18" t="s">
        <v>404</v>
      </c>
      <c r="N55" s="20" t="s">
        <v>404</v>
      </c>
      <c r="O55" s="18" t="s">
        <v>404</v>
      </c>
      <c r="P55" s="20" t="s">
        <v>404</v>
      </c>
      <c r="Q55" s="18" t="n">
        <v>398.01215558</v>
      </c>
      <c r="R55" s="20" t="n">
        <v>5.36229057</v>
      </c>
    </row>
    <row r="56" spans="1:18">
      <c r="A56" s="15" t="s">
        <v>453</v>
      </c>
      <c r="B56" s="17" t="n">
        <v>5359</v>
      </c>
      <c r="C56" s="18">
        <f>(0.0/B56*100)</f>
        <v/>
      </c>
      <c r="D56" s="19" t="n">
        <v>5359</v>
      </c>
      <c r="E56" s="18" t="n">
        <v>514.93904402</v>
      </c>
      <c r="F56" s="20" t="n">
        <v>5.67043239</v>
      </c>
      <c r="G56" s="18" t="n">
        <v>535.91485514</v>
      </c>
      <c r="H56" s="20" t="n">
        <v>4.65493269</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400.31587683</v>
      </c>
      <c r="F57" s="20" t="n">
        <v>3.76257706</v>
      </c>
      <c r="G57" s="18" t="n">
        <v>394.39868001</v>
      </c>
      <c r="H57" s="20" t="n">
        <v>6.37153052</v>
      </c>
      <c r="I57" s="18" t="s">
        <v>404</v>
      </c>
      <c r="J57" s="20" t="s">
        <v>404</v>
      </c>
      <c r="K57" s="18" t="s">
        <v>404</v>
      </c>
      <c r="L57" s="20" t="s">
        <v>404</v>
      </c>
      <c r="M57" s="18" t="s">
        <v>404</v>
      </c>
      <c r="N57" s="20" t="s">
        <v>404</v>
      </c>
      <c r="O57" s="18" t="s">
        <v>404</v>
      </c>
      <c r="P57" s="20" t="s">
        <v>404</v>
      </c>
      <c r="Q57" s="18" t="n">
        <v>392.20285279</v>
      </c>
      <c r="R57" s="20" t="n">
        <v>9.88146128</v>
      </c>
    </row>
    <row r="58" spans="1:18">
      <c r="A58" s="15" t="s">
        <v>455</v>
      </c>
      <c r="B58" s="17" t="n">
        <v>7267</v>
      </c>
      <c r="C58" s="18">
        <f>(0.0/B58*100)</f>
        <v/>
      </c>
      <c r="D58" s="19" t="n">
        <v>7267</v>
      </c>
      <c r="E58" s="18" t="n">
        <v>413.88997412</v>
      </c>
      <c r="F58" s="20" t="n">
        <v>6.97176875</v>
      </c>
      <c r="G58" s="18" t="n">
        <v>405.75180927</v>
      </c>
      <c r="H58" s="20" t="n">
        <v>12.23671797</v>
      </c>
      <c r="I58" s="18" t="s">
        <v>404</v>
      </c>
      <c r="J58" s="20" t="s">
        <v>404</v>
      </c>
      <c r="K58" s="18" t="s">
        <v>404</v>
      </c>
      <c r="L58" s="20" t="s">
        <v>404</v>
      </c>
      <c r="M58" s="18" t="s">
        <v>404</v>
      </c>
      <c r="N58" s="20" t="s">
        <v>404</v>
      </c>
      <c r="O58" s="18" t="s">
        <v>404</v>
      </c>
      <c r="P58" s="20" t="s">
        <v>404</v>
      </c>
      <c r="Q58" s="18" t="n">
        <v>405.2988489</v>
      </c>
      <c r="R58" s="20" t="n">
        <v>4.91864613</v>
      </c>
    </row>
    <row r="59" spans="1:18">
      <c r="A59" s="15" t="s">
        <v>456</v>
      </c>
      <c r="B59" s="17" t="n">
        <v>4826</v>
      </c>
      <c r="C59" s="18">
        <f>(0.0/B59*100)</f>
        <v/>
      </c>
      <c r="D59" s="19" t="n">
        <v>4826</v>
      </c>
      <c r="E59" s="18" t="n">
        <v>348.60714184</v>
      </c>
      <c r="F59" s="20" t="n">
        <v>2.74458576</v>
      </c>
      <c r="G59" s="18" t="n">
        <v>346.98147624</v>
      </c>
      <c r="H59" s="20" t="n">
        <v>2.49536216</v>
      </c>
      <c r="I59" s="18" t="s">
        <v>404</v>
      </c>
      <c r="J59" s="20" t="s">
        <v>404</v>
      </c>
      <c r="K59" s="18" t="s">
        <v>404</v>
      </c>
      <c r="L59" s="20" t="s">
        <v>404</v>
      </c>
      <c r="M59" s="18" t="s">
        <v>404</v>
      </c>
      <c r="N59" s="20" t="s">
        <v>404</v>
      </c>
      <c r="O59" s="18" t="s">
        <v>404</v>
      </c>
      <c r="P59" s="20" t="s">
        <v>404</v>
      </c>
      <c r="Q59" s="18" t="n">
        <v>346.06797051</v>
      </c>
      <c r="R59" s="20" t="n">
        <v>2.64295411</v>
      </c>
    </row>
    <row r="60" spans="1:18">
      <c r="A60" s="15" t="s">
        <v>457</v>
      </c>
      <c r="B60" s="17" t="n">
        <v>4546</v>
      </c>
      <c r="C60" s="18">
        <f>(0.0/B60*100)</f>
        <v/>
      </c>
      <c r="D60" s="19" t="n">
        <v>4546</v>
      </c>
      <c r="E60" s="18" t="n">
        <v>353.47149847</v>
      </c>
      <c r="F60" s="20" t="n">
        <v>9.815550760000001</v>
      </c>
      <c r="G60" s="18" t="n">
        <v>344.85543841</v>
      </c>
      <c r="H60" s="20" t="n">
        <v>10.18108903</v>
      </c>
      <c r="I60" s="18" t="s">
        <v>404</v>
      </c>
      <c r="J60" s="20" t="s">
        <v>404</v>
      </c>
      <c r="K60" s="18" t="s">
        <v>404</v>
      </c>
      <c r="L60" s="20" t="s">
        <v>404</v>
      </c>
      <c r="M60" s="18" t="s">
        <v>404</v>
      </c>
      <c r="N60" s="20" t="s">
        <v>404</v>
      </c>
      <c r="O60" s="18" t="s">
        <v>404</v>
      </c>
      <c r="P60" s="20" t="s">
        <v>404</v>
      </c>
      <c r="Q60" s="18" t="n">
        <v>343.06321399</v>
      </c>
      <c r="R60" s="20" t="n">
        <v>7.97602426</v>
      </c>
    </row>
    <row r="61" spans="1:18">
      <c r="A61" s="15" t="s">
        <v>458</v>
      </c>
      <c r="B61" s="17" t="n">
        <v>6525</v>
      </c>
      <c r="C61" s="18">
        <f>(0.0/B61*100)</f>
        <v/>
      </c>
      <c r="D61" s="19" t="n">
        <v>6525</v>
      </c>
      <c r="E61" s="18" t="n">
        <v>479.26002816</v>
      </c>
      <c r="F61" s="20" t="n">
        <v>6.7658582</v>
      </c>
      <c r="G61" s="18" t="n">
        <v>466.17193971</v>
      </c>
      <c r="H61" s="20" t="n">
        <v>3.74295997</v>
      </c>
      <c r="I61" s="18" t="n">
        <v>407.56193473</v>
      </c>
      <c r="J61" s="20" t="n">
        <v>16.00123892</v>
      </c>
      <c r="K61" s="18" t="s">
        <v>404</v>
      </c>
      <c r="L61" s="20" t="s">
        <v>404</v>
      </c>
      <c r="M61" s="18" t="s">
        <v>404</v>
      </c>
      <c r="N61" s="20" t="s">
        <v>404</v>
      </c>
      <c r="O61" s="18" t="s">
        <v>404</v>
      </c>
      <c r="P61" s="20" t="s">
        <v>404</v>
      </c>
      <c r="Q61" s="18" t="n">
        <v>491.03623664</v>
      </c>
      <c r="R61" s="20" t="n">
        <v>10.33669879</v>
      </c>
    </row>
    <row r="62" spans="1:18">
      <c r="A62" s="15" t="s">
        <v>459</v>
      </c>
      <c r="B62" s="17" t="n">
        <v>4476</v>
      </c>
      <c r="C62" s="18">
        <f>(0.0/B62*100)</f>
        <v/>
      </c>
      <c r="D62" s="19" t="n">
        <v>4476</v>
      </c>
      <c r="E62" s="18" t="n">
        <v>500.83377864</v>
      </c>
      <c r="F62" s="20" t="n">
        <v>2.28212099</v>
      </c>
      <c r="G62" s="18" t="n">
        <v>516.63473602</v>
      </c>
      <c r="H62" s="20" t="n">
        <v>1.53927198</v>
      </c>
      <c r="I62" s="18" t="n">
        <v>461.5479651</v>
      </c>
      <c r="J62" s="20" t="n">
        <v>17.11138355</v>
      </c>
      <c r="K62" s="18" t="s">
        <v>404</v>
      </c>
      <c r="L62" s="20" t="s">
        <v>404</v>
      </c>
      <c r="M62" s="18" t="s">
        <v>404</v>
      </c>
      <c r="N62" s="20" t="s">
        <v>404</v>
      </c>
      <c r="O62" s="18" t="s">
        <v>404</v>
      </c>
      <c r="P62" s="20" t="s">
        <v>404</v>
      </c>
      <c r="Q62" s="18" t="n">
        <v>486.64259782</v>
      </c>
      <c r="R62" s="20" t="n">
        <v>5.0111395</v>
      </c>
    </row>
    <row r="63" spans="1:18">
      <c r="A63" s="15" t="s">
        <v>460</v>
      </c>
      <c r="B63" s="17" t="n">
        <v>5324</v>
      </c>
      <c r="C63" s="18">
        <f>(0.0/B63*100)</f>
        <v/>
      </c>
      <c r="D63" s="19" t="n">
        <v>5324</v>
      </c>
      <c r="E63" s="18" t="n">
        <v>339.81624557</v>
      </c>
      <c r="F63" s="20" t="n">
        <v>3.03549753</v>
      </c>
      <c r="G63" s="18" t="n">
        <v>359.40999515</v>
      </c>
      <c r="H63" s="20" t="n">
        <v>2.2762182</v>
      </c>
      <c r="I63" s="18" t="s">
        <v>404</v>
      </c>
      <c r="J63" s="20" t="s">
        <v>404</v>
      </c>
      <c r="K63" s="18" t="s">
        <v>404</v>
      </c>
      <c r="L63" s="20" t="s">
        <v>404</v>
      </c>
      <c r="M63" s="18" t="s">
        <v>404</v>
      </c>
      <c r="N63" s="20" t="s">
        <v>404</v>
      </c>
      <c r="O63" s="18" t="s">
        <v>404</v>
      </c>
      <c r="P63" s="20" t="s">
        <v>404</v>
      </c>
      <c r="Q63" s="18" t="n">
        <v>354.54401799</v>
      </c>
      <c r="R63" s="20" t="n">
        <v>2.72763599</v>
      </c>
    </row>
    <row r="64" spans="1:18">
      <c r="A64" s="15" t="s">
        <v>461</v>
      </c>
      <c r="B64" s="17" t="n">
        <v>3634</v>
      </c>
      <c r="C64" s="18">
        <f>(27.0/B64*100)</f>
        <v/>
      </c>
      <c r="D64" s="19" t="n">
        <v>3607</v>
      </c>
      <c r="E64" s="18" t="n">
        <v>443.20150024</v>
      </c>
      <c r="F64" s="20" t="n">
        <v>2.44447707</v>
      </c>
      <c r="G64" s="18" t="n">
        <v>456.21786877</v>
      </c>
      <c r="H64" s="20" t="n">
        <v>3.94136171</v>
      </c>
      <c r="I64" s="18" t="s">
        <v>404</v>
      </c>
      <c r="J64" s="20" t="s">
        <v>404</v>
      </c>
      <c r="K64" s="18" t="s">
        <v>404</v>
      </c>
      <c r="L64" s="20" t="s">
        <v>404</v>
      </c>
      <c r="M64" s="18" t="s">
        <v>404</v>
      </c>
      <c r="N64" s="20" t="s">
        <v>404</v>
      </c>
      <c r="O64" s="18" t="s">
        <v>404</v>
      </c>
      <c r="P64" s="20" t="s">
        <v>404</v>
      </c>
      <c r="Q64" s="18" t="n">
        <v>444.6453563</v>
      </c>
      <c r="R64" s="20" t="n">
        <v>3.73090871</v>
      </c>
    </row>
    <row r="65" spans="1:18">
      <c r="A65" s="15" t="s">
        <v>462</v>
      </c>
      <c r="B65" s="17" t="n">
        <v>5325</v>
      </c>
      <c r="C65" s="18">
        <f>(0.0/B65*100)</f>
        <v/>
      </c>
      <c r="D65" s="19" t="n">
        <v>5325</v>
      </c>
      <c r="E65" s="18" t="n">
        <v>425.18722479</v>
      </c>
      <c r="F65" s="20" t="n">
        <v>6.8704025</v>
      </c>
      <c r="G65" s="18" t="n">
        <v>411.47714938</v>
      </c>
      <c r="H65" s="20" t="n">
        <v>3.52531109</v>
      </c>
      <c r="I65" s="18" t="s">
        <v>404</v>
      </c>
      <c r="J65" s="20" t="s">
        <v>404</v>
      </c>
      <c r="K65" s="18" t="s">
        <v>404</v>
      </c>
      <c r="L65" s="20" t="s">
        <v>404</v>
      </c>
      <c r="M65" s="18" t="s">
        <v>404</v>
      </c>
      <c r="N65" s="20" t="s">
        <v>404</v>
      </c>
      <c r="O65" s="18" t="s">
        <v>404</v>
      </c>
      <c r="P65" s="20" t="s">
        <v>404</v>
      </c>
      <c r="Q65" s="18" t="n">
        <v>424.91888169</v>
      </c>
      <c r="R65" s="20" t="n">
        <v>11.69667697</v>
      </c>
    </row>
    <row r="66" spans="1:18">
      <c r="A66" s="15" t="s">
        <v>463</v>
      </c>
      <c r="B66" s="17" t="n">
        <v>5665</v>
      </c>
      <c r="C66" s="18">
        <f>(0.0/B66*100)</f>
        <v/>
      </c>
      <c r="D66" s="19" t="n">
        <v>5665</v>
      </c>
      <c r="E66" s="18" t="n">
        <v>405.556466</v>
      </c>
      <c r="F66" s="20" t="n">
        <v>2.54476771</v>
      </c>
      <c r="G66" s="18" t="n">
        <v>438.89052725</v>
      </c>
      <c r="H66" s="20" t="n">
        <v>1.98278838</v>
      </c>
      <c r="I66" s="18" t="n">
        <v>401.1198273</v>
      </c>
      <c r="J66" s="20" t="n">
        <v>8.40525079</v>
      </c>
      <c r="K66" s="18" t="s">
        <v>404</v>
      </c>
      <c r="L66" s="20" t="s">
        <v>404</v>
      </c>
      <c r="M66" s="18" t="s">
        <v>404</v>
      </c>
      <c r="N66" s="20" t="s">
        <v>404</v>
      </c>
      <c r="O66" s="18" t="s">
        <v>404</v>
      </c>
      <c r="P66" s="20" t="s">
        <v>404</v>
      </c>
      <c r="Q66" s="18" t="n">
        <v>410.57168597</v>
      </c>
      <c r="R66" s="20" t="n">
        <v>4.32687477</v>
      </c>
    </row>
    <row r="67" spans="1:18">
      <c r="A67" s="15" t="s">
        <v>464</v>
      </c>
      <c r="B67" s="17" t="n">
        <v>6971</v>
      </c>
      <c r="C67" s="18">
        <f>(0.0/B67*100)</f>
        <v/>
      </c>
      <c r="D67" s="19" t="n">
        <v>6971</v>
      </c>
      <c r="E67" s="18" t="n">
        <v>389.24704845</v>
      </c>
      <c r="F67" s="20" t="n">
        <v>6.41662925</v>
      </c>
      <c r="G67" s="18" t="n">
        <v>401.47324065</v>
      </c>
      <c r="H67" s="20" t="n">
        <v>5.50609956</v>
      </c>
      <c r="I67" s="18" t="n">
        <v>365.65704791</v>
      </c>
      <c r="J67" s="20" t="n">
        <v>12.57179229</v>
      </c>
      <c r="K67" s="18" t="s">
        <v>404</v>
      </c>
      <c r="L67" s="20" t="s">
        <v>404</v>
      </c>
      <c r="M67" s="18" t="s">
        <v>404</v>
      </c>
      <c r="N67" s="20" t="s">
        <v>404</v>
      </c>
      <c r="O67" s="18" t="s">
        <v>404</v>
      </c>
      <c r="P67" s="20" t="s">
        <v>404</v>
      </c>
      <c r="Q67" s="18" t="n">
        <v>401.96038685</v>
      </c>
      <c r="R67" s="20" t="n">
        <v>7.18326574</v>
      </c>
    </row>
    <row r="68" spans="1:18">
      <c r="A68" s="15" t="s">
        <v>465</v>
      </c>
      <c r="B68" s="17" t="n">
        <v>12083</v>
      </c>
      <c r="C68" s="18">
        <f>(0.0/B68*100)</f>
        <v/>
      </c>
      <c r="D68" s="19" t="n">
        <v>12083</v>
      </c>
      <c r="E68" s="18" t="n">
        <v>404.7477448</v>
      </c>
      <c r="F68" s="20" t="n">
        <v>1.36033643</v>
      </c>
      <c r="G68" s="18" t="n">
        <v>396.12369083</v>
      </c>
      <c r="H68" s="20" t="n">
        <v>1.80664373</v>
      </c>
      <c r="I68" s="18" t="n">
        <v>419.08063999</v>
      </c>
      <c r="J68" s="20" t="n">
        <v>12.98040002</v>
      </c>
      <c r="K68" s="18" t="s">
        <v>404</v>
      </c>
      <c r="L68" s="20" t="s">
        <v>404</v>
      </c>
      <c r="M68" s="18" t="s">
        <v>404</v>
      </c>
      <c r="N68" s="20" t="s">
        <v>404</v>
      </c>
      <c r="O68" s="18" t="s">
        <v>404</v>
      </c>
      <c r="P68" s="20" t="s">
        <v>404</v>
      </c>
      <c r="Q68" s="18" t="n">
        <v>398.09005197</v>
      </c>
      <c r="R68" s="20" t="n">
        <v>4.41026553</v>
      </c>
    </row>
    <row r="69" spans="1:18">
      <c r="A69" s="15" t="s">
        <v>466</v>
      </c>
      <c r="B69" s="17" t="n">
        <v>4876</v>
      </c>
      <c r="C69" s="18">
        <f>(0.0/B69*100)</f>
        <v/>
      </c>
      <c r="D69" s="19" t="n">
        <v>4876</v>
      </c>
      <c r="E69" s="18" t="n">
        <v>443.07528674</v>
      </c>
      <c r="F69" s="20" t="n">
        <v>7.7759658</v>
      </c>
      <c r="G69" s="18" t="n">
        <v>433.36797752</v>
      </c>
      <c r="H69" s="20" t="n">
        <v>6.55436657</v>
      </c>
      <c r="I69" s="18" t="s">
        <v>404</v>
      </c>
      <c r="J69" s="20" t="s">
        <v>404</v>
      </c>
      <c r="K69" s="18" t="s">
        <v>404</v>
      </c>
      <c r="L69" s="20" t="s">
        <v>404</v>
      </c>
      <c r="M69" s="18" t="s">
        <v>404</v>
      </c>
      <c r="N69" s="20" t="s">
        <v>404</v>
      </c>
      <c r="O69" s="18" t="s">
        <v>404</v>
      </c>
      <c r="P69" s="20" t="s">
        <v>404</v>
      </c>
      <c r="Q69" s="18" t="n">
        <v>400.10451296</v>
      </c>
      <c r="R69" s="20" t="n">
        <v>12.21586265</v>
      </c>
    </row>
    <row r="70" spans="1:18">
      <c r="A70" s="15" t="s">
        <v>467</v>
      </c>
      <c r="B70" s="17" t="n">
        <v>6036</v>
      </c>
      <c r="C70" s="18">
        <f>(0.0/B70*100)</f>
        <v/>
      </c>
      <c r="D70" s="19" t="n">
        <v>6036</v>
      </c>
      <c r="E70" s="18" t="n">
        <v>491.40248741</v>
      </c>
      <c r="F70" s="20" t="n">
        <v>4.7448005</v>
      </c>
      <c r="G70" s="18" t="n">
        <v>497.97548856</v>
      </c>
      <c r="H70" s="20" t="n">
        <v>4.84600311</v>
      </c>
      <c r="I70" s="18" t="s">
        <v>404</v>
      </c>
      <c r="J70" s="20" t="s">
        <v>404</v>
      </c>
      <c r="K70" s="18" t="s">
        <v>404</v>
      </c>
      <c r="L70" s="20" t="s">
        <v>404</v>
      </c>
      <c r="M70" s="18" t="s">
        <v>404</v>
      </c>
      <c r="N70" s="20" t="s">
        <v>404</v>
      </c>
      <c r="O70" s="18" t="s">
        <v>404</v>
      </c>
      <c r="P70" s="20" t="s">
        <v>404</v>
      </c>
      <c r="Q70" s="18" t="n">
        <v>489.6445865</v>
      </c>
      <c r="R70" s="20" t="n">
        <v>24.90754034</v>
      </c>
    </row>
    <row r="71" spans="1:18">
      <c r="A71" s="15" t="s">
        <v>468</v>
      </c>
      <c r="B71" s="17" t="n">
        <v>6115</v>
      </c>
      <c r="C71" s="18">
        <f>(0.0/B71*100)</f>
        <v/>
      </c>
      <c r="D71" s="19" t="n">
        <v>6115</v>
      </c>
      <c r="E71" s="18" t="n">
        <v>533.61953956</v>
      </c>
      <c r="F71" s="20" t="n">
        <v>1.81044673</v>
      </c>
      <c r="G71" s="18" t="n">
        <v>540.60746485</v>
      </c>
      <c r="H71" s="20" t="n">
        <v>2.86904469</v>
      </c>
      <c r="I71" s="18" t="n">
        <v>477.62548649</v>
      </c>
      <c r="J71" s="20" t="n">
        <v>16.94240927</v>
      </c>
      <c r="K71" s="18" t="s">
        <v>404</v>
      </c>
      <c r="L71" s="20" t="s">
        <v>404</v>
      </c>
      <c r="M71" s="18" t="s">
        <v>404</v>
      </c>
      <c r="N71" s="20" t="s">
        <v>404</v>
      </c>
      <c r="O71" s="18" t="s">
        <v>404</v>
      </c>
      <c r="P71" s="20" t="s">
        <v>404</v>
      </c>
      <c r="Q71" s="18" t="n">
        <v>509.98436122</v>
      </c>
      <c r="R71" s="20" t="n">
        <v>12.80820546</v>
      </c>
    </row>
    <row r="72" spans="1:18">
      <c r="A72" s="15" t="s">
        <v>469</v>
      </c>
      <c r="B72" s="17" t="n">
        <v>7708</v>
      </c>
      <c r="C72" s="18">
        <f>(0.0/B72*100)</f>
        <v/>
      </c>
      <c r="D72" s="19" t="n">
        <v>7708</v>
      </c>
      <c r="E72" s="18" t="n">
        <v>494.15085187</v>
      </c>
      <c r="F72" s="20" t="n">
        <v>5.72828763</v>
      </c>
      <c r="G72" s="18" t="n">
        <v>499.6048491</v>
      </c>
      <c r="H72" s="20" t="n">
        <v>4.16946447</v>
      </c>
      <c r="I72" s="18" t="n">
        <v>426.00518293</v>
      </c>
      <c r="J72" s="20" t="n">
        <v>18.70621183</v>
      </c>
      <c r="K72" s="18" t="s">
        <v>404</v>
      </c>
      <c r="L72" s="20" t="s">
        <v>404</v>
      </c>
      <c r="M72" s="18" t="s">
        <v>404</v>
      </c>
      <c r="N72" s="20" t="s">
        <v>404</v>
      </c>
      <c r="O72" s="18" t="s">
        <v>404</v>
      </c>
      <c r="P72" s="20" t="s">
        <v>404</v>
      </c>
      <c r="Q72" s="18" t="n">
        <v>521.9410447400001</v>
      </c>
      <c r="R72" s="20" t="n">
        <v>11.12795856</v>
      </c>
    </row>
    <row r="73" spans="1:18">
      <c r="A73" s="15" t="s">
        <v>470</v>
      </c>
      <c r="B73" s="17" t="n">
        <v>8249</v>
      </c>
      <c r="C73" s="18">
        <f>(0.0/B73*100)</f>
        <v/>
      </c>
      <c r="D73" s="19" t="n">
        <v>8249</v>
      </c>
      <c r="E73" s="18" t="n">
        <v>409.19971354</v>
      </c>
      <c r="F73" s="20" t="n">
        <v>5.41354451</v>
      </c>
      <c r="G73" s="18" t="n">
        <v>410.40448473</v>
      </c>
      <c r="H73" s="20" t="n">
        <v>4.62010746</v>
      </c>
      <c r="I73" s="18" t="n">
        <v>416.92023458</v>
      </c>
      <c r="J73" s="20" t="n">
        <v>15.6110997</v>
      </c>
      <c r="K73" s="18" t="s">
        <v>404</v>
      </c>
      <c r="L73" s="20" t="s">
        <v>404</v>
      </c>
      <c r="M73" s="18" t="s">
        <v>404</v>
      </c>
      <c r="N73" s="20" t="s">
        <v>404</v>
      </c>
      <c r="O73" s="18" t="s">
        <v>404</v>
      </c>
      <c r="P73" s="20" t="s">
        <v>404</v>
      </c>
      <c r="Q73" s="18" t="n">
        <v>400.54717387</v>
      </c>
      <c r="R73" s="20" t="n">
        <v>11.62383494</v>
      </c>
    </row>
    <row r="74" spans="1:18">
      <c r="A74" s="15" t="s">
        <v>471</v>
      </c>
      <c r="B74" s="17" t="n">
        <v>4692</v>
      </c>
      <c r="C74" s="18">
        <f>(484.0/B74*100)</f>
        <v/>
      </c>
      <c r="D74" s="19" t="n">
        <v>4208</v>
      </c>
      <c r="E74" s="18" t="n">
        <v>424.52986904</v>
      </c>
      <c r="F74" s="20" t="n">
        <v>2.56594609</v>
      </c>
      <c r="G74" s="18" t="n">
        <v>425.58185285</v>
      </c>
      <c r="H74" s="20" t="n">
        <v>2.14665793</v>
      </c>
      <c r="I74" s="18" t="s">
        <v>404</v>
      </c>
      <c r="J74" s="20" t="s">
        <v>404</v>
      </c>
      <c r="K74" s="18" t="s">
        <v>404</v>
      </c>
      <c r="L74" s="20" t="s">
        <v>404</v>
      </c>
      <c r="M74" s="18" t="s">
        <v>404</v>
      </c>
      <c r="N74" s="20" t="s">
        <v>404</v>
      </c>
      <c r="O74" s="18" t="s">
        <v>404</v>
      </c>
      <c r="P74" s="20" t="s">
        <v>404</v>
      </c>
      <c r="Q74" s="18" t="n">
        <v>422.98031716</v>
      </c>
      <c r="R74" s="20" t="n">
        <v>3.10224489</v>
      </c>
    </row>
    <row r="75" spans="1:18">
      <c r="A75" s="15" t="s">
        <v>472</v>
      </c>
      <c r="B75" s="17" t="n">
        <v>5375</v>
      </c>
      <c r="C75" s="18">
        <f>(483.0/B75*100)</f>
        <v/>
      </c>
      <c r="D75" s="19" t="n">
        <v>4892</v>
      </c>
      <c r="E75" s="18" t="n">
        <v>361.43778863</v>
      </c>
      <c r="F75" s="20" t="n">
        <v>5.9820582</v>
      </c>
      <c r="G75" s="18" t="n">
        <v>360.15174197</v>
      </c>
      <c r="H75" s="20" t="n">
        <v>6.88362555</v>
      </c>
      <c r="I75" s="18" t="n">
        <v>358.71755534</v>
      </c>
      <c r="J75" s="20" t="n">
        <v>17.67561445</v>
      </c>
      <c r="K75" s="18" t="s">
        <v>404</v>
      </c>
      <c r="L75" s="20" t="s">
        <v>404</v>
      </c>
      <c r="M75" s="18" t="s">
        <v>404</v>
      </c>
      <c r="N75" s="20" t="s">
        <v>404</v>
      </c>
      <c r="O75" s="18" t="s">
        <v>404</v>
      </c>
      <c r="P75" s="20" t="s">
        <v>404</v>
      </c>
      <c r="Q75" s="18" t="n">
        <v>369.00958604</v>
      </c>
      <c r="R75" s="20" t="n">
        <v>11.27740717</v>
      </c>
    </row>
    <row r="76" spans="1:18">
      <c r="A76" s="15" t="s">
        <v>473</v>
      </c>
      <c r="B76" s="17" t="n">
        <v>14167</v>
      </c>
      <c r="C76" s="18">
        <f>(1400.0/B76*100)</f>
        <v/>
      </c>
      <c r="D76" s="19" t="n">
        <v>12767</v>
      </c>
      <c r="E76" s="18" t="n">
        <v>438.01766088</v>
      </c>
      <c r="F76" s="20" t="n">
        <v>4.4497331</v>
      </c>
      <c r="G76" s="18" t="n">
        <v>453.89117786</v>
      </c>
      <c r="H76" s="20" t="n">
        <v>7.48931337</v>
      </c>
      <c r="I76" s="18" t="n">
        <v>386.2476441</v>
      </c>
      <c r="J76" s="20" t="n">
        <v>13.56131252</v>
      </c>
      <c r="K76" s="18" t="s">
        <v>404</v>
      </c>
      <c r="L76" s="20" t="s">
        <v>404</v>
      </c>
      <c r="M76" s="18" t="s">
        <v>404</v>
      </c>
      <c r="N76" s="20" t="s">
        <v>404</v>
      </c>
      <c r="O76" s="18" t="s">
        <v>404</v>
      </c>
      <c r="P76" s="20" t="s">
        <v>404</v>
      </c>
      <c r="Q76" s="18" t="n">
        <v>420.38718628</v>
      </c>
      <c r="R76" s="20" t="n">
        <v>6.66999114</v>
      </c>
    </row>
    <row r="77" spans="1:18">
      <c r="A77" s="15" t="s">
        <v>474</v>
      </c>
      <c r="B77" s="17" t="n">
        <v>6062</v>
      </c>
      <c r="C77" s="18">
        <f>(0.0/B77*100)</f>
        <v/>
      </c>
      <c r="D77" s="19" t="n">
        <v>6062</v>
      </c>
      <c r="E77" s="18" t="n">
        <v>444.14520796</v>
      </c>
      <c r="F77" s="20" t="n">
        <v>14.57719932</v>
      </c>
      <c r="G77" s="18" t="n">
        <v>434.02041758</v>
      </c>
      <c r="H77" s="20" t="n">
        <v>4.25637039</v>
      </c>
      <c r="I77" s="18" t="n">
        <v>401.77446444</v>
      </c>
      <c r="J77" s="20" t="n">
        <v>17.10869405</v>
      </c>
      <c r="K77" s="18" t="s">
        <v>404</v>
      </c>
      <c r="L77" s="20" t="s">
        <v>404</v>
      </c>
      <c r="M77" s="18" t="s">
        <v>404</v>
      </c>
      <c r="N77" s="20" t="s">
        <v>404</v>
      </c>
      <c r="O77" s="18" t="s">
        <v>404</v>
      </c>
      <c r="P77" s="20" t="s">
        <v>404</v>
      </c>
      <c r="Q77" s="18" t="n">
        <v>442.57588148</v>
      </c>
      <c r="R77" s="20" t="n">
        <v>7.28047661</v>
      </c>
    </row>
    <row r="78" spans="1:18">
      <c r="A78" s="15" t="s">
        <v>475</v>
      </c>
      <c r="B78" s="17" t="n">
        <v>5826</v>
      </c>
      <c r="C78" s="18">
        <f>(0.0/B78*100)</f>
        <v/>
      </c>
      <c r="D78" s="19" t="n">
        <v>5826</v>
      </c>
      <c r="E78" s="18" t="n">
        <v>485.41535346</v>
      </c>
      <c r="F78" s="20" t="n">
        <v>5.79424895</v>
      </c>
      <c r="G78" s="18" t="n">
        <v>489.08106671</v>
      </c>
      <c r="H78" s="20" t="n">
        <v>10.38671552</v>
      </c>
      <c r="I78" s="18" t="s">
        <v>404</v>
      </c>
      <c r="J78" s="20" t="s">
        <v>404</v>
      </c>
      <c r="K78" s="18" t="s">
        <v>404</v>
      </c>
      <c r="L78" s="20" t="s">
        <v>404</v>
      </c>
      <c r="M78" s="18" t="s">
        <v>404</v>
      </c>
      <c r="N78" s="20" t="s">
        <v>404</v>
      </c>
      <c r="O78" s="18" t="s">
        <v>404</v>
      </c>
      <c r="P78" s="20" t="s">
        <v>404</v>
      </c>
      <c r="Q78" s="18" t="n">
        <v>487.82858531</v>
      </c>
      <c r="R78" s="20" t="n">
        <v>6.93809695</v>
      </c>
    </row>
    <row customHeight="1" ht="25" r="79" spans="1:18">
      <c r="A79" s="15" t="s">
        <v>476</v>
      </c>
      <c r="B79" s="17" t="n">
        <v>1657</v>
      </c>
      <c r="C79" s="18">
        <f>(21.0/B79*100)</f>
        <v/>
      </c>
      <c r="D79" s="19" t="n">
        <v>1636</v>
      </c>
      <c r="E79" s="18" t="n">
        <v>464.86432615</v>
      </c>
      <c r="F79" s="20" t="n">
        <v>35.3227117</v>
      </c>
      <c r="G79" s="18" t="n">
        <v>474.54783456</v>
      </c>
      <c r="H79" s="20" t="n">
        <v>7.89897419</v>
      </c>
      <c r="I79" s="18" t="s">
        <v>404</v>
      </c>
      <c r="J79" s="20" t="s">
        <v>404</v>
      </c>
      <c r="K79" s="18" t="s">
        <v>404</v>
      </c>
      <c r="L79" s="20" t="s">
        <v>404</v>
      </c>
      <c r="M79" s="18" t="s">
        <v>404</v>
      </c>
      <c r="N79" s="20" t="s">
        <v>404</v>
      </c>
      <c r="O79" s="18" t="s">
        <v>404</v>
      </c>
      <c r="P79" s="20" t="s">
        <v>404</v>
      </c>
      <c r="Q79" s="18" t="n">
        <v>479.01712739</v>
      </c>
      <c r="R79" s="20" t="n">
        <v>15.71088435</v>
      </c>
    </row>
    <row r="80" spans="1:18">
      <c r="A80" s="15" t="s">
        <v>477</v>
      </c>
      <c r="B80" s="17" t="n">
        <v>7841</v>
      </c>
      <c r="C80" s="18">
        <f>(0.0/B80*100)</f>
        <v/>
      </c>
      <c r="D80" s="19" t="n">
        <v>7841</v>
      </c>
      <c r="E80" s="18" t="n">
        <v>427.22247135</v>
      </c>
      <c r="F80" s="20" t="n">
        <v>5.00074398</v>
      </c>
      <c r="G80" s="18" t="n">
        <v>427.00722179</v>
      </c>
      <c r="H80" s="20" t="n">
        <v>6.1486929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426.23160182</v>
      </c>
      <c r="F81" s="20" t="n">
        <v>4.34281685</v>
      </c>
      <c r="G81" s="18" t="n">
        <v>442.72900394</v>
      </c>
      <c r="H81" s="20" t="n">
        <v>6.6560518</v>
      </c>
      <c r="I81" s="18" t="n">
        <v>505.675185</v>
      </c>
      <c r="J81" s="20" t="n">
        <v>7.77493105</v>
      </c>
      <c r="K81" s="18" t="s">
        <v>404</v>
      </c>
      <c r="L81" s="20" t="s">
        <v>404</v>
      </c>
      <c r="M81" s="18" t="s">
        <v>404</v>
      </c>
      <c r="N81" s="20" t="s">
        <v>404</v>
      </c>
      <c r="O81" s="18" t="s">
        <v>404</v>
      </c>
      <c r="P81" s="20" t="s">
        <v>404</v>
      </c>
      <c r="Q81" s="18" t="n">
        <v>441.88992875</v>
      </c>
      <c r="R81" s="20" t="n">
        <v>14.42288869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502.29958654</v>
      </c>
      <c r="F7" s="20" t="n">
        <v>2.25683793</v>
      </c>
      <c r="G7" s="18" t="n">
        <v>511.14739583</v>
      </c>
      <c r="H7" s="20" t="n">
        <v>3.95939477</v>
      </c>
      <c r="I7" s="18" t="s">
        <v>404</v>
      </c>
      <c r="J7" s="20" t="s">
        <v>404</v>
      </c>
      <c r="K7" s="18" t="s">
        <v>404</v>
      </c>
      <c r="L7" s="20" t="s">
        <v>404</v>
      </c>
      <c r="M7" s="18" t="s">
        <v>404</v>
      </c>
      <c r="N7" s="20" t="s">
        <v>404</v>
      </c>
      <c r="O7" s="18" t="s">
        <v>404</v>
      </c>
      <c r="P7" s="20" t="s">
        <v>404</v>
      </c>
      <c r="Q7" s="18" t="n">
        <v>494.39583918</v>
      </c>
      <c r="R7" s="20" t="n">
        <v>8.34299392</v>
      </c>
    </row>
    <row r="8" spans="1:18">
      <c r="A8" s="15" t="s">
        <v>405</v>
      </c>
      <c r="B8" s="17" t="n">
        <v>7007</v>
      </c>
      <c r="C8" s="18">
        <f>(0.0/B8*100)</f>
        <v/>
      </c>
      <c r="D8" s="19" t="n">
        <v>7007</v>
      </c>
      <c r="E8" s="18" t="n">
        <v>426.95727796</v>
      </c>
      <c r="F8" s="20" t="n">
        <v>7.83584314</v>
      </c>
      <c r="G8" s="18" t="n">
        <v>504.30887766</v>
      </c>
      <c r="H8" s="20" t="n">
        <v>4.45276823</v>
      </c>
      <c r="I8" s="18" t="n">
        <v>466.6088784</v>
      </c>
      <c r="J8" s="20" t="n">
        <v>20.70904875</v>
      </c>
      <c r="K8" s="18" t="s">
        <v>404</v>
      </c>
      <c r="L8" s="20" t="s">
        <v>404</v>
      </c>
      <c r="M8" s="18" t="s">
        <v>404</v>
      </c>
      <c r="N8" s="20" t="s">
        <v>404</v>
      </c>
      <c r="O8" s="18" t="s">
        <v>404</v>
      </c>
      <c r="P8" s="20" t="s">
        <v>404</v>
      </c>
      <c r="Q8" s="18" t="n">
        <v>492.16368734</v>
      </c>
      <c r="R8" s="20" t="n">
        <v>14.95608323</v>
      </c>
    </row>
    <row r="9" spans="1:18">
      <c r="A9" s="15" t="s">
        <v>406</v>
      </c>
      <c r="B9" s="17" t="n">
        <v>9651</v>
      </c>
      <c r="C9" s="18">
        <f>(575.0/B9*100)</f>
        <v/>
      </c>
      <c r="D9" s="19" t="n">
        <v>9076</v>
      </c>
      <c r="E9" s="18" t="n">
        <v>483.42705431</v>
      </c>
      <c r="F9" s="20" t="n">
        <v>6.86956296</v>
      </c>
      <c r="G9" s="18" t="n">
        <v>512.09972261</v>
      </c>
      <c r="H9" s="20" t="n">
        <v>4.84559239</v>
      </c>
      <c r="I9" s="18" t="n">
        <v>506.54639319</v>
      </c>
      <c r="J9" s="20" t="n">
        <v>29.63683772</v>
      </c>
      <c r="K9" s="18" t="s">
        <v>404</v>
      </c>
      <c r="L9" s="20" t="s">
        <v>404</v>
      </c>
      <c r="M9" s="18" t="s">
        <v>404</v>
      </c>
      <c r="N9" s="20" t="s">
        <v>404</v>
      </c>
      <c r="O9" s="18" t="s">
        <v>404</v>
      </c>
      <c r="P9" s="20" t="s">
        <v>404</v>
      </c>
      <c r="Q9" s="18" t="n">
        <v>519.00370617</v>
      </c>
      <c r="R9" s="20" t="n">
        <v>17.01784944</v>
      </c>
    </row>
    <row r="10" spans="1:18">
      <c r="A10" s="15" t="s">
        <v>407</v>
      </c>
      <c r="B10" s="17" t="n">
        <v>20058</v>
      </c>
      <c r="C10" s="18">
        <f>(3112.0/B10*100)</f>
        <v/>
      </c>
      <c r="D10" s="19" t="n">
        <v>16946</v>
      </c>
      <c r="E10" s="18" t="n">
        <v>525.3939474699999</v>
      </c>
      <c r="F10" s="20" t="n">
        <v>3.06123692</v>
      </c>
      <c r="G10" s="18" t="n">
        <v>530.36226736</v>
      </c>
      <c r="H10" s="20" t="n">
        <v>4.5794353</v>
      </c>
      <c r="I10" s="18" t="n">
        <v>574.86121621</v>
      </c>
      <c r="J10" s="20" t="n">
        <v>10.5507028</v>
      </c>
      <c r="K10" s="18" t="s">
        <v>404</v>
      </c>
      <c r="L10" s="20" t="s">
        <v>404</v>
      </c>
      <c r="M10" s="18" t="s">
        <v>404</v>
      </c>
      <c r="N10" s="20" t="s">
        <v>404</v>
      </c>
      <c r="O10" s="18" t="s">
        <v>404</v>
      </c>
      <c r="P10" s="20" t="s">
        <v>404</v>
      </c>
      <c r="Q10" s="18" t="n">
        <v>520.30486137</v>
      </c>
      <c r="R10" s="20" t="n">
        <v>18.89529473</v>
      </c>
    </row>
    <row r="11" spans="1:18">
      <c r="A11" s="15" t="s">
        <v>408</v>
      </c>
      <c r="B11" s="17" t="n">
        <v>7053</v>
      </c>
      <c r="C11" s="18">
        <f>(137.0/B11*100)</f>
        <v/>
      </c>
      <c r="D11" s="19" t="n">
        <v>6916</v>
      </c>
      <c r="E11" s="18" t="n">
        <v>463.77820191</v>
      </c>
      <c r="F11" s="20" t="n">
        <v>5.80687205</v>
      </c>
      <c r="G11" s="18" t="n">
        <v>459.37331714</v>
      </c>
      <c r="H11" s="20" t="n">
        <v>4.88893243</v>
      </c>
      <c r="I11" s="18" t="n">
        <v>423.48994856</v>
      </c>
      <c r="J11" s="20" t="n">
        <v>17.55221623</v>
      </c>
      <c r="K11" s="18" t="s">
        <v>404</v>
      </c>
      <c r="L11" s="20" t="s">
        <v>404</v>
      </c>
      <c r="M11" s="18" t="s">
        <v>404</v>
      </c>
      <c r="N11" s="20" t="s">
        <v>404</v>
      </c>
      <c r="O11" s="18" t="s">
        <v>404</v>
      </c>
      <c r="P11" s="20" t="s">
        <v>404</v>
      </c>
      <c r="Q11" s="18" t="n">
        <v>445.28979411</v>
      </c>
      <c r="R11" s="20" t="n">
        <v>29.03471038</v>
      </c>
    </row>
    <row r="12" spans="1:18">
      <c r="A12" s="15" t="s">
        <v>409</v>
      </c>
      <c r="B12" s="17" t="n">
        <v>6894</v>
      </c>
      <c r="C12" s="18">
        <f>(106.0/B12*100)</f>
        <v/>
      </c>
      <c r="D12" s="19" t="n">
        <v>6788</v>
      </c>
      <c r="E12" s="18" t="n">
        <v>504.46777699</v>
      </c>
      <c r="F12" s="20" t="n">
        <v>4.26032656</v>
      </c>
      <c r="G12" s="18" t="n">
        <v>470.31858</v>
      </c>
      <c r="H12" s="20" t="n">
        <v>4.832205</v>
      </c>
      <c r="I12" s="18" t="n">
        <v>410.91425449</v>
      </c>
      <c r="J12" s="20" t="n">
        <v>10.00626974</v>
      </c>
      <c r="K12" s="18" t="s">
        <v>404</v>
      </c>
      <c r="L12" s="20" t="s">
        <v>404</v>
      </c>
      <c r="M12" s="18" t="s">
        <v>404</v>
      </c>
      <c r="N12" s="20" t="s">
        <v>404</v>
      </c>
      <c r="O12" s="18" t="s">
        <v>404</v>
      </c>
      <c r="P12" s="20" t="s">
        <v>404</v>
      </c>
      <c r="Q12" s="18" t="n">
        <v>458.79469091</v>
      </c>
      <c r="R12" s="20" t="n">
        <v>19.21602098</v>
      </c>
    </row>
    <row r="13" spans="1:18">
      <c r="A13" s="15" t="s">
        <v>410</v>
      </c>
      <c r="B13" s="17" t="n">
        <v>7161</v>
      </c>
      <c r="C13" s="18">
        <f>(1175.0/B13*100)</f>
        <v/>
      </c>
      <c r="D13" s="19" t="n">
        <v>5986</v>
      </c>
      <c r="E13" s="18" t="n">
        <v>499.96829955</v>
      </c>
      <c r="F13" s="20" t="n">
        <v>3.79441663</v>
      </c>
      <c r="G13" s="18" t="n">
        <v>499.86352419</v>
      </c>
      <c r="H13" s="20" t="n">
        <v>5.55867328</v>
      </c>
      <c r="I13" s="18" t="n">
        <v>501.03250557</v>
      </c>
      <c r="J13" s="20" t="n">
        <v>8.45176485</v>
      </c>
      <c r="K13" s="18" t="s">
        <v>404</v>
      </c>
      <c r="L13" s="20" t="s">
        <v>404</v>
      </c>
      <c r="M13" s="18" t="s">
        <v>404</v>
      </c>
      <c r="N13" s="20" t="s">
        <v>404</v>
      </c>
      <c r="O13" s="18" t="s">
        <v>404</v>
      </c>
      <c r="P13" s="20" t="s">
        <v>404</v>
      </c>
      <c r="Q13" s="18" t="n">
        <v>493.57230904</v>
      </c>
      <c r="R13" s="20" t="n">
        <v>15.56757271</v>
      </c>
    </row>
    <row r="14" spans="1:18">
      <c r="A14" s="15" t="s">
        <v>411</v>
      </c>
      <c r="B14" s="17" t="n">
        <v>5587</v>
      </c>
      <c r="C14" s="18">
        <f>(75.0/B14*100)</f>
        <v/>
      </c>
      <c r="D14" s="19" t="n">
        <v>5512</v>
      </c>
      <c r="E14" s="18" t="n">
        <v>510.89601871</v>
      </c>
      <c r="F14" s="20" t="n">
        <v>3.90099038</v>
      </c>
      <c r="G14" s="18" t="n">
        <v>523.8840287</v>
      </c>
      <c r="H14" s="20" t="n">
        <v>2.96464224</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527.62050383</v>
      </c>
      <c r="F15" s="20" t="n">
        <v>6.04702872</v>
      </c>
      <c r="G15" s="18" t="n">
        <v>525.80107892</v>
      </c>
      <c r="H15" s="20" t="n">
        <v>2.93229088</v>
      </c>
      <c r="I15" s="18" t="n">
        <v>557.7863252</v>
      </c>
      <c r="J15" s="20" t="n">
        <v>24.52307226</v>
      </c>
      <c r="K15" s="18" t="s">
        <v>404</v>
      </c>
      <c r="L15" s="20" t="s">
        <v>404</v>
      </c>
      <c r="M15" s="18" t="s">
        <v>404</v>
      </c>
      <c r="N15" s="20" t="s">
        <v>404</v>
      </c>
      <c r="O15" s="18" t="s">
        <v>404</v>
      </c>
      <c r="P15" s="20" t="s">
        <v>404</v>
      </c>
      <c r="Q15" s="18" t="n">
        <v>517.26004679</v>
      </c>
      <c r="R15" s="20" t="n">
        <v>13.69596725</v>
      </c>
    </row>
    <row r="16" spans="1:18">
      <c r="A16" s="15" t="s">
        <v>413</v>
      </c>
      <c r="B16" s="17" t="n">
        <v>6108</v>
      </c>
      <c r="C16" s="18">
        <f>(495.0/B16*100)</f>
        <v/>
      </c>
      <c r="D16" s="19" t="n">
        <v>5613</v>
      </c>
      <c r="E16" s="18" t="n">
        <v>501.11976026</v>
      </c>
      <c r="F16" s="20" t="n">
        <v>4.75867025</v>
      </c>
      <c r="G16" s="18" t="n">
        <v>512.0400032</v>
      </c>
      <c r="H16" s="20" t="n">
        <v>8.068232699999999</v>
      </c>
      <c r="I16" s="18" t="n">
        <v>453.02800843</v>
      </c>
      <c r="J16" s="20" t="n">
        <v>23.24152593</v>
      </c>
      <c r="K16" s="18" t="s">
        <v>404</v>
      </c>
      <c r="L16" s="20" t="s">
        <v>404</v>
      </c>
      <c r="M16" s="18" t="s">
        <v>404</v>
      </c>
      <c r="N16" s="20" t="s">
        <v>404</v>
      </c>
      <c r="O16" s="18" t="s">
        <v>404</v>
      </c>
      <c r="P16" s="20" t="s">
        <v>404</v>
      </c>
      <c r="Q16" s="18" t="n">
        <v>518.17082468</v>
      </c>
      <c r="R16" s="20" t="n">
        <v>31.88873582</v>
      </c>
    </row>
    <row r="17" spans="1:18">
      <c r="A17" s="15" t="s">
        <v>414</v>
      </c>
      <c r="B17" s="17" t="n">
        <v>6504</v>
      </c>
      <c r="C17" s="18">
        <f>(1325.0/B17*100)</f>
        <v/>
      </c>
      <c r="D17" s="19" t="n">
        <v>5179</v>
      </c>
      <c r="E17" s="18" t="n">
        <v>469.98468735</v>
      </c>
      <c r="F17" s="20" t="n">
        <v>6.65163285</v>
      </c>
      <c r="G17" s="18" t="n">
        <v>537.42049869</v>
      </c>
      <c r="H17" s="20" t="n">
        <v>5.41596223</v>
      </c>
      <c r="I17" s="18" t="n">
        <v>555.97821015</v>
      </c>
      <c r="J17" s="20" t="n">
        <v>18.13321394</v>
      </c>
      <c r="K17" s="18" t="s">
        <v>404</v>
      </c>
      <c r="L17" s="20" t="s">
        <v>404</v>
      </c>
      <c r="M17" s="18" t="s">
        <v>404</v>
      </c>
      <c r="N17" s="20" t="s">
        <v>404</v>
      </c>
      <c r="O17" s="18" t="s">
        <v>404</v>
      </c>
      <c r="P17" s="20" t="s">
        <v>404</v>
      </c>
      <c r="Q17" s="18" t="n">
        <v>515.70955577</v>
      </c>
      <c r="R17" s="20" t="n">
        <v>24.01558491</v>
      </c>
    </row>
    <row r="18" spans="1:18">
      <c r="A18" s="15" t="s">
        <v>415</v>
      </c>
      <c r="B18" s="17" t="n">
        <v>5532</v>
      </c>
      <c r="C18" s="18">
        <f>(0.0/B18*100)</f>
        <v/>
      </c>
      <c r="D18" s="19" t="n">
        <v>5532</v>
      </c>
      <c r="E18" s="18" t="n">
        <v>467.82507989</v>
      </c>
      <c r="F18" s="20" t="n">
        <v>7.70028126</v>
      </c>
      <c r="G18" s="18" t="n">
        <v>467.21325258</v>
      </c>
      <c r="H18" s="20" t="n">
        <v>6.30799624</v>
      </c>
      <c r="I18" s="18" t="n">
        <v>452.51928893</v>
      </c>
      <c r="J18" s="20" t="n">
        <v>31.7941718</v>
      </c>
      <c r="K18" s="18" t="s">
        <v>404</v>
      </c>
      <c r="L18" s="20" t="s">
        <v>404</v>
      </c>
      <c r="M18" s="18" t="s">
        <v>404</v>
      </c>
      <c r="N18" s="20" t="s">
        <v>404</v>
      </c>
      <c r="O18" s="18" t="s">
        <v>404</v>
      </c>
      <c r="P18" s="20" t="s">
        <v>404</v>
      </c>
      <c r="Q18" s="18" t="n">
        <v>460.25155778</v>
      </c>
      <c r="R18" s="20" t="n">
        <v>15.55094166</v>
      </c>
    </row>
    <row r="19" spans="1:18">
      <c r="A19" s="15" t="s">
        <v>416</v>
      </c>
      <c r="B19" s="17" t="n">
        <v>5658</v>
      </c>
      <c r="C19" s="18">
        <f>(327.0/B19*100)</f>
        <v/>
      </c>
      <c r="D19" s="19" t="n">
        <v>5331</v>
      </c>
      <c r="E19" s="18" t="n">
        <v>483.86029834</v>
      </c>
      <c r="F19" s="20" t="n">
        <v>4.27488096</v>
      </c>
      <c r="G19" s="18" t="n">
        <v>429.49030193</v>
      </c>
      <c r="H19" s="20" t="n">
        <v>12.62388567</v>
      </c>
      <c r="I19" s="18" t="n">
        <v>496.60113264</v>
      </c>
      <c r="J19" s="20" t="n">
        <v>31.80045841</v>
      </c>
      <c r="K19" s="18" t="s">
        <v>404</v>
      </c>
      <c r="L19" s="20" t="s">
        <v>404</v>
      </c>
      <c r="M19" s="18" t="s">
        <v>404</v>
      </c>
      <c r="N19" s="20" t="s">
        <v>404</v>
      </c>
      <c r="O19" s="18" t="s">
        <v>404</v>
      </c>
      <c r="P19" s="20" t="s">
        <v>404</v>
      </c>
      <c r="Q19" s="18" t="n">
        <v>428.28559174</v>
      </c>
      <c r="R19" s="20" t="n">
        <v>27.17079417</v>
      </c>
    </row>
    <row r="20" spans="1:18">
      <c r="A20" s="15" t="s">
        <v>417</v>
      </c>
      <c r="B20" s="17" t="n">
        <v>3371</v>
      </c>
      <c r="C20" s="18">
        <f>(24.0/B20*100)</f>
        <v/>
      </c>
      <c r="D20" s="19" t="n">
        <v>3347</v>
      </c>
      <c r="E20" s="18" t="n">
        <v>480.12632991</v>
      </c>
      <c r="F20" s="20" t="n">
        <v>2.48567458</v>
      </c>
      <c r="G20" s="18" t="n">
        <v>484.25285398</v>
      </c>
      <c r="H20" s="20" t="n">
        <v>2.9619063</v>
      </c>
      <c r="I20" s="18" t="n">
        <v>426.40696842</v>
      </c>
      <c r="J20" s="20" t="n">
        <v>18.78917593</v>
      </c>
      <c r="K20" s="18" t="s">
        <v>404</v>
      </c>
      <c r="L20" s="20" t="s">
        <v>404</v>
      </c>
      <c r="M20" s="18" t="s">
        <v>404</v>
      </c>
      <c r="N20" s="20" t="s">
        <v>404</v>
      </c>
      <c r="O20" s="18" t="s">
        <v>404</v>
      </c>
      <c r="P20" s="20" t="s">
        <v>404</v>
      </c>
      <c r="Q20" s="18" t="n">
        <v>476.50539033</v>
      </c>
      <c r="R20" s="20" t="n">
        <v>9.356838720000001</v>
      </c>
    </row>
    <row r="21" spans="1:18">
      <c r="A21" s="15" t="s">
        <v>418</v>
      </c>
      <c r="B21" s="17" t="n">
        <v>5741</v>
      </c>
      <c r="C21" s="18">
        <f>(0.0/B21*100)</f>
        <v/>
      </c>
      <c r="D21" s="19" t="n">
        <v>5741</v>
      </c>
      <c r="E21" s="18" t="n">
        <v>520.22286231</v>
      </c>
      <c r="F21" s="20" t="n">
        <v>3.18747186</v>
      </c>
      <c r="G21" s="18" t="n">
        <v>534.34041129</v>
      </c>
      <c r="H21" s="20" t="n">
        <v>7.06921515</v>
      </c>
      <c r="I21" s="18" t="n">
        <v>511.53940143</v>
      </c>
      <c r="J21" s="20" t="n">
        <v>7.28365803</v>
      </c>
      <c r="K21" s="18" t="s">
        <v>404</v>
      </c>
      <c r="L21" s="20" t="s">
        <v>404</v>
      </c>
      <c r="M21" s="18" t="s">
        <v>404</v>
      </c>
      <c r="N21" s="20" t="s">
        <v>404</v>
      </c>
      <c r="O21" s="18" t="s">
        <v>404</v>
      </c>
      <c r="P21" s="20" t="s">
        <v>404</v>
      </c>
      <c r="Q21" s="18" t="n">
        <v>504.74150647</v>
      </c>
      <c r="R21" s="20" t="n">
        <v>10.18821332</v>
      </c>
    </row>
    <row r="22" spans="1:18">
      <c r="A22" s="15" t="s">
        <v>419</v>
      </c>
      <c r="B22" s="17" t="n">
        <v>6598</v>
      </c>
      <c r="C22" s="18">
        <f>(0.0/B22*100)</f>
        <v/>
      </c>
      <c r="D22" s="19" t="n">
        <v>6598</v>
      </c>
      <c r="E22" s="18" t="n">
        <v>477.68693486</v>
      </c>
      <c r="F22" s="20" t="n">
        <v>3.9568737</v>
      </c>
      <c r="G22" s="18" t="n">
        <v>485.85146041</v>
      </c>
      <c r="H22" s="20" t="n">
        <v>24.67017867</v>
      </c>
      <c r="I22" s="18" t="n">
        <v>499.77848672</v>
      </c>
      <c r="J22" s="20" t="n">
        <v>29.33487193</v>
      </c>
      <c r="K22" s="18" t="s">
        <v>404</v>
      </c>
      <c r="L22" s="20" t="s">
        <v>404</v>
      </c>
      <c r="M22" s="18" t="s">
        <v>404</v>
      </c>
      <c r="N22" s="20" t="s">
        <v>404</v>
      </c>
      <c r="O22" s="18" t="s">
        <v>404</v>
      </c>
      <c r="P22" s="20" t="s">
        <v>404</v>
      </c>
      <c r="Q22" s="18" t="n">
        <v>490.55652159</v>
      </c>
      <c r="R22" s="20" t="n">
        <v>22.54146818</v>
      </c>
    </row>
    <row r="23" spans="1:18">
      <c r="A23" s="15" t="s">
        <v>420</v>
      </c>
      <c r="B23" s="17" t="n">
        <v>11583</v>
      </c>
      <c r="C23" s="18">
        <f>(3185.0/B23*100)</f>
        <v/>
      </c>
      <c r="D23" s="19" t="n">
        <v>8398</v>
      </c>
      <c r="E23" s="18" t="n">
        <v>484.00748293</v>
      </c>
      <c r="F23" s="20" t="n">
        <v>5.27466502</v>
      </c>
      <c r="G23" s="18" t="n">
        <v>497.46526666</v>
      </c>
      <c r="H23" s="20" t="n">
        <v>7.77959781</v>
      </c>
      <c r="I23" s="18" t="n">
        <v>471.15256927</v>
      </c>
      <c r="J23" s="20" t="n">
        <v>22.80420938</v>
      </c>
      <c r="K23" s="18" t="s">
        <v>404</v>
      </c>
      <c r="L23" s="20" t="s">
        <v>404</v>
      </c>
      <c r="M23" s="18" t="s">
        <v>404</v>
      </c>
      <c r="N23" s="20" t="s">
        <v>404</v>
      </c>
      <c r="O23" s="18" t="s">
        <v>404</v>
      </c>
      <c r="P23" s="20" t="s">
        <v>404</v>
      </c>
      <c r="Q23" s="18" t="n">
        <v>518.06414245</v>
      </c>
      <c r="R23" s="20" t="n">
        <v>18.50020066</v>
      </c>
    </row>
    <row r="24" spans="1:18">
      <c r="A24" s="15" t="s">
        <v>421</v>
      </c>
      <c r="B24" s="17" t="n">
        <v>6647</v>
      </c>
      <c r="C24" s="18">
        <f>(0.0/B24*100)</f>
        <v/>
      </c>
      <c r="D24" s="19" t="n">
        <v>6647</v>
      </c>
      <c r="E24" s="18" t="n">
        <v>512.05565401</v>
      </c>
      <c r="F24" s="20" t="n">
        <v>4.74226827</v>
      </c>
      <c r="G24" s="18" t="n">
        <v>522.2213341200001</v>
      </c>
      <c r="H24" s="20" t="n">
        <v>7.00972505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524.20547006</v>
      </c>
      <c r="F25" s="20" t="n">
        <v>4.39339839</v>
      </c>
      <c r="G25" s="18" t="n">
        <v>507.53255841</v>
      </c>
      <c r="H25" s="20" t="n">
        <v>6.9630585</v>
      </c>
      <c r="I25" s="18" t="n">
        <v>428.82939861</v>
      </c>
      <c r="J25" s="20" t="n">
        <v>33.92674441</v>
      </c>
      <c r="K25" s="18" t="s">
        <v>404</v>
      </c>
      <c r="L25" s="20" t="s">
        <v>404</v>
      </c>
      <c r="M25" s="18" t="s">
        <v>404</v>
      </c>
      <c r="N25" s="20" t="s">
        <v>404</v>
      </c>
      <c r="O25" s="18" t="s">
        <v>404</v>
      </c>
      <c r="P25" s="20" t="s">
        <v>404</v>
      </c>
      <c r="Q25" s="18" t="n">
        <v>516.62485723</v>
      </c>
      <c r="R25" s="20" t="n">
        <v>32.08157618</v>
      </c>
    </row>
    <row r="26" spans="1:18">
      <c r="A26" s="15" t="s">
        <v>423</v>
      </c>
      <c r="B26" s="17" t="n">
        <v>4869</v>
      </c>
      <c r="C26" s="18">
        <f>(11.0/B26*100)</f>
        <v/>
      </c>
      <c r="D26" s="19" t="n">
        <v>4858</v>
      </c>
      <c r="E26" s="18" t="n">
        <v>494.11498385</v>
      </c>
      <c r="F26" s="20" t="n">
        <v>2.89071043</v>
      </c>
      <c r="G26" s="18" t="n">
        <v>483.83072653</v>
      </c>
      <c r="H26" s="20" t="n">
        <v>2.88025968</v>
      </c>
      <c r="I26" s="18" t="n">
        <v>468.84242157</v>
      </c>
      <c r="J26" s="20" t="n">
        <v>18.3846845</v>
      </c>
      <c r="K26" s="18" t="s">
        <v>404</v>
      </c>
      <c r="L26" s="20" t="s">
        <v>404</v>
      </c>
      <c r="M26" s="18" t="s">
        <v>404</v>
      </c>
      <c r="N26" s="20" t="s">
        <v>404</v>
      </c>
      <c r="O26" s="18" t="s">
        <v>404</v>
      </c>
      <c r="P26" s="20" t="s">
        <v>404</v>
      </c>
      <c r="Q26" s="18" t="n">
        <v>471.44041163</v>
      </c>
      <c r="R26" s="20" t="n">
        <v>15.44279034</v>
      </c>
    </row>
    <row r="27" spans="1:18">
      <c r="A27" s="15" t="s">
        <v>424</v>
      </c>
      <c r="B27" s="17" t="n">
        <v>5299</v>
      </c>
      <c r="C27" s="18">
        <f>(0.0/B27*100)</f>
        <v/>
      </c>
      <c r="D27" s="19" t="n">
        <v>5299</v>
      </c>
      <c r="E27" s="18" t="n">
        <v>474.80057802</v>
      </c>
      <c r="F27" s="20" t="n">
        <v>2.00954899</v>
      </c>
      <c r="G27" s="18" t="n">
        <v>490.19460046</v>
      </c>
      <c r="H27" s="20" t="n">
        <v>1.70040038</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(377.0/B28*100)</f>
        <v/>
      </c>
      <c r="D28" s="19" t="n">
        <v>7191</v>
      </c>
      <c r="E28" s="18" t="n">
        <v>420.31606032</v>
      </c>
      <c r="F28" s="20" t="n">
        <v>3.36796126</v>
      </c>
      <c r="G28" s="18" t="n">
        <v>433.21532524</v>
      </c>
      <c r="H28" s="20" t="n">
        <v>6.52707525</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496.52298379</v>
      </c>
      <c r="F29" s="20" t="n">
        <v>6.80708301</v>
      </c>
      <c r="G29" s="18" t="n">
        <v>523.36542447</v>
      </c>
      <c r="H29" s="20" t="n">
        <v>11.43417546</v>
      </c>
      <c r="I29" s="18" t="n">
        <v>485.11514984</v>
      </c>
      <c r="J29" s="20" t="n">
        <v>11.57716724</v>
      </c>
      <c r="K29" s="18" t="s">
        <v>404</v>
      </c>
      <c r="L29" s="20" t="s">
        <v>404</v>
      </c>
      <c r="M29" s="18" t="s">
        <v>404</v>
      </c>
      <c r="N29" s="20" t="s">
        <v>404</v>
      </c>
      <c r="O29" s="18" t="s">
        <v>404</v>
      </c>
      <c r="P29" s="20" t="s">
        <v>404</v>
      </c>
      <c r="Q29" s="18" t="n">
        <v>522.2318431</v>
      </c>
      <c r="R29" s="20" t="n">
        <v>51.74344135</v>
      </c>
    </row>
    <row r="30" spans="1:18">
      <c r="A30" s="15" t="s">
        <v>427</v>
      </c>
      <c r="B30" s="17" t="n">
        <v>4520</v>
      </c>
      <c r="C30" s="18">
        <f>(1053.0/B30*100)</f>
        <v/>
      </c>
      <c r="D30" s="19" t="n">
        <v>3467</v>
      </c>
      <c r="E30" s="18" t="n">
        <v>514.9771439800001</v>
      </c>
      <c r="F30" s="20" t="n">
        <v>3.49304575</v>
      </c>
      <c r="G30" s="18" t="n">
        <v>507.93594572</v>
      </c>
      <c r="H30" s="20" t="n">
        <v>11.58597327</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510.27484923</v>
      </c>
      <c r="F31" s="20" t="n">
        <v>3.85188334</v>
      </c>
      <c r="G31" s="18" t="n">
        <v>518.55724522</v>
      </c>
      <c r="H31" s="20" t="n">
        <v>4.53304725</v>
      </c>
      <c r="I31" s="18" t="n">
        <v>505.9367004</v>
      </c>
      <c r="J31" s="20" t="n">
        <v>11.94714589</v>
      </c>
      <c r="K31" s="18" t="s">
        <v>404</v>
      </c>
      <c r="L31" s="20" t="s">
        <v>404</v>
      </c>
      <c r="M31" s="18" t="s">
        <v>404</v>
      </c>
      <c r="N31" s="20" t="s">
        <v>404</v>
      </c>
      <c r="O31" s="18" t="s">
        <v>404</v>
      </c>
      <c r="P31" s="20" t="s">
        <v>404</v>
      </c>
      <c r="Q31" s="18" t="n">
        <v>518.2105907500001</v>
      </c>
      <c r="R31" s="20" t="n">
        <v>12.98636363</v>
      </c>
    </row>
    <row r="32" spans="1:18">
      <c r="A32" s="15" t="s">
        <v>429</v>
      </c>
      <c r="B32" s="17" t="n">
        <v>4478</v>
      </c>
      <c r="C32" s="18">
        <f>(0.0/B32*100)</f>
        <v/>
      </c>
      <c r="D32" s="19" t="n">
        <v>4478</v>
      </c>
      <c r="E32" s="18" t="n">
        <v>505.27597033</v>
      </c>
      <c r="F32" s="20" t="n">
        <v>3.3851143</v>
      </c>
      <c r="G32" s="18" t="n">
        <v>503.29554093</v>
      </c>
      <c r="H32" s="20" t="n">
        <v>3.53235965</v>
      </c>
      <c r="I32" s="18" t="n">
        <v>532.45615257</v>
      </c>
      <c r="J32" s="20" t="n">
        <v>16.58765802</v>
      </c>
      <c r="K32" s="18" t="s">
        <v>404</v>
      </c>
      <c r="L32" s="20" t="s">
        <v>404</v>
      </c>
      <c r="M32" s="18" t="s">
        <v>404</v>
      </c>
      <c r="N32" s="20" t="s">
        <v>404</v>
      </c>
      <c r="O32" s="18" t="s">
        <v>404</v>
      </c>
      <c r="P32" s="20" t="s">
        <v>404</v>
      </c>
      <c r="Q32" s="18" t="n">
        <v>526.52895374</v>
      </c>
      <c r="R32" s="20" t="n">
        <v>33.7518333</v>
      </c>
    </row>
    <row r="33" spans="1:18">
      <c r="A33" s="15" t="s">
        <v>430</v>
      </c>
      <c r="B33" s="17" t="n">
        <v>7325</v>
      </c>
      <c r="C33" s="18">
        <f>(29.0/B33*100)</f>
        <v/>
      </c>
      <c r="D33" s="19" t="n">
        <v>7296</v>
      </c>
      <c r="E33" s="18" t="n">
        <v>503.77747078</v>
      </c>
      <c r="F33" s="20" t="n">
        <v>4.13375655</v>
      </c>
      <c r="G33" s="18" t="n">
        <v>513.3376836</v>
      </c>
      <c r="H33" s="20" t="n">
        <v>4.5102734</v>
      </c>
      <c r="I33" s="18" t="n">
        <v>420.73071339</v>
      </c>
      <c r="J33" s="20" t="n">
        <v>5.67405709</v>
      </c>
      <c r="K33" s="18" t="s">
        <v>404</v>
      </c>
      <c r="L33" s="20" t="s">
        <v>404</v>
      </c>
      <c r="M33" s="18" t="s">
        <v>404</v>
      </c>
      <c r="N33" s="20" t="s">
        <v>404</v>
      </c>
      <c r="O33" s="18" t="s">
        <v>404</v>
      </c>
      <c r="P33" s="20" t="s">
        <v>404</v>
      </c>
      <c r="Q33" s="18" t="n">
        <v>507.29413375</v>
      </c>
      <c r="R33" s="20" t="n">
        <v>18.51342579</v>
      </c>
    </row>
    <row r="34" spans="1:18">
      <c r="A34" s="15" t="s">
        <v>431</v>
      </c>
      <c r="B34" s="17" t="n">
        <v>6350</v>
      </c>
      <c r="C34" s="18">
        <f>(0.0/B34*100)</f>
        <v/>
      </c>
      <c r="D34" s="19" t="n">
        <v>6350</v>
      </c>
      <c r="E34" s="18" t="n">
        <v>467.43909265</v>
      </c>
      <c r="F34" s="20" t="n">
        <v>5.12301822</v>
      </c>
      <c r="G34" s="18" t="n">
        <v>434.03028519</v>
      </c>
      <c r="H34" s="20" t="n">
        <v>6.08930397</v>
      </c>
      <c r="I34" s="18" t="n">
        <v>428.74588183</v>
      </c>
      <c r="J34" s="20" t="n">
        <v>41.16416166</v>
      </c>
      <c r="K34" s="18" t="s">
        <v>404</v>
      </c>
      <c r="L34" s="20" t="s">
        <v>404</v>
      </c>
      <c r="M34" s="18" t="s">
        <v>404</v>
      </c>
      <c r="N34" s="20" t="s">
        <v>404</v>
      </c>
      <c r="O34" s="18" t="s">
        <v>404</v>
      </c>
      <c r="P34" s="20" t="s">
        <v>404</v>
      </c>
      <c r="Q34" s="18" t="n">
        <v>471.24340743</v>
      </c>
      <c r="R34" s="20" t="n">
        <v>14.53330453</v>
      </c>
    </row>
    <row r="35" spans="1:18">
      <c r="A35" s="15" t="s">
        <v>432</v>
      </c>
      <c r="B35" s="17" t="n">
        <v>6406</v>
      </c>
      <c r="C35" s="18">
        <f>(450.0/B35*100)</f>
        <v/>
      </c>
      <c r="D35" s="19" t="n">
        <v>5956</v>
      </c>
      <c r="E35" s="18" t="n">
        <v>503.03749905</v>
      </c>
      <c r="F35" s="20" t="n">
        <v>2.94619543</v>
      </c>
      <c r="G35" s="18" t="n">
        <v>512.59428111</v>
      </c>
      <c r="H35" s="20" t="n">
        <v>1.73380737</v>
      </c>
      <c r="I35" s="18" t="n">
        <v>480.29015198</v>
      </c>
      <c r="J35" s="20" t="n">
        <v>4.18430938</v>
      </c>
      <c r="K35" s="18" t="s">
        <v>404</v>
      </c>
      <c r="L35" s="20" t="s">
        <v>404</v>
      </c>
      <c r="M35" s="18" t="s">
        <v>404</v>
      </c>
      <c r="N35" s="20" t="s">
        <v>404</v>
      </c>
      <c r="O35" s="18" t="s">
        <v>404</v>
      </c>
      <c r="P35" s="20" t="s">
        <v>404</v>
      </c>
      <c r="Q35" s="18" t="n">
        <v>489.36726234</v>
      </c>
      <c r="R35" s="20" t="n">
        <v>6.5224682</v>
      </c>
    </row>
    <row r="36" spans="1:18">
      <c r="A36" s="15" t="s">
        <v>433</v>
      </c>
      <c r="B36" s="17" t="n">
        <v>6736</v>
      </c>
      <c r="C36" s="18">
        <f>(147.0/B36*100)</f>
        <v/>
      </c>
      <c r="D36" s="19" t="n">
        <v>6589</v>
      </c>
      <c r="E36" s="18" t="n">
        <v>496.00674502</v>
      </c>
      <c r="F36" s="20" t="n">
        <v>4.06047495</v>
      </c>
      <c r="G36" s="18" t="n">
        <v>495.35224118</v>
      </c>
      <c r="H36" s="20" t="n">
        <v>3.45822785</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499.75757128</v>
      </c>
      <c r="F37" s="20" t="n">
        <v>7.18330486</v>
      </c>
      <c r="G37" s="18" t="n">
        <v>500.22948121</v>
      </c>
      <c r="H37" s="20" t="n">
        <v>3.73917165</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473.47368736</v>
      </c>
      <c r="F38" s="20" t="n">
        <v>5.92448136</v>
      </c>
      <c r="G38" s="18" t="n">
        <v>503.70658366</v>
      </c>
      <c r="H38" s="20" t="n">
        <v>4.76939903</v>
      </c>
      <c r="I38" s="18" t="n">
        <v>525.09157312</v>
      </c>
      <c r="J38" s="20" t="n">
        <v>12.39842</v>
      </c>
      <c r="K38" s="18" t="s">
        <v>404</v>
      </c>
      <c r="L38" s="20" t="s">
        <v>404</v>
      </c>
      <c r="M38" s="18" t="s">
        <v>404</v>
      </c>
      <c r="N38" s="20" t="s">
        <v>404</v>
      </c>
      <c r="O38" s="18" t="s">
        <v>404</v>
      </c>
      <c r="P38" s="20" t="s">
        <v>404</v>
      </c>
      <c r="Q38" s="18" t="n">
        <v>479.63734891</v>
      </c>
      <c r="R38" s="20" t="n">
        <v>19.79386098</v>
      </c>
    </row>
    <row r="39" spans="1:18">
      <c r="A39" s="15" t="s">
        <v>436</v>
      </c>
      <c r="B39" s="17" t="n">
        <v>5895</v>
      </c>
      <c r="C39" s="18">
        <f>(0.0/B39*100)</f>
        <v/>
      </c>
      <c r="D39" s="19" t="n">
        <v>5895</v>
      </c>
      <c r="E39" s="18" t="n">
        <v>434.51938871</v>
      </c>
      <c r="F39" s="20" t="n">
        <v>5.16848976</v>
      </c>
      <c r="G39" s="18" t="n">
        <v>423.25964126</v>
      </c>
      <c r="H39" s="20" t="n">
        <v>7.36576544</v>
      </c>
      <c r="I39" s="18" t="n">
        <v>359.11838086</v>
      </c>
      <c r="J39" s="20" t="n">
        <v>15.27397869</v>
      </c>
      <c r="K39" s="18" t="s">
        <v>404</v>
      </c>
      <c r="L39" s="20" t="s">
        <v>404</v>
      </c>
      <c r="M39" s="18" t="s">
        <v>404</v>
      </c>
      <c r="N39" s="20" t="s">
        <v>404</v>
      </c>
      <c r="O39" s="18" t="s">
        <v>404</v>
      </c>
      <c r="P39" s="20" t="s">
        <v>404</v>
      </c>
      <c r="Q39" s="18" t="n">
        <v>400.96966311</v>
      </c>
      <c r="R39" s="20" t="n">
        <v>12.43824762</v>
      </c>
    </row>
    <row r="40" spans="1:18">
      <c r="A40" s="15" t="s">
        <v>437</v>
      </c>
      <c r="B40" s="17" t="n">
        <v>14157</v>
      </c>
      <c r="C40" s="18">
        <f>(2954.0/B40*100)</f>
        <v/>
      </c>
      <c r="D40" s="19" t="n">
        <v>11203</v>
      </c>
      <c r="E40" s="18" t="n">
        <v>499.91785643</v>
      </c>
      <c r="F40" s="20" t="n">
        <v>3.56144179</v>
      </c>
      <c r="G40" s="18" t="n">
        <v>517.7871770100001</v>
      </c>
      <c r="H40" s="20" t="n">
        <v>10.93950456</v>
      </c>
      <c r="I40" s="18" t="n">
        <v>483.71200776</v>
      </c>
      <c r="J40" s="20" t="n">
        <v>6.54103373</v>
      </c>
      <c r="K40" s="18" t="s">
        <v>404</v>
      </c>
      <c r="L40" s="20" t="s">
        <v>404</v>
      </c>
      <c r="M40" s="18" t="s">
        <v>404</v>
      </c>
      <c r="N40" s="20" t="s">
        <v>404</v>
      </c>
      <c r="O40" s="18" t="s">
        <v>404</v>
      </c>
      <c r="P40" s="20" t="s">
        <v>404</v>
      </c>
      <c r="Q40" s="18" t="n">
        <v>498.66781624</v>
      </c>
      <c r="R40" s="20" t="n">
        <v>8.714518610000001</v>
      </c>
    </row>
    <row r="41" spans="1:18">
      <c r="A41" s="15" t="s">
        <v>438</v>
      </c>
      <c r="B41" s="17" t="n">
        <v>5712</v>
      </c>
      <c r="C41" s="18">
        <f>(99.0/B41*100)</f>
        <v/>
      </c>
      <c r="D41" s="19" t="n">
        <v>5613</v>
      </c>
      <c r="E41" s="18" t="n">
        <v>497.5932366</v>
      </c>
      <c r="F41" s="20" t="n">
        <v>3.29562873</v>
      </c>
      <c r="G41" s="18" t="n">
        <v>496.23031115</v>
      </c>
      <c r="H41" s="20" t="n">
        <v>11.55793753</v>
      </c>
      <c r="I41" s="18" t="n">
        <v>506.97269963</v>
      </c>
      <c r="J41" s="20" t="n">
        <v>26.30302106</v>
      </c>
      <c r="K41" s="18" t="s">
        <v>404</v>
      </c>
      <c r="L41" s="20" t="s">
        <v>404</v>
      </c>
      <c r="M41" s="18" t="s">
        <v>404</v>
      </c>
      <c r="N41" s="20" t="s">
        <v>404</v>
      </c>
      <c r="O41" s="18" t="s">
        <v>404</v>
      </c>
      <c r="P41" s="20" t="s">
        <v>404</v>
      </c>
      <c r="Q41" s="18" t="n">
        <v>500.96363939</v>
      </c>
      <c r="R41" s="20" t="n">
        <v>25.97196324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408.82678562</v>
      </c>
      <c r="F44" s="20" t="n">
        <v>5.76770028</v>
      </c>
      <c r="G44" s="18" t="n">
        <v>395.88790391</v>
      </c>
      <c r="H44" s="20" t="n">
        <v>6.84796853</v>
      </c>
      <c r="I44" s="18" t="s">
        <v>404</v>
      </c>
      <c r="J44" s="20" t="s">
        <v>404</v>
      </c>
      <c r="K44" s="18" t="s">
        <v>404</v>
      </c>
      <c r="L44" s="20" t="s">
        <v>404</v>
      </c>
      <c r="M44" s="18" t="s">
        <v>404</v>
      </c>
      <c r="N44" s="20" t="s">
        <v>404</v>
      </c>
      <c r="O44" s="18" t="s">
        <v>404</v>
      </c>
      <c r="P44" s="20" t="s">
        <v>404</v>
      </c>
      <c r="Q44" s="18" t="n">
        <v>404.29985173</v>
      </c>
      <c r="R44" s="20" t="n">
        <v>16.13972671</v>
      </c>
    </row>
    <row r="45" spans="1:18">
      <c r="A45" s="15" t="s">
        <v>442</v>
      </c>
      <c r="B45" s="17" t="n">
        <v>5519</v>
      </c>
      <c r="C45" s="18">
        <f>(0.0/B45*100)</f>
        <v/>
      </c>
      <c r="D45" s="19" t="n">
        <v>5519</v>
      </c>
      <c r="E45" s="18" t="n">
        <v>359.31437613</v>
      </c>
      <c r="F45" s="20" t="n">
        <v>4.95133759</v>
      </c>
      <c r="G45" s="18" t="n">
        <v>350.0166858</v>
      </c>
      <c r="H45" s="20" t="n">
        <v>7.25187598</v>
      </c>
      <c r="I45" s="18" t="s">
        <v>404</v>
      </c>
      <c r="J45" s="20" t="s">
        <v>404</v>
      </c>
      <c r="K45" s="18" t="s">
        <v>404</v>
      </c>
      <c r="L45" s="20" t="s">
        <v>404</v>
      </c>
      <c r="M45" s="18" t="s">
        <v>404</v>
      </c>
      <c r="N45" s="20" t="s">
        <v>404</v>
      </c>
      <c r="O45" s="18" t="s">
        <v>404</v>
      </c>
      <c r="P45" s="20" t="s">
        <v>404</v>
      </c>
      <c r="Q45" s="18" t="n">
        <v>333.31778001</v>
      </c>
      <c r="R45" s="20" t="n">
        <v>5.34214406</v>
      </c>
    </row>
    <row r="46" spans="1:18">
      <c r="A46" s="15" t="s">
        <v>443</v>
      </c>
      <c r="B46" s="17" t="n">
        <v>23141</v>
      </c>
      <c r="C46" s="18">
        <f>(4641.0/B46*100)</f>
        <v/>
      </c>
      <c r="D46" s="19" t="n">
        <v>18500</v>
      </c>
      <c r="E46" s="18" t="n">
        <v>412.85577072</v>
      </c>
      <c r="F46" s="20" t="n">
        <v>4.22643509</v>
      </c>
      <c r="G46" s="18" t="n">
        <v>430.38760837</v>
      </c>
      <c r="H46" s="20" t="n">
        <v>5.70268348</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435.28441785</v>
      </c>
      <c r="F47" s="20" t="n">
        <v>8.63362455</v>
      </c>
      <c r="G47" s="18" t="n">
        <v>430.70063064</v>
      </c>
      <c r="H47" s="20" t="n">
        <v>7.82146575</v>
      </c>
      <c r="I47" s="18" t="n">
        <v>435.53997324</v>
      </c>
      <c r="J47" s="20" t="n">
        <v>34.01666218</v>
      </c>
      <c r="K47" s="18" t="s">
        <v>404</v>
      </c>
      <c r="L47" s="20" t="s">
        <v>404</v>
      </c>
      <c r="M47" s="18" t="s">
        <v>404</v>
      </c>
      <c r="N47" s="20" t="s">
        <v>404</v>
      </c>
      <c r="O47" s="18" t="s">
        <v>404</v>
      </c>
      <c r="P47" s="20" t="s">
        <v>404</v>
      </c>
      <c r="Q47" s="18" t="n">
        <v>407.03653111</v>
      </c>
      <c r="R47" s="20" t="n">
        <v>33.44821132</v>
      </c>
    </row>
    <row r="48" spans="1:18">
      <c r="A48" s="15" t="s">
        <v>445</v>
      </c>
      <c r="B48" s="17" t="n">
        <v>9841</v>
      </c>
      <c r="C48" s="18">
        <f>(40.0/B48*100)</f>
        <v/>
      </c>
      <c r="D48" s="19" t="n">
        <v>9801</v>
      </c>
      <c r="E48" s="18" t="n">
        <v>499.0339034</v>
      </c>
      <c r="F48" s="20" t="n">
        <v>6.47425275</v>
      </c>
      <c r="G48" s="18" t="n">
        <v>487.98190367</v>
      </c>
      <c r="H48" s="20" t="n">
        <v>10.99717366</v>
      </c>
      <c r="I48" s="18" t="n">
        <v>388.42359833</v>
      </c>
      <c r="J48" s="20" t="n">
        <v>11.00937144</v>
      </c>
      <c r="K48" s="18" t="s">
        <v>404</v>
      </c>
      <c r="L48" s="20" t="s">
        <v>404</v>
      </c>
      <c r="M48" s="18" t="s">
        <v>404</v>
      </c>
      <c r="N48" s="20" t="s">
        <v>404</v>
      </c>
      <c r="O48" s="18" t="s">
        <v>404</v>
      </c>
      <c r="P48" s="20" t="s">
        <v>404</v>
      </c>
      <c r="Q48" s="18" t="n">
        <v>526.79492293</v>
      </c>
      <c r="R48" s="20" t="n">
        <v>34.30330606</v>
      </c>
    </row>
    <row r="49" spans="1:18">
      <c r="A49" s="15" t="s">
        <v>446</v>
      </c>
      <c r="B49" s="17" t="n">
        <v>6349</v>
      </c>
      <c r="C49" s="18">
        <f>(52.0/B49*100)</f>
        <v/>
      </c>
      <c r="D49" s="19" t="n">
        <v>6297</v>
      </c>
      <c r="E49" s="18" t="n">
        <v>428.55356961</v>
      </c>
      <c r="F49" s="20" t="n">
        <v>5.90256712</v>
      </c>
      <c r="G49" s="18" t="n">
        <v>422.82553013</v>
      </c>
      <c r="H49" s="20" t="n">
        <v>4.25571784</v>
      </c>
      <c r="I49" s="18" t="s">
        <v>404</v>
      </c>
      <c r="J49" s="20" t="s">
        <v>404</v>
      </c>
      <c r="K49" s="18" t="s">
        <v>404</v>
      </c>
      <c r="L49" s="20" t="s">
        <v>404</v>
      </c>
      <c r="M49" s="18" t="s">
        <v>404</v>
      </c>
      <c r="N49" s="20" t="s">
        <v>404</v>
      </c>
      <c r="O49" s="18" t="s">
        <v>404</v>
      </c>
      <c r="P49" s="20" t="s">
        <v>404</v>
      </c>
      <c r="Q49" s="18" t="n">
        <v>423.52064727</v>
      </c>
      <c r="R49" s="20" t="n">
        <v>15.50666335</v>
      </c>
    </row>
    <row r="50" spans="1:18">
      <c r="A50" s="15" t="s">
        <v>447</v>
      </c>
      <c r="B50" s="17" t="n">
        <v>11795</v>
      </c>
      <c r="C50" s="18">
        <f>(1031.0/B50*100)</f>
        <v/>
      </c>
      <c r="D50" s="19" t="n">
        <v>10764</v>
      </c>
      <c r="E50" s="18" t="n">
        <v>429.16524143</v>
      </c>
      <c r="F50" s="20" t="n">
        <v>5.26484187</v>
      </c>
      <c r="G50" s="18" t="n">
        <v>432.36327699</v>
      </c>
      <c r="H50" s="20" t="n">
        <v>5.30985727</v>
      </c>
      <c r="I50" s="18" t="n">
        <v>399.41294536</v>
      </c>
      <c r="J50" s="20" t="n">
        <v>12.82149165</v>
      </c>
      <c r="K50" s="18" t="s">
        <v>404</v>
      </c>
      <c r="L50" s="20" t="s">
        <v>404</v>
      </c>
      <c r="M50" s="18" t="s">
        <v>404</v>
      </c>
      <c r="N50" s="20" t="s">
        <v>404</v>
      </c>
      <c r="O50" s="18" t="s">
        <v>404</v>
      </c>
      <c r="P50" s="20" t="s">
        <v>404</v>
      </c>
      <c r="Q50" s="18" t="n">
        <v>420.06891852</v>
      </c>
      <c r="R50" s="20" t="n">
        <v>17.90978631</v>
      </c>
    </row>
    <row r="51" spans="1:18">
      <c r="A51" s="15" t="s">
        <v>448</v>
      </c>
      <c r="B51" s="17" t="n">
        <v>6866</v>
      </c>
      <c r="C51" s="18">
        <f>(79.0/B51*100)</f>
        <v/>
      </c>
      <c r="D51" s="19" t="n">
        <v>6787</v>
      </c>
      <c r="E51" s="18" t="n">
        <v>433.22126983</v>
      </c>
      <c r="F51" s="20" t="n">
        <v>4.97047467</v>
      </c>
      <c r="G51" s="18" t="n">
        <v>422.41421629</v>
      </c>
      <c r="H51" s="20" t="n">
        <v>4.62587122</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479.7803345</v>
      </c>
      <c r="F52" s="20" t="n">
        <v>5.29947687</v>
      </c>
      <c r="G52" s="18" t="n">
        <v>494.2244587</v>
      </c>
      <c r="H52" s="20" t="n">
        <v>6.24375419</v>
      </c>
      <c r="I52" s="18" t="n">
        <v>465.87873121</v>
      </c>
      <c r="J52" s="20" t="n">
        <v>16.24037473</v>
      </c>
      <c r="K52" s="18" t="s">
        <v>404</v>
      </c>
      <c r="L52" s="20" t="s">
        <v>404</v>
      </c>
      <c r="M52" s="18" t="s">
        <v>404</v>
      </c>
      <c r="N52" s="20" t="s">
        <v>404</v>
      </c>
      <c r="O52" s="18" t="s">
        <v>404</v>
      </c>
      <c r="P52" s="20" t="s">
        <v>404</v>
      </c>
      <c r="Q52" s="18" t="n">
        <v>523.49214384</v>
      </c>
      <c r="R52" s="20" t="n">
        <v>27.10846791</v>
      </c>
    </row>
    <row r="53" spans="1:18">
      <c r="A53" s="15" t="s">
        <v>450</v>
      </c>
      <c r="B53" s="17" t="n">
        <v>5571</v>
      </c>
      <c r="C53" s="18">
        <f>(0.0/B53*100)</f>
        <v/>
      </c>
      <c r="D53" s="19" t="n">
        <v>5571</v>
      </c>
      <c r="E53" s="18" t="n">
        <v>440.54442321</v>
      </c>
      <c r="F53" s="20" t="n">
        <v>2.4916386</v>
      </c>
      <c r="G53" s="18" t="n">
        <v>446.97334595</v>
      </c>
      <c r="H53" s="20" t="n">
        <v>1.98238726</v>
      </c>
      <c r="I53" s="18" t="n">
        <v>356.7909233</v>
      </c>
      <c r="J53" s="20" t="n">
        <v>9.763562840000001</v>
      </c>
      <c r="K53" s="18" t="s">
        <v>404</v>
      </c>
      <c r="L53" s="20" t="s">
        <v>404</v>
      </c>
      <c r="M53" s="18" t="s">
        <v>404</v>
      </c>
      <c r="N53" s="20" t="s">
        <v>404</v>
      </c>
      <c r="O53" s="18" t="s">
        <v>404</v>
      </c>
      <c r="P53" s="20" t="s">
        <v>404</v>
      </c>
      <c r="Q53" s="18" t="n">
        <v>396.57409154</v>
      </c>
      <c r="R53" s="20" t="n">
        <v>10.83306676</v>
      </c>
    </row>
    <row r="54" spans="1:18">
      <c r="A54" s="15" t="s">
        <v>451</v>
      </c>
      <c r="B54" s="17" t="n">
        <v>4740</v>
      </c>
      <c r="C54" s="18">
        <f>(199.0/B54*100)</f>
        <v/>
      </c>
      <c r="D54" s="19" t="n">
        <v>4541</v>
      </c>
      <c r="E54" s="18" t="n">
        <v>362.31122583</v>
      </c>
      <c r="F54" s="20" t="n">
        <v>4.5309767</v>
      </c>
      <c r="G54" s="18" t="n">
        <v>373.8305039</v>
      </c>
      <c r="H54" s="20" t="n">
        <v>10.0242354</v>
      </c>
      <c r="I54" s="18" t="n">
        <v>313.90560392</v>
      </c>
      <c r="J54" s="20" t="n">
        <v>7.82370634</v>
      </c>
      <c r="K54" s="18" t="s">
        <v>404</v>
      </c>
      <c r="L54" s="20" t="s">
        <v>404</v>
      </c>
      <c r="M54" s="18" t="s">
        <v>404</v>
      </c>
      <c r="N54" s="20" t="s">
        <v>404</v>
      </c>
      <c r="O54" s="18" t="s">
        <v>404</v>
      </c>
      <c r="P54" s="20" t="s">
        <v>404</v>
      </c>
      <c r="Q54" s="18" t="n">
        <v>322.91748657</v>
      </c>
      <c r="R54" s="20" t="n">
        <v>12.75726893</v>
      </c>
    </row>
    <row r="55" spans="1:18">
      <c r="A55" s="15" t="s">
        <v>452</v>
      </c>
      <c r="B55" s="17" t="n">
        <v>5316</v>
      </c>
      <c r="C55" s="18">
        <f>(43.0/B55*100)</f>
        <v/>
      </c>
      <c r="D55" s="19" t="n">
        <v>5273</v>
      </c>
      <c r="E55" s="18" t="n">
        <v>386.44214513</v>
      </c>
      <c r="F55" s="20" t="n">
        <v>5.5130235</v>
      </c>
      <c r="G55" s="18" t="n">
        <v>411.45504631</v>
      </c>
      <c r="H55" s="20" t="n">
        <v>4.1446071</v>
      </c>
      <c r="I55" s="18" t="s">
        <v>404</v>
      </c>
      <c r="J55" s="20" t="s">
        <v>404</v>
      </c>
      <c r="K55" s="18" t="s">
        <v>404</v>
      </c>
      <c r="L55" s="20" t="s">
        <v>404</v>
      </c>
      <c r="M55" s="18" t="s">
        <v>404</v>
      </c>
      <c r="N55" s="20" t="s">
        <v>404</v>
      </c>
      <c r="O55" s="18" t="n">
        <v>405.62628622</v>
      </c>
      <c r="P55" s="20" t="n">
        <v>6.52185673</v>
      </c>
      <c r="Q55" s="18" t="n">
        <v>385.73334021</v>
      </c>
      <c r="R55" s="20" t="n">
        <v>16.0951009</v>
      </c>
    </row>
    <row r="56" spans="1:18">
      <c r="A56" s="15" t="s">
        <v>453</v>
      </c>
      <c r="B56" s="17" t="n">
        <v>5359</v>
      </c>
      <c r="C56" s="18">
        <f>(0.0/B56*100)</f>
        <v/>
      </c>
      <c r="D56" s="19" t="n">
        <v>5359</v>
      </c>
      <c r="E56" s="18" t="n">
        <v>523.76510394</v>
      </c>
      <c r="F56" s="20" t="n">
        <v>3.85993656</v>
      </c>
      <c r="G56" s="18" t="n">
        <v>540.06221269</v>
      </c>
      <c r="H56" s="20" t="n">
        <v>8.314983290000001</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398.70333906</v>
      </c>
      <c r="F57" s="20" t="n">
        <v>3.47196908</v>
      </c>
      <c r="G57" s="18" t="n">
        <v>385.77227418</v>
      </c>
      <c r="H57" s="20" t="n">
        <v>10.19981851</v>
      </c>
      <c r="I57" s="18" t="s">
        <v>404</v>
      </c>
      <c r="J57" s="20" t="s">
        <v>404</v>
      </c>
      <c r="K57" s="18" t="s">
        <v>404</v>
      </c>
      <c r="L57" s="20" t="s">
        <v>404</v>
      </c>
      <c r="M57" s="18" t="s">
        <v>404</v>
      </c>
      <c r="N57" s="20" t="s">
        <v>404</v>
      </c>
      <c r="O57" s="18" t="s">
        <v>404</v>
      </c>
      <c r="P57" s="20" t="s">
        <v>404</v>
      </c>
      <c r="Q57" s="18" t="n">
        <v>402.50722324</v>
      </c>
      <c r="R57" s="20" t="n">
        <v>12.11355676</v>
      </c>
    </row>
    <row r="58" spans="1:18">
      <c r="A58" s="15" t="s">
        <v>455</v>
      </c>
      <c r="B58" s="17" t="n">
        <v>7267</v>
      </c>
      <c r="C58" s="18">
        <f>(0.0/B58*100)</f>
        <v/>
      </c>
      <c r="D58" s="19" t="n">
        <v>7267</v>
      </c>
      <c r="E58" s="18" t="n">
        <v>409.1713895</v>
      </c>
      <c r="F58" s="20" t="n">
        <v>3.4960329</v>
      </c>
      <c r="G58" s="18" t="n">
        <v>378.72718488</v>
      </c>
      <c r="H58" s="20" t="n">
        <v>15.70519417</v>
      </c>
      <c r="I58" s="18" t="s">
        <v>404</v>
      </c>
      <c r="J58" s="20" t="s">
        <v>404</v>
      </c>
      <c r="K58" s="18" t="s">
        <v>404</v>
      </c>
      <c r="L58" s="20" t="s">
        <v>404</v>
      </c>
      <c r="M58" s="18" t="s">
        <v>404</v>
      </c>
      <c r="N58" s="20" t="s">
        <v>404</v>
      </c>
      <c r="O58" s="18" t="s">
        <v>404</v>
      </c>
      <c r="P58" s="20" t="s">
        <v>404</v>
      </c>
      <c r="Q58" s="18" t="n">
        <v>419.40766456</v>
      </c>
      <c r="R58" s="20" t="n">
        <v>8.282548439999999</v>
      </c>
    </row>
    <row r="59" spans="1:18">
      <c r="A59" s="15" t="s">
        <v>456</v>
      </c>
      <c r="B59" s="17" t="n">
        <v>4826</v>
      </c>
      <c r="C59" s="18">
        <f>(0.0/B59*100)</f>
        <v/>
      </c>
      <c r="D59" s="19" t="n">
        <v>4826</v>
      </c>
      <c r="E59" s="18" t="n">
        <v>340.55968295</v>
      </c>
      <c r="F59" s="20" t="n">
        <v>2.2734511</v>
      </c>
      <c r="G59" s="18" t="n">
        <v>352.79711981</v>
      </c>
      <c r="H59" s="20" t="n">
        <v>3.48033953</v>
      </c>
      <c r="I59" s="18" t="s">
        <v>404</v>
      </c>
      <c r="J59" s="20" t="s">
        <v>404</v>
      </c>
      <c r="K59" s="18" t="s">
        <v>404</v>
      </c>
      <c r="L59" s="20" t="s">
        <v>404</v>
      </c>
      <c r="M59" s="18" t="s">
        <v>404</v>
      </c>
      <c r="N59" s="20" t="s">
        <v>404</v>
      </c>
      <c r="O59" s="18" t="s">
        <v>404</v>
      </c>
      <c r="P59" s="20" t="s">
        <v>404</v>
      </c>
      <c r="Q59" s="18" t="n">
        <v>359.67852231</v>
      </c>
      <c r="R59" s="20" t="n">
        <v>3.55822324</v>
      </c>
    </row>
    <row r="60" spans="1:18">
      <c r="A60" s="15" t="s">
        <v>457</v>
      </c>
      <c r="B60" s="17" t="n">
        <v>4546</v>
      </c>
      <c r="C60" s="18">
        <f>(0.0/B60*100)</f>
        <v/>
      </c>
      <c r="D60" s="19" t="n">
        <v>4546</v>
      </c>
      <c r="E60" s="18" t="n">
        <v>369.3597443</v>
      </c>
      <c r="F60" s="20" t="n">
        <v>8.048218070000001</v>
      </c>
      <c r="G60" s="18" t="n">
        <v>356.45167907</v>
      </c>
      <c r="H60" s="20" t="n">
        <v>10.6524776</v>
      </c>
      <c r="I60" s="18" t="s">
        <v>404</v>
      </c>
      <c r="J60" s="20" t="s">
        <v>404</v>
      </c>
      <c r="K60" s="18" t="s">
        <v>404</v>
      </c>
      <c r="L60" s="20" t="s">
        <v>404</v>
      </c>
      <c r="M60" s="18" t="s">
        <v>404</v>
      </c>
      <c r="N60" s="20" t="s">
        <v>404</v>
      </c>
      <c r="O60" s="18" t="s">
        <v>404</v>
      </c>
      <c r="P60" s="20" t="s">
        <v>404</v>
      </c>
      <c r="Q60" s="18" t="n">
        <v>307.20247841</v>
      </c>
      <c r="R60" s="20" t="n">
        <v>9.302431929999999</v>
      </c>
    </row>
    <row r="61" spans="1:18">
      <c r="A61" s="15" t="s">
        <v>458</v>
      </c>
      <c r="B61" s="17" t="n">
        <v>6525</v>
      </c>
      <c r="C61" s="18">
        <f>(0.0/B61*100)</f>
        <v/>
      </c>
      <c r="D61" s="19" t="n">
        <v>6525</v>
      </c>
      <c r="E61" s="18" t="n">
        <v>476.4989199</v>
      </c>
      <c r="F61" s="20" t="n">
        <v>3.89156802</v>
      </c>
      <c r="G61" s="18" t="n">
        <v>469.01467618</v>
      </c>
      <c r="H61" s="20" t="n">
        <v>5.26140077</v>
      </c>
      <c r="I61" s="18" t="n">
        <v>407.56193473</v>
      </c>
      <c r="J61" s="20" t="n">
        <v>16.00123892</v>
      </c>
      <c r="K61" s="18" t="s">
        <v>404</v>
      </c>
      <c r="L61" s="20" t="s">
        <v>404</v>
      </c>
      <c r="M61" s="18" t="s">
        <v>404</v>
      </c>
      <c r="N61" s="20" t="s">
        <v>404</v>
      </c>
      <c r="O61" s="18" t="s">
        <v>404</v>
      </c>
      <c r="P61" s="20" t="s">
        <v>404</v>
      </c>
      <c r="Q61" s="18" t="n">
        <v>402.45723396</v>
      </c>
      <c r="R61" s="20" t="n">
        <v>10.24946152</v>
      </c>
    </row>
    <row r="62" spans="1:18">
      <c r="A62" s="15" t="s">
        <v>459</v>
      </c>
      <c r="B62" s="17" t="n">
        <v>4476</v>
      </c>
      <c r="C62" s="18">
        <f>(0.0/B62*100)</f>
        <v/>
      </c>
      <c r="D62" s="19" t="n">
        <v>4476</v>
      </c>
      <c r="E62" s="18" t="n">
        <v>504.81236663</v>
      </c>
      <c r="F62" s="20" t="n">
        <v>1.40226633</v>
      </c>
      <c r="G62" s="18" t="n">
        <v>516.77037373</v>
      </c>
      <c r="H62" s="20" t="n">
        <v>2.29264693</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337.60778484</v>
      </c>
      <c r="F63" s="20" t="n">
        <v>2.60663703</v>
      </c>
      <c r="G63" s="18" t="n">
        <v>360.20789086</v>
      </c>
      <c r="H63" s="20" t="n">
        <v>1.92510596</v>
      </c>
      <c r="I63" s="18" t="s">
        <v>404</v>
      </c>
      <c r="J63" s="20" t="s">
        <v>404</v>
      </c>
      <c r="K63" s="18" t="s">
        <v>404</v>
      </c>
      <c r="L63" s="20" t="s">
        <v>404</v>
      </c>
      <c r="M63" s="18" t="s">
        <v>404</v>
      </c>
      <c r="N63" s="20" t="s">
        <v>404</v>
      </c>
      <c r="O63" s="18" t="s">
        <v>404</v>
      </c>
      <c r="P63" s="20" t="s">
        <v>404</v>
      </c>
      <c r="Q63" s="18" t="n">
        <v>369.40660266</v>
      </c>
      <c r="R63" s="20" t="n">
        <v>5.21555879</v>
      </c>
    </row>
    <row r="64" spans="1:18">
      <c r="A64" s="15" t="s">
        <v>461</v>
      </c>
      <c r="B64" s="17" t="n">
        <v>3634</v>
      </c>
      <c r="C64" s="18">
        <f>(27.0/B64*100)</f>
        <v/>
      </c>
      <c r="D64" s="19" t="n">
        <v>3607</v>
      </c>
      <c r="E64" s="18" t="n">
        <v>444.98627899</v>
      </c>
      <c r="F64" s="20" t="n">
        <v>2.32623976</v>
      </c>
      <c r="G64" s="18" t="n">
        <v>443.7623354</v>
      </c>
      <c r="H64" s="20" t="n">
        <v>2.64751938</v>
      </c>
      <c r="I64" s="18" t="s">
        <v>404</v>
      </c>
      <c r="J64" s="20" t="s">
        <v>404</v>
      </c>
      <c r="K64" s="18" t="s">
        <v>404</v>
      </c>
      <c r="L64" s="20" t="s">
        <v>404</v>
      </c>
      <c r="M64" s="18" t="s">
        <v>404</v>
      </c>
      <c r="N64" s="20" t="s">
        <v>404</v>
      </c>
      <c r="O64" s="18" t="s">
        <v>404</v>
      </c>
      <c r="P64" s="20" t="s">
        <v>404</v>
      </c>
      <c r="Q64" s="18" t="n">
        <v>485.88847007</v>
      </c>
      <c r="R64" s="20" t="n">
        <v>6.83884887</v>
      </c>
    </row>
    <row r="65" spans="1:18">
      <c r="A65" s="15" t="s">
        <v>462</v>
      </c>
      <c r="B65" s="17" t="n">
        <v>5325</v>
      </c>
      <c r="C65" s="18">
        <f>(0.0/B65*100)</f>
        <v/>
      </c>
      <c r="D65" s="19" t="n">
        <v>5325</v>
      </c>
      <c r="E65" s="18" t="n">
        <v>419.75973194</v>
      </c>
      <c r="F65" s="20" t="n">
        <v>4.88116587</v>
      </c>
      <c r="G65" s="18" t="n">
        <v>411.01701891</v>
      </c>
      <c r="H65" s="20" t="n">
        <v>5.08083095</v>
      </c>
      <c r="I65" s="18" t="s">
        <v>404</v>
      </c>
      <c r="J65" s="20" t="s">
        <v>404</v>
      </c>
      <c r="K65" s="18" t="s">
        <v>404</v>
      </c>
      <c r="L65" s="20" t="s">
        <v>404</v>
      </c>
      <c r="M65" s="18" t="s">
        <v>404</v>
      </c>
      <c r="N65" s="20" t="s">
        <v>404</v>
      </c>
      <c r="O65" s="18" t="s">
        <v>404</v>
      </c>
      <c r="P65" s="20" t="s">
        <v>404</v>
      </c>
      <c r="Q65" s="18" t="n">
        <v>429.83196983</v>
      </c>
      <c r="R65" s="20" t="n">
        <v>12.33556195</v>
      </c>
    </row>
    <row r="66" spans="1:18">
      <c r="A66" s="15" t="s">
        <v>463</v>
      </c>
      <c r="B66" s="17" t="n">
        <v>5665</v>
      </c>
      <c r="C66" s="18">
        <f>(0.0/B66*100)</f>
        <v/>
      </c>
      <c r="D66" s="19" t="n">
        <v>5665</v>
      </c>
      <c r="E66" s="18" t="n">
        <v>421.4641109</v>
      </c>
      <c r="F66" s="20" t="n">
        <v>1.69583669</v>
      </c>
      <c r="G66" s="18" t="n">
        <v>451.74920671</v>
      </c>
      <c r="H66" s="20" t="n">
        <v>2.77377723</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394.14244722</v>
      </c>
      <c r="F67" s="20" t="n">
        <v>3.95604472</v>
      </c>
      <c r="G67" s="18" t="n">
        <v>405.87714382</v>
      </c>
      <c r="H67" s="20" t="n">
        <v>5.93012247</v>
      </c>
      <c r="I67" s="18" t="n">
        <v>365.65704791</v>
      </c>
      <c r="J67" s="20" t="n">
        <v>12.57179229</v>
      </c>
      <c r="K67" s="18" t="s">
        <v>404</v>
      </c>
      <c r="L67" s="20" t="s">
        <v>404</v>
      </c>
      <c r="M67" s="18" t="s">
        <v>404</v>
      </c>
      <c r="N67" s="20" t="s">
        <v>404</v>
      </c>
      <c r="O67" s="18" t="s">
        <v>404</v>
      </c>
      <c r="P67" s="20" t="s">
        <v>404</v>
      </c>
      <c r="Q67" s="18" t="n">
        <v>369.06044651</v>
      </c>
      <c r="R67" s="20" t="n">
        <v>22.99698987</v>
      </c>
    </row>
    <row r="68" spans="1:18">
      <c r="A68" s="15" t="s">
        <v>465</v>
      </c>
      <c r="B68" s="17" t="n">
        <v>12083</v>
      </c>
      <c r="C68" s="18">
        <f>(0.0/B68*100)</f>
        <v/>
      </c>
      <c r="D68" s="19" t="n">
        <v>12083</v>
      </c>
      <c r="E68" s="18" t="n">
        <v>401.95869864</v>
      </c>
      <c r="F68" s="20" t="n">
        <v>1.1982062</v>
      </c>
      <c r="G68" s="18" t="n">
        <v>400.96472241</v>
      </c>
      <c r="H68" s="20" t="n">
        <v>2.73223529</v>
      </c>
      <c r="I68" s="18" t="n">
        <v>419.08063999</v>
      </c>
      <c r="J68" s="20" t="n">
        <v>12.98040002</v>
      </c>
      <c r="K68" s="18" t="s">
        <v>404</v>
      </c>
      <c r="L68" s="20" t="s">
        <v>404</v>
      </c>
      <c r="M68" s="18" t="s">
        <v>404</v>
      </c>
      <c r="N68" s="20" t="s">
        <v>404</v>
      </c>
      <c r="O68" s="18" t="s">
        <v>404</v>
      </c>
      <c r="P68" s="20" t="s">
        <v>404</v>
      </c>
      <c r="Q68" s="18" t="n">
        <v>401.56209356</v>
      </c>
      <c r="R68" s="20" t="n">
        <v>3.26030693</v>
      </c>
    </row>
    <row r="69" spans="1:18">
      <c r="A69" s="15" t="s">
        <v>466</v>
      </c>
      <c r="B69" s="17" t="n">
        <v>4876</v>
      </c>
      <c r="C69" s="18">
        <f>(0.0/B69*100)</f>
        <v/>
      </c>
      <c r="D69" s="19" t="n">
        <v>4876</v>
      </c>
      <c r="E69" s="18" t="n">
        <v>437.90267216</v>
      </c>
      <c r="F69" s="20" t="n">
        <v>5.59093482</v>
      </c>
      <c r="G69" s="18" t="n">
        <v>424.92099817</v>
      </c>
      <c r="H69" s="20" t="n">
        <v>7.71110503</v>
      </c>
      <c r="I69" s="18" t="s">
        <v>404</v>
      </c>
      <c r="J69" s="20" t="s">
        <v>404</v>
      </c>
      <c r="K69" s="18" t="s">
        <v>404</v>
      </c>
      <c r="L69" s="20" t="s">
        <v>404</v>
      </c>
      <c r="M69" s="18" t="s">
        <v>404</v>
      </c>
      <c r="N69" s="20" t="s">
        <v>404</v>
      </c>
      <c r="O69" s="18" t="s">
        <v>404</v>
      </c>
      <c r="P69" s="20" t="s">
        <v>404</v>
      </c>
      <c r="Q69" s="18" t="n">
        <v>398.56421378</v>
      </c>
      <c r="R69" s="20" t="n">
        <v>23.09121761</v>
      </c>
    </row>
    <row r="70" spans="1:18">
      <c r="A70" s="15" t="s">
        <v>467</v>
      </c>
      <c r="B70" s="17" t="n">
        <v>6036</v>
      </c>
      <c r="C70" s="18">
        <f>(0.0/B70*100)</f>
        <v/>
      </c>
      <c r="D70" s="19" t="n">
        <v>6036</v>
      </c>
      <c r="E70" s="18" t="n">
        <v>498.27265227</v>
      </c>
      <c r="F70" s="20" t="n">
        <v>3.55128069</v>
      </c>
      <c r="G70" s="18" t="n">
        <v>489.88994375</v>
      </c>
      <c r="H70" s="20" t="n">
        <v>6.04528126</v>
      </c>
      <c r="I70" s="18" t="s">
        <v>404</v>
      </c>
      <c r="J70" s="20" t="s">
        <v>404</v>
      </c>
      <c r="K70" s="18" t="s">
        <v>404</v>
      </c>
      <c r="L70" s="20" t="s">
        <v>404</v>
      </c>
      <c r="M70" s="18" t="s">
        <v>404</v>
      </c>
      <c r="N70" s="20" t="s">
        <v>404</v>
      </c>
      <c r="O70" s="18" t="s">
        <v>404</v>
      </c>
      <c r="P70" s="20" t="s">
        <v>404</v>
      </c>
      <c r="Q70" s="18" t="n">
        <v>450.07525588</v>
      </c>
      <c r="R70" s="20" t="n">
        <v>6.75777154</v>
      </c>
    </row>
    <row r="71" spans="1:18">
      <c r="A71" s="15" t="s">
        <v>468</v>
      </c>
      <c r="B71" s="17" t="n">
        <v>6115</v>
      </c>
      <c r="C71" s="18">
        <f>(0.0/B71*100)</f>
        <v/>
      </c>
      <c r="D71" s="19" t="n">
        <v>6115</v>
      </c>
      <c r="E71" s="18" t="n">
        <v>534.9018606</v>
      </c>
      <c r="F71" s="20" t="n">
        <v>1.68335383</v>
      </c>
      <c r="G71" s="18" t="n">
        <v>556.93520875</v>
      </c>
      <c r="H71" s="20" t="n">
        <v>13.84541841</v>
      </c>
      <c r="I71" s="18" t="n">
        <v>477.62548649</v>
      </c>
      <c r="J71" s="20" t="n">
        <v>16.94240927</v>
      </c>
      <c r="K71" s="18" t="s">
        <v>404</v>
      </c>
      <c r="L71" s="20" t="s">
        <v>404</v>
      </c>
      <c r="M71" s="18" t="s">
        <v>404</v>
      </c>
      <c r="N71" s="20" t="s">
        <v>404</v>
      </c>
      <c r="O71" s="18" t="s">
        <v>404</v>
      </c>
      <c r="P71" s="20" t="s">
        <v>404</v>
      </c>
      <c r="Q71" s="18" t="n">
        <v>486.26085288</v>
      </c>
      <c r="R71" s="20" t="n">
        <v>7.33993679</v>
      </c>
    </row>
    <row r="72" spans="1:18">
      <c r="A72" s="15" t="s">
        <v>469</v>
      </c>
      <c r="B72" s="17" t="n">
        <v>7708</v>
      </c>
      <c r="C72" s="18">
        <f>(0.0/B72*100)</f>
        <v/>
      </c>
      <c r="D72" s="19" t="n">
        <v>7708</v>
      </c>
      <c r="E72" s="18" t="n">
        <v>499.8335432</v>
      </c>
      <c r="F72" s="20" t="n">
        <v>5.33632289</v>
      </c>
      <c r="G72" s="18" t="n">
        <v>497.97868909</v>
      </c>
      <c r="H72" s="20" t="n">
        <v>4.6318323</v>
      </c>
      <c r="I72" s="18" t="n">
        <v>426.00518293</v>
      </c>
      <c r="J72" s="20" t="n">
        <v>18.70621183</v>
      </c>
      <c r="K72" s="18" t="s">
        <v>404</v>
      </c>
      <c r="L72" s="20" t="s">
        <v>404</v>
      </c>
      <c r="M72" s="18" t="s">
        <v>404</v>
      </c>
      <c r="N72" s="20" t="s">
        <v>404</v>
      </c>
      <c r="O72" s="18" t="s">
        <v>404</v>
      </c>
      <c r="P72" s="20" t="s">
        <v>404</v>
      </c>
      <c r="Q72" s="18" t="n">
        <v>463.51032431</v>
      </c>
      <c r="R72" s="20" t="n">
        <v>11.9350988</v>
      </c>
    </row>
    <row r="73" spans="1:18">
      <c r="A73" s="15" t="s">
        <v>470</v>
      </c>
      <c r="B73" s="17" t="n">
        <v>8249</v>
      </c>
      <c r="C73" s="18">
        <f>(0.0/B73*100)</f>
        <v/>
      </c>
      <c r="D73" s="19" t="n">
        <v>8249</v>
      </c>
      <c r="E73" s="18" t="n">
        <v>409.78910573</v>
      </c>
      <c r="F73" s="20" t="n">
        <v>3.78851781</v>
      </c>
      <c r="G73" s="18" t="n">
        <v>414.67066446</v>
      </c>
      <c r="H73" s="20" t="n">
        <v>13.25341497</v>
      </c>
      <c r="I73" s="18" t="n">
        <v>416.92023458</v>
      </c>
      <c r="J73" s="20" t="n">
        <v>15.6110997</v>
      </c>
      <c r="K73" s="18" t="s">
        <v>404</v>
      </c>
      <c r="L73" s="20" t="s">
        <v>404</v>
      </c>
      <c r="M73" s="18" t="s">
        <v>404</v>
      </c>
      <c r="N73" s="20" t="s">
        <v>404</v>
      </c>
      <c r="O73" s="18" t="s">
        <v>404</v>
      </c>
      <c r="P73" s="20" t="s">
        <v>404</v>
      </c>
      <c r="Q73" s="18" t="n">
        <v>367.58804412</v>
      </c>
      <c r="R73" s="20" t="n">
        <v>18.10487945</v>
      </c>
    </row>
    <row r="74" spans="1:18">
      <c r="A74" s="15" t="s">
        <v>471</v>
      </c>
      <c r="B74" s="17" t="n">
        <v>4692</v>
      </c>
      <c r="C74" s="18">
        <f>(484.0/B74*100)</f>
        <v/>
      </c>
      <c r="D74" s="19" t="n">
        <v>4208</v>
      </c>
      <c r="E74" s="18" t="n">
        <v>429.27893276</v>
      </c>
      <c r="F74" s="20" t="n">
        <v>1.89116095</v>
      </c>
      <c r="G74" s="18" t="n">
        <v>427.5542179</v>
      </c>
      <c r="H74" s="20" t="n">
        <v>2.66098578</v>
      </c>
      <c r="I74" s="18" t="s">
        <v>404</v>
      </c>
      <c r="J74" s="20" t="s">
        <v>404</v>
      </c>
      <c r="K74" s="18" t="s">
        <v>404</v>
      </c>
      <c r="L74" s="20" t="s">
        <v>404</v>
      </c>
      <c r="M74" s="18" t="s">
        <v>404</v>
      </c>
      <c r="N74" s="20" t="s">
        <v>404</v>
      </c>
      <c r="O74" s="18" t="s">
        <v>404</v>
      </c>
      <c r="P74" s="20" t="s">
        <v>404</v>
      </c>
      <c r="Q74" s="18" t="n">
        <v>370.87238664</v>
      </c>
      <c r="R74" s="20" t="n">
        <v>4.62466154</v>
      </c>
    </row>
    <row r="75" spans="1:18">
      <c r="A75" s="15" t="s">
        <v>472</v>
      </c>
      <c r="B75" s="17" t="n">
        <v>5375</v>
      </c>
      <c r="C75" s="18">
        <f>(483.0/B75*100)</f>
        <v/>
      </c>
      <c r="D75" s="19" t="n">
        <v>4892</v>
      </c>
      <c r="E75" s="18" t="n">
        <v>361.86630672</v>
      </c>
      <c r="F75" s="20" t="n">
        <v>4.79666032</v>
      </c>
      <c r="G75" s="18" t="n">
        <v>354.9309487</v>
      </c>
      <c r="H75" s="20" t="n">
        <v>12.90570296</v>
      </c>
      <c r="I75" s="18" t="n">
        <v>358.71755534</v>
      </c>
      <c r="J75" s="20" t="n">
        <v>17.67561445</v>
      </c>
      <c r="K75" s="18" t="s">
        <v>404</v>
      </c>
      <c r="L75" s="20" t="s">
        <v>404</v>
      </c>
      <c r="M75" s="18" t="s">
        <v>404</v>
      </c>
      <c r="N75" s="20" t="s">
        <v>404</v>
      </c>
      <c r="O75" s="18" t="s">
        <v>404</v>
      </c>
      <c r="P75" s="20" t="s">
        <v>404</v>
      </c>
      <c r="Q75" s="18" t="n">
        <v>369.90467019</v>
      </c>
      <c r="R75" s="20" t="n">
        <v>8.0482189</v>
      </c>
    </row>
    <row r="76" spans="1:18">
      <c r="A76" s="15" t="s">
        <v>473</v>
      </c>
      <c r="B76" s="17" t="n">
        <v>14167</v>
      </c>
      <c r="C76" s="18">
        <f>(1400.0/B76*100)</f>
        <v/>
      </c>
      <c r="D76" s="19" t="n">
        <v>12767</v>
      </c>
      <c r="E76" s="18" t="n">
        <v>437.72757849</v>
      </c>
      <c r="F76" s="20" t="n">
        <v>3.41791397</v>
      </c>
      <c r="G76" s="18" t="n">
        <v>455.98841213</v>
      </c>
      <c r="H76" s="20" t="n">
        <v>14.50574808</v>
      </c>
      <c r="I76" s="18" t="n">
        <v>386.2476441</v>
      </c>
      <c r="J76" s="20" t="n">
        <v>13.56131252</v>
      </c>
      <c r="K76" s="18" t="s">
        <v>404</v>
      </c>
      <c r="L76" s="20" t="s">
        <v>404</v>
      </c>
      <c r="M76" s="18" t="s">
        <v>404</v>
      </c>
      <c r="N76" s="20" t="s">
        <v>404</v>
      </c>
      <c r="O76" s="18" t="s">
        <v>404</v>
      </c>
      <c r="P76" s="20" t="s">
        <v>404</v>
      </c>
      <c r="Q76" s="18" t="n">
        <v>440.14909048</v>
      </c>
      <c r="R76" s="20" t="n">
        <v>19.21584169</v>
      </c>
    </row>
    <row r="77" spans="1:18">
      <c r="A77" s="15" t="s">
        <v>474</v>
      </c>
      <c r="B77" s="17" t="n">
        <v>6062</v>
      </c>
      <c r="C77" s="18">
        <f>(0.0/B77*100)</f>
        <v/>
      </c>
      <c r="D77" s="19" t="n">
        <v>6062</v>
      </c>
      <c r="E77" s="18" t="n">
        <v>438.20426876</v>
      </c>
      <c r="F77" s="20" t="n">
        <v>7.10242895</v>
      </c>
      <c r="G77" s="18" t="n">
        <v>437.32704389</v>
      </c>
      <c r="H77" s="20" t="n">
        <v>4.30351506</v>
      </c>
      <c r="I77" s="18" t="n">
        <v>401.77446444</v>
      </c>
      <c r="J77" s="20" t="n">
        <v>17.10869405</v>
      </c>
      <c r="K77" s="18" t="s">
        <v>404</v>
      </c>
      <c r="L77" s="20" t="s">
        <v>404</v>
      </c>
      <c r="M77" s="18" t="s">
        <v>404</v>
      </c>
      <c r="N77" s="20" t="s">
        <v>404</v>
      </c>
      <c r="O77" s="18" t="s">
        <v>404</v>
      </c>
      <c r="P77" s="20" t="s">
        <v>404</v>
      </c>
      <c r="Q77" s="18" t="n">
        <v>445.00362011</v>
      </c>
      <c r="R77" s="20" t="n">
        <v>22.43934833</v>
      </c>
    </row>
    <row r="78" spans="1:18">
      <c r="A78" s="15" t="s">
        <v>475</v>
      </c>
      <c r="B78" s="17" t="n">
        <v>5826</v>
      </c>
      <c r="C78" s="18">
        <f>(0.0/B78*100)</f>
        <v/>
      </c>
      <c r="D78" s="19" t="n">
        <v>5826</v>
      </c>
      <c r="E78" s="18" t="n">
        <v>489.02578382</v>
      </c>
      <c r="F78" s="20" t="n">
        <v>4.12807611</v>
      </c>
      <c r="G78" s="18" t="n">
        <v>476.76780198</v>
      </c>
      <c r="H78" s="20" t="n">
        <v>15.50824609</v>
      </c>
      <c r="I78" s="18" t="s">
        <v>404</v>
      </c>
      <c r="J78" s="20" t="s">
        <v>404</v>
      </c>
      <c r="K78" s="18" t="s">
        <v>404</v>
      </c>
      <c r="L78" s="20" t="s">
        <v>404</v>
      </c>
      <c r="M78" s="18" t="s">
        <v>404</v>
      </c>
      <c r="N78" s="20" t="s">
        <v>404</v>
      </c>
      <c r="O78" s="18" t="s">
        <v>404</v>
      </c>
      <c r="P78" s="20" t="s">
        <v>404</v>
      </c>
      <c r="Q78" s="18" t="n">
        <v>465.37042614</v>
      </c>
      <c r="R78" s="20" t="n">
        <v>16.62363464</v>
      </c>
    </row>
    <row customHeight="1" ht="25" r="79" spans="1:18">
      <c r="A79" s="15" t="s">
        <v>476</v>
      </c>
      <c r="B79" s="17" t="n">
        <v>1657</v>
      </c>
      <c r="C79" s="18">
        <f>(21.0/B79*100)</f>
        <v/>
      </c>
      <c r="D79" s="19" t="n">
        <v>1636</v>
      </c>
      <c r="E79" s="18" t="n">
        <v>479.58987556</v>
      </c>
      <c r="F79" s="20" t="n">
        <v>13.02320949</v>
      </c>
      <c r="G79" s="18" t="n">
        <v>474.33168788</v>
      </c>
      <c r="H79" s="20" t="n">
        <v>8.65944432</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428.99076923</v>
      </c>
      <c r="F80" s="20" t="n">
        <v>4.54749324</v>
      </c>
      <c r="G80" s="18" t="n">
        <v>422.20989</v>
      </c>
      <c r="H80" s="20" t="n">
        <v>7.117879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429.95299352</v>
      </c>
      <c r="F81" s="20" t="n">
        <v>3.60852424</v>
      </c>
      <c r="G81" s="18" t="n">
        <v>442.47887385</v>
      </c>
      <c r="H81" s="20" t="n">
        <v>14.16352333</v>
      </c>
      <c r="I81" s="18" t="n">
        <v>505.675185</v>
      </c>
      <c r="J81" s="20" t="n">
        <v>7.77493105</v>
      </c>
      <c r="K81" s="18" t="s">
        <v>404</v>
      </c>
      <c r="L81" s="20" t="s">
        <v>404</v>
      </c>
      <c r="M81" s="18" t="s">
        <v>404</v>
      </c>
      <c r="N81" s="20" t="s">
        <v>404</v>
      </c>
      <c r="O81" s="18" t="s">
        <v>404</v>
      </c>
      <c r="P81" s="20" t="s">
        <v>404</v>
      </c>
      <c r="Q81" s="18" t="n">
        <v>401.39384183</v>
      </c>
      <c r="R81" s="20" t="n">
        <v>10.13096142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507.34614375</v>
      </c>
      <c r="F7" s="20" t="n">
        <v>2.77829085</v>
      </c>
      <c r="G7" s="18" t="n">
        <v>499.76609086</v>
      </c>
      <c r="H7" s="20" t="n">
        <v>3.70081287</v>
      </c>
      <c r="I7" s="18" t="s">
        <v>404</v>
      </c>
      <c r="J7" s="20" t="s">
        <v>404</v>
      </c>
      <c r="K7" s="18" t="s">
        <v>404</v>
      </c>
      <c r="L7" s="20" t="s">
        <v>404</v>
      </c>
      <c r="M7" s="18" t="s">
        <v>404</v>
      </c>
      <c r="N7" s="20" t="s">
        <v>404</v>
      </c>
      <c r="O7" s="18" t="s">
        <v>404</v>
      </c>
      <c r="P7" s="20" t="s">
        <v>404</v>
      </c>
      <c r="Q7" s="18" t="n">
        <v>498.46833902</v>
      </c>
      <c r="R7" s="20" t="n">
        <v>7.44956311</v>
      </c>
    </row>
    <row r="8" spans="1:18">
      <c r="A8" s="15" t="s">
        <v>405</v>
      </c>
      <c r="B8" s="17" t="n">
        <v>7007</v>
      </c>
      <c r="C8" s="18">
        <f>(13.0/B8*100)</f>
        <v/>
      </c>
      <c r="D8" s="19" t="n">
        <v>6994</v>
      </c>
      <c r="E8" s="18" t="n">
        <v>488.11828431</v>
      </c>
      <c r="F8" s="20" t="n">
        <v>11.39068491</v>
      </c>
      <c r="G8" s="18" t="n">
        <v>481.27561949</v>
      </c>
      <c r="H8" s="20" t="n">
        <v>5.66422686</v>
      </c>
      <c r="I8" s="18" t="n">
        <v>466.6088784</v>
      </c>
      <c r="J8" s="20" t="n">
        <v>20.70904875</v>
      </c>
      <c r="K8" s="18" t="s">
        <v>404</v>
      </c>
      <c r="L8" s="20" t="s">
        <v>404</v>
      </c>
      <c r="M8" s="18" t="s">
        <v>404</v>
      </c>
      <c r="N8" s="20" t="s">
        <v>404</v>
      </c>
      <c r="O8" s="18" t="s">
        <v>404</v>
      </c>
      <c r="P8" s="20" t="s">
        <v>404</v>
      </c>
      <c r="Q8" s="18" t="n">
        <v>492.66823253</v>
      </c>
      <c r="R8" s="20" t="n">
        <v>8.693446209999999</v>
      </c>
    </row>
    <row r="9" spans="1:18">
      <c r="A9" s="15" t="s">
        <v>406</v>
      </c>
      <c r="B9" s="17" t="n">
        <v>9651</v>
      </c>
      <c r="C9" s="18">
        <f>(575.0/B9*100)</f>
        <v/>
      </c>
      <c r="D9" s="19" t="n">
        <v>9076</v>
      </c>
      <c r="E9" s="18" t="n">
        <v>514.72199947</v>
      </c>
      <c r="F9" s="20" t="n">
        <v>5.6912427</v>
      </c>
      <c r="G9" s="18" t="n">
        <v>491.08476485</v>
      </c>
      <c r="H9" s="20" t="n">
        <v>6.14137927</v>
      </c>
      <c r="I9" s="18" t="n">
        <v>506.54639319</v>
      </c>
      <c r="J9" s="20" t="n">
        <v>29.63683772</v>
      </c>
      <c r="K9" s="18" t="s">
        <v>404</v>
      </c>
      <c r="L9" s="20" t="s">
        <v>404</v>
      </c>
      <c r="M9" s="18" t="s">
        <v>404</v>
      </c>
      <c r="N9" s="20" t="s">
        <v>404</v>
      </c>
      <c r="O9" s="18" t="s">
        <v>404</v>
      </c>
      <c r="P9" s="20" t="s">
        <v>404</v>
      </c>
      <c r="Q9" s="18" t="n">
        <v>503.23626589</v>
      </c>
      <c r="R9" s="20" t="n">
        <v>6.8108381</v>
      </c>
    </row>
    <row r="10" spans="1:18">
      <c r="A10" s="15" t="s">
        <v>407</v>
      </c>
      <c r="B10" s="17" t="n">
        <v>20058</v>
      </c>
      <c r="C10" s="18">
        <f>(3112.0/B10*100)</f>
        <v/>
      </c>
      <c r="D10" s="19" t="n">
        <v>16946</v>
      </c>
      <c r="E10" s="18" t="n">
        <v>527.0840783</v>
      </c>
      <c r="F10" s="20" t="n">
        <v>2.79322228</v>
      </c>
      <c r="G10" s="18" t="n">
        <v>526.53798632</v>
      </c>
      <c r="H10" s="20" t="n">
        <v>4.73281473</v>
      </c>
      <c r="I10" s="18" t="n">
        <v>574.86121621</v>
      </c>
      <c r="J10" s="20" t="n">
        <v>10.5507028</v>
      </c>
      <c r="K10" s="18" t="s">
        <v>404</v>
      </c>
      <c r="L10" s="20" t="s">
        <v>404</v>
      </c>
      <c r="M10" s="18" t="s">
        <v>404</v>
      </c>
      <c r="N10" s="20" t="s">
        <v>404</v>
      </c>
      <c r="O10" s="18" t="s">
        <v>404</v>
      </c>
      <c r="P10" s="20" t="s">
        <v>404</v>
      </c>
      <c r="Q10" s="18" t="n">
        <v>526.4240850800001</v>
      </c>
      <c r="R10" s="20" t="n">
        <v>11.87071026</v>
      </c>
    </row>
    <row r="11" spans="1:18">
      <c r="A11" s="15" t="s">
        <v>408</v>
      </c>
      <c r="B11" s="17" t="n">
        <v>7053</v>
      </c>
      <c r="C11" s="18">
        <f>(137.0/B11*100)</f>
        <v/>
      </c>
      <c r="D11" s="19" t="n">
        <v>6916</v>
      </c>
      <c r="E11" s="18" t="n">
        <v>466.4969113</v>
      </c>
      <c r="F11" s="20" t="n">
        <v>4.56393122</v>
      </c>
      <c r="G11" s="18" t="n">
        <v>453.2333058</v>
      </c>
      <c r="H11" s="20" t="n">
        <v>5.79729967</v>
      </c>
      <c r="I11" s="18" t="n">
        <v>423.48994856</v>
      </c>
      <c r="J11" s="20" t="n">
        <v>17.55221623</v>
      </c>
      <c r="K11" s="18" t="s">
        <v>404</v>
      </c>
      <c r="L11" s="20" t="s">
        <v>404</v>
      </c>
      <c r="M11" s="18" t="s">
        <v>404</v>
      </c>
      <c r="N11" s="20" t="s">
        <v>404</v>
      </c>
      <c r="O11" s="18" t="s">
        <v>404</v>
      </c>
      <c r="P11" s="20" t="s">
        <v>404</v>
      </c>
      <c r="Q11" s="18" t="n">
        <v>446.99935756</v>
      </c>
      <c r="R11" s="20" t="n">
        <v>17.60840949</v>
      </c>
    </row>
    <row r="12" spans="1:18">
      <c r="A12" s="15" t="s">
        <v>409</v>
      </c>
      <c r="B12" s="17" t="n">
        <v>6894</v>
      </c>
      <c r="C12" s="18">
        <f>(106.0/B12*100)</f>
        <v/>
      </c>
      <c r="D12" s="19" t="n">
        <v>6788</v>
      </c>
      <c r="E12" s="18" t="n">
        <v>495.40685755</v>
      </c>
      <c r="F12" s="20" t="n">
        <v>3.16423078</v>
      </c>
      <c r="G12" s="18" t="n">
        <v>477.07314441</v>
      </c>
      <c r="H12" s="20" t="n">
        <v>7.75647809</v>
      </c>
      <c r="I12" s="18" t="n">
        <v>410.91425449</v>
      </c>
      <c r="J12" s="20" t="n">
        <v>10.00626974</v>
      </c>
      <c r="K12" s="18" t="s">
        <v>404</v>
      </c>
      <c r="L12" s="20" t="s">
        <v>404</v>
      </c>
      <c r="M12" s="18" t="s">
        <v>404</v>
      </c>
      <c r="N12" s="20" t="s">
        <v>404</v>
      </c>
      <c r="O12" s="18" t="s">
        <v>404</v>
      </c>
      <c r="P12" s="20" t="s">
        <v>404</v>
      </c>
      <c r="Q12" s="18" t="n">
        <v>429.97502021</v>
      </c>
      <c r="R12" s="20" t="n">
        <v>16.59392489</v>
      </c>
    </row>
    <row r="13" spans="1:18">
      <c r="A13" s="15" t="s">
        <v>410</v>
      </c>
      <c r="B13" s="17" t="n">
        <v>7161</v>
      </c>
      <c r="C13" s="18">
        <f>(1175.0/B13*100)</f>
        <v/>
      </c>
      <c r="D13" s="19" t="n">
        <v>5986</v>
      </c>
      <c r="E13" s="18" t="n">
        <v>501.2612536</v>
      </c>
      <c r="F13" s="20" t="n">
        <v>3.17233757</v>
      </c>
      <c r="G13" s="18" t="n">
        <v>494.60514883</v>
      </c>
      <c r="H13" s="20" t="n">
        <v>6.19731816</v>
      </c>
      <c r="I13" s="18" t="n">
        <v>501.03250557</v>
      </c>
      <c r="J13" s="20" t="n">
        <v>8.45176485</v>
      </c>
      <c r="K13" s="18" t="s">
        <v>404</v>
      </c>
      <c r="L13" s="20" t="s">
        <v>404</v>
      </c>
      <c r="M13" s="18" t="s">
        <v>404</v>
      </c>
      <c r="N13" s="20" t="s">
        <v>404</v>
      </c>
      <c r="O13" s="18" t="s">
        <v>404</v>
      </c>
      <c r="P13" s="20" t="s">
        <v>404</v>
      </c>
      <c r="Q13" s="18" t="n">
        <v>517.76046038</v>
      </c>
      <c r="R13" s="20" t="n">
        <v>11.28821352</v>
      </c>
    </row>
    <row r="14" spans="1:18">
      <c r="A14" s="15" t="s">
        <v>411</v>
      </c>
      <c r="B14" s="17" t="n">
        <v>5587</v>
      </c>
      <c r="C14" s="18">
        <f>(192.0/B14*100)</f>
        <v/>
      </c>
      <c r="D14" s="19" t="n">
        <v>5395</v>
      </c>
      <c r="E14" s="18" t="n">
        <v>519.03636961</v>
      </c>
      <c r="F14" s="20" t="n">
        <v>2.53891039</v>
      </c>
      <c r="G14" s="18" t="n">
        <v>518.38444047</v>
      </c>
      <c r="H14" s="20" t="n">
        <v>6.51315538</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527.8838104</v>
      </c>
      <c r="F15" s="20" t="n">
        <v>2.74062055</v>
      </c>
      <c r="G15" s="18" t="n">
        <v>521.36562698</v>
      </c>
      <c r="H15" s="20" t="n">
        <v>4.98469895</v>
      </c>
      <c r="I15" s="18" t="n">
        <v>557.7863252</v>
      </c>
      <c r="J15" s="20" t="n">
        <v>24.52307226</v>
      </c>
      <c r="K15" s="18" t="s">
        <v>404</v>
      </c>
      <c r="L15" s="20" t="s">
        <v>404</v>
      </c>
      <c r="M15" s="18" t="s">
        <v>404</v>
      </c>
      <c r="N15" s="20" t="s">
        <v>404</v>
      </c>
      <c r="O15" s="18" t="s">
        <v>404</v>
      </c>
      <c r="P15" s="20" t="s">
        <v>404</v>
      </c>
      <c r="Q15" s="18" t="n">
        <v>516.50545975</v>
      </c>
      <c r="R15" s="20" t="n">
        <v>23.32527884</v>
      </c>
    </row>
    <row r="16" spans="1:18">
      <c r="A16" s="15" t="s">
        <v>413</v>
      </c>
      <c r="B16" s="17" t="n">
        <v>6108</v>
      </c>
      <c r="C16" s="18">
        <f>(495.0/B16*100)</f>
        <v/>
      </c>
      <c r="D16" s="19" t="n">
        <v>5613</v>
      </c>
      <c r="E16" s="18" t="n">
        <v>482.84542945</v>
      </c>
      <c r="F16" s="20" t="n">
        <v>6.94324972</v>
      </c>
      <c r="G16" s="18" t="n">
        <v>518.86007933</v>
      </c>
      <c r="H16" s="20" t="n">
        <v>6.46923757</v>
      </c>
      <c r="I16" s="18" t="n">
        <v>453.02800843</v>
      </c>
      <c r="J16" s="20" t="n">
        <v>23.24152593</v>
      </c>
      <c r="K16" s="18" t="s">
        <v>404</v>
      </c>
      <c r="L16" s="20" t="s">
        <v>404</v>
      </c>
      <c r="M16" s="18" t="s">
        <v>404</v>
      </c>
      <c r="N16" s="20" t="s">
        <v>404</v>
      </c>
      <c r="O16" s="18" t="s">
        <v>404</v>
      </c>
      <c r="P16" s="20" t="s">
        <v>404</v>
      </c>
      <c r="Q16" s="18" t="n">
        <v>530.71635363</v>
      </c>
      <c r="R16" s="20" t="n">
        <v>12.45732565</v>
      </c>
    </row>
    <row r="17" spans="1:18">
      <c r="A17" s="15" t="s">
        <v>414</v>
      </c>
      <c r="B17" s="17" t="n">
        <v>6504</v>
      </c>
      <c r="C17" s="18">
        <f>(1325.0/B17*100)</f>
        <v/>
      </c>
      <c r="D17" s="19" t="n">
        <v>5179</v>
      </c>
      <c r="E17" s="18" t="n">
        <v>498.75901825</v>
      </c>
      <c r="F17" s="20" t="n">
        <v>8.81523932</v>
      </c>
      <c r="G17" s="18" t="n">
        <v>508.45265237</v>
      </c>
      <c r="H17" s="20" t="n">
        <v>5.55610556</v>
      </c>
      <c r="I17" s="18" t="n">
        <v>555.97821015</v>
      </c>
      <c r="J17" s="20" t="n">
        <v>18.13321394</v>
      </c>
      <c r="K17" s="18" t="s">
        <v>404</v>
      </c>
      <c r="L17" s="20" t="s">
        <v>404</v>
      </c>
      <c r="M17" s="18" t="s">
        <v>404</v>
      </c>
      <c r="N17" s="20" t="s">
        <v>404</v>
      </c>
      <c r="O17" s="18" t="s">
        <v>404</v>
      </c>
      <c r="P17" s="20" t="s">
        <v>404</v>
      </c>
      <c r="Q17" s="18" t="n">
        <v>518.11053341</v>
      </c>
      <c r="R17" s="20" t="n">
        <v>10.32728501</v>
      </c>
    </row>
    <row r="18" spans="1:18">
      <c r="A18" s="15" t="s">
        <v>415</v>
      </c>
      <c r="B18" s="17" t="n">
        <v>5532</v>
      </c>
      <c r="C18" s="18">
        <f>(0.0/B18*100)</f>
        <v/>
      </c>
      <c r="D18" s="19" t="n">
        <v>5532</v>
      </c>
      <c r="E18" s="18" t="n">
        <v>490.58008554</v>
      </c>
      <c r="F18" s="20" t="n">
        <v>13.92302698</v>
      </c>
      <c r="G18" s="18" t="n">
        <v>465.89900572</v>
      </c>
      <c r="H18" s="20" t="n">
        <v>5.19381276</v>
      </c>
      <c r="I18" s="18" t="n">
        <v>452.51928893</v>
      </c>
      <c r="J18" s="20" t="n">
        <v>31.7941718</v>
      </c>
      <c r="K18" s="18" t="s">
        <v>404</v>
      </c>
      <c r="L18" s="20" t="s">
        <v>404</v>
      </c>
      <c r="M18" s="18" t="s">
        <v>404</v>
      </c>
      <c r="N18" s="20" t="s">
        <v>404</v>
      </c>
      <c r="O18" s="18" t="s">
        <v>404</v>
      </c>
      <c r="P18" s="20" t="s">
        <v>404</v>
      </c>
      <c r="Q18" s="18" t="n">
        <v>450.25945625</v>
      </c>
      <c r="R18" s="20" t="n">
        <v>12.85307835</v>
      </c>
    </row>
    <row r="19" spans="1:18">
      <c r="A19" s="15" t="s">
        <v>416</v>
      </c>
      <c r="B19" s="17" t="n">
        <v>5658</v>
      </c>
      <c r="C19" s="18">
        <f>(327.0/B19*100)</f>
        <v/>
      </c>
      <c r="D19" s="19" t="n">
        <v>5331</v>
      </c>
      <c r="E19" s="18" t="n">
        <v>467.52773698</v>
      </c>
      <c r="F19" s="20" t="n">
        <v>4.76436958</v>
      </c>
      <c r="G19" s="18" t="n">
        <v>480.37966725</v>
      </c>
      <c r="H19" s="20" t="n">
        <v>10.65625059</v>
      </c>
      <c r="I19" s="18" t="n">
        <v>496.60113264</v>
      </c>
      <c r="J19" s="20" t="n">
        <v>31.80045841</v>
      </c>
      <c r="K19" s="18" t="s">
        <v>404</v>
      </c>
      <c r="L19" s="20" t="s">
        <v>404</v>
      </c>
      <c r="M19" s="18" t="s">
        <v>404</v>
      </c>
      <c r="N19" s="20" t="s">
        <v>404</v>
      </c>
      <c r="O19" s="18" t="s">
        <v>404</v>
      </c>
      <c r="P19" s="20" t="s">
        <v>404</v>
      </c>
      <c r="Q19" s="18" t="n">
        <v>441.79153067</v>
      </c>
      <c r="R19" s="20" t="n">
        <v>34.90079121</v>
      </c>
    </row>
    <row r="20" spans="1:18">
      <c r="A20" s="15" t="s">
        <v>417</v>
      </c>
      <c r="B20" s="17" t="n">
        <v>3371</v>
      </c>
      <c r="C20" s="18">
        <f>(24.0/B20*100)</f>
        <v/>
      </c>
      <c r="D20" s="19" t="n">
        <v>3347</v>
      </c>
      <c r="E20" s="18" t="n">
        <v>482.54968563</v>
      </c>
      <c r="F20" s="20" t="n">
        <v>2.03918802</v>
      </c>
      <c r="G20" s="18" t="n">
        <v>480.50055291</v>
      </c>
      <c r="H20" s="20" t="n">
        <v>10.77229336</v>
      </c>
      <c r="I20" s="18" t="n">
        <v>426.40696842</v>
      </c>
      <c r="J20" s="20" t="n">
        <v>18.78917593</v>
      </c>
      <c r="K20" s="18" t="s">
        <v>404</v>
      </c>
      <c r="L20" s="20" t="s">
        <v>404</v>
      </c>
      <c r="M20" s="18" t="s">
        <v>404</v>
      </c>
      <c r="N20" s="20" t="s">
        <v>404</v>
      </c>
      <c r="O20" s="18" t="s">
        <v>404</v>
      </c>
      <c r="P20" s="20" t="s">
        <v>404</v>
      </c>
      <c r="Q20" s="18" t="n">
        <v>477.37717029</v>
      </c>
      <c r="R20" s="20" t="n">
        <v>6.5302983</v>
      </c>
    </row>
    <row r="21" spans="1:18">
      <c r="A21" s="15" t="s">
        <v>418</v>
      </c>
      <c r="B21" s="17" t="n">
        <v>5741</v>
      </c>
      <c r="C21" s="18">
        <f>(0.0/B21*100)</f>
        <v/>
      </c>
      <c r="D21" s="19" t="n">
        <v>5741</v>
      </c>
      <c r="E21" s="18" t="n">
        <v>520.15537306</v>
      </c>
      <c r="F21" s="20" t="n">
        <v>3.00027149</v>
      </c>
      <c r="G21" s="18" t="n">
        <v>530.31534371</v>
      </c>
      <c r="H21" s="20" t="n">
        <v>6.61310397</v>
      </c>
      <c r="I21" s="18" t="n">
        <v>511.53940143</v>
      </c>
      <c r="J21" s="20" t="n">
        <v>7.28365803</v>
      </c>
      <c r="K21" s="18" t="s">
        <v>404</v>
      </c>
      <c r="L21" s="20" t="s">
        <v>404</v>
      </c>
      <c r="M21" s="18" t="s">
        <v>404</v>
      </c>
      <c r="N21" s="20" t="s">
        <v>404</v>
      </c>
      <c r="O21" s="18" t="s">
        <v>404</v>
      </c>
      <c r="P21" s="20" t="s">
        <v>404</v>
      </c>
      <c r="Q21" s="18" t="n">
        <v>517.67185375</v>
      </c>
      <c r="R21" s="20" t="n">
        <v>12.70564845</v>
      </c>
    </row>
    <row r="22" spans="1:18">
      <c r="A22" s="15" t="s">
        <v>419</v>
      </c>
      <c r="B22" s="17" t="n">
        <v>6598</v>
      </c>
      <c r="C22" s="18">
        <f>(0.0/B22*100)</f>
        <v/>
      </c>
      <c r="D22" s="19" t="n">
        <v>6598</v>
      </c>
      <c r="E22" s="18" t="n">
        <v>473.92564498</v>
      </c>
      <c r="F22" s="20" t="n">
        <v>5.62120586</v>
      </c>
      <c r="G22" s="18" t="n">
        <v>486.18456157</v>
      </c>
      <c r="H22" s="20" t="n">
        <v>10.44428889</v>
      </c>
      <c r="I22" s="18" t="n">
        <v>499.77848672</v>
      </c>
      <c r="J22" s="20" t="n">
        <v>29.33487193</v>
      </c>
      <c r="K22" s="18" t="s">
        <v>404</v>
      </c>
      <c r="L22" s="20" t="s">
        <v>404</v>
      </c>
      <c r="M22" s="18" t="s">
        <v>404</v>
      </c>
      <c r="N22" s="20" t="s">
        <v>404</v>
      </c>
      <c r="O22" s="18" t="s">
        <v>404</v>
      </c>
      <c r="P22" s="20" t="s">
        <v>404</v>
      </c>
      <c r="Q22" s="18" t="n">
        <v>480.49158253</v>
      </c>
      <c r="R22" s="20" t="n">
        <v>14.90792512</v>
      </c>
    </row>
    <row r="23" spans="1:18">
      <c r="A23" s="15" t="s">
        <v>420</v>
      </c>
      <c r="B23" s="17" t="n">
        <v>11583</v>
      </c>
      <c r="C23" s="18">
        <f>(3185.0/B23*100)</f>
        <v/>
      </c>
      <c r="D23" s="19" t="n">
        <v>8398</v>
      </c>
      <c r="E23" s="18" t="n">
        <v>498.44234889</v>
      </c>
      <c r="F23" s="20" t="n">
        <v>4.45131692</v>
      </c>
      <c r="G23" s="18" t="n">
        <v>458.46278993</v>
      </c>
      <c r="H23" s="20" t="n">
        <v>9.944982939999999</v>
      </c>
      <c r="I23" s="18" t="n">
        <v>471.15256927</v>
      </c>
      <c r="J23" s="20" t="n">
        <v>22.80420938</v>
      </c>
      <c r="K23" s="18" t="s">
        <v>404</v>
      </c>
      <c r="L23" s="20" t="s">
        <v>404</v>
      </c>
      <c r="M23" s="18" t="s">
        <v>404</v>
      </c>
      <c r="N23" s="20" t="s">
        <v>404</v>
      </c>
      <c r="O23" s="18" t="s">
        <v>404</v>
      </c>
      <c r="P23" s="20" t="s">
        <v>404</v>
      </c>
      <c r="Q23" s="18" t="n">
        <v>451.31358606</v>
      </c>
      <c r="R23" s="20" t="n">
        <v>30.68481366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524.9743127199999</v>
      </c>
      <c r="F25" s="20" t="n">
        <v>4.63260305</v>
      </c>
      <c r="G25" s="18" t="n">
        <v>503.69013309</v>
      </c>
      <c r="H25" s="20" t="n">
        <v>7.3000361</v>
      </c>
      <c r="I25" s="18" t="n">
        <v>428.82939861</v>
      </c>
      <c r="J25" s="20" t="n">
        <v>33.92674441</v>
      </c>
      <c r="K25" s="18" t="s">
        <v>404</v>
      </c>
      <c r="L25" s="20" t="s">
        <v>404</v>
      </c>
      <c r="M25" s="18" t="s">
        <v>404</v>
      </c>
      <c r="N25" s="20" t="s">
        <v>404</v>
      </c>
      <c r="O25" s="18" t="s">
        <v>404</v>
      </c>
      <c r="P25" s="20" t="s">
        <v>404</v>
      </c>
      <c r="Q25" s="18" t="n">
        <v>536.0703935</v>
      </c>
      <c r="R25" s="20" t="n">
        <v>27.80092019</v>
      </c>
    </row>
    <row r="26" spans="1:18">
      <c r="A26" s="15" t="s">
        <v>423</v>
      </c>
      <c r="B26" s="17" t="n">
        <v>4869</v>
      </c>
      <c r="C26" s="18">
        <f>(11.0/B26*100)</f>
        <v/>
      </c>
      <c r="D26" s="19" t="n">
        <v>4858</v>
      </c>
      <c r="E26" s="18" t="n">
        <v>488.24934729</v>
      </c>
      <c r="F26" s="20" t="n">
        <v>1.99953849</v>
      </c>
      <c r="G26" s="18" t="n">
        <v>488.59487959</v>
      </c>
      <c r="H26" s="20" t="n">
        <v>5.80861714</v>
      </c>
      <c r="I26" s="18" t="n">
        <v>468.84242157</v>
      </c>
      <c r="J26" s="20" t="n">
        <v>18.3846845</v>
      </c>
      <c r="K26" s="18" t="s">
        <v>404</v>
      </c>
      <c r="L26" s="20" t="s">
        <v>404</v>
      </c>
      <c r="M26" s="18" t="s">
        <v>404</v>
      </c>
      <c r="N26" s="20" t="s">
        <v>404</v>
      </c>
      <c r="O26" s="18" t="s">
        <v>404</v>
      </c>
      <c r="P26" s="20" t="s">
        <v>404</v>
      </c>
      <c r="Q26" s="18" t="n">
        <v>480.63687873</v>
      </c>
      <c r="R26" s="20" t="n">
        <v>22.79191173</v>
      </c>
    </row>
    <row r="27" spans="1:18">
      <c r="A27" s="15" t="s">
        <v>424</v>
      </c>
      <c r="B27" s="17" t="n">
        <v>5299</v>
      </c>
      <c r="C27" s="18">
        <f>(0.0/B27*100)</f>
        <v/>
      </c>
      <c r="D27" s="19" t="n">
        <v>5299</v>
      </c>
      <c r="E27" s="18" t="n">
        <v>473.02756455</v>
      </c>
      <c r="F27" s="20" t="n">
        <v>1.51673059</v>
      </c>
      <c r="G27" s="18" t="n">
        <v>553.55564831</v>
      </c>
      <c r="H27" s="20" t="n">
        <v>5.96833379</v>
      </c>
      <c r="I27" s="18" t="n">
        <v>436.54680689</v>
      </c>
      <c r="J27" s="20" t="n">
        <v>17.3454736</v>
      </c>
      <c r="K27" s="18" t="s">
        <v>404</v>
      </c>
      <c r="L27" s="20" t="s">
        <v>404</v>
      </c>
      <c r="M27" s="18" t="s">
        <v>404</v>
      </c>
      <c r="N27" s="20" t="s">
        <v>404</v>
      </c>
      <c r="O27" s="18" t="s">
        <v>404</v>
      </c>
      <c r="P27" s="20" t="s">
        <v>404</v>
      </c>
      <c r="Q27" s="18" t="n">
        <v>554.04144394</v>
      </c>
      <c r="R27" s="20" t="n">
        <v>5.28289884</v>
      </c>
    </row>
    <row r="28" spans="1:18">
      <c r="A28" s="15" t="s">
        <v>425</v>
      </c>
      <c r="B28" s="17" t="n">
        <v>7568</v>
      </c>
      <c r="C28" s="18">
        <f>(1788.0/B28*100)</f>
        <v/>
      </c>
      <c r="D28" s="19" t="n">
        <v>5780</v>
      </c>
      <c r="E28" s="18" t="n">
        <v>425.33967839</v>
      </c>
      <c r="F28" s="20" t="n">
        <v>3.70184475</v>
      </c>
      <c r="G28" s="18" t="n">
        <v>438.08234319</v>
      </c>
      <c r="H28" s="20" t="n">
        <v>11.39624656</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500.87415753</v>
      </c>
      <c r="F29" s="20" t="n">
        <v>7.50288826</v>
      </c>
      <c r="G29" s="18" t="n">
        <v>505.50692551</v>
      </c>
      <c r="H29" s="20" t="n">
        <v>12.09611032</v>
      </c>
      <c r="I29" s="18" t="n">
        <v>485.11514984</v>
      </c>
      <c r="J29" s="20" t="n">
        <v>11.57716724</v>
      </c>
      <c r="K29" s="18" t="s">
        <v>404</v>
      </c>
      <c r="L29" s="20" t="s">
        <v>404</v>
      </c>
      <c r="M29" s="18" t="s">
        <v>404</v>
      </c>
      <c r="N29" s="20" t="s">
        <v>404</v>
      </c>
      <c r="O29" s="18" t="s">
        <v>404</v>
      </c>
      <c r="P29" s="20" t="s">
        <v>404</v>
      </c>
      <c r="Q29" s="18" t="n">
        <v>561.17799438</v>
      </c>
      <c r="R29" s="20" t="n">
        <v>16.660518</v>
      </c>
    </row>
    <row r="30" spans="1:18">
      <c r="A30" s="15" t="s">
        <v>427</v>
      </c>
      <c r="B30" s="17" t="n">
        <v>4520</v>
      </c>
      <c r="C30" s="18">
        <f>(1053.0/B30*100)</f>
        <v/>
      </c>
      <c r="D30" s="19" t="n">
        <v>3467</v>
      </c>
      <c r="E30" s="18" t="n">
        <v>511.4737837</v>
      </c>
      <c r="F30" s="20" t="n">
        <v>3.45372268</v>
      </c>
      <c r="G30" s="18" t="n">
        <v>508.41055841</v>
      </c>
      <c r="H30" s="20" t="n">
        <v>12.9388643</v>
      </c>
      <c r="I30" s="18" t="n">
        <v>466.27942076</v>
      </c>
      <c r="J30" s="20" t="n">
        <v>11.42206963</v>
      </c>
      <c r="K30" s="18" t="s">
        <v>404</v>
      </c>
      <c r="L30" s="20" t="s">
        <v>404</v>
      </c>
      <c r="M30" s="18" t="s">
        <v>404</v>
      </c>
      <c r="N30" s="20" t="s">
        <v>404</v>
      </c>
      <c r="O30" s="18" t="s">
        <v>404</v>
      </c>
      <c r="P30" s="20" t="s">
        <v>404</v>
      </c>
      <c r="Q30" s="18" t="n">
        <v>527.44545047</v>
      </c>
      <c r="R30" s="20" t="n">
        <v>21.62237599</v>
      </c>
    </row>
    <row r="31" spans="1:18">
      <c r="A31" s="15" t="s">
        <v>428</v>
      </c>
      <c r="B31" s="17" t="n">
        <v>5456</v>
      </c>
      <c r="C31" s="18">
        <f>(502.0/B31*100)</f>
        <v/>
      </c>
      <c r="D31" s="19" t="n">
        <v>4954</v>
      </c>
      <c r="E31" s="18" t="n">
        <v>519.94663037</v>
      </c>
      <c r="F31" s="20" t="n">
        <v>3.29513554</v>
      </c>
      <c r="G31" s="18" t="n">
        <v>502.96223047</v>
      </c>
      <c r="H31" s="20" t="n">
        <v>5.20076768</v>
      </c>
      <c r="I31" s="18" t="n">
        <v>505.9367004</v>
      </c>
      <c r="J31" s="20" t="n">
        <v>11.94714589</v>
      </c>
      <c r="K31" s="18" t="s">
        <v>404</v>
      </c>
      <c r="L31" s="20" t="s">
        <v>404</v>
      </c>
      <c r="M31" s="18" t="s">
        <v>404</v>
      </c>
      <c r="N31" s="20" t="s">
        <v>404</v>
      </c>
      <c r="O31" s="18" t="s">
        <v>404</v>
      </c>
      <c r="P31" s="20" t="s">
        <v>404</v>
      </c>
      <c r="Q31" s="18" t="n">
        <v>509.58510975</v>
      </c>
      <c r="R31" s="20" t="n">
        <v>9.96920527</v>
      </c>
    </row>
    <row r="32" spans="1:18">
      <c r="A32" s="15" t="s">
        <v>429</v>
      </c>
      <c r="B32" s="17" t="n">
        <v>4478</v>
      </c>
      <c r="C32" s="18">
        <f>(0.0/B32*100)</f>
        <v/>
      </c>
      <c r="D32" s="19" t="n">
        <v>4478</v>
      </c>
      <c r="E32" s="18" t="n">
        <v>505.95539627</v>
      </c>
      <c r="F32" s="20" t="n">
        <v>2.69645371</v>
      </c>
      <c r="G32" s="18" t="n">
        <v>498.25562298</v>
      </c>
      <c r="H32" s="20" t="n">
        <v>7.07081935</v>
      </c>
      <c r="I32" s="18" t="n">
        <v>532.45615257</v>
      </c>
      <c r="J32" s="20" t="n">
        <v>16.58765802</v>
      </c>
      <c r="K32" s="18" t="s">
        <v>404</v>
      </c>
      <c r="L32" s="20" t="s">
        <v>404</v>
      </c>
      <c r="M32" s="18" t="s">
        <v>404</v>
      </c>
      <c r="N32" s="20" t="s">
        <v>404</v>
      </c>
      <c r="O32" s="18" t="s">
        <v>404</v>
      </c>
      <c r="P32" s="20" t="s">
        <v>404</v>
      </c>
      <c r="Q32" s="18" t="n">
        <v>474.09264748</v>
      </c>
      <c r="R32" s="20" t="n">
        <v>6.95946158</v>
      </c>
    </row>
    <row r="33" spans="1:18">
      <c r="A33" s="15" t="s">
        <v>430</v>
      </c>
      <c r="B33" s="17" t="n">
        <v>7325</v>
      </c>
      <c r="C33" s="18">
        <f>(29.0/B33*100)</f>
        <v/>
      </c>
      <c r="D33" s="19" t="n">
        <v>7296</v>
      </c>
      <c r="E33" s="18" t="n">
        <v>508.67948106</v>
      </c>
      <c r="F33" s="20" t="n">
        <v>3.81993375</v>
      </c>
      <c r="G33" s="18" t="n">
        <v>506.40481423</v>
      </c>
      <c r="H33" s="20" t="n">
        <v>7.72834742</v>
      </c>
      <c r="I33" s="18" t="n">
        <v>420.73071339</v>
      </c>
      <c r="J33" s="20" t="n">
        <v>5.67405709</v>
      </c>
      <c r="K33" s="18" t="s">
        <v>404</v>
      </c>
      <c r="L33" s="20" t="s">
        <v>404</v>
      </c>
      <c r="M33" s="18" t="s">
        <v>404</v>
      </c>
      <c r="N33" s="20" t="s">
        <v>404</v>
      </c>
      <c r="O33" s="18" t="s">
        <v>404</v>
      </c>
      <c r="P33" s="20" t="s">
        <v>404</v>
      </c>
      <c r="Q33" s="18" t="n">
        <v>513.9562011100001</v>
      </c>
      <c r="R33" s="20" t="n">
        <v>8.829414249999999</v>
      </c>
    </row>
    <row r="34" spans="1:18">
      <c r="A34" s="15" t="s">
        <v>431</v>
      </c>
      <c r="B34" s="17" t="n">
        <v>6350</v>
      </c>
      <c r="C34" s="18">
        <f>(0.0/B34*100)</f>
        <v/>
      </c>
      <c r="D34" s="19" t="n">
        <v>6350</v>
      </c>
      <c r="E34" s="18" t="n">
        <v>451.24578864</v>
      </c>
      <c r="F34" s="20" t="n">
        <v>4.51551375</v>
      </c>
      <c r="G34" s="18" t="n">
        <v>458.06377818</v>
      </c>
      <c r="H34" s="20" t="n">
        <v>7.17801176</v>
      </c>
      <c r="I34" s="18" t="n">
        <v>428.74588183</v>
      </c>
      <c r="J34" s="20" t="n">
        <v>41.16416166</v>
      </c>
      <c r="K34" s="18" t="s">
        <v>404</v>
      </c>
      <c r="L34" s="20" t="s">
        <v>404</v>
      </c>
      <c r="M34" s="18" t="s">
        <v>404</v>
      </c>
      <c r="N34" s="20" t="s">
        <v>404</v>
      </c>
      <c r="O34" s="18" t="s">
        <v>404</v>
      </c>
      <c r="P34" s="20" t="s">
        <v>404</v>
      </c>
      <c r="Q34" s="18" t="n">
        <v>430.14976801</v>
      </c>
      <c r="R34" s="20" t="n">
        <v>19.81365819</v>
      </c>
    </row>
    <row r="35" spans="1:18">
      <c r="A35" s="15" t="s">
        <v>432</v>
      </c>
      <c r="B35" s="17" t="n">
        <v>6406</v>
      </c>
      <c r="C35" s="18">
        <f>(450.0/B35*100)</f>
        <v/>
      </c>
      <c r="D35" s="19" t="n">
        <v>5956</v>
      </c>
      <c r="E35" s="18" t="n">
        <v>498.18726986</v>
      </c>
      <c r="F35" s="20" t="n">
        <v>2.22940209</v>
      </c>
      <c r="G35" s="18" t="n">
        <v>515.94215592</v>
      </c>
      <c r="H35" s="20" t="n">
        <v>2.11516375</v>
      </c>
      <c r="I35" s="18" t="n">
        <v>480.29015198</v>
      </c>
      <c r="J35" s="20" t="n">
        <v>4.18430938</v>
      </c>
      <c r="K35" s="18" t="s">
        <v>404</v>
      </c>
      <c r="L35" s="20" t="s">
        <v>404</v>
      </c>
      <c r="M35" s="18" t="s">
        <v>404</v>
      </c>
      <c r="N35" s="20" t="s">
        <v>404</v>
      </c>
      <c r="O35" s="18" t="s">
        <v>404</v>
      </c>
      <c r="P35" s="20" t="s">
        <v>404</v>
      </c>
      <c r="Q35" s="18" t="n">
        <v>487.95205866</v>
      </c>
      <c r="R35" s="20" t="n">
        <v>8.03793862</v>
      </c>
    </row>
    <row r="36" spans="1:18">
      <c r="A36" s="15" t="s">
        <v>433</v>
      </c>
      <c r="B36" s="17" t="n">
        <v>6736</v>
      </c>
      <c r="C36" s="18">
        <f>(581.0/B36*100)</f>
        <v/>
      </c>
      <c r="D36" s="19" t="n">
        <v>6155</v>
      </c>
      <c r="E36" s="18" t="n">
        <v>497.81478883</v>
      </c>
      <c r="F36" s="20" t="n">
        <v>3.8177448</v>
      </c>
      <c r="G36" s="18" t="n">
        <v>493.82535511</v>
      </c>
      <c r="H36" s="20" t="n">
        <v>3.90582328</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500.43497827</v>
      </c>
      <c r="F37" s="20" t="n">
        <v>3.63755152</v>
      </c>
      <c r="G37" s="18" t="n">
        <v>498.18208411</v>
      </c>
      <c r="H37" s="20" t="n">
        <v>7.32532559</v>
      </c>
      <c r="I37" s="18" t="n">
        <v>577.41200446</v>
      </c>
      <c r="J37" s="20" t="n">
        <v>10.53940533</v>
      </c>
      <c r="K37" s="18" t="s">
        <v>404</v>
      </c>
      <c r="L37" s="20" t="s">
        <v>404</v>
      </c>
      <c r="M37" s="18" t="s">
        <v>404</v>
      </c>
      <c r="N37" s="20" t="s">
        <v>404</v>
      </c>
      <c r="O37" s="18" t="s">
        <v>404</v>
      </c>
      <c r="P37" s="20" t="s">
        <v>404</v>
      </c>
      <c r="Q37" s="18" t="n">
        <v>429.61236551</v>
      </c>
      <c r="R37" s="20" t="n">
        <v>13.45287956</v>
      </c>
    </row>
    <row r="38" spans="1:18">
      <c r="A38" s="15" t="s">
        <v>435</v>
      </c>
      <c r="B38" s="17" t="n">
        <v>5860</v>
      </c>
      <c r="C38" s="18">
        <f>(268.0/B38*100)</f>
        <v/>
      </c>
      <c r="D38" s="19" t="n">
        <v>5592</v>
      </c>
      <c r="E38" s="18" t="n">
        <v>468.65994246</v>
      </c>
      <c r="F38" s="20" t="n">
        <v>5.99571429</v>
      </c>
      <c r="G38" s="18" t="n">
        <v>509.73110147</v>
      </c>
      <c r="H38" s="20" t="n">
        <v>6.39148831</v>
      </c>
      <c r="I38" s="18" t="n">
        <v>525.09157312</v>
      </c>
      <c r="J38" s="20" t="n">
        <v>12.39842</v>
      </c>
      <c r="K38" s="18" t="s">
        <v>404</v>
      </c>
      <c r="L38" s="20" t="s">
        <v>404</v>
      </c>
      <c r="M38" s="18" t="s">
        <v>404</v>
      </c>
      <c r="N38" s="20" t="s">
        <v>404</v>
      </c>
      <c r="O38" s="18" t="s">
        <v>404</v>
      </c>
      <c r="P38" s="20" t="s">
        <v>404</v>
      </c>
      <c r="Q38" s="18" t="n">
        <v>494.78246397</v>
      </c>
      <c r="R38" s="20" t="n">
        <v>14.96155535</v>
      </c>
    </row>
    <row r="39" spans="1:18">
      <c r="A39" s="15" t="s">
        <v>436</v>
      </c>
      <c r="B39" s="17" t="n">
        <v>5895</v>
      </c>
      <c r="C39" s="18">
        <f>(0.0/B39*100)</f>
        <v/>
      </c>
      <c r="D39" s="19" t="n">
        <v>5895</v>
      </c>
      <c r="E39" s="18" t="n">
        <v>431.83984877</v>
      </c>
      <c r="F39" s="20" t="n">
        <v>5.69314504</v>
      </c>
      <c r="G39" s="18" t="n">
        <v>422.5336075</v>
      </c>
      <c r="H39" s="20" t="n">
        <v>10.06071746</v>
      </c>
      <c r="I39" s="18" t="n">
        <v>359.11838086</v>
      </c>
      <c r="J39" s="20" t="n">
        <v>15.27397869</v>
      </c>
      <c r="K39" s="18" t="s">
        <v>404</v>
      </c>
      <c r="L39" s="20" t="s">
        <v>404</v>
      </c>
      <c r="M39" s="18" t="s">
        <v>404</v>
      </c>
      <c r="N39" s="20" t="s">
        <v>404</v>
      </c>
      <c r="O39" s="18" t="s">
        <v>404</v>
      </c>
      <c r="P39" s="20" t="s">
        <v>404</v>
      </c>
      <c r="Q39" s="18" t="n">
        <v>411.44598114</v>
      </c>
      <c r="R39" s="20" t="n">
        <v>7.95084634</v>
      </c>
    </row>
    <row r="40" spans="1:18">
      <c r="A40" s="15" t="s">
        <v>437</v>
      </c>
      <c r="B40" s="17" t="n">
        <v>14157</v>
      </c>
      <c r="C40" s="18">
        <f>(2954.0/B40*100)</f>
        <v/>
      </c>
      <c r="D40" s="19" t="n">
        <v>11203</v>
      </c>
      <c r="E40" s="18" t="n">
        <v>499.23334798</v>
      </c>
      <c r="F40" s="20" t="n">
        <v>3.70317569</v>
      </c>
      <c r="G40" s="18" t="n">
        <v>512.80635809</v>
      </c>
      <c r="H40" s="20" t="n">
        <v>9.22593747</v>
      </c>
      <c r="I40" s="18" t="n">
        <v>483.71200776</v>
      </c>
      <c r="J40" s="20" t="n">
        <v>6.54103373</v>
      </c>
      <c r="K40" s="18" t="s">
        <v>404</v>
      </c>
      <c r="L40" s="20" t="s">
        <v>404</v>
      </c>
      <c r="M40" s="18" t="s">
        <v>404</v>
      </c>
      <c r="N40" s="20" t="s">
        <v>404</v>
      </c>
      <c r="O40" s="18" t="s">
        <v>404</v>
      </c>
      <c r="P40" s="20" t="s">
        <v>404</v>
      </c>
      <c r="Q40" s="18" t="n">
        <v>512.04326608</v>
      </c>
      <c r="R40" s="20" t="n">
        <v>18.32645908</v>
      </c>
    </row>
    <row r="41" spans="1:18">
      <c r="A41" s="15" t="s">
        <v>438</v>
      </c>
      <c r="B41" s="17" t="n">
        <v>5712</v>
      </c>
      <c r="C41" s="18">
        <f>(99.0/B41*100)</f>
        <v/>
      </c>
      <c r="D41" s="19" t="n">
        <v>5613</v>
      </c>
      <c r="E41" s="18" t="n">
        <v>496.91500832</v>
      </c>
      <c r="F41" s="20" t="n">
        <v>3.46465867</v>
      </c>
      <c r="G41" s="18" t="n">
        <v>502.02155161</v>
      </c>
      <c r="H41" s="20" t="n">
        <v>18.14414387</v>
      </c>
      <c r="I41" s="18" t="n">
        <v>506.97269963</v>
      </c>
      <c r="J41" s="20" t="n">
        <v>26.30302106</v>
      </c>
      <c r="K41" s="18" t="s">
        <v>404</v>
      </c>
      <c r="L41" s="20" t="s">
        <v>404</v>
      </c>
      <c r="M41" s="18" t="s">
        <v>404</v>
      </c>
      <c r="N41" s="20" t="s">
        <v>404</v>
      </c>
      <c r="O41" s="18" t="s">
        <v>404</v>
      </c>
      <c r="P41" s="20" t="s">
        <v>404</v>
      </c>
      <c r="Q41" s="18" t="n">
        <v>508.82363863</v>
      </c>
      <c r="R41" s="20" t="n">
        <v>26.69478814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404.35384596</v>
      </c>
      <c r="F44" s="20" t="n">
        <v>5.11074497</v>
      </c>
      <c r="G44" s="18" t="n">
        <v>402.11711299</v>
      </c>
      <c r="H44" s="20" t="n">
        <v>7.03251526</v>
      </c>
      <c r="I44" s="18" t="s">
        <v>404</v>
      </c>
      <c r="J44" s="20" t="s">
        <v>404</v>
      </c>
      <c r="K44" s="18" t="s">
        <v>404</v>
      </c>
      <c r="L44" s="20" t="s">
        <v>404</v>
      </c>
      <c r="M44" s="18" t="s">
        <v>404</v>
      </c>
      <c r="N44" s="20" t="s">
        <v>404</v>
      </c>
      <c r="O44" s="18" t="s">
        <v>404</v>
      </c>
      <c r="P44" s="20" t="s">
        <v>404</v>
      </c>
      <c r="Q44" s="18" t="n">
        <v>415.86673325</v>
      </c>
      <c r="R44" s="20" t="n">
        <v>9.53231403</v>
      </c>
    </row>
    <row r="45" spans="1:18">
      <c r="A45" s="15" t="s">
        <v>442</v>
      </c>
      <c r="B45" s="17" t="n">
        <v>5519</v>
      </c>
      <c r="C45" s="18">
        <f>(0.0/B45*100)</f>
        <v/>
      </c>
      <c r="D45" s="19" t="n">
        <v>5519</v>
      </c>
      <c r="E45" s="18" t="n">
        <v>345.94623626</v>
      </c>
      <c r="F45" s="20" t="n">
        <v>3.61170012</v>
      </c>
      <c r="G45" s="18" t="n">
        <v>359.89970501</v>
      </c>
      <c r="H45" s="20" t="n">
        <v>7.46907045</v>
      </c>
      <c r="I45" s="18" t="s">
        <v>404</v>
      </c>
      <c r="J45" s="20" t="s">
        <v>404</v>
      </c>
      <c r="K45" s="18" t="s">
        <v>404</v>
      </c>
      <c r="L45" s="20" t="s">
        <v>404</v>
      </c>
      <c r="M45" s="18" t="s">
        <v>404</v>
      </c>
      <c r="N45" s="20" t="s">
        <v>404</v>
      </c>
      <c r="O45" s="18" t="s">
        <v>404</v>
      </c>
      <c r="P45" s="20" t="s">
        <v>404</v>
      </c>
      <c r="Q45" s="18" t="n">
        <v>350.05640059</v>
      </c>
      <c r="R45" s="20" t="n">
        <v>19.13583858</v>
      </c>
    </row>
    <row r="46" spans="1:18">
      <c r="A46" s="15" t="s">
        <v>443</v>
      </c>
      <c r="B46" s="17" t="n">
        <v>23141</v>
      </c>
      <c r="C46" s="18">
        <f>(5415.0/B46*100)</f>
        <v/>
      </c>
      <c r="D46" s="19" t="n">
        <v>17726</v>
      </c>
      <c r="E46" s="18" t="n">
        <v>416.60311068</v>
      </c>
      <c r="F46" s="20" t="n">
        <v>3.43685989</v>
      </c>
      <c r="G46" s="18" t="n">
        <v>429.04440705</v>
      </c>
      <c r="H46" s="20" t="n">
        <v>8.931206960000001</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436.27140111</v>
      </c>
      <c r="F47" s="20" t="n">
        <v>6.64398459</v>
      </c>
      <c r="G47" s="18" t="n">
        <v>422.80629271</v>
      </c>
      <c r="H47" s="20" t="n">
        <v>10.72373523</v>
      </c>
      <c r="I47" s="18" t="n">
        <v>435.53997324</v>
      </c>
      <c r="J47" s="20" t="n">
        <v>34.01666218</v>
      </c>
      <c r="K47" s="18" t="s">
        <v>404</v>
      </c>
      <c r="L47" s="20" t="s">
        <v>404</v>
      </c>
      <c r="M47" s="18" t="s">
        <v>404</v>
      </c>
      <c r="N47" s="20" t="s">
        <v>404</v>
      </c>
      <c r="O47" s="18" t="s">
        <v>404</v>
      </c>
      <c r="P47" s="20" t="s">
        <v>404</v>
      </c>
      <c r="Q47" s="18" t="n">
        <v>415.03721429</v>
      </c>
      <c r="R47" s="20" t="n">
        <v>59.03015755</v>
      </c>
    </row>
    <row r="48" spans="1:18">
      <c r="A48" s="15" t="s">
        <v>445</v>
      </c>
      <c r="B48" s="17" t="n">
        <v>9841</v>
      </c>
      <c r="C48" s="18">
        <f>(40.0/B48*100)</f>
        <v/>
      </c>
      <c r="D48" s="19" t="n">
        <v>9801</v>
      </c>
      <c r="E48" s="18" t="n">
        <v>504.02778412</v>
      </c>
      <c r="F48" s="20" t="n">
        <v>7.77706031</v>
      </c>
      <c r="G48" s="18" t="n">
        <v>482.79384234</v>
      </c>
      <c r="H48" s="20" t="n">
        <v>9.78310739</v>
      </c>
      <c r="I48" s="18" t="n">
        <v>388.42359833</v>
      </c>
      <c r="J48" s="20" t="n">
        <v>11.00937144</v>
      </c>
      <c r="K48" s="18" t="s">
        <v>404</v>
      </c>
      <c r="L48" s="20" t="s">
        <v>404</v>
      </c>
      <c r="M48" s="18" t="s">
        <v>404</v>
      </c>
      <c r="N48" s="20" t="s">
        <v>404</v>
      </c>
      <c r="O48" s="18" t="s">
        <v>404</v>
      </c>
      <c r="P48" s="20" t="s">
        <v>404</v>
      </c>
      <c r="Q48" s="18" t="n">
        <v>481.6286448</v>
      </c>
      <c r="R48" s="20" t="n">
        <v>17.07429191</v>
      </c>
    </row>
    <row r="49" spans="1:18">
      <c r="A49" s="15" t="s">
        <v>446</v>
      </c>
      <c r="B49" s="17" t="n">
        <v>6349</v>
      </c>
      <c r="C49" s="18">
        <f>(52.0/B49*100)</f>
        <v/>
      </c>
      <c r="D49" s="19" t="n">
        <v>6297</v>
      </c>
      <c r="E49" s="18" t="n">
        <v>426.13824895</v>
      </c>
      <c r="F49" s="20" t="n">
        <v>5.02691651</v>
      </c>
      <c r="G49" s="18" t="n">
        <v>417.34294197</v>
      </c>
      <c r="H49" s="20" t="n">
        <v>6.8860452</v>
      </c>
      <c r="I49" s="18" t="s">
        <v>404</v>
      </c>
      <c r="J49" s="20" t="s">
        <v>404</v>
      </c>
      <c r="K49" s="18" t="s">
        <v>404</v>
      </c>
      <c r="L49" s="20" t="s">
        <v>404</v>
      </c>
      <c r="M49" s="18" t="s">
        <v>404</v>
      </c>
      <c r="N49" s="20" t="s">
        <v>404</v>
      </c>
      <c r="O49" s="18" t="s">
        <v>404</v>
      </c>
      <c r="P49" s="20" t="s">
        <v>404</v>
      </c>
      <c r="Q49" s="18" t="n">
        <v>431.15559526</v>
      </c>
      <c r="R49" s="20" t="n">
        <v>7.48157213</v>
      </c>
    </row>
    <row r="50" spans="1:18">
      <c r="A50" s="15" t="s">
        <v>447</v>
      </c>
      <c r="B50" s="17" t="n">
        <v>11795</v>
      </c>
      <c r="C50" s="18">
        <f>(1031.0/B50*100)</f>
        <v/>
      </c>
      <c r="D50" s="19" t="n">
        <v>10764</v>
      </c>
      <c r="E50" s="18" t="n">
        <v>429.64923601</v>
      </c>
      <c r="F50" s="20" t="n">
        <v>3.79033704</v>
      </c>
      <c r="G50" s="18" t="n">
        <v>436.54009231</v>
      </c>
      <c r="H50" s="20" t="n">
        <v>10.09854015</v>
      </c>
      <c r="I50" s="18" t="n">
        <v>399.41294536</v>
      </c>
      <c r="J50" s="20" t="n">
        <v>12.82149165</v>
      </c>
      <c r="K50" s="18" t="s">
        <v>404</v>
      </c>
      <c r="L50" s="20" t="s">
        <v>404</v>
      </c>
      <c r="M50" s="18" t="s">
        <v>404</v>
      </c>
      <c r="N50" s="20" t="s">
        <v>404</v>
      </c>
      <c r="O50" s="18" t="s">
        <v>404</v>
      </c>
      <c r="P50" s="20" t="s">
        <v>404</v>
      </c>
      <c r="Q50" s="18" t="n">
        <v>416.72944435</v>
      </c>
      <c r="R50" s="20" t="n">
        <v>13.84658795</v>
      </c>
    </row>
    <row r="51" spans="1:18">
      <c r="A51" s="15" t="s">
        <v>448</v>
      </c>
      <c r="B51" s="17" t="n">
        <v>6866</v>
      </c>
      <c r="C51" s="18">
        <f>(1121.0/B51*100)</f>
        <v/>
      </c>
      <c r="D51" s="19" t="n">
        <v>5745</v>
      </c>
      <c r="E51" s="18" t="n">
        <v>431.8631106</v>
      </c>
      <c r="F51" s="20" t="n">
        <v>6.87070262</v>
      </c>
      <c r="G51" s="18" t="n">
        <v>427.54006292</v>
      </c>
      <c r="H51" s="20" t="n">
        <v>4.41741717</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490.06888015</v>
      </c>
      <c r="F52" s="20" t="n">
        <v>5.59199156</v>
      </c>
      <c r="G52" s="18" t="n">
        <v>485.33943863</v>
      </c>
      <c r="H52" s="20" t="n">
        <v>5.10254728</v>
      </c>
      <c r="I52" s="18" t="n">
        <v>465.87873121</v>
      </c>
      <c r="J52" s="20" t="n">
        <v>16.24037473</v>
      </c>
      <c r="K52" s="18" t="s">
        <v>404</v>
      </c>
      <c r="L52" s="20" t="s">
        <v>404</v>
      </c>
      <c r="M52" s="18" t="s">
        <v>404</v>
      </c>
      <c r="N52" s="20" t="s">
        <v>404</v>
      </c>
      <c r="O52" s="18" t="s">
        <v>404</v>
      </c>
      <c r="P52" s="20" t="s">
        <v>404</v>
      </c>
      <c r="Q52" s="18" t="n">
        <v>482.01622301</v>
      </c>
      <c r="R52" s="20" t="n">
        <v>16.87413566</v>
      </c>
    </row>
    <row r="53" spans="1:18">
      <c r="A53" s="15" t="s">
        <v>450</v>
      </c>
      <c r="B53" s="17" t="n">
        <v>5571</v>
      </c>
      <c r="C53" s="18">
        <f>(0.0/B53*100)</f>
        <v/>
      </c>
      <c r="D53" s="19" t="n">
        <v>5571</v>
      </c>
      <c r="E53" s="18" t="n">
        <v>465.36293673</v>
      </c>
      <c r="F53" s="20" t="n">
        <v>4.03486711</v>
      </c>
      <c r="G53" s="18" t="n">
        <v>442.06806037</v>
      </c>
      <c r="H53" s="20" t="n">
        <v>1.86183777</v>
      </c>
      <c r="I53" s="18" t="n">
        <v>356.7909233</v>
      </c>
      <c r="J53" s="20" t="n">
        <v>9.763562840000001</v>
      </c>
      <c r="K53" s="18" t="s">
        <v>404</v>
      </c>
      <c r="L53" s="20" t="s">
        <v>404</v>
      </c>
      <c r="M53" s="18" t="s">
        <v>404</v>
      </c>
      <c r="N53" s="20" t="s">
        <v>404</v>
      </c>
      <c r="O53" s="18" t="s">
        <v>404</v>
      </c>
      <c r="P53" s="20" t="s">
        <v>404</v>
      </c>
      <c r="Q53" s="18" t="n">
        <v>430.17105009</v>
      </c>
      <c r="R53" s="20" t="n">
        <v>3.70381269</v>
      </c>
    </row>
    <row r="54" spans="1:18">
      <c r="A54" s="15" t="s">
        <v>451</v>
      </c>
      <c r="B54" s="17" t="n">
        <v>4740</v>
      </c>
      <c r="C54" s="18">
        <f>(199.0/B54*100)</f>
        <v/>
      </c>
      <c r="D54" s="19" t="n">
        <v>4541</v>
      </c>
      <c r="E54" s="18" t="n">
        <v>354.60541965</v>
      </c>
      <c r="F54" s="20" t="n">
        <v>6.62915567</v>
      </c>
      <c r="G54" s="18" t="n">
        <v>371.41275979</v>
      </c>
      <c r="H54" s="20" t="n">
        <v>8.123696089999999</v>
      </c>
      <c r="I54" s="18" t="n">
        <v>313.90560392</v>
      </c>
      <c r="J54" s="20" t="n">
        <v>7.82370634</v>
      </c>
      <c r="K54" s="18" t="s">
        <v>404</v>
      </c>
      <c r="L54" s="20" t="s">
        <v>404</v>
      </c>
      <c r="M54" s="18" t="s">
        <v>404</v>
      </c>
      <c r="N54" s="20" t="s">
        <v>404</v>
      </c>
      <c r="O54" s="18" t="s">
        <v>404</v>
      </c>
      <c r="P54" s="20" t="s">
        <v>404</v>
      </c>
      <c r="Q54" s="18" t="n">
        <v>371.09649553</v>
      </c>
      <c r="R54" s="20" t="n">
        <v>10.09890693</v>
      </c>
    </row>
    <row r="55" spans="1:18">
      <c r="A55" s="15" t="s">
        <v>452</v>
      </c>
      <c r="B55" s="17" t="n">
        <v>5316</v>
      </c>
      <c r="C55" s="18">
        <f>(43.0/B55*100)</f>
        <v/>
      </c>
      <c r="D55" s="19" t="n">
        <v>5273</v>
      </c>
      <c r="E55" s="18" t="n">
        <v>400.43256932</v>
      </c>
      <c r="F55" s="20" t="n">
        <v>5.25662746</v>
      </c>
      <c r="G55" s="18" t="n">
        <v>408.77684273</v>
      </c>
      <c r="H55" s="20" t="n">
        <v>9.423974019999999</v>
      </c>
      <c r="I55" s="18" t="s">
        <v>404</v>
      </c>
      <c r="J55" s="20" t="s">
        <v>404</v>
      </c>
      <c r="K55" s="18" t="s">
        <v>404</v>
      </c>
      <c r="L55" s="20" t="s">
        <v>404</v>
      </c>
      <c r="M55" s="18" t="s">
        <v>404</v>
      </c>
      <c r="N55" s="20" t="s">
        <v>404</v>
      </c>
      <c r="O55" s="18" t="s">
        <v>404</v>
      </c>
      <c r="P55" s="20" t="s">
        <v>404</v>
      </c>
      <c r="Q55" s="18" t="n">
        <v>398.62136286</v>
      </c>
      <c r="R55" s="20" t="n">
        <v>6.13900838</v>
      </c>
    </row>
    <row r="56" spans="1:18">
      <c r="A56" s="15" t="s">
        <v>453</v>
      </c>
      <c r="B56" s="17" t="n">
        <v>5359</v>
      </c>
      <c r="C56" s="18">
        <f>(0.0/B56*100)</f>
        <v/>
      </c>
      <c r="D56" s="19" t="n">
        <v>5359</v>
      </c>
      <c r="E56" s="18" t="n">
        <v>520.3044718899999</v>
      </c>
      <c r="F56" s="20" t="n">
        <v>5.08326142</v>
      </c>
      <c r="G56" s="18" t="n">
        <v>536.39647952</v>
      </c>
      <c r="H56" s="20" t="n">
        <v>6.22912422</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395.56996385</v>
      </c>
      <c r="F57" s="20" t="n">
        <v>4.05172863</v>
      </c>
      <c r="G57" s="18" t="n">
        <v>396.57372075</v>
      </c>
      <c r="H57" s="20" t="n">
        <v>6.83839493</v>
      </c>
      <c r="I57" s="18" t="s">
        <v>404</v>
      </c>
      <c r="J57" s="20" t="s">
        <v>404</v>
      </c>
      <c r="K57" s="18" t="s">
        <v>404</v>
      </c>
      <c r="L57" s="20" t="s">
        <v>404</v>
      </c>
      <c r="M57" s="18" t="s">
        <v>404</v>
      </c>
      <c r="N57" s="20" t="s">
        <v>404</v>
      </c>
      <c r="O57" s="18" t="s">
        <v>404</v>
      </c>
      <c r="P57" s="20" t="s">
        <v>404</v>
      </c>
      <c r="Q57" s="18" t="n">
        <v>409.38480574</v>
      </c>
      <c r="R57" s="20" t="n">
        <v>10.51622503</v>
      </c>
    </row>
    <row r="58" spans="1:18">
      <c r="A58" s="15" t="s">
        <v>455</v>
      </c>
      <c r="B58" s="17" t="n">
        <v>7267</v>
      </c>
      <c r="C58" s="18">
        <f>(0.0/B58*100)</f>
        <v/>
      </c>
      <c r="D58" s="19" t="n">
        <v>7267</v>
      </c>
      <c r="E58" s="18" t="n">
        <v>415.21130006</v>
      </c>
      <c r="F58" s="20" t="n">
        <v>4.79699901</v>
      </c>
      <c r="G58" s="18" t="n">
        <v>402.54887148</v>
      </c>
      <c r="H58" s="20" t="n">
        <v>11.42964738</v>
      </c>
      <c r="I58" s="18" t="s">
        <v>404</v>
      </c>
      <c r="J58" s="20" t="s">
        <v>404</v>
      </c>
      <c r="K58" s="18" t="s">
        <v>404</v>
      </c>
      <c r="L58" s="20" t="s">
        <v>404</v>
      </c>
      <c r="M58" s="18" t="s">
        <v>404</v>
      </c>
      <c r="N58" s="20" t="s">
        <v>404</v>
      </c>
      <c r="O58" s="18" t="s">
        <v>404</v>
      </c>
      <c r="P58" s="20" t="s">
        <v>404</v>
      </c>
      <c r="Q58" s="18" t="n">
        <v>396.57815645</v>
      </c>
      <c r="R58" s="20" t="n">
        <v>7.03082981</v>
      </c>
    </row>
    <row r="59" spans="1:18">
      <c r="A59" s="15" t="s">
        <v>456</v>
      </c>
      <c r="B59" s="17" t="n">
        <v>4826</v>
      </c>
      <c r="C59" s="18">
        <f>(0.0/B59*100)</f>
        <v/>
      </c>
      <c r="D59" s="19" t="n">
        <v>4826</v>
      </c>
      <c r="E59" s="18" t="n">
        <v>340.33295841</v>
      </c>
      <c r="F59" s="20" t="n">
        <v>2.61180269</v>
      </c>
      <c r="G59" s="18" t="n">
        <v>353.60402152</v>
      </c>
      <c r="H59" s="20" t="n">
        <v>2.4434604</v>
      </c>
      <c r="I59" s="18" t="s">
        <v>404</v>
      </c>
      <c r="J59" s="20" t="s">
        <v>404</v>
      </c>
      <c r="K59" s="18" t="s">
        <v>404</v>
      </c>
      <c r="L59" s="20" t="s">
        <v>404</v>
      </c>
      <c r="M59" s="18" t="s">
        <v>404</v>
      </c>
      <c r="N59" s="20" t="s">
        <v>404</v>
      </c>
      <c r="O59" s="18" t="s">
        <v>404</v>
      </c>
      <c r="P59" s="20" t="s">
        <v>404</v>
      </c>
      <c r="Q59" s="18" t="n">
        <v>347.56486642</v>
      </c>
      <c r="R59" s="20" t="n">
        <v>3.0962104</v>
      </c>
    </row>
    <row r="60" spans="1:18">
      <c r="A60" s="15" t="s">
        <v>457</v>
      </c>
      <c r="B60" s="17" t="n">
        <v>4546</v>
      </c>
      <c r="C60" s="18">
        <f>(0.0/B60*100)</f>
        <v/>
      </c>
      <c r="D60" s="19" t="n">
        <v>4546</v>
      </c>
      <c r="E60" s="18" t="n">
        <v>347.74783921</v>
      </c>
      <c r="F60" s="20" t="n">
        <v>8.864319099999999</v>
      </c>
      <c r="G60" s="18" t="n">
        <v>353.69830772</v>
      </c>
      <c r="H60" s="20" t="n">
        <v>11.83491652</v>
      </c>
      <c r="I60" s="18" t="s">
        <v>404</v>
      </c>
      <c r="J60" s="20" t="s">
        <v>404</v>
      </c>
      <c r="K60" s="18" t="s">
        <v>404</v>
      </c>
      <c r="L60" s="20" t="s">
        <v>404</v>
      </c>
      <c r="M60" s="18" t="s">
        <v>404</v>
      </c>
      <c r="N60" s="20" t="s">
        <v>404</v>
      </c>
      <c r="O60" s="18" t="n">
        <v>328.73311721</v>
      </c>
      <c r="P60" s="20" t="n">
        <v>9.932265790000001</v>
      </c>
      <c r="Q60" s="18" t="n">
        <v>343.04628348</v>
      </c>
      <c r="R60" s="20" t="n">
        <v>8.3155851</v>
      </c>
    </row>
    <row r="61" spans="1:18">
      <c r="A61" s="15" t="s">
        <v>458</v>
      </c>
      <c r="B61" s="17" t="n">
        <v>6525</v>
      </c>
      <c r="C61" s="18">
        <f>(0.0/B61*100)</f>
        <v/>
      </c>
      <c r="D61" s="19" t="n">
        <v>6525</v>
      </c>
      <c r="E61" s="18" t="n">
        <v>468.47962315</v>
      </c>
      <c r="F61" s="20" t="n">
        <v>3.83210445</v>
      </c>
      <c r="G61" s="18" t="n">
        <v>475.71977483</v>
      </c>
      <c r="H61" s="20" t="n">
        <v>6.21341216</v>
      </c>
      <c r="I61" s="18" t="n">
        <v>407.56193473</v>
      </c>
      <c r="J61" s="20" t="n">
        <v>16.00123892</v>
      </c>
      <c r="K61" s="18" t="s">
        <v>404</v>
      </c>
      <c r="L61" s="20" t="s">
        <v>404</v>
      </c>
      <c r="M61" s="18" t="s">
        <v>404</v>
      </c>
      <c r="N61" s="20" t="s">
        <v>404</v>
      </c>
      <c r="O61" s="18" t="s">
        <v>404</v>
      </c>
      <c r="P61" s="20" t="s">
        <v>404</v>
      </c>
      <c r="Q61" s="18" t="n">
        <v>490.33962976</v>
      </c>
      <c r="R61" s="20" t="n">
        <v>10.9216679</v>
      </c>
    </row>
    <row r="62" spans="1:18">
      <c r="A62" s="15" t="s">
        <v>459</v>
      </c>
      <c r="B62" s="17" t="n">
        <v>4476</v>
      </c>
      <c r="C62" s="18">
        <f>(0.0/B62*100)</f>
        <v/>
      </c>
      <c r="D62" s="19" t="n">
        <v>4476</v>
      </c>
      <c r="E62" s="18" t="n">
        <v>504.05041962</v>
      </c>
      <c r="F62" s="20" t="n">
        <v>1.97008747</v>
      </c>
      <c r="G62" s="18" t="n">
        <v>508.48934179</v>
      </c>
      <c r="H62" s="20" t="n">
        <v>1.56284584</v>
      </c>
      <c r="I62" s="18" t="n">
        <v>461.5479651</v>
      </c>
      <c r="J62" s="20" t="n">
        <v>17.11138355</v>
      </c>
      <c r="K62" s="18" t="s">
        <v>404</v>
      </c>
      <c r="L62" s="20" t="s">
        <v>404</v>
      </c>
      <c r="M62" s="18" t="s">
        <v>404</v>
      </c>
      <c r="N62" s="20" t="s">
        <v>404</v>
      </c>
      <c r="O62" s="18" t="s">
        <v>404</v>
      </c>
      <c r="P62" s="20" t="s">
        <v>404</v>
      </c>
      <c r="Q62" s="18" t="n">
        <v>545.51405325</v>
      </c>
      <c r="R62" s="20" t="n">
        <v>6.38790378</v>
      </c>
    </row>
    <row r="63" spans="1:18">
      <c r="A63" s="15" t="s">
        <v>460</v>
      </c>
      <c r="B63" s="17" t="n">
        <v>5324</v>
      </c>
      <c r="C63" s="18">
        <f>(0.0/B63*100)</f>
        <v/>
      </c>
      <c r="D63" s="19" t="n">
        <v>5324</v>
      </c>
      <c r="E63" s="18" t="n">
        <v>360.92183433</v>
      </c>
      <c r="F63" s="20" t="n">
        <v>2.25366031</v>
      </c>
      <c r="G63" s="18" t="n">
        <v>335.91194659</v>
      </c>
      <c r="H63" s="20" t="n">
        <v>2.84889131</v>
      </c>
      <c r="I63" s="18" t="s">
        <v>404</v>
      </c>
      <c r="J63" s="20" t="s">
        <v>404</v>
      </c>
      <c r="K63" s="18" t="s">
        <v>404</v>
      </c>
      <c r="L63" s="20" t="s">
        <v>404</v>
      </c>
      <c r="M63" s="18" t="s">
        <v>404</v>
      </c>
      <c r="N63" s="20" t="s">
        <v>404</v>
      </c>
      <c r="O63" s="18" t="s">
        <v>404</v>
      </c>
      <c r="P63" s="20" t="s">
        <v>404</v>
      </c>
      <c r="Q63" s="18" t="n">
        <v>351.44220544</v>
      </c>
      <c r="R63" s="20" t="n">
        <v>2.91190502</v>
      </c>
    </row>
    <row r="64" spans="1:18">
      <c r="A64" s="15" t="s">
        <v>461</v>
      </c>
      <c r="B64" s="17" t="n">
        <v>3634</v>
      </c>
      <c r="C64" s="18">
        <f>(27.0/B64*100)</f>
        <v/>
      </c>
      <c r="D64" s="19" t="n">
        <v>3607</v>
      </c>
      <c r="E64" s="18" t="n">
        <v>443.64429875</v>
      </c>
      <c r="F64" s="20" t="n">
        <v>2.7151303</v>
      </c>
      <c r="G64" s="18" t="n">
        <v>442.60882238</v>
      </c>
      <c r="H64" s="20" t="n">
        <v>2.60544262</v>
      </c>
      <c r="I64" s="18" t="s">
        <v>404</v>
      </c>
      <c r="J64" s="20" t="s">
        <v>404</v>
      </c>
      <c r="K64" s="18" t="s">
        <v>404</v>
      </c>
      <c r="L64" s="20" t="s">
        <v>404</v>
      </c>
      <c r="M64" s="18" t="s">
        <v>404</v>
      </c>
      <c r="N64" s="20" t="s">
        <v>404</v>
      </c>
      <c r="O64" s="18" t="s">
        <v>404</v>
      </c>
      <c r="P64" s="20" t="s">
        <v>404</v>
      </c>
      <c r="Q64" s="18" t="n">
        <v>467.45133893</v>
      </c>
      <c r="R64" s="20" t="n">
        <v>4.52695111</v>
      </c>
    </row>
    <row r="65" spans="1:18">
      <c r="A65" s="15" t="s">
        <v>462</v>
      </c>
      <c r="B65" s="17" t="n">
        <v>5325</v>
      </c>
      <c r="C65" s="18">
        <f>(0.0/B65*100)</f>
        <v/>
      </c>
      <c r="D65" s="19" t="n">
        <v>5325</v>
      </c>
      <c r="E65" s="18" t="n">
        <v>414.62895151</v>
      </c>
      <c r="F65" s="20" t="n">
        <v>2.66639148</v>
      </c>
      <c r="G65" s="18" t="n">
        <v>417.31702458</v>
      </c>
      <c r="H65" s="20" t="n">
        <v>8.28549329</v>
      </c>
      <c r="I65" s="18" t="s">
        <v>404</v>
      </c>
      <c r="J65" s="20" t="s">
        <v>404</v>
      </c>
      <c r="K65" s="18" t="s">
        <v>404</v>
      </c>
      <c r="L65" s="20" t="s">
        <v>404</v>
      </c>
      <c r="M65" s="18" t="s">
        <v>404</v>
      </c>
      <c r="N65" s="20" t="s">
        <v>404</v>
      </c>
      <c r="O65" s="18" t="s">
        <v>404</v>
      </c>
      <c r="P65" s="20" t="s">
        <v>404</v>
      </c>
      <c r="Q65" s="18" t="n">
        <v>462.39360085</v>
      </c>
      <c r="R65" s="20" t="n">
        <v>27.15758784</v>
      </c>
    </row>
    <row r="66" spans="1:18">
      <c r="A66" s="15" t="s">
        <v>463</v>
      </c>
      <c r="B66" s="17" t="n">
        <v>5665</v>
      </c>
      <c r="C66" s="18">
        <f>(0.0/B66*100)</f>
        <v/>
      </c>
      <c r="D66" s="19" t="n">
        <v>5665</v>
      </c>
      <c r="E66" s="18" t="n">
        <v>434.48422817</v>
      </c>
      <c r="F66" s="20" t="n">
        <v>2.01099552</v>
      </c>
      <c r="G66" s="18" t="n">
        <v>423.84890501</v>
      </c>
      <c r="H66" s="20" t="n">
        <v>2.23930124</v>
      </c>
      <c r="I66" s="18" t="n">
        <v>401.1198273</v>
      </c>
      <c r="J66" s="20" t="n">
        <v>8.40525079</v>
      </c>
      <c r="K66" s="18" t="s">
        <v>404</v>
      </c>
      <c r="L66" s="20" t="s">
        <v>404</v>
      </c>
      <c r="M66" s="18" t="s">
        <v>404</v>
      </c>
      <c r="N66" s="20" t="s">
        <v>404</v>
      </c>
      <c r="O66" s="18" t="s">
        <v>404</v>
      </c>
      <c r="P66" s="20" t="s">
        <v>404</v>
      </c>
      <c r="Q66" s="18" t="n">
        <v>410.57168597</v>
      </c>
      <c r="R66" s="20" t="n">
        <v>4.32687477</v>
      </c>
    </row>
    <row r="67" spans="1:18">
      <c r="A67" s="15" t="s">
        <v>464</v>
      </c>
      <c r="B67" s="17" t="n">
        <v>6971</v>
      </c>
      <c r="C67" s="18">
        <f>(0.0/B67*100)</f>
        <v/>
      </c>
      <c r="D67" s="19" t="n">
        <v>6971</v>
      </c>
      <c r="E67" s="18" t="n">
        <v>394.83740873</v>
      </c>
      <c r="F67" s="20" t="n">
        <v>4.91103498</v>
      </c>
      <c r="G67" s="18" t="n">
        <v>399.69693451</v>
      </c>
      <c r="H67" s="20" t="n">
        <v>6.38223447</v>
      </c>
      <c r="I67" s="18" t="n">
        <v>365.65704791</v>
      </c>
      <c r="J67" s="20" t="n">
        <v>12.57179229</v>
      </c>
      <c r="K67" s="18" t="s">
        <v>404</v>
      </c>
      <c r="L67" s="20" t="s">
        <v>404</v>
      </c>
      <c r="M67" s="18" t="s">
        <v>404</v>
      </c>
      <c r="N67" s="20" t="s">
        <v>404</v>
      </c>
      <c r="O67" s="18" t="s">
        <v>404</v>
      </c>
      <c r="P67" s="20" t="s">
        <v>404</v>
      </c>
      <c r="Q67" s="18" t="n">
        <v>402.80015778</v>
      </c>
      <c r="R67" s="20" t="n">
        <v>7.84554543</v>
      </c>
    </row>
    <row r="68" spans="1:18">
      <c r="A68" s="15" t="s">
        <v>465</v>
      </c>
      <c r="B68" s="17" t="n">
        <v>12083</v>
      </c>
      <c r="C68" s="18">
        <f>(0.0/B68*100)</f>
        <v/>
      </c>
      <c r="D68" s="19" t="n">
        <v>12083</v>
      </c>
      <c r="E68" s="18" t="n">
        <v>395.43872296</v>
      </c>
      <c r="F68" s="20" t="n">
        <v>1.25433979</v>
      </c>
      <c r="G68" s="18" t="n">
        <v>435.75563656</v>
      </c>
      <c r="H68" s="20" t="n">
        <v>2.52981425</v>
      </c>
      <c r="I68" s="18" t="n">
        <v>419.08063999</v>
      </c>
      <c r="J68" s="20" t="n">
        <v>12.98040002</v>
      </c>
      <c r="K68" s="18" t="s">
        <v>404</v>
      </c>
      <c r="L68" s="20" t="s">
        <v>404</v>
      </c>
      <c r="M68" s="18" t="s">
        <v>404</v>
      </c>
      <c r="N68" s="20" t="s">
        <v>404</v>
      </c>
      <c r="O68" s="18" t="s">
        <v>404</v>
      </c>
      <c r="P68" s="20" t="s">
        <v>404</v>
      </c>
      <c r="Q68" s="18" t="n">
        <v>421.31404002</v>
      </c>
      <c r="R68" s="20" t="n">
        <v>7.1491728</v>
      </c>
    </row>
    <row r="69" spans="1:18">
      <c r="A69" s="15" t="s">
        <v>466</v>
      </c>
      <c r="B69" s="17" t="n">
        <v>4876</v>
      </c>
      <c r="C69" s="18">
        <f>(0.0/B69*100)</f>
        <v/>
      </c>
      <c r="D69" s="19" t="n">
        <v>4876</v>
      </c>
      <c r="E69" s="18" t="n">
        <v>438.29551675</v>
      </c>
      <c r="F69" s="20" t="n">
        <v>4.9477684</v>
      </c>
      <c r="G69" s="18" t="n">
        <v>433.78506522</v>
      </c>
      <c r="H69" s="20" t="n">
        <v>10.56680668</v>
      </c>
      <c r="I69" s="18" t="s">
        <v>404</v>
      </c>
      <c r="J69" s="20" t="s">
        <v>404</v>
      </c>
      <c r="K69" s="18" t="s">
        <v>404</v>
      </c>
      <c r="L69" s="20" t="s">
        <v>404</v>
      </c>
      <c r="M69" s="18" t="s">
        <v>404</v>
      </c>
      <c r="N69" s="20" t="s">
        <v>404</v>
      </c>
      <c r="O69" s="18" t="s">
        <v>404</v>
      </c>
      <c r="P69" s="20" t="s">
        <v>404</v>
      </c>
      <c r="Q69" s="18" t="n">
        <v>395.03029642</v>
      </c>
      <c r="R69" s="20" t="n">
        <v>13.69652921</v>
      </c>
    </row>
    <row r="70" spans="1:18">
      <c r="A70" s="15" t="s">
        <v>467</v>
      </c>
      <c r="B70" s="17" t="n">
        <v>6036</v>
      </c>
      <c r="C70" s="18">
        <f>(0.0/B70*100)</f>
        <v/>
      </c>
      <c r="D70" s="19" t="n">
        <v>6036</v>
      </c>
      <c r="E70" s="18" t="n">
        <v>495.86910952</v>
      </c>
      <c r="F70" s="20" t="n">
        <v>3.19319216</v>
      </c>
      <c r="G70" s="18" t="n">
        <v>470.00897644</v>
      </c>
      <c r="H70" s="20" t="n">
        <v>11.43481521</v>
      </c>
      <c r="I70" s="18" t="s">
        <v>404</v>
      </c>
      <c r="J70" s="20" t="s">
        <v>404</v>
      </c>
      <c r="K70" s="18" t="s">
        <v>404</v>
      </c>
      <c r="L70" s="20" t="s">
        <v>404</v>
      </c>
      <c r="M70" s="18" t="s">
        <v>404</v>
      </c>
      <c r="N70" s="20" t="s">
        <v>404</v>
      </c>
      <c r="O70" s="18" t="s">
        <v>404</v>
      </c>
      <c r="P70" s="20" t="s">
        <v>404</v>
      </c>
      <c r="Q70" s="18" t="n">
        <v>459.240525</v>
      </c>
      <c r="R70" s="20" t="n">
        <v>14.95967124</v>
      </c>
    </row>
    <row r="71" spans="1:18">
      <c r="A71" s="15" t="s">
        <v>468</v>
      </c>
      <c r="B71" s="17" t="n">
        <v>6115</v>
      </c>
      <c r="C71" s="18">
        <f>(0.0/B71*100)</f>
        <v/>
      </c>
      <c r="D71" s="19" t="n">
        <v>6115</v>
      </c>
      <c r="E71" s="18" t="n">
        <v>531.4060233599999</v>
      </c>
      <c r="F71" s="20" t="n">
        <v>1.65362455</v>
      </c>
      <c r="G71" s="18" t="n">
        <v>602.78317816</v>
      </c>
      <c r="H71" s="20" t="n">
        <v>6.67083069</v>
      </c>
      <c r="I71" s="18" t="n">
        <v>477.62548649</v>
      </c>
      <c r="J71" s="20" t="n">
        <v>16.94240927</v>
      </c>
      <c r="K71" s="18" t="s">
        <v>404</v>
      </c>
      <c r="L71" s="20" t="s">
        <v>404</v>
      </c>
      <c r="M71" s="18" t="s">
        <v>404</v>
      </c>
      <c r="N71" s="20" t="s">
        <v>404</v>
      </c>
      <c r="O71" s="18" t="s">
        <v>404</v>
      </c>
      <c r="P71" s="20" t="s">
        <v>404</v>
      </c>
      <c r="Q71" s="18" t="n">
        <v>505.06237218</v>
      </c>
      <c r="R71" s="20" t="n">
        <v>18.48575221</v>
      </c>
    </row>
    <row r="72" spans="1:18">
      <c r="A72" s="15" t="s">
        <v>469</v>
      </c>
      <c r="B72" s="17" t="n">
        <v>7708</v>
      </c>
      <c r="C72" s="18">
        <f>(0.0/B72*100)</f>
        <v/>
      </c>
      <c r="D72" s="19" t="n">
        <v>7708</v>
      </c>
      <c r="E72" s="18" t="n">
        <v>497.78346519</v>
      </c>
      <c r="F72" s="20" t="n">
        <v>4.03648111</v>
      </c>
      <c r="G72" s="18" t="n">
        <v>498.19386109</v>
      </c>
      <c r="H72" s="20" t="n">
        <v>6.29425811</v>
      </c>
      <c r="I72" s="18" t="n">
        <v>426.00518293</v>
      </c>
      <c r="J72" s="20" t="n">
        <v>18.70621183</v>
      </c>
      <c r="K72" s="18" t="s">
        <v>404</v>
      </c>
      <c r="L72" s="20" t="s">
        <v>404</v>
      </c>
      <c r="M72" s="18" t="s">
        <v>404</v>
      </c>
      <c r="N72" s="20" t="s">
        <v>404</v>
      </c>
      <c r="O72" s="18" t="s">
        <v>404</v>
      </c>
      <c r="P72" s="20" t="s">
        <v>404</v>
      </c>
      <c r="Q72" s="18" t="n">
        <v>518.66592088</v>
      </c>
      <c r="R72" s="20" t="n">
        <v>9.77663158</v>
      </c>
    </row>
    <row r="73" spans="1:18">
      <c r="A73" s="15" t="s">
        <v>470</v>
      </c>
      <c r="B73" s="17" t="n">
        <v>8249</v>
      </c>
      <c r="C73" s="18">
        <f>(0.0/B73*100)</f>
        <v/>
      </c>
      <c r="D73" s="19" t="n">
        <v>8249</v>
      </c>
      <c r="E73" s="18" t="n">
        <v>410.01735268</v>
      </c>
      <c r="F73" s="20" t="n">
        <v>3.48932357</v>
      </c>
      <c r="G73" s="18" t="n">
        <v>407.02465296</v>
      </c>
      <c r="H73" s="20" t="n">
        <v>13.74095946</v>
      </c>
      <c r="I73" s="18" t="n">
        <v>416.92023458</v>
      </c>
      <c r="J73" s="20" t="n">
        <v>15.6110997</v>
      </c>
      <c r="K73" s="18" t="s">
        <v>404</v>
      </c>
      <c r="L73" s="20" t="s">
        <v>404</v>
      </c>
      <c r="M73" s="18" t="s">
        <v>404</v>
      </c>
      <c r="N73" s="20" t="s">
        <v>404</v>
      </c>
      <c r="O73" s="18" t="s">
        <v>404</v>
      </c>
      <c r="P73" s="20" t="s">
        <v>404</v>
      </c>
      <c r="Q73" s="18" t="n">
        <v>375.72102424</v>
      </c>
      <c r="R73" s="20" t="n">
        <v>24.84220231</v>
      </c>
    </row>
    <row r="74" spans="1:18">
      <c r="A74" s="15" t="s">
        <v>471</v>
      </c>
      <c r="B74" s="17" t="n">
        <v>4692</v>
      </c>
      <c r="C74" s="18">
        <f>(484.0/B74*100)</f>
        <v/>
      </c>
      <c r="D74" s="19" t="n">
        <v>4208</v>
      </c>
      <c r="E74" s="18" t="n">
        <v>412.01218805</v>
      </c>
      <c r="F74" s="20" t="n">
        <v>2.28393084</v>
      </c>
      <c r="G74" s="18" t="n">
        <v>437.90294937</v>
      </c>
      <c r="H74" s="20" t="n">
        <v>2.40740045</v>
      </c>
      <c r="I74" s="18" t="s">
        <v>404</v>
      </c>
      <c r="J74" s="20" t="s">
        <v>404</v>
      </c>
      <c r="K74" s="18" t="s">
        <v>404</v>
      </c>
      <c r="L74" s="20" t="s">
        <v>404</v>
      </c>
      <c r="M74" s="18" t="s">
        <v>404</v>
      </c>
      <c r="N74" s="20" t="s">
        <v>404</v>
      </c>
      <c r="O74" s="18" t="s">
        <v>404</v>
      </c>
      <c r="P74" s="20" t="s">
        <v>404</v>
      </c>
      <c r="Q74" s="18" t="n">
        <v>423.11866934</v>
      </c>
      <c r="R74" s="20" t="n">
        <v>3.09838248</v>
      </c>
    </row>
    <row r="75" spans="1:18">
      <c r="A75" s="15" t="s">
        <v>472</v>
      </c>
      <c r="B75" s="17" t="n">
        <v>5375</v>
      </c>
      <c r="C75" s="18">
        <f>(483.0/B75*100)</f>
        <v/>
      </c>
      <c r="D75" s="19" t="n">
        <v>4892</v>
      </c>
      <c r="E75" s="18" t="n">
        <v>355.47807217</v>
      </c>
      <c r="F75" s="20" t="n">
        <v>5.40062624</v>
      </c>
      <c r="G75" s="18" t="n">
        <v>368.49999808</v>
      </c>
      <c r="H75" s="20" t="n">
        <v>6.00414006</v>
      </c>
      <c r="I75" s="18" t="n">
        <v>358.71755534</v>
      </c>
      <c r="J75" s="20" t="n">
        <v>17.67561445</v>
      </c>
      <c r="K75" s="18" t="s">
        <v>404</v>
      </c>
      <c r="L75" s="20" t="s">
        <v>404</v>
      </c>
      <c r="M75" s="18" t="s">
        <v>404</v>
      </c>
      <c r="N75" s="20" t="s">
        <v>404</v>
      </c>
      <c r="O75" s="18" t="s">
        <v>404</v>
      </c>
      <c r="P75" s="20" t="s">
        <v>404</v>
      </c>
      <c r="Q75" s="18" t="n">
        <v>362.61859852</v>
      </c>
      <c r="R75" s="20" t="n">
        <v>9.640480119999999</v>
      </c>
    </row>
    <row r="76" spans="1:18">
      <c r="A76" s="15" t="s">
        <v>473</v>
      </c>
      <c r="B76" s="17" t="n">
        <v>14167</v>
      </c>
      <c r="C76" s="18">
        <f>(1400.0/B76*100)</f>
        <v/>
      </c>
      <c r="D76" s="19" t="n">
        <v>12767</v>
      </c>
      <c r="E76" s="18" t="n">
        <v>440.05886842</v>
      </c>
      <c r="F76" s="20" t="n">
        <v>3.66050671</v>
      </c>
      <c r="G76" s="18" t="n">
        <v>445.96580422</v>
      </c>
      <c r="H76" s="20" t="n">
        <v>10.33355952</v>
      </c>
      <c r="I76" s="18" t="n">
        <v>386.2476441</v>
      </c>
      <c r="J76" s="20" t="n">
        <v>13.56131252</v>
      </c>
      <c r="K76" s="18" t="s">
        <v>404</v>
      </c>
      <c r="L76" s="20" t="s">
        <v>404</v>
      </c>
      <c r="M76" s="18" t="s">
        <v>404</v>
      </c>
      <c r="N76" s="20" t="s">
        <v>404</v>
      </c>
      <c r="O76" s="18" t="s">
        <v>404</v>
      </c>
      <c r="P76" s="20" t="s">
        <v>404</v>
      </c>
      <c r="Q76" s="18" t="n">
        <v>419.35721905</v>
      </c>
      <c r="R76" s="20" t="n">
        <v>14.42500463</v>
      </c>
    </row>
    <row r="77" spans="1:18">
      <c r="A77" s="15" t="s">
        <v>474</v>
      </c>
      <c r="B77" s="17" t="n">
        <v>6062</v>
      </c>
      <c r="C77" s="18">
        <f>(0.0/B77*100)</f>
        <v/>
      </c>
      <c r="D77" s="19" t="n">
        <v>6062</v>
      </c>
      <c r="E77" s="18" t="n">
        <v>413.77718181</v>
      </c>
      <c r="F77" s="20" t="n">
        <v>8.49979149</v>
      </c>
      <c r="G77" s="18" t="n">
        <v>443.02061221</v>
      </c>
      <c r="H77" s="20" t="n">
        <v>5.14826737</v>
      </c>
      <c r="I77" s="18" t="n">
        <v>401.77446444</v>
      </c>
      <c r="J77" s="20" t="n">
        <v>17.10869405</v>
      </c>
      <c r="K77" s="18" t="s">
        <v>404</v>
      </c>
      <c r="L77" s="20" t="s">
        <v>404</v>
      </c>
      <c r="M77" s="18" t="s">
        <v>404</v>
      </c>
      <c r="N77" s="20" t="s">
        <v>404</v>
      </c>
      <c r="O77" s="18" t="s">
        <v>404</v>
      </c>
      <c r="P77" s="20" t="s">
        <v>404</v>
      </c>
      <c r="Q77" s="18" t="n">
        <v>442.36121243</v>
      </c>
      <c r="R77" s="20" t="n">
        <v>7.52075156</v>
      </c>
    </row>
    <row r="78" spans="1:18">
      <c r="A78" s="15" t="s">
        <v>475</v>
      </c>
      <c r="B78" s="17" t="n">
        <v>5826</v>
      </c>
      <c r="C78" s="18">
        <f>(0.0/B78*100)</f>
        <v/>
      </c>
      <c r="D78" s="19" t="n">
        <v>5826</v>
      </c>
      <c r="E78" s="18" t="n">
        <v>484.30657622</v>
      </c>
      <c r="F78" s="20" t="n">
        <v>5.47504001</v>
      </c>
      <c r="G78" s="18" t="n">
        <v>484.5945223</v>
      </c>
      <c r="H78" s="20" t="n">
        <v>12.04327517</v>
      </c>
      <c r="I78" s="18" t="s">
        <v>404</v>
      </c>
      <c r="J78" s="20" t="s">
        <v>404</v>
      </c>
      <c r="K78" s="18" t="s">
        <v>404</v>
      </c>
      <c r="L78" s="20" t="s">
        <v>404</v>
      </c>
      <c r="M78" s="18" t="s">
        <v>404</v>
      </c>
      <c r="N78" s="20" t="s">
        <v>404</v>
      </c>
      <c r="O78" s="18" t="n">
        <v>512.23812059</v>
      </c>
      <c r="P78" s="20" t="n">
        <v>10.79748688</v>
      </c>
      <c r="Q78" s="18" t="n">
        <v>491.17892892</v>
      </c>
      <c r="R78" s="20" t="n">
        <v>7.13311144</v>
      </c>
    </row>
    <row customHeight="1" ht="25" r="79" spans="1:18">
      <c r="A79" s="15" t="s">
        <v>476</v>
      </c>
      <c r="B79" s="17" t="n">
        <v>1657</v>
      </c>
      <c r="C79" s="18">
        <f>(21.0/B79*100)</f>
        <v/>
      </c>
      <c r="D79" s="19" t="n">
        <v>1636</v>
      </c>
      <c r="E79" s="18" t="n">
        <v>473.1973979</v>
      </c>
      <c r="F79" s="20" t="n">
        <v>9.544094790000001</v>
      </c>
      <c r="G79" s="18" t="n">
        <v>469.35472973</v>
      </c>
      <c r="H79" s="20" t="n">
        <v>13.4127596</v>
      </c>
      <c r="I79" s="18" t="s">
        <v>404</v>
      </c>
      <c r="J79" s="20" t="s">
        <v>404</v>
      </c>
      <c r="K79" s="18" t="s">
        <v>404</v>
      </c>
      <c r="L79" s="20" t="s">
        <v>404</v>
      </c>
      <c r="M79" s="18" t="s">
        <v>404</v>
      </c>
      <c r="N79" s="20" t="s">
        <v>404</v>
      </c>
      <c r="O79" s="18" t="s">
        <v>404</v>
      </c>
      <c r="P79" s="20" t="s">
        <v>404</v>
      </c>
      <c r="Q79" s="18" t="n">
        <v>484.76069581</v>
      </c>
      <c r="R79" s="20" t="n">
        <v>16.71814821</v>
      </c>
    </row>
    <row r="80" spans="1:18">
      <c r="A80" s="15" t="s">
        <v>477</v>
      </c>
      <c r="B80" s="17" t="n">
        <v>7841</v>
      </c>
      <c r="C80" s="18">
        <f>(0.0/B80*100)</f>
        <v/>
      </c>
      <c r="D80" s="19" t="n">
        <v>7841</v>
      </c>
      <c r="E80" s="18" t="n">
        <v>428.19326593</v>
      </c>
      <c r="F80" s="20" t="n">
        <v>3.75892375</v>
      </c>
      <c r="G80" s="18" t="n">
        <v>420.05908219</v>
      </c>
      <c r="H80" s="20" t="n">
        <v>10.24949124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430.82690632</v>
      </c>
      <c r="F81" s="20" t="n">
        <v>3.90622916</v>
      </c>
      <c r="G81" s="18" t="n">
        <v>426.24502098</v>
      </c>
      <c r="H81" s="20" t="n">
        <v>7.92922273</v>
      </c>
      <c r="I81" s="18" t="n">
        <v>505.675185</v>
      </c>
      <c r="J81" s="20" t="n">
        <v>7.77493105</v>
      </c>
      <c r="K81" s="18" t="s">
        <v>404</v>
      </c>
      <c r="L81" s="20" t="s">
        <v>404</v>
      </c>
      <c r="M81" s="18" t="s">
        <v>404</v>
      </c>
      <c r="N81" s="20" t="s">
        <v>404</v>
      </c>
      <c r="O81" s="18" t="s">
        <v>404</v>
      </c>
      <c r="P81" s="20" t="s">
        <v>404</v>
      </c>
      <c r="Q81" s="18" t="n">
        <v>449.7056247</v>
      </c>
      <c r="R81" s="20" t="n">
        <v>17.19414075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497.18806772</v>
      </c>
      <c r="F7" s="20" t="n">
        <v>5.39934683</v>
      </c>
      <c r="G7" s="18" t="n">
        <v>505.90206937</v>
      </c>
      <c r="H7" s="20" t="n">
        <v>2.06354312</v>
      </c>
      <c r="I7" s="18" t="s">
        <v>404</v>
      </c>
      <c r="J7" s="20" t="s">
        <v>404</v>
      </c>
      <c r="K7" s="18" t="s">
        <v>404</v>
      </c>
      <c r="L7" s="20" t="s">
        <v>404</v>
      </c>
      <c r="M7" s="18" t="s">
        <v>404</v>
      </c>
      <c r="N7" s="20" t="s">
        <v>404</v>
      </c>
      <c r="O7" s="18" t="s">
        <v>404</v>
      </c>
      <c r="P7" s="20" t="s">
        <v>404</v>
      </c>
      <c r="Q7" s="18" t="n">
        <v>497.4427683</v>
      </c>
      <c r="R7" s="20" t="n">
        <v>7.29805671</v>
      </c>
    </row>
    <row r="8" spans="1:18">
      <c r="A8" s="15" t="s">
        <v>405</v>
      </c>
      <c r="B8" s="17" t="n">
        <v>7007</v>
      </c>
      <c r="C8" s="18">
        <f>(0.0/B8*100)</f>
        <v/>
      </c>
      <c r="D8" s="19" t="n">
        <v>7007</v>
      </c>
      <c r="E8" s="18" t="n">
        <v>462.44167024</v>
      </c>
      <c r="F8" s="20" t="n">
        <v>19.00189201</v>
      </c>
      <c r="G8" s="18" t="n">
        <v>487.89802774</v>
      </c>
      <c r="H8" s="20" t="n">
        <v>3.9662764</v>
      </c>
      <c r="I8" s="18" t="n">
        <v>466.6088784</v>
      </c>
      <c r="J8" s="20" t="n">
        <v>20.70904875</v>
      </c>
      <c r="K8" s="18" t="s">
        <v>404</v>
      </c>
      <c r="L8" s="20" t="s">
        <v>404</v>
      </c>
      <c r="M8" s="18" t="s">
        <v>404</v>
      </c>
      <c r="N8" s="20" t="s">
        <v>404</v>
      </c>
      <c r="O8" s="18" t="s">
        <v>404</v>
      </c>
      <c r="P8" s="20" t="s">
        <v>404</v>
      </c>
      <c r="Q8" s="18" t="n">
        <v>481.12853797</v>
      </c>
      <c r="R8" s="20" t="n">
        <v>15.22728139</v>
      </c>
    </row>
    <row r="9" spans="1:18">
      <c r="A9" s="15" t="s">
        <v>406</v>
      </c>
      <c r="B9" s="17" t="n">
        <v>9651</v>
      </c>
      <c r="C9" s="18">
        <f>(575.0/B9*100)</f>
        <v/>
      </c>
      <c r="D9" s="19" t="n">
        <v>9076</v>
      </c>
      <c r="E9" s="18" t="n">
        <v>511.24941201</v>
      </c>
      <c r="F9" s="20" t="n">
        <v>8.108107929999999</v>
      </c>
      <c r="G9" s="18" t="n">
        <v>499.22164259</v>
      </c>
      <c r="H9" s="20" t="n">
        <v>4.25455325</v>
      </c>
      <c r="I9" s="18" t="n">
        <v>506.54639319</v>
      </c>
      <c r="J9" s="20" t="n">
        <v>29.63683772</v>
      </c>
      <c r="K9" s="18" t="s">
        <v>404</v>
      </c>
      <c r="L9" s="20" t="s">
        <v>404</v>
      </c>
      <c r="M9" s="18" t="s">
        <v>404</v>
      </c>
      <c r="N9" s="20" t="s">
        <v>404</v>
      </c>
      <c r="O9" s="18" t="s">
        <v>404</v>
      </c>
      <c r="P9" s="20" t="s">
        <v>404</v>
      </c>
      <c r="Q9" s="18" t="n">
        <v>501.41027429</v>
      </c>
      <c r="R9" s="20" t="n">
        <v>15.58577634</v>
      </c>
    </row>
    <row r="10" spans="1:18">
      <c r="A10" s="15" t="s">
        <v>407</v>
      </c>
      <c r="B10" s="17" t="n">
        <v>20058</v>
      </c>
      <c r="C10" s="18">
        <f>(3112.0/B10*100)</f>
        <v/>
      </c>
      <c r="D10" s="19" t="n">
        <v>16946</v>
      </c>
      <c r="E10" s="18" t="n">
        <v>524.90090963</v>
      </c>
      <c r="F10" s="20" t="n">
        <v>4.30481046</v>
      </c>
      <c r="G10" s="18" t="n">
        <v>527.42439111</v>
      </c>
      <c r="H10" s="20" t="n">
        <v>2.94845925</v>
      </c>
      <c r="I10" s="18" t="n">
        <v>574.86121621</v>
      </c>
      <c r="J10" s="20" t="n">
        <v>10.5507028</v>
      </c>
      <c r="K10" s="18" t="s">
        <v>404</v>
      </c>
      <c r="L10" s="20" t="s">
        <v>404</v>
      </c>
      <c r="M10" s="18" t="s">
        <v>404</v>
      </c>
      <c r="N10" s="20" t="s">
        <v>404</v>
      </c>
      <c r="O10" s="18" t="s">
        <v>404</v>
      </c>
      <c r="P10" s="20" t="s">
        <v>404</v>
      </c>
      <c r="Q10" s="18" t="n">
        <v>531.82160813</v>
      </c>
      <c r="R10" s="20" t="n">
        <v>19.42597969</v>
      </c>
    </row>
    <row r="11" spans="1:18">
      <c r="A11" s="15" t="s">
        <v>408</v>
      </c>
      <c r="B11" s="17" t="n">
        <v>7053</v>
      </c>
      <c r="C11" s="18">
        <f>(137.0/B11*100)</f>
        <v/>
      </c>
      <c r="D11" s="19" t="n">
        <v>6916</v>
      </c>
      <c r="E11" s="18" t="n">
        <v>458.00971992</v>
      </c>
      <c r="F11" s="20" t="n">
        <v>10.28028235</v>
      </c>
      <c r="G11" s="18" t="n">
        <v>462.7244416</v>
      </c>
      <c r="H11" s="20" t="n">
        <v>3.34213277</v>
      </c>
      <c r="I11" s="18" t="n">
        <v>423.48994856</v>
      </c>
      <c r="J11" s="20" t="n">
        <v>17.55221623</v>
      </c>
      <c r="K11" s="18" t="s">
        <v>404</v>
      </c>
      <c r="L11" s="20" t="s">
        <v>404</v>
      </c>
      <c r="M11" s="18" t="s">
        <v>404</v>
      </c>
      <c r="N11" s="20" t="s">
        <v>404</v>
      </c>
      <c r="O11" s="18" t="s">
        <v>404</v>
      </c>
      <c r="P11" s="20" t="s">
        <v>404</v>
      </c>
      <c r="Q11" s="18" t="n">
        <v>413.58799863</v>
      </c>
      <c r="R11" s="20" t="n">
        <v>17.26788056</v>
      </c>
    </row>
    <row r="12" spans="1:18">
      <c r="A12" s="15" t="s">
        <v>409</v>
      </c>
      <c r="B12" s="17" t="n">
        <v>6894</v>
      </c>
      <c r="C12" s="18">
        <f>(106.0/B12*100)</f>
        <v/>
      </c>
      <c r="D12" s="19" t="n">
        <v>6788</v>
      </c>
      <c r="E12" s="18" t="n">
        <v>475.94625436</v>
      </c>
      <c r="F12" s="20" t="n">
        <v>14.58603582</v>
      </c>
      <c r="G12" s="18" t="n">
        <v>489.73138453</v>
      </c>
      <c r="H12" s="20" t="n">
        <v>2.85898891</v>
      </c>
      <c r="I12" s="18" t="n">
        <v>410.91425449</v>
      </c>
      <c r="J12" s="20" t="n">
        <v>10.00626974</v>
      </c>
      <c r="K12" s="18" t="s">
        <v>404</v>
      </c>
      <c r="L12" s="20" t="s">
        <v>404</v>
      </c>
      <c r="M12" s="18" t="s">
        <v>404</v>
      </c>
      <c r="N12" s="20" t="s">
        <v>404</v>
      </c>
      <c r="O12" s="18" t="s">
        <v>404</v>
      </c>
      <c r="P12" s="20" t="s">
        <v>404</v>
      </c>
      <c r="Q12" s="18" t="n">
        <v>470.82541186</v>
      </c>
      <c r="R12" s="20" t="n">
        <v>11.94449293</v>
      </c>
    </row>
    <row r="13" spans="1:18">
      <c r="A13" s="15" t="s">
        <v>410</v>
      </c>
      <c r="B13" s="17" t="n">
        <v>7161</v>
      </c>
      <c r="C13" s="18">
        <f>(1175.0/B13*100)</f>
        <v/>
      </c>
      <c r="D13" s="19" t="n">
        <v>5986</v>
      </c>
      <c r="E13" s="18" t="n">
        <v>510.16886987</v>
      </c>
      <c r="F13" s="20" t="n">
        <v>9.02510118</v>
      </c>
      <c r="G13" s="18" t="n">
        <v>499.76845013</v>
      </c>
      <c r="H13" s="20" t="n">
        <v>3.078577</v>
      </c>
      <c r="I13" s="18" t="n">
        <v>501.03250557</v>
      </c>
      <c r="J13" s="20" t="n">
        <v>8.45176485</v>
      </c>
      <c r="K13" s="18" t="s">
        <v>404</v>
      </c>
      <c r="L13" s="20" t="s">
        <v>404</v>
      </c>
      <c r="M13" s="18" t="s">
        <v>404</v>
      </c>
      <c r="N13" s="20" t="s">
        <v>404</v>
      </c>
      <c r="O13" s="18" t="s">
        <v>404</v>
      </c>
      <c r="P13" s="20" t="s">
        <v>404</v>
      </c>
      <c r="Q13" s="18" t="n">
        <v>481.97027137</v>
      </c>
      <c r="R13" s="20" t="n">
        <v>10.47739497</v>
      </c>
    </row>
    <row r="14" spans="1:18">
      <c r="A14" s="15" t="s">
        <v>411</v>
      </c>
      <c r="B14" s="17" t="n">
        <v>5587</v>
      </c>
      <c r="C14" s="18">
        <f>(380.0/B14*100)</f>
        <v/>
      </c>
      <c r="D14" s="19" t="n">
        <v>5207</v>
      </c>
      <c r="E14" s="18" t="n">
        <v>513.56319727</v>
      </c>
      <c r="F14" s="20" t="n">
        <v>4.27160911</v>
      </c>
      <c r="G14" s="18" t="n">
        <v>521.39278759</v>
      </c>
      <c r="H14" s="20" t="n">
        <v>2.96768777</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526.85541758</v>
      </c>
      <c r="F15" s="20" t="n">
        <v>8.325481849999999</v>
      </c>
      <c r="G15" s="18" t="n">
        <v>525.66099185</v>
      </c>
      <c r="H15" s="20" t="n">
        <v>2.58628119</v>
      </c>
      <c r="I15" s="18" t="n">
        <v>557.7863252</v>
      </c>
      <c r="J15" s="20" t="n">
        <v>24.52307226</v>
      </c>
      <c r="K15" s="18" t="s">
        <v>404</v>
      </c>
      <c r="L15" s="20" t="s">
        <v>404</v>
      </c>
      <c r="M15" s="18" t="s">
        <v>404</v>
      </c>
      <c r="N15" s="20" t="s">
        <v>404</v>
      </c>
      <c r="O15" s="18" t="s">
        <v>404</v>
      </c>
      <c r="P15" s="20" t="s">
        <v>404</v>
      </c>
      <c r="Q15" s="18" t="n">
        <v>524.79998701</v>
      </c>
      <c r="R15" s="20" t="n">
        <v>12.49440128</v>
      </c>
    </row>
    <row r="16" spans="1:18">
      <c r="A16" s="15" t="s">
        <v>413</v>
      </c>
      <c r="B16" s="17" t="n">
        <v>6108</v>
      </c>
      <c r="C16" s="18">
        <f>(495.0/B16*100)</f>
        <v/>
      </c>
      <c r="D16" s="19" t="n">
        <v>5613</v>
      </c>
      <c r="E16" s="18" t="n">
        <v>505.38848232</v>
      </c>
      <c r="F16" s="20" t="n">
        <v>9.83978587</v>
      </c>
      <c r="G16" s="18" t="n">
        <v>504.74065978</v>
      </c>
      <c r="H16" s="20" t="n">
        <v>4.62626176</v>
      </c>
      <c r="I16" s="18" t="n">
        <v>453.02800843</v>
      </c>
      <c r="J16" s="20" t="n">
        <v>23.24152593</v>
      </c>
      <c r="K16" s="18" t="s">
        <v>404</v>
      </c>
      <c r="L16" s="20" t="s">
        <v>404</v>
      </c>
      <c r="M16" s="18" t="s">
        <v>404</v>
      </c>
      <c r="N16" s="20" t="s">
        <v>404</v>
      </c>
      <c r="O16" s="18" t="s">
        <v>404</v>
      </c>
      <c r="P16" s="20" t="s">
        <v>404</v>
      </c>
      <c r="Q16" s="18" t="n">
        <v>507.67274103</v>
      </c>
      <c r="R16" s="20" t="n">
        <v>30.5794879</v>
      </c>
    </row>
    <row r="17" spans="1:18">
      <c r="A17" s="15" t="s">
        <v>414</v>
      </c>
      <c r="B17" s="17" t="n">
        <v>6504</v>
      </c>
      <c r="C17" s="18">
        <f>(1325.0/B17*100)</f>
        <v/>
      </c>
      <c r="D17" s="19" t="n">
        <v>5179</v>
      </c>
      <c r="E17" s="18" t="n">
        <v>495.37945588</v>
      </c>
      <c r="F17" s="20" t="n">
        <v>14.24978139</v>
      </c>
      <c r="G17" s="18" t="n">
        <v>510.18369591</v>
      </c>
      <c r="H17" s="20" t="n">
        <v>4.38991777</v>
      </c>
      <c r="I17" s="18" t="n">
        <v>555.97821015</v>
      </c>
      <c r="J17" s="20" t="n">
        <v>18.13321394</v>
      </c>
      <c r="K17" s="18" t="s">
        <v>404</v>
      </c>
      <c r="L17" s="20" t="s">
        <v>404</v>
      </c>
      <c r="M17" s="18" t="s">
        <v>404</v>
      </c>
      <c r="N17" s="20" t="s">
        <v>404</v>
      </c>
      <c r="O17" s="18" t="s">
        <v>404</v>
      </c>
      <c r="P17" s="20" t="s">
        <v>404</v>
      </c>
      <c r="Q17" s="18" t="n">
        <v>498.25744208</v>
      </c>
      <c r="R17" s="20" t="n">
        <v>20.56053424</v>
      </c>
    </row>
    <row r="18" spans="1:18">
      <c r="A18" s="15" t="s">
        <v>415</v>
      </c>
      <c r="B18" s="17" t="n">
        <v>5532</v>
      </c>
      <c r="C18" s="18">
        <f>(0.0/B18*100)</f>
        <v/>
      </c>
      <c r="D18" s="19" t="n">
        <v>5532</v>
      </c>
      <c r="E18" s="18" t="n">
        <v>487.76676004</v>
      </c>
      <c r="F18" s="20" t="n">
        <v>16.04613532</v>
      </c>
      <c r="G18" s="18" t="n">
        <v>465.08439346</v>
      </c>
      <c r="H18" s="20" t="n">
        <v>4.83104302</v>
      </c>
      <c r="I18" s="18" t="n">
        <v>452.51928893</v>
      </c>
      <c r="J18" s="20" t="n">
        <v>31.7941718</v>
      </c>
      <c r="K18" s="18" t="s">
        <v>404</v>
      </c>
      <c r="L18" s="20" t="s">
        <v>404</v>
      </c>
      <c r="M18" s="18" t="s">
        <v>404</v>
      </c>
      <c r="N18" s="20" t="s">
        <v>404</v>
      </c>
      <c r="O18" s="18" t="s">
        <v>404</v>
      </c>
      <c r="P18" s="20" t="s">
        <v>404</v>
      </c>
      <c r="Q18" s="18" t="n">
        <v>437.77988355</v>
      </c>
      <c r="R18" s="20" t="n">
        <v>32.13157486</v>
      </c>
    </row>
    <row r="19" spans="1:18">
      <c r="A19" s="15" t="s">
        <v>416</v>
      </c>
      <c r="B19" s="17" t="n">
        <v>5658</v>
      </c>
      <c r="C19" s="18">
        <f>(327.0/B19*100)</f>
        <v/>
      </c>
      <c r="D19" s="19" t="n">
        <v>5331</v>
      </c>
      <c r="E19" s="18" t="n">
        <v>476.92768808</v>
      </c>
      <c r="F19" s="20" t="n">
        <v>8.30051645</v>
      </c>
      <c r="G19" s="18" t="n">
        <v>469.53608139</v>
      </c>
      <c r="H19" s="20" t="n">
        <v>4.48920147</v>
      </c>
      <c r="I19" s="18" t="n">
        <v>496.60113264</v>
      </c>
      <c r="J19" s="20" t="n">
        <v>31.80045841</v>
      </c>
      <c r="K19" s="18" t="s">
        <v>404</v>
      </c>
      <c r="L19" s="20" t="s">
        <v>404</v>
      </c>
      <c r="M19" s="18" t="s">
        <v>404</v>
      </c>
      <c r="N19" s="20" t="s">
        <v>404</v>
      </c>
      <c r="O19" s="18" t="s">
        <v>404</v>
      </c>
      <c r="P19" s="20" t="s">
        <v>404</v>
      </c>
      <c r="Q19" s="18" t="n">
        <v>430.60770731</v>
      </c>
      <c r="R19" s="20" t="n">
        <v>23.90989521</v>
      </c>
    </row>
    <row r="20" spans="1:18">
      <c r="A20" s="15" t="s">
        <v>417</v>
      </c>
      <c r="B20" s="17" t="n">
        <v>3371</v>
      </c>
      <c r="C20" s="18">
        <f>(24.0/B20*100)</f>
        <v/>
      </c>
      <c r="D20" s="19" t="n">
        <v>3347</v>
      </c>
      <c r="E20" s="18" t="n">
        <v>472.85837708</v>
      </c>
      <c r="F20" s="20" t="n">
        <v>6.48011606</v>
      </c>
      <c r="G20" s="18" t="n">
        <v>482.7992668</v>
      </c>
      <c r="H20" s="20" t="n">
        <v>2.06365387</v>
      </c>
      <c r="I20" s="18" t="n">
        <v>426.40696842</v>
      </c>
      <c r="J20" s="20" t="n">
        <v>18.78917593</v>
      </c>
      <c r="K20" s="18" t="s">
        <v>404</v>
      </c>
      <c r="L20" s="20" t="s">
        <v>404</v>
      </c>
      <c r="M20" s="18" t="s">
        <v>404</v>
      </c>
      <c r="N20" s="20" t="s">
        <v>404</v>
      </c>
      <c r="O20" s="18" t="s">
        <v>404</v>
      </c>
      <c r="P20" s="20" t="s">
        <v>404</v>
      </c>
      <c r="Q20" s="18" t="n">
        <v>483.12673996</v>
      </c>
      <c r="R20" s="20" t="n">
        <v>8.61691667</v>
      </c>
    </row>
    <row r="21" spans="1:18">
      <c r="A21" s="15" t="s">
        <v>418</v>
      </c>
      <c r="B21" s="17" t="n">
        <v>5741</v>
      </c>
      <c r="C21" s="18">
        <f>(0.0/B21*100)</f>
        <v/>
      </c>
      <c r="D21" s="19" t="n">
        <v>5741</v>
      </c>
      <c r="E21" s="18" t="n">
        <v>523.97677126</v>
      </c>
      <c r="F21" s="20" t="n">
        <v>4.55897301</v>
      </c>
      <c r="G21" s="18" t="n">
        <v>520.75386561</v>
      </c>
      <c r="H21" s="20" t="n">
        <v>3.9135965</v>
      </c>
      <c r="I21" s="18" t="n">
        <v>511.53940143</v>
      </c>
      <c r="J21" s="20" t="n">
        <v>7.28365803</v>
      </c>
      <c r="K21" s="18" t="s">
        <v>404</v>
      </c>
      <c r="L21" s="20" t="s">
        <v>404</v>
      </c>
      <c r="M21" s="18" t="s">
        <v>404</v>
      </c>
      <c r="N21" s="20" t="s">
        <v>404</v>
      </c>
      <c r="O21" s="18" t="s">
        <v>404</v>
      </c>
      <c r="P21" s="20" t="s">
        <v>404</v>
      </c>
      <c r="Q21" s="18" t="n">
        <v>507.63619756</v>
      </c>
      <c r="R21" s="20" t="n">
        <v>10.18603812</v>
      </c>
    </row>
    <row r="22" spans="1:18">
      <c r="A22" s="15" t="s">
        <v>419</v>
      </c>
      <c r="B22" s="17" t="n">
        <v>6598</v>
      </c>
      <c r="C22" s="18">
        <f>(0.0/B22*100)</f>
        <v/>
      </c>
      <c r="D22" s="19" t="n">
        <v>6598</v>
      </c>
      <c r="E22" s="18" t="n">
        <v>469.01120353</v>
      </c>
      <c r="F22" s="20" t="n">
        <v>7.19006547</v>
      </c>
      <c r="G22" s="18" t="n">
        <v>480.14677708</v>
      </c>
      <c r="H22" s="20" t="n">
        <v>6.89260541</v>
      </c>
      <c r="I22" s="18" t="n">
        <v>499.77848672</v>
      </c>
      <c r="J22" s="20" t="n">
        <v>29.33487193</v>
      </c>
      <c r="K22" s="18" t="s">
        <v>404</v>
      </c>
      <c r="L22" s="20" t="s">
        <v>404</v>
      </c>
      <c r="M22" s="18" t="s">
        <v>404</v>
      </c>
      <c r="N22" s="20" t="s">
        <v>404</v>
      </c>
      <c r="O22" s="18" t="s">
        <v>404</v>
      </c>
      <c r="P22" s="20" t="s">
        <v>404</v>
      </c>
      <c r="Q22" s="18" t="n">
        <v>508.19290513</v>
      </c>
      <c r="R22" s="20" t="n">
        <v>13.92679875</v>
      </c>
    </row>
    <row r="23" spans="1:18">
      <c r="A23" s="15" t="s">
        <v>420</v>
      </c>
      <c r="B23" s="17" t="n">
        <v>11583</v>
      </c>
      <c r="C23" s="18">
        <f>(3185.0/B23*100)</f>
        <v/>
      </c>
      <c r="D23" s="19" t="n">
        <v>8398</v>
      </c>
      <c r="E23" s="18" t="n">
        <v>466.48531432</v>
      </c>
      <c r="F23" s="20" t="n">
        <v>11.30111133</v>
      </c>
      <c r="G23" s="18" t="n">
        <v>493.27925213</v>
      </c>
      <c r="H23" s="20" t="n">
        <v>3.67513219</v>
      </c>
      <c r="I23" s="18" t="n">
        <v>471.15256927</v>
      </c>
      <c r="J23" s="20" t="n">
        <v>22.80420938</v>
      </c>
      <c r="K23" s="18" t="s">
        <v>404</v>
      </c>
      <c r="L23" s="20" t="s">
        <v>404</v>
      </c>
      <c r="M23" s="18" t="s">
        <v>404</v>
      </c>
      <c r="N23" s="20" t="s">
        <v>404</v>
      </c>
      <c r="O23" s="18" t="s">
        <v>404</v>
      </c>
      <c r="P23" s="20" t="s">
        <v>404</v>
      </c>
      <c r="Q23" s="18" t="n">
        <v>519.04358006</v>
      </c>
      <c r="R23" s="20" t="n">
        <v>9.56854489</v>
      </c>
    </row>
    <row r="24" spans="1:18">
      <c r="A24" s="15" t="s">
        <v>421</v>
      </c>
      <c r="B24" s="17" t="n">
        <v>6647</v>
      </c>
      <c r="C24" s="18">
        <f>(0.0/B24*100)</f>
        <v/>
      </c>
      <c r="D24" s="19" t="n">
        <v>6647</v>
      </c>
      <c r="E24" s="18" t="n">
        <v>540.28461235</v>
      </c>
      <c r="F24" s="20" t="n">
        <v>12.47547909</v>
      </c>
      <c r="G24" s="18" t="n">
        <v>513.07431128</v>
      </c>
      <c r="H24" s="20" t="n">
        <v>3.48998502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544.88484655</v>
      </c>
      <c r="F25" s="20" t="n">
        <v>7.47438889</v>
      </c>
      <c r="G25" s="18" t="n">
        <v>511.70662402</v>
      </c>
      <c r="H25" s="20" t="n">
        <v>4.26028574</v>
      </c>
      <c r="I25" s="18" t="n">
        <v>428.82939861</v>
      </c>
      <c r="J25" s="20" t="n">
        <v>33.92674441</v>
      </c>
      <c r="K25" s="18" t="s">
        <v>404</v>
      </c>
      <c r="L25" s="20" t="s">
        <v>404</v>
      </c>
      <c r="M25" s="18" t="s">
        <v>404</v>
      </c>
      <c r="N25" s="20" t="s">
        <v>404</v>
      </c>
      <c r="O25" s="18" t="s">
        <v>404</v>
      </c>
      <c r="P25" s="20" t="s">
        <v>404</v>
      </c>
      <c r="Q25" s="18" t="n">
        <v>514.57788981</v>
      </c>
      <c r="R25" s="20" t="n">
        <v>18.31081764</v>
      </c>
    </row>
    <row r="26" spans="1:18">
      <c r="A26" s="15" t="s">
        <v>423</v>
      </c>
      <c r="B26" s="17" t="n">
        <v>4869</v>
      </c>
      <c r="C26" s="18">
        <f>(11.0/B26*100)</f>
        <v/>
      </c>
      <c r="D26" s="19" t="n">
        <v>4858</v>
      </c>
      <c r="E26" s="18" t="n">
        <v>478.39680573</v>
      </c>
      <c r="F26" s="20" t="n">
        <v>5.128726</v>
      </c>
      <c r="G26" s="18" t="n">
        <v>489.43152713</v>
      </c>
      <c r="H26" s="20" t="n">
        <v>2.33347488</v>
      </c>
      <c r="I26" s="18" t="n">
        <v>468.84242157</v>
      </c>
      <c r="J26" s="20" t="n">
        <v>18.3846845</v>
      </c>
      <c r="K26" s="18" t="s">
        <v>404</v>
      </c>
      <c r="L26" s="20" t="s">
        <v>404</v>
      </c>
      <c r="M26" s="18" t="s">
        <v>404</v>
      </c>
      <c r="N26" s="20" t="s">
        <v>404</v>
      </c>
      <c r="O26" s="18" t="s">
        <v>404</v>
      </c>
      <c r="P26" s="20" t="s">
        <v>404</v>
      </c>
      <c r="Q26" s="18" t="n">
        <v>505.38884489</v>
      </c>
      <c r="R26" s="20" t="n">
        <v>16.30851157</v>
      </c>
    </row>
    <row r="27" spans="1:18">
      <c r="A27" s="15" t="s">
        <v>424</v>
      </c>
      <c r="B27" s="17" t="n">
        <v>5299</v>
      </c>
      <c r="C27" s="18">
        <f>(0.0/B27*100)</f>
        <v/>
      </c>
      <c r="D27" s="19" t="n">
        <v>5299</v>
      </c>
      <c r="E27" s="18" t="n">
        <v>492.21673858</v>
      </c>
      <c r="F27" s="20" t="n">
        <v>2.69394559</v>
      </c>
      <c r="G27" s="18" t="n">
        <v>476.52660521</v>
      </c>
      <c r="H27" s="20" t="n">
        <v>1.59156679</v>
      </c>
      <c r="I27" s="18" t="n">
        <v>436.54680689</v>
      </c>
      <c r="J27" s="20" t="n">
        <v>17.3454736</v>
      </c>
      <c r="K27" s="18" t="s">
        <v>404</v>
      </c>
      <c r="L27" s="20" t="s">
        <v>404</v>
      </c>
      <c r="M27" s="18" t="s">
        <v>404</v>
      </c>
      <c r="N27" s="20" t="s">
        <v>404</v>
      </c>
      <c r="O27" s="18" t="s">
        <v>404</v>
      </c>
      <c r="P27" s="20" t="s">
        <v>404</v>
      </c>
      <c r="Q27" s="18" t="n">
        <v>545.1557013</v>
      </c>
      <c r="R27" s="20" t="n">
        <v>5.92266103</v>
      </c>
    </row>
    <row r="28" spans="1:18">
      <c r="A28" s="15" t="s">
        <v>425</v>
      </c>
      <c r="B28" s="17" t="n">
        <v>7568</v>
      </c>
      <c r="C28" s="18">
        <f>(1299.0/B28*100)</f>
        <v/>
      </c>
      <c r="D28" s="19" t="n">
        <v>6269</v>
      </c>
      <c r="E28" s="18" t="n">
        <v>421.38432591</v>
      </c>
      <c r="F28" s="20" t="n">
        <v>5.36979425</v>
      </c>
      <c r="G28" s="18" t="n">
        <v>422.13997369</v>
      </c>
      <c r="H28" s="20" t="n">
        <v>4.61978603</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491.52907702</v>
      </c>
      <c r="F29" s="20" t="n">
        <v>14.0835236</v>
      </c>
      <c r="G29" s="18" t="n">
        <v>510.4788093</v>
      </c>
      <c r="H29" s="20" t="n">
        <v>6.37090694</v>
      </c>
      <c r="I29" s="18" t="n">
        <v>485.11514984</v>
      </c>
      <c r="J29" s="20" t="n">
        <v>11.57716724</v>
      </c>
      <c r="K29" s="18" t="s">
        <v>404</v>
      </c>
      <c r="L29" s="20" t="s">
        <v>404</v>
      </c>
      <c r="M29" s="18" t="s">
        <v>404</v>
      </c>
      <c r="N29" s="20" t="s">
        <v>404</v>
      </c>
      <c r="O29" s="18" t="s">
        <v>404</v>
      </c>
      <c r="P29" s="20" t="s">
        <v>404</v>
      </c>
      <c r="Q29" s="18" t="n">
        <v>502.67155665</v>
      </c>
      <c r="R29" s="20" t="n">
        <v>33.28957515</v>
      </c>
    </row>
    <row r="30" spans="1:18">
      <c r="A30" s="15" t="s">
        <v>427</v>
      </c>
      <c r="B30" s="17" t="n">
        <v>4520</v>
      </c>
      <c r="C30" s="18">
        <f>(1053.0/B30*100)</f>
        <v/>
      </c>
      <c r="D30" s="19" t="n">
        <v>3467</v>
      </c>
      <c r="E30" s="18" t="n">
        <v>511.47305962</v>
      </c>
      <c r="F30" s="20" t="n">
        <v>6.44433585</v>
      </c>
      <c r="G30" s="18" t="n">
        <v>514.96216349</v>
      </c>
      <c r="H30" s="20" t="n">
        <v>4.59648634</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517.19180124</v>
      </c>
      <c r="F31" s="20" t="n">
        <v>8.68513643</v>
      </c>
      <c r="G31" s="18" t="n">
        <v>513.82974797</v>
      </c>
      <c r="H31" s="20" t="n">
        <v>2.81618006</v>
      </c>
      <c r="I31" s="18" t="n">
        <v>505.9367004</v>
      </c>
      <c r="J31" s="20" t="n">
        <v>11.94714589</v>
      </c>
      <c r="K31" s="18" t="s">
        <v>404</v>
      </c>
      <c r="L31" s="20" t="s">
        <v>404</v>
      </c>
      <c r="M31" s="18" t="s">
        <v>404</v>
      </c>
      <c r="N31" s="20" t="s">
        <v>404</v>
      </c>
      <c r="O31" s="18" t="s">
        <v>404</v>
      </c>
      <c r="P31" s="20" t="s">
        <v>404</v>
      </c>
      <c r="Q31" s="18" t="n">
        <v>514.09151657</v>
      </c>
      <c r="R31" s="20" t="n">
        <v>12.94709003</v>
      </c>
    </row>
    <row r="32" spans="1:18">
      <c r="A32" s="15" t="s">
        <v>429</v>
      </c>
      <c r="B32" s="17" t="n">
        <v>4478</v>
      </c>
      <c r="C32" s="18">
        <f>(0.0/B32*100)</f>
        <v/>
      </c>
      <c r="D32" s="19" t="n">
        <v>4478</v>
      </c>
      <c r="E32" s="18" t="n">
        <v>502.54525465</v>
      </c>
      <c r="F32" s="20" t="n">
        <v>6.74945941</v>
      </c>
      <c r="G32" s="18" t="n">
        <v>506.13919649</v>
      </c>
      <c r="H32" s="20" t="n">
        <v>3.05020392</v>
      </c>
      <c r="I32" s="18" t="n">
        <v>532.45615257</v>
      </c>
      <c r="J32" s="20" t="n">
        <v>16.58765802</v>
      </c>
      <c r="K32" s="18" t="s">
        <v>404</v>
      </c>
      <c r="L32" s="20" t="s">
        <v>404</v>
      </c>
      <c r="M32" s="18" t="s">
        <v>404</v>
      </c>
      <c r="N32" s="20" t="s">
        <v>404</v>
      </c>
      <c r="O32" s="18" t="s">
        <v>404</v>
      </c>
      <c r="P32" s="20" t="s">
        <v>404</v>
      </c>
      <c r="Q32" s="18" t="n">
        <v>495.31088489</v>
      </c>
      <c r="R32" s="20" t="n">
        <v>7.53746206</v>
      </c>
    </row>
    <row r="33" spans="1:18">
      <c r="A33" s="15" t="s">
        <v>430</v>
      </c>
      <c r="B33" s="17" t="n">
        <v>7325</v>
      </c>
      <c r="C33" s="18">
        <f>(29.0/B33*100)</f>
        <v/>
      </c>
      <c r="D33" s="19" t="n">
        <v>7296</v>
      </c>
      <c r="E33" s="18" t="n">
        <v>500.57708564</v>
      </c>
      <c r="F33" s="20" t="n">
        <v>5.85558727</v>
      </c>
      <c r="G33" s="18" t="n">
        <v>510.96790079</v>
      </c>
      <c r="H33" s="20" t="n">
        <v>3.60553185</v>
      </c>
      <c r="I33" s="18" t="n">
        <v>420.73071339</v>
      </c>
      <c r="J33" s="20" t="n">
        <v>5.67405709</v>
      </c>
      <c r="K33" s="18" t="s">
        <v>404</v>
      </c>
      <c r="L33" s="20" t="s">
        <v>404</v>
      </c>
      <c r="M33" s="18" t="s">
        <v>404</v>
      </c>
      <c r="N33" s="20" t="s">
        <v>404</v>
      </c>
      <c r="O33" s="18" t="s">
        <v>404</v>
      </c>
      <c r="P33" s="20" t="s">
        <v>404</v>
      </c>
      <c r="Q33" s="18" t="n">
        <v>528.16717234</v>
      </c>
      <c r="R33" s="20" t="n">
        <v>11.16799317</v>
      </c>
    </row>
    <row r="34" spans="1:18">
      <c r="A34" s="15" t="s">
        <v>431</v>
      </c>
      <c r="B34" s="17" t="n">
        <v>6350</v>
      </c>
      <c r="C34" s="18">
        <f>(0.0/B34*100)</f>
        <v/>
      </c>
      <c r="D34" s="19" t="n">
        <v>6350</v>
      </c>
      <c r="E34" s="18" t="n">
        <v>417.57374332</v>
      </c>
      <c r="F34" s="20" t="n">
        <v>11.89118168</v>
      </c>
      <c r="G34" s="18" t="n">
        <v>456.90880021</v>
      </c>
      <c r="H34" s="20" t="n">
        <v>3.09688378</v>
      </c>
      <c r="I34" s="18" t="n">
        <v>428.74588183</v>
      </c>
      <c r="J34" s="20" t="n">
        <v>41.16416166</v>
      </c>
      <c r="K34" s="18" t="s">
        <v>404</v>
      </c>
      <c r="L34" s="20" t="s">
        <v>404</v>
      </c>
      <c r="M34" s="18" t="s">
        <v>404</v>
      </c>
      <c r="N34" s="20" t="s">
        <v>404</v>
      </c>
      <c r="O34" s="18" t="s">
        <v>404</v>
      </c>
      <c r="P34" s="20" t="s">
        <v>404</v>
      </c>
      <c r="Q34" s="18" t="n">
        <v>459.51278521</v>
      </c>
      <c r="R34" s="20" t="n">
        <v>12.77673435</v>
      </c>
    </row>
    <row r="35" spans="1:18">
      <c r="A35" s="15" t="s">
        <v>432</v>
      </c>
      <c r="B35" s="17" t="n">
        <v>6406</v>
      </c>
      <c r="C35" s="18">
        <f>(450.0/B35*100)</f>
        <v/>
      </c>
      <c r="D35" s="19" t="n">
        <v>5956</v>
      </c>
      <c r="E35" s="18" t="n">
        <v>501.37535219</v>
      </c>
      <c r="F35" s="20" t="n">
        <v>2.77654039</v>
      </c>
      <c r="G35" s="18" t="n">
        <v>512.72986037</v>
      </c>
      <c r="H35" s="20" t="n">
        <v>1.9596878</v>
      </c>
      <c r="I35" s="18" t="n">
        <v>480.29015198</v>
      </c>
      <c r="J35" s="20" t="n">
        <v>4.18430938</v>
      </c>
      <c r="K35" s="18" t="s">
        <v>404</v>
      </c>
      <c r="L35" s="20" t="s">
        <v>404</v>
      </c>
      <c r="M35" s="18" t="s">
        <v>404</v>
      </c>
      <c r="N35" s="20" t="s">
        <v>404</v>
      </c>
      <c r="O35" s="18" t="s">
        <v>404</v>
      </c>
      <c r="P35" s="20" t="s">
        <v>404</v>
      </c>
      <c r="Q35" s="18" t="n">
        <v>497.86545835</v>
      </c>
      <c r="R35" s="20" t="n">
        <v>4.43611612</v>
      </c>
    </row>
    <row r="36" spans="1:18">
      <c r="A36" s="15" t="s">
        <v>433</v>
      </c>
      <c r="B36" s="17" t="n">
        <v>6736</v>
      </c>
      <c r="C36" s="18">
        <f>(155.0/B36*100)</f>
        <v/>
      </c>
      <c r="D36" s="19" t="n">
        <v>6581</v>
      </c>
      <c r="E36" s="18" t="n">
        <v>500.1187739</v>
      </c>
      <c r="F36" s="20" t="n">
        <v>6.42096302</v>
      </c>
      <c r="G36" s="18" t="n">
        <v>494.66816607</v>
      </c>
      <c r="H36" s="20" t="n">
        <v>2.7507894</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495.09066463</v>
      </c>
      <c r="F37" s="20" t="n">
        <v>10.75025249</v>
      </c>
      <c r="G37" s="18" t="n">
        <v>500.86921323</v>
      </c>
      <c r="H37" s="20" t="n">
        <v>3.56100873</v>
      </c>
      <c r="I37" s="18" t="n">
        <v>577.41200446</v>
      </c>
      <c r="J37" s="20" t="n">
        <v>10.53940533</v>
      </c>
      <c r="K37" s="18" t="s">
        <v>404</v>
      </c>
      <c r="L37" s="20" t="s">
        <v>404</v>
      </c>
      <c r="M37" s="18" t="s">
        <v>404</v>
      </c>
      <c r="N37" s="20" t="s">
        <v>404</v>
      </c>
      <c r="O37" s="18" t="s">
        <v>404</v>
      </c>
      <c r="P37" s="20" t="s">
        <v>404</v>
      </c>
      <c r="Q37" s="18" t="n">
        <v>458.03884322</v>
      </c>
      <c r="R37" s="20" t="n">
        <v>27.75451302</v>
      </c>
    </row>
    <row r="38" spans="1:18">
      <c r="A38" s="15" t="s">
        <v>435</v>
      </c>
      <c r="B38" s="17" t="n">
        <v>5860</v>
      </c>
      <c r="C38" s="18">
        <f>(268.0/B38*100)</f>
        <v/>
      </c>
      <c r="D38" s="19" t="n">
        <v>5592</v>
      </c>
      <c r="E38" s="18" t="n">
        <v>471.59542266</v>
      </c>
      <c r="F38" s="20" t="n">
        <v>14.0247808</v>
      </c>
      <c r="G38" s="18" t="n">
        <v>493.95821159</v>
      </c>
      <c r="H38" s="20" t="n">
        <v>3.60408121</v>
      </c>
      <c r="I38" s="18" t="n">
        <v>525.09157312</v>
      </c>
      <c r="J38" s="20" t="n">
        <v>12.39842</v>
      </c>
      <c r="K38" s="18" t="s">
        <v>404</v>
      </c>
      <c r="L38" s="20" t="s">
        <v>404</v>
      </c>
      <c r="M38" s="18" t="s">
        <v>404</v>
      </c>
      <c r="N38" s="20" t="s">
        <v>404</v>
      </c>
      <c r="O38" s="18" t="s">
        <v>404</v>
      </c>
      <c r="P38" s="20" t="s">
        <v>404</v>
      </c>
      <c r="Q38" s="18" t="n">
        <v>447.49621944</v>
      </c>
      <c r="R38" s="20" t="n">
        <v>10.33627679</v>
      </c>
    </row>
    <row r="39" spans="1:18">
      <c r="A39" s="15" t="s">
        <v>436</v>
      </c>
      <c r="B39" s="17" t="n">
        <v>5895</v>
      </c>
      <c r="C39" s="18">
        <f>(0.0/B39*100)</f>
        <v/>
      </c>
      <c r="D39" s="19" t="n">
        <v>5895</v>
      </c>
      <c r="E39" s="18" t="n">
        <v>434.70437023</v>
      </c>
      <c r="F39" s="20" t="n">
        <v>8.230390890000001</v>
      </c>
      <c r="G39" s="18" t="n">
        <v>425.12451008</v>
      </c>
      <c r="H39" s="20" t="n">
        <v>6.60520339</v>
      </c>
      <c r="I39" s="18" t="n">
        <v>359.11838086</v>
      </c>
      <c r="J39" s="20" t="n">
        <v>15.27397869</v>
      </c>
      <c r="K39" s="18" t="s">
        <v>404</v>
      </c>
      <c r="L39" s="20" t="s">
        <v>404</v>
      </c>
      <c r="M39" s="18" t="s">
        <v>404</v>
      </c>
      <c r="N39" s="20" t="s">
        <v>404</v>
      </c>
      <c r="O39" s="18" t="s">
        <v>404</v>
      </c>
      <c r="P39" s="20" t="s">
        <v>404</v>
      </c>
      <c r="Q39" s="18" t="n">
        <v>418.5146856</v>
      </c>
      <c r="R39" s="20" t="n">
        <v>17.1230237</v>
      </c>
    </row>
    <row r="40" spans="1:18">
      <c r="A40" s="15" t="s">
        <v>437</v>
      </c>
      <c r="B40" s="17" t="n">
        <v>14157</v>
      </c>
      <c r="C40" s="18">
        <f>(2954.0/B40*100)</f>
        <v/>
      </c>
      <c r="D40" s="19" t="n">
        <v>11203</v>
      </c>
      <c r="E40" s="18" t="n">
        <v>497.31133296</v>
      </c>
      <c r="F40" s="20" t="n">
        <v>5.88010156</v>
      </c>
      <c r="G40" s="18" t="n">
        <v>503.34933827</v>
      </c>
      <c r="H40" s="20" t="n">
        <v>4.32795548</v>
      </c>
      <c r="I40" s="18" t="n">
        <v>483.71200776</v>
      </c>
      <c r="J40" s="20" t="n">
        <v>6.54103373</v>
      </c>
      <c r="K40" s="18" t="s">
        <v>404</v>
      </c>
      <c r="L40" s="20" t="s">
        <v>404</v>
      </c>
      <c r="M40" s="18" t="s">
        <v>404</v>
      </c>
      <c r="N40" s="20" t="s">
        <v>404</v>
      </c>
      <c r="O40" s="18" t="s">
        <v>404</v>
      </c>
      <c r="P40" s="20" t="s">
        <v>404</v>
      </c>
      <c r="Q40" s="18" t="n">
        <v>491.95225169</v>
      </c>
      <c r="R40" s="20" t="n">
        <v>8.421646389999999</v>
      </c>
    </row>
    <row r="41" spans="1:18">
      <c r="A41" s="15" t="s">
        <v>438</v>
      </c>
      <c r="B41" s="17" t="n">
        <v>5712</v>
      </c>
      <c r="C41" s="18">
        <f>(99.0/B41*100)</f>
        <v/>
      </c>
      <c r="D41" s="19" t="n">
        <v>5613</v>
      </c>
      <c r="E41" s="18" t="n">
        <v>486.21546474</v>
      </c>
      <c r="F41" s="20" t="n">
        <v>6.50227907</v>
      </c>
      <c r="G41" s="18" t="n">
        <v>501.44925332</v>
      </c>
      <c r="H41" s="20" t="n">
        <v>4.12670554</v>
      </c>
      <c r="I41" s="18" t="n">
        <v>506.97269963</v>
      </c>
      <c r="J41" s="20" t="n">
        <v>26.30302106</v>
      </c>
      <c r="K41" s="18" t="s">
        <v>404</v>
      </c>
      <c r="L41" s="20" t="s">
        <v>404</v>
      </c>
      <c r="M41" s="18" t="s">
        <v>404</v>
      </c>
      <c r="N41" s="20" t="s">
        <v>404</v>
      </c>
      <c r="O41" s="18" t="s">
        <v>404</v>
      </c>
      <c r="P41" s="20" t="s">
        <v>404</v>
      </c>
      <c r="Q41" s="18" t="n">
        <v>490.84778885</v>
      </c>
      <c r="R41" s="20" t="n">
        <v>28.08847867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406.12311401</v>
      </c>
      <c r="F44" s="20" t="n">
        <v>9.07851926</v>
      </c>
      <c r="G44" s="18" t="n">
        <v>408.76882419</v>
      </c>
      <c r="H44" s="20" t="n">
        <v>5.9541638</v>
      </c>
      <c r="I44" s="18" t="s">
        <v>404</v>
      </c>
      <c r="J44" s="20" t="s">
        <v>404</v>
      </c>
      <c r="K44" s="18" t="s">
        <v>404</v>
      </c>
      <c r="L44" s="20" t="s">
        <v>404</v>
      </c>
      <c r="M44" s="18" t="s">
        <v>404</v>
      </c>
      <c r="N44" s="20" t="s">
        <v>404</v>
      </c>
      <c r="O44" s="18" t="s">
        <v>404</v>
      </c>
      <c r="P44" s="20" t="s">
        <v>404</v>
      </c>
      <c r="Q44" s="18" t="n">
        <v>399.88720305</v>
      </c>
      <c r="R44" s="20" t="n">
        <v>6.05051719</v>
      </c>
    </row>
    <row r="45" spans="1:18">
      <c r="A45" s="15" t="s">
        <v>442</v>
      </c>
      <c r="B45" s="17" t="n">
        <v>5519</v>
      </c>
      <c r="C45" s="18">
        <f>(0.0/B45*100)</f>
        <v/>
      </c>
      <c r="D45" s="19" t="n">
        <v>5519</v>
      </c>
      <c r="E45" s="18" t="n">
        <v>350.89363555</v>
      </c>
      <c r="F45" s="20" t="n">
        <v>4.96102275</v>
      </c>
      <c r="G45" s="18" t="n">
        <v>356.64344299</v>
      </c>
      <c r="H45" s="20" t="n">
        <v>6.39138287</v>
      </c>
      <c r="I45" s="18" t="s">
        <v>404</v>
      </c>
      <c r="J45" s="20" t="s">
        <v>404</v>
      </c>
      <c r="K45" s="18" t="s">
        <v>404</v>
      </c>
      <c r="L45" s="20" t="s">
        <v>404</v>
      </c>
      <c r="M45" s="18" t="s">
        <v>404</v>
      </c>
      <c r="N45" s="20" t="s">
        <v>404</v>
      </c>
      <c r="O45" s="18" t="s">
        <v>404</v>
      </c>
      <c r="P45" s="20" t="s">
        <v>404</v>
      </c>
      <c r="Q45" s="18" t="n">
        <v>339.65739101</v>
      </c>
      <c r="R45" s="20" t="n">
        <v>6.74461195</v>
      </c>
    </row>
    <row r="46" spans="1:18">
      <c r="A46" s="15" t="s">
        <v>443</v>
      </c>
      <c r="B46" s="17" t="n">
        <v>23141</v>
      </c>
      <c r="C46" s="18">
        <f>(5241.0/B46*100)</f>
        <v/>
      </c>
      <c r="D46" s="19" t="n">
        <v>17900</v>
      </c>
      <c r="E46" s="18" t="n">
        <v>409.53613726</v>
      </c>
      <c r="F46" s="20" t="n">
        <v>4.13233169</v>
      </c>
      <c r="G46" s="18" t="n">
        <v>427.41194971</v>
      </c>
      <c r="H46" s="20" t="n">
        <v>4.74142385</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442.72819836</v>
      </c>
      <c r="F47" s="20" t="n">
        <v>10.1678002</v>
      </c>
      <c r="G47" s="18" t="n">
        <v>427.43658399</v>
      </c>
      <c r="H47" s="20" t="n">
        <v>8.50102804</v>
      </c>
      <c r="I47" s="18" t="n">
        <v>435.53997324</v>
      </c>
      <c r="J47" s="20" t="n">
        <v>34.01666218</v>
      </c>
      <c r="K47" s="18" t="s">
        <v>404</v>
      </c>
      <c r="L47" s="20" t="s">
        <v>404</v>
      </c>
      <c r="M47" s="18" t="s">
        <v>404</v>
      </c>
      <c r="N47" s="20" t="s">
        <v>404</v>
      </c>
      <c r="O47" s="18" t="s">
        <v>404</v>
      </c>
      <c r="P47" s="20" t="s">
        <v>404</v>
      </c>
      <c r="Q47" s="18" t="n">
        <v>412.67544567</v>
      </c>
      <c r="R47" s="20" t="n">
        <v>22.84683326</v>
      </c>
    </row>
    <row r="48" spans="1:18">
      <c r="A48" s="15" t="s">
        <v>445</v>
      </c>
      <c r="B48" s="17" t="n">
        <v>9841</v>
      </c>
      <c r="C48" s="18">
        <f>(40.0/B48*100)</f>
        <v/>
      </c>
      <c r="D48" s="19" t="n">
        <v>9801</v>
      </c>
      <c r="E48" s="18" t="n">
        <v>483.18796975</v>
      </c>
      <c r="F48" s="20" t="n">
        <v>9.84758048</v>
      </c>
      <c r="G48" s="18" t="n">
        <v>497.96929891</v>
      </c>
      <c r="H48" s="20" t="n">
        <v>6.90430569</v>
      </c>
      <c r="I48" s="18" t="n">
        <v>388.42359833</v>
      </c>
      <c r="J48" s="20" t="n">
        <v>11.00937144</v>
      </c>
      <c r="K48" s="18" t="s">
        <v>404</v>
      </c>
      <c r="L48" s="20" t="s">
        <v>404</v>
      </c>
      <c r="M48" s="18" t="s">
        <v>404</v>
      </c>
      <c r="N48" s="20" t="s">
        <v>404</v>
      </c>
      <c r="O48" s="18" t="s">
        <v>404</v>
      </c>
      <c r="P48" s="20" t="s">
        <v>404</v>
      </c>
      <c r="Q48" s="18" t="n">
        <v>490.84597662</v>
      </c>
      <c r="R48" s="20" t="n">
        <v>50.08784163</v>
      </c>
    </row>
    <row r="49" spans="1:18">
      <c r="A49" s="15" t="s">
        <v>446</v>
      </c>
      <c r="B49" s="17" t="n">
        <v>6349</v>
      </c>
      <c r="C49" s="18">
        <f>(52.0/B49*100)</f>
        <v/>
      </c>
      <c r="D49" s="19" t="n">
        <v>6297</v>
      </c>
      <c r="E49" s="18" t="n">
        <v>418.86961811</v>
      </c>
      <c r="F49" s="20" t="n">
        <v>10.46321288</v>
      </c>
      <c r="G49" s="18" t="n">
        <v>428.0117386</v>
      </c>
      <c r="H49" s="20" t="n">
        <v>4.19181361</v>
      </c>
      <c r="I49" s="18" t="s">
        <v>404</v>
      </c>
      <c r="J49" s="20" t="s">
        <v>404</v>
      </c>
      <c r="K49" s="18" t="s">
        <v>404</v>
      </c>
      <c r="L49" s="20" t="s">
        <v>404</v>
      </c>
      <c r="M49" s="18" t="s">
        <v>404</v>
      </c>
      <c r="N49" s="20" t="s">
        <v>404</v>
      </c>
      <c r="O49" s="18" t="s">
        <v>404</v>
      </c>
      <c r="P49" s="20" t="s">
        <v>404</v>
      </c>
      <c r="Q49" s="18" t="n">
        <v>416.58195334</v>
      </c>
      <c r="R49" s="20" t="n">
        <v>8.374737489999999</v>
      </c>
    </row>
    <row r="50" spans="1:18">
      <c r="A50" s="15" t="s">
        <v>447</v>
      </c>
      <c r="B50" s="17" t="n">
        <v>11795</v>
      </c>
      <c r="C50" s="18">
        <f>(1031.0/B50*100)</f>
        <v/>
      </c>
      <c r="D50" s="19" t="n">
        <v>10764</v>
      </c>
      <c r="E50" s="18" t="n">
        <v>425.93704956</v>
      </c>
      <c r="F50" s="20" t="n">
        <v>7.54526312</v>
      </c>
      <c r="G50" s="18" t="n">
        <v>432.87697013</v>
      </c>
      <c r="H50" s="20" t="n">
        <v>4.66685844</v>
      </c>
      <c r="I50" s="18" t="n">
        <v>399.41294536</v>
      </c>
      <c r="J50" s="20" t="n">
        <v>12.82149165</v>
      </c>
      <c r="K50" s="18" t="s">
        <v>404</v>
      </c>
      <c r="L50" s="20" t="s">
        <v>404</v>
      </c>
      <c r="M50" s="18" t="s">
        <v>404</v>
      </c>
      <c r="N50" s="20" t="s">
        <v>404</v>
      </c>
      <c r="O50" s="18" t="s">
        <v>404</v>
      </c>
      <c r="P50" s="20" t="s">
        <v>404</v>
      </c>
      <c r="Q50" s="18" t="n">
        <v>429.84395752</v>
      </c>
      <c r="R50" s="20" t="n">
        <v>14.99196147</v>
      </c>
    </row>
    <row r="51" spans="1:18">
      <c r="A51" s="15" t="s">
        <v>448</v>
      </c>
      <c r="B51" s="17" t="n">
        <v>6866</v>
      </c>
      <c r="C51" s="18">
        <f>(132.0/B51*100)</f>
        <v/>
      </c>
      <c r="D51" s="19" t="n">
        <v>6734</v>
      </c>
      <c r="E51" s="18" t="n">
        <v>423.86556246</v>
      </c>
      <c r="F51" s="20" t="n">
        <v>4.85450154</v>
      </c>
      <c r="G51" s="18" t="n">
        <v>428.5420936</v>
      </c>
      <c r="H51" s="20" t="n">
        <v>4.5649746</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480.42685543</v>
      </c>
      <c r="F52" s="20" t="n">
        <v>7.51685925</v>
      </c>
      <c r="G52" s="18" t="n">
        <v>489.40433372</v>
      </c>
      <c r="H52" s="20" t="n">
        <v>4.44072043</v>
      </c>
      <c r="I52" s="18" t="n">
        <v>465.87873121</v>
      </c>
      <c r="J52" s="20" t="n">
        <v>16.24037473</v>
      </c>
      <c r="K52" s="18" t="s">
        <v>404</v>
      </c>
      <c r="L52" s="20" t="s">
        <v>404</v>
      </c>
      <c r="M52" s="18" t="s">
        <v>404</v>
      </c>
      <c r="N52" s="20" t="s">
        <v>404</v>
      </c>
      <c r="O52" s="18" t="s">
        <v>404</v>
      </c>
      <c r="P52" s="20" t="s">
        <v>404</v>
      </c>
      <c r="Q52" s="18" t="n">
        <v>515.99289542</v>
      </c>
      <c r="R52" s="20" t="n">
        <v>35.30483918</v>
      </c>
    </row>
    <row r="53" spans="1:18">
      <c r="A53" s="15" t="s">
        <v>450</v>
      </c>
      <c r="B53" s="17" t="n">
        <v>5571</v>
      </c>
      <c r="C53" s="18">
        <f>(0.0/B53*100)</f>
        <v/>
      </c>
      <c r="D53" s="19" t="n">
        <v>5571</v>
      </c>
      <c r="E53" s="18" t="n">
        <v>441.19919686</v>
      </c>
      <c r="F53" s="20" t="n">
        <v>3.48166593</v>
      </c>
      <c r="G53" s="18" t="n">
        <v>444.60017571</v>
      </c>
      <c r="H53" s="20" t="n">
        <v>1.73912363</v>
      </c>
      <c r="I53" s="18" t="n">
        <v>356.7909233</v>
      </c>
      <c r="J53" s="20" t="n">
        <v>9.763562840000001</v>
      </c>
      <c r="K53" s="18" t="s">
        <v>404</v>
      </c>
      <c r="L53" s="20" t="s">
        <v>404</v>
      </c>
      <c r="M53" s="18" t="s">
        <v>404</v>
      </c>
      <c r="N53" s="20" t="s">
        <v>404</v>
      </c>
      <c r="O53" s="18" t="s">
        <v>404</v>
      </c>
      <c r="P53" s="20" t="s">
        <v>404</v>
      </c>
      <c r="Q53" s="18" t="n">
        <v>363.83270711</v>
      </c>
      <c r="R53" s="20" t="n">
        <v>16.51348323</v>
      </c>
    </row>
    <row r="54" spans="1:18">
      <c r="A54" s="15" t="s">
        <v>451</v>
      </c>
      <c r="B54" s="17" t="n">
        <v>4740</v>
      </c>
      <c r="C54" s="18">
        <f>(199.0/B54*100)</f>
        <v/>
      </c>
      <c r="D54" s="19" t="n">
        <v>4541</v>
      </c>
      <c r="E54" s="18" t="n">
        <v>367.242391</v>
      </c>
      <c r="F54" s="20" t="n">
        <v>8.73060508</v>
      </c>
      <c r="G54" s="18" t="n">
        <v>365.62258412</v>
      </c>
      <c r="H54" s="20" t="n">
        <v>5.83969969</v>
      </c>
      <c r="I54" s="18" t="n">
        <v>313.90560392</v>
      </c>
      <c r="J54" s="20" t="n">
        <v>7.82370634</v>
      </c>
      <c r="K54" s="18" t="s">
        <v>404</v>
      </c>
      <c r="L54" s="20" t="s">
        <v>404</v>
      </c>
      <c r="M54" s="18" t="s">
        <v>404</v>
      </c>
      <c r="N54" s="20" t="s">
        <v>404</v>
      </c>
      <c r="O54" s="18" t="s">
        <v>404</v>
      </c>
      <c r="P54" s="20" t="s">
        <v>404</v>
      </c>
      <c r="Q54" s="18" t="n">
        <v>356.05915247</v>
      </c>
      <c r="R54" s="20" t="n">
        <v>9.847211850000001</v>
      </c>
    </row>
    <row r="55" spans="1:18">
      <c r="A55" s="15" t="s">
        <v>452</v>
      </c>
      <c r="B55" s="17" t="n">
        <v>5316</v>
      </c>
      <c r="C55" s="18">
        <f>(43.0/B55*100)</f>
        <v/>
      </c>
      <c r="D55" s="19" t="n">
        <v>5273</v>
      </c>
      <c r="E55" s="18" t="n">
        <v>396.27486243</v>
      </c>
      <c r="F55" s="20" t="n">
        <v>5.41722258</v>
      </c>
      <c r="G55" s="18" t="n">
        <v>409.90427703</v>
      </c>
      <c r="H55" s="20" t="n">
        <v>4.85265963</v>
      </c>
      <c r="I55" s="18" t="s">
        <v>404</v>
      </c>
      <c r="J55" s="20" t="s">
        <v>404</v>
      </c>
      <c r="K55" s="18" t="s">
        <v>404</v>
      </c>
      <c r="L55" s="20" t="s">
        <v>404</v>
      </c>
      <c r="M55" s="18" t="s">
        <v>404</v>
      </c>
      <c r="N55" s="20" t="s">
        <v>404</v>
      </c>
      <c r="O55" s="18" t="s">
        <v>404</v>
      </c>
      <c r="P55" s="20" t="s">
        <v>404</v>
      </c>
      <c r="Q55" s="18" t="n">
        <v>387.47591009</v>
      </c>
      <c r="R55" s="20" t="n">
        <v>12.41818318</v>
      </c>
    </row>
    <row r="56" spans="1:18">
      <c r="A56" s="15" t="s">
        <v>453</v>
      </c>
      <c r="B56" s="17" t="n">
        <v>5359</v>
      </c>
      <c r="C56" s="18">
        <f>(0.0/B56*100)</f>
        <v/>
      </c>
      <c r="D56" s="19" t="n">
        <v>5359</v>
      </c>
      <c r="E56" s="18" t="n">
        <v>529.95359215</v>
      </c>
      <c r="F56" s="20" t="n">
        <v>6.33373558</v>
      </c>
      <c r="G56" s="18" t="n">
        <v>525.12176406</v>
      </c>
      <c r="H56" s="20" t="n">
        <v>3.99074913</v>
      </c>
      <c r="I56" s="18" t="n">
        <v>523.95425886</v>
      </c>
      <c r="J56" s="20" t="n">
        <v>19.73249171</v>
      </c>
      <c r="K56" s="18" t="s">
        <v>404</v>
      </c>
      <c r="L56" s="20" t="s">
        <v>404</v>
      </c>
      <c r="M56" s="18" t="s">
        <v>404</v>
      </c>
      <c r="N56" s="20" t="s">
        <v>404</v>
      </c>
      <c r="O56" s="18" t="s">
        <v>404</v>
      </c>
      <c r="P56" s="20" t="s">
        <v>404</v>
      </c>
      <c r="Q56" s="18" t="n">
        <v>533.09999172</v>
      </c>
      <c r="R56" s="20" t="n">
        <v>29.15838382</v>
      </c>
    </row>
    <row r="57" spans="1:18">
      <c r="A57" s="15" t="s">
        <v>454</v>
      </c>
      <c r="B57" s="17" t="n">
        <v>6513</v>
      </c>
      <c r="C57" s="18">
        <f>(0.0/B57*100)</f>
        <v/>
      </c>
      <c r="D57" s="19" t="n">
        <v>6513</v>
      </c>
      <c r="E57" s="18" t="n">
        <v>396.52494404</v>
      </c>
      <c r="F57" s="20" t="n">
        <v>4.75715867</v>
      </c>
      <c r="G57" s="18" t="n">
        <v>398.12402735</v>
      </c>
      <c r="H57" s="20" t="n">
        <v>4.76405376</v>
      </c>
      <c r="I57" s="18" t="s">
        <v>404</v>
      </c>
      <c r="J57" s="20" t="s">
        <v>404</v>
      </c>
      <c r="K57" s="18" t="s">
        <v>404</v>
      </c>
      <c r="L57" s="20" t="s">
        <v>404</v>
      </c>
      <c r="M57" s="18" t="s">
        <v>404</v>
      </c>
      <c r="N57" s="20" t="s">
        <v>404</v>
      </c>
      <c r="O57" s="18" t="s">
        <v>404</v>
      </c>
      <c r="P57" s="20" t="s">
        <v>404</v>
      </c>
      <c r="Q57" s="18" t="n">
        <v>396.13355408</v>
      </c>
      <c r="R57" s="20" t="n">
        <v>8.662033940000001</v>
      </c>
    </row>
    <row r="58" spans="1:18">
      <c r="A58" s="15" t="s">
        <v>455</v>
      </c>
      <c r="B58" s="17" t="n">
        <v>7267</v>
      </c>
      <c r="C58" s="18">
        <f>(0.0/B58*100)</f>
        <v/>
      </c>
      <c r="D58" s="19" t="n">
        <v>7267</v>
      </c>
      <c r="E58" s="18" t="n">
        <v>407.50422562</v>
      </c>
      <c r="F58" s="20" t="n">
        <v>5.84761502</v>
      </c>
      <c r="G58" s="18" t="n">
        <v>399.49789154</v>
      </c>
      <c r="H58" s="20" t="n">
        <v>9.270348390000001</v>
      </c>
      <c r="I58" s="18" t="s">
        <v>404</v>
      </c>
      <c r="J58" s="20" t="s">
        <v>404</v>
      </c>
      <c r="K58" s="18" t="s">
        <v>404</v>
      </c>
      <c r="L58" s="20" t="s">
        <v>404</v>
      </c>
      <c r="M58" s="18" t="s">
        <v>404</v>
      </c>
      <c r="N58" s="20" t="s">
        <v>404</v>
      </c>
      <c r="O58" s="18" t="s">
        <v>404</v>
      </c>
      <c r="P58" s="20" t="s">
        <v>404</v>
      </c>
      <c r="Q58" s="18" t="n">
        <v>413.69270012</v>
      </c>
      <c r="R58" s="20" t="n">
        <v>5.96732161</v>
      </c>
    </row>
    <row r="59" spans="1:18">
      <c r="A59" s="15" t="s">
        <v>456</v>
      </c>
      <c r="B59" s="17" t="n">
        <v>4826</v>
      </c>
      <c r="C59" s="18">
        <f>(0.0/B59*100)</f>
        <v/>
      </c>
      <c r="D59" s="19" t="n">
        <v>4826</v>
      </c>
      <c r="E59" s="18" t="n">
        <v>350.2028211</v>
      </c>
      <c r="F59" s="20" t="n">
        <v>3.11557961</v>
      </c>
      <c r="G59" s="18" t="n">
        <v>339.8573737</v>
      </c>
      <c r="H59" s="20" t="n">
        <v>2.33337658</v>
      </c>
      <c r="I59" s="18" t="s">
        <v>404</v>
      </c>
      <c r="J59" s="20" t="s">
        <v>404</v>
      </c>
      <c r="K59" s="18" t="s">
        <v>404</v>
      </c>
      <c r="L59" s="20" t="s">
        <v>404</v>
      </c>
      <c r="M59" s="18" t="s">
        <v>404</v>
      </c>
      <c r="N59" s="20" t="s">
        <v>404</v>
      </c>
      <c r="O59" s="18" t="s">
        <v>404</v>
      </c>
      <c r="P59" s="20" t="s">
        <v>404</v>
      </c>
      <c r="Q59" s="18" t="n">
        <v>354.77431626</v>
      </c>
      <c r="R59" s="20" t="n">
        <v>3.02077289</v>
      </c>
    </row>
    <row r="60" spans="1:18">
      <c r="A60" s="15" t="s">
        <v>457</v>
      </c>
      <c r="B60" s="17" t="n">
        <v>4546</v>
      </c>
      <c r="C60" s="18">
        <f>(0.0/B60*100)</f>
        <v/>
      </c>
      <c r="D60" s="19" t="n">
        <v>4546</v>
      </c>
      <c r="E60" s="18" t="n">
        <v>363.04917451</v>
      </c>
      <c r="F60" s="20" t="n">
        <v>10.84311708</v>
      </c>
      <c r="G60" s="18" t="n">
        <v>374.5711705</v>
      </c>
      <c r="H60" s="20" t="n">
        <v>8.885941450000001</v>
      </c>
      <c r="I60" s="18" t="s">
        <v>404</v>
      </c>
      <c r="J60" s="20" t="s">
        <v>404</v>
      </c>
      <c r="K60" s="18" t="s">
        <v>404</v>
      </c>
      <c r="L60" s="20" t="s">
        <v>404</v>
      </c>
      <c r="M60" s="18" t="s">
        <v>404</v>
      </c>
      <c r="N60" s="20" t="s">
        <v>404</v>
      </c>
      <c r="O60" s="18" t="s">
        <v>404</v>
      </c>
      <c r="P60" s="20" t="s">
        <v>404</v>
      </c>
      <c r="Q60" s="18" t="n">
        <v>304.55427267</v>
      </c>
      <c r="R60" s="20" t="n">
        <v>8.825889119999999</v>
      </c>
    </row>
    <row r="61" spans="1:18">
      <c r="A61" s="15" t="s">
        <v>458</v>
      </c>
      <c r="B61" s="17" t="n">
        <v>6525</v>
      </c>
      <c r="C61" s="18">
        <f>(0.0/B61*100)</f>
        <v/>
      </c>
      <c r="D61" s="19" t="n">
        <v>6525</v>
      </c>
      <c r="E61" s="18" t="n">
        <v>477.0913045</v>
      </c>
      <c r="F61" s="20" t="n">
        <v>7.6668377</v>
      </c>
      <c r="G61" s="18" t="n">
        <v>472.10945794</v>
      </c>
      <c r="H61" s="20" t="n">
        <v>3.42954006</v>
      </c>
      <c r="I61" s="18" t="n">
        <v>407.56193473</v>
      </c>
      <c r="J61" s="20" t="n">
        <v>16.00123892</v>
      </c>
      <c r="K61" s="18" t="s">
        <v>404</v>
      </c>
      <c r="L61" s="20" t="s">
        <v>404</v>
      </c>
      <c r="M61" s="18" t="s">
        <v>404</v>
      </c>
      <c r="N61" s="20" t="s">
        <v>404</v>
      </c>
      <c r="O61" s="18" t="s">
        <v>404</v>
      </c>
      <c r="P61" s="20" t="s">
        <v>404</v>
      </c>
      <c r="Q61" s="18" t="n">
        <v>465.6801317</v>
      </c>
      <c r="R61" s="20" t="n">
        <v>27.62115042</v>
      </c>
    </row>
    <row r="62" spans="1:18">
      <c r="A62" s="15" t="s">
        <v>459</v>
      </c>
      <c r="B62" s="17" t="n">
        <v>4476</v>
      </c>
      <c r="C62" s="18">
        <f>(0.0/B62*100)</f>
        <v/>
      </c>
      <c r="D62" s="19" t="n">
        <v>4476</v>
      </c>
      <c r="E62" s="18" t="n">
        <v>525.88951086</v>
      </c>
      <c r="F62" s="20" t="n">
        <v>2.29015079</v>
      </c>
      <c r="G62" s="18" t="n">
        <v>503.32052605</v>
      </c>
      <c r="H62" s="20" t="n">
        <v>1.46284085</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354.61565164</v>
      </c>
      <c r="F63" s="20" t="n">
        <v>2.35384327</v>
      </c>
      <c r="G63" s="18" t="n">
        <v>338.16606779</v>
      </c>
      <c r="H63" s="20" t="n">
        <v>1.96311111</v>
      </c>
      <c r="I63" s="18" t="s">
        <v>404</v>
      </c>
      <c r="J63" s="20" t="s">
        <v>404</v>
      </c>
      <c r="K63" s="18" t="s">
        <v>404</v>
      </c>
      <c r="L63" s="20" t="s">
        <v>404</v>
      </c>
      <c r="M63" s="18" t="s">
        <v>404</v>
      </c>
      <c r="N63" s="20" t="s">
        <v>404</v>
      </c>
      <c r="O63" s="18" t="s">
        <v>404</v>
      </c>
      <c r="P63" s="20" t="s">
        <v>404</v>
      </c>
      <c r="Q63" s="18" t="n">
        <v>379.61850965</v>
      </c>
      <c r="R63" s="20" t="n">
        <v>4.34694808</v>
      </c>
    </row>
    <row r="64" spans="1:18">
      <c r="A64" s="15" t="s">
        <v>461</v>
      </c>
      <c r="B64" s="17" t="n">
        <v>3634</v>
      </c>
      <c r="C64" s="18">
        <f>(27.0/B64*100)</f>
        <v/>
      </c>
      <c r="D64" s="19" t="n">
        <v>3607</v>
      </c>
      <c r="E64" s="18" t="n">
        <v>453.36677693</v>
      </c>
      <c r="F64" s="20" t="n">
        <v>4.74567329</v>
      </c>
      <c r="G64" s="18" t="n">
        <v>443.89580958</v>
      </c>
      <c r="H64" s="20" t="n">
        <v>2.04223288</v>
      </c>
      <c r="I64" s="18" t="s">
        <v>404</v>
      </c>
      <c r="J64" s="20" t="s">
        <v>404</v>
      </c>
      <c r="K64" s="18" t="s">
        <v>404</v>
      </c>
      <c r="L64" s="20" t="s">
        <v>404</v>
      </c>
      <c r="M64" s="18" t="s">
        <v>404</v>
      </c>
      <c r="N64" s="20" t="s">
        <v>404</v>
      </c>
      <c r="O64" s="18" t="s">
        <v>404</v>
      </c>
      <c r="P64" s="20" t="s">
        <v>404</v>
      </c>
      <c r="Q64" s="18" t="n">
        <v>454.67506069</v>
      </c>
      <c r="R64" s="20" t="n">
        <v>4.67047153</v>
      </c>
    </row>
    <row r="65" spans="1:18">
      <c r="A65" s="15" t="s">
        <v>462</v>
      </c>
      <c r="B65" s="17" t="n">
        <v>5325</v>
      </c>
      <c r="C65" s="18">
        <f>(0.0/B65*100)</f>
        <v/>
      </c>
      <c r="D65" s="19" t="n">
        <v>5325</v>
      </c>
      <c r="E65" s="18" t="n">
        <v>414.89567236</v>
      </c>
      <c r="F65" s="20" t="n">
        <v>5.45389857</v>
      </c>
      <c r="G65" s="18" t="n">
        <v>417.60714541</v>
      </c>
      <c r="H65" s="20" t="n">
        <v>4.52140494</v>
      </c>
      <c r="I65" s="18" t="s">
        <v>404</v>
      </c>
      <c r="J65" s="20" t="s">
        <v>404</v>
      </c>
      <c r="K65" s="18" t="s">
        <v>404</v>
      </c>
      <c r="L65" s="20" t="s">
        <v>404</v>
      </c>
      <c r="M65" s="18" t="s">
        <v>404</v>
      </c>
      <c r="N65" s="20" t="s">
        <v>404</v>
      </c>
      <c r="O65" s="18" t="s">
        <v>404</v>
      </c>
      <c r="P65" s="20" t="s">
        <v>404</v>
      </c>
      <c r="Q65" s="18" t="n">
        <v>413.70022463</v>
      </c>
      <c r="R65" s="20" t="n">
        <v>9.48801115</v>
      </c>
    </row>
    <row r="66" spans="1:18">
      <c r="A66" s="15" t="s">
        <v>463</v>
      </c>
      <c r="B66" s="17" t="n">
        <v>5665</v>
      </c>
      <c r="C66" s="18">
        <f>(0.0/B66*100)</f>
        <v/>
      </c>
      <c r="D66" s="19" t="n">
        <v>5665</v>
      </c>
      <c r="E66" s="18" t="n">
        <v>424.23786671</v>
      </c>
      <c r="F66" s="20" t="n">
        <v>1.78998397</v>
      </c>
      <c r="G66" s="18" t="n">
        <v>432.41803901</v>
      </c>
      <c r="H66" s="20" t="n">
        <v>2.34729065</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386.64755466</v>
      </c>
      <c r="F67" s="20" t="n">
        <v>6.3253464</v>
      </c>
      <c r="G67" s="18" t="n">
        <v>404.24309211</v>
      </c>
      <c r="H67" s="20" t="n">
        <v>3.80759485</v>
      </c>
      <c r="I67" s="18" t="n">
        <v>365.65704791</v>
      </c>
      <c r="J67" s="20" t="n">
        <v>12.57179229</v>
      </c>
      <c r="K67" s="18" t="s">
        <v>404</v>
      </c>
      <c r="L67" s="20" t="s">
        <v>404</v>
      </c>
      <c r="M67" s="18" t="s">
        <v>404</v>
      </c>
      <c r="N67" s="20" t="s">
        <v>404</v>
      </c>
      <c r="O67" s="18" t="s">
        <v>404</v>
      </c>
      <c r="P67" s="20" t="s">
        <v>404</v>
      </c>
      <c r="Q67" s="18" t="n">
        <v>391.36352348</v>
      </c>
      <c r="R67" s="20" t="n">
        <v>15.569616</v>
      </c>
    </row>
    <row r="68" spans="1:18">
      <c r="A68" s="15" t="s">
        <v>465</v>
      </c>
      <c r="B68" s="17" t="n">
        <v>12083</v>
      </c>
      <c r="C68" s="18">
        <f>(0.0/B68*100)</f>
        <v/>
      </c>
      <c r="D68" s="19" t="n">
        <v>12083</v>
      </c>
      <c r="E68" s="18" t="n">
        <v>393.95587006</v>
      </c>
      <c r="F68" s="20" t="n">
        <v>1.80320721</v>
      </c>
      <c r="G68" s="18" t="n">
        <v>408.44144508</v>
      </c>
      <c r="H68" s="20" t="n">
        <v>1.4434748</v>
      </c>
      <c r="I68" s="18" t="n">
        <v>419.08063999</v>
      </c>
      <c r="J68" s="20" t="n">
        <v>12.98040002</v>
      </c>
      <c r="K68" s="18" t="s">
        <v>404</v>
      </c>
      <c r="L68" s="20" t="s">
        <v>404</v>
      </c>
      <c r="M68" s="18" t="s">
        <v>404</v>
      </c>
      <c r="N68" s="20" t="s">
        <v>404</v>
      </c>
      <c r="O68" s="18" t="s">
        <v>404</v>
      </c>
      <c r="P68" s="20" t="s">
        <v>404</v>
      </c>
      <c r="Q68" s="18" t="n">
        <v>397.96907918</v>
      </c>
      <c r="R68" s="20" t="n">
        <v>2.84610891</v>
      </c>
    </row>
    <row r="69" spans="1:18">
      <c r="A69" s="15" t="s">
        <v>466</v>
      </c>
      <c r="B69" s="17" t="n">
        <v>4876</v>
      </c>
      <c r="C69" s="18">
        <f>(0.0/B69*100)</f>
        <v/>
      </c>
      <c r="D69" s="19" t="n">
        <v>4876</v>
      </c>
      <c r="E69" s="18" t="n">
        <v>441.19145967</v>
      </c>
      <c r="F69" s="20" t="n">
        <v>5.66207457</v>
      </c>
      <c r="G69" s="18" t="n">
        <v>425.17059058</v>
      </c>
      <c r="H69" s="20" t="n">
        <v>7.98432986</v>
      </c>
      <c r="I69" s="18" t="s">
        <v>404</v>
      </c>
      <c r="J69" s="20" t="s">
        <v>404</v>
      </c>
      <c r="K69" s="18" t="s">
        <v>404</v>
      </c>
      <c r="L69" s="20" t="s">
        <v>404</v>
      </c>
      <c r="M69" s="18" t="s">
        <v>404</v>
      </c>
      <c r="N69" s="20" t="s">
        <v>404</v>
      </c>
      <c r="O69" s="18" t="s">
        <v>404</v>
      </c>
      <c r="P69" s="20" t="s">
        <v>404</v>
      </c>
      <c r="Q69" s="18" t="n">
        <v>407.58401992</v>
      </c>
      <c r="R69" s="20" t="n">
        <v>28.69588142</v>
      </c>
    </row>
    <row r="70" spans="1:18">
      <c r="A70" s="15" t="s">
        <v>467</v>
      </c>
      <c r="B70" s="17" t="n">
        <v>6036</v>
      </c>
      <c r="C70" s="18">
        <f>(0.0/B70*100)</f>
        <v/>
      </c>
      <c r="D70" s="19" t="n">
        <v>6036</v>
      </c>
      <c r="E70" s="18" t="n">
        <v>493.99110343</v>
      </c>
      <c r="F70" s="20" t="n">
        <v>6.01248333</v>
      </c>
      <c r="G70" s="18" t="n">
        <v>496.90167739</v>
      </c>
      <c r="H70" s="20" t="n">
        <v>3.78388169</v>
      </c>
      <c r="I70" s="18" t="s">
        <v>404</v>
      </c>
      <c r="J70" s="20" t="s">
        <v>404</v>
      </c>
      <c r="K70" s="18" t="s">
        <v>404</v>
      </c>
      <c r="L70" s="20" t="s">
        <v>404</v>
      </c>
      <c r="M70" s="18" t="s">
        <v>404</v>
      </c>
      <c r="N70" s="20" t="s">
        <v>404</v>
      </c>
      <c r="O70" s="18" t="s">
        <v>404</v>
      </c>
      <c r="P70" s="20" t="s">
        <v>404</v>
      </c>
      <c r="Q70" s="18" t="n">
        <v>463.38074612</v>
      </c>
      <c r="R70" s="20" t="n">
        <v>12.94656003</v>
      </c>
    </row>
    <row r="71" spans="1:18">
      <c r="A71" s="15" t="s">
        <v>468</v>
      </c>
      <c r="B71" s="17" t="n">
        <v>6115</v>
      </c>
      <c r="C71" s="18">
        <f>(0.0/B71*100)</f>
        <v/>
      </c>
      <c r="D71" s="19" t="n">
        <v>6115</v>
      </c>
      <c r="E71" s="18" t="n">
        <v>530.47813541</v>
      </c>
      <c r="F71" s="20" t="n">
        <v>3.03026384</v>
      </c>
      <c r="G71" s="18" t="n">
        <v>538.29719654</v>
      </c>
      <c r="H71" s="20" t="n">
        <v>1.76234913</v>
      </c>
      <c r="I71" s="18" t="n">
        <v>477.62548649</v>
      </c>
      <c r="J71" s="20" t="n">
        <v>16.94240927</v>
      </c>
      <c r="K71" s="18" t="s">
        <v>404</v>
      </c>
      <c r="L71" s="20" t="s">
        <v>404</v>
      </c>
      <c r="M71" s="18" t="s">
        <v>404</v>
      </c>
      <c r="N71" s="20" t="s">
        <v>404</v>
      </c>
      <c r="O71" s="18" t="s">
        <v>404</v>
      </c>
      <c r="P71" s="20" t="s">
        <v>404</v>
      </c>
      <c r="Q71" s="18" t="n">
        <v>486.26085288</v>
      </c>
      <c r="R71" s="20" t="n">
        <v>7.33993679</v>
      </c>
    </row>
    <row r="72" spans="1:18">
      <c r="A72" s="15" t="s">
        <v>469</v>
      </c>
      <c r="B72" s="17" t="n">
        <v>7708</v>
      </c>
      <c r="C72" s="18">
        <f>(0.0/B72*100)</f>
        <v/>
      </c>
      <c r="D72" s="19" t="n">
        <v>7708</v>
      </c>
      <c r="E72" s="18" t="n">
        <v>502.10720123</v>
      </c>
      <c r="F72" s="20" t="n">
        <v>7.3325927</v>
      </c>
      <c r="G72" s="18" t="n">
        <v>497.16358901</v>
      </c>
      <c r="H72" s="20" t="n">
        <v>3.70380003</v>
      </c>
      <c r="I72" s="18" t="n">
        <v>426.00518293</v>
      </c>
      <c r="J72" s="20" t="n">
        <v>18.70621183</v>
      </c>
      <c r="K72" s="18" t="s">
        <v>404</v>
      </c>
      <c r="L72" s="20" t="s">
        <v>404</v>
      </c>
      <c r="M72" s="18" t="s">
        <v>404</v>
      </c>
      <c r="N72" s="20" t="s">
        <v>404</v>
      </c>
      <c r="O72" s="18" t="s">
        <v>404</v>
      </c>
      <c r="P72" s="20" t="s">
        <v>404</v>
      </c>
      <c r="Q72" s="18" t="n">
        <v>496.33763056</v>
      </c>
      <c r="R72" s="20" t="n">
        <v>24.72917578</v>
      </c>
    </row>
    <row r="73" spans="1:18">
      <c r="A73" s="15" t="s">
        <v>470</v>
      </c>
      <c r="B73" s="17" t="n">
        <v>8249</v>
      </c>
      <c r="C73" s="18">
        <f>(0.0/B73*100)</f>
        <v/>
      </c>
      <c r="D73" s="19" t="n">
        <v>8249</v>
      </c>
      <c r="E73" s="18" t="n">
        <v>408.98474864</v>
      </c>
      <c r="F73" s="20" t="n">
        <v>4.85585461</v>
      </c>
      <c r="G73" s="18" t="n">
        <v>410.42349469</v>
      </c>
      <c r="H73" s="20" t="n">
        <v>4.40365584</v>
      </c>
      <c r="I73" s="18" t="n">
        <v>416.92023458</v>
      </c>
      <c r="J73" s="20" t="n">
        <v>15.6110997</v>
      </c>
      <c r="K73" s="18" t="s">
        <v>404</v>
      </c>
      <c r="L73" s="20" t="s">
        <v>404</v>
      </c>
      <c r="M73" s="18" t="s">
        <v>404</v>
      </c>
      <c r="N73" s="20" t="s">
        <v>404</v>
      </c>
      <c r="O73" s="18" t="s">
        <v>404</v>
      </c>
      <c r="P73" s="20" t="s">
        <v>404</v>
      </c>
      <c r="Q73" s="18" t="n">
        <v>401.92386412</v>
      </c>
      <c r="R73" s="20" t="n">
        <v>15.00754394</v>
      </c>
    </row>
    <row r="74" spans="1:18">
      <c r="A74" s="15" t="s">
        <v>471</v>
      </c>
      <c r="B74" s="17" t="n">
        <v>4692</v>
      </c>
      <c r="C74" s="18">
        <f>(484.0/B74*100)</f>
        <v/>
      </c>
      <c r="D74" s="19" t="n">
        <v>4208</v>
      </c>
      <c r="E74" s="18" t="n">
        <v>383.59988543</v>
      </c>
      <c r="F74" s="20" t="n">
        <v>2.85735717</v>
      </c>
      <c r="G74" s="18" t="n">
        <v>440.04330232</v>
      </c>
      <c r="H74" s="20" t="n">
        <v>1.81831234</v>
      </c>
      <c r="I74" s="18" t="s">
        <v>404</v>
      </c>
      <c r="J74" s="20" t="s">
        <v>404</v>
      </c>
      <c r="K74" s="18" t="s">
        <v>404</v>
      </c>
      <c r="L74" s="20" t="s">
        <v>404</v>
      </c>
      <c r="M74" s="18" t="s">
        <v>404</v>
      </c>
      <c r="N74" s="20" t="s">
        <v>404</v>
      </c>
      <c r="O74" s="18" t="s">
        <v>404</v>
      </c>
      <c r="P74" s="20" t="s">
        <v>404</v>
      </c>
      <c r="Q74" s="18" t="n">
        <v>413.03559666</v>
      </c>
      <c r="R74" s="20" t="n">
        <v>4.18699682</v>
      </c>
    </row>
    <row r="75" spans="1:18">
      <c r="A75" s="15" t="s">
        <v>472</v>
      </c>
      <c r="B75" s="17" t="n">
        <v>5375</v>
      </c>
      <c r="C75" s="18">
        <f>(483.0/B75*100)</f>
        <v/>
      </c>
      <c r="D75" s="19" t="n">
        <v>4892</v>
      </c>
      <c r="E75" s="18" t="n">
        <v>364.72093953</v>
      </c>
      <c r="F75" s="20" t="n">
        <v>6.15669779</v>
      </c>
      <c r="G75" s="18" t="n">
        <v>358.13304911</v>
      </c>
      <c r="H75" s="20" t="n">
        <v>6.43795307</v>
      </c>
      <c r="I75" s="18" t="n">
        <v>358.71755534</v>
      </c>
      <c r="J75" s="20" t="n">
        <v>17.67561445</v>
      </c>
      <c r="K75" s="18" t="s">
        <v>404</v>
      </c>
      <c r="L75" s="20" t="s">
        <v>404</v>
      </c>
      <c r="M75" s="18" t="s">
        <v>404</v>
      </c>
      <c r="N75" s="20" t="s">
        <v>404</v>
      </c>
      <c r="O75" s="18" t="s">
        <v>404</v>
      </c>
      <c r="P75" s="20" t="s">
        <v>404</v>
      </c>
      <c r="Q75" s="18" t="n">
        <v>366.90200586</v>
      </c>
      <c r="R75" s="20" t="n">
        <v>8.686525570000001</v>
      </c>
    </row>
    <row r="76" spans="1:18">
      <c r="A76" s="15" t="s">
        <v>473</v>
      </c>
      <c r="B76" s="17" t="n">
        <v>14167</v>
      </c>
      <c r="C76" s="18">
        <f>(1400.0/B76*100)</f>
        <v/>
      </c>
      <c r="D76" s="19" t="n">
        <v>12767</v>
      </c>
      <c r="E76" s="18" t="n">
        <v>427.80690039</v>
      </c>
      <c r="F76" s="20" t="n">
        <v>5.22309712</v>
      </c>
      <c r="G76" s="18" t="n">
        <v>459.26824646</v>
      </c>
      <c r="H76" s="20" t="n">
        <v>6.14193208</v>
      </c>
      <c r="I76" s="18" t="n">
        <v>386.2476441</v>
      </c>
      <c r="J76" s="20" t="n">
        <v>13.56131252</v>
      </c>
      <c r="K76" s="18" t="s">
        <v>404</v>
      </c>
      <c r="L76" s="20" t="s">
        <v>404</v>
      </c>
      <c r="M76" s="18" t="s">
        <v>404</v>
      </c>
      <c r="N76" s="20" t="s">
        <v>404</v>
      </c>
      <c r="O76" s="18" t="s">
        <v>404</v>
      </c>
      <c r="P76" s="20" t="s">
        <v>404</v>
      </c>
      <c r="Q76" s="18" t="n">
        <v>430.20282468</v>
      </c>
      <c r="R76" s="20" t="n">
        <v>8.971610249999999</v>
      </c>
    </row>
    <row r="77" spans="1:18">
      <c r="A77" s="15" t="s">
        <v>474</v>
      </c>
      <c r="B77" s="17" t="n">
        <v>6062</v>
      </c>
      <c r="C77" s="18">
        <f>(0.0/B77*100)</f>
        <v/>
      </c>
      <c r="D77" s="19" t="n">
        <v>6062</v>
      </c>
      <c r="E77" s="18" t="n">
        <v>425.58678981</v>
      </c>
      <c r="F77" s="20" t="n">
        <v>7.69164256</v>
      </c>
      <c r="G77" s="18" t="n">
        <v>441.16149347</v>
      </c>
      <c r="H77" s="20" t="n">
        <v>3.34159712</v>
      </c>
      <c r="I77" s="18" t="n">
        <v>401.77446444</v>
      </c>
      <c r="J77" s="20" t="n">
        <v>17.10869405</v>
      </c>
      <c r="K77" s="18" t="s">
        <v>404</v>
      </c>
      <c r="L77" s="20" t="s">
        <v>404</v>
      </c>
      <c r="M77" s="18" t="s">
        <v>404</v>
      </c>
      <c r="N77" s="20" t="s">
        <v>404</v>
      </c>
      <c r="O77" s="18" t="s">
        <v>404</v>
      </c>
      <c r="P77" s="20" t="s">
        <v>404</v>
      </c>
      <c r="Q77" s="18" t="n">
        <v>440.23406724</v>
      </c>
      <c r="R77" s="20" t="n">
        <v>19.06849246</v>
      </c>
    </row>
    <row r="78" spans="1:18">
      <c r="A78" s="15" t="s">
        <v>475</v>
      </c>
      <c r="B78" s="17" t="n">
        <v>5826</v>
      </c>
      <c r="C78" s="18">
        <f>(0.0/B78*100)</f>
        <v/>
      </c>
      <c r="D78" s="19" t="n">
        <v>5826</v>
      </c>
      <c r="E78" s="18" t="n">
        <v>492.89043968</v>
      </c>
      <c r="F78" s="20" t="n">
        <v>4.44236515</v>
      </c>
      <c r="G78" s="18" t="n">
        <v>477.32010367</v>
      </c>
      <c r="H78" s="20" t="n">
        <v>8.66445555</v>
      </c>
      <c r="I78" s="18" t="s">
        <v>404</v>
      </c>
      <c r="J78" s="20" t="s">
        <v>404</v>
      </c>
      <c r="K78" s="18" t="s">
        <v>404</v>
      </c>
      <c r="L78" s="20" t="s">
        <v>404</v>
      </c>
      <c r="M78" s="18" t="s">
        <v>404</v>
      </c>
      <c r="N78" s="20" t="s">
        <v>404</v>
      </c>
      <c r="O78" s="18" t="s">
        <v>404</v>
      </c>
      <c r="P78" s="20" t="s">
        <v>404</v>
      </c>
      <c r="Q78" s="18" t="n">
        <v>452.39853941</v>
      </c>
      <c r="R78" s="20" t="n">
        <v>14.2191414</v>
      </c>
    </row>
    <row customHeight="1" ht="25" r="79" spans="1:18">
      <c r="A79" s="15" t="s">
        <v>476</v>
      </c>
      <c r="B79" s="17" t="n">
        <v>1657</v>
      </c>
      <c r="C79" s="18">
        <f>(21.0/B79*100)</f>
        <v/>
      </c>
      <c r="D79" s="19" t="n">
        <v>1636</v>
      </c>
      <c r="E79" s="18" t="n">
        <v>470.94905628</v>
      </c>
      <c r="F79" s="20" t="n">
        <v>23.68226983</v>
      </c>
      <c r="G79" s="18" t="n">
        <v>477.33472325</v>
      </c>
      <c r="H79" s="20" t="n">
        <v>7.83192601</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425.25682139</v>
      </c>
      <c r="F80" s="20" t="n">
        <v>4.72648387</v>
      </c>
      <c r="G80" s="18" t="n">
        <v>430.07303214</v>
      </c>
      <c r="H80" s="20" t="n">
        <v>6.15655282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432.80862079</v>
      </c>
      <c r="F81" s="20" t="n">
        <v>4.69953626</v>
      </c>
      <c r="G81" s="18" t="n">
        <v>428.88164399</v>
      </c>
      <c r="H81" s="20" t="n">
        <v>5.38378213</v>
      </c>
      <c r="I81" s="18" t="n">
        <v>505.675185</v>
      </c>
      <c r="J81" s="20" t="n">
        <v>7.77493105</v>
      </c>
      <c r="K81" s="18" t="s">
        <v>404</v>
      </c>
      <c r="L81" s="20" t="s">
        <v>404</v>
      </c>
      <c r="M81" s="18" t="s">
        <v>404</v>
      </c>
      <c r="N81" s="20" t="s">
        <v>404</v>
      </c>
      <c r="O81" s="18" t="s">
        <v>404</v>
      </c>
      <c r="P81" s="20" t="s">
        <v>404</v>
      </c>
      <c r="Q81" s="18" t="n">
        <v>406.0122235</v>
      </c>
      <c r="R81" s="20" t="n">
        <v>11.14062067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505.06591532</v>
      </c>
      <c r="F7" s="20" t="n">
        <v>2.83923698</v>
      </c>
      <c r="G7" s="18" t="n">
        <v>502.58197462</v>
      </c>
      <c r="H7" s="20" t="n">
        <v>4.09108531</v>
      </c>
      <c r="I7" s="18" t="s">
        <v>404</v>
      </c>
      <c r="J7" s="20" t="s">
        <v>404</v>
      </c>
      <c r="K7" s="18" t="s">
        <v>404</v>
      </c>
      <c r="L7" s="20" t="s">
        <v>404</v>
      </c>
      <c r="M7" s="18" t="s">
        <v>404</v>
      </c>
      <c r="N7" s="20" t="s">
        <v>404</v>
      </c>
      <c r="O7" s="18" t="s">
        <v>404</v>
      </c>
      <c r="P7" s="20" t="s">
        <v>404</v>
      </c>
      <c r="Q7" s="18" t="n">
        <v>497.92058974</v>
      </c>
      <c r="R7" s="20" t="n">
        <v>6.78350548</v>
      </c>
    </row>
    <row r="8" spans="1:18">
      <c r="A8" s="15" t="s">
        <v>405</v>
      </c>
      <c r="B8" s="17" t="n">
        <v>7007</v>
      </c>
      <c r="C8" s="18">
        <f>(0.0/B8*100)</f>
        <v/>
      </c>
      <c r="D8" s="19" t="n">
        <v>7007</v>
      </c>
      <c r="E8" s="18" t="n">
        <v>485.49832949</v>
      </c>
      <c r="F8" s="20" t="n">
        <v>10.54960486</v>
      </c>
      <c r="G8" s="18" t="n">
        <v>481.56111574</v>
      </c>
      <c r="H8" s="20" t="n">
        <v>5.78951991</v>
      </c>
      <c r="I8" s="18" t="n">
        <v>466.6088784</v>
      </c>
      <c r="J8" s="20" t="n">
        <v>20.70904875</v>
      </c>
      <c r="K8" s="18" t="s">
        <v>404</v>
      </c>
      <c r="L8" s="20" t="s">
        <v>404</v>
      </c>
      <c r="M8" s="18" t="s">
        <v>404</v>
      </c>
      <c r="N8" s="20" t="s">
        <v>404</v>
      </c>
      <c r="O8" s="18" t="s">
        <v>404</v>
      </c>
      <c r="P8" s="20" t="s">
        <v>404</v>
      </c>
      <c r="Q8" s="18" t="n">
        <v>492.71183981</v>
      </c>
      <c r="R8" s="20" t="n">
        <v>8.79668946</v>
      </c>
    </row>
    <row r="9" spans="1:18">
      <c r="A9" s="15" t="s">
        <v>406</v>
      </c>
      <c r="B9" s="17" t="n">
        <v>9651</v>
      </c>
      <c r="C9" s="18">
        <f>(575.0/B9*100)</f>
        <v/>
      </c>
      <c r="D9" s="19" t="n">
        <v>9076</v>
      </c>
      <c r="E9" s="18" t="n">
        <v>498.15009521</v>
      </c>
      <c r="F9" s="20" t="n">
        <v>7.04074574</v>
      </c>
      <c r="G9" s="18" t="n">
        <v>502.91655789</v>
      </c>
      <c r="H9" s="20" t="n">
        <v>5.7338602</v>
      </c>
      <c r="I9" s="18" t="n">
        <v>506.54639319</v>
      </c>
      <c r="J9" s="20" t="n">
        <v>29.63683772</v>
      </c>
      <c r="K9" s="18" t="s">
        <v>404</v>
      </c>
      <c r="L9" s="20" t="s">
        <v>404</v>
      </c>
      <c r="M9" s="18" t="s">
        <v>404</v>
      </c>
      <c r="N9" s="20" t="s">
        <v>404</v>
      </c>
      <c r="O9" s="18" t="s">
        <v>404</v>
      </c>
      <c r="P9" s="20" t="s">
        <v>404</v>
      </c>
      <c r="Q9" s="18" t="n">
        <v>502.96627405</v>
      </c>
      <c r="R9" s="20" t="n">
        <v>6.81472208</v>
      </c>
    </row>
    <row r="10" spans="1:18">
      <c r="A10" s="15" t="s">
        <v>407</v>
      </c>
      <c r="B10" s="17" t="n">
        <v>20058</v>
      </c>
      <c r="C10" s="18">
        <f>(3112.0/B10*100)</f>
        <v/>
      </c>
      <c r="D10" s="19" t="n">
        <v>16946</v>
      </c>
      <c r="E10" s="18" t="n">
        <v>527.86553287</v>
      </c>
      <c r="F10" s="20" t="n">
        <v>2.94968465</v>
      </c>
      <c r="G10" s="18" t="n">
        <v>522.59626222</v>
      </c>
      <c r="H10" s="20" t="n">
        <v>4.61891412</v>
      </c>
      <c r="I10" s="18" t="n">
        <v>574.86121621</v>
      </c>
      <c r="J10" s="20" t="n">
        <v>10.5507028</v>
      </c>
      <c r="K10" s="18" t="s">
        <v>404</v>
      </c>
      <c r="L10" s="20" t="s">
        <v>404</v>
      </c>
      <c r="M10" s="18" t="s">
        <v>404</v>
      </c>
      <c r="N10" s="20" t="s">
        <v>404</v>
      </c>
      <c r="O10" s="18" t="s">
        <v>404</v>
      </c>
      <c r="P10" s="20" t="s">
        <v>404</v>
      </c>
      <c r="Q10" s="18" t="n">
        <v>527.11082663</v>
      </c>
      <c r="R10" s="20" t="n">
        <v>10.94824082</v>
      </c>
    </row>
    <row r="11" spans="1:18">
      <c r="A11" s="15" t="s">
        <v>408</v>
      </c>
      <c r="B11" s="17" t="n">
        <v>7053</v>
      </c>
      <c r="C11" s="18">
        <f>(137.0/B11*100)</f>
        <v/>
      </c>
      <c r="D11" s="19" t="n">
        <v>6916</v>
      </c>
      <c r="E11" s="18" t="n">
        <v>463.26411232</v>
      </c>
      <c r="F11" s="20" t="n">
        <v>3.26163735</v>
      </c>
      <c r="G11" s="18" t="n">
        <v>445.48622946</v>
      </c>
      <c r="H11" s="20" t="n">
        <v>11.09798124</v>
      </c>
      <c r="I11" s="18" t="n">
        <v>423.48994856</v>
      </c>
      <c r="J11" s="20" t="n">
        <v>17.55221623</v>
      </c>
      <c r="K11" s="18" t="s">
        <v>404</v>
      </c>
      <c r="L11" s="20" t="s">
        <v>404</v>
      </c>
      <c r="M11" s="18" t="s">
        <v>404</v>
      </c>
      <c r="N11" s="20" t="s">
        <v>404</v>
      </c>
      <c r="O11" s="18" t="s">
        <v>404</v>
      </c>
      <c r="P11" s="20" t="s">
        <v>404</v>
      </c>
      <c r="Q11" s="18" t="n">
        <v>446.01286176</v>
      </c>
      <c r="R11" s="20" t="n">
        <v>27.00240698</v>
      </c>
    </row>
    <row r="12" spans="1:18">
      <c r="A12" s="15" t="s">
        <v>409</v>
      </c>
      <c r="B12" s="17" t="n">
        <v>6894</v>
      </c>
      <c r="C12" s="18">
        <f>(106.0/B12*100)</f>
        <v/>
      </c>
      <c r="D12" s="19" t="n">
        <v>6788</v>
      </c>
      <c r="E12" s="18" t="n">
        <v>497.65915252</v>
      </c>
      <c r="F12" s="20" t="n">
        <v>3.92233195</v>
      </c>
      <c r="G12" s="18" t="n">
        <v>478.84017864</v>
      </c>
      <c r="H12" s="20" t="n">
        <v>5.51765489</v>
      </c>
      <c r="I12" s="18" t="n">
        <v>410.91425449</v>
      </c>
      <c r="J12" s="20" t="n">
        <v>10.00626974</v>
      </c>
      <c r="K12" s="18" t="s">
        <v>404</v>
      </c>
      <c r="L12" s="20" t="s">
        <v>404</v>
      </c>
      <c r="M12" s="18" t="s">
        <v>404</v>
      </c>
      <c r="N12" s="20" t="s">
        <v>404</v>
      </c>
      <c r="O12" s="18" t="s">
        <v>404</v>
      </c>
      <c r="P12" s="20" t="s">
        <v>404</v>
      </c>
      <c r="Q12" s="18" t="n">
        <v>437.73944334</v>
      </c>
      <c r="R12" s="20" t="n">
        <v>15.77791124</v>
      </c>
    </row>
    <row r="13" spans="1:18">
      <c r="A13" s="15" t="s">
        <v>410</v>
      </c>
      <c r="B13" s="17" t="n">
        <v>7161</v>
      </c>
      <c r="C13" s="18">
        <f>(1175.0/B13*100)</f>
        <v/>
      </c>
      <c r="D13" s="19" t="n">
        <v>5986</v>
      </c>
      <c r="E13" s="18" t="n">
        <v>502.0530172</v>
      </c>
      <c r="F13" s="20" t="n">
        <v>3.09999109</v>
      </c>
      <c r="G13" s="18" t="n">
        <v>491.31515008</v>
      </c>
      <c r="H13" s="20" t="n">
        <v>6.3899019</v>
      </c>
      <c r="I13" s="18" t="n">
        <v>501.03250557</v>
      </c>
      <c r="J13" s="20" t="n">
        <v>8.45176485</v>
      </c>
      <c r="K13" s="18" t="s">
        <v>404</v>
      </c>
      <c r="L13" s="20" t="s">
        <v>404</v>
      </c>
      <c r="M13" s="18" t="s">
        <v>404</v>
      </c>
      <c r="N13" s="20" t="s">
        <v>404</v>
      </c>
      <c r="O13" s="18" t="s">
        <v>404</v>
      </c>
      <c r="P13" s="20" t="s">
        <v>404</v>
      </c>
      <c r="Q13" s="18" t="n">
        <v>517.76046038</v>
      </c>
      <c r="R13" s="20" t="n">
        <v>11.28821352</v>
      </c>
    </row>
    <row r="14" spans="1:18">
      <c r="A14" s="15" t="s">
        <v>411</v>
      </c>
      <c r="B14" s="17" t="n">
        <v>5587</v>
      </c>
      <c r="C14" s="18">
        <f>(225.0/B14*100)</f>
        <v/>
      </c>
      <c r="D14" s="19" t="n">
        <v>5362</v>
      </c>
      <c r="E14" s="18" t="n">
        <v>519.26716317</v>
      </c>
      <c r="F14" s="20" t="n">
        <v>2.549624</v>
      </c>
      <c r="G14" s="18" t="n">
        <v>518.4973208500001</v>
      </c>
      <c r="H14" s="20" t="n">
        <v>5.67071167</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529.2883355</v>
      </c>
      <c r="F15" s="20" t="n">
        <v>3.33997657</v>
      </c>
      <c r="G15" s="18" t="n">
        <v>522.19867708</v>
      </c>
      <c r="H15" s="20" t="n">
        <v>4.075245</v>
      </c>
      <c r="I15" s="18" t="n">
        <v>557.7863252</v>
      </c>
      <c r="J15" s="20" t="n">
        <v>24.52307226</v>
      </c>
      <c r="K15" s="18" t="s">
        <v>404</v>
      </c>
      <c r="L15" s="20" t="s">
        <v>404</v>
      </c>
      <c r="M15" s="18" t="s">
        <v>404</v>
      </c>
      <c r="N15" s="20" t="s">
        <v>404</v>
      </c>
      <c r="O15" s="18" t="s">
        <v>404</v>
      </c>
      <c r="P15" s="20" t="s">
        <v>404</v>
      </c>
      <c r="Q15" s="18" t="n">
        <v>515.6216502</v>
      </c>
      <c r="R15" s="20" t="n">
        <v>16.61159074</v>
      </c>
    </row>
    <row r="16" spans="1:18">
      <c r="A16" s="15" t="s">
        <v>413</v>
      </c>
      <c r="B16" s="17" t="n">
        <v>6108</v>
      </c>
      <c r="C16" s="18">
        <f>(495.0/B16*100)</f>
        <v/>
      </c>
      <c r="D16" s="19" t="n">
        <v>5613</v>
      </c>
      <c r="E16" s="18" t="n">
        <v>487.88716174</v>
      </c>
      <c r="F16" s="20" t="n">
        <v>6.64005306</v>
      </c>
      <c r="G16" s="18" t="n">
        <v>520.7488812300001</v>
      </c>
      <c r="H16" s="20" t="n">
        <v>8.07697312</v>
      </c>
      <c r="I16" s="18" t="n">
        <v>453.02800843</v>
      </c>
      <c r="J16" s="20" t="n">
        <v>23.24152593</v>
      </c>
      <c r="K16" s="18" t="s">
        <v>404</v>
      </c>
      <c r="L16" s="20" t="s">
        <v>404</v>
      </c>
      <c r="M16" s="18" t="s">
        <v>404</v>
      </c>
      <c r="N16" s="20" t="s">
        <v>404</v>
      </c>
      <c r="O16" s="18" t="s">
        <v>404</v>
      </c>
      <c r="P16" s="20" t="s">
        <v>404</v>
      </c>
      <c r="Q16" s="18" t="n">
        <v>529.95173112</v>
      </c>
      <c r="R16" s="20" t="n">
        <v>12.96718086</v>
      </c>
    </row>
    <row r="17" spans="1:18">
      <c r="A17" s="15" t="s">
        <v>414</v>
      </c>
      <c r="B17" s="17" t="n">
        <v>6504</v>
      </c>
      <c r="C17" s="18">
        <f>(1325.0/B17*100)</f>
        <v/>
      </c>
      <c r="D17" s="19" t="n">
        <v>5179</v>
      </c>
      <c r="E17" s="18" t="n">
        <v>496.70005307</v>
      </c>
      <c r="F17" s="20" t="n">
        <v>10.23030866</v>
      </c>
      <c r="G17" s="18" t="n">
        <v>508.15359702</v>
      </c>
      <c r="H17" s="20" t="n">
        <v>5.38072762</v>
      </c>
      <c r="I17" s="18" t="n">
        <v>555.97821015</v>
      </c>
      <c r="J17" s="20" t="n">
        <v>18.13321394</v>
      </c>
      <c r="K17" s="18" t="s">
        <v>404</v>
      </c>
      <c r="L17" s="20" t="s">
        <v>404</v>
      </c>
      <c r="M17" s="18" t="s">
        <v>404</v>
      </c>
      <c r="N17" s="20" t="s">
        <v>404</v>
      </c>
      <c r="O17" s="18" t="s">
        <v>404</v>
      </c>
      <c r="P17" s="20" t="s">
        <v>404</v>
      </c>
      <c r="Q17" s="18" t="n">
        <v>518.0981896</v>
      </c>
      <c r="R17" s="20" t="n">
        <v>10.22067266</v>
      </c>
    </row>
    <row r="18" spans="1:18">
      <c r="A18" s="15" t="s">
        <v>415</v>
      </c>
      <c r="B18" s="17" t="n">
        <v>5532</v>
      </c>
      <c r="C18" s="18">
        <f>(0.0/B18*100)</f>
        <v/>
      </c>
      <c r="D18" s="19" t="n">
        <v>5532</v>
      </c>
      <c r="E18" s="18" t="n">
        <v>483.50274351</v>
      </c>
      <c r="F18" s="20" t="n">
        <v>7.32301718</v>
      </c>
      <c r="G18" s="18" t="n">
        <v>458.78216612</v>
      </c>
      <c r="H18" s="20" t="n">
        <v>7.03679238</v>
      </c>
      <c r="I18" s="18" t="n">
        <v>452.51928893</v>
      </c>
      <c r="J18" s="20" t="n">
        <v>31.7941718</v>
      </c>
      <c r="K18" s="18" t="s">
        <v>404</v>
      </c>
      <c r="L18" s="20" t="s">
        <v>404</v>
      </c>
      <c r="M18" s="18" t="s">
        <v>404</v>
      </c>
      <c r="N18" s="20" t="s">
        <v>404</v>
      </c>
      <c r="O18" s="18" t="s">
        <v>404</v>
      </c>
      <c r="P18" s="20" t="s">
        <v>404</v>
      </c>
      <c r="Q18" s="18" t="n">
        <v>451.6835673</v>
      </c>
      <c r="R18" s="20" t="n">
        <v>12.74600232</v>
      </c>
    </row>
    <row r="19" spans="1:18">
      <c r="A19" s="15" t="s">
        <v>416</v>
      </c>
      <c r="B19" s="17" t="n">
        <v>5658</v>
      </c>
      <c r="C19" s="18">
        <f>(327.0/B19*100)</f>
        <v/>
      </c>
      <c r="D19" s="19" t="n">
        <v>5331</v>
      </c>
      <c r="E19" s="18" t="n">
        <v>466.31908996</v>
      </c>
      <c r="F19" s="20" t="n">
        <v>4.2832934</v>
      </c>
      <c r="G19" s="18" t="n">
        <v>485.58970961</v>
      </c>
      <c r="H19" s="20" t="n">
        <v>9.51236291</v>
      </c>
      <c r="I19" s="18" t="n">
        <v>496.60113264</v>
      </c>
      <c r="J19" s="20" t="n">
        <v>31.80045841</v>
      </c>
      <c r="K19" s="18" t="s">
        <v>404</v>
      </c>
      <c r="L19" s="20" t="s">
        <v>404</v>
      </c>
      <c r="M19" s="18" t="s">
        <v>404</v>
      </c>
      <c r="N19" s="20" t="s">
        <v>404</v>
      </c>
      <c r="O19" s="18" t="s">
        <v>404</v>
      </c>
      <c r="P19" s="20" t="s">
        <v>404</v>
      </c>
      <c r="Q19" s="18" t="n">
        <v>441.79153067</v>
      </c>
      <c r="R19" s="20" t="n">
        <v>34.90079121</v>
      </c>
    </row>
    <row r="20" spans="1:18">
      <c r="A20" s="15" t="s">
        <v>417</v>
      </c>
      <c r="B20" s="17" t="n">
        <v>3371</v>
      </c>
      <c r="C20" s="18">
        <f>(24.0/B20*100)</f>
        <v/>
      </c>
      <c r="D20" s="19" t="n">
        <v>3347</v>
      </c>
      <c r="E20" s="18" t="n">
        <v>482.81192247</v>
      </c>
      <c r="F20" s="20" t="n">
        <v>2.07871609</v>
      </c>
      <c r="G20" s="18" t="n">
        <v>480.1469578</v>
      </c>
      <c r="H20" s="20" t="n">
        <v>10.26479061</v>
      </c>
      <c r="I20" s="18" t="n">
        <v>426.40696842</v>
      </c>
      <c r="J20" s="20" t="n">
        <v>18.78917593</v>
      </c>
      <c r="K20" s="18" t="s">
        <v>404</v>
      </c>
      <c r="L20" s="20" t="s">
        <v>404</v>
      </c>
      <c r="M20" s="18" t="s">
        <v>404</v>
      </c>
      <c r="N20" s="20" t="s">
        <v>404</v>
      </c>
      <c r="O20" s="18" t="s">
        <v>404</v>
      </c>
      <c r="P20" s="20" t="s">
        <v>404</v>
      </c>
      <c r="Q20" s="18" t="n">
        <v>473.50437811</v>
      </c>
      <c r="R20" s="20" t="n">
        <v>6.97086825</v>
      </c>
    </row>
    <row r="21" spans="1:18">
      <c r="A21" s="15" t="s">
        <v>418</v>
      </c>
      <c r="B21" s="17" t="n">
        <v>5741</v>
      </c>
      <c r="C21" s="18">
        <f>(0.0/B21*100)</f>
        <v/>
      </c>
      <c r="D21" s="19" t="n">
        <v>5741</v>
      </c>
      <c r="E21" s="18" t="n">
        <v>519.58042089</v>
      </c>
      <c r="F21" s="20" t="n">
        <v>3.09769706</v>
      </c>
      <c r="G21" s="18" t="n">
        <v>529.32243768</v>
      </c>
      <c r="H21" s="20" t="n">
        <v>6.33972517</v>
      </c>
      <c r="I21" s="18" t="n">
        <v>511.53940143</v>
      </c>
      <c r="J21" s="20" t="n">
        <v>7.28365803</v>
      </c>
      <c r="K21" s="18" t="s">
        <v>404</v>
      </c>
      <c r="L21" s="20" t="s">
        <v>404</v>
      </c>
      <c r="M21" s="18" t="s">
        <v>404</v>
      </c>
      <c r="N21" s="20" t="s">
        <v>404</v>
      </c>
      <c r="O21" s="18" t="s">
        <v>404</v>
      </c>
      <c r="P21" s="20" t="s">
        <v>404</v>
      </c>
      <c r="Q21" s="18" t="n">
        <v>528.93422164</v>
      </c>
      <c r="R21" s="20" t="n">
        <v>11.24382491</v>
      </c>
    </row>
    <row r="22" spans="1:18">
      <c r="A22" s="15" t="s">
        <v>419</v>
      </c>
      <c r="B22" s="17" t="n">
        <v>6598</v>
      </c>
      <c r="C22" s="18">
        <f>(0.0/B22*100)</f>
        <v/>
      </c>
      <c r="D22" s="19" t="n">
        <v>6598</v>
      </c>
      <c r="E22" s="18" t="n">
        <v>473.1765387</v>
      </c>
      <c r="F22" s="20" t="n">
        <v>6.30945901</v>
      </c>
      <c r="G22" s="18" t="n">
        <v>487.83726747</v>
      </c>
      <c r="H22" s="20" t="n">
        <v>9.77069051</v>
      </c>
      <c r="I22" s="18" t="n">
        <v>499.77848672</v>
      </c>
      <c r="J22" s="20" t="n">
        <v>29.33487193</v>
      </c>
      <c r="K22" s="18" t="s">
        <v>404</v>
      </c>
      <c r="L22" s="20" t="s">
        <v>404</v>
      </c>
      <c r="M22" s="18" t="s">
        <v>404</v>
      </c>
      <c r="N22" s="20" t="s">
        <v>404</v>
      </c>
      <c r="O22" s="18" t="s">
        <v>404</v>
      </c>
      <c r="P22" s="20" t="s">
        <v>404</v>
      </c>
      <c r="Q22" s="18" t="n">
        <v>487.9631129</v>
      </c>
      <c r="R22" s="20" t="n">
        <v>12.16282183</v>
      </c>
    </row>
    <row r="23" spans="1:18">
      <c r="A23" s="15" t="s">
        <v>420</v>
      </c>
      <c r="B23" s="17" t="n">
        <v>11583</v>
      </c>
      <c r="C23" s="18">
        <f>(3185.0/B23*100)</f>
        <v/>
      </c>
      <c r="D23" s="19" t="n">
        <v>8398</v>
      </c>
      <c r="E23" s="18" t="n">
        <v>492.19402369</v>
      </c>
      <c r="F23" s="20" t="n">
        <v>4.32073384</v>
      </c>
      <c r="G23" s="18" t="n">
        <v>480.46431591</v>
      </c>
      <c r="H23" s="20" t="n">
        <v>11.09406004</v>
      </c>
      <c r="I23" s="18" t="n">
        <v>471.15256927</v>
      </c>
      <c r="J23" s="20" t="n">
        <v>22.80420938</v>
      </c>
      <c r="K23" s="18" t="s">
        <v>404</v>
      </c>
      <c r="L23" s="20" t="s">
        <v>404</v>
      </c>
      <c r="M23" s="18" t="s">
        <v>404</v>
      </c>
      <c r="N23" s="20" t="s">
        <v>404</v>
      </c>
      <c r="O23" s="18" t="s">
        <v>404</v>
      </c>
      <c r="P23" s="20" t="s">
        <v>404</v>
      </c>
      <c r="Q23" s="18" t="n">
        <v>475.21068391</v>
      </c>
      <c r="R23" s="20" t="n">
        <v>26.79952726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528.37769094</v>
      </c>
      <c r="F25" s="20" t="n">
        <v>4.61092091</v>
      </c>
      <c r="G25" s="18" t="n">
        <v>498.14159564</v>
      </c>
      <c r="H25" s="20" t="n">
        <v>6.58730962</v>
      </c>
      <c r="I25" s="18" t="n">
        <v>428.82939861</v>
      </c>
      <c r="J25" s="20" t="n">
        <v>33.92674441</v>
      </c>
      <c r="K25" s="18" t="s">
        <v>404</v>
      </c>
      <c r="L25" s="20" t="s">
        <v>404</v>
      </c>
      <c r="M25" s="18" t="s">
        <v>404</v>
      </c>
      <c r="N25" s="20" t="s">
        <v>404</v>
      </c>
      <c r="O25" s="18" t="s">
        <v>404</v>
      </c>
      <c r="P25" s="20" t="s">
        <v>404</v>
      </c>
      <c r="Q25" s="18" t="n">
        <v>528.95994531</v>
      </c>
      <c r="R25" s="20" t="n">
        <v>24.76589634</v>
      </c>
    </row>
    <row r="26" spans="1:18">
      <c r="A26" s="15" t="s">
        <v>423</v>
      </c>
      <c r="B26" s="17" t="n">
        <v>4869</v>
      </c>
      <c r="C26" s="18">
        <f>(11.0/B26*100)</f>
        <v/>
      </c>
      <c r="D26" s="19" t="n">
        <v>4858</v>
      </c>
      <c r="E26" s="18" t="n">
        <v>488.19590273</v>
      </c>
      <c r="F26" s="20" t="n">
        <v>1.88158294</v>
      </c>
      <c r="G26" s="18" t="n">
        <v>480.78058474</v>
      </c>
      <c r="H26" s="20" t="n">
        <v>14.20384673</v>
      </c>
      <c r="I26" s="18" t="n">
        <v>468.84242157</v>
      </c>
      <c r="J26" s="20" t="n">
        <v>18.3846845</v>
      </c>
      <c r="K26" s="18" t="s">
        <v>404</v>
      </c>
      <c r="L26" s="20" t="s">
        <v>404</v>
      </c>
      <c r="M26" s="18" t="s">
        <v>404</v>
      </c>
      <c r="N26" s="20" t="s">
        <v>404</v>
      </c>
      <c r="O26" s="18" t="s">
        <v>404</v>
      </c>
      <c r="P26" s="20" t="s">
        <v>404</v>
      </c>
      <c r="Q26" s="18" t="n">
        <v>497.20872668</v>
      </c>
      <c r="R26" s="20" t="n">
        <v>23.45482024</v>
      </c>
    </row>
    <row r="27" spans="1:18">
      <c r="A27" s="15" t="s">
        <v>424</v>
      </c>
      <c r="B27" s="17" t="n">
        <v>5299</v>
      </c>
      <c r="C27" s="18">
        <f>(0.0/B27*100)</f>
        <v/>
      </c>
      <c r="D27" s="19" t="n">
        <v>5299</v>
      </c>
      <c r="E27" s="18" t="n">
        <v>471.36660213</v>
      </c>
      <c r="F27" s="20" t="n">
        <v>1.43348283</v>
      </c>
      <c r="G27" s="18" t="n">
        <v>496.63103594</v>
      </c>
      <c r="H27" s="20" t="n">
        <v>3.04134337</v>
      </c>
      <c r="I27" s="18" t="n">
        <v>436.54680689</v>
      </c>
      <c r="J27" s="20" t="n">
        <v>17.3454736</v>
      </c>
      <c r="K27" s="18" t="s">
        <v>404</v>
      </c>
      <c r="L27" s="20" t="s">
        <v>404</v>
      </c>
      <c r="M27" s="18" t="s">
        <v>404</v>
      </c>
      <c r="N27" s="20" t="s">
        <v>404</v>
      </c>
      <c r="O27" s="18" t="s">
        <v>404</v>
      </c>
      <c r="P27" s="20" t="s">
        <v>404</v>
      </c>
      <c r="Q27" s="18" t="n">
        <v>554.04144394</v>
      </c>
      <c r="R27" s="20" t="n">
        <v>5.28289884</v>
      </c>
    </row>
    <row r="28" spans="1:18">
      <c r="A28" s="15" t="s">
        <v>425</v>
      </c>
      <c r="B28" s="17" t="n">
        <v>7568</v>
      </c>
      <c r="C28" s="18">
        <f>(1746.0/B28*100)</f>
        <v/>
      </c>
      <c r="D28" s="19" t="n">
        <v>5822</v>
      </c>
      <c r="E28" s="18" t="n">
        <v>424.6881674</v>
      </c>
      <c r="F28" s="20" t="n">
        <v>3.48410903</v>
      </c>
      <c r="G28" s="18" t="n">
        <v>439.1579244</v>
      </c>
      <c r="H28" s="20" t="n">
        <v>12.001401</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495.1362321</v>
      </c>
      <c r="F29" s="20" t="n">
        <v>7.43256315</v>
      </c>
      <c r="G29" s="18" t="n">
        <v>519.77777452</v>
      </c>
      <c r="H29" s="20" t="n">
        <v>13.31295642</v>
      </c>
      <c r="I29" s="18" t="n">
        <v>485.11514984</v>
      </c>
      <c r="J29" s="20" t="n">
        <v>11.57716724</v>
      </c>
      <c r="K29" s="18" t="s">
        <v>404</v>
      </c>
      <c r="L29" s="20" t="s">
        <v>404</v>
      </c>
      <c r="M29" s="18" t="s">
        <v>404</v>
      </c>
      <c r="N29" s="20" t="s">
        <v>404</v>
      </c>
      <c r="O29" s="18" t="s">
        <v>404</v>
      </c>
      <c r="P29" s="20" t="s">
        <v>404</v>
      </c>
      <c r="Q29" s="18" t="n">
        <v>561.17799438</v>
      </c>
      <c r="R29" s="20" t="n">
        <v>16.660518</v>
      </c>
    </row>
    <row r="30" spans="1:18">
      <c r="A30" s="15" t="s">
        <v>427</v>
      </c>
      <c r="B30" s="17" t="n">
        <v>4520</v>
      </c>
      <c r="C30" s="18">
        <f>(1053.0/B30*100)</f>
        <v/>
      </c>
      <c r="D30" s="19" t="n">
        <v>3467</v>
      </c>
      <c r="E30" s="18" t="n">
        <v>512.3804362</v>
      </c>
      <c r="F30" s="20" t="n">
        <v>3.4105515</v>
      </c>
      <c r="G30" s="18" t="n">
        <v>501.84893702</v>
      </c>
      <c r="H30" s="20" t="n">
        <v>25.40376399</v>
      </c>
      <c r="I30" s="18" t="n">
        <v>466.27942076</v>
      </c>
      <c r="J30" s="20" t="n">
        <v>11.42206963</v>
      </c>
      <c r="K30" s="18" t="s">
        <v>404</v>
      </c>
      <c r="L30" s="20" t="s">
        <v>404</v>
      </c>
      <c r="M30" s="18" t="s">
        <v>404</v>
      </c>
      <c r="N30" s="20" t="s">
        <v>404</v>
      </c>
      <c r="O30" s="18" t="s">
        <v>404</v>
      </c>
      <c r="P30" s="20" t="s">
        <v>404</v>
      </c>
      <c r="Q30" s="18" t="n">
        <v>514.17555885</v>
      </c>
      <c r="R30" s="20" t="n">
        <v>25.42451452</v>
      </c>
    </row>
    <row r="31" spans="1:18">
      <c r="A31" s="15" t="s">
        <v>428</v>
      </c>
      <c r="B31" s="17" t="n">
        <v>5456</v>
      </c>
      <c r="C31" s="18">
        <f>(502.0/B31*100)</f>
        <v/>
      </c>
      <c r="D31" s="19" t="n">
        <v>4954</v>
      </c>
      <c r="E31" s="18" t="n">
        <v>517.79422543</v>
      </c>
      <c r="F31" s="20" t="n">
        <v>3.07882981</v>
      </c>
      <c r="G31" s="18" t="n">
        <v>503.96134643</v>
      </c>
      <c r="H31" s="20" t="n">
        <v>6.64052848</v>
      </c>
      <c r="I31" s="18" t="n">
        <v>505.9367004</v>
      </c>
      <c r="J31" s="20" t="n">
        <v>11.94714589</v>
      </c>
      <c r="K31" s="18" t="s">
        <v>404</v>
      </c>
      <c r="L31" s="20" t="s">
        <v>404</v>
      </c>
      <c r="M31" s="18" t="s">
        <v>404</v>
      </c>
      <c r="N31" s="20" t="s">
        <v>404</v>
      </c>
      <c r="O31" s="18" t="s">
        <v>404</v>
      </c>
      <c r="P31" s="20" t="s">
        <v>404</v>
      </c>
      <c r="Q31" s="18" t="n">
        <v>509.20939127</v>
      </c>
      <c r="R31" s="20" t="n">
        <v>10.7958192</v>
      </c>
    </row>
    <row r="32" spans="1:18">
      <c r="A32" s="15" t="s">
        <v>429</v>
      </c>
      <c r="B32" s="17" t="n">
        <v>4478</v>
      </c>
      <c r="C32" s="18">
        <f>(0.0/B32*100)</f>
        <v/>
      </c>
      <c r="D32" s="19" t="n">
        <v>4478</v>
      </c>
      <c r="E32" s="18" t="n">
        <v>505.50292678</v>
      </c>
      <c r="F32" s="20" t="n">
        <v>2.52365694</v>
      </c>
      <c r="G32" s="18" t="n">
        <v>485.04298484</v>
      </c>
      <c r="H32" s="20" t="n">
        <v>8.77553649</v>
      </c>
      <c r="I32" s="18" t="n">
        <v>532.45615257</v>
      </c>
      <c r="J32" s="20" t="n">
        <v>16.58765802</v>
      </c>
      <c r="K32" s="18" t="s">
        <v>404</v>
      </c>
      <c r="L32" s="20" t="s">
        <v>404</v>
      </c>
      <c r="M32" s="18" t="s">
        <v>404</v>
      </c>
      <c r="N32" s="20" t="s">
        <v>404</v>
      </c>
      <c r="O32" s="18" t="s">
        <v>404</v>
      </c>
      <c r="P32" s="20" t="s">
        <v>404</v>
      </c>
      <c r="Q32" s="18" t="n">
        <v>510.30502672</v>
      </c>
      <c r="R32" s="20" t="n">
        <v>10.59195598</v>
      </c>
    </row>
    <row r="33" spans="1:18">
      <c r="A33" s="15" t="s">
        <v>430</v>
      </c>
      <c r="B33" s="17" t="n">
        <v>7325</v>
      </c>
      <c r="C33" s="18">
        <f>(29.0/B33*100)</f>
        <v/>
      </c>
      <c r="D33" s="19" t="n">
        <v>7296</v>
      </c>
      <c r="E33" s="18" t="n">
        <v>508.62578893</v>
      </c>
      <c r="F33" s="20" t="n">
        <v>3.77193048</v>
      </c>
      <c r="G33" s="18" t="n">
        <v>506.12262718</v>
      </c>
      <c r="H33" s="20" t="n">
        <v>7.28666473</v>
      </c>
      <c r="I33" s="18" t="n">
        <v>420.73071339</v>
      </c>
      <c r="J33" s="20" t="n">
        <v>5.67405709</v>
      </c>
      <c r="K33" s="18" t="s">
        <v>404</v>
      </c>
      <c r="L33" s="20" t="s">
        <v>404</v>
      </c>
      <c r="M33" s="18" t="s">
        <v>404</v>
      </c>
      <c r="N33" s="20" t="s">
        <v>404</v>
      </c>
      <c r="O33" s="18" t="s">
        <v>404</v>
      </c>
      <c r="P33" s="20" t="s">
        <v>404</v>
      </c>
      <c r="Q33" s="18" t="n">
        <v>513.9562011100001</v>
      </c>
      <c r="R33" s="20" t="n">
        <v>8.829414249999999</v>
      </c>
    </row>
    <row r="34" spans="1:18">
      <c r="A34" s="15" t="s">
        <v>431</v>
      </c>
      <c r="B34" s="17" t="n">
        <v>6350</v>
      </c>
      <c r="C34" s="18">
        <f>(0.0/B34*100)</f>
        <v/>
      </c>
      <c r="D34" s="19" t="n">
        <v>6350</v>
      </c>
      <c r="E34" s="18" t="n">
        <v>448.85030153</v>
      </c>
      <c r="F34" s="20" t="n">
        <v>6.0107886</v>
      </c>
      <c r="G34" s="18" t="n">
        <v>457.46569976</v>
      </c>
      <c r="H34" s="20" t="n">
        <v>5.37014712</v>
      </c>
      <c r="I34" s="18" t="n">
        <v>428.74588183</v>
      </c>
      <c r="J34" s="20" t="n">
        <v>41.16416166</v>
      </c>
      <c r="K34" s="18" t="s">
        <v>404</v>
      </c>
      <c r="L34" s="20" t="s">
        <v>404</v>
      </c>
      <c r="M34" s="18" t="s">
        <v>404</v>
      </c>
      <c r="N34" s="20" t="s">
        <v>404</v>
      </c>
      <c r="O34" s="18" t="s">
        <v>404</v>
      </c>
      <c r="P34" s="20" t="s">
        <v>404</v>
      </c>
      <c r="Q34" s="18" t="n">
        <v>437.48871274</v>
      </c>
      <c r="R34" s="20" t="n">
        <v>20.96166749</v>
      </c>
    </row>
    <row r="35" spans="1:18">
      <c r="A35" s="15" t="s">
        <v>432</v>
      </c>
      <c r="B35" s="17" t="n">
        <v>6406</v>
      </c>
      <c r="C35" s="18">
        <f>(450.0/B35*100)</f>
        <v/>
      </c>
      <c r="D35" s="19" t="n">
        <v>5956</v>
      </c>
      <c r="E35" s="18" t="n">
        <v>498.31007568</v>
      </c>
      <c r="F35" s="20" t="n">
        <v>2.65586796</v>
      </c>
      <c r="G35" s="18" t="n">
        <v>514.34942633</v>
      </c>
      <c r="H35" s="20" t="n">
        <v>2.018657</v>
      </c>
      <c r="I35" s="18" t="n">
        <v>480.29015198</v>
      </c>
      <c r="J35" s="20" t="n">
        <v>4.18430938</v>
      </c>
      <c r="K35" s="18" t="s">
        <v>404</v>
      </c>
      <c r="L35" s="20" t="s">
        <v>404</v>
      </c>
      <c r="M35" s="18" t="s">
        <v>404</v>
      </c>
      <c r="N35" s="20" t="s">
        <v>404</v>
      </c>
      <c r="O35" s="18" t="s">
        <v>404</v>
      </c>
      <c r="P35" s="20" t="s">
        <v>404</v>
      </c>
      <c r="Q35" s="18" t="n">
        <v>496.66374009</v>
      </c>
      <c r="R35" s="20" t="n">
        <v>4.50872083</v>
      </c>
    </row>
    <row r="36" spans="1:18">
      <c r="A36" s="15" t="s">
        <v>433</v>
      </c>
      <c r="B36" s="17" t="n">
        <v>6736</v>
      </c>
      <c r="C36" s="18">
        <f>(632.0/B36*100)</f>
        <v/>
      </c>
      <c r="D36" s="19" t="n">
        <v>6104</v>
      </c>
      <c r="E36" s="18" t="n">
        <v>498.28824361</v>
      </c>
      <c r="F36" s="20" t="n">
        <v>4.37893393</v>
      </c>
      <c r="G36" s="18" t="n">
        <v>493.87799619</v>
      </c>
      <c r="H36" s="20" t="n">
        <v>3.35932374</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499.56577839</v>
      </c>
      <c r="F37" s="20" t="n">
        <v>3.57019674</v>
      </c>
      <c r="G37" s="18" t="n">
        <v>505.3828019</v>
      </c>
      <c r="H37" s="20" t="n">
        <v>9.27214461</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473.43099431</v>
      </c>
      <c r="F38" s="20" t="n">
        <v>7.44624907</v>
      </c>
      <c r="G38" s="18" t="n">
        <v>501.51337578</v>
      </c>
      <c r="H38" s="20" t="n">
        <v>4.72898193</v>
      </c>
      <c r="I38" s="18" t="n">
        <v>525.09157312</v>
      </c>
      <c r="J38" s="20" t="n">
        <v>12.39842</v>
      </c>
      <c r="K38" s="18" t="s">
        <v>404</v>
      </c>
      <c r="L38" s="20" t="s">
        <v>404</v>
      </c>
      <c r="M38" s="18" t="s">
        <v>404</v>
      </c>
      <c r="N38" s="20" t="s">
        <v>404</v>
      </c>
      <c r="O38" s="18" t="s">
        <v>404</v>
      </c>
      <c r="P38" s="20" t="s">
        <v>404</v>
      </c>
      <c r="Q38" s="18" t="n">
        <v>493.54860678</v>
      </c>
      <c r="R38" s="20" t="n">
        <v>14.38895724</v>
      </c>
    </row>
    <row r="39" spans="1:18">
      <c r="A39" s="15" t="s">
        <v>436</v>
      </c>
      <c r="B39" s="17" t="n">
        <v>5895</v>
      </c>
      <c r="C39" s="18">
        <f>(0.0/B39*100)</f>
        <v/>
      </c>
      <c r="D39" s="19" t="n">
        <v>5895</v>
      </c>
      <c r="E39" s="18" t="n">
        <v>434.72588348</v>
      </c>
      <c r="F39" s="20" t="n">
        <v>5.57897584</v>
      </c>
      <c r="G39" s="18" t="n">
        <v>416.33745282</v>
      </c>
      <c r="H39" s="20" t="n">
        <v>10.21172418</v>
      </c>
      <c r="I39" s="18" t="n">
        <v>359.11838086</v>
      </c>
      <c r="J39" s="20" t="n">
        <v>15.27397869</v>
      </c>
      <c r="K39" s="18" t="s">
        <v>404</v>
      </c>
      <c r="L39" s="20" t="s">
        <v>404</v>
      </c>
      <c r="M39" s="18" t="s">
        <v>404</v>
      </c>
      <c r="N39" s="20" t="s">
        <v>404</v>
      </c>
      <c r="O39" s="18" t="s">
        <v>404</v>
      </c>
      <c r="P39" s="20" t="s">
        <v>404</v>
      </c>
      <c r="Q39" s="18" t="n">
        <v>411.58264761</v>
      </c>
      <c r="R39" s="20" t="n">
        <v>7.221682</v>
      </c>
    </row>
    <row r="40" spans="1:18">
      <c r="A40" s="15" t="s">
        <v>437</v>
      </c>
      <c r="B40" s="17" t="n">
        <v>14157</v>
      </c>
      <c r="C40" s="18">
        <f>(2954.0/B40*100)</f>
        <v/>
      </c>
      <c r="D40" s="19" t="n">
        <v>11203</v>
      </c>
      <c r="E40" s="18" t="n">
        <v>499.83654323</v>
      </c>
      <c r="F40" s="20" t="n">
        <v>3.44970592</v>
      </c>
      <c r="G40" s="18" t="n">
        <v>525.33182744</v>
      </c>
      <c r="H40" s="20" t="n">
        <v>14.0969833</v>
      </c>
      <c r="I40" s="18" t="n">
        <v>483.71200776</v>
      </c>
      <c r="J40" s="20" t="n">
        <v>6.54103373</v>
      </c>
      <c r="K40" s="18" t="s">
        <v>404</v>
      </c>
      <c r="L40" s="20" t="s">
        <v>404</v>
      </c>
      <c r="M40" s="18" t="s">
        <v>404</v>
      </c>
      <c r="N40" s="20" t="s">
        <v>404</v>
      </c>
      <c r="O40" s="18" t="s">
        <v>404</v>
      </c>
      <c r="P40" s="20" t="s">
        <v>404</v>
      </c>
      <c r="Q40" s="18" t="n">
        <v>506.31477315</v>
      </c>
      <c r="R40" s="20" t="n">
        <v>21.51448535</v>
      </c>
    </row>
    <row r="41" spans="1:18">
      <c r="A41" s="15" t="s">
        <v>438</v>
      </c>
      <c r="B41" s="17" t="n">
        <v>5712</v>
      </c>
      <c r="C41" s="18">
        <f>(99.0/B41*100)</f>
        <v/>
      </c>
      <c r="D41" s="19" t="n">
        <v>5613</v>
      </c>
      <c r="E41" s="18" t="n">
        <v>496.27907535</v>
      </c>
      <c r="F41" s="20" t="n">
        <v>3.43086381</v>
      </c>
      <c r="G41" s="18" t="n">
        <v>527.5593214199999</v>
      </c>
      <c r="H41" s="20" t="n">
        <v>13.1419486</v>
      </c>
      <c r="I41" s="18" t="n">
        <v>506.97269963</v>
      </c>
      <c r="J41" s="20" t="n">
        <v>26.30302106</v>
      </c>
      <c r="K41" s="18" t="s">
        <v>404</v>
      </c>
      <c r="L41" s="20" t="s">
        <v>404</v>
      </c>
      <c r="M41" s="18" t="s">
        <v>404</v>
      </c>
      <c r="N41" s="20" t="s">
        <v>404</v>
      </c>
      <c r="O41" s="18" t="s">
        <v>404</v>
      </c>
      <c r="P41" s="20" t="s">
        <v>404</v>
      </c>
      <c r="Q41" s="18" t="n">
        <v>503.39685479</v>
      </c>
      <c r="R41" s="20" t="n">
        <v>33.89632859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401.59362214</v>
      </c>
      <c r="F44" s="20" t="n">
        <v>4.99186691</v>
      </c>
      <c r="G44" s="18" t="n">
        <v>428.17942956</v>
      </c>
      <c r="H44" s="20" t="n">
        <v>9.087429220000001</v>
      </c>
      <c r="I44" s="18" t="s">
        <v>404</v>
      </c>
      <c r="J44" s="20" t="s">
        <v>404</v>
      </c>
      <c r="K44" s="18" t="s">
        <v>404</v>
      </c>
      <c r="L44" s="20" t="s">
        <v>404</v>
      </c>
      <c r="M44" s="18" t="s">
        <v>404</v>
      </c>
      <c r="N44" s="20" t="s">
        <v>404</v>
      </c>
      <c r="O44" s="18" t="s">
        <v>404</v>
      </c>
      <c r="P44" s="20" t="s">
        <v>404</v>
      </c>
      <c r="Q44" s="18" t="n">
        <v>407.53420574</v>
      </c>
      <c r="R44" s="20" t="n">
        <v>9.100640950000001</v>
      </c>
    </row>
    <row r="45" spans="1:18">
      <c r="A45" s="15" t="s">
        <v>442</v>
      </c>
      <c r="B45" s="17" t="n">
        <v>5519</v>
      </c>
      <c r="C45" s="18">
        <f>(0.0/B45*100)</f>
        <v/>
      </c>
      <c r="D45" s="19" t="n">
        <v>5519</v>
      </c>
      <c r="E45" s="18" t="n">
        <v>348.32613428</v>
      </c>
      <c r="F45" s="20" t="n">
        <v>3.33072965</v>
      </c>
      <c r="G45" s="18" t="n">
        <v>371.77178734</v>
      </c>
      <c r="H45" s="20" t="n">
        <v>16.26194216</v>
      </c>
      <c r="I45" s="18" t="s">
        <v>404</v>
      </c>
      <c r="J45" s="20" t="s">
        <v>404</v>
      </c>
      <c r="K45" s="18" t="s">
        <v>404</v>
      </c>
      <c r="L45" s="20" t="s">
        <v>404</v>
      </c>
      <c r="M45" s="18" t="s">
        <v>404</v>
      </c>
      <c r="N45" s="20" t="s">
        <v>404</v>
      </c>
      <c r="O45" s="18" t="s">
        <v>404</v>
      </c>
      <c r="P45" s="20" t="s">
        <v>404</v>
      </c>
      <c r="Q45" s="18" t="n">
        <v>346.3280213</v>
      </c>
      <c r="R45" s="20" t="n">
        <v>14.91912765</v>
      </c>
    </row>
    <row r="46" spans="1:18">
      <c r="A46" s="15" t="s">
        <v>443</v>
      </c>
      <c r="B46" s="17" t="n">
        <v>23141</v>
      </c>
      <c r="C46" s="18">
        <f>(5646.0/B46*100)</f>
        <v/>
      </c>
      <c r="D46" s="19" t="n">
        <v>17495</v>
      </c>
      <c r="E46" s="18" t="n">
        <v>417.01366052</v>
      </c>
      <c r="F46" s="20" t="n">
        <v>3.56796566</v>
      </c>
      <c r="G46" s="18" t="n">
        <v>426.14257503</v>
      </c>
      <c r="H46" s="20" t="n">
        <v>9.37430204</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434.88108769</v>
      </c>
      <c r="F47" s="20" t="n">
        <v>7.55730537</v>
      </c>
      <c r="G47" s="18" t="n">
        <v>429.5040729</v>
      </c>
      <c r="H47" s="20" t="n">
        <v>9.085686989999999</v>
      </c>
      <c r="I47" s="18" t="n">
        <v>435.53997324</v>
      </c>
      <c r="J47" s="20" t="n">
        <v>34.01666218</v>
      </c>
      <c r="K47" s="18" t="s">
        <v>404</v>
      </c>
      <c r="L47" s="20" t="s">
        <v>404</v>
      </c>
      <c r="M47" s="18" t="s">
        <v>404</v>
      </c>
      <c r="N47" s="20" t="s">
        <v>404</v>
      </c>
      <c r="O47" s="18" t="s">
        <v>404</v>
      </c>
      <c r="P47" s="20" t="s">
        <v>404</v>
      </c>
      <c r="Q47" s="18" t="n">
        <v>410.05743691</v>
      </c>
      <c r="R47" s="20" t="n">
        <v>34.74083735</v>
      </c>
    </row>
    <row r="48" spans="1:18">
      <c r="A48" s="15" t="s">
        <v>445</v>
      </c>
      <c r="B48" s="17" t="n">
        <v>9841</v>
      </c>
      <c r="C48" s="18">
        <f>(40.0/B48*100)</f>
        <v/>
      </c>
      <c r="D48" s="19" t="n">
        <v>9801</v>
      </c>
      <c r="E48" s="18" t="n">
        <v>494.49567766</v>
      </c>
      <c r="F48" s="20" t="n">
        <v>5.85827009</v>
      </c>
      <c r="G48" s="18" t="n">
        <v>494.26580778</v>
      </c>
      <c r="H48" s="20" t="n">
        <v>13.33352344</v>
      </c>
      <c r="I48" s="18" t="n">
        <v>388.42359833</v>
      </c>
      <c r="J48" s="20" t="n">
        <v>11.00937144</v>
      </c>
      <c r="K48" s="18" t="s">
        <v>404</v>
      </c>
      <c r="L48" s="20" t="s">
        <v>404</v>
      </c>
      <c r="M48" s="18" t="s">
        <v>404</v>
      </c>
      <c r="N48" s="20" t="s">
        <v>404</v>
      </c>
      <c r="O48" s="18" t="s">
        <v>404</v>
      </c>
      <c r="P48" s="20" t="s">
        <v>404</v>
      </c>
      <c r="Q48" s="18" t="n">
        <v>477.1265187</v>
      </c>
      <c r="R48" s="20" t="n">
        <v>21.77928932</v>
      </c>
    </row>
    <row r="49" spans="1:18">
      <c r="A49" s="15" t="s">
        <v>446</v>
      </c>
      <c r="B49" s="17" t="n">
        <v>6349</v>
      </c>
      <c r="C49" s="18">
        <f>(52.0/B49*100)</f>
        <v/>
      </c>
      <c r="D49" s="19" t="n">
        <v>6297</v>
      </c>
      <c r="E49" s="18" t="n">
        <v>424.85852304</v>
      </c>
      <c r="F49" s="20" t="n">
        <v>5.51790259</v>
      </c>
      <c r="G49" s="18" t="n">
        <v>422.06100402</v>
      </c>
      <c r="H49" s="20" t="n">
        <v>6.89526329</v>
      </c>
      <c r="I49" s="18" t="s">
        <v>404</v>
      </c>
      <c r="J49" s="20" t="s">
        <v>404</v>
      </c>
      <c r="K49" s="18" t="s">
        <v>404</v>
      </c>
      <c r="L49" s="20" t="s">
        <v>404</v>
      </c>
      <c r="M49" s="18" t="s">
        <v>404</v>
      </c>
      <c r="N49" s="20" t="s">
        <v>404</v>
      </c>
      <c r="O49" s="18" t="s">
        <v>404</v>
      </c>
      <c r="P49" s="20" t="s">
        <v>404</v>
      </c>
      <c r="Q49" s="18" t="n">
        <v>427.68681022</v>
      </c>
      <c r="R49" s="20" t="n">
        <v>6.66599777</v>
      </c>
    </row>
    <row r="50" spans="1:18">
      <c r="A50" s="15" t="s">
        <v>447</v>
      </c>
      <c r="B50" s="17" t="n">
        <v>11795</v>
      </c>
      <c r="C50" s="18">
        <f>(1031.0/B50*100)</f>
        <v/>
      </c>
      <c r="D50" s="19" t="n">
        <v>10764</v>
      </c>
      <c r="E50" s="18" t="n">
        <v>429.67244047</v>
      </c>
      <c r="F50" s="20" t="n">
        <v>3.8006597</v>
      </c>
      <c r="G50" s="18" t="n">
        <v>440.49063747</v>
      </c>
      <c r="H50" s="20" t="n">
        <v>10.39786774</v>
      </c>
      <c r="I50" s="18" t="n">
        <v>399.41294536</v>
      </c>
      <c r="J50" s="20" t="n">
        <v>12.82149165</v>
      </c>
      <c r="K50" s="18" t="s">
        <v>404</v>
      </c>
      <c r="L50" s="20" t="s">
        <v>404</v>
      </c>
      <c r="M50" s="18" t="s">
        <v>404</v>
      </c>
      <c r="N50" s="20" t="s">
        <v>404</v>
      </c>
      <c r="O50" s="18" t="s">
        <v>404</v>
      </c>
      <c r="P50" s="20" t="s">
        <v>404</v>
      </c>
      <c r="Q50" s="18" t="n">
        <v>416.27848606</v>
      </c>
      <c r="R50" s="20" t="n">
        <v>13.8703579</v>
      </c>
    </row>
    <row r="51" spans="1:18">
      <c r="A51" s="15" t="s">
        <v>448</v>
      </c>
      <c r="B51" s="17" t="n">
        <v>6866</v>
      </c>
      <c r="C51" s="18">
        <f>(1086.0/B51*100)</f>
        <v/>
      </c>
      <c r="D51" s="19" t="n">
        <v>5780</v>
      </c>
      <c r="E51" s="18" t="n">
        <v>435.49510897</v>
      </c>
      <c r="F51" s="20" t="n">
        <v>7.48690898</v>
      </c>
      <c r="G51" s="18" t="n">
        <v>426.15292466</v>
      </c>
      <c r="H51" s="20" t="n">
        <v>4.02066167</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489.51759768</v>
      </c>
      <c r="F52" s="20" t="n">
        <v>7.54309101</v>
      </c>
      <c r="G52" s="18" t="n">
        <v>487.95147776</v>
      </c>
      <c r="H52" s="20" t="n">
        <v>4.68409388</v>
      </c>
      <c r="I52" s="18" t="n">
        <v>465.87873121</v>
      </c>
      <c r="J52" s="20" t="n">
        <v>16.24037473</v>
      </c>
      <c r="K52" s="18" t="s">
        <v>404</v>
      </c>
      <c r="L52" s="20" t="s">
        <v>404</v>
      </c>
      <c r="M52" s="18" t="s">
        <v>404</v>
      </c>
      <c r="N52" s="20" t="s">
        <v>404</v>
      </c>
      <c r="O52" s="18" t="s">
        <v>404</v>
      </c>
      <c r="P52" s="20" t="s">
        <v>404</v>
      </c>
      <c r="Q52" s="18" t="n">
        <v>470.33753296</v>
      </c>
      <c r="R52" s="20" t="n">
        <v>17.63762582</v>
      </c>
    </row>
    <row r="53" spans="1:18">
      <c r="A53" s="15" t="s">
        <v>450</v>
      </c>
      <c r="B53" s="17" t="n">
        <v>5571</v>
      </c>
      <c r="C53" s="18">
        <f>(0.0/B53*100)</f>
        <v/>
      </c>
      <c r="D53" s="19" t="n">
        <v>5571</v>
      </c>
      <c r="E53" s="18" t="n">
        <v>451.26937701</v>
      </c>
      <c r="F53" s="20" t="n">
        <v>2.59483937</v>
      </c>
      <c r="G53" s="18" t="n">
        <v>436.80998396</v>
      </c>
      <c r="H53" s="20" t="n">
        <v>2.40678624</v>
      </c>
      <c r="I53" s="18" t="n">
        <v>356.7909233</v>
      </c>
      <c r="J53" s="20" t="n">
        <v>9.763562840000001</v>
      </c>
      <c r="K53" s="18" t="s">
        <v>404</v>
      </c>
      <c r="L53" s="20" t="s">
        <v>404</v>
      </c>
      <c r="M53" s="18" t="s">
        <v>404</v>
      </c>
      <c r="N53" s="20" t="s">
        <v>404</v>
      </c>
      <c r="O53" s="18" t="s">
        <v>404</v>
      </c>
      <c r="P53" s="20" t="s">
        <v>404</v>
      </c>
      <c r="Q53" s="18" t="n">
        <v>444.81521721</v>
      </c>
      <c r="R53" s="20" t="n">
        <v>3.98237282</v>
      </c>
    </row>
    <row r="54" spans="1:18">
      <c r="A54" s="15" t="s">
        <v>451</v>
      </c>
      <c r="B54" s="17" t="n">
        <v>4740</v>
      </c>
      <c r="C54" s="18">
        <f>(199.0/B54*100)</f>
        <v/>
      </c>
      <c r="D54" s="19" t="n">
        <v>4541</v>
      </c>
      <c r="E54" s="18" t="n">
        <v>354.91841857</v>
      </c>
      <c r="F54" s="20" t="n">
        <v>6.30391213</v>
      </c>
      <c r="G54" s="18" t="n">
        <v>376.49471095</v>
      </c>
      <c r="H54" s="20" t="n">
        <v>8.660436539999999</v>
      </c>
      <c r="I54" s="18" t="n">
        <v>313.90560392</v>
      </c>
      <c r="J54" s="20" t="n">
        <v>7.82370634</v>
      </c>
      <c r="K54" s="18" t="s">
        <v>404</v>
      </c>
      <c r="L54" s="20" t="s">
        <v>404</v>
      </c>
      <c r="M54" s="18" t="s">
        <v>404</v>
      </c>
      <c r="N54" s="20" t="s">
        <v>404</v>
      </c>
      <c r="O54" s="18" t="s">
        <v>404</v>
      </c>
      <c r="P54" s="20" t="s">
        <v>404</v>
      </c>
      <c r="Q54" s="18" t="n">
        <v>365.50483988</v>
      </c>
      <c r="R54" s="20" t="n">
        <v>7.83195067</v>
      </c>
    </row>
    <row r="55" spans="1:18">
      <c r="A55" s="15" t="s">
        <v>452</v>
      </c>
      <c r="B55" s="17" t="n">
        <v>5316</v>
      </c>
      <c r="C55" s="18">
        <f>(43.0/B55*100)</f>
        <v/>
      </c>
      <c r="D55" s="19" t="n">
        <v>5273</v>
      </c>
      <c r="E55" s="18" t="n">
        <v>402.67825927</v>
      </c>
      <c r="F55" s="20" t="n">
        <v>4.40861805</v>
      </c>
      <c r="G55" s="18" t="n">
        <v>396.91999192</v>
      </c>
      <c r="H55" s="20" t="n">
        <v>7.67438101</v>
      </c>
      <c r="I55" s="18" t="s">
        <v>404</v>
      </c>
      <c r="J55" s="20" t="s">
        <v>404</v>
      </c>
      <c r="K55" s="18" t="s">
        <v>404</v>
      </c>
      <c r="L55" s="20" t="s">
        <v>404</v>
      </c>
      <c r="M55" s="18" t="s">
        <v>404</v>
      </c>
      <c r="N55" s="20" t="s">
        <v>404</v>
      </c>
      <c r="O55" s="18" t="n">
        <v>414.66399853</v>
      </c>
      <c r="P55" s="20" t="n">
        <v>7.28428671</v>
      </c>
      <c r="Q55" s="18" t="n">
        <v>399.71914571</v>
      </c>
      <c r="R55" s="20" t="n">
        <v>5.78374822</v>
      </c>
    </row>
    <row r="56" spans="1:18">
      <c r="A56" s="15" t="s">
        <v>453</v>
      </c>
      <c r="B56" s="17" t="n">
        <v>5359</v>
      </c>
      <c r="C56" s="18">
        <f>(0.0/B56*100)</f>
        <v/>
      </c>
      <c r="D56" s="19" t="n">
        <v>5359</v>
      </c>
      <c r="E56" s="18" t="n">
        <v>520.10600685</v>
      </c>
      <c r="F56" s="20" t="n">
        <v>4.11119967</v>
      </c>
      <c r="G56" s="18" t="n">
        <v>538.97726434</v>
      </c>
      <c r="H56" s="20" t="n">
        <v>6.30182154</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395.56137838</v>
      </c>
      <c r="F57" s="20" t="n">
        <v>3.12433855</v>
      </c>
      <c r="G57" s="18" t="n">
        <v>400.25610318</v>
      </c>
      <c r="H57" s="20" t="n">
        <v>24.70787963</v>
      </c>
      <c r="I57" s="18" t="s">
        <v>404</v>
      </c>
      <c r="J57" s="20" t="s">
        <v>404</v>
      </c>
      <c r="K57" s="18" t="s">
        <v>404</v>
      </c>
      <c r="L57" s="20" t="s">
        <v>404</v>
      </c>
      <c r="M57" s="18" t="s">
        <v>404</v>
      </c>
      <c r="N57" s="20" t="s">
        <v>404</v>
      </c>
      <c r="O57" s="18" t="s">
        <v>404</v>
      </c>
      <c r="P57" s="20" t="s">
        <v>404</v>
      </c>
      <c r="Q57" s="18" t="n">
        <v>409.23484674</v>
      </c>
      <c r="R57" s="20" t="n">
        <v>12.35011807</v>
      </c>
    </row>
    <row r="58" spans="1:18">
      <c r="A58" s="15" t="s">
        <v>455</v>
      </c>
      <c r="B58" s="17" t="n">
        <v>7267</v>
      </c>
      <c r="C58" s="18">
        <f>(0.0/B58*100)</f>
        <v/>
      </c>
      <c r="D58" s="19" t="n">
        <v>7267</v>
      </c>
      <c r="E58" s="18" t="n">
        <v>413.17198989</v>
      </c>
      <c r="F58" s="20" t="n">
        <v>5.61987656</v>
      </c>
      <c r="G58" s="18" t="n">
        <v>391.97740622</v>
      </c>
      <c r="H58" s="20" t="n">
        <v>10.48579125</v>
      </c>
      <c r="I58" s="18" t="s">
        <v>404</v>
      </c>
      <c r="J58" s="20" t="s">
        <v>404</v>
      </c>
      <c r="K58" s="18" t="s">
        <v>404</v>
      </c>
      <c r="L58" s="20" t="s">
        <v>404</v>
      </c>
      <c r="M58" s="18" t="s">
        <v>404</v>
      </c>
      <c r="N58" s="20" t="s">
        <v>404</v>
      </c>
      <c r="O58" s="18" t="s">
        <v>404</v>
      </c>
      <c r="P58" s="20" t="s">
        <v>404</v>
      </c>
      <c r="Q58" s="18" t="n">
        <v>409.00930848</v>
      </c>
      <c r="R58" s="20" t="n">
        <v>5.29362923</v>
      </c>
    </row>
    <row r="59" spans="1:18">
      <c r="A59" s="15" t="s">
        <v>456</v>
      </c>
      <c r="B59" s="17" t="n">
        <v>4826</v>
      </c>
      <c r="C59" s="18">
        <f>(0.0/B59*100)</f>
        <v/>
      </c>
      <c r="D59" s="19" t="n">
        <v>4826</v>
      </c>
      <c r="E59" s="18" t="n">
        <v>346.63024871</v>
      </c>
      <c r="F59" s="20" t="n">
        <v>2.6077995</v>
      </c>
      <c r="G59" s="18" t="n">
        <v>348.63073826</v>
      </c>
      <c r="H59" s="20" t="n">
        <v>2.9234703</v>
      </c>
      <c r="I59" s="18" t="s">
        <v>404</v>
      </c>
      <c r="J59" s="20" t="s">
        <v>404</v>
      </c>
      <c r="K59" s="18" t="s">
        <v>404</v>
      </c>
      <c r="L59" s="20" t="s">
        <v>404</v>
      </c>
      <c r="M59" s="18" t="s">
        <v>404</v>
      </c>
      <c r="N59" s="20" t="s">
        <v>404</v>
      </c>
      <c r="O59" s="18" t="s">
        <v>404</v>
      </c>
      <c r="P59" s="20" t="s">
        <v>404</v>
      </c>
      <c r="Q59" s="18" t="n">
        <v>346.52264775</v>
      </c>
      <c r="R59" s="20" t="n">
        <v>2.93083948</v>
      </c>
    </row>
    <row r="60" spans="1:18">
      <c r="A60" s="15" t="s">
        <v>457</v>
      </c>
      <c r="B60" s="17" t="n">
        <v>4546</v>
      </c>
      <c r="C60" s="18">
        <f>(0.0/B60*100)</f>
        <v/>
      </c>
      <c r="D60" s="19" t="n">
        <v>4546</v>
      </c>
      <c r="E60" s="18" t="n">
        <v>345.1168171</v>
      </c>
      <c r="F60" s="20" t="n">
        <v>6.93767508</v>
      </c>
      <c r="G60" s="18" t="n">
        <v>377.54369867</v>
      </c>
      <c r="H60" s="20" t="n">
        <v>21.86601136</v>
      </c>
      <c r="I60" s="18" t="s">
        <v>404</v>
      </c>
      <c r="J60" s="20" t="s">
        <v>404</v>
      </c>
      <c r="K60" s="18" t="s">
        <v>404</v>
      </c>
      <c r="L60" s="20" t="s">
        <v>404</v>
      </c>
      <c r="M60" s="18" t="s">
        <v>404</v>
      </c>
      <c r="N60" s="20" t="s">
        <v>404</v>
      </c>
      <c r="O60" s="18" t="s">
        <v>404</v>
      </c>
      <c r="P60" s="20" t="s">
        <v>404</v>
      </c>
      <c r="Q60" s="18" t="n">
        <v>344.44703388</v>
      </c>
      <c r="R60" s="20" t="n">
        <v>8.213117029999999</v>
      </c>
    </row>
    <row r="61" spans="1:18">
      <c r="A61" s="15" t="s">
        <v>458</v>
      </c>
      <c r="B61" s="17" t="n">
        <v>6525</v>
      </c>
      <c r="C61" s="18">
        <f>(0.0/B61*100)</f>
        <v/>
      </c>
      <c r="D61" s="19" t="n">
        <v>6525</v>
      </c>
      <c r="E61" s="18" t="n">
        <v>468.82358388</v>
      </c>
      <c r="F61" s="20" t="n">
        <v>3.76326271</v>
      </c>
      <c r="G61" s="18" t="n">
        <v>473.97417927</v>
      </c>
      <c r="H61" s="20" t="n">
        <v>5.6395097</v>
      </c>
      <c r="I61" s="18" t="n">
        <v>407.56193473</v>
      </c>
      <c r="J61" s="20" t="n">
        <v>16.00123892</v>
      </c>
      <c r="K61" s="18" t="s">
        <v>404</v>
      </c>
      <c r="L61" s="20" t="s">
        <v>404</v>
      </c>
      <c r="M61" s="18" t="s">
        <v>404</v>
      </c>
      <c r="N61" s="20" t="s">
        <v>404</v>
      </c>
      <c r="O61" s="18" t="s">
        <v>404</v>
      </c>
      <c r="P61" s="20" t="s">
        <v>404</v>
      </c>
      <c r="Q61" s="18" t="n">
        <v>488.59289699</v>
      </c>
      <c r="R61" s="20" t="n">
        <v>10.1094702</v>
      </c>
    </row>
    <row r="62" spans="1:18">
      <c r="A62" s="15" t="s">
        <v>459</v>
      </c>
      <c r="B62" s="17" t="n">
        <v>4476</v>
      </c>
      <c r="C62" s="18">
        <f>(0.0/B62*100)</f>
        <v/>
      </c>
      <c r="D62" s="19" t="n">
        <v>4476</v>
      </c>
      <c r="E62" s="18" t="n">
        <v>505.34598013</v>
      </c>
      <c r="F62" s="20" t="n">
        <v>1.76404099</v>
      </c>
      <c r="G62" s="18" t="n">
        <v>518.84044564</v>
      </c>
      <c r="H62" s="20" t="n">
        <v>2.15236</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355.08447496</v>
      </c>
      <c r="F63" s="20" t="n">
        <v>2.31874275</v>
      </c>
      <c r="G63" s="18" t="n">
        <v>349.92445655</v>
      </c>
      <c r="H63" s="20" t="n">
        <v>3.21919897</v>
      </c>
      <c r="I63" s="18" t="s">
        <v>404</v>
      </c>
      <c r="J63" s="20" t="s">
        <v>404</v>
      </c>
      <c r="K63" s="18" t="s">
        <v>404</v>
      </c>
      <c r="L63" s="20" t="s">
        <v>404</v>
      </c>
      <c r="M63" s="18" t="s">
        <v>404</v>
      </c>
      <c r="N63" s="20" t="s">
        <v>404</v>
      </c>
      <c r="O63" s="18" t="s">
        <v>404</v>
      </c>
      <c r="P63" s="20" t="s">
        <v>404</v>
      </c>
      <c r="Q63" s="18" t="n">
        <v>347.91618887</v>
      </c>
      <c r="R63" s="20" t="n">
        <v>2.82900962</v>
      </c>
    </row>
    <row r="64" spans="1:18">
      <c r="A64" s="15" t="s">
        <v>461</v>
      </c>
      <c r="B64" s="17" t="n">
        <v>3634</v>
      </c>
      <c r="C64" s="18">
        <f>(27.0/B64*100)</f>
        <v/>
      </c>
      <c r="D64" s="19" t="n">
        <v>3607</v>
      </c>
      <c r="E64" s="18" t="n">
        <v>436.62617642</v>
      </c>
      <c r="F64" s="20" t="n">
        <v>2.13977627</v>
      </c>
      <c r="G64" s="18" t="n">
        <v>487.56525385</v>
      </c>
      <c r="H64" s="20" t="n">
        <v>5.30926629</v>
      </c>
      <c r="I64" s="18" t="s">
        <v>404</v>
      </c>
      <c r="J64" s="20" t="s">
        <v>404</v>
      </c>
      <c r="K64" s="18" t="s">
        <v>404</v>
      </c>
      <c r="L64" s="20" t="s">
        <v>404</v>
      </c>
      <c r="M64" s="18" t="s">
        <v>404</v>
      </c>
      <c r="N64" s="20" t="s">
        <v>404</v>
      </c>
      <c r="O64" s="18" t="s">
        <v>404</v>
      </c>
      <c r="P64" s="20" t="s">
        <v>404</v>
      </c>
      <c r="Q64" s="18" t="n">
        <v>470.8062854</v>
      </c>
      <c r="R64" s="20" t="n">
        <v>3.92483876</v>
      </c>
    </row>
    <row r="65" spans="1:18">
      <c r="A65" s="15" t="s">
        <v>462</v>
      </c>
      <c r="B65" s="17" t="n">
        <v>5325</v>
      </c>
      <c r="C65" s="18">
        <f>(0.0/B65*100)</f>
        <v/>
      </c>
      <c r="D65" s="19" t="n">
        <v>5325</v>
      </c>
      <c r="E65" s="18" t="n">
        <v>414.92307213</v>
      </c>
      <c r="F65" s="20" t="n">
        <v>2.49170336</v>
      </c>
      <c r="G65" s="18" t="n">
        <v>428.90839751</v>
      </c>
      <c r="H65" s="20" t="n">
        <v>15.69732891</v>
      </c>
      <c r="I65" s="18" t="s">
        <v>404</v>
      </c>
      <c r="J65" s="20" t="s">
        <v>404</v>
      </c>
      <c r="K65" s="18" t="s">
        <v>404</v>
      </c>
      <c r="L65" s="20" t="s">
        <v>404</v>
      </c>
      <c r="M65" s="18" t="s">
        <v>404</v>
      </c>
      <c r="N65" s="20" t="s">
        <v>404</v>
      </c>
      <c r="O65" s="18" t="s">
        <v>404</v>
      </c>
      <c r="P65" s="20" t="s">
        <v>404</v>
      </c>
      <c r="Q65" s="18" t="n">
        <v>457.84358891</v>
      </c>
      <c r="R65" s="20" t="n">
        <v>26.03592644</v>
      </c>
    </row>
    <row r="66" spans="1:18">
      <c r="A66" s="15" t="s">
        <v>463</v>
      </c>
      <c r="B66" s="17" t="n">
        <v>5665</v>
      </c>
      <c r="C66" s="18">
        <f>(0.0/B66*100)</f>
        <v/>
      </c>
      <c r="D66" s="19" t="n">
        <v>5665</v>
      </c>
      <c r="E66" s="18" t="n">
        <v>413.41892791</v>
      </c>
      <c r="F66" s="20" t="n">
        <v>2.81491763</v>
      </c>
      <c r="G66" s="18" t="n">
        <v>437.96391474</v>
      </c>
      <c r="H66" s="20" t="n">
        <v>2.2983505</v>
      </c>
      <c r="I66" s="18" t="n">
        <v>401.1198273</v>
      </c>
      <c r="J66" s="20" t="n">
        <v>8.40525079</v>
      </c>
      <c r="K66" s="18" t="s">
        <v>404</v>
      </c>
      <c r="L66" s="20" t="s">
        <v>404</v>
      </c>
      <c r="M66" s="18" t="s">
        <v>404</v>
      </c>
      <c r="N66" s="20" t="s">
        <v>404</v>
      </c>
      <c r="O66" s="18" t="s">
        <v>404</v>
      </c>
      <c r="P66" s="20" t="s">
        <v>404</v>
      </c>
      <c r="Q66" s="18" t="n">
        <v>410.57168597</v>
      </c>
      <c r="R66" s="20" t="n">
        <v>4.32687477</v>
      </c>
    </row>
    <row r="67" spans="1:18">
      <c r="A67" s="15" t="s">
        <v>464</v>
      </c>
      <c r="B67" s="17" t="n">
        <v>6971</v>
      </c>
      <c r="C67" s="18">
        <f>(0.0/B67*100)</f>
        <v/>
      </c>
      <c r="D67" s="19" t="n">
        <v>6971</v>
      </c>
      <c r="E67" s="18" t="n">
        <v>400.14334586</v>
      </c>
      <c r="F67" s="20" t="n">
        <v>4.63429213</v>
      </c>
      <c r="G67" s="18" t="n">
        <v>388.54025122</v>
      </c>
      <c r="H67" s="20" t="n">
        <v>6.69526849</v>
      </c>
      <c r="I67" s="18" t="n">
        <v>365.65704791</v>
      </c>
      <c r="J67" s="20" t="n">
        <v>12.57179229</v>
      </c>
      <c r="K67" s="18" t="s">
        <v>404</v>
      </c>
      <c r="L67" s="20" t="s">
        <v>404</v>
      </c>
      <c r="M67" s="18" t="s">
        <v>404</v>
      </c>
      <c r="N67" s="20" t="s">
        <v>404</v>
      </c>
      <c r="O67" s="18" t="s">
        <v>404</v>
      </c>
      <c r="P67" s="20" t="s">
        <v>404</v>
      </c>
      <c r="Q67" s="18" t="n">
        <v>401.87715065</v>
      </c>
      <c r="R67" s="20" t="n">
        <v>8.3163629</v>
      </c>
    </row>
    <row r="68" spans="1:18">
      <c r="A68" s="15" t="s">
        <v>465</v>
      </c>
      <c r="B68" s="17" t="n">
        <v>12083</v>
      </c>
      <c r="C68" s="18">
        <f>(0.0/B68*100)</f>
        <v/>
      </c>
      <c r="D68" s="19" t="n">
        <v>12083</v>
      </c>
      <c r="E68" s="18" t="n">
        <v>400.66442037</v>
      </c>
      <c r="F68" s="20" t="n">
        <v>1.11306262</v>
      </c>
      <c r="G68" s="18" t="n">
        <v>419.00906428</v>
      </c>
      <c r="H68" s="20" t="n">
        <v>3.54356921</v>
      </c>
      <c r="I68" s="18" t="n">
        <v>419.08063999</v>
      </c>
      <c r="J68" s="20" t="n">
        <v>12.98040002</v>
      </c>
      <c r="K68" s="18" t="s">
        <v>404</v>
      </c>
      <c r="L68" s="20" t="s">
        <v>404</v>
      </c>
      <c r="M68" s="18" t="s">
        <v>404</v>
      </c>
      <c r="N68" s="20" t="s">
        <v>404</v>
      </c>
      <c r="O68" s="18" t="s">
        <v>404</v>
      </c>
      <c r="P68" s="20" t="s">
        <v>404</v>
      </c>
      <c r="Q68" s="18" t="n">
        <v>399.20295313</v>
      </c>
      <c r="R68" s="20" t="n">
        <v>4.17702927</v>
      </c>
    </row>
    <row r="69" spans="1:18">
      <c r="A69" s="15" t="s">
        <v>466</v>
      </c>
      <c r="B69" s="17" t="n">
        <v>4876</v>
      </c>
      <c r="C69" s="18">
        <f>(0.0/B69*100)</f>
        <v/>
      </c>
      <c r="D69" s="19" t="n">
        <v>4876</v>
      </c>
      <c r="E69" s="18" t="n">
        <v>435.80211969</v>
      </c>
      <c r="F69" s="20" t="n">
        <v>4.87307618</v>
      </c>
      <c r="G69" s="18" t="n">
        <v>450.92055162</v>
      </c>
      <c r="H69" s="20" t="n">
        <v>11.62875954</v>
      </c>
      <c r="I69" s="18" t="s">
        <v>404</v>
      </c>
      <c r="J69" s="20" t="s">
        <v>404</v>
      </c>
      <c r="K69" s="18" t="s">
        <v>404</v>
      </c>
      <c r="L69" s="20" t="s">
        <v>404</v>
      </c>
      <c r="M69" s="18" t="s">
        <v>404</v>
      </c>
      <c r="N69" s="20" t="s">
        <v>404</v>
      </c>
      <c r="O69" s="18" t="s">
        <v>404</v>
      </c>
      <c r="P69" s="20" t="s">
        <v>404</v>
      </c>
      <c r="Q69" s="18" t="n">
        <v>391.06834279</v>
      </c>
      <c r="R69" s="20" t="n">
        <v>13.40036878</v>
      </c>
    </row>
    <row r="70" spans="1:18">
      <c r="A70" s="15" t="s">
        <v>467</v>
      </c>
      <c r="B70" s="17" t="n">
        <v>6036</v>
      </c>
      <c r="C70" s="18">
        <f>(0.0/B70*100)</f>
        <v/>
      </c>
      <c r="D70" s="19" t="n">
        <v>6036</v>
      </c>
      <c r="E70" s="18" t="n">
        <v>495.28814364</v>
      </c>
      <c r="F70" s="20" t="n">
        <v>3.24218544</v>
      </c>
      <c r="G70" s="18" t="n">
        <v>471.71141684</v>
      </c>
      <c r="H70" s="20" t="n">
        <v>12.78232972</v>
      </c>
      <c r="I70" s="18" t="s">
        <v>404</v>
      </c>
      <c r="J70" s="20" t="s">
        <v>404</v>
      </c>
      <c r="K70" s="18" t="s">
        <v>404</v>
      </c>
      <c r="L70" s="20" t="s">
        <v>404</v>
      </c>
      <c r="M70" s="18" t="s">
        <v>404</v>
      </c>
      <c r="N70" s="20" t="s">
        <v>404</v>
      </c>
      <c r="O70" s="18" t="s">
        <v>404</v>
      </c>
      <c r="P70" s="20" t="s">
        <v>404</v>
      </c>
      <c r="Q70" s="18" t="n">
        <v>509.40155981</v>
      </c>
      <c r="R70" s="20" t="n">
        <v>22.93193034</v>
      </c>
    </row>
    <row r="71" spans="1:18">
      <c r="A71" s="15" t="s">
        <v>468</v>
      </c>
      <c r="B71" s="17" t="n">
        <v>6115</v>
      </c>
      <c r="C71" s="18">
        <f>(0.0/B71*100)</f>
        <v/>
      </c>
      <c r="D71" s="19" t="n">
        <v>6115</v>
      </c>
      <c r="E71" s="18" t="n">
        <v>532.66267338</v>
      </c>
      <c r="F71" s="20" t="n">
        <v>1.61438185</v>
      </c>
      <c r="G71" s="18" t="n">
        <v>616.33655722</v>
      </c>
      <c r="H71" s="20" t="n">
        <v>7.30190263</v>
      </c>
      <c r="I71" s="18" t="n">
        <v>477.62548649</v>
      </c>
      <c r="J71" s="20" t="n">
        <v>16.94240927</v>
      </c>
      <c r="K71" s="18" t="s">
        <v>404</v>
      </c>
      <c r="L71" s="20" t="s">
        <v>404</v>
      </c>
      <c r="M71" s="18" t="s">
        <v>404</v>
      </c>
      <c r="N71" s="20" t="s">
        <v>404</v>
      </c>
      <c r="O71" s="18" t="s">
        <v>404</v>
      </c>
      <c r="P71" s="20" t="s">
        <v>404</v>
      </c>
      <c r="Q71" s="18" t="n">
        <v>529.28484975</v>
      </c>
      <c r="R71" s="20" t="n">
        <v>10.02870857</v>
      </c>
    </row>
    <row r="72" spans="1:18">
      <c r="A72" s="15" t="s">
        <v>469</v>
      </c>
      <c r="B72" s="17" t="n">
        <v>7708</v>
      </c>
      <c r="C72" s="18">
        <f>(0.0/B72*100)</f>
        <v/>
      </c>
      <c r="D72" s="19" t="n">
        <v>7708</v>
      </c>
      <c r="E72" s="18" t="n">
        <v>501.10065308</v>
      </c>
      <c r="F72" s="20" t="n">
        <v>3.5113023</v>
      </c>
      <c r="G72" s="18" t="n">
        <v>490.61079245</v>
      </c>
      <c r="H72" s="20" t="n">
        <v>6.97600562</v>
      </c>
      <c r="I72" s="18" t="n">
        <v>426.00518293</v>
      </c>
      <c r="J72" s="20" t="n">
        <v>18.70621183</v>
      </c>
      <c r="K72" s="18" t="s">
        <v>404</v>
      </c>
      <c r="L72" s="20" t="s">
        <v>404</v>
      </c>
      <c r="M72" s="18" t="s">
        <v>404</v>
      </c>
      <c r="N72" s="20" t="s">
        <v>404</v>
      </c>
      <c r="O72" s="18" t="s">
        <v>404</v>
      </c>
      <c r="P72" s="20" t="s">
        <v>404</v>
      </c>
      <c r="Q72" s="18" t="n">
        <v>518.66592088</v>
      </c>
      <c r="R72" s="20" t="n">
        <v>9.77663158</v>
      </c>
    </row>
    <row r="73" spans="1:18">
      <c r="A73" s="15" t="s">
        <v>470</v>
      </c>
      <c r="B73" s="17" t="n">
        <v>8249</v>
      </c>
      <c r="C73" s="18">
        <f>(0.0/B73*100)</f>
        <v/>
      </c>
      <c r="D73" s="19" t="n">
        <v>8249</v>
      </c>
      <c r="E73" s="18" t="n">
        <v>409.75035762</v>
      </c>
      <c r="F73" s="20" t="n">
        <v>3.48405627</v>
      </c>
      <c r="G73" s="18" t="n">
        <v>406.84092011</v>
      </c>
      <c r="H73" s="20" t="n">
        <v>15.05172525</v>
      </c>
      <c r="I73" s="18" t="n">
        <v>416.92023458</v>
      </c>
      <c r="J73" s="20" t="n">
        <v>15.6110997</v>
      </c>
      <c r="K73" s="18" t="s">
        <v>404</v>
      </c>
      <c r="L73" s="20" t="s">
        <v>404</v>
      </c>
      <c r="M73" s="18" t="s">
        <v>404</v>
      </c>
      <c r="N73" s="20" t="s">
        <v>404</v>
      </c>
      <c r="O73" s="18" t="s">
        <v>404</v>
      </c>
      <c r="P73" s="20" t="s">
        <v>404</v>
      </c>
      <c r="Q73" s="18" t="n">
        <v>392.34488215</v>
      </c>
      <c r="R73" s="20" t="n">
        <v>29.75225176</v>
      </c>
    </row>
    <row r="74" spans="1:18">
      <c r="A74" s="15" t="s">
        <v>471</v>
      </c>
      <c r="B74" s="17" t="n">
        <v>4692</v>
      </c>
      <c r="C74" s="18">
        <f>(484.0/B74*100)</f>
        <v/>
      </c>
      <c r="D74" s="19" t="n">
        <v>4208</v>
      </c>
      <c r="E74" s="18" t="n">
        <v>425.30959609</v>
      </c>
      <c r="F74" s="20" t="n">
        <v>1.97188605</v>
      </c>
      <c r="G74" s="18" t="n">
        <v>419.71812507</v>
      </c>
      <c r="H74" s="20" t="n">
        <v>3.33013753</v>
      </c>
      <c r="I74" s="18" t="s">
        <v>404</v>
      </c>
      <c r="J74" s="20" t="s">
        <v>404</v>
      </c>
      <c r="K74" s="18" t="s">
        <v>404</v>
      </c>
      <c r="L74" s="20" t="s">
        <v>404</v>
      </c>
      <c r="M74" s="18" t="s">
        <v>404</v>
      </c>
      <c r="N74" s="20" t="s">
        <v>404</v>
      </c>
      <c r="O74" s="18" t="s">
        <v>404</v>
      </c>
      <c r="P74" s="20" t="s">
        <v>404</v>
      </c>
      <c r="Q74" s="18" t="n">
        <v>427.18081512</v>
      </c>
      <c r="R74" s="20" t="n">
        <v>3.37483512</v>
      </c>
    </row>
    <row r="75" spans="1:18">
      <c r="A75" s="15" t="s">
        <v>472</v>
      </c>
      <c r="B75" s="17" t="n">
        <v>5375</v>
      </c>
      <c r="C75" s="18">
        <f>(483.0/B75*100)</f>
        <v/>
      </c>
      <c r="D75" s="19" t="n">
        <v>4892</v>
      </c>
      <c r="E75" s="18" t="n">
        <v>358.63197056</v>
      </c>
      <c r="F75" s="20" t="n">
        <v>5.14066298</v>
      </c>
      <c r="G75" s="18" t="n">
        <v>365.12463943</v>
      </c>
      <c r="H75" s="20" t="n">
        <v>7.91819328</v>
      </c>
      <c r="I75" s="18" t="n">
        <v>358.71755534</v>
      </c>
      <c r="J75" s="20" t="n">
        <v>17.67561445</v>
      </c>
      <c r="K75" s="18" t="s">
        <v>404</v>
      </c>
      <c r="L75" s="20" t="s">
        <v>404</v>
      </c>
      <c r="M75" s="18" t="s">
        <v>404</v>
      </c>
      <c r="N75" s="20" t="s">
        <v>404</v>
      </c>
      <c r="O75" s="18" t="s">
        <v>404</v>
      </c>
      <c r="P75" s="20" t="s">
        <v>404</v>
      </c>
      <c r="Q75" s="18" t="n">
        <v>374.91366388</v>
      </c>
      <c r="R75" s="20" t="n">
        <v>10.80736789</v>
      </c>
    </row>
    <row r="76" spans="1:18">
      <c r="A76" s="15" t="s">
        <v>473</v>
      </c>
      <c r="B76" s="17" t="n">
        <v>14167</v>
      </c>
      <c r="C76" s="18">
        <f>(1400.0/B76*100)</f>
        <v/>
      </c>
      <c r="D76" s="19" t="n">
        <v>12767</v>
      </c>
      <c r="E76" s="18" t="n">
        <v>439.04717678</v>
      </c>
      <c r="F76" s="20" t="n">
        <v>3.22907517</v>
      </c>
      <c r="G76" s="18" t="n">
        <v>458.83000629</v>
      </c>
      <c r="H76" s="20" t="n">
        <v>15.16419696</v>
      </c>
      <c r="I76" s="18" t="n">
        <v>386.2476441</v>
      </c>
      <c r="J76" s="20" t="n">
        <v>13.56131252</v>
      </c>
      <c r="K76" s="18" t="s">
        <v>404</v>
      </c>
      <c r="L76" s="20" t="s">
        <v>404</v>
      </c>
      <c r="M76" s="18" t="s">
        <v>404</v>
      </c>
      <c r="N76" s="20" t="s">
        <v>404</v>
      </c>
      <c r="O76" s="18" t="s">
        <v>404</v>
      </c>
      <c r="P76" s="20" t="s">
        <v>404</v>
      </c>
      <c r="Q76" s="18" t="n">
        <v>421.54387778</v>
      </c>
      <c r="R76" s="20" t="n">
        <v>13.10013284</v>
      </c>
    </row>
    <row r="77" spans="1:18">
      <c r="A77" s="15" t="s">
        <v>474</v>
      </c>
      <c r="B77" s="17" t="n">
        <v>6062</v>
      </c>
      <c r="C77" s="18">
        <f>(0.0/B77*100)</f>
        <v/>
      </c>
      <c r="D77" s="19" t="n">
        <v>6062</v>
      </c>
      <c r="E77" s="18" t="n">
        <v>430.55885064</v>
      </c>
      <c r="F77" s="20" t="n">
        <v>9.043916340000001</v>
      </c>
      <c r="G77" s="18" t="n">
        <v>439.79649173</v>
      </c>
      <c r="H77" s="20" t="n">
        <v>5.80643769</v>
      </c>
      <c r="I77" s="18" t="n">
        <v>401.77446444</v>
      </c>
      <c r="J77" s="20" t="n">
        <v>17.10869405</v>
      </c>
      <c r="K77" s="18" t="s">
        <v>404</v>
      </c>
      <c r="L77" s="20" t="s">
        <v>404</v>
      </c>
      <c r="M77" s="18" t="s">
        <v>404</v>
      </c>
      <c r="N77" s="20" t="s">
        <v>404</v>
      </c>
      <c r="O77" s="18" t="s">
        <v>404</v>
      </c>
      <c r="P77" s="20" t="s">
        <v>404</v>
      </c>
      <c r="Q77" s="18" t="n">
        <v>441.32278178</v>
      </c>
      <c r="R77" s="20" t="n">
        <v>7.37945407</v>
      </c>
    </row>
    <row r="78" spans="1:18">
      <c r="A78" s="15" t="s">
        <v>475</v>
      </c>
      <c r="B78" s="17" t="n">
        <v>5826</v>
      </c>
      <c r="C78" s="18">
        <f>(0.0/B78*100)</f>
        <v/>
      </c>
      <c r="D78" s="19" t="n">
        <v>5826</v>
      </c>
      <c r="E78" s="18" t="n">
        <v>483.01400046</v>
      </c>
      <c r="F78" s="20" t="n">
        <v>5.42084928</v>
      </c>
      <c r="G78" s="18" t="n">
        <v>495.16348012</v>
      </c>
      <c r="H78" s="20" t="n">
        <v>10.81416554</v>
      </c>
      <c r="I78" s="18" t="s">
        <v>404</v>
      </c>
      <c r="J78" s="20" t="s">
        <v>404</v>
      </c>
      <c r="K78" s="18" t="s">
        <v>404</v>
      </c>
      <c r="L78" s="20" t="s">
        <v>404</v>
      </c>
      <c r="M78" s="18" t="s">
        <v>404</v>
      </c>
      <c r="N78" s="20" t="s">
        <v>404</v>
      </c>
      <c r="O78" s="18" t="s">
        <v>404</v>
      </c>
      <c r="P78" s="20" t="s">
        <v>404</v>
      </c>
      <c r="Q78" s="18" t="n">
        <v>490.75032378</v>
      </c>
      <c r="R78" s="20" t="n">
        <v>6.77776133</v>
      </c>
    </row>
    <row customHeight="1" ht="25" r="79" spans="1:18">
      <c r="A79" s="15" t="s">
        <v>476</v>
      </c>
      <c r="B79" s="17" t="n">
        <v>1657</v>
      </c>
      <c r="C79" s="18">
        <f>(21.0/B79*100)</f>
        <v/>
      </c>
      <c r="D79" s="19" t="n">
        <v>1636</v>
      </c>
      <c r="E79" s="18" t="n">
        <v>458.37139808</v>
      </c>
      <c r="F79" s="20" t="n">
        <v>9.627837639999999</v>
      </c>
      <c r="G79" s="18" t="n">
        <v>491.99195938</v>
      </c>
      <c r="H79" s="20" t="n">
        <v>12.59064799</v>
      </c>
      <c r="I79" s="18" t="s">
        <v>404</v>
      </c>
      <c r="J79" s="20" t="s">
        <v>404</v>
      </c>
      <c r="K79" s="18" t="s">
        <v>404</v>
      </c>
      <c r="L79" s="20" t="s">
        <v>404</v>
      </c>
      <c r="M79" s="18" t="s">
        <v>404</v>
      </c>
      <c r="N79" s="20" t="s">
        <v>404</v>
      </c>
      <c r="O79" s="18" t="s">
        <v>404</v>
      </c>
      <c r="P79" s="20" t="s">
        <v>404</v>
      </c>
      <c r="Q79" s="18" t="n">
        <v>478.40327121</v>
      </c>
      <c r="R79" s="20" t="n">
        <v>16.74934412</v>
      </c>
    </row>
    <row r="80" spans="1:18">
      <c r="A80" s="15" t="s">
        <v>477</v>
      </c>
      <c r="B80" s="17" t="n">
        <v>7841</v>
      </c>
      <c r="C80" s="18">
        <f>(0.0/B80*100)</f>
        <v/>
      </c>
      <c r="D80" s="19" t="n">
        <v>7841</v>
      </c>
      <c r="E80" s="18" t="n">
        <v>428.09844591</v>
      </c>
      <c r="F80" s="20" t="n">
        <v>3.65316765</v>
      </c>
      <c r="G80" s="18" t="n">
        <v>408.43530051</v>
      </c>
      <c r="H80" s="20" t="n">
        <v>18.68518513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428.14972195</v>
      </c>
      <c r="F81" s="20" t="n">
        <v>3.85305115</v>
      </c>
      <c r="G81" s="18" t="n">
        <v>445.38643821</v>
      </c>
      <c r="H81" s="20" t="n">
        <v>11.04636118</v>
      </c>
      <c r="I81" s="18" t="n">
        <v>505.675185</v>
      </c>
      <c r="J81" s="20" t="n">
        <v>7.77493105</v>
      </c>
      <c r="K81" s="18" t="s">
        <v>404</v>
      </c>
      <c r="L81" s="20" t="s">
        <v>404</v>
      </c>
      <c r="M81" s="18" t="s">
        <v>404</v>
      </c>
      <c r="N81" s="20" t="s">
        <v>404</v>
      </c>
      <c r="O81" s="18" t="s">
        <v>404</v>
      </c>
      <c r="P81" s="20" t="s">
        <v>404</v>
      </c>
      <c r="Q81" s="18" t="n">
        <v>455.05664642</v>
      </c>
      <c r="R81" s="20" t="n">
        <v>19.68916909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503.1211821</v>
      </c>
      <c r="F7" s="20" t="n">
        <v>2.96424722</v>
      </c>
      <c r="G7" s="18" t="n">
        <v>505.6486184</v>
      </c>
      <c r="H7" s="20" t="n">
        <v>3.48795094</v>
      </c>
      <c r="I7" s="18" t="s">
        <v>404</v>
      </c>
      <c r="J7" s="20" t="s">
        <v>404</v>
      </c>
      <c r="K7" s="18" t="s">
        <v>404</v>
      </c>
      <c r="L7" s="20" t="s">
        <v>404</v>
      </c>
      <c r="M7" s="18" t="s">
        <v>404</v>
      </c>
      <c r="N7" s="20" t="s">
        <v>404</v>
      </c>
      <c r="O7" s="18" t="s">
        <v>404</v>
      </c>
      <c r="P7" s="20" t="s">
        <v>404</v>
      </c>
      <c r="Q7" s="18" t="n">
        <v>495.08248719</v>
      </c>
      <c r="R7" s="20" t="n">
        <v>7.81173187</v>
      </c>
    </row>
    <row r="8" spans="1:18">
      <c r="A8" s="15" t="s">
        <v>405</v>
      </c>
      <c r="B8" s="17" t="n">
        <v>7007</v>
      </c>
      <c r="C8" s="18">
        <f>(0.0/B8*100)</f>
        <v/>
      </c>
      <c r="D8" s="19" t="n">
        <v>7007</v>
      </c>
      <c r="E8" s="18" t="n">
        <v>489.00342367</v>
      </c>
      <c r="F8" s="20" t="n">
        <v>6.69546273</v>
      </c>
      <c r="G8" s="18" t="n">
        <v>480.31330646</v>
      </c>
      <c r="H8" s="20" t="n">
        <v>6.1357976</v>
      </c>
      <c r="I8" s="18" t="n">
        <v>466.6088784</v>
      </c>
      <c r="J8" s="20" t="n">
        <v>20.70904875</v>
      </c>
      <c r="K8" s="18" t="s">
        <v>404</v>
      </c>
      <c r="L8" s="20" t="s">
        <v>404</v>
      </c>
      <c r="M8" s="18" t="s">
        <v>404</v>
      </c>
      <c r="N8" s="20" t="s">
        <v>404</v>
      </c>
      <c r="O8" s="18" t="s">
        <v>404</v>
      </c>
      <c r="P8" s="20" t="s">
        <v>404</v>
      </c>
      <c r="Q8" s="18" t="n">
        <v>500.06146644</v>
      </c>
      <c r="R8" s="20" t="n">
        <v>11.92369589</v>
      </c>
    </row>
    <row r="9" spans="1:18">
      <c r="A9" s="15" t="s">
        <v>406</v>
      </c>
      <c r="B9" s="17" t="n">
        <v>9651</v>
      </c>
      <c r="C9" s="18">
        <f>(575.0/B9*100)</f>
        <v/>
      </c>
      <c r="D9" s="19" t="n">
        <v>9076</v>
      </c>
      <c r="E9" s="18" t="n">
        <v>507.20400708</v>
      </c>
      <c r="F9" s="20" t="n">
        <v>4.20163999</v>
      </c>
      <c r="G9" s="18" t="n">
        <v>494.39511857</v>
      </c>
      <c r="H9" s="20" t="n">
        <v>6.81510913</v>
      </c>
      <c r="I9" s="18" t="n">
        <v>506.54639319</v>
      </c>
      <c r="J9" s="20" t="n">
        <v>29.63683772</v>
      </c>
      <c r="K9" s="18" t="s">
        <v>404</v>
      </c>
      <c r="L9" s="20" t="s">
        <v>404</v>
      </c>
      <c r="M9" s="18" t="s">
        <v>404</v>
      </c>
      <c r="N9" s="20" t="s">
        <v>404</v>
      </c>
      <c r="O9" s="18" t="s">
        <v>404</v>
      </c>
      <c r="P9" s="20" t="s">
        <v>404</v>
      </c>
      <c r="Q9" s="18" t="n">
        <v>504.2305876</v>
      </c>
      <c r="R9" s="20" t="n">
        <v>14.53813759</v>
      </c>
    </row>
    <row r="10" spans="1:18">
      <c r="A10" s="15" t="s">
        <v>407</v>
      </c>
      <c r="B10" s="17" t="n">
        <v>20058</v>
      </c>
      <c r="C10" s="18">
        <f>(3112.0/B10*100)</f>
        <v/>
      </c>
      <c r="D10" s="19" t="n">
        <v>16946</v>
      </c>
      <c r="E10" s="18" t="n">
        <v>526.99219363</v>
      </c>
      <c r="F10" s="20" t="n">
        <v>2.85462319</v>
      </c>
      <c r="G10" s="18" t="n">
        <v>527.36126141</v>
      </c>
      <c r="H10" s="20" t="n">
        <v>3.86403036</v>
      </c>
      <c r="I10" s="18" t="n">
        <v>574.86121621</v>
      </c>
      <c r="J10" s="20" t="n">
        <v>10.5507028</v>
      </c>
      <c r="K10" s="18" t="s">
        <v>404</v>
      </c>
      <c r="L10" s="20" t="s">
        <v>404</v>
      </c>
      <c r="M10" s="18" t="s">
        <v>404</v>
      </c>
      <c r="N10" s="20" t="s">
        <v>404</v>
      </c>
      <c r="O10" s="18" t="s">
        <v>404</v>
      </c>
      <c r="P10" s="20" t="s">
        <v>404</v>
      </c>
      <c r="Q10" s="18" t="n">
        <v>510.72850693</v>
      </c>
      <c r="R10" s="20" t="n">
        <v>18.75218482</v>
      </c>
    </row>
    <row r="11" spans="1:18">
      <c r="A11" s="15" t="s">
        <v>408</v>
      </c>
      <c r="B11" s="17" t="n">
        <v>7053</v>
      </c>
      <c r="C11" s="18">
        <f>(137.0/B11*100)</f>
        <v/>
      </c>
      <c r="D11" s="19" t="n">
        <v>6916</v>
      </c>
      <c r="E11" s="18" t="n">
        <v>461.46429917</v>
      </c>
      <c r="F11" s="20" t="n">
        <v>3.82929097</v>
      </c>
      <c r="G11" s="18" t="n">
        <v>460.70769852</v>
      </c>
      <c r="H11" s="20" t="n">
        <v>7.34471955</v>
      </c>
      <c r="I11" s="18" t="n">
        <v>423.48994856</v>
      </c>
      <c r="J11" s="20" t="n">
        <v>17.55221623</v>
      </c>
      <c r="K11" s="18" t="s">
        <v>404</v>
      </c>
      <c r="L11" s="20" t="s">
        <v>404</v>
      </c>
      <c r="M11" s="18" t="s">
        <v>404</v>
      </c>
      <c r="N11" s="20" t="s">
        <v>404</v>
      </c>
      <c r="O11" s="18" t="s">
        <v>404</v>
      </c>
      <c r="P11" s="20" t="s">
        <v>404</v>
      </c>
      <c r="Q11" s="18" t="n">
        <v>438.95721422</v>
      </c>
      <c r="R11" s="20" t="n">
        <v>19.02043001</v>
      </c>
    </row>
    <row r="12" spans="1:18">
      <c r="A12" s="15" t="s">
        <v>409</v>
      </c>
      <c r="B12" s="17" t="n">
        <v>6894</v>
      </c>
      <c r="C12" s="18">
        <f>(106.0/B12*100)</f>
        <v/>
      </c>
      <c r="D12" s="19" t="n">
        <v>6788</v>
      </c>
      <c r="E12" s="18" t="n">
        <v>481.93128963</v>
      </c>
      <c r="F12" s="20" t="n">
        <v>4.4113498</v>
      </c>
      <c r="G12" s="18" t="n">
        <v>495.85323415</v>
      </c>
      <c r="H12" s="20" t="n">
        <v>5.37045305</v>
      </c>
      <c r="I12" s="18" t="n">
        <v>410.91425449</v>
      </c>
      <c r="J12" s="20" t="n">
        <v>10.00626974</v>
      </c>
      <c r="K12" s="18" t="s">
        <v>404</v>
      </c>
      <c r="L12" s="20" t="s">
        <v>404</v>
      </c>
      <c r="M12" s="18" t="s">
        <v>404</v>
      </c>
      <c r="N12" s="20" t="s">
        <v>404</v>
      </c>
      <c r="O12" s="18" t="s">
        <v>404</v>
      </c>
      <c r="P12" s="20" t="s">
        <v>404</v>
      </c>
      <c r="Q12" s="18" t="n">
        <v>483.60502194</v>
      </c>
      <c r="R12" s="20" t="n">
        <v>22.84393896</v>
      </c>
    </row>
    <row r="13" spans="1:18">
      <c r="A13" s="15" t="s">
        <v>410</v>
      </c>
      <c r="B13" s="17" t="n">
        <v>7161</v>
      </c>
      <c r="C13" s="18">
        <f>(1175.0/B13*100)</f>
        <v/>
      </c>
      <c r="D13" s="19" t="n">
        <v>5986</v>
      </c>
      <c r="E13" s="18" t="n">
        <v>500.78337765</v>
      </c>
      <c r="F13" s="20" t="n">
        <v>6.59132197</v>
      </c>
      <c r="G13" s="18" t="n">
        <v>500.76214667</v>
      </c>
      <c r="H13" s="20" t="n">
        <v>3.51371491</v>
      </c>
      <c r="I13" s="18" t="n">
        <v>501.03250557</v>
      </c>
      <c r="J13" s="20" t="n">
        <v>8.45176485</v>
      </c>
      <c r="K13" s="18" t="s">
        <v>404</v>
      </c>
      <c r="L13" s="20" t="s">
        <v>404</v>
      </c>
      <c r="M13" s="18" t="s">
        <v>404</v>
      </c>
      <c r="N13" s="20" t="s">
        <v>404</v>
      </c>
      <c r="O13" s="18" t="s">
        <v>404</v>
      </c>
      <c r="P13" s="20" t="s">
        <v>404</v>
      </c>
      <c r="Q13" s="18" t="n">
        <v>481.62550074</v>
      </c>
      <c r="R13" s="20" t="n">
        <v>10.8105954</v>
      </c>
    </row>
    <row r="14" spans="1:18">
      <c r="A14" s="15" t="s">
        <v>411</v>
      </c>
      <c r="B14" s="17" t="n">
        <v>5587</v>
      </c>
      <c r="C14" s="18">
        <f>(186.0/B14*100)</f>
        <v/>
      </c>
      <c r="D14" s="19" t="n">
        <v>5401</v>
      </c>
      <c r="E14" s="18" t="n">
        <v>514.86871093</v>
      </c>
      <c r="F14" s="20" t="n">
        <v>2.89089529</v>
      </c>
      <c r="G14" s="18" t="n">
        <v>525.87854385</v>
      </c>
      <c r="H14" s="20" t="n">
        <v>3.58041869</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528.02170251</v>
      </c>
      <c r="F15" s="20" t="n">
        <v>4.08305466</v>
      </c>
      <c r="G15" s="18" t="n">
        <v>524.18948513</v>
      </c>
      <c r="H15" s="20" t="n">
        <v>3.31011125</v>
      </c>
      <c r="I15" s="18" t="n">
        <v>557.7863252</v>
      </c>
      <c r="J15" s="20" t="n">
        <v>24.52307226</v>
      </c>
      <c r="K15" s="18" t="s">
        <v>404</v>
      </c>
      <c r="L15" s="20" t="s">
        <v>404</v>
      </c>
      <c r="M15" s="18" t="s">
        <v>404</v>
      </c>
      <c r="N15" s="20" t="s">
        <v>404</v>
      </c>
      <c r="O15" s="18" t="s">
        <v>404</v>
      </c>
      <c r="P15" s="20" t="s">
        <v>404</v>
      </c>
      <c r="Q15" s="18" t="n">
        <v>523.1985579</v>
      </c>
      <c r="R15" s="20" t="n">
        <v>14.03432753</v>
      </c>
    </row>
    <row r="16" spans="1:18">
      <c r="A16" s="15" t="s">
        <v>413</v>
      </c>
      <c r="B16" s="17" t="n">
        <v>6108</v>
      </c>
      <c r="C16" s="18">
        <f>(495.0/B16*100)</f>
        <v/>
      </c>
      <c r="D16" s="19" t="n">
        <v>5613</v>
      </c>
      <c r="E16" s="18" t="n">
        <v>500.78795882</v>
      </c>
      <c r="F16" s="20" t="n">
        <v>6.15438215</v>
      </c>
      <c r="G16" s="18" t="n">
        <v>507.8033899</v>
      </c>
      <c r="H16" s="20" t="n">
        <v>5.56224395</v>
      </c>
      <c r="I16" s="18" t="n">
        <v>453.02800843</v>
      </c>
      <c r="J16" s="20" t="n">
        <v>23.24152593</v>
      </c>
      <c r="K16" s="18" t="s">
        <v>404</v>
      </c>
      <c r="L16" s="20" t="s">
        <v>404</v>
      </c>
      <c r="M16" s="18" t="s">
        <v>404</v>
      </c>
      <c r="N16" s="20" t="s">
        <v>404</v>
      </c>
      <c r="O16" s="18" t="s">
        <v>404</v>
      </c>
      <c r="P16" s="20" t="s">
        <v>404</v>
      </c>
      <c r="Q16" s="18" t="n">
        <v>509.41178701</v>
      </c>
      <c r="R16" s="20" t="n">
        <v>31.04491428</v>
      </c>
    </row>
    <row r="17" spans="1:18">
      <c r="A17" s="15" t="s">
        <v>414</v>
      </c>
      <c r="B17" s="17" t="n">
        <v>6504</v>
      </c>
      <c r="C17" s="18">
        <f>(1325.0/B17*100)</f>
        <v/>
      </c>
      <c r="D17" s="19" t="n">
        <v>5179</v>
      </c>
      <c r="E17" s="18" t="n">
        <v>507.22646122</v>
      </c>
      <c r="F17" s="20" t="n">
        <v>6.92897993</v>
      </c>
      <c r="G17" s="18" t="n">
        <v>507.01254054</v>
      </c>
      <c r="H17" s="20" t="n">
        <v>6.97843765</v>
      </c>
      <c r="I17" s="18" t="n">
        <v>555.97821015</v>
      </c>
      <c r="J17" s="20" t="n">
        <v>18.13321394</v>
      </c>
      <c r="K17" s="18" t="s">
        <v>404</v>
      </c>
      <c r="L17" s="20" t="s">
        <v>404</v>
      </c>
      <c r="M17" s="18" t="s">
        <v>404</v>
      </c>
      <c r="N17" s="20" t="s">
        <v>404</v>
      </c>
      <c r="O17" s="18" t="s">
        <v>404</v>
      </c>
      <c r="P17" s="20" t="s">
        <v>404</v>
      </c>
      <c r="Q17" s="18" t="n">
        <v>511.20637298</v>
      </c>
      <c r="R17" s="20" t="n">
        <v>20.54163065</v>
      </c>
    </row>
    <row r="18" spans="1:18">
      <c r="A18" s="15" t="s">
        <v>415</v>
      </c>
      <c r="B18" s="17" t="n">
        <v>5532</v>
      </c>
      <c r="C18" s="18">
        <f>(0.0/B18*100)</f>
        <v/>
      </c>
      <c r="D18" s="19" t="n">
        <v>5532</v>
      </c>
      <c r="E18" s="18" t="n">
        <v>472.02060715</v>
      </c>
      <c r="F18" s="20" t="n">
        <v>5.83681993</v>
      </c>
      <c r="G18" s="18" t="n">
        <v>462.01939767</v>
      </c>
      <c r="H18" s="20" t="n">
        <v>7.83703617</v>
      </c>
      <c r="I18" s="18" t="n">
        <v>452.51928893</v>
      </c>
      <c r="J18" s="20" t="n">
        <v>31.7941718</v>
      </c>
      <c r="K18" s="18" t="s">
        <v>404</v>
      </c>
      <c r="L18" s="20" t="s">
        <v>404</v>
      </c>
      <c r="M18" s="18" t="s">
        <v>404</v>
      </c>
      <c r="N18" s="20" t="s">
        <v>404</v>
      </c>
      <c r="O18" s="18" t="s">
        <v>404</v>
      </c>
      <c r="P18" s="20" t="s">
        <v>404</v>
      </c>
      <c r="Q18" s="18" t="n">
        <v>450.16816737</v>
      </c>
      <c r="R18" s="20" t="n">
        <v>24.82648257</v>
      </c>
    </row>
    <row r="19" spans="1:18">
      <c r="A19" s="15" t="s">
        <v>416</v>
      </c>
      <c r="B19" s="17" t="n">
        <v>5658</v>
      </c>
      <c r="C19" s="18">
        <f>(327.0/B19*100)</f>
        <v/>
      </c>
      <c r="D19" s="19" t="n">
        <v>5331</v>
      </c>
      <c r="E19" s="18" t="n">
        <v>469.43524135</v>
      </c>
      <c r="F19" s="20" t="n">
        <v>5.06978653</v>
      </c>
      <c r="G19" s="18" t="n">
        <v>475.27636165</v>
      </c>
      <c r="H19" s="20" t="n">
        <v>8.59793681</v>
      </c>
      <c r="I19" s="18" t="n">
        <v>496.60113264</v>
      </c>
      <c r="J19" s="20" t="n">
        <v>31.80045841</v>
      </c>
      <c r="K19" s="18" t="s">
        <v>404</v>
      </c>
      <c r="L19" s="20" t="s">
        <v>404</v>
      </c>
      <c r="M19" s="18" t="s">
        <v>404</v>
      </c>
      <c r="N19" s="20" t="s">
        <v>404</v>
      </c>
      <c r="O19" s="18" t="s">
        <v>404</v>
      </c>
      <c r="P19" s="20" t="s">
        <v>404</v>
      </c>
      <c r="Q19" s="18" t="n">
        <v>413.73217675</v>
      </c>
      <c r="R19" s="20" t="n">
        <v>27.3339991</v>
      </c>
    </row>
    <row r="20" spans="1:18">
      <c r="A20" s="15" t="s">
        <v>417</v>
      </c>
      <c r="B20" s="17" t="n">
        <v>3371</v>
      </c>
      <c r="C20" s="18">
        <f>(24.0/B20*100)</f>
        <v/>
      </c>
      <c r="D20" s="19" t="n">
        <v>3347</v>
      </c>
      <c r="E20" s="18" t="n">
        <v>480.75397253</v>
      </c>
      <c r="F20" s="20" t="n">
        <v>2.32788528</v>
      </c>
      <c r="G20" s="18" t="n">
        <v>483.54359378</v>
      </c>
      <c r="H20" s="20" t="n">
        <v>2.89079721</v>
      </c>
      <c r="I20" s="18" t="n">
        <v>426.40696842</v>
      </c>
      <c r="J20" s="20" t="n">
        <v>18.78917593</v>
      </c>
      <c r="K20" s="18" t="s">
        <v>404</v>
      </c>
      <c r="L20" s="20" t="s">
        <v>404</v>
      </c>
      <c r="M20" s="18" t="s">
        <v>404</v>
      </c>
      <c r="N20" s="20" t="s">
        <v>404</v>
      </c>
      <c r="O20" s="18" t="s">
        <v>404</v>
      </c>
      <c r="P20" s="20" t="s">
        <v>404</v>
      </c>
      <c r="Q20" s="18" t="n">
        <v>483.77102621</v>
      </c>
      <c r="R20" s="20" t="n">
        <v>8.813353599999999</v>
      </c>
    </row>
    <row r="21" spans="1:18">
      <c r="A21" s="15" t="s">
        <v>418</v>
      </c>
      <c r="B21" s="17" t="n">
        <v>5741</v>
      </c>
      <c r="C21" s="18">
        <f>(0.0/B21*100)</f>
        <v/>
      </c>
      <c r="D21" s="19" t="n">
        <v>5741</v>
      </c>
      <c r="E21" s="18" t="n">
        <v>520.32539204</v>
      </c>
      <c r="F21" s="20" t="n">
        <v>3.99743185</v>
      </c>
      <c r="G21" s="18" t="n">
        <v>524.70708956</v>
      </c>
      <c r="H21" s="20" t="n">
        <v>4.01290558</v>
      </c>
      <c r="I21" s="18" t="n">
        <v>511.53940143</v>
      </c>
      <c r="J21" s="20" t="n">
        <v>7.28365803</v>
      </c>
      <c r="K21" s="18" t="s">
        <v>404</v>
      </c>
      <c r="L21" s="20" t="s">
        <v>404</v>
      </c>
      <c r="M21" s="18" t="s">
        <v>404</v>
      </c>
      <c r="N21" s="20" t="s">
        <v>404</v>
      </c>
      <c r="O21" s="18" t="s">
        <v>404</v>
      </c>
      <c r="P21" s="20" t="s">
        <v>404</v>
      </c>
      <c r="Q21" s="18" t="n">
        <v>512.78017427</v>
      </c>
      <c r="R21" s="20" t="n">
        <v>12.41324038</v>
      </c>
    </row>
    <row r="22" spans="1:18">
      <c r="A22" s="15" t="s">
        <v>419</v>
      </c>
      <c r="B22" s="17" t="n">
        <v>6598</v>
      </c>
      <c r="C22" s="18">
        <f>(0.0/B22*100)</f>
        <v/>
      </c>
      <c r="D22" s="19" t="n">
        <v>6598</v>
      </c>
      <c r="E22" s="18" t="n">
        <v>475.367915</v>
      </c>
      <c r="F22" s="20" t="n">
        <v>6.11166449</v>
      </c>
      <c r="G22" s="18" t="n">
        <v>491.52296119</v>
      </c>
      <c r="H22" s="20" t="n">
        <v>9.30108688</v>
      </c>
      <c r="I22" s="18" t="n">
        <v>499.77848672</v>
      </c>
      <c r="J22" s="20" t="n">
        <v>29.33487193</v>
      </c>
      <c r="K22" s="18" t="s">
        <v>404</v>
      </c>
      <c r="L22" s="20" t="s">
        <v>404</v>
      </c>
      <c r="M22" s="18" t="s">
        <v>404</v>
      </c>
      <c r="N22" s="20" t="s">
        <v>404</v>
      </c>
      <c r="O22" s="18" t="s">
        <v>404</v>
      </c>
      <c r="P22" s="20" t="s">
        <v>404</v>
      </c>
      <c r="Q22" s="18" t="n">
        <v>468.06883041</v>
      </c>
      <c r="R22" s="20" t="n">
        <v>26.45322659</v>
      </c>
    </row>
    <row r="23" spans="1:18">
      <c r="A23" s="15" t="s">
        <v>420</v>
      </c>
      <c r="B23" s="17" t="n">
        <v>11583</v>
      </c>
      <c r="C23" s="18">
        <f>(3185.0/B23*100)</f>
        <v/>
      </c>
      <c r="D23" s="19" t="n">
        <v>8398</v>
      </c>
      <c r="E23" s="18" t="n">
        <v>491.01336997</v>
      </c>
      <c r="F23" s="20" t="n">
        <v>5.18229641</v>
      </c>
      <c r="G23" s="18" t="n">
        <v>485.74343552</v>
      </c>
      <c r="H23" s="20" t="n">
        <v>5.57808129</v>
      </c>
      <c r="I23" s="18" t="n">
        <v>471.15256927</v>
      </c>
      <c r="J23" s="20" t="n">
        <v>22.80420938</v>
      </c>
      <c r="K23" s="18" t="s">
        <v>404</v>
      </c>
      <c r="L23" s="20" t="s">
        <v>404</v>
      </c>
      <c r="M23" s="18" t="s">
        <v>404</v>
      </c>
      <c r="N23" s="20" t="s">
        <v>404</v>
      </c>
      <c r="O23" s="18" t="s">
        <v>404</v>
      </c>
      <c r="P23" s="20" t="s">
        <v>404</v>
      </c>
      <c r="Q23" s="18" t="n">
        <v>520.30410422</v>
      </c>
      <c r="R23" s="20" t="n">
        <v>11.80003632</v>
      </c>
    </row>
    <row r="24" spans="1:18">
      <c r="A24" s="15" t="s">
        <v>421</v>
      </c>
      <c r="B24" s="17" t="n">
        <v>6647</v>
      </c>
      <c r="C24" s="18">
        <f>(0.0/B24*100)</f>
        <v/>
      </c>
      <c r="D24" s="19" t="n">
        <v>6647</v>
      </c>
      <c r="E24" s="18" t="n">
        <v>521.09352964</v>
      </c>
      <c r="F24" s="20" t="n">
        <v>7.24669716</v>
      </c>
      <c r="G24" s="18" t="n">
        <v>511.79304635</v>
      </c>
      <c r="H24" s="20" t="n">
        <v>4.8965436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525.88399954</v>
      </c>
      <c r="F25" s="20" t="n">
        <v>6.09580948</v>
      </c>
      <c r="G25" s="18" t="n">
        <v>512.94166934</v>
      </c>
      <c r="H25" s="20" t="n">
        <v>5.42760638</v>
      </c>
      <c r="I25" s="18" t="n">
        <v>428.82939861</v>
      </c>
      <c r="J25" s="20" t="n">
        <v>33.92674441</v>
      </c>
      <c r="K25" s="18" t="s">
        <v>404</v>
      </c>
      <c r="L25" s="20" t="s">
        <v>404</v>
      </c>
      <c r="M25" s="18" t="s">
        <v>404</v>
      </c>
      <c r="N25" s="20" t="s">
        <v>404</v>
      </c>
      <c r="O25" s="18" t="s">
        <v>404</v>
      </c>
      <c r="P25" s="20" t="s">
        <v>404</v>
      </c>
      <c r="Q25" s="18" t="n">
        <v>517.60019994</v>
      </c>
      <c r="R25" s="20" t="n">
        <v>21.40558433</v>
      </c>
    </row>
    <row r="26" spans="1:18">
      <c r="A26" s="15" t="s">
        <v>423</v>
      </c>
      <c r="B26" s="17" t="n">
        <v>4869</v>
      </c>
      <c r="C26" s="18">
        <f>(11.0/B26*100)</f>
        <v/>
      </c>
      <c r="D26" s="19" t="n">
        <v>4858</v>
      </c>
      <c r="E26" s="18" t="n">
        <v>484.23590941</v>
      </c>
      <c r="F26" s="20" t="n">
        <v>2.61402369</v>
      </c>
      <c r="G26" s="18" t="n">
        <v>496.7871575</v>
      </c>
      <c r="H26" s="20" t="n">
        <v>4.11630168</v>
      </c>
      <c r="I26" s="18" t="n">
        <v>468.84242157</v>
      </c>
      <c r="J26" s="20" t="n">
        <v>18.3846845</v>
      </c>
      <c r="K26" s="18" t="s">
        <v>404</v>
      </c>
      <c r="L26" s="20" t="s">
        <v>404</v>
      </c>
      <c r="M26" s="18" t="s">
        <v>404</v>
      </c>
      <c r="N26" s="20" t="s">
        <v>404</v>
      </c>
      <c r="O26" s="18" t="s">
        <v>404</v>
      </c>
      <c r="P26" s="20" t="s">
        <v>404</v>
      </c>
      <c r="Q26" s="18" t="n">
        <v>491.51452802</v>
      </c>
      <c r="R26" s="20" t="n">
        <v>16.08884361</v>
      </c>
    </row>
    <row r="27" spans="1:18">
      <c r="A27" s="15" t="s">
        <v>424</v>
      </c>
      <c r="B27" s="17" t="n">
        <v>5299</v>
      </c>
      <c r="C27" s="18">
        <f>(0.0/B27*100)</f>
        <v/>
      </c>
      <c r="D27" s="19" t="n">
        <v>5299</v>
      </c>
      <c r="E27" s="18" t="n">
        <v>477.3755397</v>
      </c>
      <c r="F27" s="20" t="n">
        <v>2.1385763</v>
      </c>
      <c r="G27" s="18" t="n">
        <v>482.0428352</v>
      </c>
      <c r="H27" s="20" t="n">
        <v>1.85934043</v>
      </c>
      <c r="I27" s="18" t="n">
        <v>436.54680689</v>
      </c>
      <c r="J27" s="20" t="n">
        <v>17.3454736</v>
      </c>
      <c r="K27" s="18" t="s">
        <v>404</v>
      </c>
      <c r="L27" s="20" t="s">
        <v>404</v>
      </c>
      <c r="M27" s="18" t="s">
        <v>404</v>
      </c>
      <c r="N27" s="20" t="s">
        <v>404</v>
      </c>
      <c r="O27" s="18" t="s">
        <v>404</v>
      </c>
      <c r="P27" s="20" t="s">
        <v>404</v>
      </c>
      <c r="Q27" s="18" t="n">
        <v>500.03421795</v>
      </c>
      <c r="R27" s="20" t="n">
        <v>3.4845725</v>
      </c>
    </row>
    <row r="28" spans="1:18">
      <c r="A28" s="15" t="s">
        <v>425</v>
      </c>
      <c r="B28" s="17" t="n">
        <v>7568</v>
      </c>
      <c r="C28" s="18">
        <f>(1226.0/B28*100)</f>
        <v/>
      </c>
      <c r="D28" s="19" t="n">
        <v>6342</v>
      </c>
      <c r="E28" s="18" t="n">
        <v>422.58944085</v>
      </c>
      <c r="F28" s="20" t="n">
        <v>3.44149933</v>
      </c>
      <c r="G28" s="18" t="n">
        <v>425.75990528</v>
      </c>
      <c r="H28" s="20" t="n">
        <v>8.322784479999999</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515.98367454</v>
      </c>
      <c r="F29" s="20" t="n">
        <v>7.72757004</v>
      </c>
      <c r="G29" s="18" t="n">
        <v>493.44262191</v>
      </c>
      <c r="H29" s="20" t="n">
        <v>11.57377995</v>
      </c>
      <c r="I29" s="18" t="n">
        <v>485.11514984</v>
      </c>
      <c r="J29" s="20" t="n">
        <v>11.57716724</v>
      </c>
      <c r="K29" s="18" t="s">
        <v>404</v>
      </c>
      <c r="L29" s="20" t="s">
        <v>404</v>
      </c>
      <c r="M29" s="18" t="s">
        <v>404</v>
      </c>
      <c r="N29" s="20" t="s">
        <v>404</v>
      </c>
      <c r="O29" s="18" t="s">
        <v>404</v>
      </c>
      <c r="P29" s="20" t="s">
        <v>404</v>
      </c>
      <c r="Q29" s="18" t="n">
        <v>500.7369566</v>
      </c>
      <c r="R29" s="20" t="n">
        <v>40.69394069</v>
      </c>
    </row>
    <row r="30" spans="1:18">
      <c r="A30" s="15" t="s">
        <v>427</v>
      </c>
      <c r="B30" s="17" t="n">
        <v>4520</v>
      </c>
      <c r="C30" s="18">
        <f>(1053.0/B30*100)</f>
        <v/>
      </c>
      <c r="D30" s="19" t="n">
        <v>3467</v>
      </c>
      <c r="E30" s="18" t="n">
        <v>521.99476111</v>
      </c>
      <c r="F30" s="20" t="n">
        <v>4.26338325</v>
      </c>
      <c r="G30" s="18" t="n">
        <v>503.30348925</v>
      </c>
      <c r="H30" s="20" t="n">
        <v>7.05273111</v>
      </c>
      <c r="I30" s="18" t="n">
        <v>466.27942076</v>
      </c>
      <c r="J30" s="20" t="n">
        <v>11.42206963</v>
      </c>
      <c r="K30" s="18" t="s">
        <v>404</v>
      </c>
      <c r="L30" s="20" t="s">
        <v>404</v>
      </c>
      <c r="M30" s="18" t="s">
        <v>404</v>
      </c>
      <c r="N30" s="20" t="s">
        <v>404</v>
      </c>
      <c r="O30" s="18" t="s">
        <v>404</v>
      </c>
      <c r="P30" s="20" t="s">
        <v>404</v>
      </c>
      <c r="Q30" s="18" t="n">
        <v>445.98796953</v>
      </c>
      <c r="R30" s="20" t="n">
        <v>16.11465904</v>
      </c>
    </row>
    <row r="31" spans="1:18">
      <c r="A31" s="15" t="s">
        <v>428</v>
      </c>
      <c r="B31" s="17" t="n">
        <v>5456</v>
      </c>
      <c r="C31" s="18">
        <f>(502.0/B31*100)</f>
        <v/>
      </c>
      <c r="D31" s="19" t="n">
        <v>4954</v>
      </c>
      <c r="E31" s="18" t="n">
        <v>514.88724519</v>
      </c>
      <c r="F31" s="20" t="n">
        <v>6.14990354</v>
      </c>
      <c r="G31" s="18" t="n">
        <v>513.06402129</v>
      </c>
      <c r="H31" s="20" t="n">
        <v>3.27661078</v>
      </c>
      <c r="I31" s="18" t="n">
        <v>505.9367004</v>
      </c>
      <c r="J31" s="20" t="n">
        <v>11.94714589</v>
      </c>
      <c r="K31" s="18" t="s">
        <v>404</v>
      </c>
      <c r="L31" s="20" t="s">
        <v>404</v>
      </c>
      <c r="M31" s="18" t="s">
        <v>404</v>
      </c>
      <c r="N31" s="20" t="s">
        <v>404</v>
      </c>
      <c r="O31" s="18" t="s">
        <v>404</v>
      </c>
      <c r="P31" s="20" t="s">
        <v>404</v>
      </c>
      <c r="Q31" s="18" t="n">
        <v>524.0217181</v>
      </c>
      <c r="R31" s="20" t="n">
        <v>12.39321953</v>
      </c>
    </row>
    <row r="32" spans="1:18">
      <c r="A32" s="15" t="s">
        <v>429</v>
      </c>
      <c r="B32" s="17" t="n">
        <v>4478</v>
      </c>
      <c r="C32" s="18">
        <f>(0.0/B32*100)</f>
        <v/>
      </c>
      <c r="D32" s="19" t="n">
        <v>4478</v>
      </c>
      <c r="E32" s="18" t="n">
        <v>506.4288308</v>
      </c>
      <c r="F32" s="20" t="n">
        <v>3.37902732</v>
      </c>
      <c r="G32" s="18" t="n">
        <v>503.38115853</v>
      </c>
      <c r="H32" s="20" t="n">
        <v>5.5572324</v>
      </c>
      <c r="I32" s="18" t="n">
        <v>532.45615257</v>
      </c>
      <c r="J32" s="20" t="n">
        <v>16.58765802</v>
      </c>
      <c r="K32" s="18" t="s">
        <v>404</v>
      </c>
      <c r="L32" s="20" t="s">
        <v>404</v>
      </c>
      <c r="M32" s="18" t="s">
        <v>404</v>
      </c>
      <c r="N32" s="20" t="s">
        <v>404</v>
      </c>
      <c r="O32" s="18" t="s">
        <v>404</v>
      </c>
      <c r="P32" s="20" t="s">
        <v>404</v>
      </c>
      <c r="Q32" s="18" t="n">
        <v>486.23036933</v>
      </c>
      <c r="R32" s="20" t="n">
        <v>6.62434627</v>
      </c>
    </row>
    <row r="33" spans="1:18">
      <c r="A33" s="15" t="s">
        <v>430</v>
      </c>
      <c r="B33" s="17" t="n">
        <v>7325</v>
      </c>
      <c r="C33" s="18">
        <f>(29.0/B33*100)</f>
        <v/>
      </c>
      <c r="D33" s="19" t="n">
        <v>7296</v>
      </c>
      <c r="E33" s="18" t="n">
        <v>509.74961315</v>
      </c>
      <c r="F33" s="20" t="n">
        <v>3.57517428</v>
      </c>
      <c r="G33" s="18" t="n">
        <v>505.26666659</v>
      </c>
      <c r="H33" s="20" t="n">
        <v>6.58577967</v>
      </c>
      <c r="I33" s="18" t="n">
        <v>420.73071339</v>
      </c>
      <c r="J33" s="20" t="n">
        <v>5.67405709</v>
      </c>
      <c r="K33" s="18" t="s">
        <v>404</v>
      </c>
      <c r="L33" s="20" t="s">
        <v>404</v>
      </c>
      <c r="M33" s="18" t="s">
        <v>404</v>
      </c>
      <c r="N33" s="20" t="s">
        <v>404</v>
      </c>
      <c r="O33" s="18" t="s">
        <v>404</v>
      </c>
      <c r="P33" s="20" t="s">
        <v>404</v>
      </c>
      <c r="Q33" s="18" t="n">
        <v>527.34157055</v>
      </c>
      <c r="R33" s="20" t="n">
        <v>15.64800183</v>
      </c>
    </row>
    <row r="34" spans="1:18">
      <c r="A34" s="15" t="s">
        <v>431</v>
      </c>
      <c r="B34" s="17" t="n">
        <v>6350</v>
      </c>
      <c r="C34" s="18">
        <f>(0.0/B34*100)</f>
        <v/>
      </c>
      <c r="D34" s="19" t="n">
        <v>6350</v>
      </c>
      <c r="E34" s="18" t="n">
        <v>448.32311293</v>
      </c>
      <c r="F34" s="20" t="n">
        <v>5.39822863</v>
      </c>
      <c r="G34" s="18" t="n">
        <v>454.73038867</v>
      </c>
      <c r="H34" s="20" t="n">
        <v>6.73859574</v>
      </c>
      <c r="I34" s="18" t="n">
        <v>428.74588183</v>
      </c>
      <c r="J34" s="20" t="n">
        <v>41.16416166</v>
      </c>
      <c r="K34" s="18" t="s">
        <v>404</v>
      </c>
      <c r="L34" s="20" t="s">
        <v>404</v>
      </c>
      <c r="M34" s="18" t="s">
        <v>404</v>
      </c>
      <c r="N34" s="20" t="s">
        <v>404</v>
      </c>
      <c r="O34" s="18" t="s">
        <v>404</v>
      </c>
      <c r="P34" s="20" t="s">
        <v>404</v>
      </c>
      <c r="Q34" s="18" t="n">
        <v>482.07739366</v>
      </c>
      <c r="R34" s="20" t="n">
        <v>11.14048431</v>
      </c>
    </row>
    <row r="35" spans="1:18">
      <c r="A35" s="15" t="s">
        <v>432</v>
      </c>
      <c r="B35" s="17" t="n">
        <v>6406</v>
      </c>
      <c r="C35" s="18">
        <f>(450.0/B35*100)</f>
        <v/>
      </c>
      <c r="D35" s="19" t="n">
        <v>5956</v>
      </c>
      <c r="E35" s="18" t="n">
        <v>509.24143924</v>
      </c>
      <c r="F35" s="20" t="n">
        <v>2.20005408</v>
      </c>
      <c r="G35" s="18" t="n">
        <v>510.89304037</v>
      </c>
      <c r="H35" s="20" t="n">
        <v>2.40083765</v>
      </c>
      <c r="I35" s="18" t="n">
        <v>480.29015198</v>
      </c>
      <c r="J35" s="20" t="n">
        <v>4.18430938</v>
      </c>
      <c r="K35" s="18" t="s">
        <v>404</v>
      </c>
      <c r="L35" s="20" t="s">
        <v>404</v>
      </c>
      <c r="M35" s="18" t="s">
        <v>404</v>
      </c>
      <c r="N35" s="20" t="s">
        <v>404</v>
      </c>
      <c r="O35" s="18" t="s">
        <v>404</v>
      </c>
      <c r="P35" s="20" t="s">
        <v>404</v>
      </c>
      <c r="Q35" s="18" t="n">
        <v>488.23837561</v>
      </c>
      <c r="R35" s="20" t="n">
        <v>6.09743925</v>
      </c>
    </row>
    <row r="36" spans="1:18">
      <c r="A36" s="15" t="s">
        <v>433</v>
      </c>
      <c r="B36" s="17" t="n">
        <v>6736</v>
      </c>
      <c r="C36" s="18">
        <f>(191.0/B36*100)</f>
        <v/>
      </c>
      <c r="D36" s="19" t="n">
        <v>6545</v>
      </c>
      <c r="E36" s="18" t="n">
        <v>497.53787397</v>
      </c>
      <c r="F36" s="20" t="n">
        <v>3.17833576</v>
      </c>
      <c r="G36" s="18" t="n">
        <v>492.3551988</v>
      </c>
      <c r="H36" s="20" t="n">
        <v>4.24757894</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500.09723837</v>
      </c>
      <c r="F37" s="20" t="n">
        <v>5.67693205</v>
      </c>
      <c r="G37" s="18" t="n">
        <v>500.02701075</v>
      </c>
      <c r="H37" s="20" t="n">
        <v>4.32973859</v>
      </c>
      <c r="I37" s="18" t="n">
        <v>577.41200446</v>
      </c>
      <c r="J37" s="20" t="n">
        <v>10.53940533</v>
      </c>
      <c r="K37" s="18" t="s">
        <v>404</v>
      </c>
      <c r="L37" s="20" t="s">
        <v>404</v>
      </c>
      <c r="M37" s="18" t="s">
        <v>404</v>
      </c>
      <c r="N37" s="20" t="s">
        <v>404</v>
      </c>
      <c r="O37" s="18" t="s">
        <v>404</v>
      </c>
      <c r="P37" s="20" t="s">
        <v>404</v>
      </c>
      <c r="Q37" s="18" t="n">
        <v>472.07539271</v>
      </c>
      <c r="R37" s="20" t="n">
        <v>40.44584622</v>
      </c>
    </row>
    <row r="38" spans="1:18">
      <c r="A38" s="15" t="s">
        <v>435</v>
      </c>
      <c r="B38" s="17" t="n">
        <v>5860</v>
      </c>
      <c r="C38" s="18">
        <f>(268.0/B38*100)</f>
        <v/>
      </c>
      <c r="D38" s="19" t="n">
        <v>5592</v>
      </c>
      <c r="E38" s="18" t="n">
        <v>497.31333017</v>
      </c>
      <c r="F38" s="20" t="n">
        <v>9.842783239999999</v>
      </c>
      <c r="G38" s="18" t="n">
        <v>488.7461347</v>
      </c>
      <c r="H38" s="20" t="n">
        <v>4.51600672</v>
      </c>
      <c r="I38" s="18" t="n">
        <v>525.09157312</v>
      </c>
      <c r="J38" s="20" t="n">
        <v>12.39842</v>
      </c>
      <c r="K38" s="18" t="s">
        <v>404</v>
      </c>
      <c r="L38" s="20" t="s">
        <v>404</v>
      </c>
      <c r="M38" s="18" t="s">
        <v>404</v>
      </c>
      <c r="N38" s="20" t="s">
        <v>404</v>
      </c>
      <c r="O38" s="18" t="s">
        <v>404</v>
      </c>
      <c r="P38" s="20" t="s">
        <v>404</v>
      </c>
      <c r="Q38" s="18" t="n">
        <v>463.26854716</v>
      </c>
      <c r="R38" s="20" t="n">
        <v>13.56519868</v>
      </c>
    </row>
    <row r="39" spans="1:18">
      <c r="A39" s="15" t="s">
        <v>436</v>
      </c>
      <c r="B39" s="17" t="n">
        <v>5895</v>
      </c>
      <c r="C39" s="18">
        <f>(0.0/B39*100)</f>
        <v/>
      </c>
      <c r="D39" s="19" t="n">
        <v>5895</v>
      </c>
      <c r="E39" s="18" t="n">
        <v>438.32026541</v>
      </c>
      <c r="F39" s="20" t="n">
        <v>6.03680956</v>
      </c>
      <c r="G39" s="18" t="n">
        <v>417.82281407</v>
      </c>
      <c r="H39" s="20" t="n">
        <v>8.059047489999999</v>
      </c>
      <c r="I39" s="18" t="n">
        <v>359.11838086</v>
      </c>
      <c r="J39" s="20" t="n">
        <v>15.27397869</v>
      </c>
      <c r="K39" s="18" t="s">
        <v>404</v>
      </c>
      <c r="L39" s="20" t="s">
        <v>404</v>
      </c>
      <c r="M39" s="18" t="s">
        <v>404</v>
      </c>
      <c r="N39" s="20" t="s">
        <v>404</v>
      </c>
      <c r="O39" s="18" t="s">
        <v>404</v>
      </c>
      <c r="P39" s="20" t="s">
        <v>404</v>
      </c>
      <c r="Q39" s="18" t="n">
        <v>418.5146856</v>
      </c>
      <c r="R39" s="20" t="n">
        <v>17.1230237</v>
      </c>
    </row>
    <row r="40" spans="1:18">
      <c r="A40" s="15" t="s">
        <v>437</v>
      </c>
      <c r="B40" s="17" t="n">
        <v>14157</v>
      </c>
      <c r="C40" s="18">
        <f>(2954.0/B40*100)</f>
        <v/>
      </c>
      <c r="D40" s="19" t="n">
        <v>11203</v>
      </c>
      <c r="E40" s="18" t="n">
        <v>499.83107613</v>
      </c>
      <c r="F40" s="20" t="n">
        <v>4.00988334</v>
      </c>
      <c r="G40" s="18" t="n">
        <v>503.9213921</v>
      </c>
      <c r="H40" s="20" t="n">
        <v>7.47496856</v>
      </c>
      <c r="I40" s="18" t="n">
        <v>483.71200776</v>
      </c>
      <c r="J40" s="20" t="n">
        <v>6.54103373</v>
      </c>
      <c r="K40" s="18" t="s">
        <v>404</v>
      </c>
      <c r="L40" s="20" t="s">
        <v>404</v>
      </c>
      <c r="M40" s="18" t="s">
        <v>404</v>
      </c>
      <c r="N40" s="20" t="s">
        <v>404</v>
      </c>
      <c r="O40" s="18" t="s">
        <v>404</v>
      </c>
      <c r="P40" s="20" t="s">
        <v>404</v>
      </c>
      <c r="Q40" s="18" t="n">
        <v>497.14036807</v>
      </c>
      <c r="R40" s="20" t="n">
        <v>11.44285029</v>
      </c>
    </row>
    <row r="41" spans="1:18">
      <c r="A41" s="15" t="s">
        <v>438</v>
      </c>
      <c r="B41" s="17" t="n">
        <v>5712</v>
      </c>
      <c r="C41" s="18">
        <f>(99.0/B41*100)</f>
        <v/>
      </c>
      <c r="D41" s="19" t="n">
        <v>5613</v>
      </c>
      <c r="E41" s="18" t="n">
        <v>494.13028609</v>
      </c>
      <c r="F41" s="20" t="n">
        <v>4.62405698</v>
      </c>
      <c r="G41" s="18" t="n">
        <v>500.42104282</v>
      </c>
      <c r="H41" s="20" t="n">
        <v>5.66913258</v>
      </c>
      <c r="I41" s="18" t="n">
        <v>506.97269963</v>
      </c>
      <c r="J41" s="20" t="n">
        <v>26.30302106</v>
      </c>
      <c r="K41" s="18" t="s">
        <v>404</v>
      </c>
      <c r="L41" s="20" t="s">
        <v>404</v>
      </c>
      <c r="M41" s="18" t="s">
        <v>404</v>
      </c>
      <c r="N41" s="20" t="s">
        <v>404</v>
      </c>
      <c r="O41" s="18" t="s">
        <v>404</v>
      </c>
      <c r="P41" s="20" t="s">
        <v>404</v>
      </c>
      <c r="Q41" s="18" t="n">
        <v>495.60333876</v>
      </c>
      <c r="R41" s="20" t="n">
        <v>22.87871201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408.99828273</v>
      </c>
      <c r="F44" s="20" t="n">
        <v>6.32322922</v>
      </c>
      <c r="G44" s="18" t="n">
        <v>394.87114264</v>
      </c>
      <c r="H44" s="20" t="n">
        <v>12.03556233</v>
      </c>
      <c r="I44" s="18" t="s">
        <v>404</v>
      </c>
      <c r="J44" s="20" t="s">
        <v>404</v>
      </c>
      <c r="K44" s="18" t="s">
        <v>404</v>
      </c>
      <c r="L44" s="20" t="s">
        <v>404</v>
      </c>
      <c r="M44" s="18" t="s">
        <v>404</v>
      </c>
      <c r="N44" s="20" t="s">
        <v>404</v>
      </c>
      <c r="O44" s="18" t="s">
        <v>404</v>
      </c>
      <c r="P44" s="20" t="s">
        <v>404</v>
      </c>
      <c r="Q44" s="18" t="n">
        <v>404.58691517</v>
      </c>
      <c r="R44" s="20" t="n">
        <v>6.31170568</v>
      </c>
    </row>
    <row r="45" spans="1:18">
      <c r="A45" s="15" t="s">
        <v>442</v>
      </c>
      <c r="B45" s="17" t="n">
        <v>5519</v>
      </c>
      <c r="C45" s="18">
        <f>(0.0/B45*100)</f>
        <v/>
      </c>
      <c r="D45" s="19" t="n">
        <v>5519</v>
      </c>
      <c r="E45" s="18" t="n">
        <v>353.56164617</v>
      </c>
      <c r="F45" s="20" t="n">
        <v>4.06032283</v>
      </c>
      <c r="G45" s="18" t="n">
        <v>357.50015893</v>
      </c>
      <c r="H45" s="20" t="n">
        <v>13.5842013</v>
      </c>
      <c r="I45" s="18" t="s">
        <v>404</v>
      </c>
      <c r="J45" s="20" t="s">
        <v>404</v>
      </c>
      <c r="K45" s="18" t="s">
        <v>404</v>
      </c>
      <c r="L45" s="20" t="s">
        <v>404</v>
      </c>
      <c r="M45" s="18" t="s">
        <v>404</v>
      </c>
      <c r="N45" s="20" t="s">
        <v>404</v>
      </c>
      <c r="O45" s="18" t="s">
        <v>404</v>
      </c>
      <c r="P45" s="20" t="s">
        <v>404</v>
      </c>
      <c r="Q45" s="18" t="n">
        <v>338.15209947</v>
      </c>
      <c r="R45" s="20" t="n">
        <v>6.87133852</v>
      </c>
    </row>
    <row r="46" spans="1:18">
      <c r="A46" s="15" t="s">
        <v>443</v>
      </c>
      <c r="B46" s="17" t="n">
        <v>23141</v>
      </c>
      <c r="C46" s="18">
        <f>(5035.0/B46*100)</f>
        <v/>
      </c>
      <c r="D46" s="19" t="n">
        <v>18106</v>
      </c>
      <c r="E46" s="18" t="n">
        <v>420.05069145</v>
      </c>
      <c r="F46" s="20" t="n">
        <v>3.51732708</v>
      </c>
      <c r="G46" s="18" t="n">
        <v>419.54350376</v>
      </c>
      <c r="H46" s="20" t="n">
        <v>7.83828277</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438.7857545</v>
      </c>
      <c r="F47" s="20" t="n">
        <v>6.77111786</v>
      </c>
      <c r="G47" s="18" t="n">
        <v>421.30709796</v>
      </c>
      <c r="H47" s="20" t="n">
        <v>10.69381054</v>
      </c>
      <c r="I47" s="18" t="n">
        <v>435.53997324</v>
      </c>
      <c r="J47" s="20" t="n">
        <v>34.01666218</v>
      </c>
      <c r="K47" s="18" t="s">
        <v>404</v>
      </c>
      <c r="L47" s="20" t="s">
        <v>404</v>
      </c>
      <c r="M47" s="18" t="s">
        <v>404</v>
      </c>
      <c r="N47" s="20" t="s">
        <v>404</v>
      </c>
      <c r="O47" s="18" t="s">
        <v>404</v>
      </c>
      <c r="P47" s="20" t="s">
        <v>404</v>
      </c>
      <c r="Q47" s="18" t="n">
        <v>422.86279744</v>
      </c>
      <c r="R47" s="20" t="n">
        <v>26.01930675</v>
      </c>
    </row>
    <row r="48" spans="1:18">
      <c r="A48" s="15" t="s">
        <v>445</v>
      </c>
      <c r="B48" s="17" t="n">
        <v>9841</v>
      </c>
      <c r="C48" s="18">
        <f>(40.0/B48*100)</f>
        <v/>
      </c>
      <c r="D48" s="19" t="n">
        <v>9801</v>
      </c>
      <c r="E48" s="18" t="n">
        <v>480.78088298</v>
      </c>
      <c r="F48" s="20" t="n">
        <v>7.75258966</v>
      </c>
      <c r="G48" s="18" t="n">
        <v>514.40949939</v>
      </c>
      <c r="H48" s="20" t="n">
        <v>10.9922397</v>
      </c>
      <c r="I48" s="18" t="n">
        <v>388.42359833</v>
      </c>
      <c r="J48" s="20" t="n">
        <v>11.00937144</v>
      </c>
      <c r="K48" s="18" t="s">
        <v>404</v>
      </c>
      <c r="L48" s="20" t="s">
        <v>404</v>
      </c>
      <c r="M48" s="18" t="s">
        <v>404</v>
      </c>
      <c r="N48" s="20" t="s">
        <v>404</v>
      </c>
      <c r="O48" s="18" t="s">
        <v>404</v>
      </c>
      <c r="P48" s="20" t="s">
        <v>404</v>
      </c>
      <c r="Q48" s="18" t="n">
        <v>536.14087264</v>
      </c>
      <c r="R48" s="20" t="n">
        <v>32.23776736</v>
      </c>
    </row>
    <row r="49" spans="1:18">
      <c r="A49" s="15" t="s">
        <v>446</v>
      </c>
      <c r="B49" s="17" t="n">
        <v>6349</v>
      </c>
      <c r="C49" s="18">
        <f>(52.0/B49*100)</f>
        <v/>
      </c>
      <c r="D49" s="19" t="n">
        <v>6297</v>
      </c>
      <c r="E49" s="18" t="n">
        <v>424.84118927</v>
      </c>
      <c r="F49" s="20" t="n">
        <v>5.02749311</v>
      </c>
      <c r="G49" s="18" t="n">
        <v>427.73772395</v>
      </c>
      <c r="H49" s="20" t="n">
        <v>6.89388655</v>
      </c>
      <c r="I49" s="18" t="s">
        <v>404</v>
      </c>
      <c r="J49" s="20" t="s">
        <v>404</v>
      </c>
      <c r="K49" s="18" t="s">
        <v>404</v>
      </c>
      <c r="L49" s="20" t="s">
        <v>404</v>
      </c>
      <c r="M49" s="18" t="s">
        <v>404</v>
      </c>
      <c r="N49" s="20" t="s">
        <v>404</v>
      </c>
      <c r="O49" s="18" t="s">
        <v>404</v>
      </c>
      <c r="P49" s="20" t="s">
        <v>404</v>
      </c>
      <c r="Q49" s="18" t="n">
        <v>418.52058721</v>
      </c>
      <c r="R49" s="20" t="n">
        <v>11.62418991</v>
      </c>
    </row>
    <row r="50" spans="1:18">
      <c r="A50" s="15" t="s">
        <v>447</v>
      </c>
      <c r="B50" s="17" t="n">
        <v>11795</v>
      </c>
      <c r="C50" s="18">
        <f>(1031.0/B50*100)</f>
        <v/>
      </c>
      <c r="D50" s="19" t="n">
        <v>10764</v>
      </c>
      <c r="E50" s="18" t="n">
        <v>431.42457202</v>
      </c>
      <c r="F50" s="20" t="n">
        <v>3.98566596</v>
      </c>
      <c r="G50" s="18" t="n">
        <v>424.74247444</v>
      </c>
      <c r="H50" s="20" t="n">
        <v>8.921607290000001</v>
      </c>
      <c r="I50" s="18" t="n">
        <v>399.41294536</v>
      </c>
      <c r="J50" s="20" t="n">
        <v>12.82149165</v>
      </c>
      <c r="K50" s="18" t="s">
        <v>404</v>
      </c>
      <c r="L50" s="20" t="s">
        <v>404</v>
      </c>
      <c r="M50" s="18" t="s">
        <v>404</v>
      </c>
      <c r="N50" s="20" t="s">
        <v>404</v>
      </c>
      <c r="O50" s="18" t="s">
        <v>404</v>
      </c>
      <c r="P50" s="20" t="s">
        <v>404</v>
      </c>
      <c r="Q50" s="18" t="n">
        <v>434.90001149</v>
      </c>
      <c r="R50" s="20" t="n">
        <v>15.50631813</v>
      </c>
    </row>
    <row r="51" spans="1:18">
      <c r="A51" s="15" t="s">
        <v>448</v>
      </c>
      <c r="B51" s="17" t="n">
        <v>6866</v>
      </c>
      <c r="C51" s="18">
        <f>(118.0/B51*100)</f>
        <v/>
      </c>
      <c r="D51" s="19" t="n">
        <v>6748</v>
      </c>
      <c r="E51" s="18" t="n">
        <v>425.92795507</v>
      </c>
      <c r="F51" s="20" t="n">
        <v>3.30328406</v>
      </c>
      <c r="G51" s="18" t="n">
        <v>428.67699734</v>
      </c>
      <c r="H51" s="20" t="n">
        <v>7.21367947</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485.30591647</v>
      </c>
      <c r="F52" s="20" t="n">
        <v>3.97101085</v>
      </c>
      <c r="G52" s="18" t="n">
        <v>487.41432802</v>
      </c>
      <c r="H52" s="20" t="n">
        <v>7.0375558</v>
      </c>
      <c r="I52" s="18" t="n">
        <v>465.87873121</v>
      </c>
      <c r="J52" s="20" t="n">
        <v>16.24037473</v>
      </c>
      <c r="K52" s="18" t="s">
        <v>404</v>
      </c>
      <c r="L52" s="20" t="s">
        <v>404</v>
      </c>
      <c r="M52" s="18" t="s">
        <v>404</v>
      </c>
      <c r="N52" s="20" t="s">
        <v>404</v>
      </c>
      <c r="O52" s="18" t="s">
        <v>404</v>
      </c>
      <c r="P52" s="20" t="s">
        <v>404</v>
      </c>
      <c r="Q52" s="18" t="n">
        <v>551.08085126</v>
      </c>
      <c r="R52" s="20" t="n">
        <v>6.59290752</v>
      </c>
    </row>
    <row r="53" spans="1:18">
      <c r="A53" s="15" t="s">
        <v>450</v>
      </c>
      <c r="B53" s="17" t="n">
        <v>5571</v>
      </c>
      <c r="C53" s="18">
        <f>(0.0/B53*100)</f>
        <v/>
      </c>
      <c r="D53" s="19" t="n">
        <v>5571</v>
      </c>
      <c r="E53" s="18" t="n">
        <v>449.91645059</v>
      </c>
      <c r="F53" s="20" t="n">
        <v>1.8442142</v>
      </c>
      <c r="G53" s="18" t="n">
        <v>436.13013157</v>
      </c>
      <c r="H53" s="20" t="n">
        <v>2.96135416</v>
      </c>
      <c r="I53" s="18" t="n">
        <v>356.7909233</v>
      </c>
      <c r="J53" s="20" t="n">
        <v>9.763562840000001</v>
      </c>
      <c r="K53" s="18" t="s">
        <v>404</v>
      </c>
      <c r="L53" s="20" t="s">
        <v>404</v>
      </c>
      <c r="M53" s="18" t="s">
        <v>404</v>
      </c>
      <c r="N53" s="20" t="s">
        <v>404</v>
      </c>
      <c r="O53" s="18" t="s">
        <v>404</v>
      </c>
      <c r="P53" s="20" t="s">
        <v>404</v>
      </c>
      <c r="Q53" s="18" t="n">
        <v>332.65967835</v>
      </c>
      <c r="R53" s="20" t="n">
        <v>10.3270702</v>
      </c>
    </row>
    <row r="54" spans="1:18">
      <c r="A54" s="15" t="s">
        <v>451</v>
      </c>
      <c r="B54" s="17" t="n">
        <v>4740</v>
      </c>
      <c r="C54" s="18">
        <f>(199.0/B54*100)</f>
        <v/>
      </c>
      <c r="D54" s="19" t="n">
        <v>4541</v>
      </c>
      <c r="E54" s="18" t="n">
        <v>368.27821024</v>
      </c>
      <c r="F54" s="20" t="n">
        <v>5.54406028</v>
      </c>
      <c r="G54" s="18" t="n">
        <v>360.0020996</v>
      </c>
      <c r="H54" s="20" t="n">
        <v>8.988160649999999</v>
      </c>
      <c r="I54" s="18" t="n">
        <v>313.90560392</v>
      </c>
      <c r="J54" s="20" t="n">
        <v>7.82370634</v>
      </c>
      <c r="K54" s="18" t="s">
        <v>404</v>
      </c>
      <c r="L54" s="20" t="s">
        <v>404</v>
      </c>
      <c r="M54" s="18" t="s">
        <v>404</v>
      </c>
      <c r="N54" s="20" t="s">
        <v>404</v>
      </c>
      <c r="O54" s="18" t="s">
        <v>404</v>
      </c>
      <c r="P54" s="20" t="s">
        <v>404</v>
      </c>
      <c r="Q54" s="18" t="n">
        <v>353.40866752</v>
      </c>
      <c r="R54" s="20" t="n">
        <v>12.54487838</v>
      </c>
    </row>
    <row r="55" spans="1:18">
      <c r="A55" s="15" t="s">
        <v>452</v>
      </c>
      <c r="B55" s="17" t="n">
        <v>5316</v>
      </c>
      <c r="C55" s="18">
        <f>(43.0/B55*100)</f>
        <v/>
      </c>
      <c r="D55" s="19" t="n">
        <v>5273</v>
      </c>
      <c r="E55" s="18" t="n">
        <v>400.9454911</v>
      </c>
      <c r="F55" s="20" t="n">
        <v>3.38954708</v>
      </c>
      <c r="G55" s="18" t="n">
        <v>408.57403307</v>
      </c>
      <c r="H55" s="20" t="n">
        <v>13.0104536</v>
      </c>
      <c r="I55" s="18" t="s">
        <v>404</v>
      </c>
      <c r="J55" s="20" t="s">
        <v>404</v>
      </c>
      <c r="K55" s="18" t="s">
        <v>404</v>
      </c>
      <c r="L55" s="20" t="s">
        <v>404</v>
      </c>
      <c r="M55" s="18" t="s">
        <v>404</v>
      </c>
      <c r="N55" s="20" t="s">
        <v>404</v>
      </c>
      <c r="O55" s="18" t="n">
        <v>340.24300754</v>
      </c>
      <c r="P55" s="20" t="n">
        <v>11.65726882</v>
      </c>
      <c r="Q55" s="18" t="n">
        <v>398.79243982</v>
      </c>
      <c r="R55" s="20" t="n">
        <v>9.98360931</v>
      </c>
    </row>
    <row r="56" spans="1:18">
      <c r="A56" s="15" t="s">
        <v>453</v>
      </c>
      <c r="B56" s="17" t="n">
        <v>5359</v>
      </c>
      <c r="C56" s="18">
        <f>(0.0/B56*100)</f>
        <v/>
      </c>
      <c r="D56" s="19" t="n">
        <v>5359</v>
      </c>
      <c r="E56" s="18" t="n">
        <v>527.4240869499999</v>
      </c>
      <c r="F56" s="20" t="n">
        <v>3.33910759</v>
      </c>
      <c r="G56" s="18" t="n">
        <v>517.71436879</v>
      </c>
      <c r="H56" s="20" t="n">
        <v>18.37306551</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397.38251851</v>
      </c>
      <c r="F57" s="20" t="n">
        <v>3.36403876</v>
      </c>
      <c r="G57" s="18" t="n">
        <v>408.20320988</v>
      </c>
      <c r="H57" s="20" t="n">
        <v>9.239761529999999</v>
      </c>
      <c r="I57" s="18" t="s">
        <v>404</v>
      </c>
      <c r="J57" s="20" t="s">
        <v>404</v>
      </c>
      <c r="K57" s="18" t="s">
        <v>404</v>
      </c>
      <c r="L57" s="20" t="s">
        <v>404</v>
      </c>
      <c r="M57" s="18" t="s">
        <v>404</v>
      </c>
      <c r="N57" s="20" t="s">
        <v>404</v>
      </c>
      <c r="O57" s="18" t="s">
        <v>404</v>
      </c>
      <c r="P57" s="20" t="s">
        <v>404</v>
      </c>
      <c r="Q57" s="18" t="n">
        <v>391.84787251</v>
      </c>
      <c r="R57" s="20" t="n">
        <v>12.83356123</v>
      </c>
    </row>
    <row r="58" spans="1:18">
      <c r="A58" s="15" t="s">
        <v>455</v>
      </c>
      <c r="B58" s="17" t="n">
        <v>7267</v>
      </c>
      <c r="C58" s="18">
        <f>(0.0/B58*100)</f>
        <v/>
      </c>
      <c r="D58" s="19" t="n">
        <v>7267</v>
      </c>
      <c r="E58" s="18" t="n">
        <v>408.08545703</v>
      </c>
      <c r="F58" s="20" t="n">
        <v>4.53784647</v>
      </c>
      <c r="G58" s="18" t="n">
        <v>410.32576446</v>
      </c>
      <c r="H58" s="20" t="n">
        <v>9.11340766</v>
      </c>
      <c r="I58" s="18" t="s">
        <v>404</v>
      </c>
      <c r="J58" s="20" t="s">
        <v>404</v>
      </c>
      <c r="K58" s="18" t="s">
        <v>404</v>
      </c>
      <c r="L58" s="20" t="s">
        <v>404</v>
      </c>
      <c r="M58" s="18" t="s">
        <v>404</v>
      </c>
      <c r="N58" s="20" t="s">
        <v>404</v>
      </c>
      <c r="O58" s="18" t="s">
        <v>404</v>
      </c>
      <c r="P58" s="20" t="s">
        <v>404</v>
      </c>
      <c r="Q58" s="18" t="n">
        <v>407.13945765</v>
      </c>
      <c r="R58" s="20" t="n">
        <v>7.75752559</v>
      </c>
    </row>
    <row r="59" spans="1:18">
      <c r="A59" s="15" t="s">
        <v>456</v>
      </c>
      <c r="B59" s="17" t="n">
        <v>4826</v>
      </c>
      <c r="C59" s="18">
        <f>(0.0/B59*100)</f>
        <v/>
      </c>
      <c r="D59" s="19" t="n">
        <v>4826</v>
      </c>
      <c r="E59" s="18" t="n">
        <v>336.71686255</v>
      </c>
      <c r="F59" s="20" t="n">
        <v>2.66232428</v>
      </c>
      <c r="G59" s="18" t="n">
        <v>350.11864822</v>
      </c>
      <c r="H59" s="20" t="n">
        <v>2.97598297</v>
      </c>
      <c r="I59" s="18" t="s">
        <v>404</v>
      </c>
      <c r="J59" s="20" t="s">
        <v>404</v>
      </c>
      <c r="K59" s="18" t="s">
        <v>404</v>
      </c>
      <c r="L59" s="20" t="s">
        <v>404</v>
      </c>
      <c r="M59" s="18" t="s">
        <v>404</v>
      </c>
      <c r="N59" s="20" t="s">
        <v>404</v>
      </c>
      <c r="O59" s="18" t="s">
        <v>404</v>
      </c>
      <c r="P59" s="20" t="s">
        <v>404</v>
      </c>
      <c r="Q59" s="18" t="n">
        <v>357.93419653</v>
      </c>
      <c r="R59" s="20" t="n">
        <v>2.95896514</v>
      </c>
    </row>
    <row r="60" spans="1:18">
      <c r="A60" s="15" t="s">
        <v>457</v>
      </c>
      <c r="B60" s="17" t="n">
        <v>4546</v>
      </c>
      <c r="C60" s="18">
        <f>(0.0/B60*100)</f>
        <v/>
      </c>
      <c r="D60" s="19" t="n">
        <v>4546</v>
      </c>
      <c r="E60" s="18" t="n">
        <v>365.30855473</v>
      </c>
      <c r="F60" s="20" t="n">
        <v>7.02335803</v>
      </c>
      <c r="G60" s="18" t="n">
        <v>366.21297671</v>
      </c>
      <c r="H60" s="20" t="n">
        <v>18.21728055</v>
      </c>
      <c r="I60" s="18" t="s">
        <v>404</v>
      </c>
      <c r="J60" s="20" t="s">
        <v>404</v>
      </c>
      <c r="K60" s="18" t="s">
        <v>404</v>
      </c>
      <c r="L60" s="20" t="s">
        <v>404</v>
      </c>
      <c r="M60" s="18" t="s">
        <v>404</v>
      </c>
      <c r="N60" s="20" t="s">
        <v>404</v>
      </c>
      <c r="O60" s="18" t="s">
        <v>404</v>
      </c>
      <c r="P60" s="20" t="s">
        <v>404</v>
      </c>
      <c r="Q60" s="18" t="n">
        <v>303.83731179</v>
      </c>
      <c r="R60" s="20" t="n">
        <v>9.66108957</v>
      </c>
    </row>
    <row r="61" spans="1:18">
      <c r="A61" s="15" t="s">
        <v>458</v>
      </c>
      <c r="B61" s="17" t="n">
        <v>6525</v>
      </c>
      <c r="C61" s="18">
        <f>(0.0/B61*100)</f>
        <v/>
      </c>
      <c r="D61" s="19" t="n">
        <v>6525</v>
      </c>
      <c r="E61" s="18" t="n">
        <v>472.78956167</v>
      </c>
      <c r="F61" s="20" t="n">
        <v>3.27439431</v>
      </c>
      <c r="G61" s="18" t="n">
        <v>475.42797742</v>
      </c>
      <c r="H61" s="20" t="n">
        <v>8.30935768</v>
      </c>
      <c r="I61" s="18" t="n">
        <v>407.56193473</v>
      </c>
      <c r="J61" s="20" t="n">
        <v>16.00123892</v>
      </c>
      <c r="K61" s="18" t="s">
        <v>404</v>
      </c>
      <c r="L61" s="20" t="s">
        <v>404</v>
      </c>
      <c r="M61" s="18" t="s">
        <v>404</v>
      </c>
      <c r="N61" s="20" t="s">
        <v>404</v>
      </c>
      <c r="O61" s="18" t="s">
        <v>404</v>
      </c>
      <c r="P61" s="20" t="s">
        <v>404</v>
      </c>
      <c r="Q61" s="18" t="n">
        <v>463.9168776</v>
      </c>
      <c r="R61" s="20" t="n">
        <v>51.39463935</v>
      </c>
    </row>
    <row r="62" spans="1:18">
      <c r="A62" s="15" t="s">
        <v>459</v>
      </c>
      <c r="B62" s="17" t="n">
        <v>4476</v>
      </c>
      <c r="C62" s="18">
        <f>(0.0/B62*100)</f>
        <v/>
      </c>
      <c r="D62" s="19" t="n">
        <v>4476</v>
      </c>
      <c r="E62" s="18" t="n">
        <v>508.34833419</v>
      </c>
      <c r="F62" s="20" t="n">
        <v>1.25188706</v>
      </c>
      <c r="G62" s="18" t="n">
        <v>506.77528484</v>
      </c>
      <c r="H62" s="20" t="n">
        <v>3.69121434</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348.22082483</v>
      </c>
      <c r="F63" s="20" t="n">
        <v>1.85946946</v>
      </c>
      <c r="G63" s="18" t="n">
        <v>344.90038553</v>
      </c>
      <c r="H63" s="20" t="n">
        <v>2.75386956</v>
      </c>
      <c r="I63" s="18" t="s">
        <v>404</v>
      </c>
      <c r="J63" s="20" t="s">
        <v>404</v>
      </c>
      <c r="K63" s="18" t="s">
        <v>404</v>
      </c>
      <c r="L63" s="20" t="s">
        <v>404</v>
      </c>
      <c r="M63" s="18" t="s">
        <v>404</v>
      </c>
      <c r="N63" s="20" t="s">
        <v>404</v>
      </c>
      <c r="O63" s="18" t="s">
        <v>404</v>
      </c>
      <c r="P63" s="20" t="s">
        <v>404</v>
      </c>
      <c r="Q63" s="18" t="n">
        <v>376.78668835</v>
      </c>
      <c r="R63" s="20" t="n">
        <v>4.28174435</v>
      </c>
    </row>
    <row r="64" spans="1:18">
      <c r="A64" s="15" t="s">
        <v>461</v>
      </c>
      <c r="B64" s="17" t="n">
        <v>3634</v>
      </c>
      <c r="C64" s="18">
        <f>(27.0/B64*100)</f>
        <v/>
      </c>
      <c r="D64" s="19" t="n">
        <v>3607</v>
      </c>
      <c r="E64" s="18" t="n">
        <v>458.41426691</v>
      </c>
      <c r="F64" s="20" t="n">
        <v>2.29836065</v>
      </c>
      <c r="G64" s="18" t="n">
        <v>437.47897891</v>
      </c>
      <c r="H64" s="20" t="n">
        <v>2.9996969</v>
      </c>
      <c r="I64" s="18" t="s">
        <v>404</v>
      </c>
      <c r="J64" s="20" t="s">
        <v>404</v>
      </c>
      <c r="K64" s="18" t="s">
        <v>404</v>
      </c>
      <c r="L64" s="20" t="s">
        <v>404</v>
      </c>
      <c r="M64" s="18" t="s">
        <v>404</v>
      </c>
      <c r="N64" s="20" t="s">
        <v>404</v>
      </c>
      <c r="O64" s="18" t="s">
        <v>404</v>
      </c>
      <c r="P64" s="20" t="s">
        <v>404</v>
      </c>
      <c r="Q64" s="18" t="n">
        <v>427.89406215</v>
      </c>
      <c r="R64" s="20" t="n">
        <v>5.66650674</v>
      </c>
    </row>
    <row r="65" spans="1:18">
      <c r="A65" s="15" t="s">
        <v>462</v>
      </c>
      <c r="B65" s="17" t="n">
        <v>5325</v>
      </c>
      <c r="C65" s="18">
        <f>(0.0/B65*100)</f>
        <v/>
      </c>
      <c r="D65" s="19" t="n">
        <v>5325</v>
      </c>
      <c r="E65" s="18" t="n">
        <v>417.88661024</v>
      </c>
      <c r="F65" s="20" t="n">
        <v>3.28131867</v>
      </c>
      <c r="G65" s="18" t="n">
        <v>412.79550371</v>
      </c>
      <c r="H65" s="20" t="n">
        <v>8.1199557</v>
      </c>
      <c r="I65" s="18" t="s">
        <v>404</v>
      </c>
      <c r="J65" s="20" t="s">
        <v>404</v>
      </c>
      <c r="K65" s="18" t="s">
        <v>404</v>
      </c>
      <c r="L65" s="20" t="s">
        <v>404</v>
      </c>
      <c r="M65" s="18" t="s">
        <v>404</v>
      </c>
      <c r="N65" s="20" t="s">
        <v>404</v>
      </c>
      <c r="O65" s="18" t="s">
        <v>404</v>
      </c>
      <c r="P65" s="20" t="s">
        <v>404</v>
      </c>
      <c r="Q65" s="18" t="n">
        <v>410.31477376</v>
      </c>
      <c r="R65" s="20" t="n">
        <v>9.85112475</v>
      </c>
    </row>
    <row r="66" spans="1:18">
      <c r="A66" s="15" t="s">
        <v>463</v>
      </c>
      <c r="B66" s="17" t="n">
        <v>5665</v>
      </c>
      <c r="C66" s="18">
        <f>(0.0/B66*100)</f>
        <v/>
      </c>
      <c r="D66" s="19" t="n">
        <v>5665</v>
      </c>
      <c r="E66" s="18" t="n">
        <v>429.55277897</v>
      </c>
      <c r="F66" s="20" t="n">
        <v>2.00552114</v>
      </c>
      <c r="G66" s="18" t="n">
        <v>428.06619109</v>
      </c>
      <c r="H66" s="20" t="n">
        <v>1.91677754</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402.3608966</v>
      </c>
      <c r="F67" s="20" t="n">
        <v>3.80314684</v>
      </c>
      <c r="G67" s="18" t="n">
        <v>378.33397556</v>
      </c>
      <c r="H67" s="20" t="n">
        <v>8.7638341</v>
      </c>
      <c r="I67" s="18" t="n">
        <v>365.65704791</v>
      </c>
      <c r="J67" s="20" t="n">
        <v>12.57179229</v>
      </c>
      <c r="K67" s="18" t="s">
        <v>404</v>
      </c>
      <c r="L67" s="20" t="s">
        <v>404</v>
      </c>
      <c r="M67" s="18" t="s">
        <v>404</v>
      </c>
      <c r="N67" s="20" t="s">
        <v>404</v>
      </c>
      <c r="O67" s="18" t="s">
        <v>404</v>
      </c>
      <c r="P67" s="20" t="s">
        <v>404</v>
      </c>
      <c r="Q67" s="18" t="n">
        <v>387.30933707</v>
      </c>
      <c r="R67" s="20" t="n">
        <v>18.91325169</v>
      </c>
    </row>
    <row r="68" spans="1:18">
      <c r="A68" s="15" t="s">
        <v>465</v>
      </c>
      <c r="B68" s="17" t="n">
        <v>12083</v>
      </c>
      <c r="C68" s="18">
        <f>(0.0/B68*100)</f>
        <v/>
      </c>
      <c r="D68" s="19" t="n">
        <v>12083</v>
      </c>
      <c r="E68" s="18" t="n">
        <v>404.37722449</v>
      </c>
      <c r="F68" s="20" t="n">
        <v>1.29171314</v>
      </c>
      <c r="G68" s="18" t="n">
        <v>393.17872138</v>
      </c>
      <c r="H68" s="20" t="n">
        <v>1.98266995</v>
      </c>
      <c r="I68" s="18" t="n">
        <v>419.08063999</v>
      </c>
      <c r="J68" s="20" t="n">
        <v>12.98040002</v>
      </c>
      <c r="K68" s="18" t="s">
        <v>404</v>
      </c>
      <c r="L68" s="20" t="s">
        <v>404</v>
      </c>
      <c r="M68" s="18" t="s">
        <v>404</v>
      </c>
      <c r="N68" s="20" t="s">
        <v>404</v>
      </c>
      <c r="O68" s="18" t="s">
        <v>404</v>
      </c>
      <c r="P68" s="20" t="s">
        <v>404</v>
      </c>
      <c r="Q68" s="18" t="n">
        <v>408.16732803</v>
      </c>
      <c r="R68" s="20" t="n">
        <v>4.28099451</v>
      </c>
    </row>
    <row r="69" spans="1:18">
      <c r="A69" s="15" t="s">
        <v>466</v>
      </c>
      <c r="B69" s="17" t="n">
        <v>4876</v>
      </c>
      <c r="C69" s="18">
        <f>(0.0/B69*100)</f>
        <v/>
      </c>
      <c r="D69" s="19" t="n">
        <v>4876</v>
      </c>
      <c r="E69" s="18" t="n">
        <v>437.66439661</v>
      </c>
      <c r="F69" s="20" t="n">
        <v>4.55802867</v>
      </c>
      <c r="G69" s="18" t="n">
        <v>411.66874017</v>
      </c>
      <c r="H69" s="20" t="n">
        <v>10.12348076</v>
      </c>
      <c r="I69" s="18" t="s">
        <v>404</v>
      </c>
      <c r="J69" s="20" t="s">
        <v>404</v>
      </c>
      <c r="K69" s="18" t="s">
        <v>404</v>
      </c>
      <c r="L69" s="20" t="s">
        <v>404</v>
      </c>
      <c r="M69" s="18" t="s">
        <v>404</v>
      </c>
      <c r="N69" s="20" t="s">
        <v>404</v>
      </c>
      <c r="O69" s="18" t="s">
        <v>404</v>
      </c>
      <c r="P69" s="20" t="s">
        <v>404</v>
      </c>
      <c r="Q69" s="18" t="n">
        <v>418.49023057</v>
      </c>
      <c r="R69" s="20" t="n">
        <v>45.72328008</v>
      </c>
    </row>
    <row r="70" spans="1:18">
      <c r="A70" s="15" t="s">
        <v>467</v>
      </c>
      <c r="B70" s="17" t="n">
        <v>6036</v>
      </c>
      <c r="C70" s="18">
        <f>(0.0/B70*100)</f>
        <v/>
      </c>
      <c r="D70" s="19" t="n">
        <v>6036</v>
      </c>
      <c r="E70" s="18" t="n">
        <v>496.1130913</v>
      </c>
      <c r="F70" s="20" t="n">
        <v>4.36531482</v>
      </c>
      <c r="G70" s="18" t="n">
        <v>495.30474446</v>
      </c>
      <c r="H70" s="20" t="n">
        <v>4.01064479</v>
      </c>
      <c r="I70" s="18" t="s">
        <v>404</v>
      </c>
      <c r="J70" s="20" t="s">
        <v>404</v>
      </c>
      <c r="K70" s="18" t="s">
        <v>404</v>
      </c>
      <c r="L70" s="20" t="s">
        <v>404</v>
      </c>
      <c r="M70" s="18" t="s">
        <v>404</v>
      </c>
      <c r="N70" s="20" t="s">
        <v>404</v>
      </c>
      <c r="O70" s="18" t="s">
        <v>404</v>
      </c>
      <c r="P70" s="20" t="s">
        <v>404</v>
      </c>
      <c r="Q70" s="18" t="n">
        <v>462.64695565</v>
      </c>
      <c r="R70" s="20" t="n">
        <v>15.62818869</v>
      </c>
    </row>
    <row r="71" spans="1:18">
      <c r="A71" s="15" t="s">
        <v>468</v>
      </c>
      <c r="B71" s="17" t="n">
        <v>6115</v>
      </c>
      <c r="C71" s="18">
        <f>(0.0/B71*100)</f>
        <v/>
      </c>
      <c r="D71" s="19" t="n">
        <v>6115</v>
      </c>
      <c r="E71" s="18" t="n">
        <v>538.05987549</v>
      </c>
      <c r="F71" s="20" t="n">
        <v>1.90357722</v>
      </c>
      <c r="G71" s="18" t="n">
        <v>529.82960041</v>
      </c>
      <c r="H71" s="20" t="n">
        <v>4.41343536</v>
      </c>
      <c r="I71" s="18" t="n">
        <v>477.62548649</v>
      </c>
      <c r="J71" s="20" t="n">
        <v>16.94240927</v>
      </c>
      <c r="K71" s="18" t="s">
        <v>404</v>
      </c>
      <c r="L71" s="20" t="s">
        <v>404</v>
      </c>
      <c r="M71" s="18" t="s">
        <v>404</v>
      </c>
      <c r="N71" s="20" t="s">
        <v>404</v>
      </c>
      <c r="O71" s="18" t="s">
        <v>404</v>
      </c>
      <c r="P71" s="20" t="s">
        <v>404</v>
      </c>
      <c r="Q71" s="18" t="n">
        <v>488.74171136</v>
      </c>
      <c r="R71" s="20" t="n">
        <v>8.044370990000001</v>
      </c>
    </row>
    <row r="72" spans="1:18">
      <c r="A72" s="15" t="s">
        <v>469</v>
      </c>
      <c r="B72" s="17" t="n">
        <v>7708</v>
      </c>
      <c r="C72" s="18">
        <f>(0.0/B72*100)</f>
        <v/>
      </c>
      <c r="D72" s="19" t="n">
        <v>7708</v>
      </c>
      <c r="E72" s="18" t="n">
        <v>499.67277841</v>
      </c>
      <c r="F72" s="20" t="n">
        <v>5.45219131</v>
      </c>
      <c r="G72" s="18" t="n">
        <v>497.44572588</v>
      </c>
      <c r="H72" s="20" t="n">
        <v>4.96169714</v>
      </c>
      <c r="I72" s="18" t="n">
        <v>426.00518293</v>
      </c>
      <c r="J72" s="20" t="n">
        <v>18.70621183</v>
      </c>
      <c r="K72" s="18" t="s">
        <v>404</v>
      </c>
      <c r="L72" s="20" t="s">
        <v>404</v>
      </c>
      <c r="M72" s="18" t="s">
        <v>404</v>
      </c>
      <c r="N72" s="20" t="s">
        <v>404</v>
      </c>
      <c r="O72" s="18" t="s">
        <v>404</v>
      </c>
      <c r="P72" s="20" t="s">
        <v>404</v>
      </c>
      <c r="Q72" s="18" t="n">
        <v>496.33763056</v>
      </c>
      <c r="R72" s="20" t="n">
        <v>24.72917578</v>
      </c>
    </row>
    <row r="73" spans="1:18">
      <c r="A73" s="15" t="s">
        <v>470</v>
      </c>
      <c r="B73" s="17" t="n">
        <v>8249</v>
      </c>
      <c r="C73" s="18">
        <f>(0.0/B73*100)</f>
        <v/>
      </c>
      <c r="D73" s="19" t="n">
        <v>8249</v>
      </c>
      <c r="E73" s="18" t="n">
        <v>408.40836557</v>
      </c>
      <c r="F73" s="20" t="n">
        <v>3.68319106</v>
      </c>
      <c r="G73" s="18" t="n">
        <v>417.39704657</v>
      </c>
      <c r="H73" s="20" t="n">
        <v>9.78776365</v>
      </c>
      <c r="I73" s="18" t="n">
        <v>416.92023458</v>
      </c>
      <c r="J73" s="20" t="n">
        <v>15.6110997</v>
      </c>
      <c r="K73" s="18" t="s">
        <v>404</v>
      </c>
      <c r="L73" s="20" t="s">
        <v>404</v>
      </c>
      <c r="M73" s="18" t="s">
        <v>404</v>
      </c>
      <c r="N73" s="20" t="s">
        <v>404</v>
      </c>
      <c r="O73" s="18" t="s">
        <v>404</v>
      </c>
      <c r="P73" s="20" t="s">
        <v>404</v>
      </c>
      <c r="Q73" s="18" t="n">
        <v>395.80007608</v>
      </c>
      <c r="R73" s="20" t="n">
        <v>16.03652813</v>
      </c>
    </row>
    <row r="74" spans="1:18">
      <c r="A74" s="15" t="s">
        <v>471</v>
      </c>
      <c r="B74" s="17" t="n">
        <v>4692</v>
      </c>
      <c r="C74" s="18">
        <f>(484.0/B74*100)</f>
        <v/>
      </c>
      <c r="D74" s="19" t="n">
        <v>4208</v>
      </c>
      <c r="E74" s="18" t="n">
        <v>427.07896536</v>
      </c>
      <c r="F74" s="20" t="n">
        <v>1.73881285</v>
      </c>
      <c r="G74" s="18" t="n">
        <v>416.67731384</v>
      </c>
      <c r="H74" s="20" t="n">
        <v>3.86537815</v>
      </c>
      <c r="I74" s="18" t="s">
        <v>404</v>
      </c>
      <c r="J74" s="20" t="s">
        <v>404</v>
      </c>
      <c r="K74" s="18" t="s">
        <v>404</v>
      </c>
      <c r="L74" s="20" t="s">
        <v>404</v>
      </c>
      <c r="M74" s="18" t="s">
        <v>404</v>
      </c>
      <c r="N74" s="20" t="s">
        <v>404</v>
      </c>
      <c r="O74" s="18" t="s">
        <v>404</v>
      </c>
      <c r="P74" s="20" t="s">
        <v>404</v>
      </c>
      <c r="Q74" s="18" t="n">
        <v>406.61356031</v>
      </c>
      <c r="R74" s="20" t="n">
        <v>6.00807542</v>
      </c>
    </row>
    <row r="75" spans="1:18">
      <c r="A75" s="15" t="s">
        <v>472</v>
      </c>
      <c r="B75" s="17" t="n">
        <v>5375</v>
      </c>
      <c r="C75" s="18">
        <f>(483.0/B75*100)</f>
        <v/>
      </c>
      <c r="D75" s="19" t="n">
        <v>4892</v>
      </c>
      <c r="E75" s="18" t="n">
        <v>365.70641185</v>
      </c>
      <c r="F75" s="20" t="n">
        <v>5.33634966</v>
      </c>
      <c r="G75" s="18" t="n">
        <v>346.24760169</v>
      </c>
      <c r="H75" s="20" t="n">
        <v>9.153135819999999</v>
      </c>
      <c r="I75" s="18" t="n">
        <v>358.71755534</v>
      </c>
      <c r="J75" s="20" t="n">
        <v>17.67561445</v>
      </c>
      <c r="K75" s="18" t="s">
        <v>404</v>
      </c>
      <c r="L75" s="20" t="s">
        <v>404</v>
      </c>
      <c r="M75" s="18" t="s">
        <v>404</v>
      </c>
      <c r="N75" s="20" t="s">
        <v>404</v>
      </c>
      <c r="O75" s="18" t="s">
        <v>404</v>
      </c>
      <c r="P75" s="20" t="s">
        <v>404</v>
      </c>
      <c r="Q75" s="18" t="n">
        <v>371.96400663</v>
      </c>
      <c r="R75" s="20" t="n">
        <v>7.44051047</v>
      </c>
    </row>
    <row r="76" spans="1:18">
      <c r="A76" s="15" t="s">
        <v>473</v>
      </c>
      <c r="B76" s="17" t="n">
        <v>14167</v>
      </c>
      <c r="C76" s="18">
        <f>(1400.0/B76*100)</f>
        <v/>
      </c>
      <c r="D76" s="19" t="n">
        <v>12767</v>
      </c>
      <c r="E76" s="18" t="n">
        <v>441.53285564</v>
      </c>
      <c r="F76" s="20" t="n">
        <v>3.69215521</v>
      </c>
      <c r="G76" s="18" t="n">
        <v>442.54763167</v>
      </c>
      <c r="H76" s="20" t="n">
        <v>9.9628497</v>
      </c>
      <c r="I76" s="18" t="n">
        <v>386.2476441</v>
      </c>
      <c r="J76" s="20" t="n">
        <v>13.56131252</v>
      </c>
      <c r="K76" s="18" t="s">
        <v>404</v>
      </c>
      <c r="L76" s="20" t="s">
        <v>404</v>
      </c>
      <c r="M76" s="18" t="s">
        <v>404</v>
      </c>
      <c r="N76" s="20" t="s">
        <v>404</v>
      </c>
      <c r="O76" s="18" t="s">
        <v>404</v>
      </c>
      <c r="P76" s="20" t="s">
        <v>404</v>
      </c>
      <c r="Q76" s="18" t="n">
        <v>425.37620142</v>
      </c>
      <c r="R76" s="20" t="n">
        <v>10.73805754</v>
      </c>
    </row>
    <row r="77" spans="1:18">
      <c r="A77" s="15" t="s">
        <v>474</v>
      </c>
      <c r="B77" s="17" t="n">
        <v>6062</v>
      </c>
      <c r="C77" s="18">
        <f>(0.0/B77*100)</f>
        <v/>
      </c>
      <c r="D77" s="19" t="n">
        <v>6062</v>
      </c>
      <c r="E77" s="18" t="n">
        <v>429.18474358</v>
      </c>
      <c r="F77" s="20" t="n">
        <v>4.32439591</v>
      </c>
      <c r="G77" s="18" t="n">
        <v>454.49512534</v>
      </c>
      <c r="H77" s="20" t="n">
        <v>7.28476029</v>
      </c>
      <c r="I77" s="18" t="n">
        <v>401.77446444</v>
      </c>
      <c r="J77" s="20" t="n">
        <v>17.10869405</v>
      </c>
      <c r="K77" s="18" t="s">
        <v>404</v>
      </c>
      <c r="L77" s="20" t="s">
        <v>404</v>
      </c>
      <c r="M77" s="18" t="s">
        <v>404</v>
      </c>
      <c r="N77" s="20" t="s">
        <v>404</v>
      </c>
      <c r="O77" s="18" t="s">
        <v>404</v>
      </c>
      <c r="P77" s="20" t="s">
        <v>404</v>
      </c>
      <c r="Q77" s="18" t="n">
        <v>436.14431385</v>
      </c>
      <c r="R77" s="20" t="n">
        <v>18.90275082</v>
      </c>
    </row>
    <row r="78" spans="1:18">
      <c r="A78" s="15" t="s">
        <v>475</v>
      </c>
      <c r="B78" s="17" t="n">
        <v>5826</v>
      </c>
      <c r="C78" s="18">
        <f>(0.0/B78*100)</f>
        <v/>
      </c>
      <c r="D78" s="19" t="n">
        <v>5826</v>
      </c>
      <c r="E78" s="18" t="n">
        <v>489.80043542</v>
      </c>
      <c r="F78" s="20" t="n">
        <v>4.02552697</v>
      </c>
      <c r="G78" s="18" t="n">
        <v>476.07101729</v>
      </c>
      <c r="H78" s="20" t="n">
        <v>15.96832526</v>
      </c>
      <c r="I78" s="18" t="s">
        <v>404</v>
      </c>
      <c r="J78" s="20" t="s">
        <v>404</v>
      </c>
      <c r="K78" s="18" t="s">
        <v>404</v>
      </c>
      <c r="L78" s="20" t="s">
        <v>404</v>
      </c>
      <c r="M78" s="18" t="s">
        <v>404</v>
      </c>
      <c r="N78" s="20" t="s">
        <v>404</v>
      </c>
      <c r="O78" s="18" t="s">
        <v>404</v>
      </c>
      <c r="P78" s="20" t="s">
        <v>404</v>
      </c>
      <c r="Q78" s="18" t="n">
        <v>459.30088329</v>
      </c>
      <c r="R78" s="20" t="n">
        <v>15.21730032</v>
      </c>
    </row>
    <row customHeight="1" ht="25" r="79" spans="1:18">
      <c r="A79" s="15" t="s">
        <v>476</v>
      </c>
      <c r="B79" s="17" t="n">
        <v>1657</v>
      </c>
      <c r="C79" s="18">
        <f>(21.0/B79*100)</f>
        <v/>
      </c>
      <c r="D79" s="19" t="n">
        <v>1636</v>
      </c>
      <c r="E79" s="18" t="n">
        <v>478.05346101</v>
      </c>
      <c r="F79" s="20" t="n">
        <v>8.415618670000001</v>
      </c>
      <c r="G79" s="18" t="n">
        <v>478.82025773</v>
      </c>
      <c r="H79" s="20" t="n">
        <v>14.45916411</v>
      </c>
      <c r="I79" s="18" t="s">
        <v>404</v>
      </c>
      <c r="J79" s="20" t="s">
        <v>404</v>
      </c>
      <c r="K79" s="18" t="s">
        <v>404</v>
      </c>
      <c r="L79" s="20" t="s">
        <v>404</v>
      </c>
      <c r="M79" s="18" t="s">
        <v>404</v>
      </c>
      <c r="N79" s="20" t="s">
        <v>404</v>
      </c>
      <c r="O79" s="18" t="s">
        <v>404</v>
      </c>
      <c r="P79" s="20" t="s">
        <v>404</v>
      </c>
      <c r="Q79" s="18" t="n">
        <v>434.0377838</v>
      </c>
      <c r="R79" s="20" t="n">
        <v>22.50355671</v>
      </c>
    </row>
    <row r="80" spans="1:18">
      <c r="A80" s="15" t="s">
        <v>477</v>
      </c>
      <c r="B80" s="17" t="n">
        <v>7841</v>
      </c>
      <c r="C80" s="18">
        <f>(0.0/B80*100)</f>
        <v/>
      </c>
      <c r="D80" s="19" t="n">
        <v>7841</v>
      </c>
      <c r="E80" s="18" t="n">
        <v>422.23618553</v>
      </c>
      <c r="F80" s="20" t="n">
        <v>3.45772828</v>
      </c>
      <c r="G80" s="18" t="n">
        <v>451.6792776</v>
      </c>
      <c r="H80" s="20" t="n">
        <v>8.849988249999999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(122.0/B81*100)</f>
        <v/>
      </c>
      <c r="D81" s="19" t="n">
        <v>8739</v>
      </c>
      <c r="E81" s="18" t="n">
        <v>431.66262933</v>
      </c>
      <c r="F81" s="20" t="n">
        <v>4.04320356</v>
      </c>
      <c r="G81" s="18" t="n">
        <v>428.9653555</v>
      </c>
      <c r="H81" s="20" t="n">
        <v>9.423739660000001</v>
      </c>
      <c r="I81" s="18" t="n">
        <v>505.675185</v>
      </c>
      <c r="J81" s="20" t="n">
        <v>7.77493105</v>
      </c>
      <c r="K81" s="18" t="s">
        <v>404</v>
      </c>
      <c r="L81" s="20" t="s">
        <v>404</v>
      </c>
      <c r="M81" s="18" t="s">
        <v>404</v>
      </c>
      <c r="N81" s="20" t="s">
        <v>404</v>
      </c>
      <c r="O81" s="18" t="s">
        <v>404</v>
      </c>
      <c r="P81" s="20" t="s">
        <v>404</v>
      </c>
      <c r="Q81" s="18" t="n">
        <v>414.87887213</v>
      </c>
      <c r="R81" s="20" t="n">
        <v>18.03479715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504.89702061</v>
      </c>
      <c r="F7" s="20" t="n">
        <v>4.35228702</v>
      </c>
      <c r="G7" s="18" t="n">
        <v>504.42850646</v>
      </c>
      <c r="H7" s="20" t="n">
        <v>2.29856356</v>
      </c>
      <c r="I7" s="18" t="s">
        <v>404</v>
      </c>
      <c r="J7" s="20" t="s">
        <v>404</v>
      </c>
      <c r="K7" s="18" t="s">
        <v>404</v>
      </c>
      <c r="L7" s="20" t="s">
        <v>404</v>
      </c>
      <c r="M7" s="18" t="s">
        <v>404</v>
      </c>
      <c r="N7" s="20" t="s">
        <v>404</v>
      </c>
      <c r="O7" s="18" t="s">
        <v>404</v>
      </c>
      <c r="P7" s="20" t="s">
        <v>404</v>
      </c>
      <c r="Q7" s="18" t="n">
        <v>492.4557474</v>
      </c>
      <c r="R7" s="20" t="n">
        <v>6.88176695</v>
      </c>
    </row>
    <row r="8" spans="1:18">
      <c r="A8" s="15" t="s">
        <v>405</v>
      </c>
      <c r="B8" s="17" t="n">
        <v>7007</v>
      </c>
      <c r="C8" s="18">
        <f>(0.0/B8*100)</f>
        <v/>
      </c>
      <c r="D8" s="19" t="n">
        <v>7007</v>
      </c>
      <c r="E8" s="18" t="n">
        <v>446.59473839</v>
      </c>
      <c r="F8" s="20" t="n">
        <v>13.77833991</v>
      </c>
      <c r="G8" s="18" t="n">
        <v>488.31386759</v>
      </c>
      <c r="H8" s="20" t="n">
        <v>5.11005745</v>
      </c>
      <c r="I8" s="18" t="n">
        <v>466.6088784</v>
      </c>
      <c r="J8" s="20" t="n">
        <v>20.70904875</v>
      </c>
      <c r="K8" s="18" t="s">
        <v>404</v>
      </c>
      <c r="L8" s="20" t="s">
        <v>404</v>
      </c>
      <c r="M8" s="18" t="s">
        <v>404</v>
      </c>
      <c r="N8" s="20" t="s">
        <v>404</v>
      </c>
      <c r="O8" s="18" t="s">
        <v>404</v>
      </c>
      <c r="P8" s="20" t="s">
        <v>404</v>
      </c>
      <c r="Q8" s="18" t="n">
        <v>495.18694599</v>
      </c>
      <c r="R8" s="20" t="n">
        <v>9.07381109</v>
      </c>
    </row>
    <row r="9" spans="1:18">
      <c r="A9" s="15" t="s">
        <v>406</v>
      </c>
      <c r="B9" s="17" t="n">
        <v>9651</v>
      </c>
      <c r="C9" s="18">
        <f>(575.0/B9*100)</f>
        <v/>
      </c>
      <c r="D9" s="19" t="n">
        <v>9076</v>
      </c>
      <c r="E9" s="18" t="n">
        <v>509.64384297</v>
      </c>
      <c r="F9" s="20" t="n">
        <v>14.20696369</v>
      </c>
      <c r="G9" s="18" t="n">
        <v>499.49564461</v>
      </c>
      <c r="H9" s="20" t="n">
        <v>4.71335662</v>
      </c>
      <c r="I9" s="18" t="n">
        <v>506.54639319</v>
      </c>
      <c r="J9" s="20" t="n">
        <v>29.63683772</v>
      </c>
      <c r="K9" s="18" t="s">
        <v>404</v>
      </c>
      <c r="L9" s="20" t="s">
        <v>404</v>
      </c>
      <c r="M9" s="18" t="s">
        <v>404</v>
      </c>
      <c r="N9" s="20" t="s">
        <v>404</v>
      </c>
      <c r="O9" s="18" t="s">
        <v>404</v>
      </c>
      <c r="P9" s="20" t="s">
        <v>404</v>
      </c>
      <c r="Q9" s="18" t="n">
        <v>503.38517832</v>
      </c>
      <c r="R9" s="20" t="n">
        <v>6.7303644</v>
      </c>
    </row>
    <row r="10" spans="1:18">
      <c r="A10" s="15" t="s">
        <v>407</v>
      </c>
      <c r="B10" s="17" t="n">
        <v>20058</v>
      </c>
      <c r="C10" s="18">
        <f>(3112.0/B10*100)</f>
        <v/>
      </c>
      <c r="D10" s="19" t="n">
        <v>16946</v>
      </c>
      <c r="E10" s="18" t="n">
        <v>517.05847547</v>
      </c>
      <c r="F10" s="20" t="n">
        <v>3.91100251</v>
      </c>
      <c r="G10" s="18" t="n">
        <v>528.43086222</v>
      </c>
      <c r="H10" s="20" t="n">
        <v>2.82565626</v>
      </c>
      <c r="I10" s="18" t="n">
        <v>574.86121621</v>
      </c>
      <c r="J10" s="20" t="n">
        <v>10.5507028</v>
      </c>
      <c r="K10" s="18" t="s">
        <v>404</v>
      </c>
      <c r="L10" s="20" t="s">
        <v>404</v>
      </c>
      <c r="M10" s="18" t="s">
        <v>404</v>
      </c>
      <c r="N10" s="20" t="s">
        <v>404</v>
      </c>
      <c r="O10" s="18" t="s">
        <v>404</v>
      </c>
      <c r="P10" s="20" t="s">
        <v>404</v>
      </c>
      <c r="Q10" s="18" t="n">
        <v>533.75864201</v>
      </c>
      <c r="R10" s="20" t="n">
        <v>11.55950868</v>
      </c>
    </row>
    <row r="11" spans="1:18">
      <c r="A11" s="15" t="s">
        <v>408</v>
      </c>
      <c r="B11" s="17" t="n">
        <v>7053</v>
      </c>
      <c r="C11" s="18">
        <f>(137.0/B11*100)</f>
        <v/>
      </c>
      <c r="D11" s="19" t="n">
        <v>6916</v>
      </c>
      <c r="E11" s="18" t="n">
        <v>459.41016476</v>
      </c>
      <c r="F11" s="20" t="n">
        <v>5.3149641</v>
      </c>
      <c r="G11" s="18" t="n">
        <v>462.53531758</v>
      </c>
      <c r="H11" s="20" t="n">
        <v>5.10565917</v>
      </c>
      <c r="I11" s="18" t="n">
        <v>423.48994856</v>
      </c>
      <c r="J11" s="20" t="n">
        <v>17.55221623</v>
      </c>
      <c r="K11" s="18" t="s">
        <v>404</v>
      </c>
      <c r="L11" s="20" t="s">
        <v>404</v>
      </c>
      <c r="M11" s="18" t="s">
        <v>404</v>
      </c>
      <c r="N11" s="20" t="s">
        <v>404</v>
      </c>
      <c r="O11" s="18" t="s">
        <v>404</v>
      </c>
      <c r="P11" s="20" t="s">
        <v>404</v>
      </c>
      <c r="Q11" s="18" t="n">
        <v>441.24284163</v>
      </c>
      <c r="R11" s="20" t="n">
        <v>21.32646913</v>
      </c>
    </row>
    <row r="12" spans="1:18">
      <c r="A12" s="15" t="s">
        <v>409</v>
      </c>
      <c r="B12" s="17" t="n">
        <v>6894</v>
      </c>
      <c r="C12" s="18">
        <f>(106.0/B12*100)</f>
        <v/>
      </c>
      <c r="D12" s="19" t="n">
        <v>6788</v>
      </c>
      <c r="E12" s="18" t="n">
        <v>490.1151657</v>
      </c>
      <c r="F12" s="20" t="n">
        <v>7.1628895</v>
      </c>
      <c r="G12" s="18" t="n">
        <v>489.86047304</v>
      </c>
      <c r="H12" s="20" t="n">
        <v>3.63285788</v>
      </c>
      <c r="I12" s="18" t="n">
        <v>410.91425449</v>
      </c>
      <c r="J12" s="20" t="n">
        <v>10.00626974</v>
      </c>
      <c r="K12" s="18" t="s">
        <v>404</v>
      </c>
      <c r="L12" s="20" t="s">
        <v>404</v>
      </c>
      <c r="M12" s="18" t="s">
        <v>404</v>
      </c>
      <c r="N12" s="20" t="s">
        <v>404</v>
      </c>
      <c r="O12" s="18" t="s">
        <v>404</v>
      </c>
      <c r="P12" s="20" t="s">
        <v>404</v>
      </c>
      <c r="Q12" s="18" t="n">
        <v>436.52021338</v>
      </c>
      <c r="R12" s="20" t="n">
        <v>13.4357359</v>
      </c>
    </row>
    <row r="13" spans="1:18">
      <c r="A13" s="15" t="s">
        <v>410</v>
      </c>
      <c r="B13" s="17" t="n">
        <v>7161</v>
      </c>
      <c r="C13" s="18">
        <f>(1175.0/B13*100)</f>
        <v/>
      </c>
      <c r="D13" s="19" t="n">
        <v>5986</v>
      </c>
      <c r="E13" s="18" t="n">
        <v>502.43597771</v>
      </c>
      <c r="F13" s="20" t="n">
        <v>4.8951575</v>
      </c>
      <c r="G13" s="18" t="n">
        <v>499.14947213</v>
      </c>
      <c r="H13" s="20" t="n">
        <v>3.64504869</v>
      </c>
      <c r="I13" s="18" t="n">
        <v>501.03250557</v>
      </c>
      <c r="J13" s="20" t="n">
        <v>8.45176485</v>
      </c>
      <c r="K13" s="18" t="s">
        <v>404</v>
      </c>
      <c r="L13" s="20" t="s">
        <v>404</v>
      </c>
      <c r="M13" s="18" t="s">
        <v>404</v>
      </c>
      <c r="N13" s="20" t="s">
        <v>404</v>
      </c>
      <c r="O13" s="18" t="s">
        <v>404</v>
      </c>
      <c r="P13" s="20" t="s">
        <v>404</v>
      </c>
      <c r="Q13" s="18" t="n">
        <v>492.20967256</v>
      </c>
      <c r="R13" s="20" t="n">
        <v>19.60253781</v>
      </c>
    </row>
    <row r="14" spans="1:18">
      <c r="A14" s="15" t="s">
        <v>411</v>
      </c>
      <c r="B14" s="17" t="n">
        <v>5587</v>
      </c>
      <c r="C14" s="18">
        <f>(235.0/B14*100)</f>
        <v/>
      </c>
      <c r="D14" s="19" t="n">
        <v>5352</v>
      </c>
      <c r="E14" s="18" t="n">
        <v>515.21548637</v>
      </c>
      <c r="F14" s="20" t="n">
        <v>3.18309878</v>
      </c>
      <c r="G14" s="18" t="n">
        <v>519.857986</v>
      </c>
      <c r="H14" s="20" t="n">
        <v>3.32462572</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532.9111376</v>
      </c>
      <c r="F15" s="20" t="n">
        <v>5.54843762</v>
      </c>
      <c r="G15" s="18" t="n">
        <v>524.40931348</v>
      </c>
      <c r="H15" s="20" t="n">
        <v>2.87129718</v>
      </c>
      <c r="I15" s="18" t="n">
        <v>557.7863252</v>
      </c>
      <c r="J15" s="20" t="n">
        <v>24.52307226</v>
      </c>
      <c r="K15" s="18" t="s">
        <v>404</v>
      </c>
      <c r="L15" s="20" t="s">
        <v>404</v>
      </c>
      <c r="M15" s="18" t="s">
        <v>404</v>
      </c>
      <c r="N15" s="20" t="s">
        <v>404</v>
      </c>
      <c r="O15" s="18" t="s">
        <v>404</v>
      </c>
      <c r="P15" s="20" t="s">
        <v>404</v>
      </c>
      <c r="Q15" s="18" t="n">
        <v>515.6216502</v>
      </c>
      <c r="R15" s="20" t="n">
        <v>16.61159074</v>
      </c>
    </row>
    <row r="16" spans="1:18">
      <c r="A16" s="15" t="s">
        <v>413</v>
      </c>
      <c r="B16" s="17" t="n">
        <v>6108</v>
      </c>
      <c r="C16" s="18">
        <f>(495.0/B16*100)</f>
        <v/>
      </c>
      <c r="D16" s="19" t="n">
        <v>5613</v>
      </c>
      <c r="E16" s="18" t="n">
        <v>495.25074025</v>
      </c>
      <c r="F16" s="20" t="n">
        <v>13.62410677</v>
      </c>
      <c r="G16" s="18" t="n">
        <v>504.41431274</v>
      </c>
      <c r="H16" s="20" t="n">
        <v>4.78205031</v>
      </c>
      <c r="I16" s="18" t="n">
        <v>453.02800843</v>
      </c>
      <c r="J16" s="20" t="n">
        <v>23.24152593</v>
      </c>
      <c r="K16" s="18" t="s">
        <v>404</v>
      </c>
      <c r="L16" s="20" t="s">
        <v>404</v>
      </c>
      <c r="M16" s="18" t="s">
        <v>404</v>
      </c>
      <c r="N16" s="20" t="s">
        <v>404</v>
      </c>
      <c r="O16" s="18" t="s">
        <v>404</v>
      </c>
      <c r="P16" s="20" t="s">
        <v>404</v>
      </c>
      <c r="Q16" s="18" t="n">
        <v>519.69908385</v>
      </c>
      <c r="R16" s="20" t="n">
        <v>14.51408111</v>
      </c>
    </row>
    <row r="17" spans="1:18">
      <c r="A17" s="15" t="s">
        <v>414</v>
      </c>
      <c r="B17" s="17" t="n">
        <v>6504</v>
      </c>
      <c r="C17" s="18">
        <f>(1325.0/B17*100)</f>
        <v/>
      </c>
      <c r="D17" s="19" t="n">
        <v>5179</v>
      </c>
      <c r="E17" s="18" t="n">
        <v>470.91527534</v>
      </c>
      <c r="F17" s="20" t="n">
        <v>36.10052658</v>
      </c>
      <c r="G17" s="18" t="n">
        <v>506.83288561</v>
      </c>
      <c r="H17" s="20" t="n">
        <v>4.76602827</v>
      </c>
      <c r="I17" s="18" t="n">
        <v>555.97821015</v>
      </c>
      <c r="J17" s="20" t="n">
        <v>18.13321394</v>
      </c>
      <c r="K17" s="18" t="s">
        <v>404</v>
      </c>
      <c r="L17" s="20" t="s">
        <v>404</v>
      </c>
      <c r="M17" s="18" t="s">
        <v>404</v>
      </c>
      <c r="N17" s="20" t="s">
        <v>404</v>
      </c>
      <c r="O17" s="18" t="s">
        <v>404</v>
      </c>
      <c r="P17" s="20" t="s">
        <v>404</v>
      </c>
      <c r="Q17" s="18" t="n">
        <v>516.52129165</v>
      </c>
      <c r="R17" s="20" t="n">
        <v>9.274322720000001</v>
      </c>
    </row>
    <row r="18" spans="1:18">
      <c r="A18" s="15" t="s">
        <v>415</v>
      </c>
      <c r="B18" s="17" t="n">
        <v>5532</v>
      </c>
      <c r="C18" s="18">
        <f>(0.0/B18*100)</f>
        <v/>
      </c>
      <c r="D18" s="19" t="n">
        <v>5532</v>
      </c>
      <c r="E18" s="18" t="n">
        <v>461.50335347</v>
      </c>
      <c r="F18" s="20" t="n">
        <v>17.88362895</v>
      </c>
      <c r="G18" s="18" t="n">
        <v>472.70205563</v>
      </c>
      <c r="H18" s="20" t="n">
        <v>5.41280864</v>
      </c>
      <c r="I18" s="18" t="n">
        <v>452.51928893</v>
      </c>
      <c r="J18" s="20" t="n">
        <v>31.7941718</v>
      </c>
      <c r="K18" s="18" t="s">
        <v>404</v>
      </c>
      <c r="L18" s="20" t="s">
        <v>404</v>
      </c>
      <c r="M18" s="18" t="s">
        <v>404</v>
      </c>
      <c r="N18" s="20" t="s">
        <v>404</v>
      </c>
      <c r="O18" s="18" t="s">
        <v>404</v>
      </c>
      <c r="P18" s="20" t="s">
        <v>404</v>
      </c>
      <c r="Q18" s="18" t="n">
        <v>450.4142318</v>
      </c>
      <c r="R18" s="20" t="n">
        <v>11.56436892</v>
      </c>
    </row>
    <row r="19" spans="1:18">
      <c r="A19" s="15" t="s">
        <v>416</v>
      </c>
      <c r="B19" s="17" t="n">
        <v>5658</v>
      </c>
      <c r="C19" s="18">
        <f>(327.0/B19*100)</f>
        <v/>
      </c>
      <c r="D19" s="19" t="n">
        <v>5331</v>
      </c>
      <c r="E19" s="18" t="n">
        <v>462.23468278</v>
      </c>
      <c r="F19" s="20" t="n">
        <v>7.20703054</v>
      </c>
      <c r="G19" s="18" t="n">
        <v>476.27805126</v>
      </c>
      <c r="H19" s="20" t="n">
        <v>6.00998531</v>
      </c>
      <c r="I19" s="18" t="n">
        <v>496.60113264</v>
      </c>
      <c r="J19" s="20" t="n">
        <v>31.80045841</v>
      </c>
      <c r="K19" s="18" t="s">
        <v>404</v>
      </c>
      <c r="L19" s="20" t="s">
        <v>404</v>
      </c>
      <c r="M19" s="18" t="s">
        <v>404</v>
      </c>
      <c r="N19" s="20" t="s">
        <v>404</v>
      </c>
      <c r="O19" s="18" t="s">
        <v>404</v>
      </c>
      <c r="P19" s="20" t="s">
        <v>404</v>
      </c>
      <c r="Q19" s="18" t="n">
        <v>446.91630006</v>
      </c>
      <c r="R19" s="20" t="n">
        <v>32.20918738</v>
      </c>
    </row>
    <row r="20" spans="1:18">
      <c r="A20" s="15" t="s">
        <v>417</v>
      </c>
      <c r="B20" s="17" t="n">
        <v>3371</v>
      </c>
      <c r="C20" s="18">
        <f>(24.0/B20*100)</f>
        <v/>
      </c>
      <c r="D20" s="19" t="n">
        <v>3347</v>
      </c>
      <c r="E20" s="18" t="n">
        <v>491.19570425</v>
      </c>
      <c r="F20" s="20" t="n">
        <v>3.18673297</v>
      </c>
      <c r="G20" s="18" t="n">
        <v>478.11617745</v>
      </c>
      <c r="H20" s="20" t="n">
        <v>2.58764081</v>
      </c>
      <c r="I20" s="18" t="n">
        <v>426.40696842</v>
      </c>
      <c r="J20" s="20" t="n">
        <v>18.78917593</v>
      </c>
      <c r="K20" s="18" t="s">
        <v>404</v>
      </c>
      <c r="L20" s="20" t="s">
        <v>404</v>
      </c>
      <c r="M20" s="18" t="s">
        <v>404</v>
      </c>
      <c r="N20" s="20" t="s">
        <v>404</v>
      </c>
      <c r="O20" s="18" t="s">
        <v>404</v>
      </c>
      <c r="P20" s="20" t="s">
        <v>404</v>
      </c>
      <c r="Q20" s="18" t="n">
        <v>476.98029984</v>
      </c>
      <c r="R20" s="20" t="n">
        <v>6.37123713</v>
      </c>
    </row>
    <row r="21" spans="1:18">
      <c r="A21" s="15" t="s">
        <v>418</v>
      </c>
      <c r="B21" s="17" t="n">
        <v>5741</v>
      </c>
      <c r="C21" s="18">
        <f>(0.0/B21*100)</f>
        <v/>
      </c>
      <c r="D21" s="19" t="n">
        <v>5741</v>
      </c>
      <c r="E21" s="18" t="n">
        <v>520.70169751</v>
      </c>
      <c r="F21" s="20" t="n">
        <v>4.52597373</v>
      </c>
      <c r="G21" s="18" t="n">
        <v>520.8682682800001</v>
      </c>
      <c r="H21" s="20" t="n">
        <v>3.9646762</v>
      </c>
      <c r="I21" s="18" t="n">
        <v>511.53940143</v>
      </c>
      <c r="J21" s="20" t="n">
        <v>7.28365803</v>
      </c>
      <c r="K21" s="18" t="s">
        <v>404</v>
      </c>
      <c r="L21" s="20" t="s">
        <v>404</v>
      </c>
      <c r="M21" s="18" t="s">
        <v>404</v>
      </c>
      <c r="N21" s="20" t="s">
        <v>404</v>
      </c>
      <c r="O21" s="18" t="s">
        <v>404</v>
      </c>
      <c r="P21" s="20" t="s">
        <v>404</v>
      </c>
      <c r="Q21" s="18" t="n">
        <v>535.2887394099999</v>
      </c>
      <c r="R21" s="20" t="n">
        <v>9.6991497</v>
      </c>
    </row>
    <row r="22" spans="1:18">
      <c r="A22" s="15" t="s">
        <v>419</v>
      </c>
      <c r="B22" s="17" t="n">
        <v>6598</v>
      </c>
      <c r="C22" s="18">
        <f>(0.0/B22*100)</f>
        <v/>
      </c>
      <c r="D22" s="19" t="n">
        <v>6598</v>
      </c>
      <c r="E22" s="18" t="n">
        <v>463.16679549</v>
      </c>
      <c r="F22" s="20" t="n">
        <v>7.37332279</v>
      </c>
      <c r="G22" s="18" t="n">
        <v>494.1857809</v>
      </c>
      <c r="H22" s="20" t="n">
        <v>8.068992250000001</v>
      </c>
      <c r="I22" s="18" t="n">
        <v>499.77848672</v>
      </c>
      <c r="J22" s="20" t="n">
        <v>29.33487193</v>
      </c>
      <c r="K22" s="18" t="s">
        <v>404</v>
      </c>
      <c r="L22" s="20" t="s">
        <v>404</v>
      </c>
      <c r="M22" s="18" t="s">
        <v>404</v>
      </c>
      <c r="N22" s="20" t="s">
        <v>404</v>
      </c>
      <c r="O22" s="18" t="s">
        <v>404</v>
      </c>
      <c r="P22" s="20" t="s">
        <v>404</v>
      </c>
      <c r="Q22" s="18" t="n">
        <v>487.25198819</v>
      </c>
      <c r="R22" s="20" t="n">
        <v>13.48008968</v>
      </c>
    </row>
    <row r="23" spans="1:18">
      <c r="A23" s="15" t="s">
        <v>420</v>
      </c>
      <c r="B23" s="17" t="n">
        <v>11583</v>
      </c>
      <c r="C23" s="18">
        <f>(3185.0/B23*100)</f>
        <v/>
      </c>
      <c r="D23" s="19" t="n">
        <v>8398</v>
      </c>
      <c r="E23" s="18" t="n">
        <v>487.29672767</v>
      </c>
      <c r="F23" s="20" t="n">
        <v>10.51487636</v>
      </c>
      <c r="G23" s="18" t="n">
        <v>491.61358476</v>
      </c>
      <c r="H23" s="20" t="n">
        <v>4.08084496</v>
      </c>
      <c r="I23" s="18" t="n">
        <v>471.15256927</v>
      </c>
      <c r="J23" s="20" t="n">
        <v>22.80420938</v>
      </c>
      <c r="K23" s="18" t="s">
        <v>404</v>
      </c>
      <c r="L23" s="20" t="s">
        <v>404</v>
      </c>
      <c r="M23" s="18" t="s">
        <v>404</v>
      </c>
      <c r="N23" s="20" t="s">
        <v>404</v>
      </c>
      <c r="O23" s="18" t="s">
        <v>404</v>
      </c>
      <c r="P23" s="20" t="s">
        <v>404</v>
      </c>
      <c r="Q23" s="18" t="n">
        <v>468.81487948</v>
      </c>
      <c r="R23" s="20" t="n">
        <v>26.41195735</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528.80722621</v>
      </c>
      <c r="F25" s="20" t="n">
        <v>5.15740014</v>
      </c>
      <c r="G25" s="18" t="n">
        <v>511.26770327</v>
      </c>
      <c r="H25" s="20" t="n">
        <v>5.61424144</v>
      </c>
      <c r="I25" s="18" t="n">
        <v>428.82939861</v>
      </c>
      <c r="J25" s="20" t="n">
        <v>33.92674441</v>
      </c>
      <c r="K25" s="18" t="s">
        <v>404</v>
      </c>
      <c r="L25" s="20" t="s">
        <v>404</v>
      </c>
      <c r="M25" s="18" t="s">
        <v>404</v>
      </c>
      <c r="N25" s="20" t="s">
        <v>404</v>
      </c>
      <c r="O25" s="18" t="s">
        <v>404</v>
      </c>
      <c r="P25" s="20" t="s">
        <v>404</v>
      </c>
      <c r="Q25" s="18" t="n">
        <v>526.7762851</v>
      </c>
      <c r="R25" s="20" t="n">
        <v>21.43552637</v>
      </c>
    </row>
    <row r="26" spans="1:18">
      <c r="A26" s="15" t="s">
        <v>423</v>
      </c>
      <c r="B26" s="17" t="n">
        <v>4869</v>
      </c>
      <c r="C26" s="18">
        <f>(11.0/B26*100)</f>
        <v/>
      </c>
      <c r="D26" s="19" t="n">
        <v>4858</v>
      </c>
      <c r="E26" s="18" t="n">
        <v>489.06992803</v>
      </c>
      <c r="F26" s="20" t="n">
        <v>2.08112338</v>
      </c>
      <c r="G26" s="18" t="n">
        <v>485.65880844</v>
      </c>
      <c r="H26" s="20" t="n">
        <v>4.84076647</v>
      </c>
      <c r="I26" s="18" t="n">
        <v>468.84242157</v>
      </c>
      <c r="J26" s="20" t="n">
        <v>18.3846845</v>
      </c>
      <c r="K26" s="18" t="s">
        <v>404</v>
      </c>
      <c r="L26" s="20" t="s">
        <v>404</v>
      </c>
      <c r="M26" s="18" t="s">
        <v>404</v>
      </c>
      <c r="N26" s="20" t="s">
        <v>404</v>
      </c>
      <c r="O26" s="18" t="s">
        <v>404</v>
      </c>
      <c r="P26" s="20" t="s">
        <v>404</v>
      </c>
      <c r="Q26" s="18" t="n">
        <v>478.48421314</v>
      </c>
      <c r="R26" s="20" t="n">
        <v>18.05007852</v>
      </c>
    </row>
    <row r="27" spans="1:18">
      <c r="A27" s="15" t="s">
        <v>424</v>
      </c>
      <c r="B27" s="17" t="n">
        <v>5299</v>
      </c>
      <c r="C27" s="18">
        <f>(0.0/B27*100)</f>
        <v/>
      </c>
      <c r="D27" s="19" t="n">
        <v>5299</v>
      </c>
      <c r="E27" s="18" t="n">
        <v>492.02218294</v>
      </c>
      <c r="F27" s="20" t="n">
        <v>2.33481532</v>
      </c>
      <c r="G27" s="18" t="n">
        <v>474.61797705</v>
      </c>
      <c r="H27" s="20" t="n">
        <v>1.933097</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(2125.0/B28*100)</f>
        <v/>
      </c>
      <c r="D28" s="19" t="n">
        <v>5443</v>
      </c>
      <c r="E28" s="18" t="n">
        <v>421.44710839</v>
      </c>
      <c r="F28" s="20" t="n">
        <v>4.40726402</v>
      </c>
      <c r="G28" s="18" t="n">
        <v>435.1380645</v>
      </c>
      <c r="H28" s="20" t="n">
        <v>6.88101872</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493.32606245</v>
      </c>
      <c r="F29" s="20" t="n">
        <v>12.13947394</v>
      </c>
      <c r="G29" s="18" t="n">
        <v>506.66129804</v>
      </c>
      <c r="H29" s="20" t="n">
        <v>7.44323631</v>
      </c>
      <c r="I29" s="18" t="n">
        <v>485.11514984</v>
      </c>
      <c r="J29" s="20" t="n">
        <v>11.57716724</v>
      </c>
      <c r="K29" s="18" t="s">
        <v>404</v>
      </c>
      <c r="L29" s="20" t="s">
        <v>404</v>
      </c>
      <c r="M29" s="18" t="s">
        <v>404</v>
      </c>
      <c r="N29" s="20" t="s">
        <v>404</v>
      </c>
      <c r="O29" s="18" t="s">
        <v>404</v>
      </c>
      <c r="P29" s="20" t="s">
        <v>404</v>
      </c>
      <c r="Q29" s="18" t="n">
        <v>559.64190107</v>
      </c>
      <c r="R29" s="20" t="n">
        <v>18.26731564</v>
      </c>
    </row>
    <row r="30" spans="1:18">
      <c r="A30" s="15" t="s">
        <v>427</v>
      </c>
      <c r="B30" s="17" t="n">
        <v>4520</v>
      </c>
      <c r="C30" s="18">
        <f>(1053.0/B30*100)</f>
        <v/>
      </c>
      <c r="D30" s="19" t="n">
        <v>3467</v>
      </c>
      <c r="E30" s="18" t="n">
        <v>510.8469193</v>
      </c>
      <c r="F30" s="20" t="n">
        <v>4.4515556</v>
      </c>
      <c r="G30" s="18" t="n">
        <v>511.63940743</v>
      </c>
      <c r="H30" s="20" t="n">
        <v>5.71123385</v>
      </c>
      <c r="I30" s="18" t="n">
        <v>466.27942076</v>
      </c>
      <c r="J30" s="20" t="n">
        <v>11.42206963</v>
      </c>
      <c r="K30" s="18" t="s">
        <v>404</v>
      </c>
      <c r="L30" s="20" t="s">
        <v>404</v>
      </c>
      <c r="M30" s="18" t="s">
        <v>404</v>
      </c>
      <c r="N30" s="20" t="s">
        <v>404</v>
      </c>
      <c r="O30" s="18" t="s">
        <v>404</v>
      </c>
      <c r="P30" s="20" t="s">
        <v>404</v>
      </c>
      <c r="Q30" s="18" t="n">
        <v>527.98917337</v>
      </c>
      <c r="R30" s="20" t="n">
        <v>28.4643219</v>
      </c>
    </row>
    <row r="31" spans="1:18">
      <c r="A31" s="15" t="s">
        <v>428</v>
      </c>
      <c r="B31" s="17" t="n">
        <v>5456</v>
      </c>
      <c r="C31" s="18">
        <f>(502.0/B31*100)</f>
        <v/>
      </c>
      <c r="D31" s="19" t="n">
        <v>4954</v>
      </c>
      <c r="E31" s="18" t="n">
        <v>517.65436833</v>
      </c>
      <c r="F31" s="20" t="n">
        <v>7.49729758</v>
      </c>
      <c r="G31" s="18" t="n">
        <v>513.77230907</v>
      </c>
      <c r="H31" s="20" t="n">
        <v>2.96244369</v>
      </c>
      <c r="I31" s="18" t="n">
        <v>505.9367004</v>
      </c>
      <c r="J31" s="20" t="n">
        <v>11.94714589</v>
      </c>
      <c r="K31" s="18" t="s">
        <v>404</v>
      </c>
      <c r="L31" s="20" t="s">
        <v>404</v>
      </c>
      <c r="M31" s="18" t="s">
        <v>404</v>
      </c>
      <c r="N31" s="20" t="s">
        <v>404</v>
      </c>
      <c r="O31" s="18" t="s">
        <v>404</v>
      </c>
      <c r="P31" s="20" t="s">
        <v>404</v>
      </c>
      <c r="Q31" s="18" t="n">
        <v>509.58510975</v>
      </c>
      <c r="R31" s="20" t="n">
        <v>9.96920527</v>
      </c>
    </row>
    <row r="32" spans="1:18">
      <c r="A32" s="15" t="s">
        <v>429</v>
      </c>
      <c r="B32" s="17" t="n">
        <v>4478</v>
      </c>
      <c r="C32" s="18">
        <f>(0.0/B32*100)</f>
        <v/>
      </c>
      <c r="D32" s="19" t="n">
        <v>4478</v>
      </c>
      <c r="E32" s="18" t="n">
        <v>506.0353296</v>
      </c>
      <c r="F32" s="20" t="n">
        <v>2.82046621</v>
      </c>
      <c r="G32" s="18" t="n">
        <v>500.34288757</v>
      </c>
      <c r="H32" s="20" t="n">
        <v>6.44600271</v>
      </c>
      <c r="I32" s="18" t="n">
        <v>532.45615257</v>
      </c>
      <c r="J32" s="20" t="n">
        <v>16.58765802</v>
      </c>
      <c r="K32" s="18" t="s">
        <v>404</v>
      </c>
      <c r="L32" s="20" t="s">
        <v>404</v>
      </c>
      <c r="M32" s="18" t="s">
        <v>404</v>
      </c>
      <c r="N32" s="20" t="s">
        <v>404</v>
      </c>
      <c r="O32" s="18" t="s">
        <v>404</v>
      </c>
      <c r="P32" s="20" t="s">
        <v>404</v>
      </c>
      <c r="Q32" s="18" t="n">
        <v>510.30502672</v>
      </c>
      <c r="R32" s="20" t="n">
        <v>10.59195598</v>
      </c>
    </row>
    <row r="33" spans="1:18">
      <c r="A33" s="15" t="s">
        <v>430</v>
      </c>
      <c r="B33" s="17" t="n">
        <v>7325</v>
      </c>
      <c r="C33" s="18">
        <f>(29.0/B33*100)</f>
        <v/>
      </c>
      <c r="D33" s="19" t="n">
        <v>7296</v>
      </c>
      <c r="E33" s="18" t="n">
        <v>506.55450543</v>
      </c>
      <c r="F33" s="20" t="n">
        <v>5.03969769</v>
      </c>
      <c r="G33" s="18" t="n">
        <v>509.09685846</v>
      </c>
      <c r="H33" s="20" t="n">
        <v>4.49618354</v>
      </c>
      <c r="I33" s="18" t="n">
        <v>420.73071339</v>
      </c>
      <c r="J33" s="20" t="n">
        <v>5.67405709</v>
      </c>
      <c r="K33" s="18" t="s">
        <v>404</v>
      </c>
      <c r="L33" s="20" t="s">
        <v>404</v>
      </c>
      <c r="M33" s="18" t="s">
        <v>404</v>
      </c>
      <c r="N33" s="20" t="s">
        <v>404</v>
      </c>
      <c r="O33" s="18" t="s">
        <v>404</v>
      </c>
      <c r="P33" s="20" t="s">
        <v>404</v>
      </c>
      <c r="Q33" s="18" t="n">
        <v>513.9562011100001</v>
      </c>
      <c r="R33" s="20" t="n">
        <v>8.829414249999999</v>
      </c>
    </row>
    <row r="34" spans="1:18">
      <c r="A34" s="15" t="s">
        <v>431</v>
      </c>
      <c r="B34" s="17" t="n">
        <v>6350</v>
      </c>
      <c r="C34" s="18">
        <f>(0.0/B34*100)</f>
        <v/>
      </c>
      <c r="D34" s="19" t="n">
        <v>6350</v>
      </c>
      <c r="E34" s="18" t="n">
        <v>456.77706461</v>
      </c>
      <c r="F34" s="20" t="n">
        <v>7.41554922</v>
      </c>
      <c r="G34" s="18" t="n">
        <v>451.74953105</v>
      </c>
      <c r="H34" s="20" t="n">
        <v>4.63361069</v>
      </c>
      <c r="I34" s="18" t="n">
        <v>428.74588183</v>
      </c>
      <c r="J34" s="20" t="n">
        <v>41.16416166</v>
      </c>
      <c r="K34" s="18" t="s">
        <v>404</v>
      </c>
      <c r="L34" s="20" t="s">
        <v>404</v>
      </c>
      <c r="M34" s="18" t="s">
        <v>404</v>
      </c>
      <c r="N34" s="20" t="s">
        <v>404</v>
      </c>
      <c r="O34" s="18" t="s">
        <v>404</v>
      </c>
      <c r="P34" s="20" t="s">
        <v>404</v>
      </c>
      <c r="Q34" s="18" t="n">
        <v>440.5274951</v>
      </c>
      <c r="R34" s="20" t="n">
        <v>16.39882079</v>
      </c>
    </row>
    <row r="35" spans="1:18">
      <c r="A35" s="15" t="s">
        <v>432</v>
      </c>
      <c r="B35" s="17" t="n">
        <v>6406</v>
      </c>
      <c r="C35" s="18">
        <f>(450.0/B35*100)</f>
        <v/>
      </c>
      <c r="D35" s="19" t="n">
        <v>5956</v>
      </c>
      <c r="E35" s="18" t="n">
        <v>501.47356816</v>
      </c>
      <c r="F35" s="20" t="n">
        <v>3.51508532</v>
      </c>
      <c r="G35" s="18" t="n">
        <v>511.58440954</v>
      </c>
      <c r="H35" s="20" t="n">
        <v>1.8377241</v>
      </c>
      <c r="I35" s="18" t="n">
        <v>480.29015198</v>
      </c>
      <c r="J35" s="20" t="n">
        <v>4.18430938</v>
      </c>
      <c r="K35" s="18" t="s">
        <v>404</v>
      </c>
      <c r="L35" s="20" t="s">
        <v>404</v>
      </c>
      <c r="M35" s="18" t="s">
        <v>404</v>
      </c>
      <c r="N35" s="20" t="s">
        <v>404</v>
      </c>
      <c r="O35" s="18" t="s">
        <v>404</v>
      </c>
      <c r="P35" s="20" t="s">
        <v>404</v>
      </c>
      <c r="Q35" s="18" t="n">
        <v>495.95056424</v>
      </c>
      <c r="R35" s="20" t="n">
        <v>4.92269707</v>
      </c>
    </row>
    <row r="36" spans="1:18">
      <c r="A36" s="15" t="s">
        <v>433</v>
      </c>
      <c r="B36" s="17" t="n">
        <v>6736</v>
      </c>
      <c r="C36" s="18">
        <f>(564.0/B36*100)</f>
        <v/>
      </c>
      <c r="D36" s="19" t="n">
        <v>6172</v>
      </c>
      <c r="E36" s="18" t="n">
        <v>505.90630848</v>
      </c>
      <c r="F36" s="20" t="n">
        <v>5.20836301</v>
      </c>
      <c r="G36" s="18" t="n">
        <v>491.63310847</v>
      </c>
      <c r="H36" s="20" t="n">
        <v>3.22354541</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496.59296743</v>
      </c>
      <c r="F37" s="20" t="n">
        <v>5.57948558</v>
      </c>
      <c r="G37" s="18" t="n">
        <v>502.12131359</v>
      </c>
      <c r="H37" s="20" t="n">
        <v>4.03354511</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473.11363189</v>
      </c>
      <c r="F38" s="20" t="n">
        <v>8.27636115</v>
      </c>
      <c r="G38" s="18" t="n">
        <v>495.78464602</v>
      </c>
      <c r="H38" s="20" t="n">
        <v>4.65662144</v>
      </c>
      <c r="I38" s="18" t="n">
        <v>525.09157312</v>
      </c>
      <c r="J38" s="20" t="n">
        <v>12.39842</v>
      </c>
      <c r="K38" s="18" t="s">
        <v>404</v>
      </c>
      <c r="L38" s="20" t="s">
        <v>404</v>
      </c>
      <c r="M38" s="18" t="s">
        <v>404</v>
      </c>
      <c r="N38" s="20" t="s">
        <v>404</v>
      </c>
      <c r="O38" s="18" t="s">
        <v>404</v>
      </c>
      <c r="P38" s="20" t="s">
        <v>404</v>
      </c>
      <c r="Q38" s="18" t="n">
        <v>493.54860678</v>
      </c>
      <c r="R38" s="20" t="n">
        <v>14.38895724</v>
      </c>
    </row>
    <row r="39" spans="1:18">
      <c r="A39" s="15" t="s">
        <v>436</v>
      </c>
      <c r="B39" s="17" t="n">
        <v>5895</v>
      </c>
      <c r="C39" s="18">
        <f>(0.0/B39*100)</f>
        <v/>
      </c>
      <c r="D39" s="19" t="n">
        <v>5895</v>
      </c>
      <c r="E39" s="18" t="n">
        <v>431.81946869</v>
      </c>
      <c r="F39" s="20" t="n">
        <v>6.53977364</v>
      </c>
      <c r="G39" s="18" t="n">
        <v>426.81578433</v>
      </c>
      <c r="H39" s="20" t="n">
        <v>6.70125353</v>
      </c>
      <c r="I39" s="18" t="n">
        <v>359.11838086</v>
      </c>
      <c r="J39" s="20" t="n">
        <v>15.27397869</v>
      </c>
      <c r="K39" s="18" t="s">
        <v>404</v>
      </c>
      <c r="L39" s="20" t="s">
        <v>404</v>
      </c>
      <c r="M39" s="18" t="s">
        <v>404</v>
      </c>
      <c r="N39" s="20" t="s">
        <v>404</v>
      </c>
      <c r="O39" s="18" t="s">
        <v>404</v>
      </c>
      <c r="P39" s="20" t="s">
        <v>404</v>
      </c>
      <c r="Q39" s="18" t="n">
        <v>411.58264761</v>
      </c>
      <c r="R39" s="20" t="n">
        <v>7.221682</v>
      </c>
    </row>
    <row r="40" spans="1:18">
      <c r="A40" s="15" t="s">
        <v>437</v>
      </c>
      <c r="B40" s="17" t="n">
        <v>14157</v>
      </c>
      <c r="C40" s="18">
        <f>(2954.0/B40*100)</f>
        <v/>
      </c>
      <c r="D40" s="19" t="n">
        <v>11203</v>
      </c>
      <c r="E40" s="18" t="n">
        <v>498.56296476</v>
      </c>
      <c r="F40" s="20" t="n">
        <v>3.75530402</v>
      </c>
      <c r="G40" s="18" t="n">
        <v>514.9779038</v>
      </c>
      <c r="H40" s="20" t="n">
        <v>7.18530639</v>
      </c>
      <c r="I40" s="18" t="n">
        <v>483.71200776</v>
      </c>
      <c r="J40" s="20" t="n">
        <v>6.54103373</v>
      </c>
      <c r="K40" s="18" t="s">
        <v>404</v>
      </c>
      <c r="L40" s="20" t="s">
        <v>404</v>
      </c>
      <c r="M40" s="18" t="s">
        <v>404</v>
      </c>
      <c r="N40" s="20" t="s">
        <v>404</v>
      </c>
      <c r="O40" s="18" t="s">
        <v>404</v>
      </c>
      <c r="P40" s="20" t="s">
        <v>404</v>
      </c>
      <c r="Q40" s="18" t="n">
        <v>504.27411915</v>
      </c>
      <c r="R40" s="20" t="n">
        <v>20.87608123</v>
      </c>
    </row>
    <row r="41" spans="1:18">
      <c r="A41" s="15" t="s">
        <v>438</v>
      </c>
      <c r="B41" s="17" t="n">
        <v>5712</v>
      </c>
      <c r="C41" s="18">
        <f>(99.0/B41*100)</f>
        <v/>
      </c>
      <c r="D41" s="19" t="n">
        <v>5613</v>
      </c>
      <c r="E41" s="18" t="n">
        <v>493.64061952</v>
      </c>
      <c r="F41" s="20" t="n">
        <v>4.39716126</v>
      </c>
      <c r="G41" s="18" t="n">
        <v>506.20101941</v>
      </c>
      <c r="H41" s="20" t="n">
        <v>5.1087363</v>
      </c>
      <c r="I41" s="18" t="n">
        <v>506.97269963</v>
      </c>
      <c r="J41" s="20" t="n">
        <v>26.30302106</v>
      </c>
      <c r="K41" s="18" t="s">
        <v>404</v>
      </c>
      <c r="L41" s="20" t="s">
        <v>404</v>
      </c>
      <c r="M41" s="18" t="s">
        <v>404</v>
      </c>
      <c r="N41" s="20" t="s">
        <v>404</v>
      </c>
      <c r="O41" s="18" t="s">
        <v>404</v>
      </c>
      <c r="P41" s="20" t="s">
        <v>404</v>
      </c>
      <c r="Q41" s="18" t="n">
        <v>503.39685479</v>
      </c>
      <c r="R41" s="20" t="n">
        <v>33.89632859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404.758996</v>
      </c>
      <c r="F44" s="20" t="n">
        <v>5.72770789</v>
      </c>
      <c r="G44" s="18" t="n">
        <v>405.1150757</v>
      </c>
      <c r="H44" s="20" t="n">
        <v>5.76619386</v>
      </c>
      <c r="I44" s="18" t="s">
        <v>404</v>
      </c>
      <c r="J44" s="20" t="s">
        <v>404</v>
      </c>
      <c r="K44" s="18" t="s">
        <v>404</v>
      </c>
      <c r="L44" s="20" t="s">
        <v>404</v>
      </c>
      <c r="M44" s="18" t="s">
        <v>404</v>
      </c>
      <c r="N44" s="20" t="s">
        <v>404</v>
      </c>
      <c r="O44" s="18" t="s">
        <v>404</v>
      </c>
      <c r="P44" s="20" t="s">
        <v>404</v>
      </c>
      <c r="Q44" s="18" t="n">
        <v>408.82600072</v>
      </c>
      <c r="R44" s="20" t="n">
        <v>9.9451725</v>
      </c>
    </row>
    <row r="45" spans="1:18">
      <c r="A45" s="15" t="s">
        <v>442</v>
      </c>
      <c r="B45" s="17" t="n">
        <v>5519</v>
      </c>
      <c r="C45" s="18">
        <f>(0.0/B45*100)</f>
        <v/>
      </c>
      <c r="D45" s="19" t="n">
        <v>5519</v>
      </c>
      <c r="E45" s="18" t="n">
        <v>348.92832218</v>
      </c>
      <c r="F45" s="20" t="n">
        <v>4.14891499</v>
      </c>
      <c r="G45" s="18" t="n">
        <v>355.11628119</v>
      </c>
      <c r="H45" s="20" t="n">
        <v>8.47447086</v>
      </c>
      <c r="I45" s="18" t="s">
        <v>404</v>
      </c>
      <c r="J45" s="20" t="s">
        <v>404</v>
      </c>
      <c r="K45" s="18" t="s">
        <v>404</v>
      </c>
      <c r="L45" s="20" t="s">
        <v>404</v>
      </c>
      <c r="M45" s="18" t="s">
        <v>404</v>
      </c>
      <c r="N45" s="20" t="s">
        <v>404</v>
      </c>
      <c r="O45" s="18" t="s">
        <v>404</v>
      </c>
      <c r="P45" s="20" t="s">
        <v>404</v>
      </c>
      <c r="Q45" s="18" t="n">
        <v>341.97668274</v>
      </c>
      <c r="R45" s="20" t="n">
        <v>14.86850882</v>
      </c>
    </row>
    <row r="46" spans="1:18">
      <c r="A46" s="15" t="s">
        <v>443</v>
      </c>
      <c r="B46" s="17" t="n">
        <v>23141</v>
      </c>
      <c r="C46" s="18">
        <f>(5533.0/B46*100)</f>
        <v/>
      </c>
      <c r="D46" s="19" t="n">
        <v>17608</v>
      </c>
      <c r="E46" s="18" t="n">
        <v>417.79031958</v>
      </c>
      <c r="F46" s="20" t="n">
        <v>4.50996017</v>
      </c>
      <c r="G46" s="18" t="n">
        <v>419.48534841</v>
      </c>
      <c r="H46" s="20" t="n">
        <v>5.11796326</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443.40700905</v>
      </c>
      <c r="F47" s="20" t="n">
        <v>8.708033929999999</v>
      </c>
      <c r="G47" s="18" t="n">
        <v>420.41419234</v>
      </c>
      <c r="H47" s="20" t="n">
        <v>8.390074009999999</v>
      </c>
      <c r="I47" s="18" t="n">
        <v>435.53997324</v>
      </c>
      <c r="J47" s="20" t="n">
        <v>34.01666218</v>
      </c>
      <c r="K47" s="18" t="s">
        <v>404</v>
      </c>
      <c r="L47" s="20" t="s">
        <v>404</v>
      </c>
      <c r="M47" s="18" t="s">
        <v>404</v>
      </c>
      <c r="N47" s="20" t="s">
        <v>404</v>
      </c>
      <c r="O47" s="18" t="s">
        <v>404</v>
      </c>
      <c r="P47" s="20" t="s">
        <v>404</v>
      </c>
      <c r="Q47" s="18" t="n">
        <v>425.99988568</v>
      </c>
      <c r="R47" s="20" t="n">
        <v>30.63562081</v>
      </c>
    </row>
    <row r="48" spans="1:18">
      <c r="A48" s="15" t="s">
        <v>445</v>
      </c>
      <c r="B48" s="17" t="n">
        <v>9841</v>
      </c>
      <c r="C48" s="18">
        <f>(40.0/B48*100)</f>
        <v/>
      </c>
      <c r="D48" s="19" t="n">
        <v>9801</v>
      </c>
      <c r="E48" s="18" t="n">
        <v>494.63250731</v>
      </c>
      <c r="F48" s="20" t="n">
        <v>6.13843804</v>
      </c>
      <c r="G48" s="18" t="n">
        <v>485.32884822</v>
      </c>
      <c r="H48" s="20" t="n">
        <v>17.08829801</v>
      </c>
      <c r="I48" s="18" t="n">
        <v>388.42359833</v>
      </c>
      <c r="J48" s="20" t="n">
        <v>11.00937144</v>
      </c>
      <c r="K48" s="18" t="s">
        <v>404</v>
      </c>
      <c r="L48" s="20" t="s">
        <v>404</v>
      </c>
      <c r="M48" s="18" t="s">
        <v>404</v>
      </c>
      <c r="N48" s="20" t="s">
        <v>404</v>
      </c>
      <c r="O48" s="18" t="s">
        <v>404</v>
      </c>
      <c r="P48" s="20" t="s">
        <v>404</v>
      </c>
      <c r="Q48" s="18" t="n">
        <v>536.33482546</v>
      </c>
      <c r="R48" s="20" t="n">
        <v>53.93957332</v>
      </c>
    </row>
    <row r="49" spans="1:18">
      <c r="A49" s="15" t="s">
        <v>446</v>
      </c>
      <c r="B49" s="17" t="n">
        <v>6349</v>
      </c>
      <c r="C49" s="18">
        <f>(52.0/B49*100)</f>
        <v/>
      </c>
      <c r="D49" s="19" t="n">
        <v>6297</v>
      </c>
      <c r="E49" s="18" t="n">
        <v>425.17536497</v>
      </c>
      <c r="F49" s="20" t="n">
        <v>6.80240932</v>
      </c>
      <c r="G49" s="18" t="n">
        <v>421.76877397</v>
      </c>
      <c r="H49" s="20" t="n">
        <v>4.72924689</v>
      </c>
      <c r="I49" s="18" t="s">
        <v>404</v>
      </c>
      <c r="J49" s="20" t="s">
        <v>404</v>
      </c>
      <c r="K49" s="18" t="s">
        <v>404</v>
      </c>
      <c r="L49" s="20" t="s">
        <v>404</v>
      </c>
      <c r="M49" s="18" t="s">
        <v>404</v>
      </c>
      <c r="N49" s="20" t="s">
        <v>404</v>
      </c>
      <c r="O49" s="18" t="s">
        <v>404</v>
      </c>
      <c r="P49" s="20" t="s">
        <v>404</v>
      </c>
      <c r="Q49" s="18" t="n">
        <v>430.00419346</v>
      </c>
      <c r="R49" s="20" t="n">
        <v>6.99560094</v>
      </c>
    </row>
    <row r="50" spans="1:18">
      <c r="A50" s="15" t="s">
        <v>447</v>
      </c>
      <c r="B50" s="17" t="n">
        <v>11795</v>
      </c>
      <c r="C50" s="18">
        <f>(1031.0/B50*100)</f>
        <v/>
      </c>
      <c r="D50" s="19" t="n">
        <v>10764</v>
      </c>
      <c r="E50" s="18" t="n">
        <v>428.47026542</v>
      </c>
      <c r="F50" s="20" t="n">
        <v>5.22129805</v>
      </c>
      <c r="G50" s="18" t="n">
        <v>432.50817232</v>
      </c>
      <c r="H50" s="20" t="n">
        <v>5.51055675</v>
      </c>
      <c r="I50" s="18" t="n">
        <v>399.41294536</v>
      </c>
      <c r="J50" s="20" t="n">
        <v>12.82149165</v>
      </c>
      <c r="K50" s="18" t="s">
        <v>404</v>
      </c>
      <c r="L50" s="20" t="s">
        <v>404</v>
      </c>
      <c r="M50" s="18" t="s">
        <v>404</v>
      </c>
      <c r="N50" s="20" t="s">
        <v>404</v>
      </c>
      <c r="O50" s="18" t="s">
        <v>404</v>
      </c>
      <c r="P50" s="20" t="s">
        <v>404</v>
      </c>
      <c r="Q50" s="18" t="n">
        <v>428.37777976</v>
      </c>
      <c r="R50" s="20" t="n">
        <v>12.72300732</v>
      </c>
    </row>
    <row r="51" spans="1:18">
      <c r="A51" s="15" t="s">
        <v>448</v>
      </c>
      <c r="B51" s="17" t="n">
        <v>6866</v>
      </c>
      <c r="C51" s="18">
        <f>(1097.0/B51*100)</f>
        <v/>
      </c>
      <c r="D51" s="19" t="n">
        <v>5769</v>
      </c>
      <c r="E51" s="18" t="n">
        <v>432.7977314</v>
      </c>
      <c r="F51" s="20" t="n">
        <v>10.76344955</v>
      </c>
      <c r="G51" s="18" t="n">
        <v>427.67560645</v>
      </c>
      <c r="H51" s="20" t="n">
        <v>3.5267037</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478.48354116</v>
      </c>
      <c r="F52" s="20" t="n">
        <v>9.58464131</v>
      </c>
      <c r="G52" s="18" t="n">
        <v>491.06623122</v>
      </c>
      <c r="H52" s="20" t="n">
        <v>4.23178778</v>
      </c>
      <c r="I52" s="18" t="n">
        <v>465.87873121</v>
      </c>
      <c r="J52" s="20" t="n">
        <v>16.24037473</v>
      </c>
      <c r="K52" s="18" t="s">
        <v>404</v>
      </c>
      <c r="L52" s="20" t="s">
        <v>404</v>
      </c>
      <c r="M52" s="18" t="s">
        <v>404</v>
      </c>
      <c r="N52" s="20" t="s">
        <v>404</v>
      </c>
      <c r="O52" s="18" t="s">
        <v>404</v>
      </c>
      <c r="P52" s="20" t="s">
        <v>404</v>
      </c>
      <c r="Q52" s="18" t="n">
        <v>473.8547397</v>
      </c>
      <c r="R52" s="20" t="n">
        <v>19.25122085</v>
      </c>
    </row>
    <row r="53" spans="1:18">
      <c r="A53" s="15" t="s">
        <v>450</v>
      </c>
      <c r="B53" s="17" t="n">
        <v>5571</v>
      </c>
      <c r="C53" s="18">
        <f>(0.0/B53*100)</f>
        <v/>
      </c>
      <c r="D53" s="19" t="n">
        <v>5571</v>
      </c>
      <c r="E53" s="18" t="n">
        <v>457.36278337</v>
      </c>
      <c r="F53" s="20" t="n">
        <v>3.4873978</v>
      </c>
      <c r="G53" s="18" t="n">
        <v>438.02190868</v>
      </c>
      <c r="H53" s="20" t="n">
        <v>1.96858849</v>
      </c>
      <c r="I53" s="18" t="n">
        <v>356.7909233</v>
      </c>
      <c r="J53" s="20" t="n">
        <v>9.763562840000001</v>
      </c>
      <c r="K53" s="18" t="s">
        <v>404</v>
      </c>
      <c r="L53" s="20" t="s">
        <v>404</v>
      </c>
      <c r="M53" s="18" t="s">
        <v>404</v>
      </c>
      <c r="N53" s="20" t="s">
        <v>404</v>
      </c>
      <c r="O53" s="18" t="s">
        <v>404</v>
      </c>
      <c r="P53" s="20" t="s">
        <v>404</v>
      </c>
      <c r="Q53" s="18" t="n">
        <v>444.81521721</v>
      </c>
      <c r="R53" s="20" t="n">
        <v>3.98237282</v>
      </c>
    </row>
    <row r="54" spans="1:18">
      <c r="A54" s="15" t="s">
        <v>451</v>
      </c>
      <c r="B54" s="17" t="n">
        <v>4740</v>
      </c>
      <c r="C54" s="18">
        <f>(199.0/B54*100)</f>
        <v/>
      </c>
      <c r="D54" s="19" t="n">
        <v>4541</v>
      </c>
      <c r="E54" s="18" t="n">
        <v>356.85890377</v>
      </c>
      <c r="F54" s="20" t="n">
        <v>6.55545653</v>
      </c>
      <c r="G54" s="18" t="n">
        <v>370.07188842</v>
      </c>
      <c r="H54" s="20" t="n">
        <v>8.354612960000001</v>
      </c>
      <c r="I54" s="18" t="n">
        <v>313.90560392</v>
      </c>
      <c r="J54" s="20" t="n">
        <v>7.82370634</v>
      </c>
      <c r="K54" s="18" t="s">
        <v>404</v>
      </c>
      <c r="L54" s="20" t="s">
        <v>404</v>
      </c>
      <c r="M54" s="18" t="s">
        <v>404</v>
      </c>
      <c r="N54" s="20" t="s">
        <v>404</v>
      </c>
      <c r="O54" s="18" t="s">
        <v>404</v>
      </c>
      <c r="P54" s="20" t="s">
        <v>404</v>
      </c>
      <c r="Q54" s="18" t="n">
        <v>368.89812166</v>
      </c>
      <c r="R54" s="20" t="n">
        <v>9.14180462</v>
      </c>
    </row>
    <row r="55" spans="1:18">
      <c r="A55" s="15" t="s">
        <v>452</v>
      </c>
      <c r="B55" s="17" t="n">
        <v>5316</v>
      </c>
      <c r="C55" s="18">
        <f>(43.0/B55*100)</f>
        <v/>
      </c>
      <c r="D55" s="19" t="n">
        <v>5273</v>
      </c>
      <c r="E55" s="18" t="n">
        <v>402.45002317</v>
      </c>
      <c r="F55" s="20" t="n">
        <v>4.89133731</v>
      </c>
      <c r="G55" s="18" t="n">
        <v>405.86363178</v>
      </c>
      <c r="H55" s="20" t="n">
        <v>7.01501415</v>
      </c>
      <c r="I55" s="18" t="s">
        <v>404</v>
      </c>
      <c r="J55" s="20" t="s">
        <v>404</v>
      </c>
      <c r="K55" s="18" t="s">
        <v>404</v>
      </c>
      <c r="L55" s="20" t="s">
        <v>404</v>
      </c>
      <c r="M55" s="18" t="s">
        <v>404</v>
      </c>
      <c r="N55" s="20" t="s">
        <v>404</v>
      </c>
      <c r="O55" s="18" t="s">
        <v>404</v>
      </c>
      <c r="P55" s="20" t="s">
        <v>404</v>
      </c>
      <c r="Q55" s="18" t="n">
        <v>397.77724541</v>
      </c>
      <c r="R55" s="20" t="n">
        <v>6.59092947</v>
      </c>
    </row>
    <row r="56" spans="1:18">
      <c r="A56" s="15" t="s">
        <v>453</v>
      </c>
      <c r="B56" s="17" t="n">
        <v>5359</v>
      </c>
      <c r="C56" s="18">
        <f>(0.0/B56*100)</f>
        <v/>
      </c>
      <c r="D56" s="19" t="n">
        <v>5359</v>
      </c>
      <c r="E56" s="18" t="n">
        <v>509.91029925</v>
      </c>
      <c r="F56" s="20" t="n">
        <v>5.5056468</v>
      </c>
      <c r="G56" s="18" t="n">
        <v>542.85110417</v>
      </c>
      <c r="H56" s="20" t="n">
        <v>4.67817211</v>
      </c>
      <c r="I56" s="18" t="n">
        <v>523.95425886</v>
      </c>
      <c r="J56" s="20" t="n">
        <v>19.73249171</v>
      </c>
      <c r="K56" s="18" t="s">
        <v>404</v>
      </c>
      <c r="L56" s="20" t="s">
        <v>404</v>
      </c>
      <c r="M56" s="18" t="s">
        <v>404</v>
      </c>
      <c r="N56" s="20" t="s">
        <v>404</v>
      </c>
      <c r="O56" s="18" t="s">
        <v>404</v>
      </c>
      <c r="P56" s="20" t="s">
        <v>404</v>
      </c>
      <c r="Q56" s="18" t="n">
        <v>510.54186454</v>
      </c>
      <c r="R56" s="20" t="n">
        <v>23.94193581</v>
      </c>
    </row>
    <row r="57" spans="1:18">
      <c r="A57" s="15" t="s">
        <v>454</v>
      </c>
      <c r="B57" s="17" t="n">
        <v>6513</v>
      </c>
      <c r="C57" s="18">
        <f>(0.0/B57*100)</f>
        <v/>
      </c>
      <c r="D57" s="19" t="n">
        <v>6513</v>
      </c>
      <c r="E57" s="18" t="n">
        <v>393.72031898</v>
      </c>
      <c r="F57" s="20" t="n">
        <v>3.33457719</v>
      </c>
      <c r="G57" s="18" t="n">
        <v>414.2132658</v>
      </c>
      <c r="H57" s="20" t="n">
        <v>7.47771302</v>
      </c>
      <c r="I57" s="18" t="s">
        <v>404</v>
      </c>
      <c r="J57" s="20" t="s">
        <v>404</v>
      </c>
      <c r="K57" s="18" t="s">
        <v>404</v>
      </c>
      <c r="L57" s="20" t="s">
        <v>404</v>
      </c>
      <c r="M57" s="18" t="s">
        <v>404</v>
      </c>
      <c r="N57" s="20" t="s">
        <v>404</v>
      </c>
      <c r="O57" s="18" t="s">
        <v>404</v>
      </c>
      <c r="P57" s="20" t="s">
        <v>404</v>
      </c>
      <c r="Q57" s="18" t="n">
        <v>401.84693433</v>
      </c>
      <c r="R57" s="20" t="n">
        <v>8.77298328</v>
      </c>
    </row>
    <row r="58" spans="1:18">
      <c r="A58" s="15" t="s">
        <v>455</v>
      </c>
      <c r="B58" s="17" t="n">
        <v>7267</v>
      </c>
      <c r="C58" s="18">
        <f>(0.0/B58*100)</f>
        <v/>
      </c>
      <c r="D58" s="19" t="n">
        <v>7267</v>
      </c>
      <c r="E58" s="18" t="n">
        <v>416.36750851</v>
      </c>
      <c r="F58" s="20" t="n">
        <v>5.02544207</v>
      </c>
      <c r="G58" s="18" t="n">
        <v>396.20974866</v>
      </c>
      <c r="H58" s="20" t="n">
        <v>10.418448</v>
      </c>
      <c r="I58" s="18" t="s">
        <v>404</v>
      </c>
      <c r="J58" s="20" t="s">
        <v>404</v>
      </c>
      <c r="K58" s="18" t="s">
        <v>404</v>
      </c>
      <c r="L58" s="20" t="s">
        <v>404</v>
      </c>
      <c r="M58" s="18" t="s">
        <v>404</v>
      </c>
      <c r="N58" s="20" t="s">
        <v>404</v>
      </c>
      <c r="O58" s="18" t="s">
        <v>404</v>
      </c>
      <c r="P58" s="20" t="s">
        <v>404</v>
      </c>
      <c r="Q58" s="18" t="n">
        <v>403.27300733</v>
      </c>
      <c r="R58" s="20" t="n">
        <v>6.4739995</v>
      </c>
    </row>
    <row r="59" spans="1:18">
      <c r="A59" s="15" t="s">
        <v>456</v>
      </c>
      <c r="B59" s="17" t="n">
        <v>4826</v>
      </c>
      <c r="C59" s="18">
        <f>(0.0/B59*100)</f>
        <v/>
      </c>
      <c r="D59" s="19" t="n">
        <v>4826</v>
      </c>
      <c r="E59" s="18" t="n">
        <v>343.0853372</v>
      </c>
      <c r="F59" s="20" t="n">
        <v>2.56020058</v>
      </c>
      <c r="G59" s="18" t="n">
        <v>350.12639009</v>
      </c>
      <c r="H59" s="20" t="n">
        <v>2.66514284</v>
      </c>
      <c r="I59" s="18" t="s">
        <v>404</v>
      </c>
      <c r="J59" s="20" t="s">
        <v>404</v>
      </c>
      <c r="K59" s="18" t="s">
        <v>404</v>
      </c>
      <c r="L59" s="20" t="s">
        <v>404</v>
      </c>
      <c r="M59" s="18" t="s">
        <v>404</v>
      </c>
      <c r="N59" s="20" t="s">
        <v>404</v>
      </c>
      <c r="O59" s="18" t="s">
        <v>404</v>
      </c>
      <c r="P59" s="20" t="s">
        <v>404</v>
      </c>
      <c r="Q59" s="18" t="n">
        <v>349.11181432</v>
      </c>
      <c r="R59" s="20" t="n">
        <v>3.07428758</v>
      </c>
    </row>
    <row r="60" spans="1:18">
      <c r="A60" s="15" t="s">
        <v>457</v>
      </c>
      <c r="B60" s="17" t="n">
        <v>4546</v>
      </c>
      <c r="C60" s="18">
        <f>(0.0/B60*100)</f>
        <v/>
      </c>
      <c r="D60" s="19" t="n">
        <v>4546</v>
      </c>
      <c r="E60" s="18" t="n">
        <v>350.13670731</v>
      </c>
      <c r="F60" s="20" t="n">
        <v>6.34750478</v>
      </c>
      <c r="G60" s="18" t="n">
        <v>336.38648377</v>
      </c>
      <c r="H60" s="20" t="n">
        <v>24.93612712</v>
      </c>
      <c r="I60" s="18" t="s">
        <v>404</v>
      </c>
      <c r="J60" s="20" t="s">
        <v>404</v>
      </c>
      <c r="K60" s="18" t="s">
        <v>404</v>
      </c>
      <c r="L60" s="20" t="s">
        <v>404</v>
      </c>
      <c r="M60" s="18" t="s">
        <v>404</v>
      </c>
      <c r="N60" s="20" t="s">
        <v>404</v>
      </c>
      <c r="O60" s="18" t="s">
        <v>404</v>
      </c>
      <c r="P60" s="20" t="s">
        <v>404</v>
      </c>
      <c r="Q60" s="18" t="n">
        <v>344.94784265</v>
      </c>
      <c r="R60" s="20" t="n">
        <v>8.14274936</v>
      </c>
    </row>
    <row r="61" spans="1:18">
      <c r="A61" s="15" t="s">
        <v>458</v>
      </c>
      <c r="B61" s="17" t="n">
        <v>6525</v>
      </c>
      <c r="C61" s="18">
        <f>(0.0/B61*100)</f>
        <v/>
      </c>
      <c r="D61" s="19" t="n">
        <v>6525</v>
      </c>
      <c r="E61" s="18" t="n">
        <v>463.68935599</v>
      </c>
      <c r="F61" s="20" t="n">
        <v>4.14879293</v>
      </c>
      <c r="G61" s="18" t="n">
        <v>475.62180963</v>
      </c>
      <c r="H61" s="20" t="n">
        <v>4.86489942</v>
      </c>
      <c r="I61" s="18" t="n">
        <v>407.56193473</v>
      </c>
      <c r="J61" s="20" t="n">
        <v>16.00123892</v>
      </c>
      <c r="K61" s="18" t="s">
        <v>404</v>
      </c>
      <c r="L61" s="20" t="s">
        <v>404</v>
      </c>
      <c r="M61" s="18" t="s">
        <v>404</v>
      </c>
      <c r="N61" s="20" t="s">
        <v>404</v>
      </c>
      <c r="O61" s="18" t="s">
        <v>404</v>
      </c>
      <c r="P61" s="20" t="s">
        <v>404</v>
      </c>
      <c r="Q61" s="18" t="n">
        <v>489.00103346</v>
      </c>
      <c r="R61" s="20" t="n">
        <v>10.43987026</v>
      </c>
    </row>
    <row r="62" spans="1:18">
      <c r="A62" s="15" t="s">
        <v>459</v>
      </c>
      <c r="B62" s="17" t="n">
        <v>4476</v>
      </c>
      <c r="C62" s="18">
        <f>(0.0/B62*100)</f>
        <v/>
      </c>
      <c r="D62" s="19" t="n">
        <v>4476</v>
      </c>
      <c r="E62" s="18" t="n">
        <v>506.23074747</v>
      </c>
      <c r="F62" s="20" t="n">
        <v>1.84918215</v>
      </c>
      <c r="G62" s="18" t="n">
        <v>514.80002797</v>
      </c>
      <c r="H62" s="20" t="n">
        <v>1.92852097</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352.12482193</v>
      </c>
      <c r="F63" s="20" t="n">
        <v>2.24213905</v>
      </c>
      <c r="G63" s="18" t="n">
        <v>336.22744932</v>
      </c>
      <c r="H63" s="20" t="n">
        <v>3.88508963</v>
      </c>
      <c r="I63" s="18" t="s">
        <v>404</v>
      </c>
      <c r="J63" s="20" t="s">
        <v>404</v>
      </c>
      <c r="K63" s="18" t="s">
        <v>404</v>
      </c>
      <c r="L63" s="20" t="s">
        <v>404</v>
      </c>
      <c r="M63" s="18" t="s">
        <v>404</v>
      </c>
      <c r="N63" s="20" t="s">
        <v>404</v>
      </c>
      <c r="O63" s="18" t="s">
        <v>404</v>
      </c>
      <c r="P63" s="20" t="s">
        <v>404</v>
      </c>
      <c r="Q63" s="18" t="n">
        <v>358.20918065</v>
      </c>
      <c r="R63" s="20" t="n">
        <v>2.81520204</v>
      </c>
    </row>
    <row r="64" spans="1:18">
      <c r="A64" s="15" t="s">
        <v>461</v>
      </c>
      <c r="B64" s="17" t="n">
        <v>3634</v>
      </c>
      <c r="C64" s="18">
        <f>(27.0/B64*100)</f>
        <v/>
      </c>
      <c r="D64" s="19" t="n">
        <v>3607</v>
      </c>
      <c r="E64" s="18" t="n">
        <v>473.79204106</v>
      </c>
      <c r="F64" s="20" t="n">
        <v>2.96495163</v>
      </c>
      <c r="G64" s="18" t="n">
        <v>424.94385857</v>
      </c>
      <c r="H64" s="20" t="n">
        <v>2.56057164</v>
      </c>
      <c r="I64" s="18" t="s">
        <v>404</v>
      </c>
      <c r="J64" s="20" t="s">
        <v>404</v>
      </c>
      <c r="K64" s="18" t="s">
        <v>404</v>
      </c>
      <c r="L64" s="20" t="s">
        <v>404</v>
      </c>
      <c r="M64" s="18" t="s">
        <v>404</v>
      </c>
      <c r="N64" s="20" t="s">
        <v>404</v>
      </c>
      <c r="O64" s="18" t="s">
        <v>404</v>
      </c>
      <c r="P64" s="20" t="s">
        <v>404</v>
      </c>
      <c r="Q64" s="18" t="n">
        <v>466.55725047</v>
      </c>
      <c r="R64" s="20" t="n">
        <v>4.26445037</v>
      </c>
    </row>
    <row r="65" spans="1:18">
      <c r="A65" s="15" t="s">
        <v>462</v>
      </c>
      <c r="B65" s="17" t="n">
        <v>5325</v>
      </c>
      <c r="C65" s="18">
        <f>(0.0/B65*100)</f>
        <v/>
      </c>
      <c r="D65" s="19" t="n">
        <v>5325</v>
      </c>
      <c r="E65" s="18" t="n">
        <v>418.40306325</v>
      </c>
      <c r="F65" s="20" t="n">
        <v>2.73502781</v>
      </c>
      <c r="G65" s="18" t="n">
        <v>397.24079652</v>
      </c>
      <c r="H65" s="20" t="n">
        <v>7.27836544</v>
      </c>
      <c r="I65" s="18" t="s">
        <v>404</v>
      </c>
      <c r="J65" s="20" t="s">
        <v>404</v>
      </c>
      <c r="K65" s="18" t="s">
        <v>404</v>
      </c>
      <c r="L65" s="20" t="s">
        <v>404</v>
      </c>
      <c r="M65" s="18" t="s">
        <v>404</v>
      </c>
      <c r="N65" s="20" t="s">
        <v>404</v>
      </c>
      <c r="O65" s="18" t="s">
        <v>404</v>
      </c>
      <c r="P65" s="20" t="s">
        <v>404</v>
      </c>
      <c r="Q65" s="18" t="n">
        <v>440.88439975</v>
      </c>
      <c r="R65" s="20" t="n">
        <v>31.45646439</v>
      </c>
    </row>
    <row r="66" spans="1:18">
      <c r="A66" s="15" t="s">
        <v>463</v>
      </c>
      <c r="B66" s="17" t="n">
        <v>5665</v>
      </c>
      <c r="C66" s="18">
        <f>(0.0/B66*100)</f>
        <v/>
      </c>
      <c r="D66" s="19" t="n">
        <v>5665</v>
      </c>
      <c r="E66" s="18" t="n">
        <v>421.00886617</v>
      </c>
      <c r="F66" s="20" t="n">
        <v>2.67583407</v>
      </c>
      <c r="G66" s="18" t="n">
        <v>433.78135257</v>
      </c>
      <c r="H66" s="20" t="n">
        <v>2.0734724</v>
      </c>
      <c r="I66" s="18" t="n">
        <v>401.1198273</v>
      </c>
      <c r="J66" s="20" t="n">
        <v>8.40525079</v>
      </c>
      <c r="K66" s="18" t="s">
        <v>404</v>
      </c>
      <c r="L66" s="20" t="s">
        <v>404</v>
      </c>
      <c r="M66" s="18" t="s">
        <v>404</v>
      </c>
      <c r="N66" s="20" t="s">
        <v>404</v>
      </c>
      <c r="O66" s="18" t="s">
        <v>404</v>
      </c>
      <c r="P66" s="20" t="s">
        <v>404</v>
      </c>
      <c r="Q66" s="18" t="n">
        <v>410.57168597</v>
      </c>
      <c r="R66" s="20" t="n">
        <v>4.32687477</v>
      </c>
    </row>
    <row r="67" spans="1:18">
      <c r="A67" s="15" t="s">
        <v>464</v>
      </c>
      <c r="B67" s="17" t="n">
        <v>6971</v>
      </c>
      <c r="C67" s="18">
        <f>(0.0/B67*100)</f>
        <v/>
      </c>
      <c r="D67" s="19" t="n">
        <v>6971</v>
      </c>
      <c r="E67" s="18" t="n">
        <v>397.56326717</v>
      </c>
      <c r="F67" s="20" t="n">
        <v>4.93078042</v>
      </c>
      <c r="G67" s="18" t="n">
        <v>391.24898122</v>
      </c>
      <c r="H67" s="20" t="n">
        <v>6.46064331</v>
      </c>
      <c r="I67" s="18" t="n">
        <v>365.65704791</v>
      </c>
      <c r="J67" s="20" t="n">
        <v>12.57179229</v>
      </c>
      <c r="K67" s="18" t="s">
        <v>404</v>
      </c>
      <c r="L67" s="20" t="s">
        <v>404</v>
      </c>
      <c r="M67" s="18" t="s">
        <v>404</v>
      </c>
      <c r="N67" s="20" t="s">
        <v>404</v>
      </c>
      <c r="O67" s="18" t="s">
        <v>404</v>
      </c>
      <c r="P67" s="20" t="s">
        <v>404</v>
      </c>
      <c r="Q67" s="18" t="n">
        <v>406.71300265</v>
      </c>
      <c r="R67" s="20" t="n">
        <v>7.85743699</v>
      </c>
    </row>
    <row r="68" spans="1:18">
      <c r="A68" s="15" t="s">
        <v>465</v>
      </c>
      <c r="B68" s="17" t="n">
        <v>12083</v>
      </c>
      <c r="C68" s="18">
        <f>(0.0/B68*100)</f>
        <v/>
      </c>
      <c r="D68" s="19" t="n">
        <v>12083</v>
      </c>
      <c r="E68" s="18" t="n">
        <v>389.45474247</v>
      </c>
      <c r="F68" s="20" t="n">
        <v>1.19229199</v>
      </c>
      <c r="G68" s="18" t="n">
        <v>427.82463252</v>
      </c>
      <c r="H68" s="20" t="n">
        <v>1.86831701</v>
      </c>
      <c r="I68" s="18" t="n">
        <v>419.08063999</v>
      </c>
      <c r="J68" s="20" t="n">
        <v>12.98040002</v>
      </c>
      <c r="K68" s="18" t="s">
        <v>404</v>
      </c>
      <c r="L68" s="20" t="s">
        <v>404</v>
      </c>
      <c r="M68" s="18" t="s">
        <v>404</v>
      </c>
      <c r="N68" s="20" t="s">
        <v>404</v>
      </c>
      <c r="O68" s="18" t="s">
        <v>404</v>
      </c>
      <c r="P68" s="20" t="s">
        <v>404</v>
      </c>
      <c r="Q68" s="18" t="n">
        <v>443.24641076</v>
      </c>
      <c r="R68" s="20" t="n">
        <v>4.92819612</v>
      </c>
    </row>
    <row r="69" spans="1:18">
      <c r="A69" s="15" t="s">
        <v>466</v>
      </c>
      <c r="B69" s="17" t="n">
        <v>4876</v>
      </c>
      <c r="C69" s="18">
        <f>(0.0/B69*100)</f>
        <v/>
      </c>
      <c r="D69" s="19" t="n">
        <v>4876</v>
      </c>
      <c r="E69" s="18" t="n">
        <v>442.18693592</v>
      </c>
      <c r="F69" s="20" t="n">
        <v>5.54250509</v>
      </c>
      <c r="G69" s="18" t="n">
        <v>425.62554082</v>
      </c>
      <c r="H69" s="20" t="n">
        <v>9.675061250000001</v>
      </c>
      <c r="I69" s="18" t="s">
        <v>404</v>
      </c>
      <c r="J69" s="20" t="s">
        <v>404</v>
      </c>
      <c r="K69" s="18" t="s">
        <v>404</v>
      </c>
      <c r="L69" s="20" t="s">
        <v>404</v>
      </c>
      <c r="M69" s="18" t="s">
        <v>404</v>
      </c>
      <c r="N69" s="20" t="s">
        <v>404</v>
      </c>
      <c r="O69" s="18" t="s">
        <v>404</v>
      </c>
      <c r="P69" s="20" t="s">
        <v>404</v>
      </c>
      <c r="Q69" s="18" t="n">
        <v>391.61447209</v>
      </c>
      <c r="R69" s="20" t="n">
        <v>14.60376834</v>
      </c>
    </row>
    <row r="70" spans="1:18">
      <c r="A70" s="15" t="s">
        <v>467</v>
      </c>
      <c r="B70" s="17" t="n">
        <v>6036</v>
      </c>
      <c r="C70" s="18">
        <f>(0.0/B70*100)</f>
        <v/>
      </c>
      <c r="D70" s="19" t="n">
        <v>6036</v>
      </c>
      <c r="E70" s="18" t="n">
        <v>495.89014357</v>
      </c>
      <c r="F70" s="20" t="n">
        <v>3.38087594</v>
      </c>
      <c r="G70" s="18" t="n">
        <v>484.07226967</v>
      </c>
      <c r="H70" s="20" t="n">
        <v>7.93203396</v>
      </c>
      <c r="I70" s="18" t="s">
        <v>404</v>
      </c>
      <c r="J70" s="20" t="s">
        <v>404</v>
      </c>
      <c r="K70" s="18" t="s">
        <v>404</v>
      </c>
      <c r="L70" s="20" t="s">
        <v>404</v>
      </c>
      <c r="M70" s="18" t="s">
        <v>404</v>
      </c>
      <c r="N70" s="20" t="s">
        <v>404</v>
      </c>
      <c r="O70" s="18" t="s">
        <v>404</v>
      </c>
      <c r="P70" s="20" t="s">
        <v>404</v>
      </c>
      <c r="Q70" s="18" t="n">
        <v>486.8987163</v>
      </c>
      <c r="R70" s="20" t="n">
        <v>25.83257272</v>
      </c>
    </row>
    <row r="71" spans="1:18">
      <c r="A71" s="15" t="s">
        <v>468</v>
      </c>
      <c r="B71" s="17" t="n">
        <v>6115</v>
      </c>
      <c r="C71" s="18">
        <f>(0.0/B71*100)</f>
        <v/>
      </c>
      <c r="D71" s="19" t="n">
        <v>6115</v>
      </c>
      <c r="E71" s="18" t="n">
        <v>531.41995327</v>
      </c>
      <c r="F71" s="20" t="n">
        <v>1.68284</v>
      </c>
      <c r="G71" s="18" t="n">
        <v>558.5002264</v>
      </c>
      <c r="H71" s="20" t="n">
        <v>3.06071055</v>
      </c>
      <c r="I71" s="18" t="n">
        <v>477.62548649</v>
      </c>
      <c r="J71" s="20" t="n">
        <v>16.94240927</v>
      </c>
      <c r="K71" s="18" t="s">
        <v>404</v>
      </c>
      <c r="L71" s="20" t="s">
        <v>404</v>
      </c>
      <c r="M71" s="18" t="s">
        <v>404</v>
      </c>
      <c r="N71" s="20" t="s">
        <v>404</v>
      </c>
      <c r="O71" s="18" t="s">
        <v>404</v>
      </c>
      <c r="P71" s="20" t="s">
        <v>404</v>
      </c>
      <c r="Q71" s="18" t="n">
        <v>505.06237218</v>
      </c>
      <c r="R71" s="20" t="n">
        <v>18.48575221</v>
      </c>
    </row>
    <row r="72" spans="1:18">
      <c r="A72" s="15" t="s">
        <v>469</v>
      </c>
      <c r="B72" s="17" t="n">
        <v>7708</v>
      </c>
      <c r="C72" s="18">
        <f>(0.0/B72*100)</f>
        <v/>
      </c>
      <c r="D72" s="19" t="n">
        <v>7708</v>
      </c>
      <c r="E72" s="18" t="n">
        <v>490.91503483</v>
      </c>
      <c r="F72" s="20" t="n">
        <v>5.14642078</v>
      </c>
      <c r="G72" s="18" t="n">
        <v>504.76046273</v>
      </c>
      <c r="H72" s="20" t="n">
        <v>4.42426728</v>
      </c>
      <c r="I72" s="18" t="n">
        <v>426.00518293</v>
      </c>
      <c r="J72" s="20" t="n">
        <v>18.70621183</v>
      </c>
      <c r="K72" s="18" t="s">
        <v>404</v>
      </c>
      <c r="L72" s="20" t="s">
        <v>404</v>
      </c>
      <c r="M72" s="18" t="s">
        <v>404</v>
      </c>
      <c r="N72" s="20" t="s">
        <v>404</v>
      </c>
      <c r="O72" s="18" t="s">
        <v>404</v>
      </c>
      <c r="P72" s="20" t="s">
        <v>404</v>
      </c>
      <c r="Q72" s="18" t="n">
        <v>513.45882814</v>
      </c>
      <c r="R72" s="20" t="n">
        <v>10.05666051</v>
      </c>
    </row>
    <row r="73" spans="1:18">
      <c r="A73" s="15" t="s">
        <v>470</v>
      </c>
      <c r="B73" s="17" t="n">
        <v>8249</v>
      </c>
      <c r="C73" s="18">
        <f>(0.0/B73*100)</f>
        <v/>
      </c>
      <c r="D73" s="19" t="n">
        <v>8249</v>
      </c>
      <c r="E73" s="18" t="n">
        <v>408.82135021</v>
      </c>
      <c r="F73" s="20" t="n">
        <v>4.07176618</v>
      </c>
      <c r="G73" s="18" t="n">
        <v>416.71408756</v>
      </c>
      <c r="H73" s="20" t="n">
        <v>9.239934809999999</v>
      </c>
      <c r="I73" s="18" t="n">
        <v>416.92023458</v>
      </c>
      <c r="J73" s="20" t="n">
        <v>15.6110997</v>
      </c>
      <c r="K73" s="18" t="s">
        <v>404</v>
      </c>
      <c r="L73" s="20" t="s">
        <v>404</v>
      </c>
      <c r="M73" s="18" t="s">
        <v>404</v>
      </c>
      <c r="N73" s="20" t="s">
        <v>404</v>
      </c>
      <c r="O73" s="18" t="s">
        <v>404</v>
      </c>
      <c r="P73" s="20" t="s">
        <v>404</v>
      </c>
      <c r="Q73" s="18" t="n">
        <v>367.59779633</v>
      </c>
      <c r="R73" s="20" t="n">
        <v>10.51216663</v>
      </c>
    </row>
    <row r="74" spans="1:18">
      <c r="A74" s="15" t="s">
        <v>471</v>
      </c>
      <c r="B74" s="17" t="n">
        <v>4692</v>
      </c>
      <c r="C74" s="18">
        <f>(484.0/B74*100)</f>
        <v/>
      </c>
      <c r="D74" s="19" t="n">
        <v>4208</v>
      </c>
      <c r="E74" s="18" t="n">
        <v>433.65523357</v>
      </c>
      <c r="F74" s="20" t="n">
        <v>2.090735</v>
      </c>
      <c r="G74" s="18" t="n">
        <v>408.45561533</v>
      </c>
      <c r="H74" s="20" t="n">
        <v>2.86688445</v>
      </c>
      <c r="I74" s="18" t="s">
        <v>404</v>
      </c>
      <c r="J74" s="20" t="s">
        <v>404</v>
      </c>
      <c r="K74" s="18" t="s">
        <v>404</v>
      </c>
      <c r="L74" s="20" t="s">
        <v>404</v>
      </c>
      <c r="M74" s="18" t="s">
        <v>404</v>
      </c>
      <c r="N74" s="20" t="s">
        <v>404</v>
      </c>
      <c r="O74" s="18" t="s">
        <v>404</v>
      </c>
      <c r="P74" s="20" t="s">
        <v>404</v>
      </c>
      <c r="Q74" s="18" t="n">
        <v>428.87389441</v>
      </c>
      <c r="R74" s="20" t="n">
        <v>3.187362</v>
      </c>
    </row>
    <row r="75" spans="1:18">
      <c r="A75" s="15" t="s">
        <v>472</v>
      </c>
      <c r="B75" s="17" t="n">
        <v>5375</v>
      </c>
      <c r="C75" s="18">
        <f>(483.0/B75*100)</f>
        <v/>
      </c>
      <c r="D75" s="19" t="n">
        <v>4892</v>
      </c>
      <c r="E75" s="18" t="n">
        <v>360.48381844</v>
      </c>
      <c r="F75" s="20" t="n">
        <v>5.39091058</v>
      </c>
      <c r="G75" s="18" t="n">
        <v>364.21382141</v>
      </c>
      <c r="H75" s="20" t="n">
        <v>6.89428801</v>
      </c>
      <c r="I75" s="18" t="n">
        <v>358.71755534</v>
      </c>
      <c r="J75" s="20" t="n">
        <v>17.67561445</v>
      </c>
      <c r="K75" s="18" t="s">
        <v>404</v>
      </c>
      <c r="L75" s="20" t="s">
        <v>404</v>
      </c>
      <c r="M75" s="18" t="s">
        <v>404</v>
      </c>
      <c r="N75" s="20" t="s">
        <v>404</v>
      </c>
      <c r="O75" s="18" t="s">
        <v>404</v>
      </c>
      <c r="P75" s="20" t="s">
        <v>404</v>
      </c>
      <c r="Q75" s="18" t="n">
        <v>365.43471253</v>
      </c>
      <c r="R75" s="20" t="n">
        <v>15.65493844</v>
      </c>
    </row>
    <row r="76" spans="1:18">
      <c r="A76" s="15" t="s">
        <v>473</v>
      </c>
      <c r="B76" s="17" t="n">
        <v>14167</v>
      </c>
      <c r="C76" s="18">
        <f>(1400.0/B76*100)</f>
        <v/>
      </c>
      <c r="D76" s="19" t="n">
        <v>12767</v>
      </c>
      <c r="E76" s="18" t="n">
        <v>435.70912894</v>
      </c>
      <c r="F76" s="20" t="n">
        <v>3.83614474</v>
      </c>
      <c r="G76" s="18" t="n">
        <v>469.69381365</v>
      </c>
      <c r="H76" s="20" t="n">
        <v>6.80821661</v>
      </c>
      <c r="I76" s="18" t="n">
        <v>386.2476441</v>
      </c>
      <c r="J76" s="20" t="n">
        <v>13.56131252</v>
      </c>
      <c r="K76" s="18" t="s">
        <v>404</v>
      </c>
      <c r="L76" s="20" t="s">
        <v>404</v>
      </c>
      <c r="M76" s="18" t="s">
        <v>404</v>
      </c>
      <c r="N76" s="20" t="s">
        <v>404</v>
      </c>
      <c r="O76" s="18" t="s">
        <v>404</v>
      </c>
      <c r="P76" s="20" t="s">
        <v>404</v>
      </c>
      <c r="Q76" s="18" t="n">
        <v>406.78147957</v>
      </c>
      <c r="R76" s="20" t="n">
        <v>12.78367805</v>
      </c>
    </row>
    <row r="77" spans="1:18">
      <c r="A77" s="15" t="s">
        <v>474</v>
      </c>
      <c r="B77" s="17" t="n">
        <v>6062</v>
      </c>
      <c r="C77" s="18">
        <f>(0.0/B77*100)</f>
        <v/>
      </c>
      <c r="D77" s="19" t="n">
        <v>6062</v>
      </c>
      <c r="E77" s="18" t="n">
        <v>451.05676738</v>
      </c>
      <c r="F77" s="20" t="n">
        <v>13.61393778</v>
      </c>
      <c r="G77" s="18" t="n">
        <v>433.66354351</v>
      </c>
      <c r="H77" s="20" t="n">
        <v>4.22068096</v>
      </c>
      <c r="I77" s="18" t="n">
        <v>401.77446444</v>
      </c>
      <c r="J77" s="20" t="n">
        <v>17.10869405</v>
      </c>
      <c r="K77" s="18" t="s">
        <v>404</v>
      </c>
      <c r="L77" s="20" t="s">
        <v>404</v>
      </c>
      <c r="M77" s="18" t="s">
        <v>404</v>
      </c>
      <c r="N77" s="20" t="s">
        <v>404</v>
      </c>
      <c r="O77" s="18" t="s">
        <v>404</v>
      </c>
      <c r="P77" s="20" t="s">
        <v>404</v>
      </c>
      <c r="Q77" s="18" t="n">
        <v>441.79547078</v>
      </c>
      <c r="R77" s="20" t="n">
        <v>7.85858352</v>
      </c>
    </row>
    <row r="78" spans="1:18">
      <c r="A78" s="15" t="s">
        <v>475</v>
      </c>
      <c r="B78" s="17" t="n">
        <v>5826</v>
      </c>
      <c r="C78" s="18">
        <f>(0.0/B78*100)</f>
        <v/>
      </c>
      <c r="D78" s="19" t="n">
        <v>5826</v>
      </c>
      <c r="E78" s="18" t="n">
        <v>479.38950869</v>
      </c>
      <c r="F78" s="20" t="n">
        <v>4.99096401</v>
      </c>
      <c r="G78" s="18" t="n">
        <v>513.43193386</v>
      </c>
      <c r="H78" s="20" t="n">
        <v>11.09876475</v>
      </c>
      <c r="I78" s="18" t="s">
        <v>404</v>
      </c>
      <c r="J78" s="20" t="s">
        <v>404</v>
      </c>
      <c r="K78" s="18" t="s">
        <v>404</v>
      </c>
      <c r="L78" s="20" t="s">
        <v>404</v>
      </c>
      <c r="M78" s="18" t="s">
        <v>404</v>
      </c>
      <c r="N78" s="20" t="s">
        <v>404</v>
      </c>
      <c r="O78" s="18" t="s">
        <v>404</v>
      </c>
      <c r="P78" s="20" t="s">
        <v>404</v>
      </c>
      <c r="Q78" s="18" t="n">
        <v>494.0385557</v>
      </c>
      <c r="R78" s="20" t="n">
        <v>7.03190137</v>
      </c>
    </row>
    <row customHeight="1" ht="25" r="79" spans="1:18">
      <c r="A79" s="15" t="s">
        <v>476</v>
      </c>
      <c r="B79" s="17" t="n">
        <v>1657</v>
      </c>
      <c r="C79" s="18">
        <f>(21.0/B79*100)</f>
        <v/>
      </c>
      <c r="D79" s="19" t="n">
        <v>1636</v>
      </c>
      <c r="E79" s="18" t="n">
        <v>482.95679551</v>
      </c>
      <c r="F79" s="20" t="n">
        <v>12.54891945</v>
      </c>
      <c r="G79" s="18" t="n">
        <v>472.63685894</v>
      </c>
      <c r="H79" s="20" t="n">
        <v>8.59970072</v>
      </c>
      <c r="I79" s="18" t="s">
        <v>404</v>
      </c>
      <c r="J79" s="20" t="s">
        <v>404</v>
      </c>
      <c r="K79" s="18" t="s">
        <v>404</v>
      </c>
      <c r="L79" s="20" t="s">
        <v>404</v>
      </c>
      <c r="M79" s="18" t="s">
        <v>404</v>
      </c>
      <c r="N79" s="20" t="s">
        <v>404</v>
      </c>
      <c r="O79" s="18" t="s">
        <v>404</v>
      </c>
      <c r="P79" s="20" t="s">
        <v>404</v>
      </c>
      <c r="Q79" s="18" t="n">
        <v>478.53885861</v>
      </c>
      <c r="R79" s="20" t="n">
        <v>16.78122996</v>
      </c>
    </row>
    <row r="80" spans="1:18">
      <c r="A80" s="15" t="s">
        <v>477</v>
      </c>
      <c r="B80" s="17" t="n">
        <v>7841</v>
      </c>
      <c r="C80" s="18">
        <f>(0.0/B80*100)</f>
        <v/>
      </c>
      <c r="D80" s="19" t="n">
        <v>7841</v>
      </c>
      <c r="E80" s="18" t="n">
        <v>428.8920797</v>
      </c>
      <c r="F80" s="20" t="n">
        <v>3.60091313</v>
      </c>
      <c r="G80" s="18" t="n">
        <v>412.37325971</v>
      </c>
      <c r="H80" s="20" t="n">
        <v>11.3893114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(80.0/B81*100)</f>
        <v/>
      </c>
      <c r="D81" s="19" t="n">
        <v>8781</v>
      </c>
      <c r="E81" s="18" t="n">
        <v>427.89295471</v>
      </c>
      <c r="F81" s="20" t="n">
        <v>3.96684469</v>
      </c>
      <c r="G81" s="18" t="n">
        <v>440.77178298</v>
      </c>
      <c r="H81" s="20" t="n">
        <v>9.79138945</v>
      </c>
      <c r="I81" s="18" t="n">
        <v>505.675185</v>
      </c>
      <c r="J81" s="20" t="n">
        <v>7.77493105</v>
      </c>
      <c r="K81" s="18" t="s">
        <v>404</v>
      </c>
      <c r="L81" s="20" t="s">
        <v>404</v>
      </c>
      <c r="M81" s="18" t="s">
        <v>404</v>
      </c>
      <c r="N81" s="20" t="s">
        <v>404</v>
      </c>
      <c r="O81" s="18" t="s">
        <v>404</v>
      </c>
      <c r="P81" s="20" t="s">
        <v>404</v>
      </c>
      <c r="Q81" s="18" t="n">
        <v>434.41331561</v>
      </c>
      <c r="R81" s="20" t="n">
        <v>17.16225448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504.94186297</v>
      </c>
      <c r="F7" s="20" t="n">
        <v>3.41802701</v>
      </c>
      <c r="G7" s="18" t="n">
        <v>503.36087099</v>
      </c>
      <c r="H7" s="20" t="n">
        <v>2.58478347</v>
      </c>
      <c r="I7" s="18" t="s">
        <v>404</v>
      </c>
      <c r="J7" s="20" t="s">
        <v>404</v>
      </c>
      <c r="K7" s="18" t="s">
        <v>404</v>
      </c>
      <c r="L7" s="20" t="s">
        <v>404</v>
      </c>
      <c r="M7" s="18" t="s">
        <v>404</v>
      </c>
      <c r="N7" s="20" t="s">
        <v>404</v>
      </c>
      <c r="O7" s="18" t="s">
        <v>404</v>
      </c>
      <c r="P7" s="20" t="s">
        <v>404</v>
      </c>
      <c r="Q7" s="18" t="n">
        <v>495.00833786</v>
      </c>
      <c r="R7" s="20" t="n">
        <v>8.030154230000001</v>
      </c>
    </row>
    <row r="8" spans="1:18">
      <c r="A8" s="15" t="s">
        <v>405</v>
      </c>
      <c r="B8" s="17" t="n">
        <v>7007</v>
      </c>
      <c r="C8" s="18">
        <f>(0.0/B8*100)</f>
        <v/>
      </c>
      <c r="D8" s="19" t="n">
        <v>7007</v>
      </c>
      <c r="E8" s="18" t="n">
        <v>478.73039893</v>
      </c>
      <c r="F8" s="20" t="n">
        <v>11.93661688</v>
      </c>
      <c r="G8" s="18" t="n">
        <v>487.95710593</v>
      </c>
      <c r="H8" s="20" t="n">
        <v>4.56048014</v>
      </c>
      <c r="I8" s="18" t="n">
        <v>466.6088784</v>
      </c>
      <c r="J8" s="20" t="n">
        <v>20.70904875</v>
      </c>
      <c r="K8" s="18" t="s">
        <v>404</v>
      </c>
      <c r="L8" s="20" t="s">
        <v>404</v>
      </c>
      <c r="M8" s="18" t="s">
        <v>404</v>
      </c>
      <c r="N8" s="20" t="s">
        <v>404</v>
      </c>
      <c r="O8" s="18" t="s">
        <v>404</v>
      </c>
      <c r="P8" s="20" t="s">
        <v>404</v>
      </c>
      <c r="Q8" s="18" t="n">
        <v>481.05574097</v>
      </c>
      <c r="R8" s="20" t="n">
        <v>19.04246816</v>
      </c>
    </row>
    <row r="9" spans="1:18">
      <c r="A9" s="15" t="s">
        <v>406</v>
      </c>
      <c r="B9" s="17" t="n">
        <v>9651</v>
      </c>
      <c r="C9" s="18">
        <f>(575.0/B9*100)</f>
        <v/>
      </c>
      <c r="D9" s="19" t="n">
        <v>9076</v>
      </c>
      <c r="E9" s="18" t="n">
        <v>506.95254364</v>
      </c>
      <c r="F9" s="20" t="n">
        <v>5.67746786</v>
      </c>
      <c r="G9" s="18" t="n">
        <v>496.72580253</v>
      </c>
      <c r="H9" s="20" t="n">
        <v>5.50834653</v>
      </c>
      <c r="I9" s="18" t="n">
        <v>506.54639319</v>
      </c>
      <c r="J9" s="20" t="n">
        <v>29.63683772</v>
      </c>
      <c r="K9" s="18" t="s">
        <v>404</v>
      </c>
      <c r="L9" s="20" t="s">
        <v>404</v>
      </c>
      <c r="M9" s="18" t="s">
        <v>404</v>
      </c>
      <c r="N9" s="20" t="s">
        <v>404</v>
      </c>
      <c r="O9" s="18" t="s">
        <v>404</v>
      </c>
      <c r="P9" s="20" t="s">
        <v>404</v>
      </c>
      <c r="Q9" s="18" t="n">
        <v>515.53459274</v>
      </c>
      <c r="R9" s="20" t="n">
        <v>13.51050948</v>
      </c>
    </row>
    <row r="10" spans="1:18">
      <c r="A10" s="15" t="s">
        <v>407</v>
      </c>
      <c r="B10" s="17" t="n">
        <v>20058</v>
      </c>
      <c r="C10" s="18">
        <f>(3112.0/B10*100)</f>
        <v/>
      </c>
      <c r="D10" s="19" t="n">
        <v>16946</v>
      </c>
      <c r="E10" s="18" t="n">
        <v>521.62783036</v>
      </c>
      <c r="F10" s="20" t="n">
        <v>4.19243118</v>
      </c>
      <c r="G10" s="18" t="n">
        <v>529.1901950500001</v>
      </c>
      <c r="H10" s="20" t="n">
        <v>3.12482429</v>
      </c>
      <c r="I10" s="18" t="n">
        <v>574.86121621</v>
      </c>
      <c r="J10" s="20" t="n">
        <v>10.5507028</v>
      </c>
      <c r="K10" s="18" t="s">
        <v>404</v>
      </c>
      <c r="L10" s="20" t="s">
        <v>404</v>
      </c>
      <c r="M10" s="18" t="s">
        <v>404</v>
      </c>
      <c r="N10" s="20" t="s">
        <v>404</v>
      </c>
      <c r="O10" s="18" t="s">
        <v>404</v>
      </c>
      <c r="P10" s="20" t="s">
        <v>404</v>
      </c>
      <c r="Q10" s="18" t="n">
        <v>519.20441652</v>
      </c>
      <c r="R10" s="20" t="n">
        <v>16.98113204</v>
      </c>
    </row>
    <row r="11" spans="1:18">
      <c r="A11" s="15" t="s">
        <v>408</v>
      </c>
      <c r="B11" s="17" t="n">
        <v>7053</v>
      </c>
      <c r="C11" s="18">
        <f>(137.0/B11*100)</f>
        <v/>
      </c>
      <c r="D11" s="19" t="n">
        <v>6916</v>
      </c>
      <c r="E11" s="18" t="n">
        <v>460.90381038</v>
      </c>
      <c r="F11" s="20" t="n">
        <v>5.67263616</v>
      </c>
      <c r="G11" s="18" t="n">
        <v>461.39980047</v>
      </c>
      <c r="H11" s="20" t="n">
        <v>4.91400583</v>
      </c>
      <c r="I11" s="18" t="n">
        <v>423.48994856</v>
      </c>
      <c r="J11" s="20" t="n">
        <v>17.55221623</v>
      </c>
      <c r="K11" s="18" t="s">
        <v>404</v>
      </c>
      <c r="L11" s="20" t="s">
        <v>404</v>
      </c>
      <c r="M11" s="18" t="s">
        <v>404</v>
      </c>
      <c r="N11" s="20" t="s">
        <v>404</v>
      </c>
      <c r="O11" s="18" t="s">
        <v>404</v>
      </c>
      <c r="P11" s="20" t="s">
        <v>404</v>
      </c>
      <c r="Q11" s="18" t="n">
        <v>444.07484796</v>
      </c>
      <c r="R11" s="20" t="n">
        <v>18.10024101</v>
      </c>
    </row>
    <row r="12" spans="1:18">
      <c r="A12" s="15" t="s">
        <v>409</v>
      </c>
      <c r="B12" s="17" t="n">
        <v>6894</v>
      </c>
      <c r="C12" s="18">
        <f>(106.0/B12*100)</f>
        <v/>
      </c>
      <c r="D12" s="19" t="n">
        <v>6788</v>
      </c>
      <c r="E12" s="18" t="n">
        <v>482.75937284</v>
      </c>
      <c r="F12" s="20" t="n">
        <v>5.71240635</v>
      </c>
      <c r="G12" s="18" t="n">
        <v>490.98286996</v>
      </c>
      <c r="H12" s="20" t="n">
        <v>3.60113634</v>
      </c>
      <c r="I12" s="18" t="n">
        <v>410.91425449</v>
      </c>
      <c r="J12" s="20" t="n">
        <v>10.00626974</v>
      </c>
      <c r="K12" s="18" t="s">
        <v>404</v>
      </c>
      <c r="L12" s="20" t="s">
        <v>404</v>
      </c>
      <c r="M12" s="18" t="s">
        <v>404</v>
      </c>
      <c r="N12" s="20" t="s">
        <v>404</v>
      </c>
      <c r="O12" s="18" t="s">
        <v>404</v>
      </c>
      <c r="P12" s="20" t="s">
        <v>404</v>
      </c>
      <c r="Q12" s="18" t="n">
        <v>462.36760806</v>
      </c>
      <c r="R12" s="20" t="n">
        <v>16.07249554</v>
      </c>
    </row>
    <row r="13" spans="1:18">
      <c r="A13" s="15" t="s">
        <v>410</v>
      </c>
      <c r="B13" s="17" t="n">
        <v>7161</v>
      </c>
      <c r="C13" s="18">
        <f>(1175.0/B13*100)</f>
        <v/>
      </c>
      <c r="D13" s="19" t="n">
        <v>5986</v>
      </c>
      <c r="E13" s="18" t="n">
        <v>504.75270402</v>
      </c>
      <c r="F13" s="20" t="n">
        <v>6.84309521</v>
      </c>
      <c r="G13" s="18" t="n">
        <v>498.85619945</v>
      </c>
      <c r="H13" s="20" t="n">
        <v>3.20190257</v>
      </c>
      <c r="I13" s="18" t="n">
        <v>501.03250557</v>
      </c>
      <c r="J13" s="20" t="n">
        <v>8.45176485</v>
      </c>
      <c r="K13" s="18" t="s">
        <v>404</v>
      </c>
      <c r="L13" s="20" t="s">
        <v>404</v>
      </c>
      <c r="M13" s="18" t="s">
        <v>404</v>
      </c>
      <c r="N13" s="20" t="s">
        <v>404</v>
      </c>
      <c r="O13" s="18" t="s">
        <v>404</v>
      </c>
      <c r="P13" s="20" t="s">
        <v>404</v>
      </c>
      <c r="Q13" s="18" t="n">
        <v>503.57123988</v>
      </c>
      <c r="R13" s="20" t="n">
        <v>14.79951017</v>
      </c>
    </row>
    <row r="14" spans="1:18">
      <c r="A14" s="15" t="s">
        <v>411</v>
      </c>
      <c r="B14" s="17" t="n">
        <v>5587</v>
      </c>
      <c r="C14" s="18">
        <f>(365.0/B14*100)</f>
        <v/>
      </c>
      <c r="D14" s="19" t="n">
        <v>5222</v>
      </c>
      <c r="E14" s="18" t="n">
        <v>514.16563896</v>
      </c>
      <c r="F14" s="20" t="n">
        <v>3.2550059</v>
      </c>
      <c r="G14" s="18" t="n">
        <v>522.93907016</v>
      </c>
      <c r="H14" s="20" t="n">
        <v>3.2087707</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533.25526044</v>
      </c>
      <c r="F15" s="20" t="n">
        <v>6.23297686</v>
      </c>
      <c r="G15" s="18" t="n">
        <v>523.4720084099999</v>
      </c>
      <c r="H15" s="20" t="n">
        <v>2.90781495</v>
      </c>
      <c r="I15" s="18" t="n">
        <v>557.7863252</v>
      </c>
      <c r="J15" s="20" t="n">
        <v>24.52307226</v>
      </c>
      <c r="K15" s="18" t="s">
        <v>404</v>
      </c>
      <c r="L15" s="20" t="s">
        <v>404</v>
      </c>
      <c r="M15" s="18" t="s">
        <v>404</v>
      </c>
      <c r="N15" s="20" t="s">
        <v>404</v>
      </c>
      <c r="O15" s="18" t="s">
        <v>404</v>
      </c>
      <c r="P15" s="20" t="s">
        <v>404</v>
      </c>
      <c r="Q15" s="18" t="n">
        <v>530.6945508</v>
      </c>
      <c r="R15" s="20" t="n">
        <v>12.16788195</v>
      </c>
    </row>
    <row r="16" spans="1:18">
      <c r="A16" s="15" t="s">
        <v>413</v>
      </c>
      <c r="B16" s="17" t="n">
        <v>6108</v>
      </c>
      <c r="C16" s="18">
        <f>(495.0/B16*100)</f>
        <v/>
      </c>
      <c r="D16" s="19" t="n">
        <v>5613</v>
      </c>
      <c r="E16" s="18" t="n">
        <v>494.46292129</v>
      </c>
      <c r="F16" s="20" t="n">
        <v>14.3196295</v>
      </c>
      <c r="G16" s="18" t="n">
        <v>505.69032589</v>
      </c>
      <c r="H16" s="20" t="n">
        <v>4.63746198</v>
      </c>
      <c r="I16" s="18" t="n">
        <v>453.02800843</v>
      </c>
      <c r="J16" s="20" t="n">
        <v>23.24152593</v>
      </c>
      <c r="K16" s="18" t="s">
        <v>404</v>
      </c>
      <c r="L16" s="20" t="s">
        <v>404</v>
      </c>
      <c r="M16" s="18" t="s">
        <v>404</v>
      </c>
      <c r="N16" s="20" t="s">
        <v>404</v>
      </c>
      <c r="O16" s="18" t="s">
        <v>404</v>
      </c>
      <c r="P16" s="20" t="s">
        <v>404</v>
      </c>
      <c r="Q16" s="18" t="n">
        <v>539.24309521</v>
      </c>
      <c r="R16" s="20" t="n">
        <v>23.09079467</v>
      </c>
    </row>
    <row r="17" spans="1:18">
      <c r="A17" s="15" t="s">
        <v>414</v>
      </c>
      <c r="B17" s="17" t="n">
        <v>6504</v>
      </c>
      <c r="C17" s="18">
        <f>(1325.0/B17*100)</f>
        <v/>
      </c>
      <c r="D17" s="19" t="n">
        <v>5179</v>
      </c>
      <c r="E17" s="18" t="n">
        <v>518.50189699</v>
      </c>
      <c r="F17" s="20" t="n">
        <v>15.86013128</v>
      </c>
      <c r="G17" s="18" t="n">
        <v>504.69389248</v>
      </c>
      <c r="H17" s="20" t="n">
        <v>4.47724863</v>
      </c>
      <c r="I17" s="18" t="n">
        <v>555.97821015</v>
      </c>
      <c r="J17" s="20" t="n">
        <v>18.13321394</v>
      </c>
      <c r="K17" s="18" t="s">
        <v>404</v>
      </c>
      <c r="L17" s="20" t="s">
        <v>404</v>
      </c>
      <c r="M17" s="18" t="s">
        <v>404</v>
      </c>
      <c r="N17" s="20" t="s">
        <v>404</v>
      </c>
      <c r="O17" s="18" t="s">
        <v>404</v>
      </c>
      <c r="P17" s="20" t="s">
        <v>404</v>
      </c>
      <c r="Q17" s="18" t="n">
        <v>516.43066677</v>
      </c>
      <c r="R17" s="20" t="n">
        <v>17.03758853</v>
      </c>
    </row>
    <row r="18" spans="1:18">
      <c r="A18" s="15" t="s">
        <v>415</v>
      </c>
      <c r="B18" s="17" t="n">
        <v>5532</v>
      </c>
      <c r="C18" s="18">
        <f>(0.0/B18*100)</f>
        <v/>
      </c>
      <c r="D18" s="19" t="n">
        <v>5532</v>
      </c>
      <c r="E18" s="18" t="n">
        <v>457.14699243</v>
      </c>
      <c r="F18" s="20" t="n">
        <v>13.01283853</v>
      </c>
      <c r="G18" s="18" t="n">
        <v>470.80807978</v>
      </c>
      <c r="H18" s="20" t="n">
        <v>5.08785571</v>
      </c>
      <c r="I18" s="18" t="n">
        <v>452.51928893</v>
      </c>
      <c r="J18" s="20" t="n">
        <v>31.7941718</v>
      </c>
      <c r="K18" s="18" t="s">
        <v>404</v>
      </c>
      <c r="L18" s="20" t="s">
        <v>404</v>
      </c>
      <c r="M18" s="18" t="s">
        <v>404</v>
      </c>
      <c r="N18" s="20" t="s">
        <v>404</v>
      </c>
      <c r="O18" s="18" t="s">
        <v>404</v>
      </c>
      <c r="P18" s="20" t="s">
        <v>404</v>
      </c>
      <c r="Q18" s="18" t="n">
        <v>428.76907385</v>
      </c>
      <c r="R18" s="20" t="n">
        <v>36.52939466</v>
      </c>
    </row>
    <row r="19" spans="1:18">
      <c r="A19" s="15" t="s">
        <v>416</v>
      </c>
      <c r="B19" s="17" t="n">
        <v>5658</v>
      </c>
      <c r="C19" s="18">
        <f>(327.0/B19*100)</f>
        <v/>
      </c>
      <c r="D19" s="19" t="n">
        <v>5331</v>
      </c>
      <c r="E19" s="18" t="n">
        <v>477.63677423</v>
      </c>
      <c r="F19" s="20" t="n">
        <v>5.57408631</v>
      </c>
      <c r="G19" s="18" t="n">
        <v>464.02215166</v>
      </c>
      <c r="H19" s="20" t="n">
        <v>7.32451906</v>
      </c>
      <c r="I19" s="18" t="n">
        <v>496.60113264</v>
      </c>
      <c r="J19" s="20" t="n">
        <v>31.80045841</v>
      </c>
      <c r="K19" s="18" t="s">
        <v>404</v>
      </c>
      <c r="L19" s="20" t="s">
        <v>404</v>
      </c>
      <c r="M19" s="18" t="s">
        <v>404</v>
      </c>
      <c r="N19" s="20" t="s">
        <v>404</v>
      </c>
      <c r="O19" s="18" t="s">
        <v>404</v>
      </c>
      <c r="P19" s="20" t="s">
        <v>404</v>
      </c>
      <c r="Q19" s="18" t="n">
        <v>436.32237655</v>
      </c>
      <c r="R19" s="20" t="n">
        <v>21.82916258</v>
      </c>
    </row>
    <row r="20" spans="1:18">
      <c r="A20" s="15" t="s">
        <v>417</v>
      </c>
      <c r="B20" s="17" t="n">
        <v>3371</v>
      </c>
      <c r="C20" s="18">
        <f>(24.0/B20*100)</f>
        <v/>
      </c>
      <c r="D20" s="19" t="n">
        <v>3347</v>
      </c>
      <c r="E20" s="18" t="n">
        <v>487.55498817</v>
      </c>
      <c r="F20" s="20" t="n">
        <v>3.84024218</v>
      </c>
      <c r="G20" s="18" t="n">
        <v>480.74975213</v>
      </c>
      <c r="H20" s="20" t="n">
        <v>2.43205875</v>
      </c>
      <c r="I20" s="18" t="n">
        <v>426.40696842</v>
      </c>
      <c r="J20" s="20" t="n">
        <v>18.78917593</v>
      </c>
      <c r="K20" s="18" t="s">
        <v>404</v>
      </c>
      <c r="L20" s="20" t="s">
        <v>404</v>
      </c>
      <c r="M20" s="18" t="s">
        <v>404</v>
      </c>
      <c r="N20" s="20" t="s">
        <v>404</v>
      </c>
      <c r="O20" s="18" t="s">
        <v>404</v>
      </c>
      <c r="P20" s="20" t="s">
        <v>404</v>
      </c>
      <c r="Q20" s="18" t="n">
        <v>475.06451212</v>
      </c>
      <c r="R20" s="20" t="n">
        <v>9.15009377</v>
      </c>
    </row>
    <row r="21" spans="1:18">
      <c r="A21" s="15" t="s">
        <v>418</v>
      </c>
      <c r="B21" s="17" t="n">
        <v>5741</v>
      </c>
      <c r="C21" s="18">
        <f>(0.0/B21*100)</f>
        <v/>
      </c>
      <c r="D21" s="19" t="n">
        <v>5741</v>
      </c>
      <c r="E21" s="18" t="n">
        <v>521.3745719</v>
      </c>
      <c r="F21" s="20" t="n">
        <v>4.65730942</v>
      </c>
      <c r="G21" s="18" t="n">
        <v>521.4137852600001</v>
      </c>
      <c r="H21" s="20" t="n">
        <v>4.2470021</v>
      </c>
      <c r="I21" s="18" t="n">
        <v>511.53940143</v>
      </c>
      <c r="J21" s="20" t="n">
        <v>7.28365803</v>
      </c>
      <c r="K21" s="18" t="s">
        <v>404</v>
      </c>
      <c r="L21" s="20" t="s">
        <v>404</v>
      </c>
      <c r="M21" s="18" t="s">
        <v>404</v>
      </c>
      <c r="N21" s="20" t="s">
        <v>404</v>
      </c>
      <c r="O21" s="18" t="s">
        <v>404</v>
      </c>
      <c r="P21" s="20" t="s">
        <v>404</v>
      </c>
      <c r="Q21" s="18" t="n">
        <v>523.48884765</v>
      </c>
      <c r="R21" s="20" t="n">
        <v>9.35820668</v>
      </c>
    </row>
    <row r="22" spans="1:18">
      <c r="A22" s="15" t="s">
        <v>419</v>
      </c>
      <c r="B22" s="17" t="n">
        <v>6598</v>
      </c>
      <c r="C22" s="18">
        <f>(0.0/B22*100)</f>
        <v/>
      </c>
      <c r="D22" s="19" t="n">
        <v>6598</v>
      </c>
      <c r="E22" s="18" t="n">
        <v>464.86915627</v>
      </c>
      <c r="F22" s="20" t="n">
        <v>6.23317892</v>
      </c>
      <c r="G22" s="18" t="n">
        <v>497.19590884</v>
      </c>
      <c r="H22" s="20" t="n">
        <v>8.14437714</v>
      </c>
      <c r="I22" s="18" t="n">
        <v>499.77848672</v>
      </c>
      <c r="J22" s="20" t="n">
        <v>29.33487193</v>
      </c>
      <c r="K22" s="18" t="s">
        <v>404</v>
      </c>
      <c r="L22" s="20" t="s">
        <v>404</v>
      </c>
      <c r="M22" s="18" t="s">
        <v>404</v>
      </c>
      <c r="N22" s="20" t="s">
        <v>404</v>
      </c>
      <c r="O22" s="18" t="s">
        <v>404</v>
      </c>
      <c r="P22" s="20" t="s">
        <v>404</v>
      </c>
      <c r="Q22" s="18" t="n">
        <v>501.66077109</v>
      </c>
      <c r="R22" s="20" t="n">
        <v>17.19301108</v>
      </c>
    </row>
    <row r="23" spans="1:18">
      <c r="A23" s="15" t="s">
        <v>420</v>
      </c>
      <c r="B23" s="17" t="n">
        <v>11583</v>
      </c>
      <c r="C23" s="18">
        <f>(3185.0/B23*100)</f>
        <v/>
      </c>
      <c r="D23" s="19" t="n">
        <v>8398</v>
      </c>
      <c r="E23" s="18" t="n">
        <v>485.94943969</v>
      </c>
      <c r="F23" s="20" t="n">
        <v>11.92286034</v>
      </c>
      <c r="G23" s="18" t="n">
        <v>489.12100491</v>
      </c>
      <c r="H23" s="20" t="n">
        <v>3.54715915</v>
      </c>
      <c r="I23" s="18" t="n">
        <v>471.15256927</v>
      </c>
      <c r="J23" s="20" t="n">
        <v>22.80420938</v>
      </c>
      <c r="K23" s="18" t="s">
        <v>404</v>
      </c>
      <c r="L23" s="20" t="s">
        <v>404</v>
      </c>
      <c r="M23" s="18" t="s">
        <v>404</v>
      </c>
      <c r="N23" s="20" t="s">
        <v>404</v>
      </c>
      <c r="O23" s="18" t="s">
        <v>404</v>
      </c>
      <c r="P23" s="20" t="s">
        <v>404</v>
      </c>
      <c r="Q23" s="18" t="n">
        <v>518.83320108</v>
      </c>
      <c r="R23" s="20" t="n">
        <v>10.12577854</v>
      </c>
    </row>
    <row r="24" spans="1:18">
      <c r="A24" s="15" t="s">
        <v>421</v>
      </c>
      <c r="B24" s="17" t="n">
        <v>6647</v>
      </c>
      <c r="C24" s="18">
        <f>(0.0/B24*100)</f>
        <v/>
      </c>
      <c r="D24" s="19" t="n">
        <v>6647</v>
      </c>
      <c r="E24" s="18" t="n">
        <v>516.16728982</v>
      </c>
      <c r="F24" s="20" t="n">
        <v>4.10632182</v>
      </c>
      <c r="G24" s="18" t="n">
        <v>515.28831252</v>
      </c>
      <c r="H24" s="20" t="n">
        <v>7.03448113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528.22410298</v>
      </c>
      <c r="F25" s="20" t="n">
        <v>5.31675099</v>
      </c>
      <c r="G25" s="18" t="n">
        <v>508.93002293</v>
      </c>
      <c r="H25" s="20" t="n">
        <v>6.12340111</v>
      </c>
      <c r="I25" s="18" t="n">
        <v>428.82939861</v>
      </c>
      <c r="J25" s="20" t="n">
        <v>33.92674441</v>
      </c>
      <c r="K25" s="18" t="s">
        <v>404</v>
      </c>
      <c r="L25" s="20" t="s">
        <v>404</v>
      </c>
      <c r="M25" s="18" t="s">
        <v>404</v>
      </c>
      <c r="N25" s="20" t="s">
        <v>404</v>
      </c>
      <c r="O25" s="18" t="s">
        <v>404</v>
      </c>
      <c r="P25" s="20" t="s">
        <v>404</v>
      </c>
      <c r="Q25" s="18" t="n">
        <v>516.2855418</v>
      </c>
      <c r="R25" s="20" t="n">
        <v>19.21945496</v>
      </c>
    </row>
    <row r="26" spans="1:18">
      <c r="A26" s="15" t="s">
        <v>423</v>
      </c>
      <c r="B26" s="17" t="n">
        <v>4869</v>
      </c>
      <c r="C26" s="18">
        <f>(11.0/B26*100)</f>
        <v/>
      </c>
      <c r="D26" s="19" t="n">
        <v>4858</v>
      </c>
      <c r="E26" s="18" t="n">
        <v>486.94728596</v>
      </c>
      <c r="F26" s="20" t="n">
        <v>2.50369868</v>
      </c>
      <c r="G26" s="18" t="n">
        <v>491.83993334</v>
      </c>
      <c r="H26" s="20" t="n">
        <v>3.48825714</v>
      </c>
      <c r="I26" s="18" t="n">
        <v>468.84242157</v>
      </c>
      <c r="J26" s="20" t="n">
        <v>18.3846845</v>
      </c>
      <c r="K26" s="18" t="s">
        <v>404</v>
      </c>
      <c r="L26" s="20" t="s">
        <v>404</v>
      </c>
      <c r="M26" s="18" t="s">
        <v>404</v>
      </c>
      <c r="N26" s="20" t="s">
        <v>404</v>
      </c>
      <c r="O26" s="18" t="s">
        <v>404</v>
      </c>
      <c r="P26" s="20" t="s">
        <v>404</v>
      </c>
      <c r="Q26" s="18" t="n">
        <v>480.16069773</v>
      </c>
      <c r="R26" s="20" t="n">
        <v>13.28274254</v>
      </c>
    </row>
    <row r="27" spans="1:18">
      <c r="A27" s="15" t="s">
        <v>424</v>
      </c>
      <c r="B27" s="17" t="n">
        <v>5299</v>
      </c>
      <c r="C27" s="18">
        <f>(0.0/B27*100)</f>
        <v/>
      </c>
      <c r="D27" s="19" t="n">
        <v>5299</v>
      </c>
      <c r="E27" s="18" t="n">
        <v>499.53956798</v>
      </c>
      <c r="F27" s="20" t="n">
        <v>2.04344272</v>
      </c>
      <c r="G27" s="18" t="n">
        <v>473.53244984</v>
      </c>
      <c r="H27" s="20" t="n">
        <v>1.73753895</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(1018.0/B28*100)</f>
        <v/>
      </c>
      <c r="D28" s="19" t="n">
        <v>6550</v>
      </c>
      <c r="E28" s="18" t="n">
        <v>423.1092257</v>
      </c>
      <c r="F28" s="20" t="n">
        <v>4.16830711</v>
      </c>
      <c r="G28" s="18" t="n">
        <v>423.38487269</v>
      </c>
      <c r="H28" s="20" t="n">
        <v>5.41463802</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503.58870963</v>
      </c>
      <c r="F29" s="20" t="n">
        <v>9.93127842</v>
      </c>
      <c r="G29" s="18" t="n">
        <v>509.35833185</v>
      </c>
      <c r="H29" s="20" t="n">
        <v>8.20899784</v>
      </c>
      <c r="I29" s="18" t="n">
        <v>485.11514984</v>
      </c>
      <c r="J29" s="20" t="n">
        <v>11.57716724</v>
      </c>
      <c r="K29" s="18" t="s">
        <v>404</v>
      </c>
      <c r="L29" s="20" t="s">
        <v>404</v>
      </c>
      <c r="M29" s="18" t="s">
        <v>404</v>
      </c>
      <c r="N29" s="20" t="s">
        <v>404</v>
      </c>
      <c r="O29" s="18" t="s">
        <v>404</v>
      </c>
      <c r="P29" s="20" t="s">
        <v>404</v>
      </c>
      <c r="Q29" s="18" t="n">
        <v>514.76704341</v>
      </c>
      <c r="R29" s="20" t="n">
        <v>35.4578034</v>
      </c>
    </row>
    <row r="30" spans="1:18">
      <c r="A30" s="15" t="s">
        <v>427</v>
      </c>
      <c r="B30" s="17" t="n">
        <v>4520</v>
      </c>
      <c r="C30" s="18">
        <f>(1053.0/B30*100)</f>
        <v/>
      </c>
      <c r="D30" s="19" t="n">
        <v>3467</v>
      </c>
      <c r="E30" s="18" t="n">
        <v>519.44696146</v>
      </c>
      <c r="F30" s="20" t="n">
        <v>4.49290846</v>
      </c>
      <c r="G30" s="18" t="n">
        <v>510.14100698</v>
      </c>
      <c r="H30" s="20" t="n">
        <v>5.3337178</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514.404686</v>
      </c>
      <c r="F31" s="20" t="n">
        <v>8.550060609999999</v>
      </c>
      <c r="G31" s="18" t="n">
        <v>514.10695866</v>
      </c>
      <c r="H31" s="20" t="n">
        <v>2.80950414</v>
      </c>
      <c r="I31" s="18" t="n">
        <v>505.9367004</v>
      </c>
      <c r="J31" s="20" t="n">
        <v>11.94714589</v>
      </c>
      <c r="K31" s="18" t="s">
        <v>404</v>
      </c>
      <c r="L31" s="20" t="s">
        <v>404</v>
      </c>
      <c r="M31" s="18" t="s">
        <v>404</v>
      </c>
      <c r="N31" s="20" t="s">
        <v>404</v>
      </c>
      <c r="O31" s="18" t="s">
        <v>404</v>
      </c>
      <c r="P31" s="20" t="s">
        <v>404</v>
      </c>
      <c r="Q31" s="18" t="n">
        <v>513.40275688</v>
      </c>
      <c r="R31" s="20" t="n">
        <v>12.66128693</v>
      </c>
    </row>
    <row r="32" spans="1:18">
      <c r="A32" s="15" t="s">
        <v>429</v>
      </c>
      <c r="B32" s="17" t="n">
        <v>4478</v>
      </c>
      <c r="C32" s="18">
        <f>(0.0/B32*100)</f>
        <v/>
      </c>
      <c r="D32" s="19" t="n">
        <v>4478</v>
      </c>
      <c r="E32" s="18" t="n">
        <v>504.82681308</v>
      </c>
      <c r="F32" s="20" t="n">
        <v>3.52528611</v>
      </c>
      <c r="G32" s="18" t="n">
        <v>506.66026657</v>
      </c>
      <c r="H32" s="20" t="n">
        <v>4.21659859</v>
      </c>
      <c r="I32" s="18" t="n">
        <v>532.45615257</v>
      </c>
      <c r="J32" s="20" t="n">
        <v>16.58765802</v>
      </c>
      <c r="K32" s="18" t="s">
        <v>404</v>
      </c>
      <c r="L32" s="20" t="s">
        <v>404</v>
      </c>
      <c r="M32" s="18" t="s">
        <v>404</v>
      </c>
      <c r="N32" s="20" t="s">
        <v>404</v>
      </c>
      <c r="O32" s="18" t="s">
        <v>404</v>
      </c>
      <c r="P32" s="20" t="s">
        <v>404</v>
      </c>
      <c r="Q32" s="18" t="n">
        <v>481.02782151</v>
      </c>
      <c r="R32" s="20" t="n">
        <v>6.3722272</v>
      </c>
    </row>
    <row r="33" spans="1:18">
      <c r="A33" s="15" t="s">
        <v>430</v>
      </c>
      <c r="B33" s="17" t="n">
        <v>7325</v>
      </c>
      <c r="C33" s="18">
        <f>(29.0/B33*100)</f>
        <v/>
      </c>
      <c r="D33" s="19" t="n">
        <v>7296</v>
      </c>
      <c r="E33" s="18" t="n">
        <v>506.97856082</v>
      </c>
      <c r="F33" s="20" t="n">
        <v>4.29223871</v>
      </c>
      <c r="G33" s="18" t="n">
        <v>509.15896549</v>
      </c>
      <c r="H33" s="20" t="n">
        <v>4.19613523</v>
      </c>
      <c r="I33" s="18" t="n">
        <v>420.73071339</v>
      </c>
      <c r="J33" s="20" t="n">
        <v>5.67405709</v>
      </c>
      <c r="K33" s="18" t="s">
        <v>404</v>
      </c>
      <c r="L33" s="20" t="s">
        <v>404</v>
      </c>
      <c r="M33" s="18" t="s">
        <v>404</v>
      </c>
      <c r="N33" s="20" t="s">
        <v>404</v>
      </c>
      <c r="O33" s="18" t="s">
        <v>404</v>
      </c>
      <c r="P33" s="20" t="s">
        <v>404</v>
      </c>
      <c r="Q33" s="18" t="n">
        <v>533.97324215</v>
      </c>
      <c r="R33" s="20" t="n">
        <v>15.76384411</v>
      </c>
    </row>
    <row r="34" spans="1:18">
      <c r="A34" s="15" t="s">
        <v>431</v>
      </c>
      <c r="B34" s="17" t="n">
        <v>6350</v>
      </c>
      <c r="C34" s="18">
        <f>(0.0/B34*100)</f>
        <v/>
      </c>
      <c r="D34" s="19" t="n">
        <v>6350</v>
      </c>
      <c r="E34" s="18" t="n">
        <v>445.97614294</v>
      </c>
      <c r="F34" s="20" t="n">
        <v>5.98842483</v>
      </c>
      <c r="G34" s="18" t="n">
        <v>457.41297562</v>
      </c>
      <c r="H34" s="20" t="n">
        <v>6.31825378</v>
      </c>
      <c r="I34" s="18" t="n">
        <v>428.74588183</v>
      </c>
      <c r="J34" s="20" t="n">
        <v>41.16416166</v>
      </c>
      <c r="K34" s="18" t="s">
        <v>404</v>
      </c>
      <c r="L34" s="20" t="s">
        <v>404</v>
      </c>
      <c r="M34" s="18" t="s">
        <v>404</v>
      </c>
      <c r="N34" s="20" t="s">
        <v>404</v>
      </c>
      <c r="O34" s="18" t="s">
        <v>404</v>
      </c>
      <c r="P34" s="20" t="s">
        <v>404</v>
      </c>
      <c r="Q34" s="18" t="n">
        <v>473.02237684</v>
      </c>
      <c r="R34" s="20" t="n">
        <v>12.50696652</v>
      </c>
    </row>
    <row r="35" spans="1:18">
      <c r="A35" s="15" t="s">
        <v>432</v>
      </c>
      <c r="B35" s="17" t="n">
        <v>6406</v>
      </c>
      <c r="C35" s="18">
        <f>(450.0/B35*100)</f>
        <v/>
      </c>
      <c r="D35" s="19" t="n">
        <v>5956</v>
      </c>
      <c r="E35" s="18" t="n">
        <v>492.37213636</v>
      </c>
      <c r="F35" s="20" t="n">
        <v>2.17338007</v>
      </c>
      <c r="G35" s="18" t="n">
        <v>516.74983432</v>
      </c>
      <c r="H35" s="20" t="n">
        <v>2.0320757</v>
      </c>
      <c r="I35" s="18" t="n">
        <v>480.29015198</v>
      </c>
      <c r="J35" s="20" t="n">
        <v>4.18430938</v>
      </c>
      <c r="K35" s="18" t="s">
        <v>404</v>
      </c>
      <c r="L35" s="20" t="s">
        <v>404</v>
      </c>
      <c r="M35" s="18" t="s">
        <v>404</v>
      </c>
      <c r="N35" s="20" t="s">
        <v>404</v>
      </c>
      <c r="O35" s="18" t="s">
        <v>404</v>
      </c>
      <c r="P35" s="20" t="s">
        <v>404</v>
      </c>
      <c r="Q35" s="18" t="n">
        <v>499.87467797</v>
      </c>
      <c r="R35" s="20" t="n">
        <v>4.72629042</v>
      </c>
    </row>
    <row r="36" spans="1:18">
      <c r="A36" s="15" t="s">
        <v>433</v>
      </c>
      <c r="B36" s="17" t="n">
        <v>6736</v>
      </c>
      <c r="C36" s="18">
        <f>(195.0/B36*100)</f>
        <v/>
      </c>
      <c r="D36" s="19" t="n">
        <v>6541</v>
      </c>
      <c r="E36" s="18" t="n">
        <v>508.28984518</v>
      </c>
      <c r="F36" s="20" t="n">
        <v>3.78774017</v>
      </c>
      <c r="G36" s="18" t="n">
        <v>489.56014304</v>
      </c>
      <c r="H36" s="20" t="n">
        <v>3.21711086</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494.70713054</v>
      </c>
      <c r="F37" s="20" t="n">
        <v>10.23622931</v>
      </c>
      <c r="G37" s="18" t="n">
        <v>500.98204604</v>
      </c>
      <c r="H37" s="20" t="n">
        <v>3.61820447</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483.86201815</v>
      </c>
      <c r="F38" s="20" t="n">
        <v>8.07467499</v>
      </c>
      <c r="G38" s="18" t="n">
        <v>494.9583229</v>
      </c>
      <c r="H38" s="20" t="n">
        <v>5.30194437</v>
      </c>
      <c r="I38" s="18" t="n">
        <v>525.09157312</v>
      </c>
      <c r="J38" s="20" t="n">
        <v>12.39842</v>
      </c>
      <c r="K38" s="18" t="s">
        <v>404</v>
      </c>
      <c r="L38" s="20" t="s">
        <v>404</v>
      </c>
      <c r="M38" s="18" t="s">
        <v>404</v>
      </c>
      <c r="N38" s="20" t="s">
        <v>404</v>
      </c>
      <c r="O38" s="18" t="s">
        <v>404</v>
      </c>
      <c r="P38" s="20" t="s">
        <v>404</v>
      </c>
      <c r="Q38" s="18" t="n">
        <v>479.63734891</v>
      </c>
      <c r="R38" s="20" t="n">
        <v>19.79386098</v>
      </c>
    </row>
    <row r="39" spans="1:18">
      <c r="A39" s="15" t="s">
        <v>436</v>
      </c>
      <c r="B39" s="17" t="n">
        <v>5895</v>
      </c>
      <c r="C39" s="18">
        <f>(0.0/B39*100)</f>
        <v/>
      </c>
      <c r="D39" s="19" t="n">
        <v>5895</v>
      </c>
      <c r="E39" s="18" t="n">
        <v>436.56856575</v>
      </c>
      <c r="F39" s="20" t="n">
        <v>6.14979457</v>
      </c>
      <c r="G39" s="18" t="n">
        <v>421.16917744</v>
      </c>
      <c r="H39" s="20" t="n">
        <v>6.72484433</v>
      </c>
      <c r="I39" s="18" t="n">
        <v>359.11838086</v>
      </c>
      <c r="J39" s="20" t="n">
        <v>15.27397869</v>
      </c>
      <c r="K39" s="18" t="s">
        <v>404</v>
      </c>
      <c r="L39" s="20" t="s">
        <v>404</v>
      </c>
      <c r="M39" s="18" t="s">
        <v>404</v>
      </c>
      <c r="N39" s="20" t="s">
        <v>404</v>
      </c>
      <c r="O39" s="18" t="s">
        <v>404</v>
      </c>
      <c r="P39" s="20" t="s">
        <v>404</v>
      </c>
      <c r="Q39" s="18" t="n">
        <v>392.66882059</v>
      </c>
      <c r="R39" s="20" t="n">
        <v>11.58489101</v>
      </c>
    </row>
    <row r="40" spans="1:18">
      <c r="A40" s="15" t="s">
        <v>437</v>
      </c>
      <c r="B40" s="17" t="n">
        <v>14157</v>
      </c>
      <c r="C40" s="18">
        <f>(2954.0/B40*100)</f>
        <v/>
      </c>
      <c r="D40" s="19" t="n">
        <v>11203</v>
      </c>
      <c r="E40" s="18" t="n">
        <v>500.76738576</v>
      </c>
      <c r="F40" s="20" t="n">
        <v>4.34019118</v>
      </c>
      <c r="G40" s="18" t="n">
        <v>501.49004071</v>
      </c>
      <c r="H40" s="20" t="n">
        <v>5.74390218</v>
      </c>
      <c r="I40" s="18" t="n">
        <v>483.71200776</v>
      </c>
      <c r="J40" s="20" t="n">
        <v>6.54103373</v>
      </c>
      <c r="K40" s="18" t="s">
        <v>404</v>
      </c>
      <c r="L40" s="20" t="s">
        <v>404</v>
      </c>
      <c r="M40" s="18" t="s">
        <v>404</v>
      </c>
      <c r="N40" s="20" t="s">
        <v>404</v>
      </c>
      <c r="O40" s="18" t="s">
        <v>404</v>
      </c>
      <c r="P40" s="20" t="s">
        <v>404</v>
      </c>
      <c r="Q40" s="18" t="n">
        <v>486.62716949</v>
      </c>
      <c r="R40" s="20" t="n">
        <v>14.74606637</v>
      </c>
    </row>
    <row r="41" spans="1:18">
      <c r="A41" s="15" t="s">
        <v>438</v>
      </c>
      <c r="B41" s="17" t="n">
        <v>5712</v>
      </c>
      <c r="C41" s="18">
        <f>(99.0/B41*100)</f>
        <v/>
      </c>
      <c r="D41" s="19" t="n">
        <v>5613</v>
      </c>
      <c r="E41" s="18" t="n">
        <v>491.56785132</v>
      </c>
      <c r="F41" s="20" t="n">
        <v>4.616252</v>
      </c>
      <c r="G41" s="18" t="n">
        <v>505.95139676</v>
      </c>
      <c r="H41" s="20" t="n">
        <v>6.20138319</v>
      </c>
      <c r="I41" s="18" t="n">
        <v>506.97269963</v>
      </c>
      <c r="J41" s="20" t="n">
        <v>26.30302106</v>
      </c>
      <c r="K41" s="18" t="s">
        <v>404</v>
      </c>
      <c r="L41" s="20" t="s">
        <v>404</v>
      </c>
      <c r="M41" s="18" t="s">
        <v>404</v>
      </c>
      <c r="N41" s="20" t="s">
        <v>404</v>
      </c>
      <c r="O41" s="18" t="s">
        <v>404</v>
      </c>
      <c r="P41" s="20" t="s">
        <v>404</v>
      </c>
      <c r="Q41" s="18" t="n">
        <v>496.81111371</v>
      </c>
      <c r="R41" s="20" t="n">
        <v>20.62998953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409.04263356</v>
      </c>
      <c r="F44" s="20" t="n">
        <v>8.273372050000001</v>
      </c>
      <c r="G44" s="18" t="n">
        <v>401.28856722</v>
      </c>
      <c r="H44" s="20" t="n">
        <v>6.1591193</v>
      </c>
      <c r="I44" s="18" t="s">
        <v>404</v>
      </c>
      <c r="J44" s="20" t="s">
        <v>404</v>
      </c>
      <c r="K44" s="18" t="s">
        <v>404</v>
      </c>
      <c r="L44" s="20" t="s">
        <v>404</v>
      </c>
      <c r="M44" s="18" t="s">
        <v>404</v>
      </c>
      <c r="N44" s="20" t="s">
        <v>404</v>
      </c>
      <c r="O44" s="18" t="s">
        <v>404</v>
      </c>
      <c r="P44" s="20" t="s">
        <v>404</v>
      </c>
      <c r="Q44" s="18" t="n">
        <v>403.78799974</v>
      </c>
      <c r="R44" s="20" t="n">
        <v>6.66568026</v>
      </c>
    </row>
    <row r="45" spans="1:18">
      <c r="A45" s="15" t="s">
        <v>442</v>
      </c>
      <c r="B45" s="17" t="n">
        <v>5519</v>
      </c>
      <c r="C45" s="18">
        <f>(0.0/B45*100)</f>
        <v/>
      </c>
      <c r="D45" s="19" t="n">
        <v>5519</v>
      </c>
      <c r="E45" s="18" t="n">
        <v>350.85282794</v>
      </c>
      <c r="F45" s="20" t="n">
        <v>4.68624452</v>
      </c>
      <c r="G45" s="18" t="n">
        <v>360.42838485</v>
      </c>
      <c r="H45" s="20" t="n">
        <v>7.37508577</v>
      </c>
      <c r="I45" s="18" t="s">
        <v>404</v>
      </c>
      <c r="J45" s="20" t="s">
        <v>404</v>
      </c>
      <c r="K45" s="18" t="s">
        <v>404</v>
      </c>
      <c r="L45" s="20" t="s">
        <v>404</v>
      </c>
      <c r="M45" s="18" t="s">
        <v>404</v>
      </c>
      <c r="N45" s="20" t="s">
        <v>404</v>
      </c>
      <c r="O45" s="18" t="s">
        <v>404</v>
      </c>
      <c r="P45" s="20" t="s">
        <v>404</v>
      </c>
      <c r="Q45" s="18" t="n">
        <v>337.38451897</v>
      </c>
      <c r="R45" s="20" t="n">
        <v>7.09527348</v>
      </c>
    </row>
    <row r="46" spans="1:18">
      <c r="A46" s="15" t="s">
        <v>443</v>
      </c>
      <c r="B46" s="17" t="n">
        <v>23141</v>
      </c>
      <c r="C46" s="18">
        <f>(5415.0/B46*100)</f>
        <v/>
      </c>
      <c r="D46" s="19" t="n">
        <v>17726</v>
      </c>
      <c r="E46" s="18" t="n">
        <v>418.41732531</v>
      </c>
      <c r="F46" s="20" t="n">
        <v>4.80399996</v>
      </c>
      <c r="G46" s="18" t="n">
        <v>422.6315531</v>
      </c>
      <c r="H46" s="20" t="n">
        <v>5.3296072</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417.98140909</v>
      </c>
      <c r="F47" s="20" t="n">
        <v>8.79509771</v>
      </c>
      <c r="G47" s="18" t="n">
        <v>440.74924761</v>
      </c>
      <c r="H47" s="20" t="n">
        <v>8.53154563</v>
      </c>
      <c r="I47" s="18" t="n">
        <v>435.53997324</v>
      </c>
      <c r="J47" s="20" t="n">
        <v>34.01666218</v>
      </c>
      <c r="K47" s="18" t="s">
        <v>404</v>
      </c>
      <c r="L47" s="20" t="s">
        <v>404</v>
      </c>
      <c r="M47" s="18" t="s">
        <v>404</v>
      </c>
      <c r="N47" s="20" t="s">
        <v>404</v>
      </c>
      <c r="O47" s="18" t="s">
        <v>404</v>
      </c>
      <c r="P47" s="20" t="s">
        <v>404</v>
      </c>
      <c r="Q47" s="18" t="n">
        <v>441.76927964</v>
      </c>
      <c r="R47" s="20" t="n">
        <v>24.28637519</v>
      </c>
    </row>
    <row r="48" spans="1:18">
      <c r="A48" s="15" t="s">
        <v>445</v>
      </c>
      <c r="B48" s="17" t="n">
        <v>9841</v>
      </c>
      <c r="C48" s="18">
        <f>(40.0/B48*100)</f>
        <v/>
      </c>
      <c r="D48" s="19" t="n">
        <v>9801</v>
      </c>
      <c r="E48" s="18" t="n">
        <v>482.91311256</v>
      </c>
      <c r="F48" s="20" t="n">
        <v>7.10545348</v>
      </c>
      <c r="G48" s="18" t="n">
        <v>504.63939237</v>
      </c>
      <c r="H48" s="20" t="n">
        <v>10.40745674</v>
      </c>
      <c r="I48" s="18" t="n">
        <v>388.42359833</v>
      </c>
      <c r="J48" s="20" t="n">
        <v>11.00937144</v>
      </c>
      <c r="K48" s="18" t="s">
        <v>404</v>
      </c>
      <c r="L48" s="20" t="s">
        <v>404</v>
      </c>
      <c r="M48" s="18" t="s">
        <v>404</v>
      </c>
      <c r="N48" s="20" t="s">
        <v>404</v>
      </c>
      <c r="O48" s="18" t="s">
        <v>404</v>
      </c>
      <c r="P48" s="20" t="s">
        <v>404</v>
      </c>
      <c r="Q48" s="18" t="n">
        <v>536.0468845</v>
      </c>
      <c r="R48" s="20" t="n">
        <v>32.34793022</v>
      </c>
    </row>
    <row r="49" spans="1:18">
      <c r="A49" s="15" t="s">
        <v>446</v>
      </c>
      <c r="B49" s="17" t="n">
        <v>6349</v>
      </c>
      <c r="C49" s="18">
        <f>(52.0/B49*100)</f>
        <v/>
      </c>
      <c r="D49" s="19" t="n">
        <v>6297</v>
      </c>
      <c r="E49" s="18" t="n">
        <v>428.69237304</v>
      </c>
      <c r="F49" s="20" t="n">
        <v>7.02436629</v>
      </c>
      <c r="G49" s="18" t="n">
        <v>423.88840636</v>
      </c>
      <c r="H49" s="20" t="n">
        <v>4.50467814</v>
      </c>
      <c r="I49" s="18" t="s">
        <v>404</v>
      </c>
      <c r="J49" s="20" t="s">
        <v>404</v>
      </c>
      <c r="K49" s="18" t="s">
        <v>404</v>
      </c>
      <c r="L49" s="20" t="s">
        <v>404</v>
      </c>
      <c r="M49" s="18" t="s">
        <v>404</v>
      </c>
      <c r="N49" s="20" t="s">
        <v>404</v>
      </c>
      <c r="O49" s="18" t="s">
        <v>404</v>
      </c>
      <c r="P49" s="20" t="s">
        <v>404</v>
      </c>
      <c r="Q49" s="18" t="n">
        <v>419.29465071</v>
      </c>
      <c r="R49" s="20" t="n">
        <v>11.10599425</v>
      </c>
    </row>
    <row r="50" spans="1:18">
      <c r="A50" s="15" t="s">
        <v>447</v>
      </c>
      <c r="B50" s="17" t="n">
        <v>11795</v>
      </c>
      <c r="C50" s="18">
        <f>(1031.0/B50*100)</f>
        <v/>
      </c>
      <c r="D50" s="19" t="n">
        <v>10764</v>
      </c>
      <c r="E50" s="18" t="n">
        <v>433.47808156</v>
      </c>
      <c r="F50" s="20" t="n">
        <v>6.04529897</v>
      </c>
      <c r="G50" s="18" t="n">
        <v>428.0893977</v>
      </c>
      <c r="H50" s="20" t="n">
        <v>5.37844451</v>
      </c>
      <c r="I50" s="18" t="n">
        <v>399.41294536</v>
      </c>
      <c r="J50" s="20" t="n">
        <v>12.82149165</v>
      </c>
      <c r="K50" s="18" t="s">
        <v>404</v>
      </c>
      <c r="L50" s="20" t="s">
        <v>404</v>
      </c>
      <c r="M50" s="18" t="s">
        <v>404</v>
      </c>
      <c r="N50" s="20" t="s">
        <v>404</v>
      </c>
      <c r="O50" s="18" t="s">
        <v>404</v>
      </c>
      <c r="P50" s="20" t="s">
        <v>404</v>
      </c>
      <c r="Q50" s="18" t="n">
        <v>428.92598653</v>
      </c>
      <c r="R50" s="20" t="n">
        <v>16.55939461</v>
      </c>
    </row>
    <row r="51" spans="1:18">
      <c r="A51" s="15" t="s">
        <v>448</v>
      </c>
      <c r="B51" s="17" t="n">
        <v>6866</v>
      </c>
      <c r="C51" s="18">
        <f>(157.0/B51*100)</f>
        <v/>
      </c>
      <c r="D51" s="19" t="n">
        <v>6709</v>
      </c>
      <c r="E51" s="18" t="n">
        <v>430.02170493</v>
      </c>
      <c r="F51" s="20" t="n">
        <v>4.93792332</v>
      </c>
      <c r="G51" s="18" t="n">
        <v>424.50137462</v>
      </c>
      <c r="H51" s="20" t="n">
        <v>4.70028625</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481.88345062</v>
      </c>
      <c r="F52" s="20" t="n">
        <v>8.01820414</v>
      </c>
      <c r="G52" s="18" t="n">
        <v>487.26137135</v>
      </c>
      <c r="H52" s="20" t="n">
        <v>4.42679534</v>
      </c>
      <c r="I52" s="18" t="n">
        <v>465.87873121</v>
      </c>
      <c r="J52" s="20" t="n">
        <v>16.24037473</v>
      </c>
      <c r="K52" s="18" t="s">
        <v>404</v>
      </c>
      <c r="L52" s="20" t="s">
        <v>404</v>
      </c>
      <c r="M52" s="18" t="s">
        <v>404</v>
      </c>
      <c r="N52" s="20" t="s">
        <v>404</v>
      </c>
      <c r="O52" s="18" t="s">
        <v>404</v>
      </c>
      <c r="P52" s="20" t="s">
        <v>404</v>
      </c>
      <c r="Q52" s="18" t="n">
        <v>540.51138065</v>
      </c>
      <c r="R52" s="20" t="n">
        <v>11.76937538</v>
      </c>
    </row>
    <row r="53" spans="1:18">
      <c r="A53" s="15" t="s">
        <v>450</v>
      </c>
      <c r="B53" s="17" t="n">
        <v>5571</v>
      </c>
      <c r="C53" s="18">
        <f>(0.0/B53*100)</f>
        <v/>
      </c>
      <c r="D53" s="19" t="n">
        <v>5571</v>
      </c>
      <c r="E53" s="18" t="n">
        <v>451.81385844</v>
      </c>
      <c r="F53" s="20" t="n">
        <v>2.53087651</v>
      </c>
      <c r="G53" s="18" t="n">
        <v>442.80726049</v>
      </c>
      <c r="H53" s="20" t="n">
        <v>2.08790463</v>
      </c>
      <c r="I53" s="18" t="n">
        <v>356.7909233</v>
      </c>
      <c r="J53" s="20" t="n">
        <v>9.763562840000001</v>
      </c>
      <c r="K53" s="18" t="s">
        <v>404</v>
      </c>
      <c r="L53" s="20" t="s">
        <v>404</v>
      </c>
      <c r="M53" s="18" t="s">
        <v>404</v>
      </c>
      <c r="N53" s="20" t="s">
        <v>404</v>
      </c>
      <c r="O53" s="18" t="s">
        <v>404</v>
      </c>
      <c r="P53" s="20" t="s">
        <v>404</v>
      </c>
      <c r="Q53" s="18" t="n">
        <v>332.65967835</v>
      </c>
      <c r="R53" s="20" t="n">
        <v>10.3270702</v>
      </c>
    </row>
    <row r="54" spans="1:18">
      <c r="A54" s="15" t="s">
        <v>451</v>
      </c>
      <c r="B54" s="17" t="n">
        <v>4740</v>
      </c>
      <c r="C54" s="18">
        <f>(199.0/B54*100)</f>
        <v/>
      </c>
      <c r="D54" s="19" t="n">
        <v>4541</v>
      </c>
      <c r="E54" s="18" t="n">
        <v>371.63335895</v>
      </c>
      <c r="F54" s="20" t="n">
        <v>8.09121156</v>
      </c>
      <c r="G54" s="18" t="n">
        <v>362.14337156</v>
      </c>
      <c r="H54" s="20" t="n">
        <v>6.24801979</v>
      </c>
      <c r="I54" s="18" t="n">
        <v>313.90560392</v>
      </c>
      <c r="J54" s="20" t="n">
        <v>7.82370634</v>
      </c>
      <c r="K54" s="18" t="s">
        <v>404</v>
      </c>
      <c r="L54" s="20" t="s">
        <v>404</v>
      </c>
      <c r="M54" s="18" t="s">
        <v>404</v>
      </c>
      <c r="N54" s="20" t="s">
        <v>404</v>
      </c>
      <c r="O54" s="18" t="s">
        <v>404</v>
      </c>
      <c r="P54" s="20" t="s">
        <v>404</v>
      </c>
      <c r="Q54" s="18" t="n">
        <v>354.70713036</v>
      </c>
      <c r="R54" s="20" t="n">
        <v>10.19192385</v>
      </c>
    </row>
    <row r="55" spans="1:18">
      <c r="A55" s="15" t="s">
        <v>452</v>
      </c>
      <c r="B55" s="17" t="n">
        <v>5316</v>
      </c>
      <c r="C55" s="18">
        <f>(43.0/B55*100)</f>
        <v/>
      </c>
      <c r="D55" s="19" t="n">
        <v>5273</v>
      </c>
      <c r="E55" s="18" t="n">
        <v>401.24037347</v>
      </c>
      <c r="F55" s="20" t="n">
        <v>3.96384387</v>
      </c>
      <c r="G55" s="18" t="n">
        <v>411.1011521</v>
      </c>
      <c r="H55" s="20" t="n">
        <v>7.51660802</v>
      </c>
      <c r="I55" s="18" t="s">
        <v>404</v>
      </c>
      <c r="J55" s="20" t="s">
        <v>404</v>
      </c>
      <c r="K55" s="18" t="s">
        <v>404</v>
      </c>
      <c r="L55" s="20" t="s">
        <v>404</v>
      </c>
      <c r="M55" s="18" t="s">
        <v>404</v>
      </c>
      <c r="N55" s="20" t="s">
        <v>404</v>
      </c>
      <c r="O55" s="18" t="s">
        <v>404</v>
      </c>
      <c r="P55" s="20" t="s">
        <v>404</v>
      </c>
      <c r="Q55" s="18" t="n">
        <v>377.93438372</v>
      </c>
      <c r="R55" s="20" t="n">
        <v>19.02752382</v>
      </c>
    </row>
    <row r="56" spans="1:18">
      <c r="A56" s="15" t="s">
        <v>453</v>
      </c>
      <c r="B56" s="17" t="n">
        <v>5359</v>
      </c>
      <c r="C56" s="18">
        <f>(0.0/B56*100)</f>
        <v/>
      </c>
      <c r="D56" s="19" t="n">
        <v>5359</v>
      </c>
      <c r="E56" s="18" t="n">
        <v>522.3742521299999</v>
      </c>
      <c r="F56" s="20" t="n">
        <v>4.09056724</v>
      </c>
      <c r="G56" s="18" t="n">
        <v>538.0448862</v>
      </c>
      <c r="H56" s="20" t="n">
        <v>7.36301878</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395.81154743</v>
      </c>
      <c r="F57" s="20" t="n">
        <v>3.31978378</v>
      </c>
      <c r="G57" s="18" t="n">
        <v>406.76319473</v>
      </c>
      <c r="H57" s="20" t="n">
        <v>10.26327348</v>
      </c>
      <c r="I57" s="18" t="s">
        <v>404</v>
      </c>
      <c r="J57" s="20" t="s">
        <v>404</v>
      </c>
      <c r="K57" s="18" t="s">
        <v>404</v>
      </c>
      <c r="L57" s="20" t="s">
        <v>404</v>
      </c>
      <c r="M57" s="18" t="s">
        <v>404</v>
      </c>
      <c r="N57" s="20" t="s">
        <v>404</v>
      </c>
      <c r="O57" s="18" t="s">
        <v>404</v>
      </c>
      <c r="P57" s="20" t="s">
        <v>404</v>
      </c>
      <c r="Q57" s="18" t="n">
        <v>397.90573572</v>
      </c>
      <c r="R57" s="20" t="n">
        <v>13.98046581</v>
      </c>
    </row>
    <row r="58" spans="1:18">
      <c r="A58" s="15" t="s">
        <v>455</v>
      </c>
      <c r="B58" s="17" t="n">
        <v>7267</v>
      </c>
      <c r="C58" s="18">
        <f>(0.0/B58*100)</f>
        <v/>
      </c>
      <c r="D58" s="19" t="n">
        <v>7267</v>
      </c>
      <c r="E58" s="18" t="n">
        <v>415.96021307</v>
      </c>
      <c r="F58" s="20" t="n">
        <v>5.42739883</v>
      </c>
      <c r="G58" s="18" t="n">
        <v>394.04501776</v>
      </c>
      <c r="H58" s="20" t="n">
        <v>8.70373073</v>
      </c>
      <c r="I58" s="18" t="s">
        <v>404</v>
      </c>
      <c r="J58" s="20" t="s">
        <v>404</v>
      </c>
      <c r="K58" s="18" t="s">
        <v>404</v>
      </c>
      <c r="L58" s="20" t="s">
        <v>404</v>
      </c>
      <c r="M58" s="18" t="s">
        <v>404</v>
      </c>
      <c r="N58" s="20" t="s">
        <v>404</v>
      </c>
      <c r="O58" s="18" t="n">
        <v>341.16126219</v>
      </c>
      <c r="P58" s="20" t="n">
        <v>21.11418674</v>
      </c>
      <c r="Q58" s="18" t="n">
        <v>407.77465657</v>
      </c>
      <c r="R58" s="20" t="n">
        <v>5.96243821</v>
      </c>
    </row>
    <row r="59" spans="1:18">
      <c r="A59" s="15" t="s">
        <v>456</v>
      </c>
      <c r="B59" s="17" t="n">
        <v>4826</v>
      </c>
      <c r="C59" s="18">
        <f>(0.0/B59*100)</f>
        <v/>
      </c>
      <c r="D59" s="19" t="n">
        <v>4826</v>
      </c>
      <c r="E59" s="18" t="n">
        <v>346.34868413</v>
      </c>
      <c r="F59" s="20" t="n">
        <v>2.73685034</v>
      </c>
      <c r="G59" s="18" t="n">
        <v>339.62038717</v>
      </c>
      <c r="H59" s="20" t="n">
        <v>2.87075353</v>
      </c>
      <c r="I59" s="18" t="s">
        <v>404</v>
      </c>
      <c r="J59" s="20" t="s">
        <v>404</v>
      </c>
      <c r="K59" s="18" t="s">
        <v>404</v>
      </c>
      <c r="L59" s="20" t="s">
        <v>404</v>
      </c>
      <c r="M59" s="18" t="s">
        <v>404</v>
      </c>
      <c r="N59" s="20" t="s">
        <v>404</v>
      </c>
      <c r="O59" s="18" t="s">
        <v>404</v>
      </c>
      <c r="P59" s="20" t="s">
        <v>404</v>
      </c>
      <c r="Q59" s="18" t="n">
        <v>355.14615704</v>
      </c>
      <c r="R59" s="20" t="n">
        <v>2.6083411</v>
      </c>
    </row>
    <row r="60" spans="1:18">
      <c r="A60" s="15" t="s">
        <v>457</v>
      </c>
      <c r="B60" s="17" t="n">
        <v>4546</v>
      </c>
      <c r="C60" s="18">
        <f>(0.0/B60*100)</f>
        <v/>
      </c>
      <c r="D60" s="19" t="n">
        <v>4546</v>
      </c>
      <c r="E60" s="18" t="n">
        <v>360.92648438</v>
      </c>
      <c r="F60" s="20" t="n">
        <v>6.61118212</v>
      </c>
      <c r="G60" s="18" t="n">
        <v>400.65278605</v>
      </c>
      <c r="H60" s="20" t="n">
        <v>15.59915427</v>
      </c>
      <c r="I60" s="18" t="s">
        <v>404</v>
      </c>
      <c r="J60" s="20" t="s">
        <v>404</v>
      </c>
      <c r="K60" s="18" t="s">
        <v>404</v>
      </c>
      <c r="L60" s="20" t="s">
        <v>404</v>
      </c>
      <c r="M60" s="18" t="s">
        <v>404</v>
      </c>
      <c r="N60" s="20" t="s">
        <v>404</v>
      </c>
      <c r="O60" s="18" t="s">
        <v>404</v>
      </c>
      <c r="P60" s="20" t="s">
        <v>404</v>
      </c>
      <c r="Q60" s="18" t="n">
        <v>303.98188279</v>
      </c>
      <c r="R60" s="20" t="n">
        <v>9.46104993</v>
      </c>
    </row>
    <row r="61" spans="1:18">
      <c r="A61" s="15" t="s">
        <v>458</v>
      </c>
      <c r="B61" s="17" t="n">
        <v>6525</v>
      </c>
      <c r="C61" s="18">
        <f>(0.0/B61*100)</f>
        <v/>
      </c>
      <c r="D61" s="19" t="n">
        <v>6525</v>
      </c>
      <c r="E61" s="18" t="n">
        <v>468.96706141</v>
      </c>
      <c r="F61" s="20" t="n">
        <v>4.91958903</v>
      </c>
      <c r="G61" s="18" t="n">
        <v>478.72340301</v>
      </c>
      <c r="H61" s="20" t="n">
        <v>4.60758248</v>
      </c>
      <c r="I61" s="18" t="n">
        <v>407.56193473</v>
      </c>
      <c r="J61" s="20" t="n">
        <v>16.00123892</v>
      </c>
      <c r="K61" s="18" t="s">
        <v>404</v>
      </c>
      <c r="L61" s="20" t="s">
        <v>404</v>
      </c>
      <c r="M61" s="18" t="s">
        <v>404</v>
      </c>
      <c r="N61" s="20" t="s">
        <v>404</v>
      </c>
      <c r="O61" s="18" t="s">
        <v>404</v>
      </c>
      <c r="P61" s="20" t="s">
        <v>404</v>
      </c>
      <c r="Q61" s="18" t="n">
        <v>449.21729641</v>
      </c>
      <c r="R61" s="20" t="n">
        <v>29.61596901</v>
      </c>
    </row>
    <row r="62" spans="1:18">
      <c r="A62" s="15" t="s">
        <v>459</v>
      </c>
      <c r="B62" s="17" t="n">
        <v>4476</v>
      </c>
      <c r="C62" s="18">
        <f>(0.0/B62*100)</f>
        <v/>
      </c>
      <c r="D62" s="19" t="n">
        <v>4476</v>
      </c>
      <c r="E62" s="18" t="n">
        <v>507.74270445</v>
      </c>
      <c r="F62" s="20" t="n">
        <v>1.33209446</v>
      </c>
      <c r="G62" s="18" t="n">
        <v>510.45243035</v>
      </c>
      <c r="H62" s="20" t="n">
        <v>3.39588663</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354.05621096</v>
      </c>
      <c r="F63" s="20" t="n">
        <v>1.75778389</v>
      </c>
      <c r="G63" s="18" t="n">
        <v>352.21754418</v>
      </c>
      <c r="H63" s="20" t="n">
        <v>2.73691334</v>
      </c>
      <c r="I63" s="18" t="s">
        <v>404</v>
      </c>
      <c r="J63" s="20" t="s">
        <v>404</v>
      </c>
      <c r="K63" s="18" t="s">
        <v>404</v>
      </c>
      <c r="L63" s="20" t="s">
        <v>404</v>
      </c>
      <c r="M63" s="18" t="s">
        <v>404</v>
      </c>
      <c r="N63" s="20" t="s">
        <v>404</v>
      </c>
      <c r="O63" s="18" t="s">
        <v>404</v>
      </c>
      <c r="P63" s="20" t="s">
        <v>404</v>
      </c>
      <c r="Q63" s="18" t="n">
        <v>345.48013633</v>
      </c>
      <c r="R63" s="20" t="n">
        <v>3.24046349</v>
      </c>
    </row>
    <row r="64" spans="1:18">
      <c r="A64" s="15" t="s">
        <v>461</v>
      </c>
      <c r="B64" s="17" t="n">
        <v>3634</v>
      </c>
      <c r="C64" s="18">
        <f>(27.0/B64*100)</f>
        <v/>
      </c>
      <c r="D64" s="19" t="n">
        <v>3607</v>
      </c>
      <c r="E64" s="18" t="n">
        <v>462.13438591</v>
      </c>
      <c r="F64" s="20" t="n">
        <v>3.00557161</v>
      </c>
      <c r="G64" s="18" t="n">
        <v>437.22559483</v>
      </c>
      <c r="H64" s="20" t="n">
        <v>2.23110841</v>
      </c>
      <c r="I64" s="18" t="s">
        <v>404</v>
      </c>
      <c r="J64" s="20" t="s">
        <v>404</v>
      </c>
      <c r="K64" s="18" t="s">
        <v>404</v>
      </c>
      <c r="L64" s="20" t="s">
        <v>404</v>
      </c>
      <c r="M64" s="18" t="s">
        <v>404</v>
      </c>
      <c r="N64" s="20" t="s">
        <v>404</v>
      </c>
      <c r="O64" s="18" t="s">
        <v>404</v>
      </c>
      <c r="P64" s="20" t="s">
        <v>404</v>
      </c>
      <c r="Q64" s="18" t="n">
        <v>451.56530579</v>
      </c>
      <c r="R64" s="20" t="n">
        <v>5.56161855</v>
      </c>
    </row>
    <row r="65" spans="1:18">
      <c r="A65" s="15" t="s">
        <v>462</v>
      </c>
      <c r="B65" s="17" t="n">
        <v>5325</v>
      </c>
      <c r="C65" s="18">
        <f>(0.0/B65*100)</f>
        <v/>
      </c>
      <c r="D65" s="19" t="n">
        <v>5325</v>
      </c>
      <c r="E65" s="18" t="n">
        <v>420.59155298</v>
      </c>
      <c r="F65" s="20" t="n">
        <v>3.91718582</v>
      </c>
      <c r="G65" s="18" t="n">
        <v>406.45260244</v>
      </c>
      <c r="H65" s="20" t="n">
        <v>6.4029717</v>
      </c>
      <c r="I65" s="18" t="s">
        <v>404</v>
      </c>
      <c r="J65" s="20" t="s">
        <v>404</v>
      </c>
      <c r="K65" s="18" t="s">
        <v>404</v>
      </c>
      <c r="L65" s="20" t="s">
        <v>404</v>
      </c>
      <c r="M65" s="18" t="n">
        <v>371.86456</v>
      </c>
      <c r="N65" s="20" t="n">
        <v>13.27791863</v>
      </c>
      <c r="O65" s="18" t="s">
        <v>404</v>
      </c>
      <c r="P65" s="20" t="s">
        <v>404</v>
      </c>
      <c r="Q65" s="18" t="n">
        <v>420.32044188</v>
      </c>
      <c r="R65" s="20" t="n">
        <v>9.350858779999999</v>
      </c>
    </row>
    <row r="66" spans="1:18">
      <c r="A66" s="15" t="s">
        <v>463</v>
      </c>
      <c r="B66" s="17" t="n">
        <v>5665</v>
      </c>
      <c r="C66" s="18">
        <f>(0.0/B66*100)</f>
        <v/>
      </c>
      <c r="D66" s="19" t="n">
        <v>5665</v>
      </c>
      <c r="E66" s="18" t="n">
        <v>436.15960828</v>
      </c>
      <c r="F66" s="20" t="n">
        <v>1.71643568</v>
      </c>
      <c r="G66" s="18" t="n">
        <v>418.90188768</v>
      </c>
      <c r="H66" s="20" t="n">
        <v>2.10286174</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404.79562918</v>
      </c>
      <c r="F67" s="20" t="n">
        <v>3.76121836</v>
      </c>
      <c r="G67" s="18" t="n">
        <v>382.31135278</v>
      </c>
      <c r="H67" s="20" t="n">
        <v>7.35680244</v>
      </c>
      <c r="I67" s="18" t="n">
        <v>365.65704791</v>
      </c>
      <c r="J67" s="20" t="n">
        <v>12.57179229</v>
      </c>
      <c r="K67" s="18" t="s">
        <v>404</v>
      </c>
      <c r="L67" s="20" t="s">
        <v>404</v>
      </c>
      <c r="M67" s="18" t="s">
        <v>404</v>
      </c>
      <c r="N67" s="20" t="s">
        <v>404</v>
      </c>
      <c r="O67" s="18" t="s">
        <v>404</v>
      </c>
      <c r="P67" s="20" t="s">
        <v>404</v>
      </c>
      <c r="Q67" s="18" t="n">
        <v>370.93468934</v>
      </c>
      <c r="R67" s="20" t="n">
        <v>14.78001656</v>
      </c>
    </row>
    <row r="68" spans="1:18">
      <c r="A68" s="15" t="s">
        <v>465</v>
      </c>
      <c r="B68" s="17" t="n">
        <v>12083</v>
      </c>
      <c r="C68" s="18">
        <f>(0.0/B68*100)</f>
        <v/>
      </c>
      <c r="D68" s="19" t="n">
        <v>12083</v>
      </c>
      <c r="E68" s="18" t="n">
        <v>394.6271125</v>
      </c>
      <c r="F68" s="20" t="n">
        <v>1.29219922</v>
      </c>
      <c r="G68" s="18" t="n">
        <v>413.70039501</v>
      </c>
      <c r="H68" s="20" t="n">
        <v>1.57519579</v>
      </c>
      <c r="I68" s="18" t="n">
        <v>419.08063999</v>
      </c>
      <c r="J68" s="20" t="n">
        <v>12.98040002</v>
      </c>
      <c r="K68" s="18" t="s">
        <v>404</v>
      </c>
      <c r="L68" s="20" t="s">
        <v>404</v>
      </c>
      <c r="M68" s="18" t="s">
        <v>404</v>
      </c>
      <c r="N68" s="20" t="s">
        <v>404</v>
      </c>
      <c r="O68" s="18" t="s">
        <v>404</v>
      </c>
      <c r="P68" s="20" t="s">
        <v>404</v>
      </c>
      <c r="Q68" s="18" t="n">
        <v>396.4114555</v>
      </c>
      <c r="R68" s="20" t="n">
        <v>2.99420802</v>
      </c>
    </row>
    <row r="69" spans="1:18">
      <c r="A69" s="15" t="s">
        <v>466</v>
      </c>
      <c r="B69" s="17" t="n">
        <v>4876</v>
      </c>
      <c r="C69" s="18">
        <f>(0.0/B69*100)</f>
        <v/>
      </c>
      <c r="D69" s="19" t="n">
        <v>4876</v>
      </c>
      <c r="E69" s="18" t="n">
        <v>444.36073112</v>
      </c>
      <c r="F69" s="20" t="n">
        <v>5.93399506</v>
      </c>
      <c r="G69" s="18" t="n">
        <v>417.6379116</v>
      </c>
      <c r="H69" s="20" t="n">
        <v>6.94763162</v>
      </c>
      <c r="I69" s="18" t="s">
        <v>404</v>
      </c>
      <c r="J69" s="20" t="s">
        <v>404</v>
      </c>
      <c r="K69" s="18" t="s">
        <v>404</v>
      </c>
      <c r="L69" s="20" t="s">
        <v>404</v>
      </c>
      <c r="M69" s="18" t="s">
        <v>404</v>
      </c>
      <c r="N69" s="20" t="s">
        <v>404</v>
      </c>
      <c r="O69" s="18" t="s">
        <v>404</v>
      </c>
      <c r="P69" s="20" t="s">
        <v>404</v>
      </c>
      <c r="Q69" s="18" t="n">
        <v>420.03397076</v>
      </c>
      <c r="R69" s="20" t="n">
        <v>32.58659837</v>
      </c>
    </row>
    <row r="70" spans="1:18">
      <c r="A70" s="15" t="s">
        <v>467</v>
      </c>
      <c r="B70" s="17" t="n">
        <v>6036</v>
      </c>
      <c r="C70" s="18">
        <f>(0.0/B70*100)</f>
        <v/>
      </c>
      <c r="D70" s="19" t="n">
        <v>6036</v>
      </c>
      <c r="E70" s="18" t="n">
        <v>498.29052265</v>
      </c>
      <c r="F70" s="20" t="n">
        <v>3.83755716</v>
      </c>
      <c r="G70" s="18" t="n">
        <v>492.25583152</v>
      </c>
      <c r="H70" s="20" t="n">
        <v>6.30824574</v>
      </c>
      <c r="I70" s="18" t="s">
        <v>404</v>
      </c>
      <c r="J70" s="20" t="s">
        <v>404</v>
      </c>
      <c r="K70" s="18" t="s">
        <v>404</v>
      </c>
      <c r="L70" s="20" t="s">
        <v>404</v>
      </c>
      <c r="M70" s="18" t="s">
        <v>404</v>
      </c>
      <c r="N70" s="20" t="s">
        <v>404</v>
      </c>
      <c r="O70" s="18" t="s">
        <v>404</v>
      </c>
      <c r="P70" s="20" t="s">
        <v>404</v>
      </c>
      <c r="Q70" s="18" t="n">
        <v>458.80691506</v>
      </c>
      <c r="R70" s="20" t="n">
        <v>12.57148041</v>
      </c>
    </row>
    <row r="71" spans="1:18">
      <c r="A71" s="15" t="s">
        <v>468</v>
      </c>
      <c r="B71" s="17" t="n">
        <v>6115</v>
      </c>
      <c r="C71" s="18">
        <f>(0.0/B71*100)</f>
        <v/>
      </c>
      <c r="D71" s="19" t="n">
        <v>6115</v>
      </c>
      <c r="E71" s="18" t="n">
        <v>532.05670443</v>
      </c>
      <c r="F71" s="20" t="n">
        <v>1.93560136</v>
      </c>
      <c r="G71" s="18" t="n">
        <v>548.49766814</v>
      </c>
      <c r="H71" s="20" t="n">
        <v>3.0805904</v>
      </c>
      <c r="I71" s="18" t="n">
        <v>477.62548649</v>
      </c>
      <c r="J71" s="20" t="n">
        <v>16.94240927</v>
      </c>
      <c r="K71" s="18" t="s">
        <v>404</v>
      </c>
      <c r="L71" s="20" t="s">
        <v>404</v>
      </c>
      <c r="M71" s="18" t="s">
        <v>404</v>
      </c>
      <c r="N71" s="20" t="s">
        <v>404</v>
      </c>
      <c r="O71" s="18" t="s">
        <v>404</v>
      </c>
      <c r="P71" s="20" t="s">
        <v>404</v>
      </c>
      <c r="Q71" s="18" t="n">
        <v>486.26085288</v>
      </c>
      <c r="R71" s="20" t="n">
        <v>7.33993679</v>
      </c>
    </row>
    <row r="72" spans="1:18">
      <c r="A72" s="15" t="s">
        <v>469</v>
      </c>
      <c r="B72" s="17" t="n">
        <v>7708</v>
      </c>
      <c r="C72" s="18">
        <f>(0.0/B72*100)</f>
        <v/>
      </c>
      <c r="D72" s="19" t="n">
        <v>7708</v>
      </c>
      <c r="E72" s="18" t="n">
        <v>492.24513275</v>
      </c>
      <c r="F72" s="20" t="n">
        <v>4.83527329</v>
      </c>
      <c r="G72" s="18" t="n">
        <v>504.13935842</v>
      </c>
      <c r="H72" s="20" t="n">
        <v>4.82164422</v>
      </c>
      <c r="I72" s="18" t="n">
        <v>426.00518293</v>
      </c>
      <c r="J72" s="20" t="n">
        <v>18.70621183</v>
      </c>
      <c r="K72" s="18" t="s">
        <v>404</v>
      </c>
      <c r="L72" s="20" t="s">
        <v>404</v>
      </c>
      <c r="M72" s="18" t="s">
        <v>404</v>
      </c>
      <c r="N72" s="20" t="s">
        <v>404</v>
      </c>
      <c r="O72" s="18" t="s">
        <v>404</v>
      </c>
      <c r="P72" s="20" t="s">
        <v>404</v>
      </c>
      <c r="Q72" s="18" t="n">
        <v>500.15195344</v>
      </c>
      <c r="R72" s="20" t="n">
        <v>29.15011216</v>
      </c>
    </row>
    <row r="73" spans="1:18">
      <c r="A73" s="15" t="s">
        <v>470</v>
      </c>
      <c r="B73" s="17" t="n">
        <v>8249</v>
      </c>
      <c r="C73" s="18">
        <f>(0.0/B73*100)</f>
        <v/>
      </c>
      <c r="D73" s="19" t="n">
        <v>8249</v>
      </c>
      <c r="E73" s="18" t="n">
        <v>404.64873408</v>
      </c>
      <c r="F73" s="20" t="n">
        <v>4.1022689</v>
      </c>
      <c r="G73" s="18" t="n">
        <v>423.93752777</v>
      </c>
      <c r="H73" s="20" t="n">
        <v>7.00970503</v>
      </c>
      <c r="I73" s="18" t="n">
        <v>416.92023458</v>
      </c>
      <c r="J73" s="20" t="n">
        <v>15.6110997</v>
      </c>
      <c r="K73" s="18" t="s">
        <v>404</v>
      </c>
      <c r="L73" s="20" t="s">
        <v>404</v>
      </c>
      <c r="M73" s="18" t="s">
        <v>404</v>
      </c>
      <c r="N73" s="20" t="s">
        <v>404</v>
      </c>
      <c r="O73" s="18" t="s">
        <v>404</v>
      </c>
      <c r="P73" s="20" t="s">
        <v>404</v>
      </c>
      <c r="Q73" s="18" t="n">
        <v>405.85013638</v>
      </c>
      <c r="R73" s="20" t="n">
        <v>16.80776618</v>
      </c>
    </row>
    <row r="74" spans="1:18">
      <c r="A74" s="15" t="s">
        <v>471</v>
      </c>
      <c r="B74" s="17" t="n">
        <v>4692</v>
      </c>
      <c r="C74" s="18">
        <f>(484.0/B74*100)</f>
        <v/>
      </c>
      <c r="D74" s="19" t="n">
        <v>4208</v>
      </c>
      <c r="E74" s="18" t="n">
        <v>430.98550728</v>
      </c>
      <c r="F74" s="20" t="n">
        <v>1.9058833</v>
      </c>
      <c r="G74" s="18" t="n">
        <v>412.637894</v>
      </c>
      <c r="H74" s="20" t="n">
        <v>3.24484969</v>
      </c>
      <c r="I74" s="18" t="s">
        <v>404</v>
      </c>
      <c r="J74" s="20" t="s">
        <v>404</v>
      </c>
      <c r="K74" s="18" t="s">
        <v>404</v>
      </c>
      <c r="L74" s="20" t="s">
        <v>404</v>
      </c>
      <c r="M74" s="18" t="s">
        <v>404</v>
      </c>
      <c r="N74" s="20" t="s">
        <v>404</v>
      </c>
      <c r="O74" s="18" t="s">
        <v>404</v>
      </c>
      <c r="P74" s="20" t="s">
        <v>404</v>
      </c>
      <c r="Q74" s="18" t="n">
        <v>400.54300904</v>
      </c>
      <c r="R74" s="20" t="n">
        <v>5.87121808</v>
      </c>
    </row>
    <row r="75" spans="1:18">
      <c r="A75" s="15" t="s">
        <v>472</v>
      </c>
      <c r="B75" s="17" t="n">
        <v>5375</v>
      </c>
      <c r="C75" s="18">
        <f>(483.0/B75*100)</f>
        <v/>
      </c>
      <c r="D75" s="19" t="n">
        <v>4892</v>
      </c>
      <c r="E75" s="18" t="n">
        <v>359.93200754</v>
      </c>
      <c r="F75" s="20" t="n">
        <v>5.63600835</v>
      </c>
      <c r="G75" s="18" t="n">
        <v>361.24420248</v>
      </c>
      <c r="H75" s="20" t="n">
        <v>8.308117449999999</v>
      </c>
      <c r="I75" s="18" t="n">
        <v>358.71755534</v>
      </c>
      <c r="J75" s="20" t="n">
        <v>17.67561445</v>
      </c>
      <c r="K75" s="18" t="s">
        <v>404</v>
      </c>
      <c r="L75" s="20" t="s">
        <v>404</v>
      </c>
      <c r="M75" s="18" t="s">
        <v>404</v>
      </c>
      <c r="N75" s="20" t="s">
        <v>404</v>
      </c>
      <c r="O75" s="18" t="s">
        <v>404</v>
      </c>
      <c r="P75" s="20" t="s">
        <v>404</v>
      </c>
      <c r="Q75" s="18" t="n">
        <v>369.12543858</v>
      </c>
      <c r="R75" s="20" t="n">
        <v>7.77929901</v>
      </c>
    </row>
    <row r="76" spans="1:18">
      <c r="A76" s="15" t="s">
        <v>473</v>
      </c>
      <c r="B76" s="17" t="n">
        <v>14167</v>
      </c>
      <c r="C76" s="18">
        <f>(1400.0/B76*100)</f>
        <v/>
      </c>
      <c r="D76" s="19" t="n">
        <v>12767</v>
      </c>
      <c r="E76" s="18" t="n">
        <v>437.46312917</v>
      </c>
      <c r="F76" s="20" t="n">
        <v>4.13225627</v>
      </c>
      <c r="G76" s="18" t="n">
        <v>454.63809319</v>
      </c>
      <c r="H76" s="20" t="n">
        <v>8.493026</v>
      </c>
      <c r="I76" s="18" t="n">
        <v>386.2476441</v>
      </c>
      <c r="J76" s="20" t="n">
        <v>13.56131252</v>
      </c>
      <c r="K76" s="18" t="s">
        <v>404</v>
      </c>
      <c r="L76" s="20" t="s">
        <v>404</v>
      </c>
      <c r="M76" s="18" t="s">
        <v>404</v>
      </c>
      <c r="N76" s="20" t="s">
        <v>404</v>
      </c>
      <c r="O76" s="18" t="s">
        <v>404</v>
      </c>
      <c r="P76" s="20" t="s">
        <v>404</v>
      </c>
      <c r="Q76" s="18" t="n">
        <v>428.3019893</v>
      </c>
      <c r="R76" s="20" t="n">
        <v>8.6620302</v>
      </c>
    </row>
    <row r="77" spans="1:18">
      <c r="A77" s="15" t="s">
        <v>474</v>
      </c>
      <c r="B77" s="17" t="n">
        <v>6062</v>
      </c>
      <c r="C77" s="18">
        <f>(0.0/B77*100)</f>
        <v/>
      </c>
      <c r="D77" s="19" t="n">
        <v>6062</v>
      </c>
      <c r="E77" s="18" t="n">
        <v>435.4364196</v>
      </c>
      <c r="F77" s="20" t="n">
        <v>9.502356239999999</v>
      </c>
      <c r="G77" s="18" t="n">
        <v>438.8143665</v>
      </c>
      <c r="H77" s="20" t="n">
        <v>3.63900145</v>
      </c>
      <c r="I77" s="18" t="n">
        <v>401.77446444</v>
      </c>
      <c r="J77" s="20" t="n">
        <v>17.10869405</v>
      </c>
      <c r="K77" s="18" t="s">
        <v>404</v>
      </c>
      <c r="L77" s="20" t="s">
        <v>404</v>
      </c>
      <c r="M77" s="18" t="s">
        <v>404</v>
      </c>
      <c r="N77" s="20" t="s">
        <v>404</v>
      </c>
      <c r="O77" s="18" t="s">
        <v>404</v>
      </c>
      <c r="P77" s="20" t="s">
        <v>404</v>
      </c>
      <c r="Q77" s="18" t="n">
        <v>438.05697118</v>
      </c>
      <c r="R77" s="20" t="n">
        <v>15.10829838</v>
      </c>
    </row>
    <row r="78" spans="1:18">
      <c r="A78" s="15" t="s">
        <v>475</v>
      </c>
      <c r="B78" s="17" t="n">
        <v>5826</v>
      </c>
      <c r="C78" s="18">
        <f>(0.0/B78*100)</f>
        <v/>
      </c>
      <c r="D78" s="19" t="n">
        <v>5826</v>
      </c>
      <c r="E78" s="18" t="n">
        <v>489.2188306</v>
      </c>
      <c r="F78" s="20" t="n">
        <v>4.1189719</v>
      </c>
      <c r="G78" s="18" t="n">
        <v>483.73666448</v>
      </c>
      <c r="H78" s="20" t="n">
        <v>14.68182097</v>
      </c>
      <c r="I78" s="18" t="s">
        <v>404</v>
      </c>
      <c r="J78" s="20" t="s">
        <v>404</v>
      </c>
      <c r="K78" s="18" t="s">
        <v>404</v>
      </c>
      <c r="L78" s="20" t="s">
        <v>404</v>
      </c>
      <c r="M78" s="18" t="s">
        <v>404</v>
      </c>
      <c r="N78" s="20" t="s">
        <v>404</v>
      </c>
      <c r="O78" s="18" t="s">
        <v>404</v>
      </c>
      <c r="P78" s="20" t="s">
        <v>404</v>
      </c>
      <c r="Q78" s="18" t="n">
        <v>456.33705049</v>
      </c>
      <c r="R78" s="20" t="n">
        <v>15.64842981</v>
      </c>
    </row>
    <row customHeight="1" ht="25" r="79" spans="1:18">
      <c r="A79" s="15" t="s">
        <v>476</v>
      </c>
      <c r="B79" s="17" t="n">
        <v>1657</v>
      </c>
      <c r="C79" s="18">
        <f>(21.0/B79*100)</f>
        <v/>
      </c>
      <c r="D79" s="19" t="n">
        <v>1636</v>
      </c>
      <c r="E79" s="18" t="n">
        <v>483.29863913</v>
      </c>
      <c r="F79" s="20" t="n">
        <v>10.53181988</v>
      </c>
      <c r="G79" s="18" t="n">
        <v>471.82559464</v>
      </c>
      <c r="H79" s="20" t="n">
        <v>10.5276214</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424.05486581</v>
      </c>
      <c r="F80" s="20" t="n">
        <v>3.84536329</v>
      </c>
      <c r="G80" s="18" t="n">
        <v>442.29484221</v>
      </c>
      <c r="H80" s="20" t="n">
        <v>10.10403069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(41.0/B81*100)</f>
        <v/>
      </c>
      <c r="D81" s="19" t="n">
        <v>8820</v>
      </c>
      <c r="E81" s="18" t="n">
        <v>428.89386371</v>
      </c>
      <c r="F81" s="20" t="n">
        <v>3.91796319</v>
      </c>
      <c r="G81" s="18" t="n">
        <v>439.37691747</v>
      </c>
      <c r="H81" s="20" t="n">
        <v>8.66428653</v>
      </c>
      <c r="I81" s="18" t="n">
        <v>505.675185</v>
      </c>
      <c r="J81" s="20" t="n">
        <v>7.77493105</v>
      </c>
      <c r="K81" s="18" t="s">
        <v>404</v>
      </c>
      <c r="L81" s="20" t="s">
        <v>404</v>
      </c>
      <c r="M81" s="18" t="s">
        <v>404</v>
      </c>
      <c r="N81" s="20" t="s">
        <v>404</v>
      </c>
      <c r="O81" s="18" t="s">
        <v>404</v>
      </c>
      <c r="P81" s="20" t="s">
        <v>404</v>
      </c>
      <c r="Q81" s="18" t="n">
        <v>412.19972798</v>
      </c>
      <c r="R81" s="20" t="n">
        <v>13.58797697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506.30134255</v>
      </c>
      <c r="F7" s="20" t="n">
        <v>3.05416452</v>
      </c>
      <c r="G7" s="18" t="n">
        <v>502.41756595</v>
      </c>
      <c r="H7" s="20" t="n">
        <v>3.57243772</v>
      </c>
      <c r="I7" s="18" t="s">
        <v>404</v>
      </c>
      <c r="J7" s="20" t="s">
        <v>404</v>
      </c>
      <c r="K7" s="18" t="s">
        <v>404</v>
      </c>
      <c r="L7" s="20" t="s">
        <v>404</v>
      </c>
      <c r="M7" s="18" t="s">
        <v>404</v>
      </c>
      <c r="N7" s="20" t="s">
        <v>404</v>
      </c>
      <c r="O7" s="18" t="s">
        <v>404</v>
      </c>
      <c r="P7" s="20" t="s">
        <v>404</v>
      </c>
      <c r="Q7" s="18" t="n">
        <v>493.09530027</v>
      </c>
      <c r="R7" s="20" t="n">
        <v>6.88834432</v>
      </c>
    </row>
    <row r="8" spans="1:18">
      <c r="A8" s="15" t="s">
        <v>405</v>
      </c>
      <c r="B8" s="17" t="n">
        <v>7007</v>
      </c>
      <c r="C8" s="18">
        <f>(0.0/B8*100)</f>
        <v/>
      </c>
      <c r="D8" s="19" t="n">
        <v>7007</v>
      </c>
      <c r="E8" s="18" t="n">
        <v>468.2145025</v>
      </c>
      <c r="F8" s="20" t="n">
        <v>14.64795068</v>
      </c>
      <c r="G8" s="18" t="n">
        <v>485.90610953</v>
      </c>
      <c r="H8" s="20" t="n">
        <v>5.45998827</v>
      </c>
      <c r="I8" s="18" t="n">
        <v>466.6088784</v>
      </c>
      <c r="J8" s="20" t="n">
        <v>20.70904875</v>
      </c>
      <c r="K8" s="18" t="s">
        <v>404</v>
      </c>
      <c r="L8" s="20" t="s">
        <v>404</v>
      </c>
      <c r="M8" s="18" t="s">
        <v>404</v>
      </c>
      <c r="N8" s="20" t="s">
        <v>404</v>
      </c>
      <c r="O8" s="18" t="s">
        <v>404</v>
      </c>
      <c r="P8" s="20" t="s">
        <v>404</v>
      </c>
      <c r="Q8" s="18" t="n">
        <v>494.5278868</v>
      </c>
      <c r="R8" s="20" t="n">
        <v>8.958499639999999</v>
      </c>
    </row>
    <row r="9" spans="1:18">
      <c r="A9" s="15" t="s">
        <v>406</v>
      </c>
      <c r="B9" s="17" t="n">
        <v>9651</v>
      </c>
      <c r="C9" s="18">
        <f>(575.0/B9*100)</f>
        <v/>
      </c>
      <c r="D9" s="19" t="n">
        <v>9076</v>
      </c>
      <c r="E9" s="18" t="n">
        <v>497.62622379</v>
      </c>
      <c r="F9" s="20" t="n">
        <v>7.05443825</v>
      </c>
      <c r="G9" s="18" t="n">
        <v>503.11076177</v>
      </c>
      <c r="H9" s="20" t="n">
        <v>5.02041422</v>
      </c>
      <c r="I9" s="18" t="n">
        <v>506.54639319</v>
      </c>
      <c r="J9" s="20" t="n">
        <v>29.63683772</v>
      </c>
      <c r="K9" s="18" t="s">
        <v>404</v>
      </c>
      <c r="L9" s="20" t="s">
        <v>404</v>
      </c>
      <c r="M9" s="18" t="s">
        <v>404</v>
      </c>
      <c r="N9" s="20" t="s">
        <v>404</v>
      </c>
      <c r="O9" s="18" t="s">
        <v>404</v>
      </c>
      <c r="P9" s="20" t="s">
        <v>404</v>
      </c>
      <c r="Q9" s="18" t="n">
        <v>503.36915023</v>
      </c>
      <c r="R9" s="20" t="n">
        <v>6.78051225</v>
      </c>
    </row>
    <row r="10" spans="1:18">
      <c r="A10" s="15" t="s">
        <v>407</v>
      </c>
      <c r="B10" s="17" t="n">
        <v>20058</v>
      </c>
      <c r="C10" s="18">
        <f>(3112.0/B10*100)</f>
        <v/>
      </c>
      <c r="D10" s="19" t="n">
        <v>16946</v>
      </c>
      <c r="E10" s="18" t="n">
        <v>527.4290062699999</v>
      </c>
      <c r="F10" s="20" t="n">
        <v>3.16241159</v>
      </c>
      <c r="G10" s="18" t="n">
        <v>525.68010874</v>
      </c>
      <c r="H10" s="20" t="n">
        <v>4.39629293</v>
      </c>
      <c r="I10" s="18" t="n">
        <v>574.86121621</v>
      </c>
      <c r="J10" s="20" t="n">
        <v>10.5507028</v>
      </c>
      <c r="K10" s="18" t="s">
        <v>404</v>
      </c>
      <c r="L10" s="20" t="s">
        <v>404</v>
      </c>
      <c r="M10" s="18" t="s">
        <v>404</v>
      </c>
      <c r="N10" s="20" t="s">
        <v>404</v>
      </c>
      <c r="O10" s="18" t="s">
        <v>404</v>
      </c>
      <c r="P10" s="20" t="s">
        <v>404</v>
      </c>
      <c r="Q10" s="18" t="n">
        <v>529.01924071</v>
      </c>
      <c r="R10" s="20" t="n">
        <v>10.78359574</v>
      </c>
    </row>
    <row r="11" spans="1:18">
      <c r="A11" s="15" t="s">
        <v>408</v>
      </c>
      <c r="B11" s="17" t="n">
        <v>7053</v>
      </c>
      <c r="C11" s="18">
        <f>(137.0/B11*100)</f>
        <v/>
      </c>
      <c r="D11" s="19" t="n">
        <v>6916</v>
      </c>
      <c r="E11" s="18" t="n">
        <v>460.98654454</v>
      </c>
      <c r="F11" s="20" t="n">
        <v>3.35676462</v>
      </c>
      <c r="G11" s="18" t="n">
        <v>464.6915367</v>
      </c>
      <c r="H11" s="20" t="n">
        <v>9.16980987</v>
      </c>
      <c r="I11" s="18" t="n">
        <v>423.48994856</v>
      </c>
      <c r="J11" s="20" t="n">
        <v>17.55221623</v>
      </c>
      <c r="K11" s="18" t="s">
        <v>404</v>
      </c>
      <c r="L11" s="20" t="s">
        <v>404</v>
      </c>
      <c r="M11" s="18" t="s">
        <v>404</v>
      </c>
      <c r="N11" s="20" t="s">
        <v>404</v>
      </c>
      <c r="O11" s="18" t="s">
        <v>404</v>
      </c>
      <c r="P11" s="20" t="s">
        <v>404</v>
      </c>
      <c r="Q11" s="18" t="n">
        <v>432.20384617</v>
      </c>
      <c r="R11" s="20" t="n">
        <v>20.36583744</v>
      </c>
    </row>
    <row r="12" spans="1:18">
      <c r="A12" s="15" t="s">
        <v>409</v>
      </c>
      <c r="B12" s="17" t="n">
        <v>6894</v>
      </c>
      <c r="C12" s="18">
        <f>(106.0/B12*100)</f>
        <v/>
      </c>
      <c r="D12" s="19" t="n">
        <v>6788</v>
      </c>
      <c r="E12" s="18" t="n">
        <v>486.64724254</v>
      </c>
      <c r="F12" s="20" t="n">
        <v>5.40343392</v>
      </c>
      <c r="G12" s="18" t="n">
        <v>491.50290007</v>
      </c>
      <c r="H12" s="20" t="n">
        <v>3.95719715</v>
      </c>
      <c r="I12" s="18" t="n">
        <v>410.91425449</v>
      </c>
      <c r="J12" s="20" t="n">
        <v>10.00626974</v>
      </c>
      <c r="K12" s="18" t="s">
        <v>404</v>
      </c>
      <c r="L12" s="20" t="s">
        <v>404</v>
      </c>
      <c r="M12" s="18" t="s">
        <v>404</v>
      </c>
      <c r="N12" s="20" t="s">
        <v>404</v>
      </c>
      <c r="O12" s="18" t="s">
        <v>404</v>
      </c>
      <c r="P12" s="20" t="s">
        <v>404</v>
      </c>
      <c r="Q12" s="18" t="n">
        <v>438.0667786</v>
      </c>
      <c r="R12" s="20" t="n">
        <v>13.73454883</v>
      </c>
    </row>
    <row r="13" spans="1:18">
      <c r="A13" s="15" t="s">
        <v>410</v>
      </c>
      <c r="B13" s="17" t="n">
        <v>7161</v>
      </c>
      <c r="C13" s="18">
        <f>(1175.0/B13*100)</f>
        <v/>
      </c>
      <c r="D13" s="19" t="n">
        <v>5986</v>
      </c>
      <c r="E13" s="18" t="n">
        <v>498.97472547</v>
      </c>
      <c r="F13" s="20" t="n">
        <v>3.14289912</v>
      </c>
      <c r="G13" s="18" t="n">
        <v>501.71208281</v>
      </c>
      <c r="H13" s="20" t="n">
        <v>6.96275761</v>
      </c>
      <c r="I13" s="18" t="n">
        <v>501.03250557</v>
      </c>
      <c r="J13" s="20" t="n">
        <v>8.45176485</v>
      </c>
      <c r="K13" s="18" t="s">
        <v>404</v>
      </c>
      <c r="L13" s="20" t="s">
        <v>404</v>
      </c>
      <c r="M13" s="18" t="s">
        <v>404</v>
      </c>
      <c r="N13" s="20" t="s">
        <v>404</v>
      </c>
      <c r="O13" s="18" t="s">
        <v>404</v>
      </c>
      <c r="P13" s="20" t="s">
        <v>404</v>
      </c>
      <c r="Q13" s="18" t="n">
        <v>497.55310562</v>
      </c>
      <c r="R13" s="20" t="n">
        <v>23.12976781</v>
      </c>
    </row>
    <row r="14" spans="1:18">
      <c r="A14" s="15" t="s">
        <v>411</v>
      </c>
      <c r="B14" s="17" t="n">
        <v>5587</v>
      </c>
      <c r="C14" s="18">
        <f>(285.0/B14*100)</f>
        <v/>
      </c>
      <c r="D14" s="19" t="n">
        <v>5302</v>
      </c>
      <c r="E14" s="18" t="n">
        <v>515.83845027</v>
      </c>
      <c r="F14" s="20" t="n">
        <v>3.08256961</v>
      </c>
      <c r="G14" s="18" t="n">
        <v>520.35793212</v>
      </c>
      <c r="H14" s="20" t="n">
        <v>3.93601941</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526.75902389</v>
      </c>
      <c r="F15" s="20" t="n">
        <v>3.33481274</v>
      </c>
      <c r="G15" s="18" t="n">
        <v>525.54135216</v>
      </c>
      <c r="H15" s="20" t="n">
        <v>3.87781981</v>
      </c>
      <c r="I15" s="18" t="n">
        <v>557.7863252</v>
      </c>
      <c r="J15" s="20" t="n">
        <v>24.52307226</v>
      </c>
      <c r="K15" s="18" t="s">
        <v>404</v>
      </c>
      <c r="L15" s="20" t="s">
        <v>404</v>
      </c>
      <c r="M15" s="18" t="s">
        <v>404</v>
      </c>
      <c r="N15" s="20" t="s">
        <v>404</v>
      </c>
      <c r="O15" s="18" t="s">
        <v>404</v>
      </c>
      <c r="P15" s="20" t="s">
        <v>404</v>
      </c>
      <c r="Q15" s="18" t="n">
        <v>522.04056552</v>
      </c>
      <c r="R15" s="20" t="n">
        <v>10.90342177</v>
      </c>
    </row>
    <row r="16" spans="1:18">
      <c r="A16" s="15" t="s">
        <v>413</v>
      </c>
      <c r="B16" s="17" t="n">
        <v>6108</v>
      </c>
      <c r="C16" s="18">
        <f>(495.0/B16*100)</f>
        <v/>
      </c>
      <c r="D16" s="19" t="n">
        <v>5613</v>
      </c>
      <c r="E16" s="18" t="n">
        <v>493.21483261</v>
      </c>
      <c r="F16" s="20" t="n">
        <v>6.99151285</v>
      </c>
      <c r="G16" s="18" t="n">
        <v>511.00032455</v>
      </c>
      <c r="H16" s="20" t="n">
        <v>7.51535294</v>
      </c>
      <c r="I16" s="18" t="n">
        <v>453.02800843</v>
      </c>
      <c r="J16" s="20" t="n">
        <v>23.24152593</v>
      </c>
      <c r="K16" s="18" t="s">
        <v>404</v>
      </c>
      <c r="L16" s="20" t="s">
        <v>404</v>
      </c>
      <c r="M16" s="18" t="s">
        <v>404</v>
      </c>
      <c r="N16" s="20" t="s">
        <v>404</v>
      </c>
      <c r="O16" s="18" t="s">
        <v>404</v>
      </c>
      <c r="P16" s="20" t="s">
        <v>404</v>
      </c>
      <c r="Q16" s="18" t="n">
        <v>523.2696757</v>
      </c>
      <c r="R16" s="20" t="n">
        <v>14.86574908</v>
      </c>
    </row>
    <row r="17" spans="1:18">
      <c r="A17" s="15" t="s">
        <v>414</v>
      </c>
      <c r="B17" s="17" t="n">
        <v>6504</v>
      </c>
      <c r="C17" s="18">
        <f>(1325.0/B17*100)</f>
        <v/>
      </c>
      <c r="D17" s="19" t="n">
        <v>5179</v>
      </c>
      <c r="E17" s="18" t="n">
        <v>502.04285944</v>
      </c>
      <c r="F17" s="20" t="n">
        <v>14.48501698</v>
      </c>
      <c r="G17" s="18" t="n">
        <v>506.59238151</v>
      </c>
      <c r="H17" s="20" t="n">
        <v>5.16109336</v>
      </c>
      <c r="I17" s="18" t="n">
        <v>555.97821015</v>
      </c>
      <c r="J17" s="20" t="n">
        <v>18.13321394</v>
      </c>
      <c r="K17" s="18" t="s">
        <v>404</v>
      </c>
      <c r="L17" s="20" t="s">
        <v>404</v>
      </c>
      <c r="M17" s="18" t="s">
        <v>404</v>
      </c>
      <c r="N17" s="20" t="s">
        <v>404</v>
      </c>
      <c r="O17" s="18" t="s">
        <v>404</v>
      </c>
      <c r="P17" s="20" t="s">
        <v>404</v>
      </c>
      <c r="Q17" s="18" t="n">
        <v>513.92331465</v>
      </c>
      <c r="R17" s="20" t="n">
        <v>10.60419796</v>
      </c>
    </row>
    <row r="18" spans="1:18">
      <c r="A18" s="15" t="s">
        <v>415</v>
      </c>
      <c r="B18" s="17" t="n">
        <v>5532</v>
      </c>
      <c r="C18" s="18">
        <f>(0.0/B18*100)</f>
        <v/>
      </c>
      <c r="D18" s="19" t="n">
        <v>5532</v>
      </c>
      <c r="E18" s="18" t="n">
        <v>472.92556142</v>
      </c>
      <c r="F18" s="20" t="n">
        <v>8.77680232</v>
      </c>
      <c r="G18" s="18" t="n">
        <v>467.47542037</v>
      </c>
      <c r="H18" s="20" t="n">
        <v>5.30718253</v>
      </c>
      <c r="I18" s="18" t="n">
        <v>452.51928893</v>
      </c>
      <c r="J18" s="20" t="n">
        <v>31.7941718</v>
      </c>
      <c r="K18" s="18" t="s">
        <v>404</v>
      </c>
      <c r="L18" s="20" t="s">
        <v>404</v>
      </c>
      <c r="M18" s="18" t="s">
        <v>404</v>
      </c>
      <c r="N18" s="20" t="s">
        <v>404</v>
      </c>
      <c r="O18" s="18" t="s">
        <v>404</v>
      </c>
      <c r="P18" s="20" t="s">
        <v>404</v>
      </c>
      <c r="Q18" s="18" t="n">
        <v>453.11103565</v>
      </c>
      <c r="R18" s="20" t="n">
        <v>11.70572275</v>
      </c>
    </row>
    <row r="19" spans="1:18">
      <c r="A19" s="15" t="s">
        <v>416</v>
      </c>
      <c r="B19" s="17" t="n">
        <v>5658</v>
      </c>
      <c r="C19" s="18">
        <f>(327.0/B19*100)</f>
        <v/>
      </c>
      <c r="D19" s="19" t="n">
        <v>5331</v>
      </c>
      <c r="E19" s="18" t="n">
        <v>469.55618919</v>
      </c>
      <c r="F19" s="20" t="n">
        <v>5.32604689</v>
      </c>
      <c r="G19" s="18" t="n">
        <v>472.73447387</v>
      </c>
      <c r="H19" s="20" t="n">
        <v>6.59974618</v>
      </c>
      <c r="I19" s="18" t="n">
        <v>496.60113264</v>
      </c>
      <c r="J19" s="20" t="n">
        <v>31.80045841</v>
      </c>
      <c r="K19" s="18" t="s">
        <v>404</v>
      </c>
      <c r="L19" s="20" t="s">
        <v>404</v>
      </c>
      <c r="M19" s="18" t="s">
        <v>404</v>
      </c>
      <c r="N19" s="20" t="s">
        <v>404</v>
      </c>
      <c r="O19" s="18" t="s">
        <v>404</v>
      </c>
      <c r="P19" s="20" t="s">
        <v>404</v>
      </c>
      <c r="Q19" s="18" t="n">
        <v>439.32380201</v>
      </c>
      <c r="R19" s="20" t="n">
        <v>33.93104817</v>
      </c>
    </row>
    <row r="20" spans="1:18">
      <c r="A20" s="15" t="s">
        <v>417</v>
      </c>
      <c r="B20" s="17" t="n">
        <v>3371</v>
      </c>
      <c r="C20" s="18">
        <f>(24.0/B20*100)</f>
        <v/>
      </c>
      <c r="D20" s="19" t="n">
        <v>3347</v>
      </c>
      <c r="E20" s="18" t="n">
        <v>483.71384376</v>
      </c>
      <c r="F20" s="20" t="n">
        <v>2.10133269</v>
      </c>
      <c r="G20" s="18" t="n">
        <v>474.83780656</v>
      </c>
      <c r="H20" s="20" t="n">
        <v>4.78261492</v>
      </c>
      <c r="I20" s="18" t="n">
        <v>426.40696842</v>
      </c>
      <c r="J20" s="20" t="n">
        <v>18.78917593</v>
      </c>
      <c r="K20" s="18" t="s">
        <v>404</v>
      </c>
      <c r="L20" s="20" t="s">
        <v>404</v>
      </c>
      <c r="M20" s="18" t="s">
        <v>404</v>
      </c>
      <c r="N20" s="20" t="s">
        <v>404</v>
      </c>
      <c r="O20" s="18" t="s">
        <v>404</v>
      </c>
      <c r="P20" s="20" t="s">
        <v>404</v>
      </c>
      <c r="Q20" s="18" t="n">
        <v>477.37717029</v>
      </c>
      <c r="R20" s="20" t="n">
        <v>6.5302983</v>
      </c>
    </row>
    <row r="21" spans="1:18">
      <c r="A21" s="15" t="s">
        <v>418</v>
      </c>
      <c r="B21" s="17" t="n">
        <v>5741</v>
      </c>
      <c r="C21" s="18">
        <f>(0.0/B21*100)</f>
        <v/>
      </c>
      <c r="D21" s="19" t="n">
        <v>5741</v>
      </c>
      <c r="E21" s="18" t="n">
        <v>519.78176109</v>
      </c>
      <c r="F21" s="20" t="n">
        <v>3.7038318</v>
      </c>
      <c r="G21" s="18" t="n">
        <v>522.31277485</v>
      </c>
      <c r="H21" s="20" t="n">
        <v>4.51140478</v>
      </c>
      <c r="I21" s="18" t="n">
        <v>511.53940143</v>
      </c>
      <c r="J21" s="20" t="n">
        <v>7.28365803</v>
      </c>
      <c r="K21" s="18" t="s">
        <v>404</v>
      </c>
      <c r="L21" s="20" t="s">
        <v>404</v>
      </c>
      <c r="M21" s="18" t="s">
        <v>404</v>
      </c>
      <c r="N21" s="20" t="s">
        <v>404</v>
      </c>
      <c r="O21" s="18" t="s">
        <v>404</v>
      </c>
      <c r="P21" s="20" t="s">
        <v>404</v>
      </c>
      <c r="Q21" s="18" t="n">
        <v>534.61683776</v>
      </c>
      <c r="R21" s="20" t="n">
        <v>8.34172944</v>
      </c>
    </row>
    <row r="22" spans="1:18">
      <c r="A22" s="15" t="s">
        <v>419</v>
      </c>
      <c r="B22" s="17" t="n">
        <v>6598</v>
      </c>
      <c r="C22" s="18">
        <f>(0.0/B22*100)</f>
        <v/>
      </c>
      <c r="D22" s="19" t="n">
        <v>6598</v>
      </c>
      <c r="E22" s="18" t="n">
        <v>467.10552274</v>
      </c>
      <c r="F22" s="20" t="n">
        <v>7.03119708</v>
      </c>
      <c r="G22" s="18" t="n">
        <v>503.03588501</v>
      </c>
      <c r="H22" s="20" t="n">
        <v>8.210360509999999</v>
      </c>
      <c r="I22" s="18" t="n">
        <v>499.77848672</v>
      </c>
      <c r="J22" s="20" t="n">
        <v>29.33487193</v>
      </c>
      <c r="K22" s="18" t="s">
        <v>404</v>
      </c>
      <c r="L22" s="20" t="s">
        <v>404</v>
      </c>
      <c r="M22" s="18" t="s">
        <v>404</v>
      </c>
      <c r="N22" s="20" t="s">
        <v>404</v>
      </c>
      <c r="O22" s="18" t="s">
        <v>404</v>
      </c>
      <c r="P22" s="20" t="s">
        <v>404</v>
      </c>
      <c r="Q22" s="18" t="n">
        <v>479.77886563</v>
      </c>
      <c r="R22" s="20" t="n">
        <v>12.99632753</v>
      </c>
    </row>
    <row r="23" spans="1:18">
      <c r="A23" s="15" t="s">
        <v>420</v>
      </c>
      <c r="B23" s="17" t="n">
        <v>11583</v>
      </c>
      <c r="C23" s="18">
        <f>(3185.0/B23*100)</f>
        <v/>
      </c>
      <c r="D23" s="19" t="n">
        <v>8398</v>
      </c>
      <c r="E23" s="18" t="n">
        <v>493.32119482</v>
      </c>
      <c r="F23" s="20" t="n">
        <v>4.04411488</v>
      </c>
      <c r="G23" s="18" t="n">
        <v>477.01446044</v>
      </c>
      <c r="H23" s="20" t="n">
        <v>13.99528428</v>
      </c>
      <c r="I23" s="18" t="n">
        <v>471.15256927</v>
      </c>
      <c r="J23" s="20" t="n">
        <v>22.80420938</v>
      </c>
      <c r="K23" s="18" t="s">
        <v>404</v>
      </c>
      <c r="L23" s="20" t="s">
        <v>404</v>
      </c>
      <c r="M23" s="18" t="s">
        <v>404</v>
      </c>
      <c r="N23" s="20" t="s">
        <v>404</v>
      </c>
      <c r="O23" s="18" t="s">
        <v>404</v>
      </c>
      <c r="P23" s="20" t="s">
        <v>404</v>
      </c>
      <c r="Q23" s="18" t="n">
        <v>471.45187861</v>
      </c>
      <c r="R23" s="20" t="n">
        <v>25.96348672</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527.4335900999999</v>
      </c>
      <c r="F25" s="20" t="n">
        <v>5.15989213</v>
      </c>
      <c r="G25" s="18" t="n">
        <v>506.02544118</v>
      </c>
      <c r="H25" s="20" t="n">
        <v>5.83698993</v>
      </c>
      <c r="I25" s="18" t="n">
        <v>428.82939861</v>
      </c>
      <c r="J25" s="20" t="n">
        <v>33.92674441</v>
      </c>
      <c r="K25" s="18" t="s">
        <v>404</v>
      </c>
      <c r="L25" s="20" t="s">
        <v>404</v>
      </c>
      <c r="M25" s="18" t="s">
        <v>404</v>
      </c>
      <c r="N25" s="20" t="s">
        <v>404</v>
      </c>
      <c r="O25" s="18" t="s">
        <v>404</v>
      </c>
      <c r="P25" s="20" t="s">
        <v>404</v>
      </c>
      <c r="Q25" s="18" t="n">
        <v>526.7762851</v>
      </c>
      <c r="R25" s="20" t="n">
        <v>21.43552637</v>
      </c>
    </row>
    <row r="26" spans="1:18">
      <c r="A26" s="15" t="s">
        <v>423</v>
      </c>
      <c r="B26" s="17" t="n">
        <v>4869</v>
      </c>
      <c r="C26" s="18">
        <f>(11.0/B26*100)</f>
        <v/>
      </c>
      <c r="D26" s="19" t="n">
        <v>4858</v>
      </c>
      <c r="E26" s="18" t="n">
        <v>487.88107708</v>
      </c>
      <c r="F26" s="20" t="n">
        <v>1.86182334</v>
      </c>
      <c r="G26" s="18" t="n">
        <v>487.94164857</v>
      </c>
      <c r="H26" s="20" t="n">
        <v>8.19164758</v>
      </c>
      <c r="I26" s="18" t="n">
        <v>468.84242157</v>
      </c>
      <c r="J26" s="20" t="n">
        <v>18.3846845</v>
      </c>
      <c r="K26" s="18" t="s">
        <v>404</v>
      </c>
      <c r="L26" s="20" t="s">
        <v>404</v>
      </c>
      <c r="M26" s="18" t="s">
        <v>404</v>
      </c>
      <c r="N26" s="20" t="s">
        <v>404</v>
      </c>
      <c r="O26" s="18" t="s">
        <v>404</v>
      </c>
      <c r="P26" s="20" t="s">
        <v>404</v>
      </c>
      <c r="Q26" s="18" t="n">
        <v>502.12749843</v>
      </c>
      <c r="R26" s="20" t="n">
        <v>23.73237674</v>
      </c>
    </row>
    <row r="27" spans="1:18">
      <c r="A27" s="15" t="s">
        <v>424</v>
      </c>
      <c r="B27" s="17" t="n">
        <v>5299</v>
      </c>
      <c r="C27" s="18">
        <f>(0.0/B27*100)</f>
        <v/>
      </c>
      <c r="D27" s="19" t="n">
        <v>5299</v>
      </c>
      <c r="E27" s="18" t="n">
        <v>473.95553953</v>
      </c>
      <c r="F27" s="20" t="n">
        <v>1.61217748</v>
      </c>
      <c r="G27" s="18" t="n">
        <v>482.83905696</v>
      </c>
      <c r="H27" s="20" t="n">
        <v>2.61759158</v>
      </c>
      <c r="I27" s="18" t="n">
        <v>436.54680689</v>
      </c>
      <c r="J27" s="20" t="n">
        <v>17.3454736</v>
      </c>
      <c r="K27" s="18" t="s">
        <v>404</v>
      </c>
      <c r="L27" s="20" t="s">
        <v>404</v>
      </c>
      <c r="M27" s="18" t="s">
        <v>404</v>
      </c>
      <c r="N27" s="20" t="s">
        <v>404</v>
      </c>
      <c r="O27" s="18" t="s">
        <v>404</v>
      </c>
      <c r="P27" s="20" t="s">
        <v>404</v>
      </c>
      <c r="Q27" s="18" t="n">
        <v>554.04144394</v>
      </c>
      <c r="R27" s="20" t="n">
        <v>5.28289884</v>
      </c>
    </row>
    <row r="28" spans="1:18">
      <c r="A28" s="15" t="s">
        <v>425</v>
      </c>
      <c r="B28" s="17" t="n">
        <v>7568</v>
      </c>
      <c r="C28" s="18">
        <f>(2385.0/B28*100)</f>
        <v/>
      </c>
      <c r="D28" s="19" t="n">
        <v>5183</v>
      </c>
      <c r="E28" s="18" t="n">
        <v>421.43627967</v>
      </c>
      <c r="F28" s="20" t="n">
        <v>4.40254648</v>
      </c>
      <c r="G28" s="18" t="n">
        <v>435.64533252</v>
      </c>
      <c r="H28" s="20" t="n">
        <v>7.99745445</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486.22312113</v>
      </c>
      <c r="F29" s="20" t="n">
        <v>10.52935884</v>
      </c>
      <c r="G29" s="18" t="n">
        <v>515.36142612</v>
      </c>
      <c r="H29" s="20" t="n">
        <v>7.89581301</v>
      </c>
      <c r="I29" s="18" t="n">
        <v>485.11514984</v>
      </c>
      <c r="J29" s="20" t="n">
        <v>11.57716724</v>
      </c>
      <c r="K29" s="18" t="s">
        <v>404</v>
      </c>
      <c r="L29" s="20" t="s">
        <v>404</v>
      </c>
      <c r="M29" s="18" t="s">
        <v>404</v>
      </c>
      <c r="N29" s="20" t="s">
        <v>404</v>
      </c>
      <c r="O29" s="18" t="s">
        <v>404</v>
      </c>
      <c r="P29" s="20" t="s">
        <v>404</v>
      </c>
      <c r="Q29" s="18" t="n">
        <v>559.64190107</v>
      </c>
      <c r="R29" s="20" t="n">
        <v>18.26731564</v>
      </c>
    </row>
    <row r="30" spans="1:18">
      <c r="A30" s="15" t="s">
        <v>427</v>
      </c>
      <c r="B30" s="17" t="n">
        <v>4520</v>
      </c>
      <c r="C30" s="18">
        <f>(1053.0/B30*100)</f>
        <v/>
      </c>
      <c r="D30" s="19" t="n">
        <v>3467</v>
      </c>
      <c r="E30" s="18" t="n">
        <v>509.42453546</v>
      </c>
      <c r="F30" s="20" t="n">
        <v>3.52494436</v>
      </c>
      <c r="G30" s="18" t="n">
        <v>521.10340933</v>
      </c>
      <c r="H30" s="20" t="n">
        <v>11.77048714</v>
      </c>
      <c r="I30" s="18" t="n">
        <v>466.27942076</v>
      </c>
      <c r="J30" s="20" t="n">
        <v>11.42206963</v>
      </c>
      <c r="K30" s="18" t="s">
        <v>404</v>
      </c>
      <c r="L30" s="20" t="s">
        <v>404</v>
      </c>
      <c r="M30" s="18" t="s">
        <v>404</v>
      </c>
      <c r="N30" s="20" t="s">
        <v>404</v>
      </c>
      <c r="O30" s="18" t="s">
        <v>404</v>
      </c>
      <c r="P30" s="20" t="s">
        <v>404</v>
      </c>
      <c r="Q30" s="18" t="n">
        <v>527.98917337</v>
      </c>
      <c r="R30" s="20" t="n">
        <v>28.4643219</v>
      </c>
    </row>
    <row r="31" spans="1:18">
      <c r="A31" s="15" t="s">
        <v>428</v>
      </c>
      <c r="B31" s="17" t="n">
        <v>5456</v>
      </c>
      <c r="C31" s="18">
        <f>(502.0/B31*100)</f>
        <v/>
      </c>
      <c r="D31" s="19" t="n">
        <v>4954</v>
      </c>
      <c r="E31" s="18" t="n">
        <v>516.52376351</v>
      </c>
      <c r="F31" s="20" t="n">
        <v>3.54586614</v>
      </c>
      <c r="G31" s="18" t="n">
        <v>512.1884711500001</v>
      </c>
      <c r="H31" s="20" t="n">
        <v>4.50405389</v>
      </c>
      <c r="I31" s="18" t="n">
        <v>505.9367004</v>
      </c>
      <c r="J31" s="20" t="n">
        <v>11.94714589</v>
      </c>
      <c r="K31" s="18" t="s">
        <v>404</v>
      </c>
      <c r="L31" s="20" t="s">
        <v>404</v>
      </c>
      <c r="M31" s="18" t="s">
        <v>404</v>
      </c>
      <c r="N31" s="20" t="s">
        <v>404</v>
      </c>
      <c r="O31" s="18" t="s">
        <v>404</v>
      </c>
      <c r="P31" s="20" t="s">
        <v>404</v>
      </c>
      <c r="Q31" s="18" t="n">
        <v>509.58510975</v>
      </c>
      <c r="R31" s="20" t="n">
        <v>9.96920527</v>
      </c>
    </row>
    <row r="32" spans="1:18">
      <c r="A32" s="15" t="s">
        <v>429</v>
      </c>
      <c r="B32" s="17" t="n">
        <v>4478</v>
      </c>
      <c r="C32" s="18">
        <f>(0.0/B32*100)</f>
        <v/>
      </c>
      <c r="D32" s="19" t="n">
        <v>4478</v>
      </c>
      <c r="E32" s="18" t="n">
        <v>505.3599951</v>
      </c>
      <c r="F32" s="20" t="n">
        <v>2.72574745</v>
      </c>
      <c r="G32" s="18" t="n">
        <v>504.0772971</v>
      </c>
      <c r="H32" s="20" t="n">
        <v>8.804192710000001</v>
      </c>
      <c r="I32" s="18" t="n">
        <v>532.45615257</v>
      </c>
      <c r="J32" s="20" t="n">
        <v>16.58765802</v>
      </c>
      <c r="K32" s="18" t="s">
        <v>404</v>
      </c>
      <c r="L32" s="20" t="s">
        <v>404</v>
      </c>
      <c r="M32" s="18" t="s">
        <v>404</v>
      </c>
      <c r="N32" s="20" t="s">
        <v>404</v>
      </c>
      <c r="O32" s="18" t="s">
        <v>404</v>
      </c>
      <c r="P32" s="20" t="s">
        <v>404</v>
      </c>
      <c r="Q32" s="18" t="n">
        <v>491.6741756</v>
      </c>
      <c r="R32" s="20" t="n">
        <v>14.73138347</v>
      </c>
    </row>
    <row r="33" spans="1:18">
      <c r="A33" s="15" t="s">
        <v>430</v>
      </c>
      <c r="B33" s="17" t="n">
        <v>7325</v>
      </c>
      <c r="C33" s="18">
        <f>(29.0/B33*100)</f>
        <v/>
      </c>
      <c r="D33" s="19" t="n">
        <v>7296</v>
      </c>
      <c r="E33" s="18" t="n">
        <v>507.98501503</v>
      </c>
      <c r="F33" s="20" t="n">
        <v>4.10026891</v>
      </c>
      <c r="G33" s="18" t="n">
        <v>507.21910494</v>
      </c>
      <c r="H33" s="20" t="n">
        <v>5.76965867</v>
      </c>
      <c r="I33" s="18" t="n">
        <v>420.73071339</v>
      </c>
      <c r="J33" s="20" t="n">
        <v>5.67405709</v>
      </c>
      <c r="K33" s="18" t="s">
        <v>404</v>
      </c>
      <c r="L33" s="20" t="s">
        <v>404</v>
      </c>
      <c r="M33" s="18" t="s">
        <v>404</v>
      </c>
      <c r="N33" s="20" t="s">
        <v>404</v>
      </c>
      <c r="O33" s="18" t="s">
        <v>404</v>
      </c>
      <c r="P33" s="20" t="s">
        <v>404</v>
      </c>
      <c r="Q33" s="18" t="n">
        <v>516.20014932</v>
      </c>
      <c r="R33" s="20" t="n">
        <v>9.050780400000001</v>
      </c>
    </row>
    <row r="34" spans="1:18">
      <c r="A34" s="15" t="s">
        <v>431</v>
      </c>
      <c r="B34" s="17" t="n">
        <v>6350</v>
      </c>
      <c r="C34" s="18">
        <f>(0.0/B34*100)</f>
        <v/>
      </c>
      <c r="D34" s="19" t="n">
        <v>6350</v>
      </c>
      <c r="E34" s="18" t="n">
        <v>449.76358908</v>
      </c>
      <c r="F34" s="20" t="n">
        <v>7.11214689</v>
      </c>
      <c r="G34" s="18" t="n">
        <v>455.88222885</v>
      </c>
      <c r="H34" s="20" t="n">
        <v>5.13909475</v>
      </c>
      <c r="I34" s="18" t="n">
        <v>428.74588183</v>
      </c>
      <c r="J34" s="20" t="n">
        <v>41.16416166</v>
      </c>
      <c r="K34" s="18" t="s">
        <v>404</v>
      </c>
      <c r="L34" s="20" t="s">
        <v>404</v>
      </c>
      <c r="M34" s="18" t="s">
        <v>404</v>
      </c>
      <c r="N34" s="20" t="s">
        <v>404</v>
      </c>
      <c r="O34" s="18" t="s">
        <v>404</v>
      </c>
      <c r="P34" s="20" t="s">
        <v>404</v>
      </c>
      <c r="Q34" s="18" t="n">
        <v>439.30569991</v>
      </c>
      <c r="R34" s="20" t="n">
        <v>15.18765057</v>
      </c>
    </row>
    <row r="35" spans="1:18">
      <c r="A35" s="15" t="s">
        <v>432</v>
      </c>
      <c r="B35" s="17" t="n">
        <v>6406</v>
      </c>
      <c r="C35" s="18">
        <f>(450.0/B35*100)</f>
        <v/>
      </c>
      <c r="D35" s="19" t="n">
        <v>5956</v>
      </c>
      <c r="E35" s="18" t="n">
        <v>485.23424665</v>
      </c>
      <c r="F35" s="20" t="n">
        <v>2.84996707</v>
      </c>
      <c r="G35" s="18" t="n">
        <v>515.65502076</v>
      </c>
      <c r="H35" s="20" t="n">
        <v>1.79777618</v>
      </c>
      <c r="I35" s="18" t="n">
        <v>480.29015198</v>
      </c>
      <c r="J35" s="20" t="n">
        <v>4.18430938</v>
      </c>
      <c r="K35" s="18" t="s">
        <v>404</v>
      </c>
      <c r="L35" s="20" t="s">
        <v>404</v>
      </c>
      <c r="M35" s="18" t="s">
        <v>404</v>
      </c>
      <c r="N35" s="20" t="s">
        <v>404</v>
      </c>
      <c r="O35" s="18" t="s">
        <v>404</v>
      </c>
      <c r="P35" s="20" t="s">
        <v>404</v>
      </c>
      <c r="Q35" s="18" t="n">
        <v>496.40934336</v>
      </c>
      <c r="R35" s="20" t="n">
        <v>4.90017914</v>
      </c>
    </row>
    <row r="36" spans="1:18">
      <c r="A36" s="15" t="s">
        <v>433</v>
      </c>
      <c r="B36" s="17" t="n">
        <v>6736</v>
      </c>
      <c r="C36" s="18">
        <f>(596.0/B36*100)</f>
        <v/>
      </c>
      <c r="D36" s="19" t="n">
        <v>6140</v>
      </c>
      <c r="E36" s="18" t="n">
        <v>498.65122968</v>
      </c>
      <c r="F36" s="20" t="n">
        <v>4.04598312</v>
      </c>
      <c r="G36" s="18" t="n">
        <v>493.31787994</v>
      </c>
      <c r="H36" s="20" t="n">
        <v>3.6158979</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498.69095537</v>
      </c>
      <c r="F37" s="20" t="n">
        <v>3.73806311</v>
      </c>
      <c r="G37" s="18" t="n">
        <v>504.41376126</v>
      </c>
      <c r="H37" s="20" t="n">
        <v>6.84140888</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478.29402865</v>
      </c>
      <c r="F38" s="20" t="n">
        <v>7.86506738</v>
      </c>
      <c r="G38" s="18" t="n">
        <v>495.24543156</v>
      </c>
      <c r="H38" s="20" t="n">
        <v>5.21778889</v>
      </c>
      <c r="I38" s="18" t="n">
        <v>525.09157312</v>
      </c>
      <c r="J38" s="20" t="n">
        <v>12.39842</v>
      </c>
      <c r="K38" s="18" t="s">
        <v>404</v>
      </c>
      <c r="L38" s="20" t="s">
        <v>404</v>
      </c>
      <c r="M38" s="18" t="s">
        <v>404</v>
      </c>
      <c r="N38" s="20" t="s">
        <v>404</v>
      </c>
      <c r="O38" s="18" t="s">
        <v>404</v>
      </c>
      <c r="P38" s="20" t="s">
        <v>404</v>
      </c>
      <c r="Q38" s="18" t="n">
        <v>495.94468605</v>
      </c>
      <c r="R38" s="20" t="n">
        <v>12.55486794</v>
      </c>
    </row>
    <row r="39" spans="1:18">
      <c r="A39" s="15" t="s">
        <v>436</v>
      </c>
      <c r="B39" s="17" t="n">
        <v>5895</v>
      </c>
      <c r="C39" s="18">
        <f>(0.0/B39*100)</f>
        <v/>
      </c>
      <c r="D39" s="19" t="n">
        <v>5895</v>
      </c>
      <c r="E39" s="18" t="n">
        <v>427.72465554</v>
      </c>
      <c r="F39" s="20" t="n">
        <v>6.31147644</v>
      </c>
      <c r="G39" s="18" t="n">
        <v>431.28958788</v>
      </c>
      <c r="H39" s="20" t="n">
        <v>8.63464681</v>
      </c>
      <c r="I39" s="18" t="n">
        <v>359.11838086</v>
      </c>
      <c r="J39" s="20" t="n">
        <v>15.27397869</v>
      </c>
      <c r="K39" s="18" t="s">
        <v>404</v>
      </c>
      <c r="L39" s="20" t="s">
        <v>404</v>
      </c>
      <c r="M39" s="18" t="s">
        <v>404</v>
      </c>
      <c r="N39" s="20" t="s">
        <v>404</v>
      </c>
      <c r="O39" s="18" t="s">
        <v>404</v>
      </c>
      <c r="P39" s="20" t="s">
        <v>404</v>
      </c>
      <c r="Q39" s="18" t="n">
        <v>411.58264761</v>
      </c>
      <c r="R39" s="20" t="n">
        <v>7.221682</v>
      </c>
    </row>
    <row r="40" spans="1:18">
      <c r="A40" s="15" t="s">
        <v>437</v>
      </c>
      <c r="B40" s="17" t="n">
        <v>14157</v>
      </c>
      <c r="C40" s="18">
        <f>(2954.0/B40*100)</f>
        <v/>
      </c>
      <c r="D40" s="19" t="n">
        <v>11203</v>
      </c>
      <c r="E40" s="18" t="n">
        <v>498.72164084</v>
      </c>
      <c r="F40" s="20" t="n">
        <v>3.46873329</v>
      </c>
      <c r="G40" s="18" t="n">
        <v>512.09368397</v>
      </c>
      <c r="H40" s="20" t="n">
        <v>10.24274981</v>
      </c>
      <c r="I40" s="18" t="n">
        <v>483.71200776</v>
      </c>
      <c r="J40" s="20" t="n">
        <v>6.54103373</v>
      </c>
      <c r="K40" s="18" t="s">
        <v>404</v>
      </c>
      <c r="L40" s="20" t="s">
        <v>404</v>
      </c>
      <c r="M40" s="18" t="s">
        <v>404</v>
      </c>
      <c r="N40" s="20" t="s">
        <v>404</v>
      </c>
      <c r="O40" s="18" t="s">
        <v>404</v>
      </c>
      <c r="P40" s="20" t="s">
        <v>404</v>
      </c>
      <c r="Q40" s="18" t="n">
        <v>506.31477315</v>
      </c>
      <c r="R40" s="20" t="n">
        <v>21.51448535</v>
      </c>
    </row>
    <row r="41" spans="1:18">
      <c r="A41" s="15" t="s">
        <v>438</v>
      </c>
      <c r="B41" s="17" t="n">
        <v>5712</v>
      </c>
      <c r="C41" s="18">
        <f>(99.0/B41*100)</f>
        <v/>
      </c>
      <c r="D41" s="19" t="n">
        <v>5613</v>
      </c>
      <c r="E41" s="18" t="n">
        <v>494.90073405</v>
      </c>
      <c r="F41" s="20" t="n">
        <v>3.89286337</v>
      </c>
      <c r="G41" s="18" t="n">
        <v>512.82765812</v>
      </c>
      <c r="H41" s="20" t="n">
        <v>8.46831068</v>
      </c>
      <c r="I41" s="18" t="n">
        <v>506.97269963</v>
      </c>
      <c r="J41" s="20" t="n">
        <v>26.30302106</v>
      </c>
      <c r="K41" s="18" t="s">
        <v>404</v>
      </c>
      <c r="L41" s="20" t="s">
        <v>404</v>
      </c>
      <c r="M41" s="18" t="s">
        <v>404</v>
      </c>
      <c r="N41" s="20" t="s">
        <v>404</v>
      </c>
      <c r="O41" s="18" t="s">
        <v>404</v>
      </c>
      <c r="P41" s="20" t="s">
        <v>404</v>
      </c>
      <c r="Q41" s="18" t="n">
        <v>503.23222731</v>
      </c>
      <c r="R41" s="20" t="n">
        <v>27.38716732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404.98858191</v>
      </c>
      <c r="F44" s="20" t="n">
        <v>5.35919166</v>
      </c>
      <c r="G44" s="18" t="n">
        <v>403.60036672</v>
      </c>
      <c r="H44" s="20" t="n">
        <v>8.59677211</v>
      </c>
      <c r="I44" s="18" t="s">
        <v>404</v>
      </c>
      <c r="J44" s="20" t="s">
        <v>404</v>
      </c>
      <c r="K44" s="18" t="s">
        <v>404</v>
      </c>
      <c r="L44" s="20" t="s">
        <v>404</v>
      </c>
      <c r="M44" s="18" t="s">
        <v>404</v>
      </c>
      <c r="N44" s="20" t="s">
        <v>404</v>
      </c>
      <c r="O44" s="18" t="s">
        <v>404</v>
      </c>
      <c r="P44" s="20" t="s">
        <v>404</v>
      </c>
      <c r="Q44" s="18" t="n">
        <v>407.81080199</v>
      </c>
      <c r="R44" s="20" t="n">
        <v>7.09823349</v>
      </c>
    </row>
    <row r="45" spans="1:18">
      <c r="A45" s="15" t="s">
        <v>442</v>
      </c>
      <c r="B45" s="17" t="n">
        <v>5519</v>
      </c>
      <c r="C45" s="18">
        <f>(0.0/B45*100)</f>
        <v/>
      </c>
      <c r="D45" s="19" t="n">
        <v>5519</v>
      </c>
      <c r="E45" s="18" t="n">
        <v>362.61887623</v>
      </c>
      <c r="F45" s="20" t="n">
        <v>7.08049244</v>
      </c>
      <c r="G45" s="18" t="n">
        <v>346.62231649</v>
      </c>
      <c r="H45" s="20" t="n">
        <v>3.8186028</v>
      </c>
      <c r="I45" s="18" t="s">
        <v>404</v>
      </c>
      <c r="J45" s="20" t="s">
        <v>404</v>
      </c>
      <c r="K45" s="18" t="s">
        <v>404</v>
      </c>
      <c r="L45" s="20" t="s">
        <v>404</v>
      </c>
      <c r="M45" s="18" t="s">
        <v>404</v>
      </c>
      <c r="N45" s="20" t="s">
        <v>404</v>
      </c>
      <c r="O45" s="18" t="s">
        <v>404</v>
      </c>
      <c r="P45" s="20" t="s">
        <v>404</v>
      </c>
      <c r="Q45" s="18" t="n">
        <v>334.57538933</v>
      </c>
      <c r="R45" s="20" t="n">
        <v>16.76724678</v>
      </c>
    </row>
    <row r="46" spans="1:18">
      <c r="A46" s="15" t="s">
        <v>443</v>
      </c>
      <c r="B46" s="17" t="n">
        <v>23141</v>
      </c>
      <c r="C46" s="18">
        <f>(5736.0/B46*100)</f>
        <v/>
      </c>
      <c r="D46" s="19" t="n">
        <v>17405</v>
      </c>
      <c r="E46" s="18" t="n">
        <v>417.08685378</v>
      </c>
      <c r="F46" s="20" t="n">
        <v>3.70573153</v>
      </c>
      <c r="G46" s="18" t="n">
        <v>422.88648597</v>
      </c>
      <c r="H46" s="20" t="n">
        <v>6.69502252</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430.82873359</v>
      </c>
      <c r="F47" s="20" t="n">
        <v>9.796871360000001</v>
      </c>
      <c r="G47" s="18" t="n">
        <v>434.77846137</v>
      </c>
      <c r="H47" s="20" t="n">
        <v>7.39670657</v>
      </c>
      <c r="I47" s="18" t="n">
        <v>435.53997324</v>
      </c>
      <c r="J47" s="20" t="n">
        <v>34.01666218</v>
      </c>
      <c r="K47" s="18" t="s">
        <v>404</v>
      </c>
      <c r="L47" s="20" t="s">
        <v>404</v>
      </c>
      <c r="M47" s="18" t="s">
        <v>404</v>
      </c>
      <c r="N47" s="20" t="s">
        <v>404</v>
      </c>
      <c r="O47" s="18" t="s">
        <v>404</v>
      </c>
      <c r="P47" s="20" t="s">
        <v>404</v>
      </c>
      <c r="Q47" s="18" t="n">
        <v>388.99165027</v>
      </c>
      <c r="R47" s="20" t="n">
        <v>40.73577485</v>
      </c>
    </row>
    <row r="48" spans="1:18">
      <c r="A48" s="15" t="s">
        <v>445</v>
      </c>
      <c r="B48" s="17" t="n">
        <v>9841</v>
      </c>
      <c r="C48" s="18">
        <f>(40.0/B48*100)</f>
        <v/>
      </c>
      <c r="D48" s="19" t="n">
        <v>9801</v>
      </c>
      <c r="E48" s="18" t="n">
        <v>494.4278132</v>
      </c>
      <c r="F48" s="20" t="n">
        <v>5.71696143</v>
      </c>
      <c r="G48" s="18" t="n">
        <v>491.11769563</v>
      </c>
      <c r="H48" s="20" t="n">
        <v>18.94299421</v>
      </c>
      <c r="I48" s="18" t="n">
        <v>388.42359833</v>
      </c>
      <c r="J48" s="20" t="n">
        <v>11.00937144</v>
      </c>
      <c r="K48" s="18" t="s">
        <v>404</v>
      </c>
      <c r="L48" s="20" t="s">
        <v>404</v>
      </c>
      <c r="M48" s="18" t="s">
        <v>404</v>
      </c>
      <c r="N48" s="20" t="s">
        <v>404</v>
      </c>
      <c r="O48" s="18" t="s">
        <v>404</v>
      </c>
      <c r="P48" s="20" t="s">
        <v>404</v>
      </c>
      <c r="Q48" s="18" t="n">
        <v>501.10043044</v>
      </c>
      <c r="R48" s="20" t="n">
        <v>25.95845946</v>
      </c>
    </row>
    <row r="49" spans="1:18">
      <c r="A49" s="15" t="s">
        <v>446</v>
      </c>
      <c r="B49" s="17" t="n">
        <v>6349</v>
      </c>
      <c r="C49" s="18">
        <f>(52.0/B49*100)</f>
        <v/>
      </c>
      <c r="D49" s="19" t="n">
        <v>6297</v>
      </c>
      <c r="E49" s="18" t="n">
        <v>424.27749615</v>
      </c>
      <c r="F49" s="20" t="n">
        <v>5.2053359</v>
      </c>
      <c r="G49" s="18" t="n">
        <v>420.83274673</v>
      </c>
      <c r="H49" s="20" t="n">
        <v>6.66958148</v>
      </c>
      <c r="I49" s="18" t="s">
        <v>404</v>
      </c>
      <c r="J49" s="20" t="s">
        <v>404</v>
      </c>
      <c r="K49" s="18" t="s">
        <v>404</v>
      </c>
      <c r="L49" s="20" t="s">
        <v>404</v>
      </c>
      <c r="M49" s="18" t="s">
        <v>404</v>
      </c>
      <c r="N49" s="20" t="s">
        <v>404</v>
      </c>
      <c r="O49" s="18" t="s">
        <v>404</v>
      </c>
      <c r="P49" s="20" t="s">
        <v>404</v>
      </c>
      <c r="Q49" s="18" t="n">
        <v>429.09460175</v>
      </c>
      <c r="R49" s="20" t="n">
        <v>6.32013871</v>
      </c>
    </row>
    <row r="50" spans="1:18">
      <c r="A50" s="15" t="s">
        <v>447</v>
      </c>
      <c r="B50" s="17" t="n">
        <v>11795</v>
      </c>
      <c r="C50" s="18">
        <f>(1031.0/B50*100)</f>
        <v/>
      </c>
      <c r="D50" s="19" t="n">
        <v>10764</v>
      </c>
      <c r="E50" s="18" t="n">
        <v>430.24500672</v>
      </c>
      <c r="F50" s="20" t="n">
        <v>3.71754538</v>
      </c>
      <c r="G50" s="18" t="n">
        <v>437.91323083</v>
      </c>
      <c r="H50" s="20" t="n">
        <v>10.74093386</v>
      </c>
      <c r="I50" s="18" t="n">
        <v>399.41294536</v>
      </c>
      <c r="J50" s="20" t="n">
        <v>12.82149165</v>
      </c>
      <c r="K50" s="18" t="s">
        <v>404</v>
      </c>
      <c r="L50" s="20" t="s">
        <v>404</v>
      </c>
      <c r="M50" s="18" t="s">
        <v>404</v>
      </c>
      <c r="N50" s="20" t="s">
        <v>404</v>
      </c>
      <c r="O50" s="18" t="s">
        <v>404</v>
      </c>
      <c r="P50" s="20" t="s">
        <v>404</v>
      </c>
      <c r="Q50" s="18" t="n">
        <v>417.6727185</v>
      </c>
      <c r="R50" s="20" t="n">
        <v>9.273764959999999</v>
      </c>
    </row>
    <row r="51" spans="1:18">
      <c r="A51" s="15" t="s">
        <v>448</v>
      </c>
      <c r="B51" s="17" t="n">
        <v>6866</v>
      </c>
      <c r="C51" s="18">
        <f>(1221.0/B51*100)</f>
        <v/>
      </c>
      <c r="D51" s="19" t="n">
        <v>5645</v>
      </c>
      <c r="E51" s="18" t="n">
        <v>423.40817028</v>
      </c>
      <c r="F51" s="20" t="n">
        <v>6.81341176</v>
      </c>
      <c r="G51" s="18" t="n">
        <v>429.57872081</v>
      </c>
      <c r="H51" s="20" t="n">
        <v>4.26223063</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488.80183082</v>
      </c>
      <c r="F52" s="20" t="n">
        <v>8.1642358</v>
      </c>
      <c r="G52" s="18" t="n">
        <v>488.55158715</v>
      </c>
      <c r="H52" s="20" t="n">
        <v>4.37784376</v>
      </c>
      <c r="I52" s="18" t="n">
        <v>465.87873121</v>
      </c>
      <c r="J52" s="20" t="n">
        <v>16.24037473</v>
      </c>
      <c r="K52" s="18" t="s">
        <v>404</v>
      </c>
      <c r="L52" s="20" t="s">
        <v>404</v>
      </c>
      <c r="M52" s="18" t="s">
        <v>404</v>
      </c>
      <c r="N52" s="20" t="s">
        <v>404</v>
      </c>
      <c r="O52" s="18" t="s">
        <v>404</v>
      </c>
      <c r="P52" s="20" t="s">
        <v>404</v>
      </c>
      <c r="Q52" s="18" t="n">
        <v>470.26053111</v>
      </c>
      <c r="R52" s="20" t="n">
        <v>16.360069</v>
      </c>
    </row>
    <row r="53" spans="1:18">
      <c r="A53" s="15" t="s">
        <v>450</v>
      </c>
      <c r="B53" s="17" t="n">
        <v>5571</v>
      </c>
      <c r="C53" s="18">
        <f>(0.0/B53*100)</f>
        <v/>
      </c>
      <c r="D53" s="19" t="n">
        <v>5571</v>
      </c>
      <c r="E53" s="18" t="n">
        <v>452.03018741</v>
      </c>
      <c r="F53" s="20" t="n">
        <v>3.08775632</v>
      </c>
      <c r="G53" s="18" t="n">
        <v>440.48761035</v>
      </c>
      <c r="H53" s="20" t="n">
        <v>2.08224396</v>
      </c>
      <c r="I53" s="18" t="n">
        <v>356.7909233</v>
      </c>
      <c r="J53" s="20" t="n">
        <v>9.763562840000001</v>
      </c>
      <c r="K53" s="18" t="s">
        <v>404</v>
      </c>
      <c r="L53" s="20" t="s">
        <v>404</v>
      </c>
      <c r="M53" s="18" t="s">
        <v>404</v>
      </c>
      <c r="N53" s="20" t="s">
        <v>404</v>
      </c>
      <c r="O53" s="18" t="s">
        <v>404</v>
      </c>
      <c r="P53" s="20" t="s">
        <v>404</v>
      </c>
      <c r="Q53" s="18" t="n">
        <v>436.46899655</v>
      </c>
      <c r="R53" s="20" t="n">
        <v>3.6754519</v>
      </c>
    </row>
    <row r="54" spans="1:18">
      <c r="A54" s="15" t="s">
        <v>451</v>
      </c>
      <c r="B54" s="17" t="n">
        <v>4740</v>
      </c>
      <c r="C54" s="18">
        <f>(199.0/B54*100)</f>
        <v/>
      </c>
      <c r="D54" s="19" t="n">
        <v>4541</v>
      </c>
      <c r="E54" s="18" t="n">
        <v>353.63799881</v>
      </c>
      <c r="F54" s="20" t="n">
        <v>5.41146174</v>
      </c>
      <c r="G54" s="18" t="n">
        <v>376.63893201</v>
      </c>
      <c r="H54" s="20" t="n">
        <v>9.552018350000001</v>
      </c>
      <c r="I54" s="18" t="n">
        <v>313.90560392</v>
      </c>
      <c r="J54" s="20" t="n">
        <v>7.82370634</v>
      </c>
      <c r="K54" s="18" t="s">
        <v>404</v>
      </c>
      <c r="L54" s="20" t="s">
        <v>404</v>
      </c>
      <c r="M54" s="18" t="s">
        <v>404</v>
      </c>
      <c r="N54" s="20" t="s">
        <v>404</v>
      </c>
      <c r="O54" s="18" t="s">
        <v>404</v>
      </c>
      <c r="P54" s="20" t="s">
        <v>404</v>
      </c>
      <c r="Q54" s="18" t="n">
        <v>374.86049313</v>
      </c>
      <c r="R54" s="20" t="n">
        <v>9.355387049999999</v>
      </c>
    </row>
    <row r="55" spans="1:18">
      <c r="A55" s="15" t="s">
        <v>452</v>
      </c>
      <c r="B55" s="17" t="n">
        <v>5316</v>
      </c>
      <c r="C55" s="18">
        <f>(43.0/B55*100)</f>
        <v/>
      </c>
      <c r="D55" s="19" t="n">
        <v>5273</v>
      </c>
      <c r="E55" s="18" t="n">
        <v>404.14362488</v>
      </c>
      <c r="F55" s="20" t="n">
        <v>4.58448907</v>
      </c>
      <c r="G55" s="18" t="n">
        <v>393.25348642</v>
      </c>
      <c r="H55" s="20" t="n">
        <v>7.64711536</v>
      </c>
      <c r="I55" s="18" t="s">
        <v>404</v>
      </c>
      <c r="J55" s="20" t="s">
        <v>404</v>
      </c>
      <c r="K55" s="18" t="s">
        <v>404</v>
      </c>
      <c r="L55" s="20" t="s">
        <v>404</v>
      </c>
      <c r="M55" s="18" t="s">
        <v>404</v>
      </c>
      <c r="N55" s="20" t="s">
        <v>404</v>
      </c>
      <c r="O55" s="18" t="s">
        <v>404</v>
      </c>
      <c r="P55" s="20" t="s">
        <v>404</v>
      </c>
      <c r="Q55" s="18" t="n">
        <v>399.1411289</v>
      </c>
      <c r="R55" s="20" t="n">
        <v>6.07963651</v>
      </c>
    </row>
    <row r="56" spans="1:18">
      <c r="A56" s="15" t="s">
        <v>453</v>
      </c>
      <c r="B56" s="17" t="n">
        <v>5359</v>
      </c>
      <c r="C56" s="18">
        <f>(0.0/B56*100)</f>
        <v/>
      </c>
      <c r="D56" s="19" t="n">
        <v>5359</v>
      </c>
      <c r="E56" s="18" t="n">
        <v>520.85473666</v>
      </c>
      <c r="F56" s="20" t="n">
        <v>4.22686362</v>
      </c>
      <c r="G56" s="18" t="n">
        <v>537.57564224</v>
      </c>
      <c r="H56" s="20" t="n">
        <v>6.27752914</v>
      </c>
      <c r="I56" s="18" t="n">
        <v>523.95425886</v>
      </c>
      <c r="J56" s="20" t="n">
        <v>19.73249171</v>
      </c>
      <c r="K56" s="18" t="s">
        <v>404</v>
      </c>
      <c r="L56" s="20" t="s">
        <v>404</v>
      </c>
      <c r="M56" s="18" t="s">
        <v>404</v>
      </c>
      <c r="N56" s="20" t="s">
        <v>404</v>
      </c>
      <c r="O56" s="18" t="s">
        <v>404</v>
      </c>
      <c r="P56" s="20" t="s">
        <v>404</v>
      </c>
      <c r="Q56" s="18" t="n">
        <v>521.00091409</v>
      </c>
      <c r="R56" s="20" t="n">
        <v>22.57449422</v>
      </c>
    </row>
    <row r="57" spans="1:18">
      <c r="A57" s="15" t="s">
        <v>454</v>
      </c>
      <c r="B57" s="17" t="n">
        <v>6513</v>
      </c>
      <c r="C57" s="18">
        <f>(0.0/B57*100)</f>
        <v/>
      </c>
      <c r="D57" s="19" t="n">
        <v>6513</v>
      </c>
      <c r="E57" s="18" t="n">
        <v>395.37549545</v>
      </c>
      <c r="F57" s="20" t="n">
        <v>3.44595504</v>
      </c>
      <c r="G57" s="18" t="n">
        <v>398.58106317</v>
      </c>
      <c r="H57" s="20" t="n">
        <v>14.77656659</v>
      </c>
      <c r="I57" s="18" t="s">
        <v>404</v>
      </c>
      <c r="J57" s="20" t="s">
        <v>404</v>
      </c>
      <c r="K57" s="18" t="s">
        <v>404</v>
      </c>
      <c r="L57" s="20" t="s">
        <v>404</v>
      </c>
      <c r="M57" s="18" t="s">
        <v>404</v>
      </c>
      <c r="N57" s="20" t="s">
        <v>404</v>
      </c>
      <c r="O57" s="18" t="s">
        <v>404</v>
      </c>
      <c r="P57" s="20" t="s">
        <v>404</v>
      </c>
      <c r="Q57" s="18" t="n">
        <v>406.99845729</v>
      </c>
      <c r="R57" s="20" t="n">
        <v>10.31204889</v>
      </c>
    </row>
    <row r="58" spans="1:18">
      <c r="A58" s="15" t="s">
        <v>455</v>
      </c>
      <c r="B58" s="17" t="n">
        <v>7267</v>
      </c>
      <c r="C58" s="18">
        <f>(0.0/B58*100)</f>
        <v/>
      </c>
      <c r="D58" s="19" t="n">
        <v>7267</v>
      </c>
      <c r="E58" s="18" t="n">
        <v>415.64567473</v>
      </c>
      <c r="F58" s="20" t="n">
        <v>5.48945894</v>
      </c>
      <c r="G58" s="18" t="n">
        <v>392.60054446</v>
      </c>
      <c r="H58" s="20" t="n">
        <v>11.46155855</v>
      </c>
      <c r="I58" s="18" t="s">
        <v>404</v>
      </c>
      <c r="J58" s="20" t="s">
        <v>404</v>
      </c>
      <c r="K58" s="18" t="s">
        <v>404</v>
      </c>
      <c r="L58" s="20" t="s">
        <v>404</v>
      </c>
      <c r="M58" s="18" t="s">
        <v>404</v>
      </c>
      <c r="N58" s="20" t="s">
        <v>404</v>
      </c>
      <c r="O58" s="18" t="s">
        <v>404</v>
      </c>
      <c r="P58" s="20" t="s">
        <v>404</v>
      </c>
      <c r="Q58" s="18" t="n">
        <v>404.88701448</v>
      </c>
      <c r="R58" s="20" t="n">
        <v>6.23118703</v>
      </c>
    </row>
    <row r="59" spans="1:18">
      <c r="A59" s="15" t="s">
        <v>456</v>
      </c>
      <c r="B59" s="17" t="n">
        <v>4826</v>
      </c>
      <c r="C59" s="18">
        <f>(0.0/B59*100)</f>
        <v/>
      </c>
      <c r="D59" s="19" t="n">
        <v>4826</v>
      </c>
      <c r="E59" s="18" t="n">
        <v>342.13221561</v>
      </c>
      <c r="F59" s="20" t="n">
        <v>2.46084645</v>
      </c>
      <c r="G59" s="18" t="n">
        <v>352.67130971</v>
      </c>
      <c r="H59" s="20" t="n">
        <v>2.73436834</v>
      </c>
      <c r="I59" s="18" t="s">
        <v>404</v>
      </c>
      <c r="J59" s="20" t="s">
        <v>404</v>
      </c>
      <c r="K59" s="18" t="s">
        <v>404</v>
      </c>
      <c r="L59" s="20" t="s">
        <v>404</v>
      </c>
      <c r="M59" s="18" t="s">
        <v>404</v>
      </c>
      <c r="N59" s="20" t="s">
        <v>404</v>
      </c>
      <c r="O59" s="18" t="s">
        <v>404</v>
      </c>
      <c r="P59" s="20" t="s">
        <v>404</v>
      </c>
      <c r="Q59" s="18" t="n">
        <v>348.74953047</v>
      </c>
      <c r="R59" s="20" t="n">
        <v>2.99267809</v>
      </c>
    </row>
    <row r="60" spans="1:18">
      <c r="A60" s="15" t="s">
        <v>457</v>
      </c>
      <c r="B60" s="17" t="n">
        <v>4546</v>
      </c>
      <c r="C60" s="18">
        <f>(0.0/B60*100)</f>
        <v/>
      </c>
      <c r="D60" s="19" t="n">
        <v>4546</v>
      </c>
      <c r="E60" s="18" t="n">
        <v>348.24788241</v>
      </c>
      <c r="F60" s="20" t="n">
        <v>7.10931724</v>
      </c>
      <c r="G60" s="18" t="n">
        <v>357.01463732</v>
      </c>
      <c r="H60" s="20" t="n">
        <v>15.43760216</v>
      </c>
      <c r="I60" s="18" t="s">
        <v>404</v>
      </c>
      <c r="J60" s="20" t="s">
        <v>404</v>
      </c>
      <c r="K60" s="18" t="s">
        <v>404</v>
      </c>
      <c r="L60" s="20" t="s">
        <v>404</v>
      </c>
      <c r="M60" s="18" t="s">
        <v>404</v>
      </c>
      <c r="N60" s="20" t="s">
        <v>404</v>
      </c>
      <c r="O60" s="18" t="s">
        <v>404</v>
      </c>
      <c r="P60" s="20" t="s">
        <v>404</v>
      </c>
      <c r="Q60" s="18" t="n">
        <v>343.08222667</v>
      </c>
      <c r="R60" s="20" t="n">
        <v>8.018685100000001</v>
      </c>
    </row>
    <row r="61" spans="1:18">
      <c r="A61" s="15" t="s">
        <v>458</v>
      </c>
      <c r="B61" s="17" t="n">
        <v>6525</v>
      </c>
      <c r="C61" s="18">
        <f>(0.0/B61*100)</f>
        <v/>
      </c>
      <c r="D61" s="19" t="n">
        <v>6525</v>
      </c>
      <c r="E61" s="18" t="n">
        <v>466.97542488</v>
      </c>
      <c r="F61" s="20" t="n">
        <v>4.28476393</v>
      </c>
      <c r="G61" s="18" t="n">
        <v>476.69279044</v>
      </c>
      <c r="H61" s="20" t="n">
        <v>5.31128338</v>
      </c>
      <c r="I61" s="18" t="n">
        <v>407.56193473</v>
      </c>
      <c r="J61" s="20" t="n">
        <v>16.00123892</v>
      </c>
      <c r="K61" s="18" t="s">
        <v>404</v>
      </c>
      <c r="L61" s="20" t="s">
        <v>404</v>
      </c>
      <c r="M61" s="18" t="s">
        <v>404</v>
      </c>
      <c r="N61" s="20" t="s">
        <v>404</v>
      </c>
      <c r="O61" s="18" t="s">
        <v>404</v>
      </c>
      <c r="P61" s="20" t="s">
        <v>404</v>
      </c>
      <c r="Q61" s="18" t="n">
        <v>489.00103346</v>
      </c>
      <c r="R61" s="20" t="n">
        <v>10.43987026</v>
      </c>
    </row>
    <row r="62" spans="1:18">
      <c r="A62" s="15" t="s">
        <v>459</v>
      </c>
      <c r="B62" s="17" t="n">
        <v>4476</v>
      </c>
      <c r="C62" s="18">
        <f>(0.0/B62*100)</f>
        <v/>
      </c>
      <c r="D62" s="19" t="n">
        <v>4476</v>
      </c>
      <c r="E62" s="18" t="n">
        <v>507.44197621</v>
      </c>
      <c r="F62" s="20" t="n">
        <v>1.79406733</v>
      </c>
      <c r="G62" s="18" t="n">
        <v>516.52619659</v>
      </c>
      <c r="H62" s="20" t="n">
        <v>2.18547654</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350.3600821</v>
      </c>
      <c r="F63" s="20" t="n">
        <v>2.40136175</v>
      </c>
      <c r="G63" s="18" t="n">
        <v>339.54027919</v>
      </c>
      <c r="H63" s="20" t="n">
        <v>3.31169312</v>
      </c>
      <c r="I63" s="18" t="s">
        <v>404</v>
      </c>
      <c r="J63" s="20" t="s">
        <v>404</v>
      </c>
      <c r="K63" s="18" t="s">
        <v>404</v>
      </c>
      <c r="L63" s="20" t="s">
        <v>404</v>
      </c>
      <c r="M63" s="18" t="s">
        <v>404</v>
      </c>
      <c r="N63" s="20" t="s">
        <v>404</v>
      </c>
      <c r="O63" s="18" t="s">
        <v>404</v>
      </c>
      <c r="P63" s="20" t="s">
        <v>404</v>
      </c>
      <c r="Q63" s="18" t="n">
        <v>359.26090841</v>
      </c>
      <c r="R63" s="20" t="n">
        <v>2.24773576</v>
      </c>
    </row>
    <row r="64" spans="1:18">
      <c r="A64" s="15" t="s">
        <v>461</v>
      </c>
      <c r="B64" s="17" t="n">
        <v>3634</v>
      </c>
      <c r="C64" s="18">
        <f>(27.0/B64*100)</f>
        <v/>
      </c>
      <c r="D64" s="19" t="n">
        <v>3607</v>
      </c>
      <c r="E64" s="18" t="n">
        <v>443.06277268</v>
      </c>
      <c r="F64" s="20" t="n">
        <v>2.51680098</v>
      </c>
      <c r="G64" s="18" t="n">
        <v>443.0190398</v>
      </c>
      <c r="H64" s="20" t="n">
        <v>3.69847351</v>
      </c>
      <c r="I64" s="18" t="s">
        <v>404</v>
      </c>
      <c r="J64" s="20" t="s">
        <v>404</v>
      </c>
      <c r="K64" s="18" t="s">
        <v>404</v>
      </c>
      <c r="L64" s="20" t="s">
        <v>404</v>
      </c>
      <c r="M64" s="18" t="s">
        <v>404</v>
      </c>
      <c r="N64" s="20" t="s">
        <v>404</v>
      </c>
      <c r="O64" s="18" t="s">
        <v>404</v>
      </c>
      <c r="P64" s="20" t="s">
        <v>404</v>
      </c>
      <c r="Q64" s="18" t="n">
        <v>466.55725047</v>
      </c>
      <c r="R64" s="20" t="n">
        <v>4.26445037</v>
      </c>
    </row>
    <row r="65" spans="1:18">
      <c r="A65" s="15" t="s">
        <v>462</v>
      </c>
      <c r="B65" s="17" t="n">
        <v>5325</v>
      </c>
      <c r="C65" s="18">
        <f>(0.0/B65*100)</f>
        <v/>
      </c>
      <c r="D65" s="19" t="n">
        <v>5325</v>
      </c>
      <c r="E65" s="18" t="n">
        <v>415.98008346</v>
      </c>
      <c r="F65" s="20" t="n">
        <v>3.16010927</v>
      </c>
      <c r="G65" s="18" t="n">
        <v>416.40038525</v>
      </c>
      <c r="H65" s="20" t="n">
        <v>11.26357271</v>
      </c>
      <c r="I65" s="18" t="s">
        <v>404</v>
      </c>
      <c r="J65" s="20" t="s">
        <v>404</v>
      </c>
      <c r="K65" s="18" t="s">
        <v>404</v>
      </c>
      <c r="L65" s="20" t="s">
        <v>404</v>
      </c>
      <c r="M65" s="18" t="s">
        <v>404</v>
      </c>
      <c r="N65" s="20" t="s">
        <v>404</v>
      </c>
      <c r="O65" s="18" t="s">
        <v>404</v>
      </c>
      <c r="P65" s="20" t="s">
        <v>404</v>
      </c>
      <c r="Q65" s="18" t="n">
        <v>419.69395</v>
      </c>
      <c r="R65" s="20" t="n">
        <v>18.03845285</v>
      </c>
    </row>
    <row r="66" spans="1:18">
      <c r="A66" s="15" t="s">
        <v>463</v>
      </c>
      <c r="B66" s="17" t="n">
        <v>5665</v>
      </c>
      <c r="C66" s="18">
        <f>(0.0/B66*100)</f>
        <v/>
      </c>
      <c r="D66" s="19" t="n">
        <v>5665</v>
      </c>
      <c r="E66" s="18" t="n">
        <v>423.38581673</v>
      </c>
      <c r="F66" s="20" t="n">
        <v>2.70598185</v>
      </c>
      <c r="G66" s="18" t="n">
        <v>430.70235218</v>
      </c>
      <c r="H66" s="20" t="n">
        <v>1.89500251</v>
      </c>
      <c r="I66" s="18" t="n">
        <v>401.1198273</v>
      </c>
      <c r="J66" s="20" t="n">
        <v>8.40525079</v>
      </c>
      <c r="K66" s="18" t="s">
        <v>404</v>
      </c>
      <c r="L66" s="20" t="s">
        <v>404</v>
      </c>
      <c r="M66" s="18" t="s">
        <v>404</v>
      </c>
      <c r="N66" s="20" t="s">
        <v>404</v>
      </c>
      <c r="O66" s="18" t="s">
        <v>404</v>
      </c>
      <c r="P66" s="20" t="s">
        <v>404</v>
      </c>
      <c r="Q66" s="18" t="n">
        <v>419.71562848</v>
      </c>
      <c r="R66" s="20" t="n">
        <v>3.70794004</v>
      </c>
    </row>
    <row r="67" spans="1:18">
      <c r="A67" s="15" t="s">
        <v>464</v>
      </c>
      <c r="B67" s="17" t="n">
        <v>6971</v>
      </c>
      <c r="C67" s="18">
        <f>(0.0/B67*100)</f>
        <v/>
      </c>
      <c r="D67" s="19" t="n">
        <v>6971</v>
      </c>
      <c r="E67" s="18" t="n">
        <v>396.83918043</v>
      </c>
      <c r="F67" s="20" t="n">
        <v>4.53765184</v>
      </c>
      <c r="G67" s="18" t="n">
        <v>391.94858576</v>
      </c>
      <c r="H67" s="20" t="n">
        <v>7.58966853</v>
      </c>
      <c r="I67" s="18" t="n">
        <v>365.65704791</v>
      </c>
      <c r="J67" s="20" t="n">
        <v>12.57179229</v>
      </c>
      <c r="K67" s="18" t="s">
        <v>404</v>
      </c>
      <c r="L67" s="20" t="s">
        <v>404</v>
      </c>
      <c r="M67" s="18" t="s">
        <v>404</v>
      </c>
      <c r="N67" s="20" t="s">
        <v>404</v>
      </c>
      <c r="O67" s="18" t="s">
        <v>404</v>
      </c>
      <c r="P67" s="20" t="s">
        <v>404</v>
      </c>
      <c r="Q67" s="18" t="n">
        <v>406.94860203</v>
      </c>
      <c r="R67" s="20" t="n">
        <v>8.280201529999999</v>
      </c>
    </row>
    <row r="68" spans="1:18">
      <c r="A68" s="15" t="s">
        <v>465</v>
      </c>
      <c r="B68" s="17" t="n">
        <v>12083</v>
      </c>
      <c r="C68" s="18">
        <f>(0.0/B68*100)</f>
        <v/>
      </c>
      <c r="D68" s="19" t="n">
        <v>12083</v>
      </c>
      <c r="E68" s="18" t="n">
        <v>402.36664973</v>
      </c>
      <c r="F68" s="20" t="n">
        <v>1.13985608</v>
      </c>
      <c r="G68" s="18" t="n">
        <v>395.02464003</v>
      </c>
      <c r="H68" s="20" t="n">
        <v>2.59724482</v>
      </c>
      <c r="I68" s="18" t="n">
        <v>419.08063999</v>
      </c>
      <c r="J68" s="20" t="n">
        <v>12.98040002</v>
      </c>
      <c r="K68" s="18" t="s">
        <v>404</v>
      </c>
      <c r="L68" s="20" t="s">
        <v>404</v>
      </c>
      <c r="M68" s="18" t="s">
        <v>404</v>
      </c>
      <c r="N68" s="20" t="s">
        <v>404</v>
      </c>
      <c r="O68" s="18" t="s">
        <v>404</v>
      </c>
      <c r="P68" s="20" t="s">
        <v>404</v>
      </c>
      <c r="Q68" s="18" t="n">
        <v>425.84248021</v>
      </c>
      <c r="R68" s="20" t="n">
        <v>6.15562487</v>
      </c>
    </row>
    <row r="69" spans="1:18">
      <c r="A69" s="15" t="s">
        <v>466</v>
      </c>
      <c r="B69" s="17" t="n">
        <v>4876</v>
      </c>
      <c r="C69" s="18">
        <f>(0.0/B69*100)</f>
        <v/>
      </c>
      <c r="D69" s="19" t="n">
        <v>4876</v>
      </c>
      <c r="E69" s="18" t="n">
        <v>436.76958173</v>
      </c>
      <c r="F69" s="20" t="n">
        <v>4.88938193</v>
      </c>
      <c r="G69" s="18" t="n">
        <v>441.0075698</v>
      </c>
      <c r="H69" s="20" t="n">
        <v>10.9451646</v>
      </c>
      <c r="I69" s="18" t="s">
        <v>404</v>
      </c>
      <c r="J69" s="20" t="s">
        <v>404</v>
      </c>
      <c r="K69" s="18" t="s">
        <v>404</v>
      </c>
      <c r="L69" s="20" t="s">
        <v>404</v>
      </c>
      <c r="M69" s="18" t="s">
        <v>404</v>
      </c>
      <c r="N69" s="20" t="s">
        <v>404</v>
      </c>
      <c r="O69" s="18" t="s">
        <v>404</v>
      </c>
      <c r="P69" s="20" t="s">
        <v>404</v>
      </c>
      <c r="Q69" s="18" t="n">
        <v>396.18032566</v>
      </c>
      <c r="R69" s="20" t="n">
        <v>13.25404069</v>
      </c>
    </row>
    <row r="70" spans="1:18">
      <c r="A70" s="15" t="s">
        <v>467</v>
      </c>
      <c r="B70" s="17" t="n">
        <v>6036</v>
      </c>
      <c r="C70" s="18">
        <f>(0.0/B70*100)</f>
        <v/>
      </c>
      <c r="D70" s="19" t="n">
        <v>6036</v>
      </c>
      <c r="E70" s="18" t="n">
        <v>494.57262319</v>
      </c>
      <c r="F70" s="20" t="n">
        <v>3.46756745</v>
      </c>
      <c r="G70" s="18" t="n">
        <v>494.06455887</v>
      </c>
      <c r="H70" s="20" t="n">
        <v>8.115035089999999</v>
      </c>
      <c r="I70" s="18" t="s">
        <v>404</v>
      </c>
      <c r="J70" s="20" t="s">
        <v>404</v>
      </c>
      <c r="K70" s="18" t="s">
        <v>404</v>
      </c>
      <c r="L70" s="20" t="s">
        <v>404</v>
      </c>
      <c r="M70" s="18" t="s">
        <v>404</v>
      </c>
      <c r="N70" s="20" t="s">
        <v>404</v>
      </c>
      <c r="O70" s="18" t="s">
        <v>404</v>
      </c>
      <c r="P70" s="20" t="s">
        <v>404</v>
      </c>
      <c r="Q70" s="18" t="n">
        <v>505.22885944</v>
      </c>
      <c r="R70" s="20" t="n">
        <v>22.53533117</v>
      </c>
    </row>
    <row r="71" spans="1:18">
      <c r="A71" s="15" t="s">
        <v>468</v>
      </c>
      <c r="B71" s="17" t="n">
        <v>6115</v>
      </c>
      <c r="C71" s="18">
        <f>(0.0/B71*100)</f>
        <v/>
      </c>
      <c r="D71" s="19" t="n">
        <v>6115</v>
      </c>
      <c r="E71" s="18" t="n">
        <v>535.39488726</v>
      </c>
      <c r="F71" s="20" t="n">
        <v>1.64979716</v>
      </c>
      <c r="G71" s="18" t="n">
        <v>538.48440252</v>
      </c>
      <c r="H71" s="20" t="n">
        <v>5.15460498</v>
      </c>
      <c r="I71" s="18" t="n">
        <v>477.62548649</v>
      </c>
      <c r="J71" s="20" t="n">
        <v>16.94240927</v>
      </c>
      <c r="K71" s="18" t="s">
        <v>404</v>
      </c>
      <c r="L71" s="20" t="s">
        <v>404</v>
      </c>
      <c r="M71" s="18" t="s">
        <v>404</v>
      </c>
      <c r="N71" s="20" t="s">
        <v>404</v>
      </c>
      <c r="O71" s="18" t="s">
        <v>404</v>
      </c>
      <c r="P71" s="20" t="s">
        <v>404</v>
      </c>
      <c r="Q71" s="18" t="n">
        <v>505.06237218</v>
      </c>
      <c r="R71" s="20" t="n">
        <v>18.48575221</v>
      </c>
    </row>
    <row r="72" spans="1:18">
      <c r="A72" s="15" t="s">
        <v>469</v>
      </c>
      <c r="B72" s="17" t="n">
        <v>7708</v>
      </c>
      <c r="C72" s="18">
        <f>(0.0/B72*100)</f>
        <v/>
      </c>
      <c r="D72" s="19" t="n">
        <v>7708</v>
      </c>
      <c r="E72" s="18" t="n">
        <v>494.56930768</v>
      </c>
      <c r="F72" s="20" t="n">
        <v>3.26421918</v>
      </c>
      <c r="G72" s="18" t="n">
        <v>512.18554978</v>
      </c>
      <c r="H72" s="20" t="n">
        <v>10.3601316</v>
      </c>
      <c r="I72" s="18" t="n">
        <v>426.00518293</v>
      </c>
      <c r="J72" s="20" t="n">
        <v>18.70621183</v>
      </c>
      <c r="K72" s="18" t="s">
        <v>404</v>
      </c>
      <c r="L72" s="20" t="s">
        <v>404</v>
      </c>
      <c r="M72" s="18" t="s">
        <v>404</v>
      </c>
      <c r="N72" s="20" t="s">
        <v>404</v>
      </c>
      <c r="O72" s="18" t="s">
        <v>404</v>
      </c>
      <c r="P72" s="20" t="s">
        <v>404</v>
      </c>
      <c r="Q72" s="18" t="n">
        <v>513.45882814</v>
      </c>
      <c r="R72" s="20" t="n">
        <v>10.05666051</v>
      </c>
    </row>
    <row r="73" spans="1:18">
      <c r="A73" s="15" t="s">
        <v>470</v>
      </c>
      <c r="B73" s="17" t="n">
        <v>8249</v>
      </c>
      <c r="C73" s="18">
        <f>(0.0/B73*100)</f>
        <v/>
      </c>
      <c r="D73" s="19" t="n">
        <v>8249</v>
      </c>
      <c r="E73" s="18" t="n">
        <v>409.30733285</v>
      </c>
      <c r="F73" s="20" t="n">
        <v>3.69071855</v>
      </c>
      <c r="G73" s="18" t="n">
        <v>418.42099056</v>
      </c>
      <c r="H73" s="20" t="n">
        <v>10.37434384</v>
      </c>
      <c r="I73" s="18" t="n">
        <v>416.92023458</v>
      </c>
      <c r="J73" s="20" t="n">
        <v>15.6110997</v>
      </c>
      <c r="K73" s="18" t="s">
        <v>404</v>
      </c>
      <c r="L73" s="20" t="s">
        <v>404</v>
      </c>
      <c r="M73" s="18" t="s">
        <v>404</v>
      </c>
      <c r="N73" s="20" t="s">
        <v>404</v>
      </c>
      <c r="O73" s="18" t="s">
        <v>404</v>
      </c>
      <c r="P73" s="20" t="s">
        <v>404</v>
      </c>
      <c r="Q73" s="18" t="n">
        <v>372.67864149</v>
      </c>
      <c r="R73" s="20" t="n">
        <v>9.20202375</v>
      </c>
    </row>
    <row r="74" spans="1:18">
      <c r="A74" s="15" t="s">
        <v>471</v>
      </c>
      <c r="B74" s="17" t="n">
        <v>4692</v>
      </c>
      <c r="C74" s="18">
        <f>(484.0/B74*100)</f>
        <v/>
      </c>
      <c r="D74" s="19" t="n">
        <v>4208</v>
      </c>
      <c r="E74" s="18" t="n">
        <v>425.41507884</v>
      </c>
      <c r="F74" s="20" t="n">
        <v>1.84483877</v>
      </c>
      <c r="G74" s="18" t="n">
        <v>418.77043996</v>
      </c>
      <c r="H74" s="20" t="n">
        <v>3.57177403</v>
      </c>
      <c r="I74" s="18" t="s">
        <v>404</v>
      </c>
      <c r="J74" s="20" t="s">
        <v>404</v>
      </c>
      <c r="K74" s="18" t="s">
        <v>404</v>
      </c>
      <c r="L74" s="20" t="s">
        <v>404</v>
      </c>
      <c r="M74" s="18" t="s">
        <v>404</v>
      </c>
      <c r="N74" s="20" t="s">
        <v>404</v>
      </c>
      <c r="O74" s="18" t="s">
        <v>404</v>
      </c>
      <c r="P74" s="20" t="s">
        <v>404</v>
      </c>
      <c r="Q74" s="18" t="n">
        <v>427.47582541</v>
      </c>
      <c r="R74" s="20" t="n">
        <v>3.2055804</v>
      </c>
    </row>
    <row r="75" spans="1:18">
      <c r="A75" s="15" t="s">
        <v>472</v>
      </c>
      <c r="B75" s="17" t="n">
        <v>5375</v>
      </c>
      <c r="C75" s="18">
        <f>(483.0/B75*100)</f>
        <v/>
      </c>
      <c r="D75" s="19" t="n">
        <v>4892</v>
      </c>
      <c r="E75" s="18" t="n">
        <v>357.47737626</v>
      </c>
      <c r="F75" s="20" t="n">
        <v>4.91829937</v>
      </c>
      <c r="G75" s="18" t="n">
        <v>367.16390294</v>
      </c>
      <c r="H75" s="20" t="n">
        <v>6.97763176</v>
      </c>
      <c r="I75" s="18" t="n">
        <v>358.71755534</v>
      </c>
      <c r="J75" s="20" t="n">
        <v>17.67561445</v>
      </c>
      <c r="K75" s="18" t="s">
        <v>404</v>
      </c>
      <c r="L75" s="20" t="s">
        <v>404</v>
      </c>
      <c r="M75" s="18" t="s">
        <v>404</v>
      </c>
      <c r="N75" s="20" t="s">
        <v>404</v>
      </c>
      <c r="O75" s="18" t="s">
        <v>404</v>
      </c>
      <c r="P75" s="20" t="s">
        <v>404</v>
      </c>
      <c r="Q75" s="18" t="n">
        <v>364.61064046</v>
      </c>
      <c r="R75" s="20" t="n">
        <v>14.48885023</v>
      </c>
    </row>
    <row r="76" spans="1:18">
      <c r="A76" s="15" t="s">
        <v>473</v>
      </c>
      <c r="B76" s="17" t="n">
        <v>14167</v>
      </c>
      <c r="C76" s="18">
        <f>(1400.0/B76*100)</f>
        <v/>
      </c>
      <c r="D76" s="19" t="n">
        <v>12767</v>
      </c>
      <c r="E76" s="18" t="n">
        <v>439.407045</v>
      </c>
      <c r="F76" s="20" t="n">
        <v>3.77028225</v>
      </c>
      <c r="G76" s="18" t="n">
        <v>445.71912652</v>
      </c>
      <c r="H76" s="20" t="n">
        <v>9.717018149999999</v>
      </c>
      <c r="I76" s="18" t="n">
        <v>386.2476441</v>
      </c>
      <c r="J76" s="20" t="n">
        <v>13.56131252</v>
      </c>
      <c r="K76" s="18" t="s">
        <v>404</v>
      </c>
      <c r="L76" s="20" t="s">
        <v>404</v>
      </c>
      <c r="M76" s="18" t="s">
        <v>404</v>
      </c>
      <c r="N76" s="20" t="s">
        <v>404</v>
      </c>
      <c r="O76" s="18" t="s">
        <v>404</v>
      </c>
      <c r="P76" s="20" t="s">
        <v>404</v>
      </c>
      <c r="Q76" s="18" t="n">
        <v>432.57772091</v>
      </c>
      <c r="R76" s="20" t="n">
        <v>11.71234584</v>
      </c>
    </row>
    <row r="77" spans="1:18">
      <c r="A77" s="15" t="s">
        <v>474</v>
      </c>
      <c r="B77" s="17" t="n">
        <v>6062</v>
      </c>
      <c r="C77" s="18">
        <f>(0.0/B77*100)</f>
        <v/>
      </c>
      <c r="D77" s="19" t="n">
        <v>6062</v>
      </c>
      <c r="E77" s="18" t="n">
        <v>433.35446784</v>
      </c>
      <c r="F77" s="20" t="n">
        <v>7.55684323</v>
      </c>
      <c r="G77" s="18" t="n">
        <v>438.53570779</v>
      </c>
      <c r="H77" s="20" t="n">
        <v>5.55048732</v>
      </c>
      <c r="I77" s="18" t="n">
        <v>401.77446444</v>
      </c>
      <c r="J77" s="20" t="n">
        <v>17.10869405</v>
      </c>
      <c r="K77" s="18" t="s">
        <v>404</v>
      </c>
      <c r="L77" s="20" t="s">
        <v>404</v>
      </c>
      <c r="M77" s="18" t="s">
        <v>404</v>
      </c>
      <c r="N77" s="20" t="s">
        <v>404</v>
      </c>
      <c r="O77" s="18" t="s">
        <v>404</v>
      </c>
      <c r="P77" s="20" t="s">
        <v>404</v>
      </c>
      <c r="Q77" s="18" t="n">
        <v>441.57961504</v>
      </c>
      <c r="R77" s="20" t="n">
        <v>7.54020967</v>
      </c>
    </row>
    <row r="78" spans="1:18">
      <c r="A78" s="15" t="s">
        <v>475</v>
      </c>
      <c r="B78" s="17" t="n">
        <v>5826</v>
      </c>
      <c r="C78" s="18">
        <f>(0.0/B78*100)</f>
        <v/>
      </c>
      <c r="D78" s="19" t="n">
        <v>5826</v>
      </c>
      <c r="E78" s="18" t="n">
        <v>484.00281634</v>
      </c>
      <c r="F78" s="20" t="n">
        <v>5.2399545</v>
      </c>
      <c r="G78" s="18" t="n">
        <v>496.79595687</v>
      </c>
      <c r="H78" s="20" t="n">
        <v>13.90048724</v>
      </c>
      <c r="I78" s="18" t="s">
        <v>404</v>
      </c>
      <c r="J78" s="20" t="s">
        <v>404</v>
      </c>
      <c r="K78" s="18" t="s">
        <v>404</v>
      </c>
      <c r="L78" s="20" t="s">
        <v>404</v>
      </c>
      <c r="M78" s="18" t="s">
        <v>404</v>
      </c>
      <c r="N78" s="20" t="s">
        <v>404</v>
      </c>
      <c r="O78" s="18" t="s">
        <v>404</v>
      </c>
      <c r="P78" s="20" t="s">
        <v>404</v>
      </c>
      <c r="Q78" s="18" t="n">
        <v>488.93247098</v>
      </c>
      <c r="R78" s="20" t="n">
        <v>7.11467713</v>
      </c>
    </row>
    <row customHeight="1" ht="25" r="79" spans="1:18">
      <c r="A79" s="15" t="s">
        <v>476</v>
      </c>
      <c r="B79" s="17" t="n">
        <v>1657</v>
      </c>
      <c r="C79" s="18">
        <f>(21.0/B79*100)</f>
        <v/>
      </c>
      <c r="D79" s="19" t="n">
        <v>1636</v>
      </c>
      <c r="E79" s="18" t="n">
        <v>470.68735272</v>
      </c>
      <c r="F79" s="20" t="n">
        <v>9.375759199999999</v>
      </c>
      <c r="G79" s="18" t="n">
        <v>476.93108952</v>
      </c>
      <c r="H79" s="20" t="n">
        <v>12.37687275</v>
      </c>
      <c r="I79" s="18" t="s">
        <v>404</v>
      </c>
      <c r="J79" s="20" t="s">
        <v>404</v>
      </c>
      <c r="K79" s="18" t="s">
        <v>404</v>
      </c>
      <c r="L79" s="20" t="s">
        <v>404</v>
      </c>
      <c r="M79" s="18" t="s">
        <v>404</v>
      </c>
      <c r="N79" s="20" t="s">
        <v>404</v>
      </c>
      <c r="O79" s="18" t="s">
        <v>404</v>
      </c>
      <c r="P79" s="20" t="s">
        <v>404</v>
      </c>
      <c r="Q79" s="18" t="n">
        <v>479.01712739</v>
      </c>
      <c r="R79" s="20" t="n">
        <v>15.71088435</v>
      </c>
    </row>
    <row r="80" spans="1:18">
      <c r="A80" s="15" t="s">
        <v>477</v>
      </c>
      <c r="B80" s="17" t="n">
        <v>7841</v>
      </c>
      <c r="C80" s="18">
        <f>(0.0/B80*100)</f>
        <v/>
      </c>
      <c r="D80" s="19" t="n">
        <v>7841</v>
      </c>
      <c r="E80" s="18" t="n">
        <v>429.31205773</v>
      </c>
      <c r="F80" s="20" t="n">
        <v>3.83550492</v>
      </c>
      <c r="G80" s="18" t="n">
        <v>414.91127596</v>
      </c>
      <c r="H80" s="20" t="n">
        <v>7.60704002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428.86941465</v>
      </c>
      <c r="F81" s="20" t="n">
        <v>4.20585692</v>
      </c>
      <c r="G81" s="18" t="n">
        <v>435.97521951</v>
      </c>
      <c r="H81" s="20" t="n">
        <v>7.20213418</v>
      </c>
      <c r="I81" s="18" t="n">
        <v>505.675185</v>
      </c>
      <c r="J81" s="20" t="n">
        <v>7.77493105</v>
      </c>
      <c r="K81" s="18" t="s">
        <v>404</v>
      </c>
      <c r="L81" s="20" t="s">
        <v>404</v>
      </c>
      <c r="M81" s="18" t="s">
        <v>404</v>
      </c>
      <c r="N81" s="20" t="s">
        <v>404</v>
      </c>
      <c r="O81" s="18" t="s">
        <v>404</v>
      </c>
      <c r="P81" s="20" t="s">
        <v>404</v>
      </c>
      <c r="Q81" s="18" t="n">
        <v>439.44691863</v>
      </c>
      <c r="R81" s="20" t="n">
        <v>15.87929703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505.11985963</v>
      </c>
      <c r="F7" s="20" t="n">
        <v>2.13549373</v>
      </c>
      <c r="G7" s="18" t="n">
        <v>496.84038555</v>
      </c>
      <c r="H7" s="20" t="n">
        <v>4.85490447</v>
      </c>
      <c r="I7" s="18" t="s">
        <v>404</v>
      </c>
      <c r="J7" s="20" t="s">
        <v>404</v>
      </c>
      <c r="K7" s="18" t="s">
        <v>404</v>
      </c>
      <c r="L7" s="20" t="s">
        <v>404</v>
      </c>
      <c r="M7" s="18" t="s">
        <v>404</v>
      </c>
      <c r="N7" s="20" t="s">
        <v>404</v>
      </c>
      <c r="O7" s="18" t="s">
        <v>404</v>
      </c>
      <c r="P7" s="20" t="s">
        <v>404</v>
      </c>
      <c r="Q7" s="18" t="n">
        <v>494.79372606</v>
      </c>
      <c r="R7" s="20" t="n">
        <v>8.397488969999999</v>
      </c>
    </row>
    <row r="8" spans="1:18">
      <c r="A8" s="15" t="s">
        <v>405</v>
      </c>
      <c r="B8" s="17" t="n">
        <v>7007</v>
      </c>
      <c r="C8" s="18">
        <f>(0.0/B8*100)</f>
        <v/>
      </c>
      <c r="D8" s="19" t="n">
        <v>7007</v>
      </c>
      <c r="E8" s="18" t="n">
        <v>488.32846821</v>
      </c>
      <c r="F8" s="20" t="n">
        <v>6.4702996</v>
      </c>
      <c r="G8" s="18" t="n">
        <v>483.07143333</v>
      </c>
      <c r="H8" s="20" t="n">
        <v>5.74691369</v>
      </c>
      <c r="I8" s="18" t="n">
        <v>466.6088784</v>
      </c>
      <c r="J8" s="20" t="n">
        <v>20.70904875</v>
      </c>
      <c r="K8" s="18" t="s">
        <v>404</v>
      </c>
      <c r="L8" s="20" t="s">
        <v>404</v>
      </c>
      <c r="M8" s="18" t="s">
        <v>404</v>
      </c>
      <c r="N8" s="20" t="s">
        <v>404</v>
      </c>
      <c r="O8" s="18" t="s">
        <v>404</v>
      </c>
      <c r="P8" s="20" t="s">
        <v>404</v>
      </c>
      <c r="Q8" s="18" t="n">
        <v>483.94524783</v>
      </c>
      <c r="R8" s="20" t="n">
        <v>20.50162558</v>
      </c>
    </row>
    <row r="9" spans="1:18">
      <c r="A9" s="15" t="s">
        <v>406</v>
      </c>
      <c r="B9" s="17" t="n">
        <v>9651</v>
      </c>
      <c r="C9" s="18">
        <f>(575.0/B9*100)</f>
        <v/>
      </c>
      <c r="D9" s="19" t="n">
        <v>9076</v>
      </c>
      <c r="E9" s="18" t="n">
        <v>505.78514422</v>
      </c>
      <c r="F9" s="20" t="n">
        <v>3.73353133</v>
      </c>
      <c r="G9" s="18" t="n">
        <v>488.55229856</v>
      </c>
      <c r="H9" s="20" t="n">
        <v>9.11869293</v>
      </c>
      <c r="I9" s="18" t="n">
        <v>506.54639319</v>
      </c>
      <c r="J9" s="20" t="n">
        <v>29.63683772</v>
      </c>
      <c r="K9" s="18" t="s">
        <v>404</v>
      </c>
      <c r="L9" s="20" t="s">
        <v>404</v>
      </c>
      <c r="M9" s="18" t="s">
        <v>404</v>
      </c>
      <c r="N9" s="20" t="s">
        <v>404</v>
      </c>
      <c r="O9" s="18" t="s">
        <v>404</v>
      </c>
      <c r="P9" s="20" t="s">
        <v>404</v>
      </c>
      <c r="Q9" s="18" t="n">
        <v>512.04585728</v>
      </c>
      <c r="R9" s="20" t="n">
        <v>17.07057836</v>
      </c>
    </row>
    <row r="10" spans="1:18">
      <c r="A10" s="15" t="s">
        <v>407</v>
      </c>
      <c r="B10" s="17" t="n">
        <v>20058</v>
      </c>
      <c r="C10" s="18">
        <f>(3112.0/B10*100)</f>
        <v/>
      </c>
      <c r="D10" s="19" t="n">
        <v>16946</v>
      </c>
      <c r="E10" s="18" t="n">
        <v>528.15238502</v>
      </c>
      <c r="F10" s="20" t="n">
        <v>2.70940182</v>
      </c>
      <c r="G10" s="18" t="n">
        <v>523.53150966</v>
      </c>
      <c r="H10" s="20" t="n">
        <v>4.83299759</v>
      </c>
      <c r="I10" s="18" t="n">
        <v>574.86121621</v>
      </c>
      <c r="J10" s="20" t="n">
        <v>10.5507028</v>
      </c>
      <c r="K10" s="18" t="s">
        <v>404</v>
      </c>
      <c r="L10" s="20" t="s">
        <v>404</v>
      </c>
      <c r="M10" s="18" t="s">
        <v>404</v>
      </c>
      <c r="N10" s="20" t="s">
        <v>404</v>
      </c>
      <c r="O10" s="18" t="s">
        <v>404</v>
      </c>
      <c r="P10" s="20" t="s">
        <v>404</v>
      </c>
      <c r="Q10" s="18" t="n">
        <v>508.41975604</v>
      </c>
      <c r="R10" s="20" t="n">
        <v>18.6674731</v>
      </c>
    </row>
    <row r="11" spans="1:18">
      <c r="A11" s="15" t="s">
        <v>408</v>
      </c>
      <c r="B11" s="17" t="n">
        <v>7053</v>
      </c>
      <c r="C11" s="18">
        <f>(137.0/B11*100)</f>
        <v/>
      </c>
      <c r="D11" s="19" t="n">
        <v>6916</v>
      </c>
      <c r="E11" s="18" t="n">
        <v>461.6733406</v>
      </c>
      <c r="F11" s="20" t="n">
        <v>3.10250882</v>
      </c>
      <c r="G11" s="18" t="n">
        <v>454.13209665</v>
      </c>
      <c r="H11" s="20" t="n">
        <v>13.14742151</v>
      </c>
      <c r="I11" s="18" t="n">
        <v>423.48994856</v>
      </c>
      <c r="J11" s="20" t="n">
        <v>17.55221623</v>
      </c>
      <c r="K11" s="18" t="s">
        <v>404</v>
      </c>
      <c r="L11" s="20" t="s">
        <v>404</v>
      </c>
      <c r="M11" s="18" t="s">
        <v>404</v>
      </c>
      <c r="N11" s="20" t="s">
        <v>404</v>
      </c>
      <c r="O11" s="18" t="s">
        <v>404</v>
      </c>
      <c r="P11" s="20" t="s">
        <v>404</v>
      </c>
      <c r="Q11" s="18" t="n">
        <v>450.02626805</v>
      </c>
      <c r="R11" s="20" t="n">
        <v>23.27408237</v>
      </c>
    </row>
    <row r="12" spans="1:18">
      <c r="A12" s="15" t="s">
        <v>409</v>
      </c>
      <c r="B12" s="17" t="n">
        <v>6894</v>
      </c>
      <c r="C12" s="18">
        <f>(106.0/B12*100)</f>
        <v/>
      </c>
      <c r="D12" s="19" t="n">
        <v>6788</v>
      </c>
      <c r="E12" s="18" t="n">
        <v>485.44173689</v>
      </c>
      <c r="F12" s="20" t="n">
        <v>4.82919694</v>
      </c>
      <c r="G12" s="18" t="n">
        <v>490.83206466</v>
      </c>
      <c r="H12" s="20" t="n">
        <v>5.23473989</v>
      </c>
      <c r="I12" s="18" t="n">
        <v>410.91425449</v>
      </c>
      <c r="J12" s="20" t="n">
        <v>10.00626974</v>
      </c>
      <c r="K12" s="18" t="s">
        <v>404</v>
      </c>
      <c r="L12" s="20" t="s">
        <v>404</v>
      </c>
      <c r="M12" s="18" t="s">
        <v>404</v>
      </c>
      <c r="N12" s="20" t="s">
        <v>404</v>
      </c>
      <c r="O12" s="18" t="s">
        <v>404</v>
      </c>
      <c r="P12" s="20" t="s">
        <v>404</v>
      </c>
      <c r="Q12" s="18" t="n">
        <v>460.22295944</v>
      </c>
      <c r="R12" s="20" t="n">
        <v>18.42579701</v>
      </c>
    </row>
    <row r="13" spans="1:18">
      <c r="A13" s="15" t="s">
        <v>410</v>
      </c>
      <c r="B13" s="17" t="n">
        <v>7161</v>
      </c>
      <c r="C13" s="18">
        <f>(1175.0/B13*100)</f>
        <v/>
      </c>
      <c r="D13" s="19" t="n">
        <v>5986</v>
      </c>
      <c r="E13" s="18" t="n">
        <v>502.43977187</v>
      </c>
      <c r="F13" s="20" t="n">
        <v>2.81020829</v>
      </c>
      <c r="G13" s="18" t="n">
        <v>493.0684888</v>
      </c>
      <c r="H13" s="20" t="n">
        <v>9.12990267</v>
      </c>
      <c r="I13" s="18" t="n">
        <v>501.03250557</v>
      </c>
      <c r="J13" s="20" t="n">
        <v>8.45176485</v>
      </c>
      <c r="K13" s="18" t="s">
        <v>404</v>
      </c>
      <c r="L13" s="20" t="s">
        <v>404</v>
      </c>
      <c r="M13" s="18" t="s">
        <v>404</v>
      </c>
      <c r="N13" s="20" t="s">
        <v>404</v>
      </c>
      <c r="O13" s="18" t="s">
        <v>404</v>
      </c>
      <c r="P13" s="20" t="s">
        <v>404</v>
      </c>
      <c r="Q13" s="18" t="n">
        <v>476.49049328</v>
      </c>
      <c r="R13" s="20" t="n">
        <v>13.99540868</v>
      </c>
    </row>
    <row r="14" spans="1:18">
      <c r="A14" s="15" t="s">
        <v>411</v>
      </c>
      <c r="B14" s="17" t="n">
        <v>5587</v>
      </c>
      <c r="C14" s="18">
        <f>(233.0/B14*100)</f>
        <v/>
      </c>
      <c r="D14" s="19" t="n">
        <v>5354</v>
      </c>
      <c r="E14" s="18" t="n">
        <v>517.51649133</v>
      </c>
      <c r="F14" s="20" t="n">
        <v>2.79367985</v>
      </c>
      <c r="G14" s="18" t="n">
        <v>523.59278939</v>
      </c>
      <c r="H14" s="20" t="n">
        <v>4.17196523</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529.40820349</v>
      </c>
      <c r="F15" s="20" t="n">
        <v>3.7117304</v>
      </c>
      <c r="G15" s="18" t="n">
        <v>523.14089969</v>
      </c>
      <c r="H15" s="20" t="n">
        <v>3.62192634</v>
      </c>
      <c r="I15" s="18" t="n">
        <v>557.7863252</v>
      </c>
      <c r="J15" s="20" t="n">
        <v>24.52307226</v>
      </c>
      <c r="K15" s="18" t="s">
        <v>404</v>
      </c>
      <c r="L15" s="20" t="s">
        <v>404</v>
      </c>
      <c r="M15" s="18" t="s">
        <v>404</v>
      </c>
      <c r="N15" s="20" t="s">
        <v>404</v>
      </c>
      <c r="O15" s="18" t="s">
        <v>404</v>
      </c>
      <c r="P15" s="20" t="s">
        <v>404</v>
      </c>
      <c r="Q15" s="18" t="n">
        <v>520.77046324</v>
      </c>
      <c r="R15" s="20" t="n">
        <v>23.34397843</v>
      </c>
    </row>
    <row r="16" spans="1:18">
      <c r="A16" s="15" t="s">
        <v>413</v>
      </c>
      <c r="B16" s="17" t="n">
        <v>6108</v>
      </c>
      <c r="C16" s="18">
        <f>(495.0/B16*100)</f>
        <v/>
      </c>
      <c r="D16" s="19" t="n">
        <v>5613</v>
      </c>
      <c r="E16" s="18" t="n">
        <v>500.23511255</v>
      </c>
      <c r="F16" s="20" t="n">
        <v>5.45183517</v>
      </c>
      <c r="G16" s="18" t="n">
        <v>508.93995311</v>
      </c>
      <c r="H16" s="20" t="n">
        <v>7.13371888</v>
      </c>
      <c r="I16" s="18" t="n">
        <v>453.02800843</v>
      </c>
      <c r="J16" s="20" t="n">
        <v>23.24152593</v>
      </c>
      <c r="K16" s="18" t="s">
        <v>404</v>
      </c>
      <c r="L16" s="20" t="s">
        <v>404</v>
      </c>
      <c r="M16" s="18" t="s">
        <v>404</v>
      </c>
      <c r="N16" s="20" t="s">
        <v>404</v>
      </c>
      <c r="O16" s="18" t="s">
        <v>404</v>
      </c>
      <c r="P16" s="20" t="s">
        <v>404</v>
      </c>
      <c r="Q16" s="18" t="n">
        <v>543.98427496</v>
      </c>
      <c r="R16" s="20" t="n">
        <v>28.77772432</v>
      </c>
    </row>
    <row r="17" spans="1:18">
      <c r="A17" s="15" t="s">
        <v>414</v>
      </c>
      <c r="B17" s="17" t="n">
        <v>6504</v>
      </c>
      <c r="C17" s="18">
        <f>(1325.0/B17*100)</f>
        <v/>
      </c>
      <c r="D17" s="19" t="n">
        <v>5179</v>
      </c>
      <c r="E17" s="18" t="n">
        <v>505.98676598</v>
      </c>
      <c r="F17" s="20" t="n">
        <v>6.87962119</v>
      </c>
      <c r="G17" s="18" t="n">
        <v>506.12178322</v>
      </c>
      <c r="H17" s="20" t="n">
        <v>6.95289131</v>
      </c>
      <c r="I17" s="18" t="n">
        <v>555.97821015</v>
      </c>
      <c r="J17" s="20" t="n">
        <v>18.13321394</v>
      </c>
      <c r="K17" s="18" t="s">
        <v>404</v>
      </c>
      <c r="L17" s="20" t="s">
        <v>404</v>
      </c>
      <c r="M17" s="18" t="s">
        <v>404</v>
      </c>
      <c r="N17" s="20" t="s">
        <v>404</v>
      </c>
      <c r="O17" s="18" t="s">
        <v>404</v>
      </c>
      <c r="P17" s="20" t="s">
        <v>404</v>
      </c>
      <c r="Q17" s="18" t="n">
        <v>534.60807015</v>
      </c>
      <c r="R17" s="20" t="n">
        <v>18.56121943</v>
      </c>
    </row>
    <row r="18" spans="1:18">
      <c r="A18" s="15" t="s">
        <v>415</v>
      </c>
      <c r="B18" s="17" t="n">
        <v>5532</v>
      </c>
      <c r="C18" s="18">
        <f>(0.0/B18*100)</f>
        <v/>
      </c>
      <c r="D18" s="19" t="n">
        <v>5532</v>
      </c>
      <c r="E18" s="18" t="n">
        <v>465.63104866</v>
      </c>
      <c r="F18" s="20" t="n">
        <v>6.3011811</v>
      </c>
      <c r="G18" s="18" t="n">
        <v>473.60203607</v>
      </c>
      <c r="H18" s="20" t="n">
        <v>6.9586964</v>
      </c>
      <c r="I18" s="18" t="n">
        <v>452.51928893</v>
      </c>
      <c r="J18" s="20" t="n">
        <v>31.7941718</v>
      </c>
      <c r="K18" s="18" t="s">
        <v>404</v>
      </c>
      <c r="L18" s="20" t="s">
        <v>404</v>
      </c>
      <c r="M18" s="18" t="s">
        <v>404</v>
      </c>
      <c r="N18" s="20" t="s">
        <v>404</v>
      </c>
      <c r="O18" s="18" t="s">
        <v>404</v>
      </c>
      <c r="P18" s="20" t="s">
        <v>404</v>
      </c>
      <c r="Q18" s="18" t="n">
        <v>412.07979162</v>
      </c>
      <c r="R18" s="20" t="n">
        <v>29.12129008</v>
      </c>
    </row>
    <row r="19" spans="1:18">
      <c r="A19" s="15" t="s">
        <v>416</v>
      </c>
      <c r="B19" s="17" t="n">
        <v>5658</v>
      </c>
      <c r="C19" s="18">
        <f>(327.0/B19*100)</f>
        <v/>
      </c>
      <c r="D19" s="19" t="n">
        <v>5331</v>
      </c>
      <c r="E19" s="18" t="n">
        <v>468.72761412</v>
      </c>
      <c r="F19" s="20" t="n">
        <v>4.41184448</v>
      </c>
      <c r="G19" s="18" t="n">
        <v>480.09006755</v>
      </c>
      <c r="H19" s="20" t="n">
        <v>11.19888892</v>
      </c>
      <c r="I19" s="18" t="n">
        <v>496.60113264</v>
      </c>
      <c r="J19" s="20" t="n">
        <v>31.80045841</v>
      </c>
      <c r="K19" s="18" t="s">
        <v>404</v>
      </c>
      <c r="L19" s="20" t="s">
        <v>404</v>
      </c>
      <c r="M19" s="18" t="s">
        <v>404</v>
      </c>
      <c r="N19" s="20" t="s">
        <v>404</v>
      </c>
      <c r="O19" s="18" t="s">
        <v>404</v>
      </c>
      <c r="P19" s="20" t="s">
        <v>404</v>
      </c>
      <c r="Q19" s="18" t="n">
        <v>419.67140333</v>
      </c>
      <c r="R19" s="20" t="n">
        <v>23.19432175</v>
      </c>
    </row>
    <row r="20" spans="1:18">
      <c r="A20" s="15" t="s">
        <v>417</v>
      </c>
      <c r="B20" s="17" t="n">
        <v>3371</v>
      </c>
      <c r="C20" s="18">
        <f>(24.0/B20*100)</f>
        <v/>
      </c>
      <c r="D20" s="19" t="n">
        <v>3347</v>
      </c>
      <c r="E20" s="18" t="n">
        <v>480.43661932</v>
      </c>
      <c r="F20" s="20" t="n">
        <v>2.18802509</v>
      </c>
      <c r="G20" s="18" t="n">
        <v>489.64751794</v>
      </c>
      <c r="H20" s="20" t="n">
        <v>4.32208714</v>
      </c>
      <c r="I20" s="18" t="n">
        <v>426.40696842</v>
      </c>
      <c r="J20" s="20" t="n">
        <v>18.78917593</v>
      </c>
      <c r="K20" s="18" t="s">
        <v>404</v>
      </c>
      <c r="L20" s="20" t="s">
        <v>404</v>
      </c>
      <c r="M20" s="18" t="s">
        <v>404</v>
      </c>
      <c r="N20" s="20" t="s">
        <v>404</v>
      </c>
      <c r="O20" s="18" t="s">
        <v>404</v>
      </c>
      <c r="P20" s="20" t="s">
        <v>404</v>
      </c>
      <c r="Q20" s="18" t="n">
        <v>477.39201534</v>
      </c>
      <c r="R20" s="20" t="n">
        <v>9.61885352</v>
      </c>
    </row>
    <row r="21" spans="1:18">
      <c r="A21" s="15" t="s">
        <v>418</v>
      </c>
      <c r="B21" s="17" t="n">
        <v>5741</v>
      </c>
      <c r="C21" s="18">
        <f>(0.0/B21*100)</f>
        <v/>
      </c>
      <c r="D21" s="19" t="n">
        <v>5741</v>
      </c>
      <c r="E21" s="18" t="n">
        <v>519.92811015</v>
      </c>
      <c r="F21" s="20" t="n">
        <v>3.30845807</v>
      </c>
      <c r="G21" s="18" t="n">
        <v>527.77520402</v>
      </c>
      <c r="H21" s="20" t="n">
        <v>5.25251428</v>
      </c>
      <c r="I21" s="18" t="n">
        <v>511.53940143</v>
      </c>
      <c r="J21" s="20" t="n">
        <v>7.28365803</v>
      </c>
      <c r="K21" s="18" t="s">
        <v>404</v>
      </c>
      <c r="L21" s="20" t="s">
        <v>404</v>
      </c>
      <c r="M21" s="18" t="s">
        <v>404</v>
      </c>
      <c r="N21" s="20" t="s">
        <v>404</v>
      </c>
      <c r="O21" s="18" t="s">
        <v>404</v>
      </c>
      <c r="P21" s="20" t="s">
        <v>404</v>
      </c>
      <c r="Q21" s="18" t="n">
        <v>507.63619756</v>
      </c>
      <c r="R21" s="20" t="n">
        <v>10.18603812</v>
      </c>
    </row>
    <row r="22" spans="1:18">
      <c r="A22" s="15" t="s">
        <v>419</v>
      </c>
      <c r="B22" s="17" t="n">
        <v>6598</v>
      </c>
      <c r="C22" s="18">
        <f>(0.0/B22*100)</f>
        <v/>
      </c>
      <c r="D22" s="19" t="n">
        <v>6598</v>
      </c>
      <c r="E22" s="18" t="n">
        <v>476.19862087</v>
      </c>
      <c r="F22" s="20" t="n">
        <v>4.90986801</v>
      </c>
      <c r="G22" s="18" t="n">
        <v>482.95549155</v>
      </c>
      <c r="H22" s="20" t="n">
        <v>17.38249814</v>
      </c>
      <c r="I22" s="18" t="n">
        <v>499.77848672</v>
      </c>
      <c r="J22" s="20" t="n">
        <v>29.33487193</v>
      </c>
      <c r="K22" s="18" t="s">
        <v>404</v>
      </c>
      <c r="L22" s="20" t="s">
        <v>404</v>
      </c>
      <c r="M22" s="18" t="s">
        <v>404</v>
      </c>
      <c r="N22" s="20" t="s">
        <v>404</v>
      </c>
      <c r="O22" s="18" t="s">
        <v>404</v>
      </c>
      <c r="P22" s="20" t="s">
        <v>404</v>
      </c>
      <c r="Q22" s="18" t="n">
        <v>502.78081766</v>
      </c>
      <c r="R22" s="20" t="n">
        <v>32.74983643</v>
      </c>
    </row>
    <row r="23" spans="1:18">
      <c r="A23" s="15" t="s">
        <v>420</v>
      </c>
      <c r="B23" s="17" t="n">
        <v>11583</v>
      </c>
      <c r="C23" s="18">
        <f>(3185.0/B23*100)</f>
        <v/>
      </c>
      <c r="D23" s="19" t="n">
        <v>8398</v>
      </c>
      <c r="E23" s="18" t="n">
        <v>489.25141951</v>
      </c>
      <c r="F23" s="20" t="n">
        <v>4.13896835</v>
      </c>
      <c r="G23" s="18" t="n">
        <v>487.60114016</v>
      </c>
      <c r="H23" s="20" t="n">
        <v>14.54887323</v>
      </c>
      <c r="I23" s="18" t="n">
        <v>471.15256927</v>
      </c>
      <c r="J23" s="20" t="n">
        <v>22.80420938</v>
      </c>
      <c r="K23" s="18" t="s">
        <v>404</v>
      </c>
      <c r="L23" s="20" t="s">
        <v>404</v>
      </c>
      <c r="M23" s="18" t="s">
        <v>404</v>
      </c>
      <c r="N23" s="20" t="s">
        <v>404</v>
      </c>
      <c r="O23" s="18" t="s">
        <v>404</v>
      </c>
      <c r="P23" s="20" t="s">
        <v>404</v>
      </c>
      <c r="Q23" s="18" t="n">
        <v>506.69524657</v>
      </c>
      <c r="R23" s="20" t="n">
        <v>13.34238989</v>
      </c>
    </row>
    <row r="24" spans="1:18">
      <c r="A24" s="15" t="s">
        <v>421</v>
      </c>
      <c r="B24" s="17" t="n">
        <v>6647</v>
      </c>
      <c r="C24" s="18">
        <f>(0.0/B24*100)</f>
        <v/>
      </c>
      <c r="D24" s="19" t="n">
        <v>6647</v>
      </c>
      <c r="E24" s="18" t="n">
        <v>516.62272536</v>
      </c>
      <c r="F24" s="20" t="n">
        <v>4.00331845</v>
      </c>
      <c r="G24" s="18" t="n">
        <v>512.95253224</v>
      </c>
      <c r="H24" s="20" t="n">
        <v>8.78799719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524.39067617</v>
      </c>
      <c r="F25" s="20" t="n">
        <v>4.11535509</v>
      </c>
      <c r="G25" s="18" t="n">
        <v>503.60314194</v>
      </c>
      <c r="H25" s="20" t="n">
        <v>7.23546961</v>
      </c>
      <c r="I25" s="18" t="n">
        <v>428.82939861</v>
      </c>
      <c r="J25" s="20" t="n">
        <v>33.92674441</v>
      </c>
      <c r="K25" s="18" t="s">
        <v>404</v>
      </c>
      <c r="L25" s="20" t="s">
        <v>404</v>
      </c>
      <c r="M25" s="18" t="s">
        <v>404</v>
      </c>
      <c r="N25" s="20" t="s">
        <v>404</v>
      </c>
      <c r="O25" s="18" t="s">
        <v>404</v>
      </c>
      <c r="P25" s="20" t="s">
        <v>404</v>
      </c>
      <c r="Q25" s="18" t="n">
        <v>517.60019994</v>
      </c>
      <c r="R25" s="20" t="n">
        <v>21.40558433</v>
      </c>
    </row>
    <row r="26" spans="1:18">
      <c r="A26" s="15" t="s">
        <v>423</v>
      </c>
      <c r="B26" s="17" t="n">
        <v>4869</v>
      </c>
      <c r="C26" s="18">
        <f>(11.0/B26*100)</f>
        <v/>
      </c>
      <c r="D26" s="19" t="n">
        <v>4858</v>
      </c>
      <c r="E26" s="18" t="n">
        <v>487.8418116</v>
      </c>
      <c r="F26" s="20" t="n">
        <v>1.91664198</v>
      </c>
      <c r="G26" s="18" t="n">
        <v>492.56311078</v>
      </c>
      <c r="H26" s="20" t="n">
        <v>13.33368205</v>
      </c>
      <c r="I26" s="18" t="n">
        <v>468.84242157</v>
      </c>
      <c r="J26" s="20" t="n">
        <v>18.3846845</v>
      </c>
      <c r="K26" s="18" t="s">
        <v>404</v>
      </c>
      <c r="L26" s="20" t="s">
        <v>404</v>
      </c>
      <c r="M26" s="18" t="s">
        <v>404</v>
      </c>
      <c r="N26" s="20" t="s">
        <v>404</v>
      </c>
      <c r="O26" s="18" t="s">
        <v>404</v>
      </c>
      <c r="P26" s="20" t="s">
        <v>404</v>
      </c>
      <c r="Q26" s="18" t="n">
        <v>496.19902029</v>
      </c>
      <c r="R26" s="20" t="n">
        <v>20.35130985</v>
      </c>
    </row>
    <row r="27" spans="1:18">
      <c r="A27" s="15" t="s">
        <v>424</v>
      </c>
      <c r="B27" s="17" t="n">
        <v>5299</v>
      </c>
      <c r="C27" s="18">
        <f>(0.0/B27*100)</f>
        <v/>
      </c>
      <c r="D27" s="19" t="n">
        <v>5299</v>
      </c>
      <c r="E27" s="18" t="n">
        <v>477.25219126</v>
      </c>
      <c r="F27" s="20" t="n">
        <v>1.64864628</v>
      </c>
      <c r="G27" s="18" t="n">
        <v>484.73475106</v>
      </c>
      <c r="H27" s="20" t="n">
        <v>2.52354591</v>
      </c>
      <c r="I27" s="18" t="n">
        <v>436.54680689</v>
      </c>
      <c r="J27" s="20" t="n">
        <v>17.3454736</v>
      </c>
      <c r="K27" s="18" t="s">
        <v>404</v>
      </c>
      <c r="L27" s="20" t="s">
        <v>404</v>
      </c>
      <c r="M27" s="18" t="s">
        <v>404</v>
      </c>
      <c r="N27" s="20" t="s">
        <v>404</v>
      </c>
      <c r="O27" s="18" t="s">
        <v>404</v>
      </c>
      <c r="P27" s="20" t="s">
        <v>404</v>
      </c>
      <c r="Q27" s="18" t="n">
        <v>545.1557013</v>
      </c>
      <c r="R27" s="20" t="n">
        <v>5.92266103</v>
      </c>
    </row>
    <row r="28" spans="1:18">
      <c r="A28" s="15" t="s">
        <v>425</v>
      </c>
      <c r="B28" s="17" t="n">
        <v>7568</v>
      </c>
      <c r="C28" s="18">
        <f>(577.0/B28*100)</f>
        <v/>
      </c>
      <c r="D28" s="19" t="n">
        <v>6991</v>
      </c>
      <c r="E28" s="18" t="n">
        <v>425.22318693</v>
      </c>
      <c r="F28" s="20" t="n">
        <v>3.15761422</v>
      </c>
      <c r="G28" s="18" t="n">
        <v>422.88832811</v>
      </c>
      <c r="H28" s="20" t="n">
        <v>7.81896392</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505.42192575</v>
      </c>
      <c r="F29" s="20" t="n">
        <v>7.83159729</v>
      </c>
      <c r="G29" s="18" t="n">
        <v>507.94085291</v>
      </c>
      <c r="H29" s="20" t="n">
        <v>13.54180073</v>
      </c>
      <c r="I29" s="18" t="n">
        <v>485.11514984</v>
      </c>
      <c r="J29" s="20" t="n">
        <v>11.57716724</v>
      </c>
      <c r="K29" s="18" t="s">
        <v>404</v>
      </c>
      <c r="L29" s="20" t="s">
        <v>404</v>
      </c>
      <c r="M29" s="18" t="s">
        <v>404</v>
      </c>
      <c r="N29" s="20" t="s">
        <v>404</v>
      </c>
      <c r="O29" s="18" t="s">
        <v>404</v>
      </c>
      <c r="P29" s="20" t="s">
        <v>404</v>
      </c>
      <c r="Q29" s="18" t="n">
        <v>535.44969426</v>
      </c>
      <c r="R29" s="20" t="n">
        <v>40.36418304</v>
      </c>
    </row>
    <row r="30" spans="1:18">
      <c r="A30" s="15" t="s">
        <v>427</v>
      </c>
      <c r="B30" s="17" t="n">
        <v>4520</v>
      </c>
      <c r="C30" s="18">
        <f>(1053.0/B30*100)</f>
        <v/>
      </c>
      <c r="D30" s="19" t="n">
        <v>3467</v>
      </c>
      <c r="E30" s="18" t="n">
        <v>515.8933861</v>
      </c>
      <c r="F30" s="20" t="n">
        <v>3.30401932</v>
      </c>
      <c r="G30" s="18" t="n">
        <v>474.66490664</v>
      </c>
      <c r="H30" s="20" t="n">
        <v>15.42678659</v>
      </c>
      <c r="I30" s="18" t="n">
        <v>466.27942076</v>
      </c>
      <c r="J30" s="20" t="n">
        <v>11.42206963</v>
      </c>
      <c r="K30" s="18" t="s">
        <v>404</v>
      </c>
      <c r="L30" s="20" t="s">
        <v>404</v>
      </c>
      <c r="M30" s="18" t="s">
        <v>404</v>
      </c>
      <c r="N30" s="20" t="s">
        <v>404</v>
      </c>
      <c r="O30" s="18" t="s">
        <v>404</v>
      </c>
      <c r="P30" s="20" t="s">
        <v>404</v>
      </c>
      <c r="Q30" s="18" t="n">
        <v>493.20205091</v>
      </c>
      <c r="R30" s="20" t="n">
        <v>18.74365882</v>
      </c>
    </row>
    <row r="31" spans="1:18">
      <c r="A31" s="15" t="s">
        <v>428</v>
      </c>
      <c r="B31" s="17" t="n">
        <v>5456</v>
      </c>
      <c r="C31" s="18">
        <f>(502.0/B31*100)</f>
        <v/>
      </c>
      <c r="D31" s="19" t="n">
        <v>4954</v>
      </c>
      <c r="E31" s="18" t="n">
        <v>514.88393866</v>
      </c>
      <c r="F31" s="20" t="n">
        <v>3.33022486</v>
      </c>
      <c r="G31" s="18" t="n">
        <v>511.45387048</v>
      </c>
      <c r="H31" s="20" t="n">
        <v>5.22892988</v>
      </c>
      <c r="I31" s="18" t="n">
        <v>505.9367004</v>
      </c>
      <c r="J31" s="20" t="n">
        <v>11.94714589</v>
      </c>
      <c r="K31" s="18" t="s">
        <v>404</v>
      </c>
      <c r="L31" s="20" t="s">
        <v>404</v>
      </c>
      <c r="M31" s="18" t="s">
        <v>404</v>
      </c>
      <c r="N31" s="20" t="s">
        <v>404</v>
      </c>
      <c r="O31" s="18" t="s">
        <v>404</v>
      </c>
      <c r="P31" s="20" t="s">
        <v>404</v>
      </c>
      <c r="Q31" s="18" t="n">
        <v>518.2105907500001</v>
      </c>
      <c r="R31" s="20" t="n">
        <v>12.98636363</v>
      </c>
    </row>
    <row r="32" spans="1:18">
      <c r="A32" s="15" t="s">
        <v>429</v>
      </c>
      <c r="B32" s="17" t="n">
        <v>4478</v>
      </c>
      <c r="C32" s="18">
        <f>(0.0/B32*100)</f>
        <v/>
      </c>
      <c r="D32" s="19" t="n">
        <v>4478</v>
      </c>
      <c r="E32" s="18" t="n">
        <v>506.06114432</v>
      </c>
      <c r="F32" s="20" t="n">
        <v>2.79789644</v>
      </c>
      <c r="G32" s="18" t="n">
        <v>498.54048062</v>
      </c>
      <c r="H32" s="20" t="n">
        <v>10.05386994</v>
      </c>
      <c r="I32" s="18" t="n">
        <v>532.45615257</v>
      </c>
      <c r="J32" s="20" t="n">
        <v>16.58765802</v>
      </c>
      <c r="K32" s="18" t="s">
        <v>404</v>
      </c>
      <c r="L32" s="20" t="s">
        <v>404</v>
      </c>
      <c r="M32" s="18" t="s">
        <v>404</v>
      </c>
      <c r="N32" s="20" t="s">
        <v>404</v>
      </c>
      <c r="O32" s="18" t="s">
        <v>404</v>
      </c>
      <c r="P32" s="20" t="s">
        <v>404</v>
      </c>
      <c r="Q32" s="18" t="n">
        <v>484.72734733</v>
      </c>
      <c r="R32" s="20" t="n">
        <v>7.66065116</v>
      </c>
    </row>
    <row r="33" spans="1:18">
      <c r="A33" s="15" t="s">
        <v>430</v>
      </c>
      <c r="B33" s="17" t="n">
        <v>7325</v>
      </c>
      <c r="C33" s="18">
        <f>(29.0/B33*100)</f>
        <v/>
      </c>
      <c r="D33" s="19" t="n">
        <v>7296</v>
      </c>
      <c r="E33" s="18" t="n">
        <v>509.53389206</v>
      </c>
      <c r="F33" s="20" t="n">
        <v>3.3271736</v>
      </c>
      <c r="G33" s="18" t="n">
        <v>503.8080638</v>
      </c>
      <c r="H33" s="20" t="n">
        <v>8.283301659999999</v>
      </c>
      <c r="I33" s="18" t="n">
        <v>420.73071339</v>
      </c>
      <c r="J33" s="20" t="n">
        <v>5.67405709</v>
      </c>
      <c r="K33" s="18" t="s">
        <v>404</v>
      </c>
      <c r="L33" s="20" t="s">
        <v>404</v>
      </c>
      <c r="M33" s="18" t="s">
        <v>404</v>
      </c>
      <c r="N33" s="20" t="s">
        <v>404</v>
      </c>
      <c r="O33" s="18" t="s">
        <v>404</v>
      </c>
      <c r="P33" s="20" t="s">
        <v>404</v>
      </c>
      <c r="Q33" s="18" t="n">
        <v>515.01618894</v>
      </c>
      <c r="R33" s="20" t="n">
        <v>23.25240098</v>
      </c>
    </row>
    <row r="34" spans="1:18">
      <c r="A34" s="15" t="s">
        <v>431</v>
      </c>
      <c r="B34" s="17" t="n">
        <v>6350</v>
      </c>
      <c r="C34" s="18">
        <f>(0.0/B34*100)</f>
        <v/>
      </c>
      <c r="D34" s="19" t="n">
        <v>6350</v>
      </c>
      <c r="E34" s="18" t="n">
        <v>442.06419212</v>
      </c>
      <c r="F34" s="20" t="n">
        <v>5.43599671</v>
      </c>
      <c r="G34" s="18" t="n">
        <v>468.2695153</v>
      </c>
      <c r="H34" s="20" t="n">
        <v>6.67346078</v>
      </c>
      <c r="I34" s="18" t="n">
        <v>428.74588183</v>
      </c>
      <c r="J34" s="20" t="n">
        <v>41.16416166</v>
      </c>
      <c r="K34" s="18" t="s">
        <v>404</v>
      </c>
      <c r="L34" s="20" t="s">
        <v>404</v>
      </c>
      <c r="M34" s="18" t="s">
        <v>404</v>
      </c>
      <c r="N34" s="20" t="s">
        <v>404</v>
      </c>
      <c r="O34" s="18" t="s">
        <v>404</v>
      </c>
      <c r="P34" s="20" t="s">
        <v>404</v>
      </c>
      <c r="Q34" s="18" t="n">
        <v>463.11632235</v>
      </c>
      <c r="R34" s="20" t="n">
        <v>11.98691744</v>
      </c>
    </row>
    <row r="35" spans="1:18">
      <c r="A35" s="15" t="s">
        <v>432</v>
      </c>
      <c r="B35" s="17" t="n">
        <v>6406</v>
      </c>
      <c r="C35" s="18">
        <f>(450.0/B35*100)</f>
        <v/>
      </c>
      <c r="D35" s="19" t="n">
        <v>5956</v>
      </c>
      <c r="E35" s="18" t="n">
        <v>506.05620799</v>
      </c>
      <c r="F35" s="20" t="n">
        <v>1.980051</v>
      </c>
      <c r="G35" s="18" t="n">
        <v>513.72000007</v>
      </c>
      <c r="H35" s="20" t="n">
        <v>2.17172163</v>
      </c>
      <c r="I35" s="18" t="n">
        <v>480.29015198</v>
      </c>
      <c r="J35" s="20" t="n">
        <v>4.18430938</v>
      </c>
      <c r="K35" s="18" t="s">
        <v>404</v>
      </c>
      <c r="L35" s="20" t="s">
        <v>404</v>
      </c>
      <c r="M35" s="18" t="s">
        <v>404</v>
      </c>
      <c r="N35" s="20" t="s">
        <v>404</v>
      </c>
      <c r="O35" s="18" t="s">
        <v>404</v>
      </c>
      <c r="P35" s="20" t="s">
        <v>404</v>
      </c>
      <c r="Q35" s="18" t="n">
        <v>499.76681166</v>
      </c>
      <c r="R35" s="20" t="n">
        <v>5.50502287</v>
      </c>
    </row>
    <row r="36" spans="1:18">
      <c r="A36" s="15" t="s">
        <v>433</v>
      </c>
      <c r="B36" s="17" t="n">
        <v>6736</v>
      </c>
      <c r="C36" s="18">
        <f>(195.0/B36*100)</f>
        <v/>
      </c>
      <c r="D36" s="19" t="n">
        <v>6541</v>
      </c>
      <c r="E36" s="18" t="n">
        <v>498.91804371</v>
      </c>
      <c r="F36" s="20" t="n">
        <v>3.00778652</v>
      </c>
      <c r="G36" s="18" t="n">
        <v>485.99024661</v>
      </c>
      <c r="H36" s="20" t="n">
        <v>5.99904472</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499.39126754</v>
      </c>
      <c r="F37" s="20" t="n">
        <v>4.4384716</v>
      </c>
      <c r="G37" s="18" t="n">
        <v>501.86140744</v>
      </c>
      <c r="H37" s="20" t="n">
        <v>5.7527527</v>
      </c>
      <c r="I37" s="18" t="n">
        <v>577.41200446</v>
      </c>
      <c r="J37" s="20" t="n">
        <v>10.53940533</v>
      </c>
      <c r="K37" s="18" t="s">
        <v>404</v>
      </c>
      <c r="L37" s="20" t="s">
        <v>404</v>
      </c>
      <c r="M37" s="18" t="s">
        <v>404</v>
      </c>
      <c r="N37" s="20" t="s">
        <v>404</v>
      </c>
      <c r="O37" s="18" t="s">
        <v>404</v>
      </c>
      <c r="P37" s="20" t="s">
        <v>404</v>
      </c>
      <c r="Q37" s="18" t="n">
        <v>459.27125093</v>
      </c>
      <c r="R37" s="20" t="n">
        <v>27.50838101</v>
      </c>
    </row>
    <row r="38" spans="1:18">
      <c r="A38" s="15" t="s">
        <v>435</v>
      </c>
      <c r="B38" s="17" t="n">
        <v>5860</v>
      </c>
      <c r="C38" s="18">
        <f>(268.0/B38*100)</f>
        <v/>
      </c>
      <c r="D38" s="19" t="n">
        <v>5592</v>
      </c>
      <c r="E38" s="18" t="n">
        <v>485.17450876</v>
      </c>
      <c r="F38" s="20" t="n">
        <v>5.51794509</v>
      </c>
      <c r="G38" s="18" t="n">
        <v>497.34405078</v>
      </c>
      <c r="H38" s="20" t="n">
        <v>6.38712383</v>
      </c>
      <c r="I38" s="18" t="n">
        <v>525.09157312</v>
      </c>
      <c r="J38" s="20" t="n">
        <v>12.39842</v>
      </c>
      <c r="K38" s="18" t="s">
        <v>404</v>
      </c>
      <c r="L38" s="20" t="s">
        <v>404</v>
      </c>
      <c r="M38" s="18" t="s">
        <v>404</v>
      </c>
      <c r="N38" s="20" t="s">
        <v>404</v>
      </c>
      <c r="O38" s="18" t="s">
        <v>404</v>
      </c>
      <c r="P38" s="20" t="s">
        <v>404</v>
      </c>
      <c r="Q38" s="18" t="n">
        <v>463.26854716</v>
      </c>
      <c r="R38" s="20" t="n">
        <v>13.56519868</v>
      </c>
    </row>
    <row r="39" spans="1:18">
      <c r="A39" s="15" t="s">
        <v>436</v>
      </c>
      <c r="B39" s="17" t="n">
        <v>5895</v>
      </c>
      <c r="C39" s="18">
        <f>(0.0/B39*100)</f>
        <v/>
      </c>
      <c r="D39" s="19" t="n">
        <v>5895</v>
      </c>
      <c r="E39" s="18" t="n">
        <v>432.28393073</v>
      </c>
      <c r="F39" s="20" t="n">
        <v>5.99894622</v>
      </c>
      <c r="G39" s="18" t="n">
        <v>424.61532835</v>
      </c>
      <c r="H39" s="20" t="n">
        <v>7.75636699</v>
      </c>
      <c r="I39" s="18" t="n">
        <v>359.11838086</v>
      </c>
      <c r="J39" s="20" t="n">
        <v>15.27397869</v>
      </c>
      <c r="K39" s="18" t="s">
        <v>404</v>
      </c>
      <c r="L39" s="20" t="s">
        <v>404</v>
      </c>
      <c r="M39" s="18" t="s">
        <v>404</v>
      </c>
      <c r="N39" s="20" t="s">
        <v>404</v>
      </c>
      <c r="O39" s="18" t="s">
        <v>404</v>
      </c>
      <c r="P39" s="20" t="s">
        <v>404</v>
      </c>
      <c r="Q39" s="18" t="n">
        <v>416.97084608</v>
      </c>
      <c r="R39" s="20" t="n">
        <v>18.13644552</v>
      </c>
    </row>
    <row r="40" spans="1:18">
      <c r="A40" s="15" t="s">
        <v>437</v>
      </c>
      <c r="B40" s="17" t="n">
        <v>14157</v>
      </c>
      <c r="C40" s="18">
        <f>(2954.0/B40*100)</f>
        <v/>
      </c>
      <c r="D40" s="19" t="n">
        <v>11203</v>
      </c>
      <c r="E40" s="18" t="n">
        <v>500.39716654</v>
      </c>
      <c r="F40" s="20" t="n">
        <v>3.61129608</v>
      </c>
      <c r="G40" s="18" t="n">
        <v>506.23159843</v>
      </c>
      <c r="H40" s="20" t="n">
        <v>12.74912789</v>
      </c>
      <c r="I40" s="18" t="n">
        <v>483.71200776</v>
      </c>
      <c r="J40" s="20" t="n">
        <v>6.54103373</v>
      </c>
      <c r="K40" s="18" t="s">
        <v>404</v>
      </c>
      <c r="L40" s="20" t="s">
        <v>404</v>
      </c>
      <c r="M40" s="18" t="s">
        <v>404</v>
      </c>
      <c r="N40" s="20" t="s">
        <v>404</v>
      </c>
      <c r="O40" s="18" t="s">
        <v>404</v>
      </c>
      <c r="P40" s="20" t="s">
        <v>404</v>
      </c>
      <c r="Q40" s="18" t="n">
        <v>487.49181706</v>
      </c>
      <c r="R40" s="20" t="n">
        <v>15.47374494</v>
      </c>
    </row>
    <row r="41" spans="1:18">
      <c r="A41" s="15" t="s">
        <v>438</v>
      </c>
      <c r="B41" s="17" t="n">
        <v>5712</v>
      </c>
      <c r="C41" s="18">
        <f>(99.0/B41*100)</f>
        <v/>
      </c>
      <c r="D41" s="19" t="n">
        <v>5613</v>
      </c>
      <c r="E41" s="18" t="n">
        <v>498.78447473</v>
      </c>
      <c r="F41" s="20" t="n">
        <v>3.53097769</v>
      </c>
      <c r="G41" s="18" t="n">
        <v>482.25104691</v>
      </c>
      <c r="H41" s="20" t="n">
        <v>14.58327771</v>
      </c>
      <c r="I41" s="18" t="n">
        <v>506.97269963</v>
      </c>
      <c r="J41" s="20" t="n">
        <v>26.30302106</v>
      </c>
      <c r="K41" s="18" t="s">
        <v>404</v>
      </c>
      <c r="L41" s="20" t="s">
        <v>404</v>
      </c>
      <c r="M41" s="18" t="s">
        <v>404</v>
      </c>
      <c r="N41" s="20" t="s">
        <v>404</v>
      </c>
      <c r="O41" s="18" t="s">
        <v>404</v>
      </c>
      <c r="P41" s="20" t="s">
        <v>404</v>
      </c>
      <c r="Q41" s="18" t="n">
        <v>495.2481246</v>
      </c>
      <c r="R41" s="20" t="n">
        <v>19.18322948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402.97701067</v>
      </c>
      <c r="F44" s="20" t="n">
        <v>5.91601334</v>
      </c>
      <c r="G44" s="18" t="n">
        <v>412.18936482</v>
      </c>
      <c r="H44" s="20" t="n">
        <v>9.34455488</v>
      </c>
      <c r="I44" s="18" t="s">
        <v>404</v>
      </c>
      <c r="J44" s="20" t="s">
        <v>404</v>
      </c>
      <c r="K44" s="18" t="s">
        <v>404</v>
      </c>
      <c r="L44" s="20" t="s">
        <v>404</v>
      </c>
      <c r="M44" s="18" t="s">
        <v>404</v>
      </c>
      <c r="N44" s="20" t="s">
        <v>404</v>
      </c>
      <c r="O44" s="18" t="s">
        <v>404</v>
      </c>
      <c r="P44" s="20" t="s">
        <v>404</v>
      </c>
      <c r="Q44" s="18" t="n">
        <v>404.62177447</v>
      </c>
      <c r="R44" s="20" t="n">
        <v>7.28386709</v>
      </c>
    </row>
    <row r="45" spans="1:18">
      <c r="A45" s="15" t="s">
        <v>442</v>
      </c>
      <c r="B45" s="17" t="n">
        <v>5519</v>
      </c>
      <c r="C45" s="18">
        <f>(0.0/B45*100)</f>
        <v/>
      </c>
      <c r="D45" s="19" t="n">
        <v>5519</v>
      </c>
      <c r="E45" s="18" t="n">
        <v>362.92513152</v>
      </c>
      <c r="F45" s="20" t="n">
        <v>7.57617012</v>
      </c>
      <c r="G45" s="18" t="n">
        <v>351.74687117</v>
      </c>
      <c r="H45" s="20" t="n">
        <v>5.06026333</v>
      </c>
      <c r="I45" s="18" t="s">
        <v>404</v>
      </c>
      <c r="J45" s="20" t="s">
        <v>404</v>
      </c>
      <c r="K45" s="18" t="s">
        <v>404</v>
      </c>
      <c r="L45" s="20" t="s">
        <v>404</v>
      </c>
      <c r="M45" s="18" t="s">
        <v>404</v>
      </c>
      <c r="N45" s="20" t="s">
        <v>404</v>
      </c>
      <c r="O45" s="18" t="s">
        <v>404</v>
      </c>
      <c r="P45" s="20" t="s">
        <v>404</v>
      </c>
      <c r="Q45" s="18" t="n">
        <v>337.26785948</v>
      </c>
      <c r="R45" s="20" t="n">
        <v>6.32801593</v>
      </c>
    </row>
    <row r="46" spans="1:18">
      <c r="A46" s="15" t="s">
        <v>443</v>
      </c>
      <c r="B46" s="17" t="n">
        <v>23141</v>
      </c>
      <c r="C46" s="18">
        <f>(5024.0/B46*100)</f>
        <v/>
      </c>
      <c r="D46" s="19" t="n">
        <v>18117</v>
      </c>
      <c r="E46" s="18" t="n">
        <v>418.70179104</v>
      </c>
      <c r="F46" s="20" t="n">
        <v>3.68709849</v>
      </c>
      <c r="G46" s="18" t="n">
        <v>424.98034446</v>
      </c>
      <c r="H46" s="20" t="n">
        <v>8.176147630000001</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433.57175078</v>
      </c>
      <c r="F47" s="20" t="n">
        <v>10.65406828</v>
      </c>
      <c r="G47" s="18" t="n">
        <v>430.21547666</v>
      </c>
      <c r="H47" s="20" t="n">
        <v>7.57811997</v>
      </c>
      <c r="I47" s="18" t="n">
        <v>435.53997324</v>
      </c>
      <c r="J47" s="20" t="n">
        <v>34.01666218</v>
      </c>
      <c r="K47" s="18" t="s">
        <v>404</v>
      </c>
      <c r="L47" s="20" t="s">
        <v>404</v>
      </c>
      <c r="M47" s="18" t="s">
        <v>404</v>
      </c>
      <c r="N47" s="20" t="s">
        <v>404</v>
      </c>
      <c r="O47" s="18" t="s">
        <v>404</v>
      </c>
      <c r="P47" s="20" t="s">
        <v>404</v>
      </c>
      <c r="Q47" s="18" t="n">
        <v>431.03910613</v>
      </c>
      <c r="R47" s="20" t="n">
        <v>27.422106</v>
      </c>
    </row>
    <row r="48" spans="1:18">
      <c r="A48" s="15" t="s">
        <v>445</v>
      </c>
      <c r="B48" s="17" t="n">
        <v>9841</v>
      </c>
      <c r="C48" s="18">
        <f>(40.0/B48*100)</f>
        <v/>
      </c>
      <c r="D48" s="19" t="n">
        <v>9801</v>
      </c>
      <c r="E48" s="18" t="n">
        <v>498.36186568</v>
      </c>
      <c r="F48" s="20" t="n">
        <v>5.82263492</v>
      </c>
      <c r="G48" s="18" t="n">
        <v>441.75851577</v>
      </c>
      <c r="H48" s="20" t="n">
        <v>20.70811854</v>
      </c>
      <c r="I48" s="18" t="n">
        <v>388.42359833</v>
      </c>
      <c r="J48" s="20" t="n">
        <v>11.00937144</v>
      </c>
      <c r="K48" s="18" t="s">
        <v>404</v>
      </c>
      <c r="L48" s="20" t="s">
        <v>404</v>
      </c>
      <c r="M48" s="18" t="s">
        <v>404</v>
      </c>
      <c r="N48" s="20" t="s">
        <v>404</v>
      </c>
      <c r="O48" s="18" t="s">
        <v>404</v>
      </c>
      <c r="P48" s="20" t="s">
        <v>404</v>
      </c>
      <c r="Q48" s="18" t="n">
        <v>503.27416121</v>
      </c>
      <c r="R48" s="20" t="n">
        <v>54.42486223</v>
      </c>
    </row>
    <row r="49" spans="1:18">
      <c r="A49" s="15" t="s">
        <v>446</v>
      </c>
      <c r="B49" s="17" t="n">
        <v>6349</v>
      </c>
      <c r="C49" s="18">
        <f>(52.0/B49*100)</f>
        <v/>
      </c>
      <c r="D49" s="19" t="n">
        <v>6297</v>
      </c>
      <c r="E49" s="18" t="n">
        <v>427.62798468</v>
      </c>
      <c r="F49" s="20" t="n">
        <v>4.18394438</v>
      </c>
      <c r="G49" s="18" t="n">
        <v>416.36250319</v>
      </c>
      <c r="H49" s="20" t="n">
        <v>9.77675928</v>
      </c>
      <c r="I49" s="18" t="s">
        <v>404</v>
      </c>
      <c r="J49" s="20" t="s">
        <v>404</v>
      </c>
      <c r="K49" s="18" t="s">
        <v>404</v>
      </c>
      <c r="L49" s="20" t="s">
        <v>404</v>
      </c>
      <c r="M49" s="18" t="s">
        <v>404</v>
      </c>
      <c r="N49" s="20" t="s">
        <v>404</v>
      </c>
      <c r="O49" s="18" t="s">
        <v>404</v>
      </c>
      <c r="P49" s="20" t="s">
        <v>404</v>
      </c>
      <c r="Q49" s="18" t="n">
        <v>415.07424124</v>
      </c>
      <c r="R49" s="20" t="n">
        <v>11.34018592</v>
      </c>
    </row>
    <row r="50" spans="1:18">
      <c r="A50" s="15" t="s">
        <v>447</v>
      </c>
      <c r="B50" s="17" t="n">
        <v>11795</v>
      </c>
      <c r="C50" s="18">
        <f>(1031.0/B50*100)</f>
        <v/>
      </c>
      <c r="D50" s="19" t="n">
        <v>10764</v>
      </c>
      <c r="E50" s="18" t="n">
        <v>429.26963852</v>
      </c>
      <c r="F50" s="20" t="n">
        <v>3.71759731</v>
      </c>
      <c r="G50" s="18" t="n">
        <v>439.27061089</v>
      </c>
      <c r="H50" s="20" t="n">
        <v>10.14497912</v>
      </c>
      <c r="I50" s="18" t="n">
        <v>399.41294536</v>
      </c>
      <c r="J50" s="20" t="n">
        <v>12.82149165</v>
      </c>
      <c r="K50" s="18" t="s">
        <v>404</v>
      </c>
      <c r="L50" s="20" t="s">
        <v>404</v>
      </c>
      <c r="M50" s="18" t="s">
        <v>404</v>
      </c>
      <c r="N50" s="20" t="s">
        <v>404</v>
      </c>
      <c r="O50" s="18" t="s">
        <v>404</v>
      </c>
      <c r="P50" s="20" t="s">
        <v>404</v>
      </c>
      <c r="Q50" s="18" t="n">
        <v>430.56550659</v>
      </c>
      <c r="R50" s="20" t="n">
        <v>16.80088558</v>
      </c>
    </row>
    <row r="51" spans="1:18">
      <c r="A51" s="15" t="s">
        <v>448</v>
      </c>
      <c r="B51" s="17" t="n">
        <v>6866</v>
      </c>
      <c r="C51" s="18">
        <f>(93.0/B51*100)</f>
        <v/>
      </c>
      <c r="D51" s="19" t="n">
        <v>6773</v>
      </c>
      <c r="E51" s="18" t="n">
        <v>427.10904024</v>
      </c>
      <c r="F51" s="20" t="n">
        <v>3.34711801</v>
      </c>
      <c r="G51" s="18" t="n">
        <v>428.70682142</v>
      </c>
      <c r="H51" s="20" t="n">
        <v>7.76393612</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478.72488819</v>
      </c>
      <c r="F52" s="20" t="n">
        <v>5.25735316</v>
      </c>
      <c r="G52" s="18" t="n">
        <v>494.08557374</v>
      </c>
      <c r="H52" s="20" t="n">
        <v>5.92446266</v>
      </c>
      <c r="I52" s="18" t="n">
        <v>465.87873121</v>
      </c>
      <c r="J52" s="20" t="n">
        <v>16.24037473</v>
      </c>
      <c r="K52" s="18" t="s">
        <v>404</v>
      </c>
      <c r="L52" s="20" t="s">
        <v>404</v>
      </c>
      <c r="M52" s="18" t="s">
        <v>404</v>
      </c>
      <c r="N52" s="20" t="s">
        <v>404</v>
      </c>
      <c r="O52" s="18" t="s">
        <v>404</v>
      </c>
      <c r="P52" s="20" t="s">
        <v>404</v>
      </c>
      <c r="Q52" s="18" t="n">
        <v>539.86201727</v>
      </c>
      <c r="R52" s="20" t="n">
        <v>12.24224642</v>
      </c>
    </row>
    <row r="53" spans="1:18">
      <c r="A53" s="15" t="s">
        <v>450</v>
      </c>
      <c r="B53" s="17" t="n">
        <v>5571</v>
      </c>
      <c r="C53" s="18">
        <f>(0.0/B53*100)</f>
        <v/>
      </c>
      <c r="D53" s="19" t="n">
        <v>5571</v>
      </c>
      <c r="E53" s="18" t="n">
        <v>449.20805274</v>
      </c>
      <c r="F53" s="20" t="n">
        <v>2.2605326</v>
      </c>
      <c r="G53" s="18" t="n">
        <v>439.25504902</v>
      </c>
      <c r="H53" s="20" t="n">
        <v>2.38775514</v>
      </c>
      <c r="I53" s="18" t="n">
        <v>356.7909233</v>
      </c>
      <c r="J53" s="20" t="n">
        <v>9.763562840000001</v>
      </c>
      <c r="K53" s="18" t="s">
        <v>404</v>
      </c>
      <c r="L53" s="20" t="s">
        <v>404</v>
      </c>
      <c r="M53" s="18" t="s">
        <v>404</v>
      </c>
      <c r="N53" s="20" t="s">
        <v>404</v>
      </c>
      <c r="O53" s="18" t="s">
        <v>404</v>
      </c>
      <c r="P53" s="20" t="s">
        <v>404</v>
      </c>
      <c r="Q53" s="18" t="n">
        <v>390.5852828</v>
      </c>
      <c r="R53" s="20" t="n">
        <v>9.840722209999999</v>
      </c>
    </row>
    <row r="54" spans="1:18">
      <c r="A54" s="15" t="s">
        <v>451</v>
      </c>
      <c r="B54" s="17" t="n">
        <v>4740</v>
      </c>
      <c r="C54" s="18">
        <f>(199.0/B54*100)</f>
        <v/>
      </c>
      <c r="D54" s="19" t="n">
        <v>4541</v>
      </c>
      <c r="E54" s="18" t="n">
        <v>374.68625429</v>
      </c>
      <c r="F54" s="20" t="n">
        <v>6.07972473</v>
      </c>
      <c r="G54" s="18" t="n">
        <v>357.26674023</v>
      </c>
      <c r="H54" s="20" t="n">
        <v>6.75929494</v>
      </c>
      <c r="I54" s="18" t="n">
        <v>313.90560392</v>
      </c>
      <c r="J54" s="20" t="n">
        <v>7.82370634</v>
      </c>
      <c r="K54" s="18" t="s">
        <v>404</v>
      </c>
      <c r="L54" s="20" t="s">
        <v>404</v>
      </c>
      <c r="M54" s="18" t="s">
        <v>404</v>
      </c>
      <c r="N54" s="20" t="s">
        <v>404</v>
      </c>
      <c r="O54" s="18" t="s">
        <v>404</v>
      </c>
      <c r="P54" s="20" t="s">
        <v>404</v>
      </c>
      <c r="Q54" s="18" t="n">
        <v>345.68445286</v>
      </c>
      <c r="R54" s="20" t="n">
        <v>8.34388298</v>
      </c>
    </row>
    <row r="55" spans="1:18">
      <c r="A55" s="15" t="s">
        <v>452</v>
      </c>
      <c r="B55" s="17" t="n">
        <v>5316</v>
      </c>
      <c r="C55" s="18">
        <f>(43.0/B55*100)</f>
        <v/>
      </c>
      <c r="D55" s="19" t="n">
        <v>5273</v>
      </c>
      <c r="E55" s="18" t="n">
        <v>406.67480594</v>
      </c>
      <c r="F55" s="20" t="n">
        <v>3.90287748</v>
      </c>
      <c r="G55" s="18" t="n">
        <v>389.04382738</v>
      </c>
      <c r="H55" s="20" t="n">
        <v>7.44233148</v>
      </c>
      <c r="I55" s="18" t="s">
        <v>404</v>
      </c>
      <c r="J55" s="20" t="s">
        <v>404</v>
      </c>
      <c r="K55" s="18" t="s">
        <v>404</v>
      </c>
      <c r="L55" s="20" t="s">
        <v>404</v>
      </c>
      <c r="M55" s="18" t="s">
        <v>404</v>
      </c>
      <c r="N55" s="20" t="s">
        <v>404</v>
      </c>
      <c r="O55" s="18" t="s">
        <v>404</v>
      </c>
      <c r="P55" s="20" t="s">
        <v>404</v>
      </c>
      <c r="Q55" s="18" t="n">
        <v>380.42401111</v>
      </c>
      <c r="R55" s="20" t="n">
        <v>12.89844183</v>
      </c>
    </row>
    <row r="56" spans="1:18">
      <c r="A56" s="15" t="s">
        <v>453</v>
      </c>
      <c r="B56" s="17" t="n">
        <v>5359</v>
      </c>
      <c r="C56" s="18">
        <f>(0.0/B56*100)</f>
        <v/>
      </c>
      <c r="D56" s="19" t="n">
        <v>5359</v>
      </c>
      <c r="E56" s="18" t="n">
        <v>527.21810682</v>
      </c>
      <c r="F56" s="20" t="n">
        <v>3.07605551</v>
      </c>
      <c r="G56" s="18" t="n">
        <v>514.99571037</v>
      </c>
      <c r="H56" s="20" t="n">
        <v>15.84323132</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398.25903855</v>
      </c>
      <c r="F57" s="20" t="n">
        <v>3.37480396</v>
      </c>
      <c r="G57" s="18" t="n">
        <v>392.48033004</v>
      </c>
      <c r="H57" s="20" t="n">
        <v>8.22456013</v>
      </c>
      <c r="I57" s="18" t="s">
        <v>404</v>
      </c>
      <c r="J57" s="20" t="s">
        <v>404</v>
      </c>
      <c r="K57" s="18" t="s">
        <v>404</v>
      </c>
      <c r="L57" s="20" t="s">
        <v>404</v>
      </c>
      <c r="M57" s="18" t="s">
        <v>404</v>
      </c>
      <c r="N57" s="20" t="s">
        <v>404</v>
      </c>
      <c r="O57" s="18" t="s">
        <v>404</v>
      </c>
      <c r="P57" s="20" t="s">
        <v>404</v>
      </c>
      <c r="Q57" s="18" t="n">
        <v>393.50978185</v>
      </c>
      <c r="R57" s="20" t="n">
        <v>14.22801255</v>
      </c>
    </row>
    <row r="58" spans="1:18">
      <c r="A58" s="15" t="s">
        <v>455</v>
      </c>
      <c r="B58" s="17" t="n">
        <v>7267</v>
      </c>
      <c r="C58" s="18">
        <f>(0.0/B58*100)</f>
        <v/>
      </c>
      <c r="D58" s="19" t="n">
        <v>7267</v>
      </c>
      <c r="E58" s="18" t="n">
        <v>413.45531109</v>
      </c>
      <c r="F58" s="20" t="n">
        <v>4.23594431</v>
      </c>
      <c r="G58" s="18" t="n">
        <v>385.57377027</v>
      </c>
      <c r="H58" s="20" t="n">
        <v>13.14904967</v>
      </c>
      <c r="I58" s="18" t="s">
        <v>404</v>
      </c>
      <c r="J58" s="20" t="s">
        <v>404</v>
      </c>
      <c r="K58" s="18" t="s">
        <v>404</v>
      </c>
      <c r="L58" s="20" t="s">
        <v>404</v>
      </c>
      <c r="M58" s="18" t="s">
        <v>404</v>
      </c>
      <c r="N58" s="20" t="s">
        <v>404</v>
      </c>
      <c r="O58" s="18" t="s">
        <v>404</v>
      </c>
      <c r="P58" s="20" t="s">
        <v>404</v>
      </c>
      <c r="Q58" s="18" t="n">
        <v>408.15741867</v>
      </c>
      <c r="R58" s="20" t="n">
        <v>6.71645136</v>
      </c>
    </row>
    <row r="59" spans="1:18">
      <c r="A59" s="15" t="s">
        <v>456</v>
      </c>
      <c r="B59" s="17" t="n">
        <v>4826</v>
      </c>
      <c r="C59" s="18">
        <f>(0.0/B59*100)</f>
        <v/>
      </c>
      <c r="D59" s="19" t="n">
        <v>4826</v>
      </c>
      <c r="E59" s="18" t="n">
        <v>344.98197618</v>
      </c>
      <c r="F59" s="20" t="n">
        <v>2.6299761</v>
      </c>
      <c r="G59" s="18" t="n">
        <v>344.53906763</v>
      </c>
      <c r="H59" s="20" t="n">
        <v>3.01916872</v>
      </c>
      <c r="I59" s="18" t="s">
        <v>404</v>
      </c>
      <c r="J59" s="20" t="s">
        <v>404</v>
      </c>
      <c r="K59" s="18" t="s">
        <v>404</v>
      </c>
      <c r="L59" s="20" t="s">
        <v>404</v>
      </c>
      <c r="M59" s="18" t="s">
        <v>404</v>
      </c>
      <c r="N59" s="20" t="s">
        <v>404</v>
      </c>
      <c r="O59" s="18" t="s">
        <v>404</v>
      </c>
      <c r="P59" s="20" t="s">
        <v>404</v>
      </c>
      <c r="Q59" s="18" t="n">
        <v>352.4102528</v>
      </c>
      <c r="R59" s="20" t="n">
        <v>2.74316464</v>
      </c>
    </row>
    <row r="60" spans="1:18">
      <c r="A60" s="15" t="s">
        <v>457</v>
      </c>
      <c r="B60" s="17" t="n">
        <v>4546</v>
      </c>
      <c r="C60" s="18">
        <f>(0.0/B60*100)</f>
        <v/>
      </c>
      <c r="D60" s="19" t="n">
        <v>4546</v>
      </c>
      <c r="E60" s="18" t="n">
        <v>367.05511553</v>
      </c>
      <c r="F60" s="20" t="n">
        <v>6.67114936</v>
      </c>
      <c r="G60" s="18" t="n">
        <v>359.97439471</v>
      </c>
      <c r="H60" s="20" t="n">
        <v>19.32826524</v>
      </c>
      <c r="I60" s="18" t="s">
        <v>404</v>
      </c>
      <c r="J60" s="20" t="s">
        <v>404</v>
      </c>
      <c r="K60" s="18" t="s">
        <v>404</v>
      </c>
      <c r="L60" s="20" t="s">
        <v>404</v>
      </c>
      <c r="M60" s="18" t="s">
        <v>404</v>
      </c>
      <c r="N60" s="20" t="s">
        <v>404</v>
      </c>
      <c r="O60" s="18" t="s">
        <v>404</v>
      </c>
      <c r="P60" s="20" t="s">
        <v>404</v>
      </c>
      <c r="Q60" s="18" t="n">
        <v>303.76249283</v>
      </c>
      <c r="R60" s="20" t="n">
        <v>9.506224059999999</v>
      </c>
    </row>
    <row r="61" spans="1:18">
      <c r="A61" s="15" t="s">
        <v>458</v>
      </c>
      <c r="B61" s="17" t="n">
        <v>6525</v>
      </c>
      <c r="C61" s="18">
        <f>(0.0/B61*100)</f>
        <v/>
      </c>
      <c r="D61" s="19" t="n">
        <v>6525</v>
      </c>
      <c r="E61" s="18" t="n">
        <v>473.2513532</v>
      </c>
      <c r="F61" s="20" t="n">
        <v>3.37725964</v>
      </c>
      <c r="G61" s="18" t="n">
        <v>473.32351949</v>
      </c>
      <c r="H61" s="20" t="n">
        <v>10.08973097</v>
      </c>
      <c r="I61" s="18" t="n">
        <v>407.56193473</v>
      </c>
      <c r="J61" s="20" t="n">
        <v>16.00123892</v>
      </c>
      <c r="K61" s="18" t="s">
        <v>404</v>
      </c>
      <c r="L61" s="20" t="s">
        <v>404</v>
      </c>
      <c r="M61" s="18" t="s">
        <v>404</v>
      </c>
      <c r="N61" s="20" t="s">
        <v>404</v>
      </c>
      <c r="O61" s="18" t="s">
        <v>404</v>
      </c>
      <c r="P61" s="20" t="s">
        <v>404</v>
      </c>
      <c r="Q61" s="18" t="n">
        <v>466.12988664</v>
      </c>
      <c r="R61" s="20" t="n">
        <v>52.59295183</v>
      </c>
    </row>
    <row r="62" spans="1:18">
      <c r="A62" s="15" t="s">
        <v>459</v>
      </c>
      <c r="B62" s="17" t="n">
        <v>4476</v>
      </c>
      <c r="C62" s="18">
        <f>(0.0/B62*100)</f>
        <v/>
      </c>
      <c r="D62" s="19" t="n">
        <v>4476</v>
      </c>
      <c r="E62" s="18" t="n">
        <v>509.94417959</v>
      </c>
      <c r="F62" s="20" t="n">
        <v>1.28233402</v>
      </c>
      <c r="G62" s="18" t="n">
        <v>462.03674863</v>
      </c>
      <c r="H62" s="20" t="n">
        <v>6.20345093</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354.99477203</v>
      </c>
      <c r="F63" s="20" t="n">
        <v>1.93239093</v>
      </c>
      <c r="G63" s="18" t="n">
        <v>347.06505426</v>
      </c>
      <c r="H63" s="20" t="n">
        <v>3.01816753</v>
      </c>
      <c r="I63" s="18" t="s">
        <v>404</v>
      </c>
      <c r="J63" s="20" t="s">
        <v>404</v>
      </c>
      <c r="K63" s="18" t="s">
        <v>404</v>
      </c>
      <c r="L63" s="20" t="s">
        <v>404</v>
      </c>
      <c r="M63" s="18" t="s">
        <v>404</v>
      </c>
      <c r="N63" s="20" t="s">
        <v>404</v>
      </c>
      <c r="O63" s="18" t="s">
        <v>404</v>
      </c>
      <c r="P63" s="20" t="s">
        <v>404</v>
      </c>
      <c r="Q63" s="18" t="n">
        <v>345.13072805</v>
      </c>
      <c r="R63" s="20" t="n">
        <v>3.35284667</v>
      </c>
    </row>
    <row r="64" spans="1:18">
      <c r="A64" s="15" t="s">
        <v>461</v>
      </c>
      <c r="B64" s="17" t="n">
        <v>3634</v>
      </c>
      <c r="C64" s="18">
        <f>(27.0/B64*100)</f>
        <v/>
      </c>
      <c r="D64" s="19" t="n">
        <v>3607</v>
      </c>
      <c r="E64" s="18" t="n">
        <v>441.55188263</v>
      </c>
      <c r="F64" s="20" t="n">
        <v>2.09367682</v>
      </c>
      <c r="G64" s="18" t="n">
        <v>457.93084526</v>
      </c>
      <c r="H64" s="20" t="n">
        <v>3.54515494</v>
      </c>
      <c r="I64" s="18" t="s">
        <v>404</v>
      </c>
      <c r="J64" s="20" t="s">
        <v>404</v>
      </c>
      <c r="K64" s="18" t="s">
        <v>404</v>
      </c>
      <c r="L64" s="20" t="s">
        <v>404</v>
      </c>
      <c r="M64" s="18" t="s">
        <v>404</v>
      </c>
      <c r="N64" s="20" t="s">
        <v>404</v>
      </c>
      <c r="O64" s="18" t="s">
        <v>404</v>
      </c>
      <c r="P64" s="20" t="s">
        <v>404</v>
      </c>
      <c r="Q64" s="18" t="n">
        <v>483.48323024</v>
      </c>
      <c r="R64" s="20" t="n">
        <v>12.60806824</v>
      </c>
    </row>
    <row r="65" spans="1:18">
      <c r="A65" s="15" t="s">
        <v>462</v>
      </c>
      <c r="B65" s="17" t="n">
        <v>5325</v>
      </c>
      <c r="C65" s="18">
        <f>(0.0/B65*100)</f>
        <v/>
      </c>
      <c r="D65" s="19" t="n">
        <v>5325</v>
      </c>
      <c r="E65" s="18" t="n">
        <v>417.12169573</v>
      </c>
      <c r="F65" s="20" t="n">
        <v>2.95696647</v>
      </c>
      <c r="G65" s="18" t="n">
        <v>407.07745987</v>
      </c>
      <c r="H65" s="20" t="n">
        <v>9.44237081</v>
      </c>
      <c r="I65" s="18" t="s">
        <v>404</v>
      </c>
      <c r="J65" s="20" t="s">
        <v>404</v>
      </c>
      <c r="K65" s="18" t="s">
        <v>404</v>
      </c>
      <c r="L65" s="20" t="s">
        <v>404</v>
      </c>
      <c r="M65" s="18" t="s">
        <v>404</v>
      </c>
      <c r="N65" s="20" t="s">
        <v>404</v>
      </c>
      <c r="O65" s="18" t="s">
        <v>404</v>
      </c>
      <c r="P65" s="20" t="s">
        <v>404</v>
      </c>
      <c r="Q65" s="18" t="n">
        <v>415.95420974</v>
      </c>
      <c r="R65" s="20" t="n">
        <v>10.77400379</v>
      </c>
    </row>
    <row r="66" spans="1:18">
      <c r="A66" s="15" t="s">
        <v>463</v>
      </c>
      <c r="B66" s="17" t="n">
        <v>5665</v>
      </c>
      <c r="C66" s="18">
        <f>(0.0/B66*100)</f>
        <v/>
      </c>
      <c r="D66" s="19" t="n">
        <v>5665</v>
      </c>
      <c r="E66" s="18" t="n">
        <v>426.0814152</v>
      </c>
      <c r="F66" s="20" t="n">
        <v>1.84940854</v>
      </c>
      <c r="G66" s="18" t="n">
        <v>432.43063638</v>
      </c>
      <c r="H66" s="20" t="n">
        <v>2.19314544</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400.6800507</v>
      </c>
      <c r="F67" s="20" t="n">
        <v>3.72399926</v>
      </c>
      <c r="G67" s="18" t="n">
        <v>385.99897444</v>
      </c>
      <c r="H67" s="20" t="n">
        <v>10.27703685</v>
      </c>
      <c r="I67" s="18" t="n">
        <v>365.65704791</v>
      </c>
      <c r="J67" s="20" t="n">
        <v>12.57179229</v>
      </c>
      <c r="K67" s="18" t="s">
        <v>404</v>
      </c>
      <c r="L67" s="20" t="s">
        <v>404</v>
      </c>
      <c r="M67" s="18" t="s">
        <v>404</v>
      </c>
      <c r="N67" s="20" t="s">
        <v>404</v>
      </c>
      <c r="O67" s="18" t="s">
        <v>404</v>
      </c>
      <c r="P67" s="20" t="s">
        <v>404</v>
      </c>
      <c r="Q67" s="18" t="n">
        <v>377.87207123</v>
      </c>
      <c r="R67" s="20" t="n">
        <v>17.19680011</v>
      </c>
    </row>
    <row r="68" spans="1:18">
      <c r="A68" s="15" t="s">
        <v>465</v>
      </c>
      <c r="B68" s="17" t="n">
        <v>12083</v>
      </c>
      <c r="C68" s="18">
        <f>(0.0/B68*100)</f>
        <v/>
      </c>
      <c r="D68" s="19" t="n">
        <v>12083</v>
      </c>
      <c r="E68" s="18" t="n">
        <v>402.67151802</v>
      </c>
      <c r="F68" s="20" t="n">
        <v>1.1636961</v>
      </c>
      <c r="G68" s="18" t="n">
        <v>397.19173617</v>
      </c>
      <c r="H68" s="20" t="n">
        <v>2.72400609</v>
      </c>
      <c r="I68" s="18" t="n">
        <v>419.08063999</v>
      </c>
      <c r="J68" s="20" t="n">
        <v>12.98040002</v>
      </c>
      <c r="K68" s="18" t="s">
        <v>404</v>
      </c>
      <c r="L68" s="20" t="s">
        <v>404</v>
      </c>
      <c r="M68" s="18" t="s">
        <v>404</v>
      </c>
      <c r="N68" s="20" t="s">
        <v>404</v>
      </c>
      <c r="O68" s="18" t="s">
        <v>404</v>
      </c>
      <c r="P68" s="20" t="s">
        <v>404</v>
      </c>
      <c r="Q68" s="18" t="n">
        <v>401.28661436</v>
      </c>
      <c r="R68" s="20" t="n">
        <v>3.25111991</v>
      </c>
    </row>
    <row r="69" spans="1:18">
      <c r="A69" s="15" t="s">
        <v>466</v>
      </c>
      <c r="B69" s="17" t="n">
        <v>4876</v>
      </c>
      <c r="C69" s="18">
        <f>(0.0/B69*100)</f>
        <v/>
      </c>
      <c r="D69" s="19" t="n">
        <v>4876</v>
      </c>
      <c r="E69" s="18" t="n">
        <v>435.69462678</v>
      </c>
      <c r="F69" s="20" t="n">
        <v>4.91646508</v>
      </c>
      <c r="G69" s="18" t="n">
        <v>432.66888171</v>
      </c>
      <c r="H69" s="20" t="n">
        <v>9.9679164</v>
      </c>
      <c r="I69" s="18" t="s">
        <v>404</v>
      </c>
      <c r="J69" s="20" t="s">
        <v>404</v>
      </c>
      <c r="K69" s="18" t="s">
        <v>404</v>
      </c>
      <c r="L69" s="20" t="s">
        <v>404</v>
      </c>
      <c r="M69" s="18" t="s">
        <v>404</v>
      </c>
      <c r="N69" s="20" t="s">
        <v>404</v>
      </c>
      <c r="O69" s="18" t="s">
        <v>404</v>
      </c>
      <c r="P69" s="20" t="s">
        <v>404</v>
      </c>
      <c r="Q69" s="18" t="n">
        <v>396.34928464</v>
      </c>
      <c r="R69" s="20" t="n">
        <v>29.56570731</v>
      </c>
    </row>
    <row r="70" spans="1:18">
      <c r="A70" s="15" t="s">
        <v>467</v>
      </c>
      <c r="B70" s="17" t="n">
        <v>6036</v>
      </c>
      <c r="C70" s="18">
        <f>(0.0/B70*100)</f>
        <v/>
      </c>
      <c r="D70" s="19" t="n">
        <v>6036</v>
      </c>
      <c r="E70" s="18" t="n">
        <v>495.56788041</v>
      </c>
      <c r="F70" s="20" t="n">
        <v>3.36278049</v>
      </c>
      <c r="G70" s="18" t="n">
        <v>499.3767542</v>
      </c>
      <c r="H70" s="20" t="n">
        <v>7.37867007</v>
      </c>
      <c r="I70" s="18" t="s">
        <v>404</v>
      </c>
      <c r="J70" s="20" t="s">
        <v>404</v>
      </c>
      <c r="K70" s="18" t="s">
        <v>404</v>
      </c>
      <c r="L70" s="20" t="s">
        <v>404</v>
      </c>
      <c r="M70" s="18" t="s">
        <v>404</v>
      </c>
      <c r="N70" s="20" t="s">
        <v>404</v>
      </c>
      <c r="O70" s="18" t="s">
        <v>404</v>
      </c>
      <c r="P70" s="20" t="s">
        <v>404</v>
      </c>
      <c r="Q70" s="18" t="n">
        <v>455.3156514</v>
      </c>
      <c r="R70" s="20" t="n">
        <v>14.51575817</v>
      </c>
    </row>
    <row r="71" spans="1:18">
      <c r="A71" s="15" t="s">
        <v>468</v>
      </c>
      <c r="B71" s="17" t="n">
        <v>6115</v>
      </c>
      <c r="C71" s="18">
        <f>(0.0/B71*100)</f>
        <v/>
      </c>
      <c r="D71" s="19" t="n">
        <v>6115</v>
      </c>
      <c r="E71" s="18" t="n">
        <v>535.50619781</v>
      </c>
      <c r="F71" s="20" t="n">
        <v>1.83054613</v>
      </c>
      <c r="G71" s="18" t="n">
        <v>552.0593128199999</v>
      </c>
      <c r="H71" s="20" t="n">
        <v>7.21319431</v>
      </c>
      <c r="I71" s="18" t="n">
        <v>477.62548649</v>
      </c>
      <c r="J71" s="20" t="n">
        <v>16.94240927</v>
      </c>
      <c r="K71" s="18" t="s">
        <v>404</v>
      </c>
      <c r="L71" s="20" t="s">
        <v>404</v>
      </c>
      <c r="M71" s="18" t="s">
        <v>404</v>
      </c>
      <c r="N71" s="20" t="s">
        <v>404</v>
      </c>
      <c r="O71" s="18" t="s">
        <v>404</v>
      </c>
      <c r="P71" s="20" t="s">
        <v>404</v>
      </c>
      <c r="Q71" s="18" t="n">
        <v>482.11285702</v>
      </c>
      <c r="R71" s="20" t="n">
        <v>8.56510437</v>
      </c>
    </row>
    <row r="72" spans="1:18">
      <c r="A72" s="15" t="s">
        <v>469</v>
      </c>
      <c r="B72" s="17" t="n">
        <v>7708</v>
      </c>
      <c r="C72" s="18">
        <f>(0.0/B72*100)</f>
        <v/>
      </c>
      <c r="D72" s="19" t="n">
        <v>7708</v>
      </c>
      <c r="E72" s="18" t="n">
        <v>497.91932336</v>
      </c>
      <c r="F72" s="20" t="n">
        <v>3.25628384</v>
      </c>
      <c r="G72" s="18" t="n">
        <v>502.12136778</v>
      </c>
      <c r="H72" s="20" t="n">
        <v>11.1627636</v>
      </c>
      <c r="I72" s="18" t="n">
        <v>426.00518293</v>
      </c>
      <c r="J72" s="20" t="n">
        <v>18.70621183</v>
      </c>
      <c r="K72" s="18" t="s">
        <v>404</v>
      </c>
      <c r="L72" s="20" t="s">
        <v>404</v>
      </c>
      <c r="M72" s="18" t="s">
        <v>404</v>
      </c>
      <c r="N72" s="20" t="s">
        <v>404</v>
      </c>
      <c r="O72" s="18" t="s">
        <v>404</v>
      </c>
      <c r="P72" s="20" t="s">
        <v>404</v>
      </c>
      <c r="Q72" s="18" t="n">
        <v>500.15195344</v>
      </c>
      <c r="R72" s="20" t="n">
        <v>29.15011216</v>
      </c>
    </row>
    <row r="73" spans="1:18">
      <c r="A73" s="15" t="s">
        <v>470</v>
      </c>
      <c r="B73" s="17" t="n">
        <v>8249</v>
      </c>
      <c r="C73" s="18">
        <f>(0.0/B73*100)</f>
        <v/>
      </c>
      <c r="D73" s="19" t="n">
        <v>8249</v>
      </c>
      <c r="E73" s="18" t="n">
        <v>406.438714</v>
      </c>
      <c r="F73" s="20" t="n">
        <v>3.73474226</v>
      </c>
      <c r="G73" s="18" t="n">
        <v>427.52409448</v>
      </c>
      <c r="H73" s="20" t="n">
        <v>10.44570402</v>
      </c>
      <c r="I73" s="18" t="n">
        <v>416.92023458</v>
      </c>
      <c r="J73" s="20" t="n">
        <v>15.6110997</v>
      </c>
      <c r="K73" s="18" t="s">
        <v>404</v>
      </c>
      <c r="L73" s="20" t="s">
        <v>404</v>
      </c>
      <c r="M73" s="18" t="s">
        <v>404</v>
      </c>
      <c r="N73" s="20" t="s">
        <v>404</v>
      </c>
      <c r="O73" s="18" t="s">
        <v>404</v>
      </c>
      <c r="P73" s="20" t="s">
        <v>404</v>
      </c>
      <c r="Q73" s="18" t="n">
        <v>406.14063521</v>
      </c>
      <c r="R73" s="20" t="n">
        <v>15.5035879</v>
      </c>
    </row>
    <row r="74" spans="1:18">
      <c r="A74" s="15" t="s">
        <v>471</v>
      </c>
      <c r="B74" s="17" t="n">
        <v>4692</v>
      </c>
      <c r="C74" s="18">
        <f>(484.0/B74*100)</f>
        <v/>
      </c>
      <c r="D74" s="19" t="n">
        <v>4208</v>
      </c>
      <c r="E74" s="18" t="n">
        <v>423.42864651</v>
      </c>
      <c r="F74" s="20" t="n">
        <v>1.77582924</v>
      </c>
      <c r="G74" s="18" t="n">
        <v>443.33456671</v>
      </c>
      <c r="H74" s="20" t="n">
        <v>4.61195893</v>
      </c>
      <c r="I74" s="18" t="s">
        <v>404</v>
      </c>
      <c r="J74" s="20" t="s">
        <v>404</v>
      </c>
      <c r="K74" s="18" t="s">
        <v>404</v>
      </c>
      <c r="L74" s="20" t="s">
        <v>404</v>
      </c>
      <c r="M74" s="18" t="s">
        <v>404</v>
      </c>
      <c r="N74" s="20" t="s">
        <v>404</v>
      </c>
      <c r="O74" s="18" t="s">
        <v>404</v>
      </c>
      <c r="P74" s="20" t="s">
        <v>404</v>
      </c>
      <c r="Q74" s="18" t="n">
        <v>405.33721712</v>
      </c>
      <c r="R74" s="20" t="n">
        <v>5.30481402</v>
      </c>
    </row>
    <row r="75" spans="1:18">
      <c r="A75" s="15" t="s">
        <v>472</v>
      </c>
      <c r="B75" s="17" t="n">
        <v>5375</v>
      </c>
      <c r="C75" s="18">
        <f>(483.0/B75*100)</f>
        <v/>
      </c>
      <c r="D75" s="19" t="n">
        <v>4892</v>
      </c>
      <c r="E75" s="18" t="n">
        <v>359.3459933</v>
      </c>
      <c r="F75" s="20" t="n">
        <v>6.4212134</v>
      </c>
      <c r="G75" s="18" t="n">
        <v>365.79177131</v>
      </c>
      <c r="H75" s="20" t="n">
        <v>7.07766405</v>
      </c>
      <c r="I75" s="18" t="n">
        <v>358.71755534</v>
      </c>
      <c r="J75" s="20" t="n">
        <v>17.67561445</v>
      </c>
      <c r="K75" s="18" t="s">
        <v>404</v>
      </c>
      <c r="L75" s="20" t="s">
        <v>404</v>
      </c>
      <c r="M75" s="18" t="s">
        <v>404</v>
      </c>
      <c r="N75" s="20" t="s">
        <v>404</v>
      </c>
      <c r="O75" s="18" t="s">
        <v>404</v>
      </c>
      <c r="P75" s="20" t="s">
        <v>404</v>
      </c>
      <c r="Q75" s="18" t="n">
        <v>361.00873257</v>
      </c>
      <c r="R75" s="20" t="n">
        <v>8.373421540000001</v>
      </c>
    </row>
    <row r="76" spans="1:18">
      <c r="A76" s="15" t="s">
        <v>473</v>
      </c>
      <c r="B76" s="17" t="n">
        <v>14167</v>
      </c>
      <c r="C76" s="18">
        <f>(1400.0/B76*100)</f>
        <v/>
      </c>
      <c r="D76" s="19" t="n">
        <v>12767</v>
      </c>
      <c r="E76" s="18" t="n">
        <v>443.35953352</v>
      </c>
      <c r="F76" s="20" t="n">
        <v>3.93658244</v>
      </c>
      <c r="G76" s="18" t="n">
        <v>424.92803266</v>
      </c>
      <c r="H76" s="20" t="n">
        <v>13.11925618</v>
      </c>
      <c r="I76" s="18" t="n">
        <v>386.2476441</v>
      </c>
      <c r="J76" s="20" t="n">
        <v>13.56131252</v>
      </c>
      <c r="K76" s="18" t="s">
        <v>404</v>
      </c>
      <c r="L76" s="20" t="s">
        <v>404</v>
      </c>
      <c r="M76" s="18" t="s">
        <v>404</v>
      </c>
      <c r="N76" s="20" t="s">
        <v>404</v>
      </c>
      <c r="O76" s="18" t="s">
        <v>404</v>
      </c>
      <c r="P76" s="20" t="s">
        <v>404</v>
      </c>
      <c r="Q76" s="18" t="n">
        <v>428.86942301</v>
      </c>
      <c r="R76" s="20" t="n">
        <v>12.18769877</v>
      </c>
    </row>
    <row r="77" spans="1:18">
      <c r="A77" s="15" t="s">
        <v>474</v>
      </c>
      <c r="B77" s="17" t="n">
        <v>6062</v>
      </c>
      <c r="C77" s="18">
        <f>(0.0/B77*100)</f>
        <v/>
      </c>
      <c r="D77" s="19" t="n">
        <v>6062</v>
      </c>
      <c r="E77" s="18" t="n">
        <v>436.83423002</v>
      </c>
      <c r="F77" s="20" t="n">
        <v>3.11763124</v>
      </c>
      <c r="G77" s="18" t="n">
        <v>445.38933444</v>
      </c>
      <c r="H77" s="20" t="n">
        <v>10.32469869</v>
      </c>
      <c r="I77" s="18" t="n">
        <v>401.77446444</v>
      </c>
      <c r="J77" s="20" t="n">
        <v>17.10869405</v>
      </c>
      <c r="K77" s="18" t="s">
        <v>404</v>
      </c>
      <c r="L77" s="20" t="s">
        <v>404</v>
      </c>
      <c r="M77" s="18" t="s">
        <v>404</v>
      </c>
      <c r="N77" s="20" t="s">
        <v>404</v>
      </c>
      <c r="O77" s="18" t="s">
        <v>404</v>
      </c>
      <c r="P77" s="20" t="s">
        <v>404</v>
      </c>
      <c r="Q77" s="18" t="n">
        <v>430.93592014</v>
      </c>
      <c r="R77" s="20" t="n">
        <v>17.98117991</v>
      </c>
    </row>
    <row r="78" spans="1:18">
      <c r="A78" s="15" t="s">
        <v>475</v>
      </c>
      <c r="B78" s="17" t="n">
        <v>5826</v>
      </c>
      <c r="C78" s="18">
        <f>(0.0/B78*100)</f>
        <v/>
      </c>
      <c r="D78" s="19" t="n">
        <v>5826</v>
      </c>
      <c r="E78" s="18" t="n">
        <v>489.02869317</v>
      </c>
      <c r="F78" s="20" t="n">
        <v>4.07140448</v>
      </c>
      <c r="G78" s="18" t="n">
        <v>462.72314981</v>
      </c>
      <c r="H78" s="20" t="n">
        <v>10.64207903</v>
      </c>
      <c r="I78" s="18" t="s">
        <v>404</v>
      </c>
      <c r="J78" s="20" t="s">
        <v>404</v>
      </c>
      <c r="K78" s="18" t="s">
        <v>404</v>
      </c>
      <c r="L78" s="20" t="s">
        <v>404</v>
      </c>
      <c r="M78" s="18" t="s">
        <v>404</v>
      </c>
      <c r="N78" s="20" t="s">
        <v>404</v>
      </c>
      <c r="O78" s="18" t="s">
        <v>404</v>
      </c>
      <c r="P78" s="20" t="s">
        <v>404</v>
      </c>
      <c r="Q78" s="18" t="n">
        <v>474.1825812</v>
      </c>
      <c r="R78" s="20" t="n">
        <v>14.98804378</v>
      </c>
    </row>
    <row customHeight="1" ht="25" r="79" spans="1:18">
      <c r="A79" s="15" t="s">
        <v>476</v>
      </c>
      <c r="B79" s="17" t="n">
        <v>1657</v>
      </c>
      <c r="C79" s="18">
        <f>(21.0/B79*100)</f>
        <v/>
      </c>
      <c r="D79" s="19" t="n">
        <v>1636</v>
      </c>
      <c r="E79" s="18" t="n">
        <v>473.42040046</v>
      </c>
      <c r="F79" s="20" t="n">
        <v>7.60167806</v>
      </c>
      <c r="G79" s="18" t="n">
        <v>504.60769141</v>
      </c>
      <c r="H79" s="20" t="n">
        <v>23.13921628</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427.79851002</v>
      </c>
      <c r="F80" s="20" t="n">
        <v>3.67461915</v>
      </c>
      <c r="G80" s="18" t="n">
        <v>421.90821024</v>
      </c>
      <c r="H80" s="20" t="n">
        <v>11.66217968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430.83519517</v>
      </c>
      <c r="F81" s="20" t="n">
        <v>3.85625783</v>
      </c>
      <c r="G81" s="18" t="n">
        <v>429.50528236</v>
      </c>
      <c r="H81" s="20" t="n">
        <v>10.21225527</v>
      </c>
      <c r="I81" s="18" t="n">
        <v>505.675185</v>
      </c>
      <c r="J81" s="20" t="n">
        <v>7.77493105</v>
      </c>
      <c r="K81" s="18" t="s">
        <v>404</v>
      </c>
      <c r="L81" s="20" t="s">
        <v>404</v>
      </c>
      <c r="M81" s="18" t="s">
        <v>404</v>
      </c>
      <c r="N81" s="20" t="s">
        <v>404</v>
      </c>
      <c r="O81" s="18" t="s">
        <v>404</v>
      </c>
      <c r="P81" s="20" t="s">
        <v>404</v>
      </c>
      <c r="Q81" s="18" t="n">
        <v>419.64801588</v>
      </c>
      <c r="R81" s="20" t="n">
        <v>23.12679335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502.58764336</v>
      </c>
      <c r="F7" s="20" t="n">
        <v>3.18897386</v>
      </c>
      <c r="G7" s="18" t="n">
        <v>506.53016476</v>
      </c>
      <c r="H7" s="20" t="n">
        <v>3.6327922</v>
      </c>
      <c r="I7" s="18" t="s">
        <v>404</v>
      </c>
      <c r="J7" s="20" t="s">
        <v>404</v>
      </c>
      <c r="K7" s="18" t="s">
        <v>404</v>
      </c>
      <c r="L7" s="20" t="s">
        <v>404</v>
      </c>
      <c r="M7" s="18" t="s">
        <v>404</v>
      </c>
      <c r="N7" s="20" t="s">
        <v>404</v>
      </c>
      <c r="O7" s="18" t="s">
        <v>404</v>
      </c>
      <c r="P7" s="20" t="s">
        <v>404</v>
      </c>
      <c r="Q7" s="18" t="n">
        <v>493.0224543</v>
      </c>
      <c r="R7" s="20" t="n">
        <v>6.79971651</v>
      </c>
    </row>
    <row r="8" spans="1:18">
      <c r="A8" s="15" t="s">
        <v>405</v>
      </c>
      <c r="B8" s="17" t="n">
        <v>7007</v>
      </c>
      <c r="C8" s="18">
        <f>(0.0/B8*100)</f>
        <v/>
      </c>
      <c r="D8" s="19" t="n">
        <v>7007</v>
      </c>
      <c r="E8" s="18" t="n">
        <v>483.96432114</v>
      </c>
      <c r="F8" s="20" t="n">
        <v>12.13151881</v>
      </c>
      <c r="G8" s="18" t="n">
        <v>482.17917805</v>
      </c>
      <c r="H8" s="20" t="n">
        <v>5.74245568</v>
      </c>
      <c r="I8" s="18" t="n">
        <v>466.6088784</v>
      </c>
      <c r="J8" s="20" t="n">
        <v>20.70904875</v>
      </c>
      <c r="K8" s="18" t="s">
        <v>404</v>
      </c>
      <c r="L8" s="20" t="s">
        <v>404</v>
      </c>
      <c r="M8" s="18" t="s">
        <v>404</v>
      </c>
      <c r="N8" s="20" t="s">
        <v>404</v>
      </c>
      <c r="O8" s="18" t="s">
        <v>404</v>
      </c>
      <c r="P8" s="20" t="s">
        <v>404</v>
      </c>
      <c r="Q8" s="18" t="n">
        <v>492.65364839</v>
      </c>
      <c r="R8" s="20" t="n">
        <v>8.974512689999999</v>
      </c>
    </row>
    <row r="9" spans="1:18">
      <c r="A9" s="15" t="s">
        <v>406</v>
      </c>
      <c r="B9" s="17" t="n">
        <v>9651</v>
      </c>
      <c r="C9" s="18">
        <f>(575.0/B9*100)</f>
        <v/>
      </c>
      <c r="D9" s="19" t="n">
        <v>9076</v>
      </c>
      <c r="E9" s="18" t="n">
        <v>492.50878515</v>
      </c>
      <c r="F9" s="20" t="n">
        <v>7.308264</v>
      </c>
      <c r="G9" s="18" t="n">
        <v>507.60979866</v>
      </c>
      <c r="H9" s="20" t="n">
        <v>5.33122998</v>
      </c>
      <c r="I9" s="18" t="n">
        <v>506.54639319</v>
      </c>
      <c r="J9" s="20" t="n">
        <v>29.63683772</v>
      </c>
      <c r="K9" s="18" t="s">
        <v>404</v>
      </c>
      <c r="L9" s="20" t="s">
        <v>404</v>
      </c>
      <c r="M9" s="18" t="s">
        <v>404</v>
      </c>
      <c r="N9" s="20" t="s">
        <v>404</v>
      </c>
      <c r="O9" s="18" t="s">
        <v>404</v>
      </c>
      <c r="P9" s="20" t="s">
        <v>404</v>
      </c>
      <c r="Q9" s="18" t="n">
        <v>502.60913235</v>
      </c>
      <c r="R9" s="20" t="n">
        <v>6.78863815</v>
      </c>
    </row>
    <row r="10" spans="1:18">
      <c r="A10" s="15" t="s">
        <v>407</v>
      </c>
      <c r="B10" s="17" t="n">
        <v>20058</v>
      </c>
      <c r="C10" s="18">
        <f>(3112.0/B10*100)</f>
        <v/>
      </c>
      <c r="D10" s="19" t="n">
        <v>16946</v>
      </c>
      <c r="E10" s="18" t="n">
        <v>524.14725943</v>
      </c>
      <c r="F10" s="20" t="n">
        <v>3.69700312</v>
      </c>
      <c r="G10" s="18" t="n">
        <v>528.70893114</v>
      </c>
      <c r="H10" s="20" t="n">
        <v>3.65534362</v>
      </c>
      <c r="I10" s="18" t="n">
        <v>574.86121621</v>
      </c>
      <c r="J10" s="20" t="n">
        <v>10.5507028</v>
      </c>
      <c r="K10" s="18" t="s">
        <v>404</v>
      </c>
      <c r="L10" s="20" t="s">
        <v>404</v>
      </c>
      <c r="M10" s="18" t="s">
        <v>404</v>
      </c>
      <c r="N10" s="20" t="s">
        <v>404</v>
      </c>
      <c r="O10" s="18" t="s">
        <v>404</v>
      </c>
      <c r="P10" s="20" t="s">
        <v>404</v>
      </c>
      <c r="Q10" s="18" t="n">
        <v>538.33091262</v>
      </c>
      <c r="R10" s="20" t="n">
        <v>12.13241396</v>
      </c>
    </row>
    <row r="11" spans="1:18">
      <c r="A11" s="15" t="s">
        <v>408</v>
      </c>
      <c r="B11" s="17" t="n">
        <v>7053</v>
      </c>
      <c r="C11" s="18">
        <f>(137.0/B11*100)</f>
        <v/>
      </c>
      <c r="D11" s="19" t="n">
        <v>6916</v>
      </c>
      <c r="E11" s="18" t="n">
        <v>462.50174336</v>
      </c>
      <c r="F11" s="20" t="n">
        <v>4.55376687</v>
      </c>
      <c r="G11" s="18" t="n">
        <v>460.11717346</v>
      </c>
      <c r="H11" s="20" t="n">
        <v>6.50356823</v>
      </c>
      <c r="I11" s="18" t="n">
        <v>423.48994856</v>
      </c>
      <c r="J11" s="20" t="n">
        <v>17.55221623</v>
      </c>
      <c r="K11" s="18" t="s">
        <v>404</v>
      </c>
      <c r="L11" s="20" t="s">
        <v>404</v>
      </c>
      <c r="M11" s="18" t="s">
        <v>404</v>
      </c>
      <c r="N11" s="20" t="s">
        <v>404</v>
      </c>
      <c r="O11" s="18" t="s">
        <v>404</v>
      </c>
      <c r="P11" s="20" t="s">
        <v>404</v>
      </c>
      <c r="Q11" s="18" t="n">
        <v>438.80528018</v>
      </c>
      <c r="R11" s="20" t="n">
        <v>17.28928324</v>
      </c>
    </row>
    <row r="12" spans="1:18">
      <c r="A12" s="15" t="s">
        <v>409</v>
      </c>
      <c r="B12" s="17" t="n">
        <v>6894</v>
      </c>
      <c r="C12" s="18">
        <f>(106.0/B12*100)</f>
        <v/>
      </c>
      <c r="D12" s="19" t="n">
        <v>6788</v>
      </c>
      <c r="E12" s="18" t="n">
        <v>480.47705326</v>
      </c>
      <c r="F12" s="20" t="n">
        <v>7.62165962</v>
      </c>
      <c r="G12" s="18" t="n">
        <v>491.8323516</v>
      </c>
      <c r="H12" s="20" t="n">
        <v>3.40109011</v>
      </c>
      <c r="I12" s="18" t="n">
        <v>410.91425449</v>
      </c>
      <c r="J12" s="20" t="n">
        <v>10.00626974</v>
      </c>
      <c r="K12" s="18" t="s">
        <v>404</v>
      </c>
      <c r="L12" s="20" t="s">
        <v>404</v>
      </c>
      <c r="M12" s="18" t="s">
        <v>404</v>
      </c>
      <c r="N12" s="20" t="s">
        <v>404</v>
      </c>
      <c r="O12" s="18" t="s">
        <v>404</v>
      </c>
      <c r="P12" s="20" t="s">
        <v>404</v>
      </c>
      <c r="Q12" s="18" t="n">
        <v>452.61878708</v>
      </c>
      <c r="R12" s="20" t="n">
        <v>11.22680802</v>
      </c>
    </row>
    <row r="13" spans="1:18">
      <c r="A13" s="15" t="s">
        <v>410</v>
      </c>
      <c r="B13" s="17" t="n">
        <v>7161</v>
      </c>
      <c r="C13" s="18">
        <f>(1175.0/B13*100)</f>
        <v/>
      </c>
      <c r="D13" s="19" t="n">
        <v>5986</v>
      </c>
      <c r="E13" s="18" t="n">
        <v>499.2467395</v>
      </c>
      <c r="F13" s="20" t="n">
        <v>2.88012555</v>
      </c>
      <c r="G13" s="18" t="n">
        <v>498.17856125</v>
      </c>
      <c r="H13" s="20" t="n">
        <v>7.3630033</v>
      </c>
      <c r="I13" s="18" t="n">
        <v>501.03250557</v>
      </c>
      <c r="J13" s="20" t="n">
        <v>8.45176485</v>
      </c>
      <c r="K13" s="18" t="s">
        <v>404</v>
      </c>
      <c r="L13" s="20" t="s">
        <v>404</v>
      </c>
      <c r="M13" s="18" t="s">
        <v>404</v>
      </c>
      <c r="N13" s="20" t="s">
        <v>404</v>
      </c>
      <c r="O13" s="18" t="s">
        <v>404</v>
      </c>
      <c r="P13" s="20" t="s">
        <v>404</v>
      </c>
      <c r="Q13" s="18" t="n">
        <v>526.4106791200001</v>
      </c>
      <c r="R13" s="20" t="n">
        <v>13.27313799</v>
      </c>
    </row>
    <row r="14" spans="1:18">
      <c r="A14" s="15" t="s">
        <v>411</v>
      </c>
      <c r="B14" s="17" t="n">
        <v>5587</v>
      </c>
      <c r="C14" s="18">
        <f>(301.0/B14*100)</f>
        <v/>
      </c>
      <c r="D14" s="19" t="n">
        <v>5286</v>
      </c>
      <c r="E14" s="18" t="n">
        <v>514.77612973</v>
      </c>
      <c r="F14" s="20" t="n">
        <v>3.5740968</v>
      </c>
      <c r="G14" s="18" t="n">
        <v>521.1671638399999</v>
      </c>
      <c r="H14" s="20" t="n">
        <v>3.1337994</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522.2652730999999</v>
      </c>
      <c r="F15" s="20" t="n">
        <v>4.35083218</v>
      </c>
      <c r="G15" s="18" t="n">
        <v>529.85803856</v>
      </c>
      <c r="H15" s="20" t="n">
        <v>3.31682576</v>
      </c>
      <c r="I15" s="18" t="n">
        <v>557.7863252</v>
      </c>
      <c r="J15" s="20" t="n">
        <v>24.52307226</v>
      </c>
      <c r="K15" s="18" t="s">
        <v>404</v>
      </c>
      <c r="L15" s="20" t="s">
        <v>404</v>
      </c>
      <c r="M15" s="18" t="s">
        <v>404</v>
      </c>
      <c r="N15" s="20" t="s">
        <v>404</v>
      </c>
      <c r="O15" s="18" t="s">
        <v>404</v>
      </c>
      <c r="P15" s="20" t="s">
        <v>404</v>
      </c>
      <c r="Q15" s="18" t="n">
        <v>519.21470981</v>
      </c>
      <c r="R15" s="20" t="n">
        <v>11.30901757</v>
      </c>
    </row>
    <row r="16" spans="1:18">
      <c r="A16" s="15" t="s">
        <v>413</v>
      </c>
      <c r="B16" s="17" t="n">
        <v>6108</v>
      </c>
      <c r="C16" s="18">
        <f>(495.0/B16*100)</f>
        <v/>
      </c>
      <c r="D16" s="19" t="n">
        <v>5613</v>
      </c>
      <c r="E16" s="18" t="n">
        <v>488.05200153</v>
      </c>
      <c r="F16" s="20" t="n">
        <v>7.10075282</v>
      </c>
      <c r="G16" s="18" t="n">
        <v>517.16518234</v>
      </c>
      <c r="H16" s="20" t="n">
        <v>7.11851492</v>
      </c>
      <c r="I16" s="18" t="n">
        <v>453.02800843</v>
      </c>
      <c r="J16" s="20" t="n">
        <v>23.24152593</v>
      </c>
      <c r="K16" s="18" t="s">
        <v>404</v>
      </c>
      <c r="L16" s="20" t="s">
        <v>404</v>
      </c>
      <c r="M16" s="18" t="s">
        <v>404</v>
      </c>
      <c r="N16" s="20" t="s">
        <v>404</v>
      </c>
      <c r="O16" s="18" t="s">
        <v>404</v>
      </c>
      <c r="P16" s="20" t="s">
        <v>404</v>
      </c>
      <c r="Q16" s="18" t="n">
        <v>527.89026652</v>
      </c>
      <c r="R16" s="20" t="n">
        <v>14.98027515</v>
      </c>
    </row>
    <row r="17" spans="1:18">
      <c r="A17" s="15" t="s">
        <v>414</v>
      </c>
      <c r="B17" s="17" t="n">
        <v>6504</v>
      </c>
      <c r="C17" s="18">
        <f>(1325.0/B17*100)</f>
        <v/>
      </c>
      <c r="D17" s="19" t="n">
        <v>5179</v>
      </c>
      <c r="E17" s="18" t="n">
        <v>476.41754791</v>
      </c>
      <c r="F17" s="20" t="n">
        <v>16.03027129</v>
      </c>
      <c r="G17" s="18" t="n">
        <v>509.61431554</v>
      </c>
      <c r="H17" s="20" t="n">
        <v>5.20900048</v>
      </c>
      <c r="I17" s="18" t="n">
        <v>555.97821015</v>
      </c>
      <c r="J17" s="20" t="n">
        <v>18.13321394</v>
      </c>
      <c r="K17" s="18" t="s">
        <v>404</v>
      </c>
      <c r="L17" s="20" t="s">
        <v>404</v>
      </c>
      <c r="M17" s="18" t="s">
        <v>404</v>
      </c>
      <c r="N17" s="20" t="s">
        <v>404</v>
      </c>
      <c r="O17" s="18" t="s">
        <v>404</v>
      </c>
      <c r="P17" s="20" t="s">
        <v>404</v>
      </c>
      <c r="Q17" s="18" t="n">
        <v>517.75397291</v>
      </c>
      <c r="R17" s="20" t="n">
        <v>9.900936529999999</v>
      </c>
    </row>
    <row r="18" spans="1:18">
      <c r="A18" s="15" t="s">
        <v>415</v>
      </c>
      <c r="B18" s="17" t="n">
        <v>5532</v>
      </c>
      <c r="C18" s="18">
        <f>(0.0/B18*100)</f>
        <v/>
      </c>
      <c r="D18" s="19" t="n">
        <v>5532</v>
      </c>
      <c r="E18" s="18" t="n">
        <v>468.91352455</v>
      </c>
      <c r="F18" s="20" t="n">
        <v>6.68177414</v>
      </c>
      <c r="G18" s="18" t="n">
        <v>471.3895556</v>
      </c>
      <c r="H18" s="20" t="n">
        <v>6.55443734</v>
      </c>
      <c r="I18" s="18" t="n">
        <v>452.51928893</v>
      </c>
      <c r="J18" s="20" t="n">
        <v>31.7941718</v>
      </c>
      <c r="K18" s="18" t="s">
        <v>404</v>
      </c>
      <c r="L18" s="20" t="s">
        <v>404</v>
      </c>
      <c r="M18" s="18" t="s">
        <v>404</v>
      </c>
      <c r="N18" s="20" t="s">
        <v>404</v>
      </c>
      <c r="O18" s="18" t="s">
        <v>404</v>
      </c>
      <c r="P18" s="20" t="s">
        <v>404</v>
      </c>
      <c r="Q18" s="18" t="n">
        <v>454.19127864</v>
      </c>
      <c r="R18" s="20" t="n">
        <v>12.19375951</v>
      </c>
    </row>
    <row r="19" spans="1:18">
      <c r="A19" s="15" t="s">
        <v>416</v>
      </c>
      <c r="B19" s="17" t="n">
        <v>5658</v>
      </c>
      <c r="C19" s="18">
        <f>(327.0/B19*100)</f>
        <v/>
      </c>
      <c r="D19" s="19" t="n">
        <v>5331</v>
      </c>
      <c r="E19" s="18" t="n">
        <v>471.56459332</v>
      </c>
      <c r="F19" s="20" t="n">
        <v>7.55392047</v>
      </c>
      <c r="G19" s="18" t="n">
        <v>469.31775487</v>
      </c>
      <c r="H19" s="20" t="n">
        <v>5.33354916</v>
      </c>
      <c r="I19" s="18" t="n">
        <v>496.60113264</v>
      </c>
      <c r="J19" s="20" t="n">
        <v>31.80045841</v>
      </c>
      <c r="K19" s="18" t="s">
        <v>404</v>
      </c>
      <c r="L19" s="20" t="s">
        <v>404</v>
      </c>
      <c r="M19" s="18" t="s">
        <v>404</v>
      </c>
      <c r="N19" s="20" t="s">
        <v>404</v>
      </c>
      <c r="O19" s="18" t="s">
        <v>404</v>
      </c>
      <c r="P19" s="20" t="s">
        <v>404</v>
      </c>
      <c r="Q19" s="18" t="n">
        <v>458.23176442</v>
      </c>
      <c r="R19" s="20" t="n">
        <v>33.00238894</v>
      </c>
    </row>
    <row r="20" spans="1:18">
      <c r="A20" s="15" t="s">
        <v>417</v>
      </c>
      <c r="B20" s="17" t="n">
        <v>3371</v>
      </c>
      <c r="C20" s="18">
        <f>(24.0/B20*100)</f>
        <v/>
      </c>
      <c r="D20" s="19" t="n">
        <v>3347</v>
      </c>
      <c r="E20" s="18" t="n">
        <v>484.71272369</v>
      </c>
      <c r="F20" s="20" t="n">
        <v>2.35521598</v>
      </c>
      <c r="G20" s="18" t="n">
        <v>477.08072703</v>
      </c>
      <c r="H20" s="20" t="n">
        <v>3.54077665</v>
      </c>
      <c r="I20" s="18" t="n">
        <v>426.40696842</v>
      </c>
      <c r="J20" s="20" t="n">
        <v>18.78917593</v>
      </c>
      <c r="K20" s="18" t="s">
        <v>404</v>
      </c>
      <c r="L20" s="20" t="s">
        <v>404</v>
      </c>
      <c r="M20" s="18" t="s">
        <v>404</v>
      </c>
      <c r="N20" s="20" t="s">
        <v>404</v>
      </c>
      <c r="O20" s="18" t="s">
        <v>404</v>
      </c>
      <c r="P20" s="20" t="s">
        <v>404</v>
      </c>
      <c r="Q20" s="18" t="n">
        <v>476.98029984</v>
      </c>
      <c r="R20" s="20" t="n">
        <v>6.37123713</v>
      </c>
    </row>
    <row r="21" spans="1:18">
      <c r="A21" s="15" t="s">
        <v>418</v>
      </c>
      <c r="B21" s="17" t="n">
        <v>5741</v>
      </c>
      <c r="C21" s="18">
        <f>(0.0/B21*100)</f>
        <v/>
      </c>
      <c r="D21" s="19" t="n">
        <v>5741</v>
      </c>
      <c r="E21" s="18" t="n">
        <v>518.9493942399999</v>
      </c>
      <c r="F21" s="20" t="n">
        <v>3.93343375</v>
      </c>
      <c r="G21" s="18" t="n">
        <v>524.49953151</v>
      </c>
      <c r="H21" s="20" t="n">
        <v>4.13507691</v>
      </c>
      <c r="I21" s="18" t="n">
        <v>511.53940143</v>
      </c>
      <c r="J21" s="20" t="n">
        <v>7.28365803</v>
      </c>
      <c r="K21" s="18" t="s">
        <v>404</v>
      </c>
      <c r="L21" s="20" t="s">
        <v>404</v>
      </c>
      <c r="M21" s="18" t="s">
        <v>404</v>
      </c>
      <c r="N21" s="20" t="s">
        <v>404</v>
      </c>
      <c r="O21" s="18" t="s">
        <v>404</v>
      </c>
      <c r="P21" s="20" t="s">
        <v>404</v>
      </c>
      <c r="Q21" s="18" t="n">
        <v>530.83415343</v>
      </c>
      <c r="R21" s="20" t="n">
        <v>8.812833680000001</v>
      </c>
    </row>
    <row r="22" spans="1:18">
      <c r="A22" s="15" t="s">
        <v>419</v>
      </c>
      <c r="B22" s="17" t="n">
        <v>6598</v>
      </c>
      <c r="C22" s="18">
        <f>(0.0/B22*100)</f>
        <v/>
      </c>
      <c r="D22" s="19" t="n">
        <v>6598</v>
      </c>
      <c r="E22" s="18" t="n">
        <v>471.85974705</v>
      </c>
      <c r="F22" s="20" t="n">
        <v>7.03855892</v>
      </c>
      <c r="G22" s="18" t="n">
        <v>488.76776265</v>
      </c>
      <c r="H22" s="20" t="n">
        <v>9.35775391</v>
      </c>
      <c r="I22" s="18" t="n">
        <v>499.77848672</v>
      </c>
      <c r="J22" s="20" t="n">
        <v>29.33487193</v>
      </c>
      <c r="K22" s="18" t="s">
        <v>404</v>
      </c>
      <c r="L22" s="20" t="s">
        <v>404</v>
      </c>
      <c r="M22" s="18" t="s">
        <v>404</v>
      </c>
      <c r="N22" s="20" t="s">
        <v>404</v>
      </c>
      <c r="O22" s="18" t="s">
        <v>404</v>
      </c>
      <c r="P22" s="20" t="s">
        <v>404</v>
      </c>
      <c r="Q22" s="18" t="n">
        <v>481.43504229</v>
      </c>
      <c r="R22" s="20" t="n">
        <v>12.77356859</v>
      </c>
    </row>
    <row r="23" spans="1:18">
      <c r="A23" s="15" t="s">
        <v>420</v>
      </c>
      <c r="B23" s="17" t="n">
        <v>11583</v>
      </c>
      <c r="C23" s="18">
        <f>(3185.0/B23*100)</f>
        <v/>
      </c>
      <c r="D23" s="19" t="n">
        <v>8398</v>
      </c>
      <c r="E23" s="18" t="n">
        <v>481.25252209</v>
      </c>
      <c r="F23" s="20" t="n">
        <v>5.38449135</v>
      </c>
      <c r="G23" s="18" t="n">
        <v>500.57745028</v>
      </c>
      <c r="H23" s="20" t="n">
        <v>6.49801585</v>
      </c>
      <c r="I23" s="18" t="n">
        <v>471.15256927</v>
      </c>
      <c r="J23" s="20" t="n">
        <v>22.80420938</v>
      </c>
      <c r="K23" s="18" t="s">
        <v>404</v>
      </c>
      <c r="L23" s="20" t="s">
        <v>404</v>
      </c>
      <c r="M23" s="18" t="s">
        <v>404</v>
      </c>
      <c r="N23" s="20" t="s">
        <v>404</v>
      </c>
      <c r="O23" s="18" t="s">
        <v>404</v>
      </c>
      <c r="P23" s="20" t="s">
        <v>404</v>
      </c>
      <c r="Q23" s="18" t="n">
        <v>479.747437</v>
      </c>
      <c r="R23" s="20" t="n">
        <v>20.68971144</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528.5164688999999</v>
      </c>
      <c r="F25" s="20" t="n">
        <v>6.01479371</v>
      </c>
      <c r="G25" s="18" t="n">
        <v>511.35214995</v>
      </c>
      <c r="H25" s="20" t="n">
        <v>5.29233556</v>
      </c>
      <c r="I25" s="18" t="n">
        <v>428.82939861</v>
      </c>
      <c r="J25" s="20" t="n">
        <v>33.92674441</v>
      </c>
      <c r="K25" s="18" t="s">
        <v>404</v>
      </c>
      <c r="L25" s="20" t="s">
        <v>404</v>
      </c>
      <c r="M25" s="18" t="s">
        <v>404</v>
      </c>
      <c r="N25" s="20" t="s">
        <v>404</v>
      </c>
      <c r="O25" s="18" t="s">
        <v>404</v>
      </c>
      <c r="P25" s="20" t="s">
        <v>404</v>
      </c>
      <c r="Q25" s="18" t="n">
        <v>521.93551716</v>
      </c>
      <c r="R25" s="20" t="n">
        <v>17.9687727</v>
      </c>
    </row>
    <row r="26" spans="1:18">
      <c r="A26" s="15" t="s">
        <v>423</v>
      </c>
      <c r="B26" s="17" t="n">
        <v>4869</v>
      </c>
      <c r="C26" s="18">
        <f>(11.0/B26*100)</f>
        <v/>
      </c>
      <c r="D26" s="19" t="n">
        <v>4858</v>
      </c>
      <c r="E26" s="18" t="n">
        <v>482.91520362</v>
      </c>
      <c r="F26" s="20" t="n">
        <v>2.39092948</v>
      </c>
      <c r="G26" s="18" t="n">
        <v>496.84893727</v>
      </c>
      <c r="H26" s="20" t="n">
        <v>3.6554775</v>
      </c>
      <c r="I26" s="18" t="n">
        <v>468.84242157</v>
      </c>
      <c r="J26" s="20" t="n">
        <v>18.3846845</v>
      </c>
      <c r="K26" s="18" t="s">
        <v>404</v>
      </c>
      <c r="L26" s="20" t="s">
        <v>404</v>
      </c>
      <c r="M26" s="18" t="s">
        <v>404</v>
      </c>
      <c r="N26" s="20" t="s">
        <v>404</v>
      </c>
      <c r="O26" s="18" t="s">
        <v>404</v>
      </c>
      <c r="P26" s="20" t="s">
        <v>404</v>
      </c>
      <c r="Q26" s="18" t="n">
        <v>492.03153258</v>
      </c>
      <c r="R26" s="20" t="n">
        <v>16.50315983</v>
      </c>
    </row>
    <row r="27" spans="1:18">
      <c r="A27" s="15" t="s">
        <v>424</v>
      </c>
      <c r="B27" s="17" t="n">
        <v>5299</v>
      </c>
      <c r="C27" s="18">
        <f>(0.0/B27*100)</f>
        <v/>
      </c>
      <c r="D27" s="19" t="n">
        <v>5299</v>
      </c>
      <c r="E27" s="18" t="n">
        <v>469.51501178</v>
      </c>
      <c r="F27" s="20" t="n">
        <v>3.03910805</v>
      </c>
      <c r="G27" s="18" t="n">
        <v>483.25880573</v>
      </c>
      <c r="H27" s="20" t="n">
        <v>1.77139239</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(2560.0/B28*100)</f>
        <v/>
      </c>
      <c r="D28" s="19" t="n">
        <v>5008</v>
      </c>
      <c r="E28" s="18" t="n">
        <v>422.56967388</v>
      </c>
      <c r="F28" s="20" t="n">
        <v>5.05937645</v>
      </c>
      <c r="G28" s="18" t="n">
        <v>431.70413155</v>
      </c>
      <c r="H28" s="20" t="n">
        <v>6.47058825</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482.08599126</v>
      </c>
      <c r="F29" s="20" t="n">
        <v>9.75609831</v>
      </c>
      <c r="G29" s="18" t="n">
        <v>519.60385567</v>
      </c>
      <c r="H29" s="20" t="n">
        <v>8.61331899</v>
      </c>
      <c r="I29" s="18" t="n">
        <v>485.11514984</v>
      </c>
      <c r="J29" s="20" t="n">
        <v>11.57716724</v>
      </c>
      <c r="K29" s="18" t="s">
        <v>404</v>
      </c>
      <c r="L29" s="20" t="s">
        <v>404</v>
      </c>
      <c r="M29" s="18" t="s">
        <v>404</v>
      </c>
      <c r="N29" s="20" t="s">
        <v>404</v>
      </c>
      <c r="O29" s="18" t="s">
        <v>404</v>
      </c>
      <c r="P29" s="20" t="s">
        <v>404</v>
      </c>
      <c r="Q29" s="18" t="n">
        <v>560.78546472</v>
      </c>
      <c r="R29" s="20" t="n">
        <v>16.21914444</v>
      </c>
    </row>
    <row r="30" spans="1:18">
      <c r="A30" s="15" t="s">
        <v>427</v>
      </c>
      <c r="B30" s="17" t="n">
        <v>4520</v>
      </c>
      <c r="C30" s="18">
        <f>(1053.0/B30*100)</f>
        <v/>
      </c>
      <c r="D30" s="19" t="n">
        <v>3467</v>
      </c>
      <c r="E30" s="18" t="n">
        <v>509.49285275</v>
      </c>
      <c r="F30" s="20" t="n">
        <v>3.9510716</v>
      </c>
      <c r="G30" s="18" t="n">
        <v>517.61015069</v>
      </c>
      <c r="H30" s="20" t="n">
        <v>8.61239936</v>
      </c>
      <c r="I30" s="18" t="n">
        <v>466.27942076</v>
      </c>
      <c r="J30" s="20" t="n">
        <v>11.42206963</v>
      </c>
      <c r="K30" s="18" t="s">
        <v>404</v>
      </c>
      <c r="L30" s="20" t="s">
        <v>404</v>
      </c>
      <c r="M30" s="18" t="s">
        <v>404</v>
      </c>
      <c r="N30" s="20" t="s">
        <v>404</v>
      </c>
      <c r="O30" s="18" t="s">
        <v>404</v>
      </c>
      <c r="P30" s="20" t="s">
        <v>404</v>
      </c>
      <c r="Q30" s="18" t="n">
        <v>527.98917337</v>
      </c>
      <c r="R30" s="20" t="n">
        <v>28.4643219</v>
      </c>
    </row>
    <row r="31" spans="1:18">
      <c r="A31" s="15" t="s">
        <v>428</v>
      </c>
      <c r="B31" s="17" t="n">
        <v>5456</v>
      </c>
      <c r="C31" s="18">
        <f>(502.0/B31*100)</f>
        <v/>
      </c>
      <c r="D31" s="19" t="n">
        <v>4954</v>
      </c>
      <c r="E31" s="18" t="n">
        <v>518.14651554</v>
      </c>
      <c r="F31" s="20" t="n">
        <v>3.12490938</v>
      </c>
      <c r="G31" s="18" t="n">
        <v>506.4992177</v>
      </c>
      <c r="H31" s="20" t="n">
        <v>6.01469875</v>
      </c>
      <c r="I31" s="18" t="n">
        <v>505.9367004</v>
      </c>
      <c r="J31" s="20" t="n">
        <v>11.94714589</v>
      </c>
      <c r="K31" s="18" t="s">
        <v>404</v>
      </c>
      <c r="L31" s="20" t="s">
        <v>404</v>
      </c>
      <c r="M31" s="18" t="s">
        <v>404</v>
      </c>
      <c r="N31" s="20" t="s">
        <v>404</v>
      </c>
      <c r="O31" s="18" t="s">
        <v>404</v>
      </c>
      <c r="P31" s="20" t="s">
        <v>404</v>
      </c>
      <c r="Q31" s="18" t="n">
        <v>509.20939127</v>
      </c>
      <c r="R31" s="20" t="n">
        <v>10.7958192</v>
      </c>
    </row>
    <row r="32" spans="1:18">
      <c r="A32" s="15" t="s">
        <v>429</v>
      </c>
      <c r="B32" s="17" t="n">
        <v>4478</v>
      </c>
      <c r="C32" s="18">
        <f>(0.0/B32*100)</f>
        <v/>
      </c>
      <c r="D32" s="19" t="n">
        <v>4478</v>
      </c>
      <c r="E32" s="18" t="n">
        <v>505.73748586</v>
      </c>
      <c r="F32" s="20" t="n">
        <v>2.75610348</v>
      </c>
      <c r="G32" s="18" t="n">
        <v>502.2702545</v>
      </c>
      <c r="H32" s="20" t="n">
        <v>8.43106195</v>
      </c>
      <c r="I32" s="18" t="n">
        <v>532.45615257</v>
      </c>
      <c r="J32" s="20" t="n">
        <v>16.58765802</v>
      </c>
      <c r="K32" s="18" t="s">
        <v>404</v>
      </c>
      <c r="L32" s="20" t="s">
        <v>404</v>
      </c>
      <c r="M32" s="18" t="s">
        <v>404</v>
      </c>
      <c r="N32" s="20" t="s">
        <v>404</v>
      </c>
      <c r="O32" s="18" t="s">
        <v>404</v>
      </c>
      <c r="P32" s="20" t="s">
        <v>404</v>
      </c>
      <c r="Q32" s="18" t="n">
        <v>494.84589796</v>
      </c>
      <c r="R32" s="20" t="n">
        <v>10.68093114</v>
      </c>
    </row>
    <row r="33" spans="1:18">
      <c r="A33" s="15" t="s">
        <v>430</v>
      </c>
      <c r="B33" s="17" t="n">
        <v>7325</v>
      </c>
      <c r="C33" s="18">
        <f>(29.0/B33*100)</f>
        <v/>
      </c>
      <c r="D33" s="19" t="n">
        <v>7296</v>
      </c>
      <c r="E33" s="18" t="n">
        <v>502.44673239</v>
      </c>
      <c r="F33" s="20" t="n">
        <v>4.6371337</v>
      </c>
      <c r="G33" s="18" t="n">
        <v>512.46361769</v>
      </c>
      <c r="H33" s="20" t="n">
        <v>4.68387686</v>
      </c>
      <c r="I33" s="18" t="n">
        <v>420.73071339</v>
      </c>
      <c r="J33" s="20" t="n">
        <v>5.67405709</v>
      </c>
      <c r="K33" s="18" t="s">
        <v>404</v>
      </c>
      <c r="L33" s="20" t="s">
        <v>404</v>
      </c>
      <c r="M33" s="18" t="s">
        <v>404</v>
      </c>
      <c r="N33" s="20" t="s">
        <v>404</v>
      </c>
      <c r="O33" s="18" t="s">
        <v>404</v>
      </c>
      <c r="P33" s="20" t="s">
        <v>404</v>
      </c>
      <c r="Q33" s="18" t="n">
        <v>517.12916397</v>
      </c>
      <c r="R33" s="20" t="n">
        <v>8.468567309999999</v>
      </c>
    </row>
    <row r="34" spans="1:18">
      <c r="A34" s="15" t="s">
        <v>431</v>
      </c>
      <c r="B34" s="17" t="n">
        <v>6350</v>
      </c>
      <c r="C34" s="18">
        <f>(0.0/B34*100)</f>
        <v/>
      </c>
      <c r="D34" s="19" t="n">
        <v>6350</v>
      </c>
      <c r="E34" s="18" t="n">
        <v>453.16998933</v>
      </c>
      <c r="F34" s="20" t="n">
        <v>7.5944501</v>
      </c>
      <c r="G34" s="18" t="n">
        <v>453.40984149</v>
      </c>
      <c r="H34" s="20" t="n">
        <v>5.10956488</v>
      </c>
      <c r="I34" s="18" t="n">
        <v>428.74588183</v>
      </c>
      <c r="J34" s="20" t="n">
        <v>41.16416166</v>
      </c>
      <c r="K34" s="18" t="s">
        <v>404</v>
      </c>
      <c r="L34" s="20" t="s">
        <v>404</v>
      </c>
      <c r="M34" s="18" t="s">
        <v>404</v>
      </c>
      <c r="N34" s="20" t="s">
        <v>404</v>
      </c>
      <c r="O34" s="18" t="s">
        <v>404</v>
      </c>
      <c r="P34" s="20" t="s">
        <v>404</v>
      </c>
      <c r="Q34" s="18" t="n">
        <v>442.49167947</v>
      </c>
      <c r="R34" s="20" t="n">
        <v>15.58636382</v>
      </c>
    </row>
    <row r="35" spans="1:18">
      <c r="A35" s="15" t="s">
        <v>432</v>
      </c>
      <c r="B35" s="17" t="n">
        <v>6406</v>
      </c>
      <c r="C35" s="18">
        <f>(450.0/B35*100)</f>
        <v/>
      </c>
      <c r="D35" s="19" t="n">
        <v>5956</v>
      </c>
      <c r="E35" s="18" t="n">
        <v>480.56765811</v>
      </c>
      <c r="F35" s="20" t="n">
        <v>3.26834202</v>
      </c>
      <c r="G35" s="18" t="n">
        <v>518.3440543200001</v>
      </c>
      <c r="H35" s="20" t="n">
        <v>1.84654507</v>
      </c>
      <c r="I35" s="18" t="n">
        <v>480.29015198</v>
      </c>
      <c r="J35" s="20" t="n">
        <v>4.18430938</v>
      </c>
      <c r="K35" s="18" t="s">
        <v>404</v>
      </c>
      <c r="L35" s="20" t="s">
        <v>404</v>
      </c>
      <c r="M35" s="18" t="s">
        <v>404</v>
      </c>
      <c r="N35" s="20" t="s">
        <v>404</v>
      </c>
      <c r="O35" s="18" t="s">
        <v>404</v>
      </c>
      <c r="P35" s="20" t="s">
        <v>404</v>
      </c>
      <c r="Q35" s="18" t="n">
        <v>494.56041615</v>
      </c>
      <c r="R35" s="20" t="n">
        <v>4.55973655</v>
      </c>
    </row>
    <row r="36" spans="1:18">
      <c r="A36" s="15" t="s">
        <v>433</v>
      </c>
      <c r="B36" s="17" t="n">
        <v>6736</v>
      </c>
      <c r="C36" s="18">
        <f>(674.0/B36*100)</f>
        <v/>
      </c>
      <c r="D36" s="19" t="n">
        <v>6062</v>
      </c>
      <c r="E36" s="18" t="n">
        <v>498.97012306</v>
      </c>
      <c r="F36" s="20" t="n">
        <v>4.27270002</v>
      </c>
      <c r="G36" s="18" t="n">
        <v>494.51005756</v>
      </c>
      <c r="H36" s="20" t="n">
        <v>3.64716252</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496.89886085</v>
      </c>
      <c r="F37" s="20" t="n">
        <v>4.08752923</v>
      </c>
      <c r="G37" s="18" t="n">
        <v>504.84109831</v>
      </c>
      <c r="H37" s="20" t="n">
        <v>5.89284843</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472.96912311</v>
      </c>
      <c r="F38" s="20" t="n">
        <v>7.41091232</v>
      </c>
      <c r="G38" s="18" t="n">
        <v>498.49339861</v>
      </c>
      <c r="H38" s="20" t="n">
        <v>5.12674933</v>
      </c>
      <c r="I38" s="18" t="n">
        <v>525.09157312</v>
      </c>
      <c r="J38" s="20" t="n">
        <v>12.39842</v>
      </c>
      <c r="K38" s="18" t="s">
        <v>404</v>
      </c>
      <c r="L38" s="20" t="s">
        <v>404</v>
      </c>
      <c r="M38" s="18" t="s">
        <v>404</v>
      </c>
      <c r="N38" s="20" t="s">
        <v>404</v>
      </c>
      <c r="O38" s="18" t="s">
        <v>404</v>
      </c>
      <c r="P38" s="20" t="s">
        <v>404</v>
      </c>
      <c r="Q38" s="18" t="n">
        <v>492.5684183</v>
      </c>
      <c r="R38" s="20" t="n">
        <v>13.23027066</v>
      </c>
    </row>
    <row r="39" spans="1:18">
      <c r="A39" s="15" t="s">
        <v>436</v>
      </c>
      <c r="B39" s="17" t="n">
        <v>5895</v>
      </c>
      <c r="C39" s="18">
        <f>(0.0/B39*100)</f>
        <v/>
      </c>
      <c r="D39" s="19" t="n">
        <v>5895</v>
      </c>
      <c r="E39" s="18" t="n">
        <v>428.88590604</v>
      </c>
      <c r="F39" s="20" t="n">
        <v>6.15761694</v>
      </c>
      <c r="G39" s="18" t="n">
        <v>429.84553336</v>
      </c>
      <c r="H39" s="20" t="n">
        <v>8.488074599999999</v>
      </c>
      <c r="I39" s="18" t="n">
        <v>359.11838086</v>
      </c>
      <c r="J39" s="20" t="n">
        <v>15.27397869</v>
      </c>
      <c r="K39" s="18" t="s">
        <v>404</v>
      </c>
      <c r="L39" s="20" t="s">
        <v>404</v>
      </c>
      <c r="M39" s="18" t="s">
        <v>404</v>
      </c>
      <c r="N39" s="20" t="s">
        <v>404</v>
      </c>
      <c r="O39" s="18" t="s">
        <v>404</v>
      </c>
      <c r="P39" s="20" t="s">
        <v>404</v>
      </c>
      <c r="Q39" s="18" t="n">
        <v>411.58264761</v>
      </c>
      <c r="R39" s="20" t="n">
        <v>7.221682</v>
      </c>
    </row>
    <row r="40" spans="1:18">
      <c r="A40" s="15" t="s">
        <v>437</v>
      </c>
      <c r="B40" s="17" t="n">
        <v>14157</v>
      </c>
      <c r="C40" s="18">
        <f>(2954.0/B40*100)</f>
        <v/>
      </c>
      <c r="D40" s="19" t="n">
        <v>11203</v>
      </c>
      <c r="E40" s="18" t="n">
        <v>496.10907173</v>
      </c>
      <c r="F40" s="20" t="n">
        <v>3.63299143</v>
      </c>
      <c r="G40" s="18" t="n">
        <v>523.63334018</v>
      </c>
      <c r="H40" s="20" t="n">
        <v>9.17618322</v>
      </c>
      <c r="I40" s="18" t="n">
        <v>483.71200776</v>
      </c>
      <c r="J40" s="20" t="n">
        <v>6.54103373</v>
      </c>
      <c r="K40" s="18" t="s">
        <v>404</v>
      </c>
      <c r="L40" s="20" t="s">
        <v>404</v>
      </c>
      <c r="M40" s="18" t="s">
        <v>404</v>
      </c>
      <c r="N40" s="20" t="s">
        <v>404</v>
      </c>
      <c r="O40" s="18" t="s">
        <v>404</v>
      </c>
      <c r="P40" s="20" t="s">
        <v>404</v>
      </c>
      <c r="Q40" s="18" t="n">
        <v>505.17298625</v>
      </c>
      <c r="R40" s="20" t="n">
        <v>19.82225764</v>
      </c>
    </row>
    <row r="41" spans="1:18">
      <c r="A41" s="15" t="s">
        <v>438</v>
      </c>
      <c r="B41" s="17" t="n">
        <v>5712</v>
      </c>
      <c r="C41" s="18">
        <f>(99.0/B41*100)</f>
        <v/>
      </c>
      <c r="D41" s="19" t="n">
        <v>5613</v>
      </c>
      <c r="E41" s="18" t="n">
        <v>495.54031637</v>
      </c>
      <c r="F41" s="20" t="n">
        <v>4.40448574</v>
      </c>
      <c r="G41" s="18" t="n">
        <v>502.30553661</v>
      </c>
      <c r="H41" s="20" t="n">
        <v>7.52802349</v>
      </c>
      <c r="I41" s="18" t="n">
        <v>506.97269963</v>
      </c>
      <c r="J41" s="20" t="n">
        <v>26.30302106</v>
      </c>
      <c r="K41" s="18" t="s">
        <v>404</v>
      </c>
      <c r="L41" s="20" t="s">
        <v>404</v>
      </c>
      <c r="M41" s="18" t="s">
        <v>404</v>
      </c>
      <c r="N41" s="20" t="s">
        <v>404</v>
      </c>
      <c r="O41" s="18" t="s">
        <v>404</v>
      </c>
      <c r="P41" s="20" t="s">
        <v>404</v>
      </c>
      <c r="Q41" s="18" t="n">
        <v>496.49350992</v>
      </c>
      <c r="R41" s="20" t="n">
        <v>19.98595653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401.46581124</v>
      </c>
      <c r="F44" s="20" t="n">
        <v>7.30145317</v>
      </c>
      <c r="G44" s="18" t="n">
        <v>415.11216456</v>
      </c>
      <c r="H44" s="20" t="n">
        <v>7.67008708</v>
      </c>
      <c r="I44" s="18" t="s">
        <v>404</v>
      </c>
      <c r="J44" s="20" t="s">
        <v>404</v>
      </c>
      <c r="K44" s="18" t="s">
        <v>404</v>
      </c>
      <c r="L44" s="20" t="s">
        <v>404</v>
      </c>
      <c r="M44" s="18" t="s">
        <v>404</v>
      </c>
      <c r="N44" s="20" t="s">
        <v>404</v>
      </c>
      <c r="O44" s="18" t="s">
        <v>404</v>
      </c>
      <c r="P44" s="20" t="s">
        <v>404</v>
      </c>
      <c r="Q44" s="18" t="n">
        <v>403.64324145</v>
      </c>
      <c r="R44" s="20" t="n">
        <v>5.39400954</v>
      </c>
    </row>
    <row r="45" spans="1:18">
      <c r="A45" s="15" t="s">
        <v>442</v>
      </c>
      <c r="B45" s="17" t="n">
        <v>5519</v>
      </c>
      <c r="C45" s="18">
        <f>(0.0/B45*100)</f>
        <v/>
      </c>
      <c r="D45" s="19" t="n">
        <v>5519</v>
      </c>
      <c r="E45" s="18" t="n">
        <v>347.92682802</v>
      </c>
      <c r="F45" s="20" t="n">
        <v>6.54287222</v>
      </c>
      <c r="G45" s="18" t="n">
        <v>352.57053797</v>
      </c>
      <c r="H45" s="20" t="n">
        <v>4.51670765</v>
      </c>
      <c r="I45" s="18" t="s">
        <v>404</v>
      </c>
      <c r="J45" s="20" t="s">
        <v>404</v>
      </c>
      <c r="K45" s="18" t="s">
        <v>404</v>
      </c>
      <c r="L45" s="20" t="s">
        <v>404</v>
      </c>
      <c r="M45" s="18" t="s">
        <v>404</v>
      </c>
      <c r="N45" s="20" t="s">
        <v>404</v>
      </c>
      <c r="O45" s="18" t="s">
        <v>404</v>
      </c>
      <c r="P45" s="20" t="s">
        <v>404</v>
      </c>
      <c r="Q45" s="18" t="n">
        <v>338.32352037</v>
      </c>
      <c r="R45" s="20" t="n">
        <v>15.84395694</v>
      </c>
    </row>
    <row r="46" spans="1:18">
      <c r="A46" s="15" t="s">
        <v>443</v>
      </c>
      <c r="B46" s="17" t="n">
        <v>23141</v>
      </c>
      <c r="C46" s="18">
        <f>(5978.0/B46*100)</f>
        <v/>
      </c>
      <c r="D46" s="19" t="n">
        <v>17163</v>
      </c>
      <c r="E46" s="18" t="n">
        <v>416.42561623</v>
      </c>
      <c r="F46" s="20" t="n">
        <v>3.88162499</v>
      </c>
      <c r="G46" s="18" t="n">
        <v>423.30386754</v>
      </c>
      <c r="H46" s="20" t="n">
        <v>6.80191479</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438.79295725</v>
      </c>
      <c r="F47" s="20" t="n">
        <v>9.492617279999999</v>
      </c>
      <c r="G47" s="18" t="n">
        <v>432.59932569</v>
      </c>
      <c r="H47" s="20" t="n">
        <v>7.8811047</v>
      </c>
      <c r="I47" s="18" t="n">
        <v>435.53997324</v>
      </c>
      <c r="J47" s="20" t="n">
        <v>34.01666218</v>
      </c>
      <c r="K47" s="18" t="s">
        <v>404</v>
      </c>
      <c r="L47" s="20" t="s">
        <v>404</v>
      </c>
      <c r="M47" s="18" t="s">
        <v>404</v>
      </c>
      <c r="N47" s="20" t="s">
        <v>404</v>
      </c>
      <c r="O47" s="18" t="s">
        <v>404</v>
      </c>
      <c r="P47" s="20" t="s">
        <v>404</v>
      </c>
      <c r="Q47" s="18" t="n">
        <v>380.15588227</v>
      </c>
      <c r="R47" s="20" t="n">
        <v>27.74686345</v>
      </c>
    </row>
    <row r="48" spans="1:18">
      <c r="A48" s="15" t="s">
        <v>445</v>
      </c>
      <c r="B48" s="17" t="n">
        <v>9841</v>
      </c>
      <c r="C48" s="18">
        <f>(40.0/B48*100)</f>
        <v/>
      </c>
      <c r="D48" s="19" t="n">
        <v>9801</v>
      </c>
      <c r="E48" s="18" t="n">
        <v>494.4415965</v>
      </c>
      <c r="F48" s="20" t="n">
        <v>5.57727907</v>
      </c>
      <c r="G48" s="18" t="n">
        <v>492.98574627</v>
      </c>
      <c r="H48" s="20" t="n">
        <v>16.41641967</v>
      </c>
      <c r="I48" s="18" t="n">
        <v>388.42359833</v>
      </c>
      <c r="J48" s="20" t="n">
        <v>11.00937144</v>
      </c>
      <c r="K48" s="18" t="s">
        <v>404</v>
      </c>
      <c r="L48" s="20" t="s">
        <v>404</v>
      </c>
      <c r="M48" s="18" t="s">
        <v>404</v>
      </c>
      <c r="N48" s="20" t="s">
        <v>404</v>
      </c>
      <c r="O48" s="18" t="s">
        <v>404</v>
      </c>
      <c r="P48" s="20" t="s">
        <v>404</v>
      </c>
      <c r="Q48" s="18" t="n">
        <v>493.57514172</v>
      </c>
      <c r="R48" s="20" t="n">
        <v>19.7958056</v>
      </c>
    </row>
    <row r="49" spans="1:18">
      <c r="A49" s="15" t="s">
        <v>446</v>
      </c>
      <c r="B49" s="17" t="n">
        <v>6349</v>
      </c>
      <c r="C49" s="18">
        <f>(52.0/B49*100)</f>
        <v/>
      </c>
      <c r="D49" s="19" t="n">
        <v>6297</v>
      </c>
      <c r="E49" s="18" t="n">
        <v>423.59633117</v>
      </c>
      <c r="F49" s="20" t="n">
        <v>5.94326328</v>
      </c>
      <c r="G49" s="18" t="n">
        <v>423.22491703</v>
      </c>
      <c r="H49" s="20" t="n">
        <v>6.16751939</v>
      </c>
      <c r="I49" s="18" t="s">
        <v>404</v>
      </c>
      <c r="J49" s="20" t="s">
        <v>404</v>
      </c>
      <c r="K49" s="18" t="s">
        <v>404</v>
      </c>
      <c r="L49" s="20" t="s">
        <v>404</v>
      </c>
      <c r="M49" s="18" t="s">
        <v>404</v>
      </c>
      <c r="N49" s="20" t="s">
        <v>404</v>
      </c>
      <c r="O49" s="18" t="s">
        <v>404</v>
      </c>
      <c r="P49" s="20" t="s">
        <v>404</v>
      </c>
      <c r="Q49" s="18" t="n">
        <v>427.96917234</v>
      </c>
      <c r="R49" s="20" t="n">
        <v>6.36744452</v>
      </c>
    </row>
    <row r="50" spans="1:18">
      <c r="A50" s="15" t="s">
        <v>447</v>
      </c>
      <c r="B50" s="17" t="n">
        <v>11795</v>
      </c>
      <c r="C50" s="18">
        <f>(1031.0/B50*100)</f>
        <v/>
      </c>
      <c r="D50" s="19" t="n">
        <v>10764</v>
      </c>
      <c r="E50" s="18" t="n">
        <v>431.81807454</v>
      </c>
      <c r="F50" s="20" t="n">
        <v>4.26212415</v>
      </c>
      <c r="G50" s="18" t="n">
        <v>428.15542874</v>
      </c>
      <c r="H50" s="20" t="n">
        <v>7.71679476</v>
      </c>
      <c r="I50" s="18" t="n">
        <v>399.41294536</v>
      </c>
      <c r="J50" s="20" t="n">
        <v>12.82149165</v>
      </c>
      <c r="K50" s="18" t="s">
        <v>404</v>
      </c>
      <c r="L50" s="20" t="s">
        <v>404</v>
      </c>
      <c r="M50" s="18" t="s">
        <v>404</v>
      </c>
      <c r="N50" s="20" t="s">
        <v>404</v>
      </c>
      <c r="O50" s="18" t="s">
        <v>404</v>
      </c>
      <c r="P50" s="20" t="s">
        <v>404</v>
      </c>
      <c r="Q50" s="18" t="n">
        <v>426.71130726</v>
      </c>
      <c r="R50" s="20" t="n">
        <v>11.1488276</v>
      </c>
    </row>
    <row r="51" spans="1:18">
      <c r="A51" s="15" t="s">
        <v>448</v>
      </c>
      <c r="B51" s="17" t="n">
        <v>6866</v>
      </c>
      <c r="C51" s="18">
        <f>(1221.0/B51*100)</f>
        <v/>
      </c>
      <c r="D51" s="19" t="n">
        <v>5645</v>
      </c>
      <c r="E51" s="18" t="n">
        <v>428.921715</v>
      </c>
      <c r="F51" s="20" t="n">
        <v>9.717754960000001</v>
      </c>
      <c r="G51" s="18" t="n">
        <v>427.70276623</v>
      </c>
      <c r="H51" s="20" t="n">
        <v>3.68515269</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490.09673103</v>
      </c>
      <c r="F52" s="20" t="n">
        <v>8.110079349999999</v>
      </c>
      <c r="G52" s="18" t="n">
        <v>486.58814767</v>
      </c>
      <c r="H52" s="20" t="n">
        <v>4.0816077</v>
      </c>
      <c r="I52" s="18" t="n">
        <v>465.87873121</v>
      </c>
      <c r="J52" s="20" t="n">
        <v>16.24037473</v>
      </c>
      <c r="K52" s="18" t="s">
        <v>404</v>
      </c>
      <c r="L52" s="20" t="s">
        <v>404</v>
      </c>
      <c r="M52" s="18" t="s">
        <v>404</v>
      </c>
      <c r="N52" s="20" t="s">
        <v>404</v>
      </c>
      <c r="O52" s="18" t="s">
        <v>404</v>
      </c>
      <c r="P52" s="20" t="s">
        <v>404</v>
      </c>
      <c r="Q52" s="18" t="n">
        <v>480.14985308</v>
      </c>
      <c r="R52" s="20" t="n">
        <v>15.5841021</v>
      </c>
    </row>
    <row r="53" spans="1:18">
      <c r="A53" s="15" t="s">
        <v>450</v>
      </c>
      <c r="B53" s="17" t="n">
        <v>5571</v>
      </c>
      <c r="C53" s="18">
        <f>(0.0/B53*100)</f>
        <v/>
      </c>
      <c r="D53" s="19" t="n">
        <v>5571</v>
      </c>
      <c r="E53" s="18" t="n">
        <v>440.96168914</v>
      </c>
      <c r="F53" s="20" t="n">
        <v>2.16650265</v>
      </c>
      <c r="G53" s="18" t="n">
        <v>446.43805986</v>
      </c>
      <c r="H53" s="20" t="n">
        <v>2.44848257</v>
      </c>
      <c r="I53" s="18" t="n">
        <v>356.7909233</v>
      </c>
      <c r="J53" s="20" t="n">
        <v>9.763562840000001</v>
      </c>
      <c r="K53" s="18" t="s">
        <v>404</v>
      </c>
      <c r="L53" s="20" t="s">
        <v>404</v>
      </c>
      <c r="M53" s="18" t="s">
        <v>404</v>
      </c>
      <c r="N53" s="20" t="s">
        <v>404</v>
      </c>
      <c r="O53" s="18" t="s">
        <v>404</v>
      </c>
      <c r="P53" s="20" t="s">
        <v>404</v>
      </c>
      <c r="Q53" s="18" t="n">
        <v>444.81521721</v>
      </c>
      <c r="R53" s="20" t="n">
        <v>3.98237282</v>
      </c>
    </row>
    <row r="54" spans="1:18">
      <c r="A54" s="15" t="s">
        <v>451</v>
      </c>
      <c r="B54" s="17" t="n">
        <v>4740</v>
      </c>
      <c r="C54" s="18">
        <f>(199.0/B54*100)</f>
        <v/>
      </c>
      <c r="D54" s="19" t="n">
        <v>4541</v>
      </c>
      <c r="E54" s="18" t="n">
        <v>349.14001372</v>
      </c>
      <c r="F54" s="20" t="n">
        <v>7.46300287</v>
      </c>
      <c r="G54" s="18" t="n">
        <v>368.27298939</v>
      </c>
      <c r="H54" s="20" t="n">
        <v>9.441847060000001</v>
      </c>
      <c r="I54" s="18" t="n">
        <v>313.90560392</v>
      </c>
      <c r="J54" s="20" t="n">
        <v>7.82370634</v>
      </c>
      <c r="K54" s="18" t="s">
        <v>404</v>
      </c>
      <c r="L54" s="20" t="s">
        <v>404</v>
      </c>
      <c r="M54" s="18" t="s">
        <v>404</v>
      </c>
      <c r="N54" s="20" t="s">
        <v>404</v>
      </c>
      <c r="O54" s="18" t="s">
        <v>404</v>
      </c>
      <c r="P54" s="20" t="s">
        <v>404</v>
      </c>
      <c r="Q54" s="18" t="n">
        <v>373.86444829</v>
      </c>
      <c r="R54" s="20" t="n">
        <v>7.02688556</v>
      </c>
    </row>
    <row r="55" spans="1:18">
      <c r="A55" s="15" t="s">
        <v>452</v>
      </c>
      <c r="B55" s="17" t="n">
        <v>5316</v>
      </c>
      <c r="C55" s="18">
        <f>(43.0/B55*100)</f>
        <v/>
      </c>
      <c r="D55" s="19" t="n">
        <v>5273</v>
      </c>
      <c r="E55" s="18" t="n">
        <v>400.50536016</v>
      </c>
      <c r="F55" s="20" t="n">
        <v>4.42028843</v>
      </c>
      <c r="G55" s="18" t="n">
        <v>412.37041781</v>
      </c>
      <c r="H55" s="20" t="n">
        <v>12.69567017</v>
      </c>
      <c r="I55" s="18" t="s">
        <v>404</v>
      </c>
      <c r="J55" s="20" t="s">
        <v>404</v>
      </c>
      <c r="K55" s="18" t="s">
        <v>404</v>
      </c>
      <c r="L55" s="20" t="s">
        <v>404</v>
      </c>
      <c r="M55" s="18" t="s">
        <v>404</v>
      </c>
      <c r="N55" s="20" t="s">
        <v>404</v>
      </c>
      <c r="O55" s="18" t="s">
        <v>404</v>
      </c>
      <c r="P55" s="20" t="s">
        <v>404</v>
      </c>
      <c r="Q55" s="18" t="n">
        <v>399.71300157</v>
      </c>
      <c r="R55" s="20" t="n">
        <v>5.72164164</v>
      </c>
    </row>
    <row r="56" spans="1:18">
      <c r="A56" s="15" t="s">
        <v>453</v>
      </c>
      <c r="B56" s="17" t="n">
        <v>5359</v>
      </c>
      <c r="C56" s="18">
        <f>(0.0/B56*100)</f>
        <v/>
      </c>
      <c r="D56" s="19" t="n">
        <v>5359</v>
      </c>
      <c r="E56" s="18" t="n">
        <v>519.76895107</v>
      </c>
      <c r="F56" s="20" t="n">
        <v>4.14645788</v>
      </c>
      <c r="G56" s="18" t="n">
        <v>539.13765338</v>
      </c>
      <c r="H56" s="20" t="n">
        <v>6.1576913</v>
      </c>
      <c r="I56" s="18" t="n">
        <v>523.95425886</v>
      </c>
      <c r="J56" s="20" t="n">
        <v>19.73249171</v>
      </c>
      <c r="K56" s="18" t="s">
        <v>404</v>
      </c>
      <c r="L56" s="20" t="s">
        <v>404</v>
      </c>
      <c r="M56" s="18" t="s">
        <v>404</v>
      </c>
      <c r="N56" s="20" t="s">
        <v>404</v>
      </c>
      <c r="O56" s="18" t="s">
        <v>404</v>
      </c>
      <c r="P56" s="20" t="s">
        <v>404</v>
      </c>
      <c r="Q56" s="18" t="n">
        <v>521.00091409</v>
      </c>
      <c r="R56" s="20" t="n">
        <v>22.57449422</v>
      </c>
    </row>
    <row r="57" spans="1:18">
      <c r="A57" s="15" t="s">
        <v>454</v>
      </c>
      <c r="B57" s="17" t="n">
        <v>6513</v>
      </c>
      <c r="C57" s="18">
        <f>(0.0/B57*100)</f>
        <v/>
      </c>
      <c r="D57" s="19" t="n">
        <v>6513</v>
      </c>
      <c r="E57" s="18" t="n">
        <v>395.04249916</v>
      </c>
      <c r="F57" s="20" t="n">
        <v>3.50233891</v>
      </c>
      <c r="G57" s="18" t="n">
        <v>397.42822103</v>
      </c>
      <c r="H57" s="20" t="n">
        <v>13.66044935</v>
      </c>
      <c r="I57" s="18" t="s">
        <v>404</v>
      </c>
      <c r="J57" s="20" t="s">
        <v>404</v>
      </c>
      <c r="K57" s="18" t="s">
        <v>404</v>
      </c>
      <c r="L57" s="20" t="s">
        <v>404</v>
      </c>
      <c r="M57" s="18" t="s">
        <v>404</v>
      </c>
      <c r="N57" s="20" t="s">
        <v>404</v>
      </c>
      <c r="O57" s="18" t="s">
        <v>404</v>
      </c>
      <c r="P57" s="20" t="s">
        <v>404</v>
      </c>
      <c r="Q57" s="18" t="n">
        <v>405.70536389</v>
      </c>
      <c r="R57" s="20" t="n">
        <v>7.429514</v>
      </c>
    </row>
    <row r="58" spans="1:18">
      <c r="A58" s="15" t="s">
        <v>455</v>
      </c>
      <c r="B58" s="17" t="n">
        <v>7267</v>
      </c>
      <c r="C58" s="18">
        <f>(0.0/B58*100)</f>
        <v/>
      </c>
      <c r="D58" s="19" t="n">
        <v>7267</v>
      </c>
      <c r="E58" s="18" t="n">
        <v>415.60974733</v>
      </c>
      <c r="F58" s="20" t="n">
        <v>5.99427012</v>
      </c>
      <c r="G58" s="18" t="n">
        <v>401.17010275</v>
      </c>
      <c r="H58" s="20" t="n">
        <v>10.48002888</v>
      </c>
      <c r="I58" s="18" t="s">
        <v>404</v>
      </c>
      <c r="J58" s="20" t="s">
        <v>404</v>
      </c>
      <c r="K58" s="18" t="s">
        <v>404</v>
      </c>
      <c r="L58" s="20" t="s">
        <v>404</v>
      </c>
      <c r="M58" s="18" t="s">
        <v>404</v>
      </c>
      <c r="N58" s="20" t="s">
        <v>404</v>
      </c>
      <c r="O58" s="18" t="s">
        <v>404</v>
      </c>
      <c r="P58" s="20" t="s">
        <v>404</v>
      </c>
      <c r="Q58" s="18" t="n">
        <v>404.80116901</v>
      </c>
      <c r="R58" s="20" t="n">
        <v>5.05745766</v>
      </c>
    </row>
    <row r="59" spans="1:18">
      <c r="A59" s="15" t="s">
        <v>456</v>
      </c>
      <c r="B59" s="17" t="n">
        <v>4826</v>
      </c>
      <c r="C59" s="18">
        <f>(0.0/B59*100)</f>
        <v/>
      </c>
      <c r="D59" s="19" t="n">
        <v>4826</v>
      </c>
      <c r="E59" s="18" t="n">
        <v>346.07122064</v>
      </c>
      <c r="F59" s="20" t="n">
        <v>2.7121541</v>
      </c>
      <c r="G59" s="18" t="n">
        <v>350.80405221</v>
      </c>
      <c r="H59" s="20" t="n">
        <v>2.73663651</v>
      </c>
      <c r="I59" s="18" t="s">
        <v>404</v>
      </c>
      <c r="J59" s="20" t="s">
        <v>404</v>
      </c>
      <c r="K59" s="18" t="s">
        <v>404</v>
      </c>
      <c r="L59" s="20" t="s">
        <v>404</v>
      </c>
      <c r="M59" s="18" t="s">
        <v>404</v>
      </c>
      <c r="N59" s="20" t="s">
        <v>404</v>
      </c>
      <c r="O59" s="18" t="s">
        <v>404</v>
      </c>
      <c r="P59" s="20" t="s">
        <v>404</v>
      </c>
      <c r="Q59" s="18" t="n">
        <v>345.66654978</v>
      </c>
      <c r="R59" s="20" t="n">
        <v>2.82872406</v>
      </c>
    </row>
    <row r="60" spans="1:18">
      <c r="A60" s="15" t="s">
        <v>457</v>
      </c>
      <c r="B60" s="17" t="n">
        <v>4546</v>
      </c>
      <c r="C60" s="18">
        <f>(0.0/B60*100)</f>
        <v/>
      </c>
      <c r="D60" s="19" t="n">
        <v>4546</v>
      </c>
      <c r="E60" s="18" t="n">
        <v>347.61441467</v>
      </c>
      <c r="F60" s="20" t="n">
        <v>7.94027789</v>
      </c>
      <c r="G60" s="18" t="n">
        <v>353.97907447</v>
      </c>
      <c r="H60" s="20" t="n">
        <v>17.42873163</v>
      </c>
      <c r="I60" s="18" t="s">
        <v>404</v>
      </c>
      <c r="J60" s="20" t="s">
        <v>404</v>
      </c>
      <c r="K60" s="18" t="s">
        <v>404</v>
      </c>
      <c r="L60" s="20" t="s">
        <v>404</v>
      </c>
      <c r="M60" s="18" t="s">
        <v>404</v>
      </c>
      <c r="N60" s="20" t="s">
        <v>404</v>
      </c>
      <c r="O60" s="18" t="s">
        <v>404</v>
      </c>
      <c r="P60" s="20" t="s">
        <v>404</v>
      </c>
      <c r="Q60" s="18" t="n">
        <v>344.04881292</v>
      </c>
      <c r="R60" s="20" t="n">
        <v>7.87690724</v>
      </c>
    </row>
    <row r="61" spans="1:18">
      <c r="A61" s="15" t="s">
        <v>458</v>
      </c>
      <c r="B61" s="17" t="n">
        <v>6525</v>
      </c>
      <c r="C61" s="18">
        <f>(0.0/B61*100)</f>
        <v/>
      </c>
      <c r="D61" s="19" t="n">
        <v>6525</v>
      </c>
      <c r="E61" s="18" t="n">
        <v>464.67534553</v>
      </c>
      <c r="F61" s="20" t="n">
        <v>4.59504985</v>
      </c>
      <c r="G61" s="18" t="n">
        <v>476.82504416</v>
      </c>
      <c r="H61" s="20" t="n">
        <v>4.86036222</v>
      </c>
      <c r="I61" s="18" t="n">
        <v>407.56193473</v>
      </c>
      <c r="J61" s="20" t="n">
        <v>16.00123892</v>
      </c>
      <c r="K61" s="18" t="s">
        <v>404</v>
      </c>
      <c r="L61" s="20" t="s">
        <v>404</v>
      </c>
      <c r="M61" s="18" t="s">
        <v>404</v>
      </c>
      <c r="N61" s="20" t="s">
        <v>404</v>
      </c>
      <c r="O61" s="18" t="s">
        <v>404</v>
      </c>
      <c r="P61" s="20" t="s">
        <v>404</v>
      </c>
      <c r="Q61" s="18" t="n">
        <v>490.35297213</v>
      </c>
      <c r="R61" s="20" t="n">
        <v>10.00497035</v>
      </c>
    </row>
    <row r="62" spans="1:18">
      <c r="A62" s="15" t="s">
        <v>459</v>
      </c>
      <c r="B62" s="17" t="n">
        <v>4476</v>
      </c>
      <c r="C62" s="18">
        <f>(0.0/B62*100)</f>
        <v/>
      </c>
      <c r="D62" s="19" t="n">
        <v>4476</v>
      </c>
      <c r="E62" s="18" t="n">
        <v>503.39076314</v>
      </c>
      <c r="F62" s="20" t="n">
        <v>2.02613104</v>
      </c>
      <c r="G62" s="18" t="n">
        <v>519.0976212100001</v>
      </c>
      <c r="H62" s="20" t="n">
        <v>1.71421177</v>
      </c>
      <c r="I62" s="18" t="n">
        <v>461.5479651</v>
      </c>
      <c r="J62" s="20" t="n">
        <v>17.11138355</v>
      </c>
      <c r="K62" s="18" t="s">
        <v>404</v>
      </c>
      <c r="L62" s="20" t="s">
        <v>404</v>
      </c>
      <c r="M62" s="18" t="s">
        <v>404</v>
      </c>
      <c r="N62" s="20" t="s">
        <v>404</v>
      </c>
      <c r="O62" s="18" t="s">
        <v>404</v>
      </c>
      <c r="P62" s="20" t="s">
        <v>404</v>
      </c>
      <c r="Q62" s="18" t="n">
        <v>499.29996809</v>
      </c>
      <c r="R62" s="20" t="n">
        <v>3.86434305</v>
      </c>
    </row>
    <row r="63" spans="1:18">
      <c r="A63" s="15" t="s">
        <v>460</v>
      </c>
      <c r="B63" s="17" t="n">
        <v>5324</v>
      </c>
      <c r="C63" s="18">
        <f>(0.0/B63*100)</f>
        <v/>
      </c>
      <c r="D63" s="19" t="n">
        <v>5324</v>
      </c>
      <c r="E63" s="18" t="n">
        <v>345.61604663</v>
      </c>
      <c r="F63" s="20" t="n">
        <v>2.13703192</v>
      </c>
      <c r="G63" s="18" t="n">
        <v>368.97772458</v>
      </c>
      <c r="H63" s="20" t="n">
        <v>3.95875096</v>
      </c>
      <c r="I63" s="18" t="s">
        <v>404</v>
      </c>
      <c r="J63" s="20" t="s">
        <v>404</v>
      </c>
      <c r="K63" s="18" t="s">
        <v>404</v>
      </c>
      <c r="L63" s="20" t="s">
        <v>404</v>
      </c>
      <c r="M63" s="18" t="s">
        <v>404</v>
      </c>
      <c r="N63" s="20" t="s">
        <v>404</v>
      </c>
      <c r="O63" s="18" t="s">
        <v>404</v>
      </c>
      <c r="P63" s="20" t="s">
        <v>404</v>
      </c>
      <c r="Q63" s="18" t="n">
        <v>355.602729</v>
      </c>
      <c r="R63" s="20" t="n">
        <v>2.56784645</v>
      </c>
    </row>
    <row r="64" spans="1:18">
      <c r="A64" s="15" t="s">
        <v>461</v>
      </c>
      <c r="B64" s="17" t="n">
        <v>3634</v>
      </c>
      <c r="C64" s="18">
        <f>(27.0/B64*100)</f>
        <v/>
      </c>
      <c r="D64" s="19" t="n">
        <v>3607</v>
      </c>
      <c r="E64" s="18" t="n">
        <v>459.3685114</v>
      </c>
      <c r="F64" s="20" t="n">
        <v>2.17902701</v>
      </c>
      <c r="G64" s="18" t="n">
        <v>415.1508555</v>
      </c>
      <c r="H64" s="20" t="n">
        <v>3.47913195</v>
      </c>
      <c r="I64" s="18" t="s">
        <v>404</v>
      </c>
      <c r="J64" s="20" t="s">
        <v>404</v>
      </c>
      <c r="K64" s="18" t="s">
        <v>404</v>
      </c>
      <c r="L64" s="20" t="s">
        <v>404</v>
      </c>
      <c r="M64" s="18" t="s">
        <v>404</v>
      </c>
      <c r="N64" s="20" t="s">
        <v>404</v>
      </c>
      <c r="O64" s="18" t="s">
        <v>404</v>
      </c>
      <c r="P64" s="20" t="s">
        <v>404</v>
      </c>
      <c r="Q64" s="18" t="n">
        <v>446.55764753</v>
      </c>
      <c r="R64" s="20" t="n">
        <v>4.06912109</v>
      </c>
    </row>
    <row r="65" spans="1:18">
      <c r="A65" s="15" t="s">
        <v>462</v>
      </c>
      <c r="B65" s="17" t="n">
        <v>5325</v>
      </c>
      <c r="C65" s="18">
        <f>(0.0/B65*100)</f>
        <v/>
      </c>
      <c r="D65" s="19" t="n">
        <v>5325</v>
      </c>
      <c r="E65" s="18" t="n">
        <v>414.03933885</v>
      </c>
      <c r="F65" s="20" t="n">
        <v>3.6315396</v>
      </c>
      <c r="G65" s="18" t="n">
        <v>423.7931469</v>
      </c>
      <c r="H65" s="20" t="n">
        <v>10.17370485</v>
      </c>
      <c r="I65" s="18" t="s">
        <v>404</v>
      </c>
      <c r="J65" s="20" t="s">
        <v>404</v>
      </c>
      <c r="K65" s="18" t="s">
        <v>404</v>
      </c>
      <c r="L65" s="20" t="s">
        <v>404</v>
      </c>
      <c r="M65" s="18" t="s">
        <v>404</v>
      </c>
      <c r="N65" s="20" t="s">
        <v>404</v>
      </c>
      <c r="O65" s="18" t="s">
        <v>404</v>
      </c>
      <c r="P65" s="20" t="s">
        <v>404</v>
      </c>
      <c r="Q65" s="18" t="n">
        <v>422.9101423</v>
      </c>
      <c r="R65" s="20" t="n">
        <v>12.43942814</v>
      </c>
    </row>
    <row r="66" spans="1:18">
      <c r="A66" s="15" t="s">
        <v>463</v>
      </c>
      <c r="B66" s="17" t="n">
        <v>5665</v>
      </c>
      <c r="C66" s="18">
        <f>(0.0/B66*100)</f>
        <v/>
      </c>
      <c r="D66" s="19" t="n">
        <v>5665</v>
      </c>
      <c r="E66" s="18" t="n">
        <v>421.49318863</v>
      </c>
      <c r="F66" s="20" t="n">
        <v>2.45145006</v>
      </c>
      <c r="G66" s="18" t="n">
        <v>432.06504288</v>
      </c>
      <c r="H66" s="20" t="n">
        <v>1.96905102</v>
      </c>
      <c r="I66" s="18" t="n">
        <v>401.1198273</v>
      </c>
      <c r="J66" s="20" t="n">
        <v>8.40525079</v>
      </c>
      <c r="K66" s="18" t="s">
        <v>404</v>
      </c>
      <c r="L66" s="20" t="s">
        <v>404</v>
      </c>
      <c r="M66" s="18" t="s">
        <v>404</v>
      </c>
      <c r="N66" s="20" t="s">
        <v>404</v>
      </c>
      <c r="O66" s="18" t="s">
        <v>404</v>
      </c>
      <c r="P66" s="20" t="s">
        <v>404</v>
      </c>
      <c r="Q66" s="18" t="n">
        <v>419.71562848</v>
      </c>
      <c r="R66" s="20" t="n">
        <v>3.70794004</v>
      </c>
    </row>
    <row r="67" spans="1:18">
      <c r="A67" s="15" t="s">
        <v>464</v>
      </c>
      <c r="B67" s="17" t="n">
        <v>6971</v>
      </c>
      <c r="C67" s="18">
        <f>(0.0/B67*100)</f>
        <v/>
      </c>
      <c r="D67" s="19" t="n">
        <v>6971</v>
      </c>
      <c r="E67" s="18" t="n">
        <v>399.83791835</v>
      </c>
      <c r="F67" s="20" t="n">
        <v>5.1811831</v>
      </c>
      <c r="G67" s="18" t="n">
        <v>388.87897742</v>
      </c>
      <c r="H67" s="20" t="n">
        <v>6.93377566</v>
      </c>
      <c r="I67" s="18" t="n">
        <v>365.65704791</v>
      </c>
      <c r="J67" s="20" t="n">
        <v>12.57179229</v>
      </c>
      <c r="K67" s="18" t="s">
        <v>404</v>
      </c>
      <c r="L67" s="20" t="s">
        <v>404</v>
      </c>
      <c r="M67" s="18" t="s">
        <v>404</v>
      </c>
      <c r="N67" s="20" t="s">
        <v>404</v>
      </c>
      <c r="O67" s="18" t="s">
        <v>404</v>
      </c>
      <c r="P67" s="20" t="s">
        <v>404</v>
      </c>
      <c r="Q67" s="18" t="n">
        <v>404.72523072</v>
      </c>
      <c r="R67" s="20" t="n">
        <v>7.33840356</v>
      </c>
    </row>
    <row r="68" spans="1:18">
      <c r="A68" s="15" t="s">
        <v>465</v>
      </c>
      <c r="B68" s="17" t="n">
        <v>12083</v>
      </c>
      <c r="C68" s="18">
        <f>(0.0/B68*100)</f>
        <v/>
      </c>
      <c r="D68" s="19" t="n">
        <v>12083</v>
      </c>
      <c r="E68" s="18" t="n">
        <v>401.29515358</v>
      </c>
      <c r="F68" s="20" t="n">
        <v>1.19511735</v>
      </c>
      <c r="G68" s="18" t="n">
        <v>398.2230263</v>
      </c>
      <c r="H68" s="20" t="n">
        <v>1.98315625</v>
      </c>
      <c r="I68" s="18" t="n">
        <v>419.08063999</v>
      </c>
      <c r="J68" s="20" t="n">
        <v>12.98040002</v>
      </c>
      <c r="K68" s="18" t="s">
        <v>404</v>
      </c>
      <c r="L68" s="20" t="s">
        <v>404</v>
      </c>
      <c r="M68" s="18" t="s">
        <v>404</v>
      </c>
      <c r="N68" s="20" t="s">
        <v>404</v>
      </c>
      <c r="O68" s="18" t="s">
        <v>404</v>
      </c>
      <c r="P68" s="20" t="s">
        <v>404</v>
      </c>
      <c r="Q68" s="18" t="n">
        <v>421.81200457</v>
      </c>
      <c r="R68" s="20" t="n">
        <v>4.38227293</v>
      </c>
    </row>
    <row r="69" spans="1:18">
      <c r="A69" s="15" t="s">
        <v>466</v>
      </c>
      <c r="B69" s="17" t="n">
        <v>4876</v>
      </c>
      <c r="C69" s="18">
        <f>(0.0/B69*100)</f>
        <v/>
      </c>
      <c r="D69" s="19" t="n">
        <v>4876</v>
      </c>
      <c r="E69" s="18" t="n">
        <v>436.21207917</v>
      </c>
      <c r="F69" s="20" t="n">
        <v>4.9813676</v>
      </c>
      <c r="G69" s="18" t="n">
        <v>433.85724723</v>
      </c>
      <c r="H69" s="20" t="n">
        <v>9.09399795</v>
      </c>
      <c r="I69" s="18" t="s">
        <v>404</v>
      </c>
      <c r="J69" s="20" t="s">
        <v>404</v>
      </c>
      <c r="K69" s="18" t="s">
        <v>404</v>
      </c>
      <c r="L69" s="20" t="s">
        <v>404</v>
      </c>
      <c r="M69" s="18" t="s">
        <v>404</v>
      </c>
      <c r="N69" s="20" t="s">
        <v>404</v>
      </c>
      <c r="O69" s="18" t="s">
        <v>404</v>
      </c>
      <c r="P69" s="20" t="s">
        <v>404</v>
      </c>
      <c r="Q69" s="18" t="n">
        <v>412.49832482</v>
      </c>
      <c r="R69" s="20" t="n">
        <v>14.82790439</v>
      </c>
    </row>
    <row r="70" spans="1:18">
      <c r="A70" s="15" t="s">
        <v>467</v>
      </c>
      <c r="B70" s="17" t="n">
        <v>6036</v>
      </c>
      <c r="C70" s="18">
        <f>(0.0/B70*100)</f>
        <v/>
      </c>
      <c r="D70" s="19" t="n">
        <v>6036</v>
      </c>
      <c r="E70" s="18" t="n">
        <v>493.25570102</v>
      </c>
      <c r="F70" s="20" t="n">
        <v>3.64026493</v>
      </c>
      <c r="G70" s="18" t="n">
        <v>498.3990819</v>
      </c>
      <c r="H70" s="20" t="n">
        <v>6.33791139</v>
      </c>
      <c r="I70" s="18" t="s">
        <v>404</v>
      </c>
      <c r="J70" s="20" t="s">
        <v>404</v>
      </c>
      <c r="K70" s="18" t="s">
        <v>404</v>
      </c>
      <c r="L70" s="20" t="s">
        <v>404</v>
      </c>
      <c r="M70" s="18" t="s">
        <v>404</v>
      </c>
      <c r="N70" s="20" t="s">
        <v>404</v>
      </c>
      <c r="O70" s="18" t="s">
        <v>404</v>
      </c>
      <c r="P70" s="20" t="s">
        <v>404</v>
      </c>
      <c r="Q70" s="18" t="n">
        <v>497.02827888</v>
      </c>
      <c r="R70" s="20" t="n">
        <v>24.38091283</v>
      </c>
    </row>
    <row r="71" spans="1:18">
      <c r="A71" s="15" t="s">
        <v>468</v>
      </c>
      <c r="B71" s="17" t="n">
        <v>6115</v>
      </c>
      <c r="C71" s="18">
        <f>(0.0/B71*100)</f>
        <v/>
      </c>
      <c r="D71" s="19" t="n">
        <v>6115</v>
      </c>
      <c r="E71" s="18" t="n">
        <v>533.5434632400001</v>
      </c>
      <c r="F71" s="20" t="n">
        <v>1.6179512</v>
      </c>
      <c r="G71" s="18" t="n">
        <v>549.6200913599999</v>
      </c>
      <c r="H71" s="20" t="n">
        <v>5.30276542</v>
      </c>
      <c r="I71" s="18" t="n">
        <v>477.62548649</v>
      </c>
      <c r="J71" s="20" t="n">
        <v>16.94240927</v>
      </c>
      <c r="K71" s="18" t="s">
        <v>404</v>
      </c>
      <c r="L71" s="20" t="s">
        <v>404</v>
      </c>
      <c r="M71" s="18" t="s">
        <v>404</v>
      </c>
      <c r="N71" s="20" t="s">
        <v>404</v>
      </c>
      <c r="O71" s="18" t="s">
        <v>404</v>
      </c>
      <c r="P71" s="20" t="s">
        <v>404</v>
      </c>
      <c r="Q71" s="18" t="n">
        <v>499.1893904</v>
      </c>
      <c r="R71" s="20" t="n">
        <v>11.72035779</v>
      </c>
    </row>
    <row r="72" spans="1:18">
      <c r="A72" s="15" t="s">
        <v>469</v>
      </c>
      <c r="B72" s="17" t="n">
        <v>7708</v>
      </c>
      <c r="C72" s="18">
        <f>(0.0/B72*100)</f>
        <v/>
      </c>
      <c r="D72" s="19" t="n">
        <v>7708</v>
      </c>
      <c r="E72" s="18" t="n">
        <v>496.88894245</v>
      </c>
      <c r="F72" s="20" t="n">
        <v>3.26448886</v>
      </c>
      <c r="G72" s="18" t="n">
        <v>501.74181034</v>
      </c>
      <c r="H72" s="20" t="n">
        <v>9.56594265</v>
      </c>
      <c r="I72" s="18" t="n">
        <v>426.00518293</v>
      </c>
      <c r="J72" s="20" t="n">
        <v>18.70621183</v>
      </c>
      <c r="K72" s="18" t="s">
        <v>404</v>
      </c>
      <c r="L72" s="20" t="s">
        <v>404</v>
      </c>
      <c r="M72" s="18" t="s">
        <v>404</v>
      </c>
      <c r="N72" s="20" t="s">
        <v>404</v>
      </c>
      <c r="O72" s="18" t="s">
        <v>404</v>
      </c>
      <c r="P72" s="20" t="s">
        <v>404</v>
      </c>
      <c r="Q72" s="18" t="n">
        <v>513.45882814</v>
      </c>
      <c r="R72" s="20" t="n">
        <v>10.05666051</v>
      </c>
    </row>
    <row r="73" spans="1:18">
      <c r="A73" s="15" t="s">
        <v>470</v>
      </c>
      <c r="B73" s="17" t="n">
        <v>8249</v>
      </c>
      <c r="C73" s="18">
        <f>(0.0/B73*100)</f>
        <v/>
      </c>
      <c r="D73" s="19" t="n">
        <v>8249</v>
      </c>
      <c r="E73" s="18" t="n">
        <v>409.16134312</v>
      </c>
      <c r="F73" s="20" t="n">
        <v>4.0552291</v>
      </c>
      <c r="G73" s="18" t="n">
        <v>411.744417</v>
      </c>
      <c r="H73" s="20" t="n">
        <v>5.74274731</v>
      </c>
      <c r="I73" s="18" t="n">
        <v>416.92023458</v>
      </c>
      <c r="J73" s="20" t="n">
        <v>15.6110997</v>
      </c>
      <c r="K73" s="18" t="s">
        <v>404</v>
      </c>
      <c r="L73" s="20" t="s">
        <v>404</v>
      </c>
      <c r="M73" s="18" t="s">
        <v>404</v>
      </c>
      <c r="N73" s="20" t="s">
        <v>404</v>
      </c>
      <c r="O73" s="18" t="s">
        <v>404</v>
      </c>
      <c r="P73" s="20" t="s">
        <v>404</v>
      </c>
      <c r="Q73" s="18" t="n">
        <v>395.26805045</v>
      </c>
      <c r="R73" s="20" t="n">
        <v>17.59806674</v>
      </c>
    </row>
    <row r="74" spans="1:18">
      <c r="A74" s="15" t="s">
        <v>471</v>
      </c>
      <c r="B74" s="17" t="n">
        <v>4692</v>
      </c>
      <c r="C74" s="18">
        <f>(484.0/B74*100)</f>
        <v/>
      </c>
      <c r="D74" s="19" t="n">
        <v>4208</v>
      </c>
      <c r="E74" s="18" t="n">
        <v>426.98898253</v>
      </c>
      <c r="F74" s="20" t="n">
        <v>2.09230259</v>
      </c>
      <c r="G74" s="18" t="n">
        <v>417.16310903</v>
      </c>
      <c r="H74" s="20" t="n">
        <v>2.96558068</v>
      </c>
      <c r="I74" s="18" t="s">
        <v>404</v>
      </c>
      <c r="J74" s="20" t="s">
        <v>404</v>
      </c>
      <c r="K74" s="18" t="s">
        <v>404</v>
      </c>
      <c r="L74" s="20" t="s">
        <v>404</v>
      </c>
      <c r="M74" s="18" t="s">
        <v>404</v>
      </c>
      <c r="N74" s="20" t="s">
        <v>404</v>
      </c>
      <c r="O74" s="18" t="s">
        <v>404</v>
      </c>
      <c r="P74" s="20" t="s">
        <v>404</v>
      </c>
      <c r="Q74" s="18" t="n">
        <v>427.66199519</v>
      </c>
      <c r="R74" s="20" t="n">
        <v>3.11456176</v>
      </c>
    </row>
    <row r="75" spans="1:18">
      <c r="A75" s="15" t="s">
        <v>472</v>
      </c>
      <c r="B75" s="17" t="n">
        <v>5375</v>
      </c>
      <c r="C75" s="18">
        <f>(483.0/B75*100)</f>
        <v/>
      </c>
      <c r="D75" s="19" t="n">
        <v>4892</v>
      </c>
      <c r="E75" s="18" t="n">
        <v>357.28283754</v>
      </c>
      <c r="F75" s="20" t="n">
        <v>5.46856804</v>
      </c>
      <c r="G75" s="18" t="n">
        <v>362.26353492</v>
      </c>
      <c r="H75" s="20" t="n">
        <v>6.881354</v>
      </c>
      <c r="I75" s="18" t="n">
        <v>358.71755534</v>
      </c>
      <c r="J75" s="20" t="n">
        <v>17.67561445</v>
      </c>
      <c r="K75" s="18" t="s">
        <v>404</v>
      </c>
      <c r="L75" s="20" t="s">
        <v>404</v>
      </c>
      <c r="M75" s="18" t="s">
        <v>404</v>
      </c>
      <c r="N75" s="20" t="s">
        <v>404</v>
      </c>
      <c r="O75" s="18" t="s">
        <v>404</v>
      </c>
      <c r="P75" s="20" t="s">
        <v>404</v>
      </c>
      <c r="Q75" s="18" t="n">
        <v>377.09087286</v>
      </c>
      <c r="R75" s="20" t="n">
        <v>10.04292832</v>
      </c>
    </row>
    <row r="76" spans="1:18">
      <c r="A76" s="15" t="s">
        <v>473</v>
      </c>
      <c r="B76" s="17" t="n">
        <v>14167</v>
      </c>
      <c r="C76" s="18">
        <f>(1400.0/B76*100)</f>
        <v/>
      </c>
      <c r="D76" s="19" t="n">
        <v>12767</v>
      </c>
      <c r="E76" s="18" t="n">
        <v>439.4752172</v>
      </c>
      <c r="F76" s="20" t="n">
        <v>4.2949951</v>
      </c>
      <c r="G76" s="18" t="n">
        <v>449.01502982</v>
      </c>
      <c r="H76" s="20" t="n">
        <v>7.01967612</v>
      </c>
      <c r="I76" s="18" t="n">
        <v>386.2476441</v>
      </c>
      <c r="J76" s="20" t="n">
        <v>13.56131252</v>
      </c>
      <c r="K76" s="18" t="s">
        <v>404</v>
      </c>
      <c r="L76" s="20" t="s">
        <v>404</v>
      </c>
      <c r="M76" s="18" t="s">
        <v>404</v>
      </c>
      <c r="N76" s="20" t="s">
        <v>404</v>
      </c>
      <c r="O76" s="18" t="s">
        <v>404</v>
      </c>
      <c r="P76" s="20" t="s">
        <v>404</v>
      </c>
      <c r="Q76" s="18" t="n">
        <v>426.99355774</v>
      </c>
      <c r="R76" s="20" t="n">
        <v>7.97621092</v>
      </c>
    </row>
    <row r="77" spans="1:18">
      <c r="A77" s="15" t="s">
        <v>474</v>
      </c>
      <c r="B77" s="17" t="n">
        <v>6062</v>
      </c>
      <c r="C77" s="18">
        <f>(0.0/B77*100)</f>
        <v/>
      </c>
      <c r="D77" s="19" t="n">
        <v>6062</v>
      </c>
      <c r="E77" s="18" t="n">
        <v>435.78064491</v>
      </c>
      <c r="F77" s="20" t="n">
        <v>7.76420995</v>
      </c>
      <c r="G77" s="18" t="n">
        <v>439.14476853</v>
      </c>
      <c r="H77" s="20" t="n">
        <v>5.52799166</v>
      </c>
      <c r="I77" s="18" t="n">
        <v>401.77446444</v>
      </c>
      <c r="J77" s="20" t="n">
        <v>17.10869405</v>
      </c>
      <c r="K77" s="18" t="s">
        <v>404</v>
      </c>
      <c r="L77" s="20" t="s">
        <v>404</v>
      </c>
      <c r="M77" s="18" t="s">
        <v>404</v>
      </c>
      <c r="N77" s="20" t="s">
        <v>404</v>
      </c>
      <c r="O77" s="18" t="s">
        <v>404</v>
      </c>
      <c r="P77" s="20" t="s">
        <v>404</v>
      </c>
      <c r="Q77" s="18" t="n">
        <v>438.30841395</v>
      </c>
      <c r="R77" s="20" t="n">
        <v>7.66816481</v>
      </c>
    </row>
    <row r="78" spans="1:18">
      <c r="A78" s="15" t="s">
        <v>475</v>
      </c>
      <c r="B78" s="17" t="n">
        <v>5826</v>
      </c>
      <c r="C78" s="18">
        <f>(0.0/B78*100)</f>
        <v/>
      </c>
      <c r="D78" s="19" t="n">
        <v>5826</v>
      </c>
      <c r="E78" s="18" t="n">
        <v>484.88899709</v>
      </c>
      <c r="F78" s="20" t="n">
        <v>5.34014987</v>
      </c>
      <c r="G78" s="18" t="n">
        <v>484.09106325</v>
      </c>
      <c r="H78" s="20" t="n">
        <v>15.79978506</v>
      </c>
      <c r="I78" s="18" t="s">
        <v>404</v>
      </c>
      <c r="J78" s="20" t="s">
        <v>404</v>
      </c>
      <c r="K78" s="18" t="s">
        <v>404</v>
      </c>
      <c r="L78" s="20" t="s">
        <v>404</v>
      </c>
      <c r="M78" s="18" t="s">
        <v>404</v>
      </c>
      <c r="N78" s="20" t="s">
        <v>404</v>
      </c>
      <c r="O78" s="18" t="s">
        <v>404</v>
      </c>
      <c r="P78" s="20" t="s">
        <v>404</v>
      </c>
      <c r="Q78" s="18" t="n">
        <v>490.36770781</v>
      </c>
      <c r="R78" s="20" t="n">
        <v>6.97913714</v>
      </c>
    </row>
    <row customHeight="1" ht="25" r="79" spans="1:18">
      <c r="A79" s="15" t="s">
        <v>476</v>
      </c>
      <c r="B79" s="17" t="n">
        <v>1657</v>
      </c>
      <c r="C79" s="18">
        <f>(21.0/B79*100)</f>
        <v/>
      </c>
      <c r="D79" s="19" t="n">
        <v>1636</v>
      </c>
      <c r="E79" s="18" t="n">
        <v>466.81687666</v>
      </c>
      <c r="F79" s="20" t="n">
        <v>14.8229413</v>
      </c>
      <c r="G79" s="18" t="n">
        <v>477.79425461</v>
      </c>
      <c r="H79" s="20" t="n">
        <v>9.1759801</v>
      </c>
      <c r="I79" s="18" t="s">
        <v>404</v>
      </c>
      <c r="J79" s="20" t="s">
        <v>404</v>
      </c>
      <c r="K79" s="18" t="s">
        <v>404</v>
      </c>
      <c r="L79" s="20" t="s">
        <v>404</v>
      </c>
      <c r="M79" s="18" t="s">
        <v>404</v>
      </c>
      <c r="N79" s="20" t="s">
        <v>404</v>
      </c>
      <c r="O79" s="18" t="s">
        <v>404</v>
      </c>
      <c r="P79" s="20" t="s">
        <v>404</v>
      </c>
      <c r="Q79" s="18" t="n">
        <v>476.78286249</v>
      </c>
      <c r="R79" s="20" t="n">
        <v>15.04719757</v>
      </c>
    </row>
    <row r="80" spans="1:18">
      <c r="A80" s="15" t="s">
        <v>477</v>
      </c>
      <c r="B80" s="17" t="n">
        <v>7841</v>
      </c>
      <c r="C80" s="18">
        <f>(0.0/B80*100)</f>
        <v/>
      </c>
      <c r="D80" s="19" t="n">
        <v>7841</v>
      </c>
      <c r="E80" s="18" t="n">
        <v>428.38175099</v>
      </c>
      <c r="F80" s="20" t="n">
        <v>3.84010217</v>
      </c>
      <c r="G80" s="18" t="n">
        <v>420.07161319</v>
      </c>
      <c r="H80" s="20" t="n">
        <v>8.251514820000001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429.7992893</v>
      </c>
      <c r="F81" s="20" t="n">
        <v>4.47165524</v>
      </c>
      <c r="G81" s="18" t="n">
        <v>430.18049645</v>
      </c>
      <c r="H81" s="20" t="n">
        <v>5.81325638</v>
      </c>
      <c r="I81" s="18" t="n">
        <v>505.675185</v>
      </c>
      <c r="J81" s="20" t="n">
        <v>7.77493105</v>
      </c>
      <c r="K81" s="18" t="s">
        <v>404</v>
      </c>
      <c r="L81" s="20" t="s">
        <v>404</v>
      </c>
      <c r="M81" s="18" t="s">
        <v>404</v>
      </c>
      <c r="N81" s="20" t="s">
        <v>404</v>
      </c>
      <c r="O81" s="18" t="s">
        <v>404</v>
      </c>
      <c r="P81" s="20" t="s">
        <v>404</v>
      </c>
      <c r="Q81" s="18" t="n">
        <v>439.56900467</v>
      </c>
      <c r="R81" s="20" t="n">
        <v>13.44336322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503.5300717</v>
      </c>
      <c r="F7" s="20" t="n">
        <v>2.07944991</v>
      </c>
      <c r="G7" s="18" t="n">
        <v>509.88989561</v>
      </c>
      <c r="H7" s="20" t="n">
        <v>7.51320922</v>
      </c>
      <c r="I7" s="18" t="s">
        <v>404</v>
      </c>
      <c r="J7" s="20" t="s">
        <v>404</v>
      </c>
      <c r="K7" s="18" t="s">
        <v>404</v>
      </c>
      <c r="L7" s="20" t="s">
        <v>404</v>
      </c>
      <c r="M7" s="18" t="s">
        <v>404</v>
      </c>
      <c r="N7" s="20" t="s">
        <v>404</v>
      </c>
      <c r="O7" s="18" t="s">
        <v>404</v>
      </c>
      <c r="P7" s="20" t="s">
        <v>404</v>
      </c>
      <c r="Q7" s="18" t="n">
        <v>496.27010167</v>
      </c>
      <c r="R7" s="20" t="n">
        <v>8.129232869999999</v>
      </c>
    </row>
    <row r="8" spans="1:18">
      <c r="A8" s="15" t="s">
        <v>405</v>
      </c>
      <c r="B8" s="17" t="n">
        <v>7007</v>
      </c>
      <c r="C8" s="18">
        <f>(0.0/B8*100)</f>
        <v/>
      </c>
      <c r="D8" s="19" t="n">
        <v>7007</v>
      </c>
      <c r="E8" s="18" t="n">
        <v>480.04281717</v>
      </c>
      <c r="F8" s="20" t="n">
        <v>4.7956083</v>
      </c>
      <c r="G8" s="18" t="n">
        <v>495.20020046</v>
      </c>
      <c r="H8" s="20" t="n">
        <v>8.12729268</v>
      </c>
      <c r="I8" s="18" t="n">
        <v>466.6088784</v>
      </c>
      <c r="J8" s="20" t="n">
        <v>20.70904875</v>
      </c>
      <c r="K8" s="18" t="s">
        <v>404</v>
      </c>
      <c r="L8" s="20" t="s">
        <v>404</v>
      </c>
      <c r="M8" s="18" t="s">
        <v>404</v>
      </c>
      <c r="N8" s="20" t="s">
        <v>404</v>
      </c>
      <c r="O8" s="18" t="s">
        <v>404</v>
      </c>
      <c r="P8" s="20" t="s">
        <v>404</v>
      </c>
      <c r="Q8" s="18" t="n">
        <v>497.27397466</v>
      </c>
      <c r="R8" s="20" t="n">
        <v>13.20373798</v>
      </c>
    </row>
    <row r="9" spans="1:18">
      <c r="A9" s="15" t="s">
        <v>406</v>
      </c>
      <c r="B9" s="17" t="n">
        <v>9651</v>
      </c>
      <c r="C9" s="18">
        <f>(575.0/B9*100)</f>
        <v/>
      </c>
      <c r="D9" s="19" t="n">
        <v>9076</v>
      </c>
      <c r="E9" s="18" t="n">
        <v>496.77284213</v>
      </c>
      <c r="F9" s="20" t="n">
        <v>3.10195734</v>
      </c>
      <c r="G9" s="18" t="n">
        <v>531.67822922</v>
      </c>
      <c r="H9" s="20" t="n">
        <v>10.99932926</v>
      </c>
      <c r="I9" s="18" t="n">
        <v>506.54639319</v>
      </c>
      <c r="J9" s="20" t="n">
        <v>29.63683772</v>
      </c>
      <c r="K9" s="18" t="s">
        <v>404</v>
      </c>
      <c r="L9" s="20" t="s">
        <v>404</v>
      </c>
      <c r="M9" s="18" t="s">
        <v>404</v>
      </c>
      <c r="N9" s="20" t="s">
        <v>404</v>
      </c>
      <c r="O9" s="18" t="s">
        <v>404</v>
      </c>
      <c r="P9" s="20" t="s">
        <v>404</v>
      </c>
      <c r="Q9" s="18" t="n">
        <v>517.6561797000001</v>
      </c>
      <c r="R9" s="20" t="n">
        <v>18.5142509</v>
      </c>
    </row>
    <row r="10" spans="1:18">
      <c r="A10" s="15" t="s">
        <v>407</v>
      </c>
      <c r="B10" s="17" t="n">
        <v>20058</v>
      </c>
      <c r="C10" s="18">
        <f>(3112.0/B10*100)</f>
        <v/>
      </c>
      <c r="D10" s="19" t="n">
        <v>16946</v>
      </c>
      <c r="E10" s="18" t="n">
        <v>527.8558338</v>
      </c>
      <c r="F10" s="20" t="n">
        <v>2.50163584</v>
      </c>
      <c r="G10" s="18" t="n">
        <v>512.53254658</v>
      </c>
      <c r="H10" s="20" t="n">
        <v>10.28332013</v>
      </c>
      <c r="I10" s="18" t="n">
        <v>574.86121621</v>
      </c>
      <c r="J10" s="20" t="n">
        <v>10.5507028</v>
      </c>
      <c r="K10" s="18" t="s">
        <v>404</v>
      </c>
      <c r="L10" s="20" t="s">
        <v>404</v>
      </c>
      <c r="M10" s="18" t="s">
        <v>404</v>
      </c>
      <c r="N10" s="20" t="s">
        <v>404</v>
      </c>
      <c r="O10" s="18" t="s">
        <v>404</v>
      </c>
      <c r="P10" s="20" t="s">
        <v>404</v>
      </c>
      <c r="Q10" s="18" t="n">
        <v>502.81503511</v>
      </c>
      <c r="R10" s="20" t="n">
        <v>28.91621168</v>
      </c>
    </row>
    <row r="11" spans="1:18">
      <c r="A11" s="15" t="s">
        <v>408</v>
      </c>
      <c r="B11" s="17" t="n">
        <v>7053</v>
      </c>
      <c r="C11" s="18">
        <f>(137.0/B11*100)</f>
        <v/>
      </c>
      <c r="D11" s="19" t="n">
        <v>6916</v>
      </c>
      <c r="E11" s="18" t="n">
        <v>460.31992959</v>
      </c>
      <c r="F11" s="20" t="n">
        <v>3.12159049</v>
      </c>
      <c r="G11" s="18" t="n">
        <v>466.75144939</v>
      </c>
      <c r="H11" s="20" t="n">
        <v>9.65333985</v>
      </c>
      <c r="I11" s="18" t="n">
        <v>423.48994856</v>
      </c>
      <c r="J11" s="20" t="n">
        <v>17.55221623</v>
      </c>
      <c r="K11" s="18" t="s">
        <v>404</v>
      </c>
      <c r="L11" s="20" t="s">
        <v>404</v>
      </c>
      <c r="M11" s="18" t="s">
        <v>404</v>
      </c>
      <c r="N11" s="20" t="s">
        <v>404</v>
      </c>
      <c r="O11" s="18" t="s">
        <v>404</v>
      </c>
      <c r="P11" s="20" t="s">
        <v>404</v>
      </c>
      <c r="Q11" s="18" t="n">
        <v>438.0866446</v>
      </c>
      <c r="R11" s="20" t="n">
        <v>32.93416249</v>
      </c>
    </row>
    <row r="12" spans="1:18">
      <c r="A12" s="15" t="s">
        <v>409</v>
      </c>
      <c r="B12" s="17" t="n">
        <v>6894</v>
      </c>
      <c r="C12" s="18">
        <f>(106.0/B12*100)</f>
        <v/>
      </c>
      <c r="D12" s="19" t="n">
        <v>6788</v>
      </c>
      <c r="E12" s="18" t="n">
        <v>482.76434257</v>
      </c>
      <c r="F12" s="20" t="n">
        <v>3.8797361</v>
      </c>
      <c r="G12" s="18" t="n">
        <v>501.01819906</v>
      </c>
      <c r="H12" s="20" t="n">
        <v>6.45025305</v>
      </c>
      <c r="I12" s="18" t="n">
        <v>410.91425449</v>
      </c>
      <c r="J12" s="20" t="n">
        <v>10.00626974</v>
      </c>
      <c r="K12" s="18" t="s">
        <v>404</v>
      </c>
      <c r="L12" s="20" t="s">
        <v>404</v>
      </c>
      <c r="M12" s="18" t="s">
        <v>404</v>
      </c>
      <c r="N12" s="20" t="s">
        <v>404</v>
      </c>
      <c r="O12" s="18" t="s">
        <v>404</v>
      </c>
      <c r="P12" s="20" t="s">
        <v>404</v>
      </c>
      <c r="Q12" s="18" t="n">
        <v>478.42312809</v>
      </c>
      <c r="R12" s="20" t="n">
        <v>13.35269435</v>
      </c>
    </row>
    <row r="13" spans="1:18">
      <c r="A13" s="15" t="s">
        <v>410</v>
      </c>
      <c r="B13" s="17" t="n">
        <v>7161</v>
      </c>
      <c r="C13" s="18">
        <f>(1175.0/B13*100)</f>
        <v/>
      </c>
      <c r="D13" s="19" t="n">
        <v>5986</v>
      </c>
      <c r="E13" s="18" t="n">
        <v>499.94316483</v>
      </c>
      <c r="F13" s="20" t="n">
        <v>3.05039136</v>
      </c>
      <c r="G13" s="18" t="n">
        <v>507.13193391</v>
      </c>
      <c r="H13" s="20" t="n">
        <v>13.96808446</v>
      </c>
      <c r="I13" s="18" t="n">
        <v>501.03250557</v>
      </c>
      <c r="J13" s="20" t="n">
        <v>8.45176485</v>
      </c>
      <c r="K13" s="18" t="s">
        <v>404</v>
      </c>
      <c r="L13" s="20" t="s">
        <v>404</v>
      </c>
      <c r="M13" s="18" t="s">
        <v>404</v>
      </c>
      <c r="N13" s="20" t="s">
        <v>404</v>
      </c>
      <c r="O13" s="18" t="s">
        <v>404</v>
      </c>
      <c r="P13" s="20" t="s">
        <v>404</v>
      </c>
      <c r="Q13" s="18" t="n">
        <v>484.2983374</v>
      </c>
      <c r="R13" s="20" t="n">
        <v>14.9585401</v>
      </c>
    </row>
    <row r="14" spans="1:18">
      <c r="A14" s="15" t="s">
        <v>411</v>
      </c>
      <c r="B14" s="17" t="n">
        <v>5587</v>
      </c>
      <c r="C14" s="18">
        <f>(114.0/B14*100)</f>
        <v/>
      </c>
      <c r="D14" s="19" t="n">
        <v>5473</v>
      </c>
      <c r="E14" s="18" t="n">
        <v>520.68243683</v>
      </c>
      <c r="F14" s="20" t="n">
        <v>2.44921428</v>
      </c>
      <c r="G14" s="18" t="n">
        <v>511.18480719</v>
      </c>
      <c r="H14" s="20" t="n">
        <v>4.97478223</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524.27353438</v>
      </c>
      <c r="F15" s="20" t="n">
        <v>2.63020307</v>
      </c>
      <c r="G15" s="18" t="n">
        <v>542.62982994</v>
      </c>
      <c r="H15" s="20" t="n">
        <v>9.68698098</v>
      </c>
      <c r="I15" s="18" t="n">
        <v>557.7863252</v>
      </c>
      <c r="J15" s="20" t="n">
        <v>24.52307226</v>
      </c>
      <c r="K15" s="18" t="s">
        <v>404</v>
      </c>
      <c r="L15" s="20" t="s">
        <v>404</v>
      </c>
      <c r="M15" s="18" t="s">
        <v>404</v>
      </c>
      <c r="N15" s="20" t="s">
        <v>404</v>
      </c>
      <c r="O15" s="18" t="s">
        <v>404</v>
      </c>
      <c r="P15" s="20" t="s">
        <v>404</v>
      </c>
      <c r="Q15" s="18" t="n">
        <v>526.09423859</v>
      </c>
      <c r="R15" s="20" t="n">
        <v>16.4083422</v>
      </c>
    </row>
    <row r="16" spans="1:18">
      <c r="A16" s="15" t="s">
        <v>413</v>
      </c>
      <c r="B16" s="17" t="n">
        <v>6108</v>
      </c>
      <c r="C16" s="18">
        <f>(495.0/B16*100)</f>
        <v/>
      </c>
      <c r="D16" s="19" t="n">
        <v>5613</v>
      </c>
      <c r="E16" s="18" t="n">
        <v>500.02714917</v>
      </c>
      <c r="F16" s="20" t="n">
        <v>3.52967149</v>
      </c>
      <c r="G16" s="18" t="n">
        <v>543.13522005</v>
      </c>
      <c r="H16" s="20" t="n">
        <v>8.23186823</v>
      </c>
      <c r="I16" s="18" t="n">
        <v>453.02800843</v>
      </c>
      <c r="J16" s="20" t="n">
        <v>23.24152593</v>
      </c>
      <c r="K16" s="18" t="s">
        <v>404</v>
      </c>
      <c r="L16" s="20" t="s">
        <v>404</v>
      </c>
      <c r="M16" s="18" t="s">
        <v>404</v>
      </c>
      <c r="N16" s="20" t="s">
        <v>404</v>
      </c>
      <c r="O16" s="18" t="s">
        <v>404</v>
      </c>
      <c r="P16" s="20" t="s">
        <v>404</v>
      </c>
      <c r="Q16" s="18" t="n">
        <v>532.45971042</v>
      </c>
      <c r="R16" s="20" t="n">
        <v>30.57869836</v>
      </c>
    </row>
    <row r="17" spans="1:18">
      <c r="A17" s="15" t="s">
        <v>414</v>
      </c>
      <c r="B17" s="17" t="n">
        <v>6504</v>
      </c>
      <c r="C17" s="18">
        <f>(1325.0/B17*100)</f>
        <v/>
      </c>
      <c r="D17" s="19" t="n">
        <v>5179</v>
      </c>
      <c r="E17" s="18" t="n">
        <v>500.39543175</v>
      </c>
      <c r="F17" s="20" t="n">
        <v>6.34337977</v>
      </c>
      <c r="G17" s="18" t="n">
        <v>514.84152326</v>
      </c>
      <c r="H17" s="20" t="n">
        <v>8.824209010000001</v>
      </c>
      <c r="I17" s="18" t="n">
        <v>555.97821015</v>
      </c>
      <c r="J17" s="20" t="n">
        <v>18.13321394</v>
      </c>
      <c r="K17" s="18" t="s">
        <v>404</v>
      </c>
      <c r="L17" s="20" t="s">
        <v>404</v>
      </c>
      <c r="M17" s="18" t="s">
        <v>404</v>
      </c>
      <c r="N17" s="20" t="s">
        <v>404</v>
      </c>
      <c r="O17" s="18" t="s">
        <v>404</v>
      </c>
      <c r="P17" s="20" t="s">
        <v>404</v>
      </c>
      <c r="Q17" s="18" t="n">
        <v>542.38225275</v>
      </c>
      <c r="R17" s="20" t="n">
        <v>17.80712047</v>
      </c>
    </row>
    <row r="18" spans="1:18">
      <c r="A18" s="15" t="s">
        <v>415</v>
      </c>
      <c r="B18" s="17" t="n">
        <v>5532</v>
      </c>
      <c r="C18" s="18">
        <f>(0.0/B18*100)</f>
        <v/>
      </c>
      <c r="D18" s="19" t="n">
        <v>5532</v>
      </c>
      <c r="E18" s="18" t="n">
        <v>467.90507715</v>
      </c>
      <c r="F18" s="20" t="n">
        <v>4.88519592</v>
      </c>
      <c r="G18" s="18" t="n">
        <v>472.91051721</v>
      </c>
      <c r="H18" s="20" t="n">
        <v>14.40483728</v>
      </c>
      <c r="I18" s="18" t="n">
        <v>452.51928893</v>
      </c>
      <c r="J18" s="20" t="n">
        <v>31.7941718</v>
      </c>
      <c r="K18" s="18" t="s">
        <v>404</v>
      </c>
      <c r="L18" s="20" t="s">
        <v>404</v>
      </c>
      <c r="M18" s="18" t="s">
        <v>404</v>
      </c>
      <c r="N18" s="20" t="s">
        <v>404</v>
      </c>
      <c r="O18" s="18" t="s">
        <v>404</v>
      </c>
      <c r="P18" s="20" t="s">
        <v>404</v>
      </c>
      <c r="Q18" s="18" t="n">
        <v>413.14819503</v>
      </c>
      <c r="R18" s="20" t="n">
        <v>30.17374006</v>
      </c>
    </row>
    <row r="19" spans="1:18">
      <c r="A19" s="15" t="s">
        <v>416</v>
      </c>
      <c r="B19" s="17" t="n">
        <v>5658</v>
      </c>
      <c r="C19" s="18">
        <f>(327.0/B19*100)</f>
        <v/>
      </c>
      <c r="D19" s="19" t="n">
        <v>5331</v>
      </c>
      <c r="E19" s="18" t="n">
        <v>472.68956136</v>
      </c>
      <c r="F19" s="20" t="n">
        <v>4.21371436</v>
      </c>
      <c r="G19" s="18" t="n">
        <v>464.00370354</v>
      </c>
      <c r="H19" s="20" t="n">
        <v>12.05676856</v>
      </c>
      <c r="I19" s="18" t="n">
        <v>496.60113264</v>
      </c>
      <c r="J19" s="20" t="n">
        <v>31.80045841</v>
      </c>
      <c r="K19" s="18" t="s">
        <v>404</v>
      </c>
      <c r="L19" s="20" t="s">
        <v>404</v>
      </c>
      <c r="M19" s="18" t="s">
        <v>404</v>
      </c>
      <c r="N19" s="20" t="s">
        <v>404</v>
      </c>
      <c r="O19" s="18" t="s">
        <v>404</v>
      </c>
      <c r="P19" s="20" t="s">
        <v>404</v>
      </c>
      <c r="Q19" s="18" t="n">
        <v>437.26797548</v>
      </c>
      <c r="R19" s="20" t="n">
        <v>31.03635979</v>
      </c>
    </row>
    <row r="20" spans="1:18">
      <c r="A20" s="15" t="s">
        <v>417</v>
      </c>
      <c r="B20" s="17" t="n">
        <v>3371</v>
      </c>
      <c r="C20" s="18">
        <f>(24.0/B20*100)</f>
        <v/>
      </c>
      <c r="D20" s="19" t="n">
        <v>3347</v>
      </c>
      <c r="E20" s="18" t="n">
        <v>482.79905356</v>
      </c>
      <c r="F20" s="20" t="n">
        <v>1.98452016</v>
      </c>
      <c r="G20" s="18" t="n">
        <v>476.90518295</v>
      </c>
      <c r="H20" s="20" t="n">
        <v>6.27908894</v>
      </c>
      <c r="I20" s="18" t="n">
        <v>426.40696842</v>
      </c>
      <c r="J20" s="20" t="n">
        <v>18.78917593</v>
      </c>
      <c r="K20" s="18" t="s">
        <v>404</v>
      </c>
      <c r="L20" s="20" t="s">
        <v>404</v>
      </c>
      <c r="M20" s="18" t="s">
        <v>404</v>
      </c>
      <c r="N20" s="20" t="s">
        <v>404</v>
      </c>
      <c r="O20" s="18" t="s">
        <v>404</v>
      </c>
      <c r="P20" s="20" t="s">
        <v>404</v>
      </c>
      <c r="Q20" s="18" t="n">
        <v>476.50539033</v>
      </c>
      <c r="R20" s="20" t="n">
        <v>9.356838720000001</v>
      </c>
    </row>
    <row r="21" spans="1:18">
      <c r="A21" s="15" t="s">
        <v>418</v>
      </c>
      <c r="B21" s="17" t="n">
        <v>5741</v>
      </c>
      <c r="C21" s="18">
        <f>(0.0/B21*100)</f>
        <v/>
      </c>
      <c r="D21" s="19" t="n">
        <v>5741</v>
      </c>
      <c r="E21" s="18" t="n">
        <v>521.199898</v>
      </c>
      <c r="F21" s="20" t="n">
        <v>3.06043976</v>
      </c>
      <c r="G21" s="18" t="n">
        <v>527.38565805</v>
      </c>
      <c r="H21" s="20" t="n">
        <v>6.3648715</v>
      </c>
      <c r="I21" s="18" t="n">
        <v>511.53940143</v>
      </c>
      <c r="J21" s="20" t="n">
        <v>7.28365803</v>
      </c>
      <c r="K21" s="18" t="s">
        <v>404</v>
      </c>
      <c r="L21" s="20" t="s">
        <v>404</v>
      </c>
      <c r="M21" s="18" t="s">
        <v>404</v>
      </c>
      <c r="N21" s="20" t="s">
        <v>404</v>
      </c>
      <c r="O21" s="18" t="s">
        <v>404</v>
      </c>
      <c r="P21" s="20" t="s">
        <v>404</v>
      </c>
      <c r="Q21" s="18" t="n">
        <v>503.11086063</v>
      </c>
      <c r="R21" s="20" t="n">
        <v>12.43486112</v>
      </c>
    </row>
    <row r="22" spans="1:18">
      <c r="A22" s="15" t="s">
        <v>419</v>
      </c>
      <c r="B22" s="17" t="n">
        <v>6598</v>
      </c>
      <c r="C22" s="18">
        <f>(0.0/B22*100)</f>
        <v/>
      </c>
      <c r="D22" s="19" t="n">
        <v>6598</v>
      </c>
      <c r="E22" s="18" t="n">
        <v>473.8738742</v>
      </c>
      <c r="F22" s="20" t="n">
        <v>4.99704601</v>
      </c>
      <c r="G22" s="18" t="n">
        <v>500.55743288</v>
      </c>
      <c r="H22" s="20" t="n">
        <v>13.6607323</v>
      </c>
      <c r="I22" s="18" t="n">
        <v>499.77848672</v>
      </c>
      <c r="J22" s="20" t="n">
        <v>29.33487193</v>
      </c>
      <c r="K22" s="18" t="s">
        <v>404</v>
      </c>
      <c r="L22" s="20" t="s">
        <v>404</v>
      </c>
      <c r="M22" s="18" t="s">
        <v>404</v>
      </c>
      <c r="N22" s="20" t="s">
        <v>404</v>
      </c>
      <c r="O22" s="18" t="s">
        <v>404</v>
      </c>
      <c r="P22" s="20" t="s">
        <v>404</v>
      </c>
      <c r="Q22" s="18" t="n">
        <v>515.2597034200001</v>
      </c>
      <c r="R22" s="20" t="n">
        <v>23.51998562</v>
      </c>
    </row>
    <row r="23" spans="1:18">
      <c r="A23" s="15" t="s">
        <v>420</v>
      </c>
      <c r="B23" s="17" t="n">
        <v>11583</v>
      </c>
      <c r="C23" s="18">
        <f>(3185.0/B23*100)</f>
        <v/>
      </c>
      <c r="D23" s="19" t="n">
        <v>8398</v>
      </c>
      <c r="E23" s="18" t="n">
        <v>487.27230164</v>
      </c>
      <c r="F23" s="20" t="n">
        <v>3.75472241</v>
      </c>
      <c r="G23" s="18" t="n">
        <v>507.03637433</v>
      </c>
      <c r="H23" s="20" t="n">
        <v>15.23102545</v>
      </c>
      <c r="I23" s="18" t="n">
        <v>471.15256927</v>
      </c>
      <c r="J23" s="20" t="n">
        <v>22.80420938</v>
      </c>
      <c r="K23" s="18" t="s">
        <v>404</v>
      </c>
      <c r="L23" s="20" t="s">
        <v>404</v>
      </c>
      <c r="M23" s="18" t="s">
        <v>404</v>
      </c>
      <c r="N23" s="20" t="s">
        <v>404</v>
      </c>
      <c r="O23" s="18" t="s">
        <v>404</v>
      </c>
      <c r="P23" s="20" t="s">
        <v>404</v>
      </c>
      <c r="Q23" s="18" t="n">
        <v>519.56666122</v>
      </c>
      <c r="R23" s="20" t="n">
        <v>11.79737732</v>
      </c>
    </row>
    <row r="24" spans="1:18">
      <c r="A24" s="15" t="s">
        <v>421</v>
      </c>
      <c r="B24" s="17" t="n">
        <v>6647</v>
      </c>
      <c r="C24" s="18">
        <f>(0.0/B24*100)</f>
        <v/>
      </c>
      <c r="D24" s="19" t="n">
        <v>6647</v>
      </c>
      <c r="E24" s="18" t="n">
        <v>516.08400433</v>
      </c>
      <c r="F24" s="20" t="n">
        <v>4.35374589</v>
      </c>
      <c r="G24" s="18" t="n">
        <v>515.57081894</v>
      </c>
      <c r="H24" s="20" t="n">
        <v>7.21953628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524.39188758</v>
      </c>
      <c r="F25" s="20" t="n">
        <v>4.24224047</v>
      </c>
      <c r="G25" s="18" t="n">
        <v>506.28574525</v>
      </c>
      <c r="H25" s="20" t="n">
        <v>7.09431775</v>
      </c>
      <c r="I25" s="18" t="n">
        <v>428.82939861</v>
      </c>
      <c r="J25" s="20" t="n">
        <v>33.92674441</v>
      </c>
      <c r="K25" s="18" t="s">
        <v>404</v>
      </c>
      <c r="L25" s="20" t="s">
        <v>404</v>
      </c>
      <c r="M25" s="18" t="s">
        <v>404</v>
      </c>
      <c r="N25" s="20" t="s">
        <v>404</v>
      </c>
      <c r="O25" s="18" t="s">
        <v>404</v>
      </c>
      <c r="P25" s="20" t="s">
        <v>404</v>
      </c>
      <c r="Q25" s="18" t="n">
        <v>527.42375617</v>
      </c>
      <c r="R25" s="20" t="n">
        <v>25.59783013</v>
      </c>
    </row>
    <row r="26" spans="1:18">
      <c r="A26" s="15" t="s">
        <v>423</v>
      </c>
      <c r="B26" s="17" t="n">
        <v>4869</v>
      </c>
      <c r="C26" s="18">
        <f>(11.0/B26*100)</f>
        <v/>
      </c>
      <c r="D26" s="19" t="n">
        <v>4858</v>
      </c>
      <c r="E26" s="18" t="n">
        <v>487.38690328</v>
      </c>
      <c r="F26" s="20" t="n">
        <v>1.91709525</v>
      </c>
      <c r="G26" s="18" t="n">
        <v>502.69254087</v>
      </c>
      <c r="H26" s="20" t="n">
        <v>12.01868122</v>
      </c>
      <c r="I26" s="18" t="n">
        <v>468.84242157</v>
      </c>
      <c r="J26" s="20" t="n">
        <v>18.3846845</v>
      </c>
      <c r="K26" s="18" t="s">
        <v>404</v>
      </c>
      <c r="L26" s="20" t="s">
        <v>404</v>
      </c>
      <c r="M26" s="18" t="s">
        <v>404</v>
      </c>
      <c r="N26" s="20" t="s">
        <v>404</v>
      </c>
      <c r="O26" s="18" t="s">
        <v>404</v>
      </c>
      <c r="P26" s="20" t="s">
        <v>404</v>
      </c>
      <c r="Q26" s="18" t="n">
        <v>499.32448524</v>
      </c>
      <c r="R26" s="20" t="n">
        <v>23.64638651</v>
      </c>
    </row>
    <row r="27" spans="1:18">
      <c r="A27" s="15" t="s">
        <v>424</v>
      </c>
      <c r="B27" s="17" t="n">
        <v>5299</v>
      </c>
      <c r="C27" s="18">
        <f>(0.0/B27*100)</f>
        <v/>
      </c>
      <c r="D27" s="19" t="n">
        <v>5299</v>
      </c>
      <c r="E27" s="18" t="n">
        <v>471.65610813</v>
      </c>
      <c r="F27" s="20" t="n">
        <v>1.61791193</v>
      </c>
      <c r="G27" s="18" t="n">
        <v>513.4511981000001</v>
      </c>
      <c r="H27" s="20" t="n">
        <v>2.51349956</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(532.0/B28*100)</f>
        <v/>
      </c>
      <c r="D28" s="19" t="n">
        <v>7036</v>
      </c>
      <c r="E28" s="18" t="n">
        <v>423.36485039</v>
      </c>
      <c r="F28" s="20" t="n">
        <v>3.22283491</v>
      </c>
      <c r="G28" s="18" t="n">
        <v>433.35172156</v>
      </c>
      <c r="H28" s="20" t="n">
        <v>10.27949504</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501.43764636</v>
      </c>
      <c r="F29" s="20" t="n">
        <v>7.35297589</v>
      </c>
      <c r="G29" s="18" t="n">
        <v>520.4305856</v>
      </c>
      <c r="H29" s="20" t="n">
        <v>14.09505851</v>
      </c>
      <c r="I29" s="18" t="n">
        <v>485.11514984</v>
      </c>
      <c r="J29" s="20" t="n">
        <v>11.57716724</v>
      </c>
      <c r="K29" s="18" t="s">
        <v>404</v>
      </c>
      <c r="L29" s="20" t="s">
        <v>404</v>
      </c>
      <c r="M29" s="18" t="s">
        <v>404</v>
      </c>
      <c r="N29" s="20" t="s">
        <v>404</v>
      </c>
      <c r="O29" s="18" t="s">
        <v>404</v>
      </c>
      <c r="P29" s="20" t="s">
        <v>404</v>
      </c>
      <c r="Q29" s="18" t="n">
        <v>535.44969426</v>
      </c>
      <c r="R29" s="20" t="n">
        <v>40.36418304</v>
      </c>
    </row>
    <row r="30" spans="1:18">
      <c r="A30" s="15" t="s">
        <v>427</v>
      </c>
      <c r="B30" s="17" t="n">
        <v>4520</v>
      </c>
      <c r="C30" s="18">
        <f>(1053.0/B30*100)</f>
        <v/>
      </c>
      <c r="D30" s="19" t="n">
        <v>3467</v>
      </c>
      <c r="E30" s="18" t="n">
        <v>514.94413057</v>
      </c>
      <c r="F30" s="20" t="n">
        <v>3.28456954</v>
      </c>
      <c r="G30" s="18" t="n">
        <v>484.84534683</v>
      </c>
      <c r="H30" s="20" t="n">
        <v>31.41231385</v>
      </c>
      <c r="I30" s="18" t="n">
        <v>466.27942076</v>
      </c>
      <c r="J30" s="20" t="n">
        <v>11.42206963</v>
      </c>
      <c r="K30" s="18" t="s">
        <v>404</v>
      </c>
      <c r="L30" s="20" t="s">
        <v>404</v>
      </c>
      <c r="M30" s="18" t="s">
        <v>404</v>
      </c>
      <c r="N30" s="20" t="s">
        <v>404</v>
      </c>
      <c r="O30" s="18" t="s">
        <v>404</v>
      </c>
      <c r="P30" s="20" t="s">
        <v>404</v>
      </c>
      <c r="Q30" s="18" t="n">
        <v>437.63112728</v>
      </c>
      <c r="R30" s="20" t="n">
        <v>22.32691081</v>
      </c>
    </row>
    <row r="31" spans="1:18">
      <c r="A31" s="15" t="s">
        <v>428</v>
      </c>
      <c r="B31" s="17" t="n">
        <v>5456</v>
      </c>
      <c r="C31" s="18">
        <f>(502.0/B31*100)</f>
        <v/>
      </c>
      <c r="D31" s="19" t="n">
        <v>4954</v>
      </c>
      <c r="E31" s="18" t="n">
        <v>512.55019557</v>
      </c>
      <c r="F31" s="20" t="n">
        <v>2.82524121</v>
      </c>
      <c r="G31" s="18" t="n">
        <v>530.81199879</v>
      </c>
      <c r="H31" s="20" t="n">
        <v>13.09199318</v>
      </c>
      <c r="I31" s="18" t="n">
        <v>505.9367004</v>
      </c>
      <c r="J31" s="20" t="n">
        <v>11.94714589</v>
      </c>
      <c r="K31" s="18" t="s">
        <v>404</v>
      </c>
      <c r="L31" s="20" t="s">
        <v>404</v>
      </c>
      <c r="M31" s="18" t="s">
        <v>404</v>
      </c>
      <c r="N31" s="20" t="s">
        <v>404</v>
      </c>
      <c r="O31" s="18" t="s">
        <v>404</v>
      </c>
      <c r="P31" s="20" t="s">
        <v>404</v>
      </c>
      <c r="Q31" s="18" t="n">
        <v>518.86873772</v>
      </c>
      <c r="R31" s="20" t="n">
        <v>14.97370125</v>
      </c>
    </row>
    <row r="32" spans="1:18">
      <c r="A32" s="15" t="s">
        <v>429</v>
      </c>
      <c r="B32" s="17" t="n">
        <v>4478</v>
      </c>
      <c r="C32" s="18">
        <f>(0.0/B32*100)</f>
        <v/>
      </c>
      <c r="D32" s="19" t="n">
        <v>4478</v>
      </c>
      <c r="E32" s="18" t="n">
        <v>505.67110975</v>
      </c>
      <c r="F32" s="20" t="n">
        <v>2.65179932</v>
      </c>
      <c r="G32" s="18" t="n">
        <v>492.17146808</v>
      </c>
      <c r="H32" s="20" t="n">
        <v>10.8417019</v>
      </c>
      <c r="I32" s="18" t="n">
        <v>532.45615257</v>
      </c>
      <c r="J32" s="20" t="n">
        <v>16.58765802</v>
      </c>
      <c r="K32" s="18" t="s">
        <v>404</v>
      </c>
      <c r="L32" s="20" t="s">
        <v>404</v>
      </c>
      <c r="M32" s="18" t="s">
        <v>404</v>
      </c>
      <c r="N32" s="20" t="s">
        <v>404</v>
      </c>
      <c r="O32" s="18" t="s">
        <v>404</v>
      </c>
      <c r="P32" s="20" t="s">
        <v>404</v>
      </c>
      <c r="Q32" s="18" t="n">
        <v>484.72734733</v>
      </c>
      <c r="R32" s="20" t="n">
        <v>7.66065116</v>
      </c>
    </row>
    <row r="33" spans="1:18">
      <c r="A33" s="15" t="s">
        <v>430</v>
      </c>
      <c r="B33" s="17" t="n">
        <v>7325</v>
      </c>
      <c r="C33" s="18">
        <f>(29.0/B33*100)</f>
        <v/>
      </c>
      <c r="D33" s="19" t="n">
        <v>7296</v>
      </c>
      <c r="E33" s="18" t="n">
        <v>509.25317736</v>
      </c>
      <c r="F33" s="20" t="n">
        <v>3.07833926</v>
      </c>
      <c r="G33" s="18" t="n">
        <v>502.63664137</v>
      </c>
      <c r="H33" s="20" t="n">
        <v>12.91356397</v>
      </c>
      <c r="I33" s="18" t="n">
        <v>420.73071339</v>
      </c>
      <c r="J33" s="20" t="n">
        <v>5.67405709</v>
      </c>
      <c r="K33" s="18" t="s">
        <v>404</v>
      </c>
      <c r="L33" s="20" t="s">
        <v>404</v>
      </c>
      <c r="M33" s="18" t="s">
        <v>404</v>
      </c>
      <c r="N33" s="20" t="s">
        <v>404</v>
      </c>
      <c r="O33" s="18" t="s">
        <v>404</v>
      </c>
      <c r="P33" s="20" t="s">
        <v>404</v>
      </c>
      <c r="Q33" s="18" t="n">
        <v>520.11347992</v>
      </c>
      <c r="R33" s="20" t="n">
        <v>22.72077026</v>
      </c>
    </row>
    <row r="34" spans="1:18">
      <c r="A34" s="15" t="s">
        <v>431</v>
      </c>
      <c r="B34" s="17" t="n">
        <v>6350</v>
      </c>
      <c r="C34" s="18">
        <f>(0.0/B34*100)</f>
        <v/>
      </c>
      <c r="D34" s="19" t="n">
        <v>6350</v>
      </c>
      <c r="E34" s="18" t="n">
        <v>444.80531416</v>
      </c>
      <c r="F34" s="20" t="n">
        <v>3.61892753</v>
      </c>
      <c r="G34" s="18" t="n">
        <v>480.41871041</v>
      </c>
      <c r="H34" s="20" t="n">
        <v>8.304597060000001</v>
      </c>
      <c r="I34" s="18" t="n">
        <v>428.74588183</v>
      </c>
      <c r="J34" s="20" t="n">
        <v>41.16416166</v>
      </c>
      <c r="K34" s="18" t="s">
        <v>404</v>
      </c>
      <c r="L34" s="20" t="s">
        <v>404</v>
      </c>
      <c r="M34" s="18" t="s">
        <v>404</v>
      </c>
      <c r="N34" s="20" t="s">
        <v>404</v>
      </c>
      <c r="O34" s="18" t="s">
        <v>404</v>
      </c>
      <c r="P34" s="20" t="s">
        <v>404</v>
      </c>
      <c r="Q34" s="18" t="n">
        <v>474.95304796</v>
      </c>
      <c r="R34" s="20" t="n">
        <v>14.40245495</v>
      </c>
    </row>
    <row r="35" spans="1:18">
      <c r="A35" s="15" t="s">
        <v>432</v>
      </c>
      <c r="B35" s="17" t="n">
        <v>6406</v>
      </c>
      <c r="C35" s="18">
        <f>(450.0/B35*100)</f>
        <v/>
      </c>
      <c r="D35" s="19" t="n">
        <v>5956</v>
      </c>
      <c r="E35" s="18" t="n">
        <v>505.84362568</v>
      </c>
      <c r="F35" s="20" t="n">
        <v>1.71446249</v>
      </c>
      <c r="G35" s="18" t="n">
        <v>518.7016503900001</v>
      </c>
      <c r="H35" s="20" t="n">
        <v>2.91082926</v>
      </c>
      <c r="I35" s="18" t="n">
        <v>480.29015198</v>
      </c>
      <c r="J35" s="20" t="n">
        <v>4.18430938</v>
      </c>
      <c r="K35" s="18" t="s">
        <v>404</v>
      </c>
      <c r="L35" s="20" t="s">
        <v>404</v>
      </c>
      <c r="M35" s="18" t="s">
        <v>404</v>
      </c>
      <c r="N35" s="20" t="s">
        <v>404</v>
      </c>
      <c r="O35" s="18" t="s">
        <v>404</v>
      </c>
      <c r="P35" s="20" t="s">
        <v>404</v>
      </c>
      <c r="Q35" s="18" t="n">
        <v>495.55079595</v>
      </c>
      <c r="R35" s="20" t="n">
        <v>6.28779939</v>
      </c>
    </row>
    <row r="36" spans="1:18">
      <c r="A36" s="15" t="s">
        <v>433</v>
      </c>
      <c r="B36" s="17" t="n">
        <v>6736</v>
      </c>
      <c r="C36" s="18">
        <f>(114.0/B36*100)</f>
        <v/>
      </c>
      <c r="D36" s="19" t="n">
        <v>6622</v>
      </c>
      <c r="E36" s="18" t="n">
        <v>495.65325327</v>
      </c>
      <c r="F36" s="20" t="n">
        <v>2.4590475</v>
      </c>
      <c r="G36" s="18" t="n">
        <v>498.45817476</v>
      </c>
      <c r="H36" s="20" t="n">
        <v>12.73727751</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500.33629418</v>
      </c>
      <c r="F37" s="20" t="n">
        <v>3.60195331</v>
      </c>
      <c r="G37" s="18" t="n">
        <v>498.48569791</v>
      </c>
      <c r="H37" s="20" t="n">
        <v>9.92621467</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486.72844088</v>
      </c>
      <c r="F38" s="20" t="n">
        <v>4.28668037</v>
      </c>
      <c r="G38" s="18" t="n">
        <v>504.69107321</v>
      </c>
      <c r="H38" s="20" t="n">
        <v>8.79529022</v>
      </c>
      <c r="I38" s="18" t="n">
        <v>525.09157312</v>
      </c>
      <c r="J38" s="20" t="n">
        <v>12.39842</v>
      </c>
      <c r="K38" s="18" t="s">
        <v>404</v>
      </c>
      <c r="L38" s="20" t="s">
        <v>404</v>
      </c>
      <c r="M38" s="18" t="s">
        <v>404</v>
      </c>
      <c r="N38" s="20" t="s">
        <v>404</v>
      </c>
      <c r="O38" s="18" t="s">
        <v>404</v>
      </c>
      <c r="P38" s="20" t="s">
        <v>404</v>
      </c>
      <c r="Q38" s="18" t="n">
        <v>445.87896866</v>
      </c>
      <c r="R38" s="20" t="n">
        <v>6.65469348</v>
      </c>
    </row>
    <row r="39" spans="1:18">
      <c r="A39" s="15" t="s">
        <v>436</v>
      </c>
      <c r="B39" s="17" t="n">
        <v>5895</v>
      </c>
      <c r="C39" s="18">
        <f>(0.0/B39*100)</f>
        <v/>
      </c>
      <c r="D39" s="19" t="n">
        <v>5895</v>
      </c>
      <c r="E39" s="18" t="n">
        <v>431.97674959</v>
      </c>
      <c r="F39" s="20" t="n">
        <v>4.6244194</v>
      </c>
      <c r="G39" s="18" t="n">
        <v>419.47848957</v>
      </c>
      <c r="H39" s="20" t="n">
        <v>8.449187179999999</v>
      </c>
      <c r="I39" s="18" t="n">
        <v>359.11838086</v>
      </c>
      <c r="J39" s="20" t="n">
        <v>15.27397869</v>
      </c>
      <c r="K39" s="18" t="s">
        <v>404</v>
      </c>
      <c r="L39" s="20" t="s">
        <v>404</v>
      </c>
      <c r="M39" s="18" t="s">
        <v>404</v>
      </c>
      <c r="N39" s="20" t="s">
        <v>404</v>
      </c>
      <c r="O39" s="18" t="s">
        <v>404</v>
      </c>
      <c r="P39" s="20" t="s">
        <v>404</v>
      </c>
      <c r="Q39" s="18" t="n">
        <v>416.97084608</v>
      </c>
      <c r="R39" s="20" t="n">
        <v>18.13644552</v>
      </c>
    </row>
    <row r="40" spans="1:18">
      <c r="A40" s="15" t="s">
        <v>437</v>
      </c>
      <c r="B40" s="17" t="n">
        <v>14157</v>
      </c>
      <c r="C40" s="18">
        <f>(2954.0/B40*100)</f>
        <v/>
      </c>
      <c r="D40" s="19" t="n">
        <v>11203</v>
      </c>
      <c r="E40" s="18" t="n">
        <v>501.03645843</v>
      </c>
      <c r="F40" s="20" t="n">
        <v>3.48082177</v>
      </c>
      <c r="G40" s="18" t="n">
        <v>499.32391642</v>
      </c>
      <c r="H40" s="20" t="n">
        <v>19.81354233</v>
      </c>
      <c r="I40" s="18" t="n">
        <v>483.71200776</v>
      </c>
      <c r="J40" s="20" t="n">
        <v>6.54103373</v>
      </c>
      <c r="K40" s="18" t="s">
        <v>404</v>
      </c>
      <c r="L40" s="20" t="s">
        <v>404</v>
      </c>
      <c r="M40" s="18" t="s">
        <v>404</v>
      </c>
      <c r="N40" s="20" t="s">
        <v>404</v>
      </c>
      <c r="O40" s="18" t="s">
        <v>404</v>
      </c>
      <c r="P40" s="20" t="s">
        <v>404</v>
      </c>
      <c r="Q40" s="18" t="n">
        <v>487.49181706</v>
      </c>
      <c r="R40" s="20" t="n">
        <v>15.47374494</v>
      </c>
    </row>
    <row r="41" spans="1:18">
      <c r="A41" s="15" t="s">
        <v>438</v>
      </c>
      <c r="B41" s="17" t="n">
        <v>5712</v>
      </c>
      <c r="C41" s="18">
        <f>(99.0/B41*100)</f>
        <v/>
      </c>
      <c r="D41" s="19" t="n">
        <v>5613</v>
      </c>
      <c r="E41" s="18" t="n">
        <v>498.05713977</v>
      </c>
      <c r="F41" s="20" t="n">
        <v>3.43485313</v>
      </c>
      <c r="G41" s="18" t="n">
        <v>450.17430195</v>
      </c>
      <c r="H41" s="20" t="n">
        <v>15.85393382</v>
      </c>
      <c r="I41" s="18" t="n">
        <v>506.97269963</v>
      </c>
      <c r="J41" s="20" t="n">
        <v>26.30302106</v>
      </c>
      <c r="K41" s="18" t="s">
        <v>404</v>
      </c>
      <c r="L41" s="20" t="s">
        <v>404</v>
      </c>
      <c r="M41" s="18" t="s">
        <v>404</v>
      </c>
      <c r="N41" s="20" t="s">
        <v>404</v>
      </c>
      <c r="O41" s="18" t="s">
        <v>404</v>
      </c>
      <c r="P41" s="20" t="s">
        <v>404</v>
      </c>
      <c r="Q41" s="18" t="n">
        <v>500.96363939</v>
      </c>
      <c r="R41" s="20" t="n">
        <v>25.97196324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406.69724804</v>
      </c>
      <c r="F44" s="20" t="n">
        <v>4.20447533</v>
      </c>
      <c r="G44" s="18" t="n">
        <v>394.08542136</v>
      </c>
      <c r="H44" s="20" t="n">
        <v>15.24209523</v>
      </c>
      <c r="I44" s="18" t="s">
        <v>404</v>
      </c>
      <c r="J44" s="20" t="s">
        <v>404</v>
      </c>
      <c r="K44" s="18" t="s">
        <v>404</v>
      </c>
      <c r="L44" s="20" t="s">
        <v>404</v>
      </c>
      <c r="M44" s="18" t="s">
        <v>404</v>
      </c>
      <c r="N44" s="20" t="s">
        <v>404</v>
      </c>
      <c r="O44" s="18" t="s">
        <v>404</v>
      </c>
      <c r="P44" s="20" t="s">
        <v>404</v>
      </c>
      <c r="Q44" s="18" t="n">
        <v>400.62093474</v>
      </c>
      <c r="R44" s="20" t="n">
        <v>12.33041238</v>
      </c>
    </row>
    <row r="45" spans="1:18">
      <c r="A45" s="15" t="s">
        <v>442</v>
      </c>
      <c r="B45" s="17" t="n">
        <v>5519</v>
      </c>
      <c r="C45" s="18">
        <f>(0.0/B45*100)</f>
        <v/>
      </c>
      <c r="D45" s="19" t="n">
        <v>5519</v>
      </c>
      <c r="E45" s="18" t="n">
        <v>358.64166123</v>
      </c>
      <c r="F45" s="20" t="n">
        <v>6.76852009</v>
      </c>
      <c r="G45" s="18" t="n">
        <v>353.98008874</v>
      </c>
      <c r="H45" s="20" t="n">
        <v>5.53995934</v>
      </c>
      <c r="I45" s="18" t="s">
        <v>404</v>
      </c>
      <c r="J45" s="20" t="s">
        <v>404</v>
      </c>
      <c r="K45" s="18" t="s">
        <v>404</v>
      </c>
      <c r="L45" s="20" t="s">
        <v>404</v>
      </c>
      <c r="M45" s="18" t="s">
        <v>404</v>
      </c>
      <c r="N45" s="20" t="s">
        <v>404</v>
      </c>
      <c r="O45" s="18" t="s">
        <v>404</v>
      </c>
      <c r="P45" s="20" t="s">
        <v>404</v>
      </c>
      <c r="Q45" s="18" t="n">
        <v>337.49653039</v>
      </c>
      <c r="R45" s="20" t="n">
        <v>5.93290014</v>
      </c>
    </row>
    <row r="46" spans="1:18">
      <c r="A46" s="15" t="s">
        <v>443</v>
      </c>
      <c r="B46" s="17" t="n">
        <v>23141</v>
      </c>
      <c r="C46" s="18">
        <f>(4658.0/B46*100)</f>
        <v/>
      </c>
      <c r="D46" s="19" t="n">
        <v>18483</v>
      </c>
      <c r="E46" s="18" t="n">
        <v>419.34450911</v>
      </c>
      <c r="F46" s="20" t="n">
        <v>3.45587341</v>
      </c>
      <c r="G46" s="18" t="n">
        <v>428.90634927</v>
      </c>
      <c r="H46" s="20" t="n">
        <v>13.82332983</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429.17689747</v>
      </c>
      <c r="F47" s="20" t="n">
        <v>6.320008</v>
      </c>
      <c r="G47" s="18" t="n">
        <v>431.28927107</v>
      </c>
      <c r="H47" s="20" t="n">
        <v>11.41607751</v>
      </c>
      <c r="I47" s="18" t="n">
        <v>435.53997324</v>
      </c>
      <c r="J47" s="20" t="n">
        <v>34.01666218</v>
      </c>
      <c r="K47" s="18" t="s">
        <v>404</v>
      </c>
      <c r="L47" s="20" t="s">
        <v>404</v>
      </c>
      <c r="M47" s="18" t="s">
        <v>404</v>
      </c>
      <c r="N47" s="20" t="s">
        <v>404</v>
      </c>
      <c r="O47" s="18" t="s">
        <v>404</v>
      </c>
      <c r="P47" s="20" t="s">
        <v>404</v>
      </c>
      <c r="Q47" s="18" t="n">
        <v>455.87928058</v>
      </c>
      <c r="R47" s="20" t="n">
        <v>26.34949052</v>
      </c>
    </row>
    <row r="48" spans="1:18">
      <c r="A48" s="15" t="s">
        <v>445</v>
      </c>
      <c r="B48" s="17" t="n">
        <v>9841</v>
      </c>
      <c r="C48" s="18">
        <f>(40.0/B48*100)</f>
        <v/>
      </c>
      <c r="D48" s="19" t="n">
        <v>9801</v>
      </c>
      <c r="E48" s="18" t="n">
        <v>497.2730653</v>
      </c>
      <c r="F48" s="20" t="n">
        <v>5.61206958</v>
      </c>
      <c r="G48" s="18" t="n">
        <v>410.12597268</v>
      </c>
      <c r="H48" s="20" t="n">
        <v>17.48181054</v>
      </c>
      <c r="I48" s="18" t="n">
        <v>388.42359833</v>
      </c>
      <c r="J48" s="20" t="n">
        <v>11.00937144</v>
      </c>
      <c r="K48" s="18" t="s">
        <v>404</v>
      </c>
      <c r="L48" s="20" t="s">
        <v>404</v>
      </c>
      <c r="M48" s="18" t="s">
        <v>404</v>
      </c>
      <c r="N48" s="20" t="s">
        <v>404</v>
      </c>
      <c r="O48" s="18" t="s">
        <v>404</v>
      </c>
      <c r="P48" s="20" t="s">
        <v>404</v>
      </c>
      <c r="Q48" s="18" t="n">
        <v>544.6445543</v>
      </c>
      <c r="R48" s="20" t="n">
        <v>40.64548323</v>
      </c>
    </row>
    <row r="49" spans="1:18">
      <c r="A49" s="15" t="s">
        <v>446</v>
      </c>
      <c r="B49" s="17" t="n">
        <v>6349</v>
      </c>
      <c r="C49" s="18">
        <f>(52.0/B49*100)</f>
        <v/>
      </c>
      <c r="D49" s="19" t="n">
        <v>6297</v>
      </c>
      <c r="E49" s="18" t="n">
        <v>425.51737757</v>
      </c>
      <c r="F49" s="20" t="n">
        <v>3.84334842</v>
      </c>
      <c r="G49" s="18" t="n">
        <v>421.83003911</v>
      </c>
      <c r="H49" s="20" t="n">
        <v>15.70882787</v>
      </c>
      <c r="I49" s="18" t="s">
        <v>404</v>
      </c>
      <c r="J49" s="20" t="s">
        <v>404</v>
      </c>
      <c r="K49" s="18" t="s">
        <v>404</v>
      </c>
      <c r="L49" s="20" t="s">
        <v>404</v>
      </c>
      <c r="M49" s="18" t="s">
        <v>404</v>
      </c>
      <c r="N49" s="20" t="s">
        <v>404</v>
      </c>
      <c r="O49" s="18" t="s">
        <v>404</v>
      </c>
      <c r="P49" s="20" t="s">
        <v>404</v>
      </c>
      <c r="Q49" s="18" t="n">
        <v>421.76581968</v>
      </c>
      <c r="R49" s="20" t="n">
        <v>14.44330021</v>
      </c>
    </row>
    <row r="50" spans="1:18">
      <c r="A50" s="15" t="s">
        <v>447</v>
      </c>
      <c r="B50" s="17" t="n">
        <v>11795</v>
      </c>
      <c r="C50" s="18">
        <f>(1031.0/B50*100)</f>
        <v/>
      </c>
      <c r="D50" s="19" t="n">
        <v>10764</v>
      </c>
      <c r="E50" s="18" t="n">
        <v>428.60656979</v>
      </c>
      <c r="F50" s="20" t="n">
        <v>3.6928815</v>
      </c>
      <c r="G50" s="18" t="n">
        <v>441.86986358</v>
      </c>
      <c r="H50" s="20" t="n">
        <v>13.21444439</v>
      </c>
      <c r="I50" s="18" t="n">
        <v>399.41294536</v>
      </c>
      <c r="J50" s="20" t="n">
        <v>12.82149165</v>
      </c>
      <c r="K50" s="18" t="s">
        <v>404</v>
      </c>
      <c r="L50" s="20" t="s">
        <v>404</v>
      </c>
      <c r="M50" s="18" t="s">
        <v>404</v>
      </c>
      <c r="N50" s="20" t="s">
        <v>404</v>
      </c>
      <c r="O50" s="18" t="s">
        <v>404</v>
      </c>
      <c r="P50" s="20" t="s">
        <v>404</v>
      </c>
      <c r="Q50" s="18" t="n">
        <v>433.58641049</v>
      </c>
      <c r="R50" s="20" t="n">
        <v>17.89178436</v>
      </c>
    </row>
    <row r="51" spans="1:18">
      <c r="A51" s="15" t="s">
        <v>448</v>
      </c>
      <c r="B51" s="17" t="n">
        <v>6866</v>
      </c>
      <c r="C51" s="18">
        <f>(79.0/B51*100)</f>
        <v/>
      </c>
      <c r="D51" s="19" t="n">
        <v>6787</v>
      </c>
      <c r="E51" s="18" t="n">
        <v>428.69665226</v>
      </c>
      <c r="F51" s="20" t="n">
        <v>2.99162181</v>
      </c>
      <c r="G51" s="18" t="n">
        <v>418.18884248</v>
      </c>
      <c r="H51" s="20" t="n">
        <v>7.99088336</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480.35246384</v>
      </c>
      <c r="F52" s="20" t="n">
        <v>3.59255253</v>
      </c>
      <c r="G52" s="18" t="n">
        <v>513.14045068</v>
      </c>
      <c r="H52" s="20" t="n">
        <v>9.249036329999999</v>
      </c>
      <c r="I52" s="18" t="n">
        <v>465.87873121</v>
      </c>
      <c r="J52" s="20" t="n">
        <v>16.24037473</v>
      </c>
      <c r="K52" s="18" t="s">
        <v>404</v>
      </c>
      <c r="L52" s="20" t="s">
        <v>404</v>
      </c>
      <c r="M52" s="18" t="s">
        <v>404</v>
      </c>
      <c r="N52" s="20" t="s">
        <v>404</v>
      </c>
      <c r="O52" s="18" t="s">
        <v>404</v>
      </c>
      <c r="P52" s="20" t="s">
        <v>404</v>
      </c>
      <c r="Q52" s="18" t="n">
        <v>518.21892564</v>
      </c>
      <c r="R52" s="20" t="n">
        <v>28.57825652</v>
      </c>
    </row>
    <row r="53" spans="1:18">
      <c r="A53" s="15" t="s">
        <v>450</v>
      </c>
      <c r="B53" s="17" t="n">
        <v>5571</v>
      </c>
      <c r="C53" s="18">
        <f>(0.0/B53*100)</f>
        <v/>
      </c>
      <c r="D53" s="19" t="n">
        <v>5571</v>
      </c>
      <c r="E53" s="18" t="n">
        <v>443.50767092</v>
      </c>
      <c r="F53" s="20" t="n">
        <v>1.69527664</v>
      </c>
      <c r="G53" s="18" t="n">
        <v>462.53588392</v>
      </c>
      <c r="H53" s="20" t="n">
        <v>3.44461183</v>
      </c>
      <c r="I53" s="18" t="n">
        <v>356.7909233</v>
      </c>
      <c r="J53" s="20" t="n">
        <v>9.763562840000001</v>
      </c>
      <c r="K53" s="18" t="s">
        <v>404</v>
      </c>
      <c r="L53" s="20" t="s">
        <v>404</v>
      </c>
      <c r="M53" s="18" t="s">
        <v>404</v>
      </c>
      <c r="N53" s="20" t="s">
        <v>404</v>
      </c>
      <c r="O53" s="18" t="s">
        <v>404</v>
      </c>
      <c r="P53" s="20" t="s">
        <v>404</v>
      </c>
      <c r="Q53" s="18" t="n">
        <v>332.65967835</v>
      </c>
      <c r="R53" s="20" t="n">
        <v>10.3270702</v>
      </c>
    </row>
    <row r="54" spans="1:18">
      <c r="A54" s="15" t="s">
        <v>451</v>
      </c>
      <c r="B54" s="17" t="n">
        <v>4740</v>
      </c>
      <c r="C54" s="18">
        <f>(199.0/B54*100)</f>
        <v/>
      </c>
      <c r="D54" s="19" t="n">
        <v>4541</v>
      </c>
      <c r="E54" s="18" t="n">
        <v>366.85546593</v>
      </c>
      <c r="F54" s="20" t="n">
        <v>4.06526674</v>
      </c>
      <c r="G54" s="18" t="n">
        <v>373.20164923</v>
      </c>
      <c r="H54" s="20" t="n">
        <v>13.84789237</v>
      </c>
      <c r="I54" s="18" t="n">
        <v>313.90560392</v>
      </c>
      <c r="J54" s="20" t="n">
        <v>7.82370634</v>
      </c>
      <c r="K54" s="18" t="s">
        <v>404</v>
      </c>
      <c r="L54" s="20" t="s">
        <v>404</v>
      </c>
      <c r="M54" s="18" t="s">
        <v>404</v>
      </c>
      <c r="N54" s="20" t="s">
        <v>404</v>
      </c>
      <c r="O54" s="18" t="s">
        <v>404</v>
      </c>
      <c r="P54" s="20" t="s">
        <v>404</v>
      </c>
      <c r="Q54" s="18" t="n">
        <v>307.60115328</v>
      </c>
      <c r="R54" s="20" t="n">
        <v>11.83341295</v>
      </c>
    </row>
    <row r="55" spans="1:18">
      <c r="A55" s="15" t="s">
        <v>452</v>
      </c>
      <c r="B55" s="17" t="n">
        <v>5316</v>
      </c>
      <c r="C55" s="18">
        <f>(43.0/B55*100)</f>
        <v/>
      </c>
      <c r="D55" s="19" t="n">
        <v>5273</v>
      </c>
      <c r="E55" s="18" t="n">
        <v>403.16472383</v>
      </c>
      <c r="F55" s="20" t="n">
        <v>3.24532605</v>
      </c>
      <c r="G55" s="18" t="n">
        <v>378.73848482</v>
      </c>
      <c r="H55" s="20" t="n">
        <v>17.43281126</v>
      </c>
      <c r="I55" s="18" t="s">
        <v>404</v>
      </c>
      <c r="J55" s="20" t="s">
        <v>404</v>
      </c>
      <c r="K55" s="18" t="s">
        <v>404</v>
      </c>
      <c r="L55" s="20" t="s">
        <v>404</v>
      </c>
      <c r="M55" s="18" t="s">
        <v>404</v>
      </c>
      <c r="N55" s="20" t="s">
        <v>404</v>
      </c>
      <c r="O55" s="18" t="n">
        <v>359.79337539</v>
      </c>
      <c r="P55" s="20" t="n">
        <v>22.68689997</v>
      </c>
      <c r="Q55" s="18" t="n">
        <v>395.10705991</v>
      </c>
      <c r="R55" s="20" t="n">
        <v>16.17478055</v>
      </c>
    </row>
    <row r="56" spans="1:18">
      <c r="A56" s="15" t="s">
        <v>453</v>
      </c>
      <c r="B56" s="17" t="n">
        <v>5359</v>
      </c>
      <c r="C56" s="18">
        <f>(0.0/B56*100)</f>
        <v/>
      </c>
      <c r="D56" s="19" t="n">
        <v>5359</v>
      </c>
      <c r="E56" s="18" t="n">
        <v>527.0951357599999</v>
      </c>
      <c r="F56" s="20" t="n">
        <v>3.02351554</v>
      </c>
      <c r="G56" s="18" t="n">
        <v>491.61887459</v>
      </c>
      <c r="H56" s="20" t="n">
        <v>37.06191255</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398.73912236</v>
      </c>
      <c r="F57" s="20" t="n">
        <v>3.0554973</v>
      </c>
      <c r="G57" s="18" t="n">
        <v>389.34288501</v>
      </c>
      <c r="H57" s="20" t="n">
        <v>14.28775901</v>
      </c>
      <c r="I57" s="18" t="s">
        <v>404</v>
      </c>
      <c r="J57" s="20" t="s">
        <v>404</v>
      </c>
      <c r="K57" s="18" t="s">
        <v>404</v>
      </c>
      <c r="L57" s="20" t="s">
        <v>404</v>
      </c>
      <c r="M57" s="18" t="s">
        <v>404</v>
      </c>
      <c r="N57" s="20" t="s">
        <v>404</v>
      </c>
      <c r="O57" s="18" t="s">
        <v>404</v>
      </c>
      <c r="P57" s="20" t="s">
        <v>404</v>
      </c>
      <c r="Q57" s="18" t="n">
        <v>382.47329198</v>
      </c>
      <c r="R57" s="20" t="n">
        <v>21.11511728</v>
      </c>
    </row>
    <row r="58" spans="1:18">
      <c r="A58" s="15" t="s">
        <v>455</v>
      </c>
      <c r="B58" s="17" t="n">
        <v>7267</v>
      </c>
      <c r="C58" s="18">
        <f>(0.0/B58*100)</f>
        <v/>
      </c>
      <c r="D58" s="19" t="n">
        <v>7267</v>
      </c>
      <c r="E58" s="18" t="n">
        <v>414.50866269</v>
      </c>
      <c r="F58" s="20" t="n">
        <v>4.03822245</v>
      </c>
      <c r="G58" s="18" t="n">
        <v>379.44427486</v>
      </c>
      <c r="H58" s="20" t="n">
        <v>10.99564304</v>
      </c>
      <c r="I58" s="18" t="s">
        <v>404</v>
      </c>
      <c r="J58" s="20" t="s">
        <v>404</v>
      </c>
      <c r="K58" s="18" t="s">
        <v>404</v>
      </c>
      <c r="L58" s="20" t="s">
        <v>404</v>
      </c>
      <c r="M58" s="18" t="s">
        <v>404</v>
      </c>
      <c r="N58" s="20" t="s">
        <v>404</v>
      </c>
      <c r="O58" s="18" t="s">
        <v>404</v>
      </c>
      <c r="P58" s="20" t="s">
        <v>404</v>
      </c>
      <c r="Q58" s="18" t="n">
        <v>410.85932495</v>
      </c>
      <c r="R58" s="20" t="n">
        <v>7.89119565</v>
      </c>
    </row>
    <row r="59" spans="1:18">
      <c r="A59" s="15" t="s">
        <v>456</v>
      </c>
      <c r="B59" s="17" t="n">
        <v>4826</v>
      </c>
      <c r="C59" s="18">
        <f>(0.0/B59*100)</f>
        <v/>
      </c>
      <c r="D59" s="19" t="n">
        <v>4826</v>
      </c>
      <c r="E59" s="18" t="n">
        <v>346.40821296</v>
      </c>
      <c r="F59" s="20" t="n">
        <v>2.08013304</v>
      </c>
      <c r="G59" s="18" t="n">
        <v>326.92601819</v>
      </c>
      <c r="H59" s="20" t="n">
        <v>4.06052585</v>
      </c>
      <c r="I59" s="18" t="s">
        <v>404</v>
      </c>
      <c r="J59" s="20" t="s">
        <v>404</v>
      </c>
      <c r="K59" s="18" t="s">
        <v>404</v>
      </c>
      <c r="L59" s="20" t="s">
        <v>404</v>
      </c>
      <c r="M59" s="18" t="s">
        <v>404</v>
      </c>
      <c r="N59" s="20" t="s">
        <v>404</v>
      </c>
      <c r="O59" s="18" t="s">
        <v>404</v>
      </c>
      <c r="P59" s="20" t="s">
        <v>404</v>
      </c>
      <c r="Q59" s="18" t="n">
        <v>357.60892901</v>
      </c>
      <c r="R59" s="20" t="n">
        <v>3.09631247</v>
      </c>
    </row>
    <row r="60" spans="1:18">
      <c r="A60" s="15" t="s">
        <v>457</v>
      </c>
      <c r="B60" s="17" t="n">
        <v>4546</v>
      </c>
      <c r="C60" s="18">
        <f>(0.0/B60*100)</f>
        <v/>
      </c>
      <c r="D60" s="19" t="n">
        <v>4546</v>
      </c>
      <c r="E60" s="18" t="n">
        <v>363.85155011</v>
      </c>
      <c r="F60" s="20" t="n">
        <v>6.33290482</v>
      </c>
      <c r="G60" s="18" t="n">
        <v>390.87796803</v>
      </c>
      <c r="H60" s="20" t="n">
        <v>13.99276171</v>
      </c>
      <c r="I60" s="18" t="s">
        <v>404</v>
      </c>
      <c r="J60" s="20" t="s">
        <v>404</v>
      </c>
      <c r="K60" s="18" t="s">
        <v>404</v>
      </c>
      <c r="L60" s="20" t="s">
        <v>404</v>
      </c>
      <c r="M60" s="18" t="s">
        <v>404</v>
      </c>
      <c r="N60" s="20" t="s">
        <v>404</v>
      </c>
      <c r="O60" s="18" t="s">
        <v>404</v>
      </c>
      <c r="P60" s="20" t="s">
        <v>404</v>
      </c>
      <c r="Q60" s="18" t="n">
        <v>300.42927031</v>
      </c>
      <c r="R60" s="20" t="n">
        <v>9.82985139</v>
      </c>
    </row>
    <row r="61" spans="1:18">
      <c r="A61" s="15" t="s">
        <v>458</v>
      </c>
      <c r="B61" s="17" t="n">
        <v>6525</v>
      </c>
      <c r="C61" s="18">
        <f>(0.0/B61*100)</f>
        <v/>
      </c>
      <c r="D61" s="19" t="n">
        <v>6525</v>
      </c>
      <c r="E61" s="18" t="n">
        <v>473.78466783</v>
      </c>
      <c r="F61" s="20" t="n">
        <v>2.85424345</v>
      </c>
      <c r="G61" s="18" t="n">
        <v>468.77900269</v>
      </c>
      <c r="H61" s="20" t="n">
        <v>13.12211858</v>
      </c>
      <c r="I61" s="18" t="n">
        <v>407.56193473</v>
      </c>
      <c r="J61" s="20" t="n">
        <v>16.00123892</v>
      </c>
      <c r="K61" s="18" t="s">
        <v>404</v>
      </c>
      <c r="L61" s="20" t="s">
        <v>404</v>
      </c>
      <c r="M61" s="18" t="s">
        <v>404</v>
      </c>
      <c r="N61" s="20" t="s">
        <v>404</v>
      </c>
      <c r="O61" s="18" t="s">
        <v>404</v>
      </c>
      <c r="P61" s="20" t="s">
        <v>404</v>
      </c>
      <c r="Q61" s="18" t="n">
        <v>402.45723396</v>
      </c>
      <c r="R61" s="20" t="n">
        <v>10.24946152</v>
      </c>
    </row>
    <row r="62" spans="1:18">
      <c r="A62" s="15" t="s">
        <v>459</v>
      </c>
      <c r="B62" s="17" t="n">
        <v>4476</v>
      </c>
      <c r="C62" s="18">
        <f>(0.0/B62*100)</f>
        <v/>
      </c>
      <c r="D62" s="19" t="n">
        <v>4476</v>
      </c>
      <c r="E62" s="18" t="n">
        <v>508.03220119</v>
      </c>
      <c r="F62" s="20" t="n">
        <v>1.2702527</v>
      </c>
      <c r="G62" s="18" t="n">
        <v>510.34793561</v>
      </c>
      <c r="H62" s="20" t="n">
        <v>4.71415378</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353.89836976</v>
      </c>
      <c r="F63" s="20" t="n">
        <v>1.73547526</v>
      </c>
      <c r="G63" s="18" t="n">
        <v>339.47698722</v>
      </c>
      <c r="H63" s="20" t="n">
        <v>4.2131133</v>
      </c>
      <c r="I63" s="18" t="s">
        <v>404</v>
      </c>
      <c r="J63" s="20" t="s">
        <v>404</v>
      </c>
      <c r="K63" s="18" t="s">
        <v>404</v>
      </c>
      <c r="L63" s="20" t="s">
        <v>404</v>
      </c>
      <c r="M63" s="18" t="s">
        <v>404</v>
      </c>
      <c r="N63" s="20" t="s">
        <v>404</v>
      </c>
      <c r="O63" s="18" t="s">
        <v>404</v>
      </c>
      <c r="P63" s="20" t="s">
        <v>404</v>
      </c>
      <c r="Q63" s="18" t="n">
        <v>355.79290648</v>
      </c>
      <c r="R63" s="20" t="n">
        <v>4.10291168</v>
      </c>
    </row>
    <row r="64" spans="1:18">
      <c r="A64" s="15" t="s">
        <v>461</v>
      </c>
      <c r="B64" s="17" t="n">
        <v>3634</v>
      </c>
      <c r="C64" s="18">
        <f>(27.0/B64*100)</f>
        <v/>
      </c>
      <c r="D64" s="19" t="n">
        <v>3607</v>
      </c>
      <c r="E64" s="18" t="n">
        <v>456.1005334</v>
      </c>
      <c r="F64" s="20" t="n">
        <v>1.80869502</v>
      </c>
      <c r="G64" s="18" t="n">
        <v>421.88757326</v>
      </c>
      <c r="H64" s="20" t="n">
        <v>3.60908843</v>
      </c>
      <c r="I64" s="18" t="s">
        <v>404</v>
      </c>
      <c r="J64" s="20" t="s">
        <v>404</v>
      </c>
      <c r="K64" s="18" t="s">
        <v>404</v>
      </c>
      <c r="L64" s="20" t="s">
        <v>404</v>
      </c>
      <c r="M64" s="18" t="s">
        <v>404</v>
      </c>
      <c r="N64" s="20" t="s">
        <v>404</v>
      </c>
      <c r="O64" s="18" t="s">
        <v>404</v>
      </c>
      <c r="P64" s="20" t="s">
        <v>404</v>
      </c>
      <c r="Q64" s="18" t="n">
        <v>409.07663964</v>
      </c>
      <c r="R64" s="20" t="n">
        <v>8.185463220000001</v>
      </c>
    </row>
    <row r="65" spans="1:18">
      <c r="A65" s="15" t="s">
        <v>462</v>
      </c>
      <c r="B65" s="17" t="n">
        <v>5325</v>
      </c>
      <c r="C65" s="18">
        <f>(0.0/B65*100)</f>
        <v/>
      </c>
      <c r="D65" s="19" t="n">
        <v>5325</v>
      </c>
      <c r="E65" s="18" t="n">
        <v>417.59370637</v>
      </c>
      <c r="F65" s="20" t="n">
        <v>2.73488175</v>
      </c>
      <c r="G65" s="18" t="n">
        <v>394.18437886</v>
      </c>
      <c r="H65" s="20" t="n">
        <v>12.77003836</v>
      </c>
      <c r="I65" s="18" t="s">
        <v>404</v>
      </c>
      <c r="J65" s="20" t="s">
        <v>404</v>
      </c>
      <c r="K65" s="18" t="s">
        <v>404</v>
      </c>
      <c r="L65" s="20" t="s">
        <v>404</v>
      </c>
      <c r="M65" s="18" t="s">
        <v>404</v>
      </c>
      <c r="N65" s="20" t="s">
        <v>404</v>
      </c>
      <c r="O65" s="18" t="s">
        <v>404</v>
      </c>
      <c r="P65" s="20" t="s">
        <v>404</v>
      </c>
      <c r="Q65" s="18" t="n">
        <v>407.86616772</v>
      </c>
      <c r="R65" s="20" t="n">
        <v>14.6058708</v>
      </c>
    </row>
    <row r="66" spans="1:18">
      <c r="A66" s="15" t="s">
        <v>463</v>
      </c>
      <c r="B66" s="17" t="n">
        <v>5665</v>
      </c>
      <c r="C66" s="18">
        <f>(0.0/B66*100)</f>
        <v/>
      </c>
      <c r="D66" s="19" t="n">
        <v>5665</v>
      </c>
      <c r="E66" s="18" t="n">
        <v>431.74588502</v>
      </c>
      <c r="F66" s="20" t="n">
        <v>1.83934984</v>
      </c>
      <c r="G66" s="18" t="n">
        <v>417.53642984</v>
      </c>
      <c r="H66" s="20" t="n">
        <v>2.82420598</v>
      </c>
      <c r="I66" s="18" t="n">
        <v>401.1198273</v>
      </c>
      <c r="J66" s="20" t="n">
        <v>8.40525079</v>
      </c>
      <c r="K66" s="18" t="s">
        <v>404</v>
      </c>
      <c r="L66" s="20" t="s">
        <v>404</v>
      </c>
      <c r="M66" s="18" t="s">
        <v>404</v>
      </c>
      <c r="N66" s="20" t="s">
        <v>404</v>
      </c>
      <c r="O66" s="18" t="s">
        <v>404</v>
      </c>
      <c r="P66" s="20" t="s">
        <v>404</v>
      </c>
      <c r="Q66" s="18" t="n">
        <v>391.65869302</v>
      </c>
      <c r="R66" s="20" t="n">
        <v>6.24031128</v>
      </c>
    </row>
    <row r="67" spans="1:18">
      <c r="A67" s="15" t="s">
        <v>464</v>
      </c>
      <c r="B67" s="17" t="n">
        <v>6971</v>
      </c>
      <c r="C67" s="18">
        <f>(0.0/B67*100)</f>
        <v/>
      </c>
      <c r="D67" s="19" t="n">
        <v>6971</v>
      </c>
      <c r="E67" s="18" t="n">
        <v>398.00084545</v>
      </c>
      <c r="F67" s="20" t="n">
        <v>3.24249377</v>
      </c>
      <c r="G67" s="18" t="n">
        <v>411.39644546</v>
      </c>
      <c r="H67" s="20" t="n">
        <v>13.8308076</v>
      </c>
      <c r="I67" s="18" t="n">
        <v>365.65704791</v>
      </c>
      <c r="J67" s="20" t="n">
        <v>12.57179229</v>
      </c>
      <c r="K67" s="18" t="s">
        <v>404</v>
      </c>
      <c r="L67" s="20" t="s">
        <v>404</v>
      </c>
      <c r="M67" s="18" t="s">
        <v>404</v>
      </c>
      <c r="N67" s="20" t="s">
        <v>404</v>
      </c>
      <c r="O67" s="18" t="s">
        <v>404</v>
      </c>
      <c r="P67" s="20" t="s">
        <v>404</v>
      </c>
      <c r="Q67" s="18" t="n">
        <v>368.6682851</v>
      </c>
      <c r="R67" s="20" t="n">
        <v>11.17952583</v>
      </c>
    </row>
    <row r="68" spans="1:18">
      <c r="A68" s="15" t="s">
        <v>465</v>
      </c>
      <c r="B68" s="17" t="n">
        <v>12083</v>
      </c>
      <c r="C68" s="18">
        <f>(0.0/B68*100)</f>
        <v/>
      </c>
      <c r="D68" s="19" t="n">
        <v>12083</v>
      </c>
      <c r="E68" s="18" t="n">
        <v>404.55548418</v>
      </c>
      <c r="F68" s="20" t="n">
        <v>1.13661628</v>
      </c>
      <c r="G68" s="18" t="n">
        <v>391.46967708</v>
      </c>
      <c r="H68" s="20" t="n">
        <v>2.89815722</v>
      </c>
      <c r="I68" s="18" t="n">
        <v>419.08063999</v>
      </c>
      <c r="J68" s="20" t="n">
        <v>12.98040002</v>
      </c>
      <c r="K68" s="18" t="s">
        <v>404</v>
      </c>
      <c r="L68" s="20" t="s">
        <v>404</v>
      </c>
      <c r="M68" s="18" t="s">
        <v>404</v>
      </c>
      <c r="N68" s="20" t="s">
        <v>404</v>
      </c>
      <c r="O68" s="18" t="s">
        <v>404</v>
      </c>
      <c r="P68" s="20" t="s">
        <v>404</v>
      </c>
      <c r="Q68" s="18" t="n">
        <v>365.13945561</v>
      </c>
      <c r="R68" s="20" t="n">
        <v>5.08919516</v>
      </c>
    </row>
    <row r="69" spans="1:18">
      <c r="A69" s="15" t="s">
        <v>466</v>
      </c>
      <c r="B69" s="17" t="n">
        <v>4876</v>
      </c>
      <c r="C69" s="18">
        <f>(0.0/B69*100)</f>
        <v/>
      </c>
      <c r="D69" s="19" t="n">
        <v>4876</v>
      </c>
      <c r="E69" s="18" t="n">
        <v>437.41736862</v>
      </c>
      <c r="F69" s="20" t="n">
        <v>4.55520464</v>
      </c>
      <c r="G69" s="18" t="n">
        <v>410.10241859</v>
      </c>
      <c r="H69" s="20" t="n">
        <v>14.22030028</v>
      </c>
      <c r="I69" s="18" t="s">
        <v>404</v>
      </c>
      <c r="J69" s="20" t="s">
        <v>404</v>
      </c>
      <c r="K69" s="18" t="s">
        <v>404</v>
      </c>
      <c r="L69" s="20" t="s">
        <v>404</v>
      </c>
      <c r="M69" s="18" t="s">
        <v>404</v>
      </c>
      <c r="N69" s="20" t="s">
        <v>404</v>
      </c>
      <c r="O69" s="18" t="s">
        <v>404</v>
      </c>
      <c r="P69" s="20" t="s">
        <v>404</v>
      </c>
      <c r="Q69" s="18" t="n">
        <v>362.89220859</v>
      </c>
      <c r="R69" s="20" t="n">
        <v>10.33340865</v>
      </c>
    </row>
    <row r="70" spans="1:18">
      <c r="A70" s="15" t="s">
        <v>467</v>
      </c>
      <c r="B70" s="17" t="n">
        <v>6036</v>
      </c>
      <c r="C70" s="18">
        <f>(0.0/B70*100)</f>
        <v/>
      </c>
      <c r="D70" s="19" t="n">
        <v>6036</v>
      </c>
      <c r="E70" s="18" t="n">
        <v>495.7355478</v>
      </c>
      <c r="F70" s="20" t="n">
        <v>3.67088659</v>
      </c>
      <c r="G70" s="18" t="n">
        <v>497.84580258</v>
      </c>
      <c r="H70" s="20" t="n">
        <v>10.81342072</v>
      </c>
      <c r="I70" s="18" t="s">
        <v>404</v>
      </c>
      <c r="J70" s="20" t="s">
        <v>404</v>
      </c>
      <c r="K70" s="18" t="s">
        <v>404</v>
      </c>
      <c r="L70" s="20" t="s">
        <v>404</v>
      </c>
      <c r="M70" s="18" t="s">
        <v>404</v>
      </c>
      <c r="N70" s="20" t="s">
        <v>404</v>
      </c>
      <c r="O70" s="18" t="s">
        <v>404</v>
      </c>
      <c r="P70" s="20" t="s">
        <v>404</v>
      </c>
      <c r="Q70" s="18" t="n">
        <v>458.12667932</v>
      </c>
      <c r="R70" s="20" t="n">
        <v>17.39711367</v>
      </c>
    </row>
    <row r="71" spans="1:18">
      <c r="A71" s="15" t="s">
        <v>468</v>
      </c>
      <c r="B71" s="17" t="n">
        <v>6115</v>
      </c>
      <c r="C71" s="18">
        <f>(0.0/B71*100)</f>
        <v/>
      </c>
      <c r="D71" s="19" t="n">
        <v>6115</v>
      </c>
      <c r="E71" s="18" t="n">
        <v>535.6226086200001</v>
      </c>
      <c r="F71" s="20" t="n">
        <v>1.77594625</v>
      </c>
      <c r="G71" s="18" t="n">
        <v>585.91899088</v>
      </c>
      <c r="H71" s="20" t="n">
        <v>9.90696528</v>
      </c>
      <c r="I71" s="18" t="n">
        <v>477.62548649</v>
      </c>
      <c r="J71" s="20" t="n">
        <v>16.94240927</v>
      </c>
      <c r="K71" s="18" t="s">
        <v>404</v>
      </c>
      <c r="L71" s="20" t="s">
        <v>404</v>
      </c>
      <c r="M71" s="18" t="s">
        <v>404</v>
      </c>
      <c r="N71" s="20" t="s">
        <v>404</v>
      </c>
      <c r="O71" s="18" t="s">
        <v>404</v>
      </c>
      <c r="P71" s="20" t="s">
        <v>404</v>
      </c>
      <c r="Q71" s="18" t="n">
        <v>488.74171136</v>
      </c>
      <c r="R71" s="20" t="n">
        <v>8.044370990000001</v>
      </c>
    </row>
    <row r="72" spans="1:18">
      <c r="A72" s="15" t="s">
        <v>469</v>
      </c>
      <c r="B72" s="17" t="n">
        <v>7708</v>
      </c>
      <c r="C72" s="18">
        <f>(0.0/B72*100)</f>
        <v/>
      </c>
      <c r="D72" s="19" t="n">
        <v>7708</v>
      </c>
      <c r="E72" s="18" t="n">
        <v>497.39472101</v>
      </c>
      <c r="F72" s="20" t="n">
        <v>3.01113702</v>
      </c>
      <c r="G72" s="18" t="n">
        <v>512.21634677</v>
      </c>
      <c r="H72" s="20" t="n">
        <v>16.73700115</v>
      </c>
      <c r="I72" s="18" t="n">
        <v>426.00518293</v>
      </c>
      <c r="J72" s="20" t="n">
        <v>18.70621183</v>
      </c>
      <c r="K72" s="18" t="s">
        <v>404</v>
      </c>
      <c r="L72" s="20" t="s">
        <v>404</v>
      </c>
      <c r="M72" s="18" t="s">
        <v>404</v>
      </c>
      <c r="N72" s="20" t="s">
        <v>404</v>
      </c>
      <c r="O72" s="18" t="s">
        <v>404</v>
      </c>
      <c r="P72" s="20" t="s">
        <v>404</v>
      </c>
      <c r="Q72" s="18" t="n">
        <v>515.95488878</v>
      </c>
      <c r="R72" s="20" t="n">
        <v>30.70974545</v>
      </c>
    </row>
    <row r="73" spans="1:18">
      <c r="A73" s="15" t="s">
        <v>470</v>
      </c>
      <c r="B73" s="17" t="n">
        <v>8249</v>
      </c>
      <c r="C73" s="18">
        <f>(0.0/B73*100)</f>
        <v/>
      </c>
      <c r="D73" s="19" t="n">
        <v>8249</v>
      </c>
      <c r="E73" s="18" t="n">
        <v>407.50251429</v>
      </c>
      <c r="F73" s="20" t="n">
        <v>3.60000599</v>
      </c>
      <c r="G73" s="18" t="n">
        <v>435.382633</v>
      </c>
      <c r="H73" s="20" t="n">
        <v>12.07150518</v>
      </c>
      <c r="I73" s="18" t="n">
        <v>416.92023458</v>
      </c>
      <c r="J73" s="20" t="n">
        <v>15.6110997</v>
      </c>
      <c r="K73" s="18" t="s">
        <v>404</v>
      </c>
      <c r="L73" s="20" t="s">
        <v>404</v>
      </c>
      <c r="M73" s="18" t="s">
        <v>404</v>
      </c>
      <c r="N73" s="20" t="s">
        <v>404</v>
      </c>
      <c r="O73" s="18" t="s">
        <v>404</v>
      </c>
      <c r="P73" s="20" t="s">
        <v>404</v>
      </c>
      <c r="Q73" s="18" t="n">
        <v>393.05999094</v>
      </c>
      <c r="R73" s="20" t="n">
        <v>21.25893345</v>
      </c>
    </row>
    <row r="74" spans="1:18">
      <c r="A74" s="15" t="s">
        <v>471</v>
      </c>
      <c r="B74" s="17" t="n">
        <v>4692</v>
      </c>
      <c r="C74" s="18">
        <f>(484.0/B74*100)</f>
        <v/>
      </c>
      <c r="D74" s="19" t="n">
        <v>4208</v>
      </c>
      <c r="E74" s="18" t="n">
        <v>430.43244579</v>
      </c>
      <c r="F74" s="20" t="n">
        <v>1.74003049</v>
      </c>
      <c r="G74" s="18" t="n">
        <v>383.73457516</v>
      </c>
      <c r="H74" s="20" t="n">
        <v>5.17974118</v>
      </c>
      <c r="I74" s="18" t="s">
        <v>404</v>
      </c>
      <c r="J74" s="20" t="s">
        <v>404</v>
      </c>
      <c r="K74" s="18" t="s">
        <v>404</v>
      </c>
      <c r="L74" s="20" t="s">
        <v>404</v>
      </c>
      <c r="M74" s="18" t="s">
        <v>404</v>
      </c>
      <c r="N74" s="20" t="s">
        <v>404</v>
      </c>
      <c r="O74" s="18" t="s">
        <v>404</v>
      </c>
      <c r="P74" s="20" t="s">
        <v>404</v>
      </c>
      <c r="Q74" s="18" t="n">
        <v>400.54300904</v>
      </c>
      <c r="R74" s="20" t="n">
        <v>5.87121808</v>
      </c>
    </row>
    <row r="75" spans="1:18">
      <c r="A75" s="15" t="s">
        <v>472</v>
      </c>
      <c r="B75" s="17" t="n">
        <v>5375</v>
      </c>
      <c r="C75" s="18">
        <f>(483.0/B75*100)</f>
        <v/>
      </c>
      <c r="D75" s="19" t="n">
        <v>4892</v>
      </c>
      <c r="E75" s="18" t="n">
        <v>359.86185607</v>
      </c>
      <c r="F75" s="20" t="n">
        <v>5.08482457</v>
      </c>
      <c r="G75" s="18" t="n">
        <v>364.29782794</v>
      </c>
      <c r="H75" s="20" t="n">
        <v>6.99192923</v>
      </c>
      <c r="I75" s="18" t="n">
        <v>358.71755534</v>
      </c>
      <c r="J75" s="20" t="n">
        <v>17.67561445</v>
      </c>
      <c r="K75" s="18" t="s">
        <v>404</v>
      </c>
      <c r="L75" s="20" t="s">
        <v>404</v>
      </c>
      <c r="M75" s="18" t="s">
        <v>404</v>
      </c>
      <c r="N75" s="20" t="s">
        <v>404</v>
      </c>
      <c r="O75" s="18" t="s">
        <v>404</v>
      </c>
      <c r="P75" s="20" t="s">
        <v>404</v>
      </c>
      <c r="Q75" s="18" t="n">
        <v>364.05334722</v>
      </c>
      <c r="R75" s="20" t="n">
        <v>10.254709</v>
      </c>
    </row>
    <row r="76" spans="1:18">
      <c r="A76" s="15" t="s">
        <v>473</v>
      </c>
      <c r="B76" s="17" t="n">
        <v>14167</v>
      </c>
      <c r="C76" s="18">
        <f>(1400.0/B76*100)</f>
        <v/>
      </c>
      <c r="D76" s="19" t="n">
        <v>12767</v>
      </c>
      <c r="E76" s="18" t="n">
        <v>442.03696732</v>
      </c>
      <c r="F76" s="20" t="n">
        <v>3.36823383</v>
      </c>
      <c r="G76" s="18" t="n">
        <v>411.4556541</v>
      </c>
      <c r="H76" s="20" t="n">
        <v>11.78044465</v>
      </c>
      <c r="I76" s="18" t="n">
        <v>386.2476441</v>
      </c>
      <c r="J76" s="20" t="n">
        <v>13.56131252</v>
      </c>
      <c r="K76" s="18" t="s">
        <v>404</v>
      </c>
      <c r="L76" s="20" t="s">
        <v>404</v>
      </c>
      <c r="M76" s="18" t="s">
        <v>404</v>
      </c>
      <c r="N76" s="20" t="s">
        <v>404</v>
      </c>
      <c r="O76" s="18" t="s">
        <v>404</v>
      </c>
      <c r="P76" s="20" t="s">
        <v>404</v>
      </c>
      <c r="Q76" s="18" t="n">
        <v>433.59822365</v>
      </c>
      <c r="R76" s="20" t="n">
        <v>15.94185274</v>
      </c>
    </row>
    <row r="77" spans="1:18">
      <c r="A77" s="15" t="s">
        <v>474</v>
      </c>
      <c r="B77" s="17" t="n">
        <v>6062</v>
      </c>
      <c r="C77" s="18">
        <f>(0.0/B77*100)</f>
        <v/>
      </c>
      <c r="D77" s="19" t="n">
        <v>6062</v>
      </c>
      <c r="E77" s="18" t="n">
        <v>437.68386633</v>
      </c>
      <c r="F77" s="20" t="n">
        <v>3.03554152</v>
      </c>
      <c r="G77" s="18" t="n">
        <v>431.91577013</v>
      </c>
      <c r="H77" s="20" t="n">
        <v>11.4631919</v>
      </c>
      <c r="I77" s="18" t="n">
        <v>401.77446444</v>
      </c>
      <c r="J77" s="20" t="n">
        <v>17.10869405</v>
      </c>
      <c r="K77" s="18" t="s">
        <v>404</v>
      </c>
      <c r="L77" s="20" t="s">
        <v>404</v>
      </c>
      <c r="M77" s="18" t="s">
        <v>404</v>
      </c>
      <c r="N77" s="20" t="s">
        <v>404</v>
      </c>
      <c r="O77" s="18" t="s">
        <v>404</v>
      </c>
      <c r="P77" s="20" t="s">
        <v>404</v>
      </c>
      <c r="Q77" s="18" t="n">
        <v>457.8761573</v>
      </c>
      <c r="R77" s="20" t="n">
        <v>17.03304438</v>
      </c>
    </row>
    <row r="78" spans="1:18">
      <c r="A78" s="15" t="s">
        <v>475</v>
      </c>
      <c r="B78" s="17" t="n">
        <v>5826</v>
      </c>
      <c r="C78" s="18">
        <f>(0.0/B78*100)</f>
        <v/>
      </c>
      <c r="D78" s="19" t="n">
        <v>5826</v>
      </c>
      <c r="E78" s="18" t="n">
        <v>487.97797229</v>
      </c>
      <c r="F78" s="20" t="n">
        <v>3.93302148</v>
      </c>
      <c r="G78" s="18" t="n">
        <v>484.52396163</v>
      </c>
      <c r="H78" s="20" t="n">
        <v>19.14064419</v>
      </c>
      <c r="I78" s="18" t="s">
        <v>404</v>
      </c>
      <c r="J78" s="20" t="s">
        <v>404</v>
      </c>
      <c r="K78" s="18" t="s">
        <v>404</v>
      </c>
      <c r="L78" s="20" t="s">
        <v>404</v>
      </c>
      <c r="M78" s="18" t="s">
        <v>404</v>
      </c>
      <c r="N78" s="20" t="s">
        <v>404</v>
      </c>
      <c r="O78" s="18" t="s">
        <v>404</v>
      </c>
      <c r="P78" s="20" t="s">
        <v>404</v>
      </c>
      <c r="Q78" s="18" t="n">
        <v>456.3755368</v>
      </c>
      <c r="R78" s="20" t="n">
        <v>19.25998581</v>
      </c>
    </row>
    <row customHeight="1" ht="25" r="79" spans="1:18">
      <c r="A79" s="15" t="s">
        <v>476</v>
      </c>
      <c r="B79" s="17" t="n">
        <v>1657</v>
      </c>
      <c r="C79" s="18">
        <f>(21.0/B79*100)</f>
        <v/>
      </c>
      <c r="D79" s="19" t="n">
        <v>1636</v>
      </c>
      <c r="E79" s="18" t="n">
        <v>476.70741122</v>
      </c>
      <c r="F79" s="20" t="n">
        <v>7.61306915</v>
      </c>
      <c r="G79" s="18" t="n">
        <v>471.69754913</v>
      </c>
      <c r="H79" s="20" t="n">
        <v>18.24571735</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428.10880053</v>
      </c>
      <c r="F80" s="20" t="n">
        <v>3.59143554</v>
      </c>
      <c r="G80" s="18" t="n">
        <v>415.37027818</v>
      </c>
      <c r="H80" s="20" t="n">
        <v>11.80037105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430.74316062</v>
      </c>
      <c r="F81" s="20" t="n">
        <v>3.8719968</v>
      </c>
      <c r="G81" s="18" t="n">
        <v>430.93295203</v>
      </c>
      <c r="H81" s="20" t="n">
        <v>9.38357474</v>
      </c>
      <c r="I81" s="18" t="n">
        <v>505.675185</v>
      </c>
      <c r="J81" s="20" t="n">
        <v>7.77493105</v>
      </c>
      <c r="K81" s="18" t="s">
        <v>404</v>
      </c>
      <c r="L81" s="20" t="s">
        <v>404</v>
      </c>
      <c r="M81" s="18" t="s">
        <v>404</v>
      </c>
      <c r="N81" s="20" t="s">
        <v>404</v>
      </c>
      <c r="O81" s="18" t="s">
        <v>404</v>
      </c>
      <c r="P81" s="20" t="s">
        <v>404</v>
      </c>
      <c r="Q81" s="18" t="n">
        <v>417.99012871</v>
      </c>
      <c r="R81" s="20" t="n">
        <v>23.58949002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507.75856134</v>
      </c>
      <c r="F7" s="20" t="n">
        <v>2.8684289</v>
      </c>
      <c r="G7" s="18" t="n">
        <v>501.58491761</v>
      </c>
      <c r="H7" s="20" t="n">
        <v>3.21014304</v>
      </c>
      <c r="I7" s="18" t="s">
        <v>404</v>
      </c>
      <c r="J7" s="20" t="s">
        <v>404</v>
      </c>
      <c r="K7" s="18" t="s">
        <v>404</v>
      </c>
      <c r="L7" s="20" t="s">
        <v>404</v>
      </c>
      <c r="M7" s="18" t="s">
        <v>404</v>
      </c>
      <c r="N7" s="20" t="s">
        <v>404</v>
      </c>
      <c r="O7" s="18" t="s">
        <v>404</v>
      </c>
      <c r="P7" s="20" t="s">
        <v>404</v>
      </c>
      <c r="Q7" s="18" t="n">
        <v>492.79758504</v>
      </c>
      <c r="R7" s="20" t="n">
        <v>7.14411413</v>
      </c>
    </row>
    <row r="8" spans="1:18">
      <c r="A8" s="15" t="s">
        <v>405</v>
      </c>
      <c r="B8" s="17" t="n">
        <v>7007</v>
      </c>
      <c r="C8" s="18">
        <f>(0.0/B8*100)</f>
        <v/>
      </c>
      <c r="D8" s="19" t="n">
        <v>7007</v>
      </c>
      <c r="E8" s="18" t="n">
        <v>475.63279814</v>
      </c>
      <c r="F8" s="20" t="n">
        <v>14.00714164</v>
      </c>
      <c r="G8" s="18" t="n">
        <v>482.85273591</v>
      </c>
      <c r="H8" s="20" t="n">
        <v>5.47660329</v>
      </c>
      <c r="I8" s="18" t="n">
        <v>466.6088784</v>
      </c>
      <c r="J8" s="20" t="n">
        <v>20.70904875</v>
      </c>
      <c r="K8" s="18" t="s">
        <v>404</v>
      </c>
      <c r="L8" s="20" t="s">
        <v>404</v>
      </c>
      <c r="M8" s="18" t="s">
        <v>404</v>
      </c>
      <c r="N8" s="20" t="s">
        <v>404</v>
      </c>
      <c r="O8" s="18" t="s">
        <v>404</v>
      </c>
      <c r="P8" s="20" t="s">
        <v>404</v>
      </c>
      <c r="Q8" s="18" t="n">
        <v>495.63090565</v>
      </c>
      <c r="R8" s="20" t="n">
        <v>9.20382579</v>
      </c>
    </row>
    <row r="9" spans="1:18">
      <c r="A9" s="15" t="s">
        <v>406</v>
      </c>
      <c r="B9" s="17" t="n">
        <v>9651</v>
      </c>
      <c r="C9" s="18">
        <f>(575.0/B9*100)</f>
        <v/>
      </c>
      <c r="D9" s="19" t="n">
        <v>9076</v>
      </c>
      <c r="E9" s="18" t="n">
        <v>522.50923885</v>
      </c>
      <c r="F9" s="20" t="n">
        <v>7.47943441</v>
      </c>
      <c r="G9" s="18" t="n">
        <v>491.72885353</v>
      </c>
      <c r="H9" s="20" t="n">
        <v>5.51169712</v>
      </c>
      <c r="I9" s="18" t="n">
        <v>506.54639319</v>
      </c>
      <c r="J9" s="20" t="n">
        <v>29.63683772</v>
      </c>
      <c r="K9" s="18" t="s">
        <v>404</v>
      </c>
      <c r="L9" s="20" t="s">
        <v>404</v>
      </c>
      <c r="M9" s="18" t="s">
        <v>404</v>
      </c>
      <c r="N9" s="20" t="s">
        <v>404</v>
      </c>
      <c r="O9" s="18" t="s">
        <v>404</v>
      </c>
      <c r="P9" s="20" t="s">
        <v>404</v>
      </c>
      <c r="Q9" s="18" t="n">
        <v>502.27629337</v>
      </c>
      <c r="R9" s="20" t="n">
        <v>6.56258437</v>
      </c>
    </row>
    <row r="10" spans="1:18">
      <c r="A10" s="15" t="s">
        <v>407</v>
      </c>
      <c r="B10" s="17" t="n">
        <v>20058</v>
      </c>
      <c r="C10" s="18">
        <f>(3112.0/B10*100)</f>
        <v/>
      </c>
      <c r="D10" s="19" t="n">
        <v>16946</v>
      </c>
      <c r="E10" s="18" t="n">
        <v>525.2617191000001</v>
      </c>
      <c r="F10" s="20" t="n">
        <v>2.94193154</v>
      </c>
      <c r="G10" s="18" t="n">
        <v>531.4416724</v>
      </c>
      <c r="H10" s="20" t="n">
        <v>4.56523492</v>
      </c>
      <c r="I10" s="18" t="n">
        <v>574.86121621</v>
      </c>
      <c r="J10" s="20" t="n">
        <v>10.5507028</v>
      </c>
      <c r="K10" s="18" t="s">
        <v>404</v>
      </c>
      <c r="L10" s="20" t="s">
        <v>404</v>
      </c>
      <c r="M10" s="18" t="s">
        <v>404</v>
      </c>
      <c r="N10" s="20" t="s">
        <v>404</v>
      </c>
      <c r="O10" s="18" t="s">
        <v>404</v>
      </c>
      <c r="P10" s="20" t="s">
        <v>404</v>
      </c>
      <c r="Q10" s="18" t="n">
        <v>528.19573269</v>
      </c>
      <c r="R10" s="20" t="n">
        <v>11.18940067</v>
      </c>
    </row>
    <row r="11" spans="1:18">
      <c r="A11" s="15" t="s">
        <v>408</v>
      </c>
      <c r="B11" s="17" t="n">
        <v>7053</v>
      </c>
      <c r="C11" s="18">
        <f>(137.0/B11*100)</f>
        <v/>
      </c>
      <c r="D11" s="19" t="n">
        <v>6916</v>
      </c>
      <c r="E11" s="18" t="n">
        <v>465.6004528</v>
      </c>
      <c r="F11" s="20" t="n">
        <v>5.07380258</v>
      </c>
      <c r="G11" s="18" t="n">
        <v>455.58672613</v>
      </c>
      <c r="H11" s="20" t="n">
        <v>4.78035765</v>
      </c>
      <c r="I11" s="18" t="n">
        <v>423.48994856</v>
      </c>
      <c r="J11" s="20" t="n">
        <v>17.55221623</v>
      </c>
      <c r="K11" s="18" t="s">
        <v>404</v>
      </c>
      <c r="L11" s="20" t="s">
        <v>404</v>
      </c>
      <c r="M11" s="18" t="s">
        <v>404</v>
      </c>
      <c r="N11" s="20" t="s">
        <v>404</v>
      </c>
      <c r="O11" s="18" t="s">
        <v>404</v>
      </c>
      <c r="P11" s="20" t="s">
        <v>404</v>
      </c>
      <c r="Q11" s="18" t="n">
        <v>452.74002846</v>
      </c>
      <c r="R11" s="20" t="n">
        <v>25.3334526</v>
      </c>
    </row>
    <row r="12" spans="1:18">
      <c r="A12" s="15" t="s">
        <v>409</v>
      </c>
      <c r="B12" s="17" t="n">
        <v>6894</v>
      </c>
      <c r="C12" s="18">
        <f>(128.0/B12*100)</f>
        <v/>
      </c>
      <c r="D12" s="19" t="n">
        <v>6766</v>
      </c>
      <c r="E12" s="18" t="n">
        <v>498.1924553</v>
      </c>
      <c r="F12" s="20" t="n">
        <v>3.43222349</v>
      </c>
      <c r="G12" s="18" t="n">
        <v>475.16793382</v>
      </c>
      <c r="H12" s="20" t="n">
        <v>6.70270596</v>
      </c>
      <c r="I12" s="18" t="n">
        <v>410.91425449</v>
      </c>
      <c r="J12" s="20" t="n">
        <v>10.00626974</v>
      </c>
      <c r="K12" s="18" t="s">
        <v>404</v>
      </c>
      <c r="L12" s="20" t="s">
        <v>404</v>
      </c>
      <c r="M12" s="18" t="s">
        <v>404</v>
      </c>
      <c r="N12" s="20" t="s">
        <v>404</v>
      </c>
      <c r="O12" s="18" t="s">
        <v>404</v>
      </c>
      <c r="P12" s="20" t="s">
        <v>404</v>
      </c>
      <c r="Q12" s="18" t="n">
        <v>446.51368462</v>
      </c>
      <c r="R12" s="20" t="n">
        <v>14.06928825</v>
      </c>
    </row>
    <row r="13" spans="1:18">
      <c r="A13" s="15" t="s">
        <v>410</v>
      </c>
      <c r="B13" s="17" t="n">
        <v>7161</v>
      </c>
      <c r="C13" s="18">
        <f>(1175.0/B13*100)</f>
        <v/>
      </c>
      <c r="D13" s="19" t="n">
        <v>5986</v>
      </c>
      <c r="E13" s="18" t="n">
        <v>502.24041845</v>
      </c>
      <c r="F13" s="20" t="n">
        <v>3.49269115</v>
      </c>
      <c r="G13" s="18" t="n">
        <v>496.2717931</v>
      </c>
      <c r="H13" s="20" t="n">
        <v>5.15077162</v>
      </c>
      <c r="I13" s="18" t="n">
        <v>501.03250557</v>
      </c>
      <c r="J13" s="20" t="n">
        <v>8.45176485</v>
      </c>
      <c r="K13" s="18" t="s">
        <v>404</v>
      </c>
      <c r="L13" s="20" t="s">
        <v>404</v>
      </c>
      <c r="M13" s="18" t="s">
        <v>404</v>
      </c>
      <c r="N13" s="20" t="s">
        <v>404</v>
      </c>
      <c r="O13" s="18" t="s">
        <v>404</v>
      </c>
      <c r="P13" s="20" t="s">
        <v>404</v>
      </c>
      <c r="Q13" s="18" t="n">
        <v>483.57978989</v>
      </c>
      <c r="R13" s="20" t="n">
        <v>27.76178714</v>
      </c>
    </row>
    <row r="14" spans="1:18">
      <c r="A14" s="15" t="s">
        <v>411</v>
      </c>
      <c r="B14" s="17" t="n">
        <v>5587</v>
      </c>
      <c r="C14" s="18">
        <f>(156.0/B14*100)</f>
        <v/>
      </c>
      <c r="D14" s="19" t="n">
        <v>5431</v>
      </c>
      <c r="E14" s="18" t="n">
        <v>521.50944727</v>
      </c>
      <c r="F14" s="20" t="n">
        <v>2.9877628</v>
      </c>
      <c r="G14" s="18" t="n">
        <v>514.02359345</v>
      </c>
      <c r="H14" s="20" t="n">
        <v>4.18622587</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527.30929543</v>
      </c>
      <c r="F15" s="20" t="n">
        <v>3.79031288</v>
      </c>
      <c r="G15" s="18" t="n">
        <v>524.10303253</v>
      </c>
      <c r="H15" s="20" t="n">
        <v>4.14284127</v>
      </c>
      <c r="I15" s="18" t="n">
        <v>557.7863252</v>
      </c>
      <c r="J15" s="20" t="n">
        <v>24.52307226</v>
      </c>
      <c r="K15" s="18" t="s">
        <v>404</v>
      </c>
      <c r="L15" s="20" t="s">
        <v>404</v>
      </c>
      <c r="M15" s="18" t="s">
        <v>404</v>
      </c>
      <c r="N15" s="20" t="s">
        <v>404</v>
      </c>
      <c r="O15" s="18" t="s">
        <v>404</v>
      </c>
      <c r="P15" s="20" t="s">
        <v>404</v>
      </c>
      <c r="Q15" s="18" t="n">
        <v>526.47085696</v>
      </c>
      <c r="R15" s="20" t="n">
        <v>12.10972987</v>
      </c>
    </row>
    <row r="16" spans="1:18">
      <c r="A16" s="15" t="s">
        <v>413</v>
      </c>
      <c r="B16" s="17" t="n">
        <v>6108</v>
      </c>
      <c r="C16" s="18">
        <f>(495.0/B16*100)</f>
        <v/>
      </c>
      <c r="D16" s="19" t="n">
        <v>5613</v>
      </c>
      <c r="E16" s="18" t="n">
        <v>483.58348019</v>
      </c>
      <c r="F16" s="20" t="n">
        <v>8.427671030000001</v>
      </c>
      <c r="G16" s="18" t="n">
        <v>515.4522434</v>
      </c>
      <c r="H16" s="20" t="n">
        <v>5.84030021</v>
      </c>
      <c r="I16" s="18" t="n">
        <v>453.02800843</v>
      </c>
      <c r="J16" s="20" t="n">
        <v>23.24152593</v>
      </c>
      <c r="K16" s="18" t="s">
        <v>404</v>
      </c>
      <c r="L16" s="20" t="s">
        <v>404</v>
      </c>
      <c r="M16" s="18" t="s">
        <v>404</v>
      </c>
      <c r="N16" s="20" t="s">
        <v>404</v>
      </c>
      <c r="O16" s="18" t="s">
        <v>404</v>
      </c>
      <c r="P16" s="20" t="s">
        <v>404</v>
      </c>
      <c r="Q16" s="18" t="n">
        <v>522.6163072000001</v>
      </c>
      <c r="R16" s="20" t="n">
        <v>14.68234496</v>
      </c>
    </row>
    <row r="17" spans="1:18">
      <c r="A17" s="15" t="s">
        <v>414</v>
      </c>
      <c r="B17" s="17" t="n">
        <v>6504</v>
      </c>
      <c r="C17" s="18">
        <f>(1325.0/B17*100)</f>
        <v/>
      </c>
      <c r="D17" s="19" t="n">
        <v>5179</v>
      </c>
      <c r="E17" s="18" t="n">
        <v>491.80448728</v>
      </c>
      <c r="F17" s="20" t="n">
        <v>8.87410392</v>
      </c>
      <c r="G17" s="18" t="n">
        <v>509.38070433</v>
      </c>
      <c r="H17" s="20" t="n">
        <v>5.94877878</v>
      </c>
      <c r="I17" s="18" t="n">
        <v>555.97821015</v>
      </c>
      <c r="J17" s="20" t="n">
        <v>18.13321394</v>
      </c>
      <c r="K17" s="18" t="s">
        <v>404</v>
      </c>
      <c r="L17" s="20" t="s">
        <v>404</v>
      </c>
      <c r="M17" s="18" t="s">
        <v>404</v>
      </c>
      <c r="N17" s="20" t="s">
        <v>404</v>
      </c>
      <c r="O17" s="18" t="s">
        <v>404</v>
      </c>
      <c r="P17" s="20" t="s">
        <v>404</v>
      </c>
      <c r="Q17" s="18" t="n">
        <v>518.84669386</v>
      </c>
      <c r="R17" s="20" t="n">
        <v>10.51906022</v>
      </c>
    </row>
    <row r="18" spans="1:18">
      <c r="A18" s="15" t="s">
        <v>415</v>
      </c>
      <c r="B18" s="17" t="n">
        <v>5532</v>
      </c>
      <c r="C18" s="18">
        <f>(0.0/B18*100)</f>
        <v/>
      </c>
      <c r="D18" s="19" t="n">
        <v>5532</v>
      </c>
      <c r="E18" s="18" t="n">
        <v>500.04505315</v>
      </c>
      <c r="F18" s="20" t="n">
        <v>11.37992512</v>
      </c>
      <c r="G18" s="18" t="n">
        <v>465.74551918</v>
      </c>
      <c r="H18" s="20" t="n">
        <v>5.09698574</v>
      </c>
      <c r="I18" s="18" t="n">
        <v>452.51928893</v>
      </c>
      <c r="J18" s="20" t="n">
        <v>31.7941718</v>
      </c>
      <c r="K18" s="18" t="s">
        <v>404</v>
      </c>
      <c r="L18" s="20" t="s">
        <v>404</v>
      </c>
      <c r="M18" s="18" t="s">
        <v>404</v>
      </c>
      <c r="N18" s="20" t="s">
        <v>404</v>
      </c>
      <c r="O18" s="18" t="s">
        <v>404</v>
      </c>
      <c r="P18" s="20" t="s">
        <v>404</v>
      </c>
      <c r="Q18" s="18" t="n">
        <v>450.00118056</v>
      </c>
      <c r="R18" s="20" t="n">
        <v>12.78955482</v>
      </c>
    </row>
    <row r="19" spans="1:18">
      <c r="A19" s="15" t="s">
        <v>416</v>
      </c>
      <c r="B19" s="17" t="n">
        <v>5658</v>
      </c>
      <c r="C19" s="18">
        <f>(327.0/B19*100)</f>
        <v/>
      </c>
      <c r="D19" s="19" t="n">
        <v>5331</v>
      </c>
      <c r="E19" s="18" t="n">
        <v>470.15926563</v>
      </c>
      <c r="F19" s="20" t="n">
        <v>4.90017396</v>
      </c>
      <c r="G19" s="18" t="n">
        <v>469.35807645</v>
      </c>
      <c r="H19" s="20" t="n">
        <v>10.1460397</v>
      </c>
      <c r="I19" s="18" t="n">
        <v>496.60113264</v>
      </c>
      <c r="J19" s="20" t="n">
        <v>31.80045841</v>
      </c>
      <c r="K19" s="18" t="s">
        <v>404</v>
      </c>
      <c r="L19" s="20" t="s">
        <v>404</v>
      </c>
      <c r="M19" s="18" t="s">
        <v>404</v>
      </c>
      <c r="N19" s="20" t="s">
        <v>404</v>
      </c>
      <c r="O19" s="18" t="s">
        <v>404</v>
      </c>
      <c r="P19" s="20" t="s">
        <v>404</v>
      </c>
      <c r="Q19" s="18" t="n">
        <v>464.04503803</v>
      </c>
      <c r="R19" s="20" t="n">
        <v>29.83495152</v>
      </c>
    </row>
    <row r="20" spans="1:18">
      <c r="A20" s="15" t="s">
        <v>417</v>
      </c>
      <c r="B20" s="17" t="n">
        <v>3371</v>
      </c>
      <c r="C20" s="18">
        <f>(24.0/B20*100)</f>
        <v/>
      </c>
      <c r="D20" s="19" t="n">
        <v>3347</v>
      </c>
      <c r="E20" s="18" t="n">
        <v>483.30988485</v>
      </c>
      <c r="F20" s="20" t="n">
        <v>2.16067188</v>
      </c>
      <c r="G20" s="18" t="n">
        <v>477.64091473</v>
      </c>
      <c r="H20" s="20" t="n">
        <v>7.30564481</v>
      </c>
      <c r="I20" s="18" t="n">
        <v>426.40696842</v>
      </c>
      <c r="J20" s="20" t="n">
        <v>18.78917593</v>
      </c>
      <c r="K20" s="18" t="s">
        <v>404</v>
      </c>
      <c r="L20" s="20" t="s">
        <v>404</v>
      </c>
      <c r="M20" s="18" t="s">
        <v>404</v>
      </c>
      <c r="N20" s="20" t="s">
        <v>404</v>
      </c>
      <c r="O20" s="18" t="s">
        <v>404</v>
      </c>
      <c r="P20" s="20" t="s">
        <v>404</v>
      </c>
      <c r="Q20" s="18" t="n">
        <v>473.09242209</v>
      </c>
      <c r="R20" s="20" t="n">
        <v>6.79487258</v>
      </c>
    </row>
    <row r="21" spans="1:18">
      <c r="A21" s="15" t="s">
        <v>418</v>
      </c>
      <c r="B21" s="17" t="n">
        <v>5741</v>
      </c>
      <c r="C21" s="18">
        <f>(0.0/B21*100)</f>
        <v/>
      </c>
      <c r="D21" s="19" t="n">
        <v>5741</v>
      </c>
      <c r="E21" s="18" t="n">
        <v>519.9953303</v>
      </c>
      <c r="F21" s="20" t="n">
        <v>3.67944101</v>
      </c>
      <c r="G21" s="18" t="n">
        <v>522.8739008700001</v>
      </c>
      <c r="H21" s="20" t="n">
        <v>4.82780435</v>
      </c>
      <c r="I21" s="18" t="n">
        <v>511.53940143</v>
      </c>
      <c r="J21" s="20" t="n">
        <v>7.28365803</v>
      </c>
      <c r="K21" s="18" t="s">
        <v>404</v>
      </c>
      <c r="L21" s="20" t="s">
        <v>404</v>
      </c>
      <c r="M21" s="18" t="s">
        <v>404</v>
      </c>
      <c r="N21" s="20" t="s">
        <v>404</v>
      </c>
      <c r="O21" s="18" t="s">
        <v>404</v>
      </c>
      <c r="P21" s="20" t="s">
        <v>404</v>
      </c>
      <c r="Q21" s="18" t="n">
        <v>522.86070869</v>
      </c>
      <c r="R21" s="20" t="n">
        <v>10.39351799</v>
      </c>
    </row>
    <row r="22" spans="1:18">
      <c r="A22" s="15" t="s">
        <v>419</v>
      </c>
      <c r="B22" s="17" t="n">
        <v>6598</v>
      </c>
      <c r="C22" s="18">
        <f>(0.0/B22*100)</f>
        <v/>
      </c>
      <c r="D22" s="19" t="n">
        <v>6598</v>
      </c>
      <c r="E22" s="18" t="n">
        <v>477.49428034</v>
      </c>
      <c r="F22" s="20" t="n">
        <v>6.90929147</v>
      </c>
      <c r="G22" s="18" t="n">
        <v>480.49675074</v>
      </c>
      <c r="H22" s="20" t="n">
        <v>8.52130972</v>
      </c>
      <c r="I22" s="18" t="n">
        <v>499.77848672</v>
      </c>
      <c r="J22" s="20" t="n">
        <v>29.33487193</v>
      </c>
      <c r="K22" s="18" t="s">
        <v>404</v>
      </c>
      <c r="L22" s="20" t="s">
        <v>404</v>
      </c>
      <c r="M22" s="18" t="s">
        <v>404</v>
      </c>
      <c r="N22" s="20" t="s">
        <v>404</v>
      </c>
      <c r="O22" s="18" t="s">
        <v>404</v>
      </c>
      <c r="P22" s="20" t="s">
        <v>404</v>
      </c>
      <c r="Q22" s="18" t="n">
        <v>477.88054331</v>
      </c>
      <c r="R22" s="20" t="n">
        <v>13.53401634</v>
      </c>
    </row>
    <row r="23" spans="1:18">
      <c r="A23" s="15" t="s">
        <v>420</v>
      </c>
      <c r="B23" s="17" t="n">
        <v>11583</v>
      </c>
      <c r="C23" s="18">
        <f>(3185.0/B23*100)</f>
        <v/>
      </c>
      <c r="D23" s="19" t="n">
        <v>8398</v>
      </c>
      <c r="E23" s="18" t="n">
        <v>496.42425944</v>
      </c>
      <c r="F23" s="20" t="n">
        <v>4.4878535</v>
      </c>
      <c r="G23" s="18" t="n">
        <v>477.76776985</v>
      </c>
      <c r="H23" s="20" t="n">
        <v>8.65025017</v>
      </c>
      <c r="I23" s="18" t="n">
        <v>471.15256927</v>
      </c>
      <c r="J23" s="20" t="n">
        <v>22.80420938</v>
      </c>
      <c r="K23" s="18" t="s">
        <v>404</v>
      </c>
      <c r="L23" s="20" t="s">
        <v>404</v>
      </c>
      <c r="M23" s="18" t="s">
        <v>404</v>
      </c>
      <c r="N23" s="20" t="s">
        <v>404</v>
      </c>
      <c r="O23" s="18" t="s">
        <v>404</v>
      </c>
      <c r="P23" s="20" t="s">
        <v>404</v>
      </c>
      <c r="Q23" s="18" t="n">
        <v>451.21927476</v>
      </c>
      <c r="R23" s="20" t="n">
        <v>30.28197746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528.86380778</v>
      </c>
      <c r="F25" s="20" t="n">
        <v>5.7404243</v>
      </c>
      <c r="G25" s="18" t="n">
        <v>507.21508363</v>
      </c>
      <c r="H25" s="20" t="n">
        <v>4.94476462</v>
      </c>
      <c r="I25" s="18" t="n">
        <v>428.82939861</v>
      </c>
      <c r="J25" s="20" t="n">
        <v>33.92674441</v>
      </c>
      <c r="K25" s="18" t="s">
        <v>404</v>
      </c>
      <c r="L25" s="20" t="s">
        <v>404</v>
      </c>
      <c r="M25" s="18" t="s">
        <v>404</v>
      </c>
      <c r="N25" s="20" t="s">
        <v>404</v>
      </c>
      <c r="O25" s="18" t="s">
        <v>404</v>
      </c>
      <c r="P25" s="20" t="s">
        <v>404</v>
      </c>
      <c r="Q25" s="18" t="n">
        <v>532.64676819</v>
      </c>
      <c r="R25" s="20" t="n">
        <v>23.61825741</v>
      </c>
    </row>
    <row r="26" spans="1:18">
      <c r="A26" s="15" t="s">
        <v>423</v>
      </c>
      <c r="B26" s="17" t="n">
        <v>4869</v>
      </c>
      <c r="C26" s="18">
        <f>(11.0/B26*100)</f>
        <v/>
      </c>
      <c r="D26" s="19" t="n">
        <v>4858</v>
      </c>
      <c r="E26" s="18" t="n">
        <v>488.29626882</v>
      </c>
      <c r="F26" s="20" t="n">
        <v>2.18415932</v>
      </c>
      <c r="G26" s="18" t="n">
        <v>489.24046509</v>
      </c>
      <c r="H26" s="20" t="n">
        <v>5.65025763</v>
      </c>
      <c r="I26" s="18" t="n">
        <v>468.84242157</v>
      </c>
      <c r="J26" s="20" t="n">
        <v>18.3846845</v>
      </c>
      <c r="K26" s="18" t="s">
        <v>404</v>
      </c>
      <c r="L26" s="20" t="s">
        <v>404</v>
      </c>
      <c r="M26" s="18" t="s">
        <v>404</v>
      </c>
      <c r="N26" s="20" t="s">
        <v>404</v>
      </c>
      <c r="O26" s="18" t="s">
        <v>404</v>
      </c>
      <c r="P26" s="20" t="s">
        <v>404</v>
      </c>
      <c r="Q26" s="18" t="n">
        <v>473.73480675</v>
      </c>
      <c r="R26" s="20" t="n">
        <v>20.16225689</v>
      </c>
    </row>
    <row r="27" spans="1:18">
      <c r="A27" s="15" t="s">
        <v>424</v>
      </c>
      <c r="B27" s="17" t="n">
        <v>5299</v>
      </c>
      <c r="C27" s="18">
        <f>(0.0/B27*100)</f>
        <v/>
      </c>
      <c r="D27" s="19" t="n">
        <v>5299</v>
      </c>
      <c r="E27" s="18" t="n">
        <v>466.94973273</v>
      </c>
      <c r="F27" s="20" t="n">
        <v>1.6414869</v>
      </c>
      <c r="G27" s="18" t="n">
        <v>505.4959793</v>
      </c>
      <c r="H27" s="20" t="n">
        <v>2.54331621</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(1768.0/B28*100)</f>
        <v/>
      </c>
      <c r="D28" s="19" t="n">
        <v>5800</v>
      </c>
      <c r="E28" s="18" t="n">
        <v>425.8574411</v>
      </c>
      <c r="F28" s="20" t="n">
        <v>3.76462491</v>
      </c>
      <c r="G28" s="18" t="n">
        <v>431.54924964</v>
      </c>
      <c r="H28" s="20" t="n">
        <v>7.5429188</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498.2497663</v>
      </c>
      <c r="F29" s="20" t="n">
        <v>7.58595472</v>
      </c>
      <c r="G29" s="18" t="n">
        <v>511.01554803</v>
      </c>
      <c r="H29" s="20" t="n">
        <v>10.35109704</v>
      </c>
      <c r="I29" s="18" t="n">
        <v>485.11514984</v>
      </c>
      <c r="J29" s="20" t="n">
        <v>11.57716724</v>
      </c>
      <c r="K29" s="18" t="s">
        <v>404</v>
      </c>
      <c r="L29" s="20" t="s">
        <v>404</v>
      </c>
      <c r="M29" s="18" t="s">
        <v>404</v>
      </c>
      <c r="N29" s="20" t="s">
        <v>404</v>
      </c>
      <c r="O29" s="18" t="s">
        <v>404</v>
      </c>
      <c r="P29" s="20" t="s">
        <v>404</v>
      </c>
      <c r="Q29" s="18" t="n">
        <v>559.64190107</v>
      </c>
      <c r="R29" s="20" t="n">
        <v>18.26731564</v>
      </c>
    </row>
    <row r="30" spans="1:18">
      <c r="A30" s="15" t="s">
        <v>427</v>
      </c>
      <c r="B30" s="17" t="n">
        <v>4520</v>
      </c>
      <c r="C30" s="18">
        <f>(1053.0/B30*100)</f>
        <v/>
      </c>
      <c r="D30" s="19" t="n">
        <v>3467</v>
      </c>
      <c r="E30" s="18" t="n">
        <v>511.22867765</v>
      </c>
      <c r="F30" s="20" t="n">
        <v>3.71158006</v>
      </c>
      <c r="G30" s="18" t="n">
        <v>509.05789919</v>
      </c>
      <c r="H30" s="20" t="n">
        <v>9.986781880000001</v>
      </c>
      <c r="I30" s="18" t="n">
        <v>466.27942076</v>
      </c>
      <c r="J30" s="20" t="n">
        <v>11.42206963</v>
      </c>
      <c r="K30" s="18" t="s">
        <v>404</v>
      </c>
      <c r="L30" s="20" t="s">
        <v>404</v>
      </c>
      <c r="M30" s="18" t="s">
        <v>404</v>
      </c>
      <c r="N30" s="20" t="s">
        <v>404</v>
      </c>
      <c r="O30" s="18" t="s">
        <v>404</v>
      </c>
      <c r="P30" s="20" t="s">
        <v>404</v>
      </c>
      <c r="Q30" s="18" t="n">
        <v>546.01436861</v>
      </c>
      <c r="R30" s="20" t="n">
        <v>29.2259815</v>
      </c>
    </row>
    <row r="31" spans="1:18">
      <c r="A31" s="15" t="s">
        <v>428</v>
      </c>
      <c r="B31" s="17" t="n">
        <v>5456</v>
      </c>
      <c r="C31" s="18">
        <f>(502.0/B31*100)</f>
        <v/>
      </c>
      <c r="D31" s="19" t="n">
        <v>4954</v>
      </c>
      <c r="E31" s="18" t="n">
        <v>520.96355242</v>
      </c>
      <c r="F31" s="20" t="n">
        <v>3.80149545</v>
      </c>
      <c r="G31" s="18" t="n">
        <v>507.81654209</v>
      </c>
      <c r="H31" s="20" t="n">
        <v>4.08209483</v>
      </c>
      <c r="I31" s="18" t="n">
        <v>505.9367004</v>
      </c>
      <c r="J31" s="20" t="n">
        <v>11.94714589</v>
      </c>
      <c r="K31" s="18" t="s">
        <v>404</v>
      </c>
      <c r="L31" s="20" t="s">
        <v>404</v>
      </c>
      <c r="M31" s="18" t="s">
        <v>404</v>
      </c>
      <c r="N31" s="20" t="s">
        <v>404</v>
      </c>
      <c r="O31" s="18" t="s">
        <v>404</v>
      </c>
      <c r="P31" s="20" t="s">
        <v>404</v>
      </c>
      <c r="Q31" s="18" t="n">
        <v>506.69912448</v>
      </c>
      <c r="R31" s="20" t="n">
        <v>10.13449451</v>
      </c>
    </row>
    <row r="32" spans="1:18">
      <c r="A32" s="15" t="s">
        <v>429</v>
      </c>
      <c r="B32" s="17" t="n">
        <v>4478</v>
      </c>
      <c r="C32" s="18">
        <f>(0.0/B32*100)</f>
        <v/>
      </c>
      <c r="D32" s="19" t="n">
        <v>4478</v>
      </c>
      <c r="E32" s="18" t="n">
        <v>505.10167577</v>
      </c>
      <c r="F32" s="20" t="n">
        <v>2.79154651</v>
      </c>
      <c r="G32" s="18" t="n">
        <v>504.66189488</v>
      </c>
      <c r="H32" s="20" t="n">
        <v>6.67274319</v>
      </c>
      <c r="I32" s="18" t="n">
        <v>532.45615257</v>
      </c>
      <c r="J32" s="20" t="n">
        <v>16.58765802</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507.19326742</v>
      </c>
      <c r="F33" s="20" t="n">
        <v>3.94600417</v>
      </c>
      <c r="G33" s="18" t="n">
        <v>510.74275679</v>
      </c>
      <c r="H33" s="20" t="n">
        <v>7.69595258</v>
      </c>
      <c r="I33" s="18" t="n">
        <v>420.73071339</v>
      </c>
      <c r="J33" s="20" t="n">
        <v>5.67405709</v>
      </c>
      <c r="K33" s="18" t="s">
        <v>404</v>
      </c>
      <c r="L33" s="20" t="s">
        <v>404</v>
      </c>
      <c r="M33" s="18" t="s">
        <v>404</v>
      </c>
      <c r="N33" s="20" t="s">
        <v>404</v>
      </c>
      <c r="O33" s="18" t="s">
        <v>404</v>
      </c>
      <c r="P33" s="20" t="s">
        <v>404</v>
      </c>
      <c r="Q33" s="18" t="n">
        <v>513.41652002</v>
      </c>
      <c r="R33" s="20" t="n">
        <v>8.40934034</v>
      </c>
    </row>
    <row r="34" spans="1:18">
      <c r="A34" s="15" t="s">
        <v>431</v>
      </c>
      <c r="B34" s="17" t="n">
        <v>6350</v>
      </c>
      <c r="C34" s="18">
        <f>(0.0/B34*100)</f>
        <v/>
      </c>
      <c r="D34" s="19" t="n">
        <v>6350</v>
      </c>
      <c r="E34" s="18" t="n">
        <v>449.40897747</v>
      </c>
      <c r="F34" s="20" t="n">
        <v>5.05067729</v>
      </c>
      <c r="G34" s="18" t="n">
        <v>457.09467851</v>
      </c>
      <c r="H34" s="20" t="n">
        <v>6.03179294</v>
      </c>
      <c r="I34" s="18" t="n">
        <v>428.74588183</v>
      </c>
      <c r="J34" s="20" t="n">
        <v>41.16416166</v>
      </c>
      <c r="K34" s="18" t="s">
        <v>404</v>
      </c>
      <c r="L34" s="20" t="s">
        <v>404</v>
      </c>
      <c r="M34" s="18" t="s">
        <v>404</v>
      </c>
      <c r="N34" s="20" t="s">
        <v>404</v>
      </c>
      <c r="O34" s="18" t="s">
        <v>404</v>
      </c>
      <c r="P34" s="20" t="s">
        <v>404</v>
      </c>
      <c r="Q34" s="18" t="n">
        <v>450.26397851</v>
      </c>
      <c r="R34" s="20" t="n">
        <v>16.82385194</v>
      </c>
    </row>
    <row r="35" spans="1:18">
      <c r="A35" s="15" t="s">
        <v>432</v>
      </c>
      <c r="B35" s="17" t="n">
        <v>6406</v>
      </c>
      <c r="C35" s="18">
        <f>(450.0/B35*100)</f>
        <v/>
      </c>
      <c r="D35" s="19" t="n">
        <v>5956</v>
      </c>
      <c r="E35" s="18" t="n">
        <v>502.95843868</v>
      </c>
      <c r="F35" s="20" t="n">
        <v>2.33150834</v>
      </c>
      <c r="G35" s="18" t="n">
        <v>512.7954353</v>
      </c>
      <c r="H35" s="20" t="n">
        <v>1.95607865</v>
      </c>
      <c r="I35" s="18" t="n">
        <v>480.29015198</v>
      </c>
      <c r="J35" s="20" t="n">
        <v>4.18430938</v>
      </c>
      <c r="K35" s="18" t="s">
        <v>404</v>
      </c>
      <c r="L35" s="20" t="s">
        <v>404</v>
      </c>
      <c r="M35" s="18" t="s">
        <v>404</v>
      </c>
      <c r="N35" s="20" t="s">
        <v>404</v>
      </c>
      <c r="O35" s="18" t="s">
        <v>404</v>
      </c>
      <c r="P35" s="20" t="s">
        <v>404</v>
      </c>
      <c r="Q35" s="18" t="n">
        <v>487.31502887</v>
      </c>
      <c r="R35" s="20" t="n">
        <v>6.56402978</v>
      </c>
    </row>
    <row r="36" spans="1:18">
      <c r="A36" s="15" t="s">
        <v>433</v>
      </c>
      <c r="B36" s="17" t="n">
        <v>6736</v>
      </c>
      <c r="C36" s="18">
        <f>(595.0/B36*100)</f>
        <v/>
      </c>
      <c r="D36" s="19" t="n">
        <v>6141</v>
      </c>
      <c r="E36" s="18" t="n">
        <v>497.64629547</v>
      </c>
      <c r="F36" s="20" t="n">
        <v>4.33648213</v>
      </c>
      <c r="G36" s="18" t="n">
        <v>495.55693292</v>
      </c>
      <c r="H36" s="20" t="n">
        <v>3.43130971</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500.95291809</v>
      </c>
      <c r="F37" s="20" t="n">
        <v>3.81425334</v>
      </c>
      <c r="G37" s="18" t="n">
        <v>495.59603479</v>
      </c>
      <c r="H37" s="20" t="n">
        <v>5.7892728</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475.7803481</v>
      </c>
      <c r="F38" s="20" t="n">
        <v>8.31863214</v>
      </c>
      <c r="G38" s="18" t="n">
        <v>495.39376435</v>
      </c>
      <c r="H38" s="20" t="n">
        <v>4.86276404</v>
      </c>
      <c r="I38" s="18" t="n">
        <v>525.09157312</v>
      </c>
      <c r="J38" s="20" t="n">
        <v>12.39842</v>
      </c>
      <c r="K38" s="18" t="s">
        <v>404</v>
      </c>
      <c r="L38" s="20" t="s">
        <v>404</v>
      </c>
      <c r="M38" s="18" t="s">
        <v>404</v>
      </c>
      <c r="N38" s="20" t="s">
        <v>404</v>
      </c>
      <c r="O38" s="18" t="s">
        <v>404</v>
      </c>
      <c r="P38" s="20" t="s">
        <v>404</v>
      </c>
      <c r="Q38" s="18" t="n">
        <v>499.81236062</v>
      </c>
      <c r="R38" s="20" t="n">
        <v>15.04895996</v>
      </c>
    </row>
    <row r="39" spans="1:18">
      <c r="A39" s="15" t="s">
        <v>436</v>
      </c>
      <c r="B39" s="17" t="n">
        <v>5895</v>
      </c>
      <c r="C39" s="18">
        <f>(0.0/B39*100)</f>
        <v/>
      </c>
      <c r="D39" s="19" t="n">
        <v>5895</v>
      </c>
      <c r="E39" s="18" t="n">
        <v>432.03576835</v>
      </c>
      <c r="F39" s="20" t="n">
        <v>5.1252238</v>
      </c>
      <c r="G39" s="18" t="n">
        <v>421.10088869</v>
      </c>
      <c r="H39" s="20" t="n">
        <v>9.88624035</v>
      </c>
      <c r="I39" s="18" t="n">
        <v>359.11838086</v>
      </c>
      <c r="J39" s="20" t="n">
        <v>15.27397869</v>
      </c>
      <c r="K39" s="18" t="s">
        <v>404</v>
      </c>
      <c r="L39" s="20" t="s">
        <v>404</v>
      </c>
      <c r="M39" s="18" t="s">
        <v>404</v>
      </c>
      <c r="N39" s="20" t="s">
        <v>404</v>
      </c>
      <c r="O39" s="18" t="s">
        <v>404</v>
      </c>
      <c r="P39" s="20" t="s">
        <v>404</v>
      </c>
      <c r="Q39" s="18" t="n">
        <v>411.16282084</v>
      </c>
      <c r="R39" s="20" t="n">
        <v>9.35649913</v>
      </c>
    </row>
    <row r="40" spans="1:18">
      <c r="A40" s="15" t="s">
        <v>437</v>
      </c>
      <c r="B40" s="17" t="n">
        <v>14157</v>
      </c>
      <c r="C40" s="18">
        <f>(2954.0/B40*100)</f>
        <v/>
      </c>
      <c r="D40" s="19" t="n">
        <v>11203</v>
      </c>
      <c r="E40" s="18" t="n">
        <v>499.57902998</v>
      </c>
      <c r="F40" s="20" t="n">
        <v>3.70881382</v>
      </c>
      <c r="G40" s="18" t="n">
        <v>506.45263774</v>
      </c>
      <c r="H40" s="20" t="n">
        <v>9.186779680000001</v>
      </c>
      <c r="I40" s="18" t="n">
        <v>483.71200776</v>
      </c>
      <c r="J40" s="20" t="n">
        <v>6.54103373</v>
      </c>
      <c r="K40" s="18" t="s">
        <v>404</v>
      </c>
      <c r="L40" s="20" t="s">
        <v>404</v>
      </c>
      <c r="M40" s="18" t="s">
        <v>404</v>
      </c>
      <c r="N40" s="20" t="s">
        <v>404</v>
      </c>
      <c r="O40" s="18" t="s">
        <v>404</v>
      </c>
      <c r="P40" s="20" t="s">
        <v>404</v>
      </c>
      <c r="Q40" s="18" t="n">
        <v>517.4358476899999</v>
      </c>
      <c r="R40" s="20" t="n">
        <v>20.48001445</v>
      </c>
    </row>
    <row r="41" spans="1:18">
      <c r="A41" s="15" t="s">
        <v>438</v>
      </c>
      <c r="B41" s="17" t="n">
        <v>5712</v>
      </c>
      <c r="C41" s="18">
        <f>(99.0/B41*100)</f>
        <v/>
      </c>
      <c r="D41" s="19" t="n">
        <v>5613</v>
      </c>
      <c r="E41" s="18" t="n">
        <v>495.6106924</v>
      </c>
      <c r="F41" s="20" t="n">
        <v>3.47979478</v>
      </c>
      <c r="G41" s="18" t="n">
        <v>526.50454827</v>
      </c>
      <c r="H41" s="20" t="n">
        <v>9.636706780000001</v>
      </c>
      <c r="I41" s="18" t="n">
        <v>506.97269963</v>
      </c>
      <c r="J41" s="20" t="n">
        <v>26.30302106</v>
      </c>
      <c r="K41" s="18" t="s">
        <v>404</v>
      </c>
      <c r="L41" s="20" t="s">
        <v>404</v>
      </c>
      <c r="M41" s="18" t="s">
        <v>404</v>
      </c>
      <c r="N41" s="20" t="s">
        <v>404</v>
      </c>
      <c r="O41" s="18" t="s">
        <v>404</v>
      </c>
      <c r="P41" s="20" t="s">
        <v>404</v>
      </c>
      <c r="Q41" s="18" t="n">
        <v>497.22367325</v>
      </c>
      <c r="R41" s="20" t="n">
        <v>24.12817308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401.10343597</v>
      </c>
      <c r="F44" s="20" t="n">
        <v>5.47902641</v>
      </c>
      <c r="G44" s="18" t="n">
        <v>409.37122806</v>
      </c>
      <c r="H44" s="20" t="n">
        <v>6.74436195</v>
      </c>
      <c r="I44" s="18" t="s">
        <v>404</v>
      </c>
      <c r="J44" s="20" t="s">
        <v>404</v>
      </c>
      <c r="K44" s="18" t="s">
        <v>404</v>
      </c>
      <c r="L44" s="20" t="s">
        <v>404</v>
      </c>
      <c r="M44" s="18" t="s">
        <v>404</v>
      </c>
      <c r="N44" s="20" t="s">
        <v>404</v>
      </c>
      <c r="O44" s="18" t="s">
        <v>404</v>
      </c>
      <c r="P44" s="20" t="s">
        <v>404</v>
      </c>
      <c r="Q44" s="18" t="n">
        <v>421.12482746</v>
      </c>
      <c r="R44" s="20" t="n">
        <v>8.418512440000001</v>
      </c>
    </row>
    <row r="45" spans="1:18">
      <c r="A45" s="15" t="s">
        <v>442</v>
      </c>
      <c r="B45" s="17" t="n">
        <v>5519</v>
      </c>
      <c r="C45" s="18">
        <f>(0.0/B45*100)</f>
        <v/>
      </c>
      <c r="D45" s="19" t="n">
        <v>5519</v>
      </c>
      <c r="E45" s="18" t="n">
        <v>345.48239615</v>
      </c>
      <c r="F45" s="20" t="n">
        <v>3.48863426</v>
      </c>
      <c r="G45" s="18" t="n">
        <v>359.46704256</v>
      </c>
      <c r="H45" s="20" t="n">
        <v>7.37862834</v>
      </c>
      <c r="I45" s="18" t="s">
        <v>404</v>
      </c>
      <c r="J45" s="20" t="s">
        <v>404</v>
      </c>
      <c r="K45" s="18" t="s">
        <v>404</v>
      </c>
      <c r="L45" s="20" t="s">
        <v>404</v>
      </c>
      <c r="M45" s="18" t="s">
        <v>404</v>
      </c>
      <c r="N45" s="20" t="s">
        <v>404</v>
      </c>
      <c r="O45" s="18" t="s">
        <v>404</v>
      </c>
      <c r="P45" s="20" t="s">
        <v>404</v>
      </c>
      <c r="Q45" s="18" t="n">
        <v>354.73803443</v>
      </c>
      <c r="R45" s="20" t="n">
        <v>22.76729672</v>
      </c>
    </row>
    <row r="46" spans="1:18">
      <c r="A46" s="15" t="s">
        <v>443</v>
      </c>
      <c r="B46" s="17" t="n">
        <v>23141</v>
      </c>
      <c r="C46" s="18">
        <f>(5517.0/B46*100)</f>
        <v/>
      </c>
      <c r="D46" s="19" t="n">
        <v>17624</v>
      </c>
      <c r="E46" s="18" t="n">
        <v>417.09395826</v>
      </c>
      <c r="F46" s="20" t="n">
        <v>3.88104515</v>
      </c>
      <c r="G46" s="18" t="n">
        <v>421.50654078</v>
      </c>
      <c r="H46" s="20" t="n">
        <v>5.42857876</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429.7254522</v>
      </c>
      <c r="F47" s="20" t="n">
        <v>7.13084686</v>
      </c>
      <c r="G47" s="18" t="n">
        <v>434.77707892</v>
      </c>
      <c r="H47" s="20" t="n">
        <v>8.867004489999999</v>
      </c>
      <c r="I47" s="18" t="n">
        <v>435.53997324</v>
      </c>
      <c r="J47" s="20" t="n">
        <v>34.01666218</v>
      </c>
      <c r="K47" s="18" t="s">
        <v>404</v>
      </c>
      <c r="L47" s="20" t="s">
        <v>404</v>
      </c>
      <c r="M47" s="18" t="s">
        <v>404</v>
      </c>
      <c r="N47" s="20" t="s">
        <v>404</v>
      </c>
      <c r="O47" s="18" t="s">
        <v>404</v>
      </c>
      <c r="P47" s="20" t="s">
        <v>404</v>
      </c>
      <c r="Q47" s="18" t="n">
        <v>427.24970188</v>
      </c>
      <c r="R47" s="20" t="n">
        <v>45.58804011</v>
      </c>
    </row>
    <row r="48" spans="1:18">
      <c r="A48" s="15" t="s">
        <v>445</v>
      </c>
      <c r="B48" s="17" t="n">
        <v>9841</v>
      </c>
      <c r="C48" s="18">
        <f>(40.0/B48*100)</f>
        <v/>
      </c>
      <c r="D48" s="19" t="n">
        <v>9801</v>
      </c>
      <c r="E48" s="18" t="n">
        <v>497.21984842</v>
      </c>
      <c r="F48" s="20" t="n">
        <v>6.34931153</v>
      </c>
      <c r="G48" s="18" t="n">
        <v>489.02137186</v>
      </c>
      <c r="H48" s="20" t="n">
        <v>12.28859901</v>
      </c>
      <c r="I48" s="18" t="n">
        <v>388.42359833</v>
      </c>
      <c r="J48" s="20" t="n">
        <v>11.00937144</v>
      </c>
      <c r="K48" s="18" t="s">
        <v>404</v>
      </c>
      <c r="L48" s="20" t="s">
        <v>404</v>
      </c>
      <c r="M48" s="18" t="s">
        <v>404</v>
      </c>
      <c r="N48" s="20" t="s">
        <v>404</v>
      </c>
      <c r="O48" s="18" t="s">
        <v>404</v>
      </c>
      <c r="P48" s="20" t="s">
        <v>404</v>
      </c>
      <c r="Q48" s="18" t="n">
        <v>477.14309691</v>
      </c>
      <c r="R48" s="20" t="n">
        <v>21.84576835</v>
      </c>
    </row>
    <row r="49" spans="1:18">
      <c r="A49" s="15" t="s">
        <v>446</v>
      </c>
      <c r="B49" s="17" t="n">
        <v>6349</v>
      </c>
      <c r="C49" s="18">
        <f>(52.0/B49*100)</f>
        <v/>
      </c>
      <c r="D49" s="19" t="n">
        <v>6297</v>
      </c>
      <c r="E49" s="18" t="n">
        <v>429.28563653</v>
      </c>
      <c r="F49" s="20" t="n">
        <v>6.00059928</v>
      </c>
      <c r="G49" s="18" t="n">
        <v>420.19884601</v>
      </c>
      <c r="H49" s="20" t="n">
        <v>5.09912419</v>
      </c>
      <c r="I49" s="18" t="s">
        <v>404</v>
      </c>
      <c r="J49" s="20" t="s">
        <v>404</v>
      </c>
      <c r="K49" s="18" t="s">
        <v>404</v>
      </c>
      <c r="L49" s="20" t="s">
        <v>404</v>
      </c>
      <c r="M49" s="18" t="s">
        <v>404</v>
      </c>
      <c r="N49" s="20" t="s">
        <v>404</v>
      </c>
      <c r="O49" s="18" t="s">
        <v>404</v>
      </c>
      <c r="P49" s="20" t="s">
        <v>404</v>
      </c>
      <c r="Q49" s="18" t="n">
        <v>428.3746287</v>
      </c>
      <c r="R49" s="20" t="n">
        <v>7.03936063</v>
      </c>
    </row>
    <row r="50" spans="1:18">
      <c r="A50" s="15" t="s">
        <v>447</v>
      </c>
      <c r="B50" s="17" t="n">
        <v>11795</v>
      </c>
      <c r="C50" s="18">
        <f>(1031.0/B50*100)</f>
        <v/>
      </c>
      <c r="D50" s="19" t="n">
        <v>10764</v>
      </c>
      <c r="E50" s="18" t="n">
        <v>430.23791323</v>
      </c>
      <c r="F50" s="20" t="n">
        <v>3.82011041</v>
      </c>
      <c r="G50" s="18" t="n">
        <v>433.56170132</v>
      </c>
      <c r="H50" s="20" t="n">
        <v>8.848596300000001</v>
      </c>
      <c r="I50" s="18" t="n">
        <v>399.41294536</v>
      </c>
      <c r="J50" s="20" t="n">
        <v>12.82149165</v>
      </c>
      <c r="K50" s="18" t="s">
        <v>404</v>
      </c>
      <c r="L50" s="20" t="s">
        <v>404</v>
      </c>
      <c r="M50" s="18" t="s">
        <v>404</v>
      </c>
      <c r="N50" s="20" t="s">
        <v>404</v>
      </c>
      <c r="O50" s="18" t="s">
        <v>404</v>
      </c>
      <c r="P50" s="20" t="s">
        <v>404</v>
      </c>
      <c r="Q50" s="18" t="n">
        <v>415.81939402</v>
      </c>
      <c r="R50" s="20" t="n">
        <v>13.37788686</v>
      </c>
    </row>
    <row r="51" spans="1:18">
      <c r="A51" s="15" t="s">
        <v>448</v>
      </c>
      <c r="B51" s="17" t="n">
        <v>6866</v>
      </c>
      <c r="C51" s="18">
        <f>(1113.0/B51*100)</f>
        <v/>
      </c>
      <c r="D51" s="19" t="n">
        <v>5753</v>
      </c>
      <c r="E51" s="18" t="n">
        <v>429.63933666</v>
      </c>
      <c r="F51" s="20" t="n">
        <v>8.63784362</v>
      </c>
      <c r="G51" s="18" t="n">
        <v>428.19478078</v>
      </c>
      <c r="H51" s="20" t="n">
        <v>3.92024088</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487.38650654</v>
      </c>
      <c r="F52" s="20" t="n">
        <v>7.43197973</v>
      </c>
      <c r="G52" s="18" t="n">
        <v>488.99479817</v>
      </c>
      <c r="H52" s="20" t="n">
        <v>4.5119793</v>
      </c>
      <c r="I52" s="18" t="n">
        <v>465.87873121</v>
      </c>
      <c r="J52" s="20" t="n">
        <v>16.24037473</v>
      </c>
      <c r="K52" s="18" t="s">
        <v>404</v>
      </c>
      <c r="L52" s="20" t="s">
        <v>404</v>
      </c>
      <c r="M52" s="18" t="s">
        <v>404</v>
      </c>
      <c r="N52" s="20" t="s">
        <v>404</v>
      </c>
      <c r="O52" s="18" t="s">
        <v>404</v>
      </c>
      <c r="P52" s="20" t="s">
        <v>404</v>
      </c>
      <c r="Q52" s="18" t="n">
        <v>470.33753296</v>
      </c>
      <c r="R52" s="20" t="n">
        <v>17.63762582</v>
      </c>
    </row>
    <row r="53" spans="1:18">
      <c r="A53" s="15" t="s">
        <v>450</v>
      </c>
      <c r="B53" s="17" t="n">
        <v>5571</v>
      </c>
      <c r="C53" s="18">
        <f>(0.0/B53*100)</f>
        <v/>
      </c>
      <c r="D53" s="19" t="n">
        <v>5571</v>
      </c>
      <c r="E53" s="18" t="n">
        <v>455.77009089</v>
      </c>
      <c r="F53" s="20" t="n">
        <v>4.70441232</v>
      </c>
      <c r="G53" s="18" t="n">
        <v>443.27747639</v>
      </c>
      <c r="H53" s="20" t="n">
        <v>1.89433092</v>
      </c>
      <c r="I53" s="18" t="n">
        <v>356.7909233</v>
      </c>
      <c r="J53" s="20" t="n">
        <v>9.763562840000001</v>
      </c>
      <c r="K53" s="18" t="s">
        <v>404</v>
      </c>
      <c r="L53" s="20" t="s">
        <v>404</v>
      </c>
      <c r="M53" s="18" t="s">
        <v>404</v>
      </c>
      <c r="N53" s="20" t="s">
        <v>404</v>
      </c>
      <c r="O53" s="18" t="s">
        <v>404</v>
      </c>
      <c r="P53" s="20" t="s">
        <v>404</v>
      </c>
      <c r="Q53" s="18" t="n">
        <v>434.84722658</v>
      </c>
      <c r="R53" s="20" t="n">
        <v>3.40232048</v>
      </c>
    </row>
    <row r="54" spans="1:18">
      <c r="A54" s="15" t="s">
        <v>451</v>
      </c>
      <c r="B54" s="17" t="n">
        <v>4740</v>
      </c>
      <c r="C54" s="18">
        <f>(199.0/B54*100)</f>
        <v/>
      </c>
      <c r="D54" s="19" t="n">
        <v>4541</v>
      </c>
      <c r="E54" s="18" t="n">
        <v>354.04528438</v>
      </c>
      <c r="F54" s="20" t="n">
        <v>7.71136855</v>
      </c>
      <c r="G54" s="18" t="n">
        <v>367.96144962</v>
      </c>
      <c r="H54" s="20" t="n">
        <v>7.42078383</v>
      </c>
      <c r="I54" s="18" t="n">
        <v>313.90560392</v>
      </c>
      <c r="J54" s="20" t="n">
        <v>7.82370634</v>
      </c>
      <c r="K54" s="18" t="s">
        <v>404</v>
      </c>
      <c r="L54" s="20" t="s">
        <v>404</v>
      </c>
      <c r="M54" s="18" t="s">
        <v>404</v>
      </c>
      <c r="N54" s="20" t="s">
        <v>404</v>
      </c>
      <c r="O54" s="18" t="s">
        <v>404</v>
      </c>
      <c r="P54" s="20" t="s">
        <v>404</v>
      </c>
      <c r="Q54" s="18" t="n">
        <v>373.66182723</v>
      </c>
      <c r="R54" s="20" t="n">
        <v>8.71351831</v>
      </c>
    </row>
    <row r="55" spans="1:18">
      <c r="A55" s="15" t="s">
        <v>452</v>
      </c>
      <c r="B55" s="17" t="n">
        <v>5316</v>
      </c>
      <c r="C55" s="18">
        <f>(43.0/B55*100)</f>
        <v/>
      </c>
      <c r="D55" s="19" t="n">
        <v>5273</v>
      </c>
      <c r="E55" s="18" t="n">
        <v>393.21875558</v>
      </c>
      <c r="F55" s="20" t="n">
        <v>5.84668753</v>
      </c>
      <c r="G55" s="18" t="n">
        <v>416.15991398</v>
      </c>
      <c r="H55" s="20" t="n">
        <v>5.78437518</v>
      </c>
      <c r="I55" s="18" t="s">
        <v>404</v>
      </c>
      <c r="J55" s="20" t="s">
        <v>404</v>
      </c>
      <c r="K55" s="18" t="s">
        <v>404</v>
      </c>
      <c r="L55" s="20" t="s">
        <v>404</v>
      </c>
      <c r="M55" s="18" t="s">
        <v>404</v>
      </c>
      <c r="N55" s="20" t="s">
        <v>404</v>
      </c>
      <c r="O55" s="18" t="s">
        <v>404</v>
      </c>
      <c r="P55" s="20" t="s">
        <v>404</v>
      </c>
      <c r="Q55" s="18" t="n">
        <v>399.95400447</v>
      </c>
      <c r="R55" s="20" t="n">
        <v>6.03799204</v>
      </c>
    </row>
    <row r="56" spans="1:18">
      <c r="A56" s="15" t="s">
        <v>453</v>
      </c>
      <c r="B56" s="17" t="n">
        <v>5359</v>
      </c>
      <c r="C56" s="18">
        <f>(0.0/B56*100)</f>
        <v/>
      </c>
      <c r="D56" s="19" t="n">
        <v>5359</v>
      </c>
      <c r="E56" s="18" t="n">
        <v>521.10261715</v>
      </c>
      <c r="F56" s="20" t="n">
        <v>5.03689932</v>
      </c>
      <c r="G56" s="18" t="n">
        <v>533.90749965</v>
      </c>
      <c r="H56" s="20" t="n">
        <v>5.02655232</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402.30642384</v>
      </c>
      <c r="F57" s="20" t="n">
        <v>3.77515236</v>
      </c>
      <c r="G57" s="18" t="n">
        <v>388.87390735</v>
      </c>
      <c r="H57" s="20" t="n">
        <v>6.84170742</v>
      </c>
      <c r="I57" s="18" t="s">
        <v>404</v>
      </c>
      <c r="J57" s="20" t="s">
        <v>404</v>
      </c>
      <c r="K57" s="18" t="s">
        <v>404</v>
      </c>
      <c r="L57" s="20" t="s">
        <v>404</v>
      </c>
      <c r="M57" s="18" t="s">
        <v>404</v>
      </c>
      <c r="N57" s="20" t="s">
        <v>404</v>
      </c>
      <c r="O57" s="18" t="s">
        <v>404</v>
      </c>
      <c r="P57" s="20" t="s">
        <v>404</v>
      </c>
      <c r="Q57" s="18" t="n">
        <v>394.59227516</v>
      </c>
      <c r="R57" s="20" t="n">
        <v>14.18790892</v>
      </c>
    </row>
    <row r="58" spans="1:18">
      <c r="A58" s="15" t="s">
        <v>455</v>
      </c>
      <c r="B58" s="17" t="n">
        <v>7267</v>
      </c>
      <c r="C58" s="18">
        <f>(0.0/B58*100)</f>
        <v/>
      </c>
      <c r="D58" s="19" t="n">
        <v>7267</v>
      </c>
      <c r="E58" s="18" t="n">
        <v>416.08329951</v>
      </c>
      <c r="F58" s="20" t="n">
        <v>5.32485595</v>
      </c>
      <c r="G58" s="18" t="n">
        <v>401.30860305</v>
      </c>
      <c r="H58" s="20" t="n">
        <v>8.377009960000001</v>
      </c>
      <c r="I58" s="18" t="s">
        <v>404</v>
      </c>
      <c r="J58" s="20" t="s">
        <v>404</v>
      </c>
      <c r="K58" s="18" t="s">
        <v>404</v>
      </c>
      <c r="L58" s="20" t="s">
        <v>404</v>
      </c>
      <c r="M58" s="18" t="s">
        <v>404</v>
      </c>
      <c r="N58" s="20" t="s">
        <v>404</v>
      </c>
      <c r="O58" s="18" t="s">
        <v>404</v>
      </c>
      <c r="P58" s="20" t="s">
        <v>404</v>
      </c>
      <c r="Q58" s="18" t="n">
        <v>399.81864943</v>
      </c>
      <c r="R58" s="20" t="n">
        <v>5.79012303</v>
      </c>
    </row>
    <row r="59" spans="1:18">
      <c r="A59" s="15" t="s">
        <v>456</v>
      </c>
      <c r="B59" s="17" t="n">
        <v>4826</v>
      </c>
      <c r="C59" s="18">
        <f>(0.0/B59*100)</f>
        <v/>
      </c>
      <c r="D59" s="19" t="n">
        <v>4826</v>
      </c>
      <c r="E59" s="18" t="n">
        <v>336.2412548</v>
      </c>
      <c r="F59" s="20" t="n">
        <v>2.57042484</v>
      </c>
      <c r="G59" s="18" t="n">
        <v>355.19530552</v>
      </c>
      <c r="H59" s="20" t="n">
        <v>2.75092929</v>
      </c>
      <c r="I59" s="18" t="s">
        <v>404</v>
      </c>
      <c r="J59" s="20" t="s">
        <v>404</v>
      </c>
      <c r="K59" s="18" t="s">
        <v>404</v>
      </c>
      <c r="L59" s="20" t="s">
        <v>404</v>
      </c>
      <c r="M59" s="18" t="s">
        <v>404</v>
      </c>
      <c r="N59" s="20" t="s">
        <v>404</v>
      </c>
      <c r="O59" s="18" t="s">
        <v>404</v>
      </c>
      <c r="P59" s="20" t="s">
        <v>404</v>
      </c>
      <c r="Q59" s="18" t="n">
        <v>351.77405131</v>
      </c>
      <c r="R59" s="20" t="n">
        <v>2.77477857</v>
      </c>
    </row>
    <row r="60" spans="1:18">
      <c r="A60" s="15" t="s">
        <v>457</v>
      </c>
      <c r="B60" s="17" t="n">
        <v>4546</v>
      </c>
      <c r="C60" s="18">
        <f>(0.0/B60*100)</f>
        <v/>
      </c>
      <c r="D60" s="19" t="n">
        <v>4546</v>
      </c>
      <c r="E60" s="18" t="n">
        <v>343.57211661</v>
      </c>
      <c r="F60" s="20" t="n">
        <v>10.35486259</v>
      </c>
      <c r="G60" s="18" t="n">
        <v>360.84431448</v>
      </c>
      <c r="H60" s="20" t="n">
        <v>8.656735279999999</v>
      </c>
      <c r="I60" s="18" t="s">
        <v>404</v>
      </c>
      <c r="J60" s="20" t="s">
        <v>404</v>
      </c>
      <c r="K60" s="18" t="s">
        <v>404</v>
      </c>
      <c r="L60" s="20" t="s">
        <v>404</v>
      </c>
      <c r="M60" s="18" t="s">
        <v>404</v>
      </c>
      <c r="N60" s="20" t="s">
        <v>404</v>
      </c>
      <c r="O60" s="18" t="s">
        <v>404</v>
      </c>
      <c r="P60" s="20" t="s">
        <v>404</v>
      </c>
      <c r="Q60" s="18" t="n">
        <v>341.74779908</v>
      </c>
      <c r="R60" s="20" t="n">
        <v>8.063431749999999</v>
      </c>
    </row>
    <row r="61" spans="1:18">
      <c r="A61" s="15" t="s">
        <v>458</v>
      </c>
      <c r="B61" s="17" t="n">
        <v>6525</v>
      </c>
      <c r="C61" s="18">
        <f>(0.0/B61*100)</f>
        <v/>
      </c>
      <c r="D61" s="19" t="n">
        <v>6525</v>
      </c>
      <c r="E61" s="18" t="n">
        <v>467.58284182</v>
      </c>
      <c r="F61" s="20" t="n">
        <v>3.15613933</v>
      </c>
      <c r="G61" s="18" t="n">
        <v>475.92649564</v>
      </c>
      <c r="H61" s="20" t="n">
        <v>6.87010142</v>
      </c>
      <c r="I61" s="18" t="n">
        <v>407.56193473</v>
      </c>
      <c r="J61" s="20" t="n">
        <v>16.00123892</v>
      </c>
      <c r="K61" s="18" t="s">
        <v>404</v>
      </c>
      <c r="L61" s="20" t="s">
        <v>404</v>
      </c>
      <c r="M61" s="18" t="s">
        <v>404</v>
      </c>
      <c r="N61" s="20" t="s">
        <v>404</v>
      </c>
      <c r="O61" s="18" t="s">
        <v>404</v>
      </c>
      <c r="P61" s="20" t="s">
        <v>404</v>
      </c>
      <c r="Q61" s="18" t="n">
        <v>490.33962976</v>
      </c>
      <c r="R61" s="20" t="n">
        <v>10.9216679</v>
      </c>
    </row>
    <row r="62" spans="1:18">
      <c r="A62" s="15" t="s">
        <v>459</v>
      </c>
      <c r="B62" s="17" t="n">
        <v>4476</v>
      </c>
      <c r="C62" s="18">
        <f>(0.0/B62*100)</f>
        <v/>
      </c>
      <c r="D62" s="19" t="n">
        <v>4476</v>
      </c>
      <c r="E62" s="18" t="n">
        <v>501.34476636</v>
      </c>
      <c r="F62" s="20" t="n">
        <v>2.20036949</v>
      </c>
      <c r="G62" s="18" t="n">
        <v>509.04620616</v>
      </c>
      <c r="H62" s="20" t="n">
        <v>1.5794133</v>
      </c>
      <c r="I62" s="18" t="n">
        <v>461.5479651</v>
      </c>
      <c r="J62" s="20" t="n">
        <v>17.11138355</v>
      </c>
      <c r="K62" s="18" t="s">
        <v>404</v>
      </c>
      <c r="L62" s="20" t="s">
        <v>404</v>
      </c>
      <c r="M62" s="18" t="s">
        <v>404</v>
      </c>
      <c r="N62" s="20" t="s">
        <v>404</v>
      </c>
      <c r="O62" s="18" t="s">
        <v>404</v>
      </c>
      <c r="P62" s="20" t="s">
        <v>404</v>
      </c>
      <c r="Q62" s="18" t="n">
        <v>545.51405325</v>
      </c>
      <c r="R62" s="20" t="n">
        <v>6.38790378</v>
      </c>
    </row>
    <row r="63" spans="1:18">
      <c r="A63" s="15" t="s">
        <v>460</v>
      </c>
      <c r="B63" s="17" t="n">
        <v>5324</v>
      </c>
      <c r="C63" s="18">
        <f>(0.0/B63*100)</f>
        <v/>
      </c>
      <c r="D63" s="19" t="n">
        <v>5324</v>
      </c>
      <c r="E63" s="18" t="n">
        <v>345.60405484</v>
      </c>
      <c r="F63" s="20" t="n">
        <v>2.65359798</v>
      </c>
      <c r="G63" s="18" t="n">
        <v>358.77188235</v>
      </c>
      <c r="H63" s="20" t="n">
        <v>2.41353616</v>
      </c>
      <c r="I63" s="18" t="s">
        <v>404</v>
      </c>
      <c r="J63" s="20" t="s">
        <v>404</v>
      </c>
      <c r="K63" s="18" t="s">
        <v>404</v>
      </c>
      <c r="L63" s="20" t="s">
        <v>404</v>
      </c>
      <c r="M63" s="18" t="s">
        <v>404</v>
      </c>
      <c r="N63" s="20" t="s">
        <v>404</v>
      </c>
      <c r="O63" s="18" t="s">
        <v>404</v>
      </c>
      <c r="P63" s="20" t="s">
        <v>404</v>
      </c>
      <c r="Q63" s="18" t="n">
        <v>353.11254024</v>
      </c>
      <c r="R63" s="20" t="n">
        <v>2.94807607</v>
      </c>
    </row>
    <row r="64" spans="1:18">
      <c r="A64" s="15" t="s">
        <v>461</v>
      </c>
      <c r="B64" s="17" t="n">
        <v>3634</v>
      </c>
      <c r="C64" s="18">
        <f>(27.0/B64*100)</f>
        <v/>
      </c>
      <c r="D64" s="19" t="n">
        <v>3607</v>
      </c>
      <c r="E64" s="18" t="n">
        <v>454.80696383</v>
      </c>
      <c r="F64" s="20" t="n">
        <v>2.81073951</v>
      </c>
      <c r="G64" s="18" t="n">
        <v>431.20779096</v>
      </c>
      <c r="H64" s="20" t="n">
        <v>2.80053034</v>
      </c>
      <c r="I64" s="18" t="s">
        <v>404</v>
      </c>
      <c r="J64" s="20" t="s">
        <v>404</v>
      </c>
      <c r="K64" s="18" t="s">
        <v>404</v>
      </c>
      <c r="L64" s="20" t="s">
        <v>404</v>
      </c>
      <c r="M64" s="18" t="s">
        <v>404</v>
      </c>
      <c r="N64" s="20" t="s">
        <v>404</v>
      </c>
      <c r="O64" s="18" t="s">
        <v>404</v>
      </c>
      <c r="P64" s="20" t="s">
        <v>404</v>
      </c>
      <c r="Q64" s="18" t="n">
        <v>470.8890142</v>
      </c>
      <c r="R64" s="20" t="n">
        <v>4.82896881</v>
      </c>
    </row>
    <row r="65" spans="1:18">
      <c r="A65" s="15" t="s">
        <v>462</v>
      </c>
      <c r="B65" s="17" t="n">
        <v>5325</v>
      </c>
      <c r="C65" s="18">
        <f>(0.0/B65*100)</f>
        <v/>
      </c>
      <c r="D65" s="19" t="n">
        <v>5325</v>
      </c>
      <c r="E65" s="18" t="n">
        <v>414.8844875</v>
      </c>
      <c r="F65" s="20" t="n">
        <v>3.49810034</v>
      </c>
      <c r="G65" s="18" t="n">
        <v>415.38717366</v>
      </c>
      <c r="H65" s="20" t="n">
        <v>5.96424379</v>
      </c>
      <c r="I65" s="18" t="s">
        <v>404</v>
      </c>
      <c r="J65" s="20" t="s">
        <v>404</v>
      </c>
      <c r="K65" s="18" t="s">
        <v>404</v>
      </c>
      <c r="L65" s="20" t="s">
        <v>404</v>
      </c>
      <c r="M65" s="18" t="s">
        <v>404</v>
      </c>
      <c r="N65" s="20" t="s">
        <v>404</v>
      </c>
      <c r="O65" s="18" t="s">
        <v>404</v>
      </c>
      <c r="P65" s="20" t="s">
        <v>404</v>
      </c>
      <c r="Q65" s="18" t="n">
        <v>462.75926242</v>
      </c>
      <c r="R65" s="20" t="n">
        <v>26.6360526</v>
      </c>
    </row>
    <row r="66" spans="1:18">
      <c r="A66" s="15" t="s">
        <v>463</v>
      </c>
      <c r="B66" s="17" t="n">
        <v>5665</v>
      </c>
      <c r="C66" s="18">
        <f>(0.0/B66*100)</f>
        <v/>
      </c>
      <c r="D66" s="19" t="n">
        <v>5665</v>
      </c>
      <c r="E66" s="18" t="n">
        <v>418.32269471</v>
      </c>
      <c r="F66" s="20" t="n">
        <v>2.28188377</v>
      </c>
      <c r="G66" s="18" t="n">
        <v>434.50269279</v>
      </c>
      <c r="H66" s="20" t="n">
        <v>1.96208291</v>
      </c>
      <c r="I66" s="18" t="n">
        <v>401.1198273</v>
      </c>
      <c r="J66" s="20" t="n">
        <v>8.40525079</v>
      </c>
      <c r="K66" s="18" t="s">
        <v>404</v>
      </c>
      <c r="L66" s="20" t="s">
        <v>404</v>
      </c>
      <c r="M66" s="18" t="s">
        <v>404</v>
      </c>
      <c r="N66" s="20" t="s">
        <v>404</v>
      </c>
      <c r="O66" s="18" t="s">
        <v>404</v>
      </c>
      <c r="P66" s="20" t="s">
        <v>404</v>
      </c>
      <c r="Q66" s="18" t="n">
        <v>419.71562848</v>
      </c>
      <c r="R66" s="20" t="n">
        <v>3.70794004</v>
      </c>
    </row>
    <row r="67" spans="1:18">
      <c r="A67" s="15" t="s">
        <v>464</v>
      </c>
      <c r="B67" s="17" t="n">
        <v>6971</v>
      </c>
      <c r="C67" s="18">
        <f>(0.0/B67*100)</f>
        <v/>
      </c>
      <c r="D67" s="19" t="n">
        <v>6971</v>
      </c>
      <c r="E67" s="18" t="n">
        <v>392.57052091</v>
      </c>
      <c r="F67" s="20" t="n">
        <v>5.67061963</v>
      </c>
      <c r="G67" s="18" t="n">
        <v>400.18115374</v>
      </c>
      <c r="H67" s="20" t="n">
        <v>5.10107282</v>
      </c>
      <c r="I67" s="18" t="n">
        <v>365.65704791</v>
      </c>
      <c r="J67" s="20" t="n">
        <v>12.57179229</v>
      </c>
      <c r="K67" s="18" t="s">
        <v>404</v>
      </c>
      <c r="L67" s="20" t="s">
        <v>404</v>
      </c>
      <c r="M67" s="18" t="s">
        <v>404</v>
      </c>
      <c r="N67" s="20" t="s">
        <v>404</v>
      </c>
      <c r="O67" s="18" t="s">
        <v>404</v>
      </c>
      <c r="P67" s="20" t="s">
        <v>404</v>
      </c>
      <c r="Q67" s="18" t="n">
        <v>405.03517253</v>
      </c>
      <c r="R67" s="20" t="n">
        <v>8.1996181</v>
      </c>
    </row>
    <row r="68" spans="1:18">
      <c r="A68" s="15" t="s">
        <v>465</v>
      </c>
      <c r="B68" s="17" t="n">
        <v>12083</v>
      </c>
      <c r="C68" s="18">
        <f>(0.0/B68*100)</f>
        <v/>
      </c>
      <c r="D68" s="19" t="n">
        <v>12083</v>
      </c>
      <c r="E68" s="18" t="n">
        <v>394.1402016</v>
      </c>
      <c r="F68" s="20" t="n">
        <v>1.17802603</v>
      </c>
      <c r="G68" s="18" t="n">
        <v>426.99315112</v>
      </c>
      <c r="H68" s="20" t="n">
        <v>2.35894594</v>
      </c>
      <c r="I68" s="18" t="n">
        <v>419.08063999</v>
      </c>
      <c r="J68" s="20" t="n">
        <v>12.98040002</v>
      </c>
      <c r="K68" s="18" t="s">
        <v>404</v>
      </c>
      <c r="L68" s="20" t="s">
        <v>404</v>
      </c>
      <c r="M68" s="18" t="s">
        <v>404</v>
      </c>
      <c r="N68" s="20" t="s">
        <v>404</v>
      </c>
      <c r="O68" s="18" t="s">
        <v>404</v>
      </c>
      <c r="P68" s="20" t="s">
        <v>404</v>
      </c>
      <c r="Q68" s="18" t="n">
        <v>433.36317936</v>
      </c>
      <c r="R68" s="20" t="n">
        <v>7.36083969</v>
      </c>
    </row>
    <row r="69" spans="1:18">
      <c r="A69" s="15" t="s">
        <v>466</v>
      </c>
      <c r="B69" s="17" t="n">
        <v>4876</v>
      </c>
      <c r="C69" s="18">
        <f>(0.0/B69*100)</f>
        <v/>
      </c>
      <c r="D69" s="19" t="n">
        <v>4876</v>
      </c>
      <c r="E69" s="18" t="n">
        <v>435.83288712</v>
      </c>
      <c r="F69" s="20" t="n">
        <v>4.86733079</v>
      </c>
      <c r="G69" s="18" t="n">
        <v>435.61858289</v>
      </c>
      <c r="H69" s="20" t="n">
        <v>10.45461619</v>
      </c>
      <c r="I69" s="18" t="s">
        <v>404</v>
      </c>
      <c r="J69" s="20" t="s">
        <v>404</v>
      </c>
      <c r="K69" s="18" t="s">
        <v>404</v>
      </c>
      <c r="L69" s="20" t="s">
        <v>404</v>
      </c>
      <c r="M69" s="18" t="s">
        <v>404</v>
      </c>
      <c r="N69" s="20" t="s">
        <v>404</v>
      </c>
      <c r="O69" s="18" t="s">
        <v>404</v>
      </c>
      <c r="P69" s="20" t="s">
        <v>404</v>
      </c>
      <c r="Q69" s="18" t="n">
        <v>411.09366807</v>
      </c>
      <c r="R69" s="20" t="n">
        <v>15.63819976</v>
      </c>
    </row>
    <row r="70" spans="1:18">
      <c r="A70" s="15" t="s">
        <v>467</v>
      </c>
      <c r="B70" s="17" t="n">
        <v>6036</v>
      </c>
      <c r="C70" s="18">
        <f>(0.0/B70*100)</f>
        <v/>
      </c>
      <c r="D70" s="19" t="n">
        <v>6036</v>
      </c>
      <c r="E70" s="18" t="n">
        <v>495.39697154</v>
      </c>
      <c r="F70" s="20" t="n">
        <v>3.2707805</v>
      </c>
      <c r="G70" s="18" t="n">
        <v>487.55826868</v>
      </c>
      <c r="H70" s="20" t="n">
        <v>9.53745496</v>
      </c>
      <c r="I70" s="18" t="s">
        <v>404</v>
      </c>
      <c r="J70" s="20" t="s">
        <v>404</v>
      </c>
      <c r="K70" s="18" t="s">
        <v>404</v>
      </c>
      <c r="L70" s="20" t="s">
        <v>404</v>
      </c>
      <c r="M70" s="18" t="s">
        <v>404</v>
      </c>
      <c r="N70" s="20" t="s">
        <v>404</v>
      </c>
      <c r="O70" s="18" t="s">
        <v>404</v>
      </c>
      <c r="P70" s="20" t="s">
        <v>404</v>
      </c>
      <c r="Q70" s="18" t="n">
        <v>460.5804956</v>
      </c>
      <c r="R70" s="20" t="n">
        <v>9.12931871</v>
      </c>
    </row>
    <row r="71" spans="1:18">
      <c r="A71" s="15" t="s">
        <v>468</v>
      </c>
      <c r="B71" s="17" t="n">
        <v>6115</v>
      </c>
      <c r="C71" s="18">
        <f>(0.0/B71*100)</f>
        <v/>
      </c>
      <c r="D71" s="19" t="n">
        <v>6115</v>
      </c>
      <c r="E71" s="18" t="n">
        <v>534.49156507</v>
      </c>
      <c r="F71" s="20" t="n">
        <v>1.71980471</v>
      </c>
      <c r="G71" s="18" t="n">
        <v>551.72336531</v>
      </c>
      <c r="H71" s="20" t="n">
        <v>3.90647697</v>
      </c>
      <c r="I71" s="18" t="n">
        <v>477.62548649</v>
      </c>
      <c r="J71" s="20" t="n">
        <v>16.94240927</v>
      </c>
      <c r="K71" s="18" t="s">
        <v>404</v>
      </c>
      <c r="L71" s="20" t="s">
        <v>404</v>
      </c>
      <c r="M71" s="18" t="s">
        <v>404</v>
      </c>
      <c r="N71" s="20" t="s">
        <v>404</v>
      </c>
      <c r="O71" s="18" t="s">
        <v>404</v>
      </c>
      <c r="P71" s="20" t="s">
        <v>404</v>
      </c>
      <c r="Q71" s="18" t="n">
        <v>487.92209136</v>
      </c>
      <c r="R71" s="20" t="n">
        <v>9.56760059</v>
      </c>
    </row>
    <row r="72" spans="1:18">
      <c r="A72" s="15" t="s">
        <v>469</v>
      </c>
      <c r="B72" s="17" t="n">
        <v>7708</v>
      </c>
      <c r="C72" s="18">
        <f>(0.0/B72*100)</f>
        <v/>
      </c>
      <c r="D72" s="19" t="n">
        <v>7708</v>
      </c>
      <c r="E72" s="18" t="n">
        <v>495.86133644</v>
      </c>
      <c r="F72" s="20" t="n">
        <v>4.52473041</v>
      </c>
      <c r="G72" s="18" t="n">
        <v>500.74663052</v>
      </c>
      <c r="H72" s="20" t="n">
        <v>5.58197947</v>
      </c>
      <c r="I72" s="18" t="n">
        <v>426.00518293</v>
      </c>
      <c r="J72" s="20" t="n">
        <v>18.70621183</v>
      </c>
      <c r="K72" s="18" t="s">
        <v>404</v>
      </c>
      <c r="L72" s="20" t="s">
        <v>404</v>
      </c>
      <c r="M72" s="18" t="s">
        <v>404</v>
      </c>
      <c r="N72" s="20" t="s">
        <v>404</v>
      </c>
      <c r="O72" s="18" t="s">
        <v>404</v>
      </c>
      <c r="P72" s="20" t="s">
        <v>404</v>
      </c>
      <c r="Q72" s="18" t="n">
        <v>518.66592088</v>
      </c>
      <c r="R72" s="20" t="n">
        <v>9.77663158</v>
      </c>
    </row>
    <row r="73" spans="1:18">
      <c r="A73" s="15" t="s">
        <v>470</v>
      </c>
      <c r="B73" s="17" t="n">
        <v>8249</v>
      </c>
      <c r="C73" s="18">
        <f>(0.0/B73*100)</f>
        <v/>
      </c>
      <c r="D73" s="19" t="n">
        <v>8249</v>
      </c>
      <c r="E73" s="18" t="n">
        <v>411.67107026</v>
      </c>
      <c r="F73" s="20" t="n">
        <v>3.9314638</v>
      </c>
      <c r="G73" s="18" t="n">
        <v>403.01099688</v>
      </c>
      <c r="H73" s="20" t="n">
        <v>6.85004941</v>
      </c>
      <c r="I73" s="18" t="n">
        <v>416.92023458</v>
      </c>
      <c r="J73" s="20" t="n">
        <v>15.6110997</v>
      </c>
      <c r="K73" s="18" t="s">
        <v>404</v>
      </c>
      <c r="L73" s="20" t="s">
        <v>404</v>
      </c>
      <c r="M73" s="18" t="s">
        <v>404</v>
      </c>
      <c r="N73" s="20" t="s">
        <v>404</v>
      </c>
      <c r="O73" s="18" t="s">
        <v>404</v>
      </c>
      <c r="P73" s="20" t="s">
        <v>404</v>
      </c>
      <c r="Q73" s="18" t="n">
        <v>351.84108679</v>
      </c>
      <c r="R73" s="20" t="n">
        <v>9.048198510000001</v>
      </c>
    </row>
    <row r="74" spans="1:18">
      <c r="A74" s="15" t="s">
        <v>471</v>
      </c>
      <c r="B74" s="17" t="n">
        <v>4692</v>
      </c>
      <c r="C74" s="18">
        <f>(484.0/B74*100)</f>
        <v/>
      </c>
      <c r="D74" s="19" t="n">
        <v>4208</v>
      </c>
      <c r="E74" s="18" t="n">
        <v>419.63000427</v>
      </c>
      <c r="F74" s="20" t="n">
        <v>2.22910809</v>
      </c>
      <c r="G74" s="18" t="n">
        <v>427.47124547</v>
      </c>
      <c r="H74" s="20" t="n">
        <v>2.30427476</v>
      </c>
      <c r="I74" s="18" t="s">
        <v>404</v>
      </c>
      <c r="J74" s="20" t="s">
        <v>404</v>
      </c>
      <c r="K74" s="18" t="s">
        <v>404</v>
      </c>
      <c r="L74" s="20" t="s">
        <v>404</v>
      </c>
      <c r="M74" s="18" t="s">
        <v>404</v>
      </c>
      <c r="N74" s="20" t="s">
        <v>404</v>
      </c>
      <c r="O74" s="18" t="s">
        <v>404</v>
      </c>
      <c r="P74" s="20" t="s">
        <v>404</v>
      </c>
      <c r="Q74" s="18" t="n">
        <v>426.96144255</v>
      </c>
      <c r="R74" s="20" t="n">
        <v>3.49171569</v>
      </c>
    </row>
    <row r="75" spans="1:18">
      <c r="A75" s="15" t="s">
        <v>472</v>
      </c>
      <c r="B75" s="17" t="n">
        <v>5375</v>
      </c>
      <c r="C75" s="18">
        <f>(483.0/B75*100)</f>
        <v/>
      </c>
      <c r="D75" s="19" t="n">
        <v>4892</v>
      </c>
      <c r="E75" s="18" t="n">
        <v>358.2098718</v>
      </c>
      <c r="F75" s="20" t="n">
        <v>5.07384039</v>
      </c>
      <c r="G75" s="18" t="n">
        <v>367.1899182</v>
      </c>
      <c r="H75" s="20" t="n">
        <v>6.42899183</v>
      </c>
      <c r="I75" s="18" t="n">
        <v>358.71755534</v>
      </c>
      <c r="J75" s="20" t="n">
        <v>17.67561445</v>
      </c>
      <c r="K75" s="18" t="s">
        <v>404</v>
      </c>
      <c r="L75" s="20" t="s">
        <v>404</v>
      </c>
      <c r="M75" s="18" t="s">
        <v>404</v>
      </c>
      <c r="N75" s="20" t="s">
        <v>404</v>
      </c>
      <c r="O75" s="18" t="s">
        <v>404</v>
      </c>
      <c r="P75" s="20" t="s">
        <v>404</v>
      </c>
      <c r="Q75" s="18" t="n">
        <v>358.23067346</v>
      </c>
      <c r="R75" s="20" t="n">
        <v>14.16856049</v>
      </c>
    </row>
    <row r="76" spans="1:18">
      <c r="A76" s="15" t="s">
        <v>473</v>
      </c>
      <c r="B76" s="17" t="n">
        <v>14167</v>
      </c>
      <c r="C76" s="18">
        <f>(1400.0/B76*100)</f>
        <v/>
      </c>
      <c r="D76" s="19" t="n">
        <v>12767</v>
      </c>
      <c r="E76" s="18" t="n">
        <v>438.99919867</v>
      </c>
      <c r="F76" s="20" t="n">
        <v>3.40686685</v>
      </c>
      <c r="G76" s="18" t="n">
        <v>447.66266805</v>
      </c>
      <c r="H76" s="20" t="n">
        <v>10.26186005</v>
      </c>
      <c r="I76" s="18" t="n">
        <v>386.2476441</v>
      </c>
      <c r="J76" s="20" t="n">
        <v>13.56131252</v>
      </c>
      <c r="K76" s="18" t="s">
        <v>404</v>
      </c>
      <c r="L76" s="20" t="s">
        <v>404</v>
      </c>
      <c r="M76" s="18" t="s">
        <v>404</v>
      </c>
      <c r="N76" s="20" t="s">
        <v>404</v>
      </c>
      <c r="O76" s="18" t="s">
        <v>404</v>
      </c>
      <c r="P76" s="20" t="s">
        <v>404</v>
      </c>
      <c r="Q76" s="18" t="n">
        <v>427.21963388</v>
      </c>
      <c r="R76" s="20" t="n">
        <v>9.672410340000001</v>
      </c>
    </row>
    <row r="77" spans="1:18">
      <c r="A77" s="15" t="s">
        <v>474</v>
      </c>
      <c r="B77" s="17" t="n">
        <v>6062</v>
      </c>
      <c r="C77" s="18">
        <f>(0.0/B77*100)</f>
        <v/>
      </c>
      <c r="D77" s="19" t="n">
        <v>6062</v>
      </c>
      <c r="E77" s="18" t="n">
        <v>417.63115136</v>
      </c>
      <c r="F77" s="20" t="n">
        <v>9.07057842</v>
      </c>
      <c r="G77" s="18" t="n">
        <v>441.20762771</v>
      </c>
      <c r="H77" s="20" t="n">
        <v>4.80417688</v>
      </c>
      <c r="I77" s="18" t="n">
        <v>401.77446444</v>
      </c>
      <c r="J77" s="20" t="n">
        <v>17.10869405</v>
      </c>
      <c r="K77" s="18" t="s">
        <v>404</v>
      </c>
      <c r="L77" s="20" t="s">
        <v>404</v>
      </c>
      <c r="M77" s="18" t="s">
        <v>404</v>
      </c>
      <c r="N77" s="20" t="s">
        <v>404</v>
      </c>
      <c r="O77" s="18" t="s">
        <v>404</v>
      </c>
      <c r="P77" s="20" t="s">
        <v>404</v>
      </c>
      <c r="Q77" s="18" t="n">
        <v>442.38310199</v>
      </c>
      <c r="R77" s="20" t="n">
        <v>7.65242275</v>
      </c>
    </row>
    <row r="78" spans="1:18">
      <c r="A78" s="15" t="s">
        <v>475</v>
      </c>
      <c r="B78" s="17" t="n">
        <v>5826</v>
      </c>
      <c r="C78" s="18">
        <f>(0.0/B78*100)</f>
        <v/>
      </c>
      <c r="D78" s="19" t="n">
        <v>5826</v>
      </c>
      <c r="E78" s="18" t="n">
        <v>484.06137565</v>
      </c>
      <c r="F78" s="20" t="n">
        <v>5.4107909</v>
      </c>
      <c r="G78" s="18" t="n">
        <v>479.94528274</v>
      </c>
      <c r="H78" s="20" t="n">
        <v>12.64942672</v>
      </c>
      <c r="I78" s="18" t="s">
        <v>404</v>
      </c>
      <c r="J78" s="20" t="s">
        <v>404</v>
      </c>
      <c r="K78" s="18" t="s">
        <v>404</v>
      </c>
      <c r="L78" s="20" t="s">
        <v>404</v>
      </c>
      <c r="M78" s="18" t="s">
        <v>404</v>
      </c>
      <c r="N78" s="20" t="s">
        <v>404</v>
      </c>
      <c r="O78" s="18" t="s">
        <v>404</v>
      </c>
      <c r="P78" s="20" t="s">
        <v>404</v>
      </c>
      <c r="Q78" s="18" t="n">
        <v>493.94342525</v>
      </c>
      <c r="R78" s="20" t="n">
        <v>6.73310095</v>
      </c>
    </row>
    <row customHeight="1" ht="25" r="79" spans="1:18">
      <c r="A79" s="15" t="s">
        <v>476</v>
      </c>
      <c r="B79" s="17" t="n">
        <v>1657</v>
      </c>
      <c r="C79" s="18">
        <f>(21.0/B79*100)</f>
        <v/>
      </c>
      <c r="D79" s="19" t="n">
        <v>1636</v>
      </c>
      <c r="E79" s="18" t="n">
        <v>472.41293821</v>
      </c>
      <c r="F79" s="20" t="n">
        <v>11.53818731</v>
      </c>
      <c r="G79" s="18" t="n">
        <v>478.92413086</v>
      </c>
      <c r="H79" s="20" t="n">
        <v>12.18850421</v>
      </c>
      <c r="I79" s="18" t="s">
        <v>404</v>
      </c>
      <c r="J79" s="20" t="s">
        <v>404</v>
      </c>
      <c r="K79" s="18" t="s">
        <v>404</v>
      </c>
      <c r="L79" s="20" t="s">
        <v>404</v>
      </c>
      <c r="M79" s="18" t="s">
        <v>404</v>
      </c>
      <c r="N79" s="20" t="s">
        <v>404</v>
      </c>
      <c r="O79" s="18" t="s">
        <v>404</v>
      </c>
      <c r="P79" s="20" t="s">
        <v>404</v>
      </c>
      <c r="Q79" s="18" t="n">
        <v>473.699855</v>
      </c>
      <c r="R79" s="20" t="n">
        <v>15.91972218</v>
      </c>
    </row>
    <row r="80" spans="1:18">
      <c r="A80" s="15" t="s">
        <v>477</v>
      </c>
      <c r="B80" s="17" t="n">
        <v>7841</v>
      </c>
      <c r="C80" s="18">
        <f>(0.0/B80*100)</f>
        <v/>
      </c>
      <c r="D80" s="19" t="n">
        <v>7841</v>
      </c>
      <c r="E80" s="18" t="n">
        <v>429.59007433</v>
      </c>
      <c r="F80" s="20" t="n">
        <v>3.80044584</v>
      </c>
      <c r="G80" s="18" t="n">
        <v>412.27429624</v>
      </c>
      <c r="H80" s="20" t="n">
        <v>9.050141379999999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428.05375391</v>
      </c>
      <c r="F81" s="20" t="n">
        <v>4.08547515</v>
      </c>
      <c r="G81" s="18" t="n">
        <v>435.23736564</v>
      </c>
      <c r="H81" s="20" t="n">
        <v>6.6616383</v>
      </c>
      <c r="I81" s="18" t="n">
        <v>505.675185</v>
      </c>
      <c r="J81" s="20" t="n">
        <v>7.77493105</v>
      </c>
      <c r="K81" s="18" t="s">
        <v>404</v>
      </c>
      <c r="L81" s="20" t="s">
        <v>404</v>
      </c>
      <c r="M81" s="18" t="s">
        <v>404</v>
      </c>
      <c r="N81" s="20" t="s">
        <v>404</v>
      </c>
      <c r="O81" s="18" t="s">
        <v>404</v>
      </c>
      <c r="P81" s="20" t="s">
        <v>404</v>
      </c>
      <c r="Q81" s="18" t="n">
        <v>455.05664642</v>
      </c>
      <c r="R81" s="20" t="n">
        <v>19.68916909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493.71937962</v>
      </c>
      <c r="F7" s="20" t="n">
        <v>4.20538946</v>
      </c>
      <c r="G7" s="18" t="n">
        <v>507.12355821</v>
      </c>
      <c r="H7" s="20" t="n">
        <v>2.27358582</v>
      </c>
      <c r="I7" s="18" t="s">
        <v>404</v>
      </c>
      <c r="J7" s="20" t="s">
        <v>404</v>
      </c>
      <c r="K7" s="18" t="s">
        <v>404</v>
      </c>
      <c r="L7" s="20" t="s">
        <v>404</v>
      </c>
      <c r="M7" s="18" t="s">
        <v>404</v>
      </c>
      <c r="N7" s="20" t="s">
        <v>404</v>
      </c>
      <c r="O7" s="18" t="s">
        <v>404</v>
      </c>
      <c r="P7" s="20" t="s">
        <v>404</v>
      </c>
      <c r="Q7" s="18" t="n">
        <v>490.62674391</v>
      </c>
      <c r="R7" s="20" t="n">
        <v>7.04735753</v>
      </c>
    </row>
    <row r="8" spans="1:18">
      <c r="A8" s="15" t="s">
        <v>405</v>
      </c>
      <c r="B8" s="17" t="n">
        <v>7007</v>
      </c>
      <c r="C8" s="18">
        <f>(0.0/B8*100)</f>
        <v/>
      </c>
      <c r="D8" s="19" t="n">
        <v>7007</v>
      </c>
      <c r="E8" s="18" t="n">
        <v>465.57519682</v>
      </c>
      <c r="F8" s="20" t="n">
        <v>23.43745131</v>
      </c>
      <c r="G8" s="18" t="n">
        <v>486.48986136</v>
      </c>
      <c r="H8" s="20" t="n">
        <v>3.70051676</v>
      </c>
      <c r="I8" s="18" t="n">
        <v>466.6088784</v>
      </c>
      <c r="J8" s="20" t="n">
        <v>20.70904875</v>
      </c>
      <c r="K8" s="18" t="s">
        <v>404</v>
      </c>
      <c r="L8" s="20" t="s">
        <v>404</v>
      </c>
      <c r="M8" s="18" t="s">
        <v>404</v>
      </c>
      <c r="N8" s="20" t="s">
        <v>404</v>
      </c>
      <c r="O8" s="18" t="s">
        <v>404</v>
      </c>
      <c r="P8" s="20" t="s">
        <v>404</v>
      </c>
      <c r="Q8" s="18" t="n">
        <v>486.66973791</v>
      </c>
      <c r="R8" s="20" t="n">
        <v>19.16926702</v>
      </c>
    </row>
    <row r="9" spans="1:18">
      <c r="A9" s="15" t="s">
        <v>406</v>
      </c>
      <c r="B9" s="17" t="n">
        <v>9651</v>
      </c>
      <c r="C9" s="18">
        <f>(575.0/B9*100)</f>
        <v/>
      </c>
      <c r="D9" s="19" t="n">
        <v>9076</v>
      </c>
      <c r="E9" s="18" t="n">
        <v>512.19531977</v>
      </c>
      <c r="F9" s="20" t="n">
        <v>8.04551908</v>
      </c>
      <c r="G9" s="18" t="n">
        <v>498.70671549</v>
      </c>
      <c r="H9" s="20" t="n">
        <v>4.24560689</v>
      </c>
      <c r="I9" s="18" t="n">
        <v>506.54639319</v>
      </c>
      <c r="J9" s="20" t="n">
        <v>29.63683772</v>
      </c>
      <c r="K9" s="18" t="s">
        <v>404</v>
      </c>
      <c r="L9" s="20" t="s">
        <v>404</v>
      </c>
      <c r="M9" s="18" t="s">
        <v>404</v>
      </c>
      <c r="N9" s="20" t="s">
        <v>404</v>
      </c>
      <c r="O9" s="18" t="s">
        <v>404</v>
      </c>
      <c r="P9" s="20" t="s">
        <v>404</v>
      </c>
      <c r="Q9" s="18" t="n">
        <v>514.16374123</v>
      </c>
      <c r="R9" s="20" t="n">
        <v>17.31043401</v>
      </c>
    </row>
    <row r="10" spans="1:18">
      <c r="A10" s="15" t="s">
        <v>407</v>
      </c>
      <c r="B10" s="17" t="n">
        <v>20058</v>
      </c>
      <c r="C10" s="18">
        <f>(3112.0/B10*100)</f>
        <v/>
      </c>
      <c r="D10" s="19" t="n">
        <v>16946</v>
      </c>
      <c r="E10" s="18" t="n">
        <v>524.4609619399999</v>
      </c>
      <c r="F10" s="20" t="n">
        <v>5.42570293</v>
      </c>
      <c r="G10" s="18" t="n">
        <v>527.21314124</v>
      </c>
      <c r="H10" s="20" t="n">
        <v>2.90058402</v>
      </c>
      <c r="I10" s="18" t="n">
        <v>574.86121621</v>
      </c>
      <c r="J10" s="20" t="n">
        <v>10.5507028</v>
      </c>
      <c r="K10" s="18" t="s">
        <v>404</v>
      </c>
      <c r="L10" s="20" t="s">
        <v>404</v>
      </c>
      <c r="M10" s="18" t="s">
        <v>404</v>
      </c>
      <c r="N10" s="20" t="s">
        <v>404</v>
      </c>
      <c r="O10" s="18" t="s">
        <v>404</v>
      </c>
      <c r="P10" s="20" t="s">
        <v>404</v>
      </c>
      <c r="Q10" s="18" t="n">
        <v>533.11398702</v>
      </c>
      <c r="R10" s="20" t="n">
        <v>15.80096909</v>
      </c>
    </row>
    <row r="11" spans="1:18">
      <c r="A11" s="15" t="s">
        <v>408</v>
      </c>
      <c r="B11" s="17" t="n">
        <v>7053</v>
      </c>
      <c r="C11" s="18">
        <f>(137.0/B11*100)</f>
        <v/>
      </c>
      <c r="D11" s="19" t="n">
        <v>6916</v>
      </c>
      <c r="E11" s="18" t="n">
        <v>463.50899789</v>
      </c>
      <c r="F11" s="20" t="n">
        <v>13.34867573</v>
      </c>
      <c r="G11" s="18" t="n">
        <v>461.48105821</v>
      </c>
      <c r="H11" s="20" t="n">
        <v>3.22336726</v>
      </c>
      <c r="I11" s="18" t="n">
        <v>423.48994856</v>
      </c>
      <c r="J11" s="20" t="n">
        <v>17.55221623</v>
      </c>
      <c r="K11" s="18" t="s">
        <v>404</v>
      </c>
      <c r="L11" s="20" t="s">
        <v>404</v>
      </c>
      <c r="M11" s="18" t="s">
        <v>404</v>
      </c>
      <c r="N11" s="20" t="s">
        <v>404</v>
      </c>
      <c r="O11" s="18" t="s">
        <v>404</v>
      </c>
      <c r="P11" s="20" t="s">
        <v>404</v>
      </c>
      <c r="Q11" s="18" t="n">
        <v>429.97834901</v>
      </c>
      <c r="R11" s="20" t="n">
        <v>17.12986067</v>
      </c>
    </row>
    <row r="12" spans="1:18">
      <c r="A12" s="15" t="s">
        <v>409</v>
      </c>
      <c r="B12" s="17" t="n">
        <v>6894</v>
      </c>
      <c r="C12" s="18">
        <f>(106.0/B12*100)</f>
        <v/>
      </c>
      <c r="D12" s="19" t="n">
        <v>6788</v>
      </c>
      <c r="E12" s="18" t="n">
        <v>474.92478378</v>
      </c>
      <c r="F12" s="20" t="n">
        <v>11.57139234</v>
      </c>
      <c r="G12" s="18" t="n">
        <v>490.72792143</v>
      </c>
      <c r="H12" s="20" t="n">
        <v>3.1243894</v>
      </c>
      <c r="I12" s="18" t="n">
        <v>410.91425449</v>
      </c>
      <c r="J12" s="20" t="n">
        <v>10.00626974</v>
      </c>
      <c r="K12" s="18" t="s">
        <v>404</v>
      </c>
      <c r="L12" s="20" t="s">
        <v>404</v>
      </c>
      <c r="M12" s="18" t="s">
        <v>404</v>
      </c>
      <c r="N12" s="20" t="s">
        <v>404</v>
      </c>
      <c r="O12" s="18" t="s">
        <v>404</v>
      </c>
      <c r="P12" s="20" t="s">
        <v>404</v>
      </c>
      <c r="Q12" s="18" t="n">
        <v>457.7863122</v>
      </c>
      <c r="R12" s="20" t="n">
        <v>11.36792383</v>
      </c>
    </row>
    <row r="13" spans="1:18">
      <c r="A13" s="15" t="s">
        <v>410</v>
      </c>
      <c r="B13" s="17" t="n">
        <v>7161</v>
      </c>
      <c r="C13" s="18">
        <f>(1175.0/B13*100)</f>
        <v/>
      </c>
      <c r="D13" s="19" t="n">
        <v>5986</v>
      </c>
      <c r="E13" s="18" t="n">
        <v>489.44192286</v>
      </c>
      <c r="F13" s="20" t="n">
        <v>6.04409641</v>
      </c>
      <c r="G13" s="18" t="n">
        <v>501.61866739</v>
      </c>
      <c r="H13" s="20" t="n">
        <v>3.12784249</v>
      </c>
      <c r="I13" s="18" t="n">
        <v>501.03250557</v>
      </c>
      <c r="J13" s="20" t="n">
        <v>8.45176485</v>
      </c>
      <c r="K13" s="18" t="s">
        <v>404</v>
      </c>
      <c r="L13" s="20" t="s">
        <v>404</v>
      </c>
      <c r="M13" s="18" t="s">
        <v>404</v>
      </c>
      <c r="N13" s="20" t="s">
        <v>404</v>
      </c>
      <c r="O13" s="18" t="s">
        <v>404</v>
      </c>
      <c r="P13" s="20" t="s">
        <v>404</v>
      </c>
      <c r="Q13" s="18" t="n">
        <v>479.00082681</v>
      </c>
      <c r="R13" s="20" t="n">
        <v>12.09701452</v>
      </c>
    </row>
    <row r="14" spans="1:18">
      <c r="A14" s="15" t="s">
        <v>411</v>
      </c>
      <c r="B14" s="17" t="n">
        <v>5587</v>
      </c>
      <c r="C14" s="18">
        <f>(387.0/B14*100)</f>
        <v/>
      </c>
      <c r="D14" s="19" t="n">
        <v>5200</v>
      </c>
      <c r="E14" s="18" t="n">
        <v>509.42817951</v>
      </c>
      <c r="F14" s="20" t="n">
        <v>5.35971279</v>
      </c>
      <c r="G14" s="18" t="n">
        <v>521.61127589</v>
      </c>
      <c r="H14" s="20" t="n">
        <v>2.73248736</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522.82844762</v>
      </c>
      <c r="F15" s="20" t="n">
        <v>8.828709509999999</v>
      </c>
      <c r="G15" s="18" t="n">
        <v>526.03814226</v>
      </c>
      <c r="H15" s="20" t="n">
        <v>2.53755256</v>
      </c>
      <c r="I15" s="18" t="n">
        <v>557.7863252</v>
      </c>
      <c r="J15" s="20" t="n">
        <v>24.52307226</v>
      </c>
      <c r="K15" s="18" t="s">
        <v>404</v>
      </c>
      <c r="L15" s="20" t="s">
        <v>404</v>
      </c>
      <c r="M15" s="18" t="s">
        <v>404</v>
      </c>
      <c r="N15" s="20" t="s">
        <v>404</v>
      </c>
      <c r="O15" s="18" t="s">
        <v>404</v>
      </c>
      <c r="P15" s="20" t="s">
        <v>404</v>
      </c>
      <c r="Q15" s="18" t="n">
        <v>527.35127817</v>
      </c>
      <c r="R15" s="20" t="n">
        <v>14.22606726</v>
      </c>
    </row>
    <row r="16" spans="1:18">
      <c r="A16" s="15" t="s">
        <v>413</v>
      </c>
      <c r="B16" s="17" t="n">
        <v>6108</v>
      </c>
      <c r="C16" s="18">
        <f>(495.0/B16*100)</f>
        <v/>
      </c>
      <c r="D16" s="19" t="n">
        <v>5613</v>
      </c>
      <c r="E16" s="18" t="n">
        <v>487.7337879</v>
      </c>
      <c r="F16" s="20" t="n">
        <v>15.34884765</v>
      </c>
      <c r="G16" s="18" t="n">
        <v>505.91625504</v>
      </c>
      <c r="H16" s="20" t="n">
        <v>4.15900539</v>
      </c>
      <c r="I16" s="18" t="n">
        <v>453.02800843</v>
      </c>
      <c r="J16" s="20" t="n">
        <v>23.24152593</v>
      </c>
      <c r="K16" s="18" t="s">
        <v>404</v>
      </c>
      <c r="L16" s="20" t="s">
        <v>404</v>
      </c>
      <c r="M16" s="18" t="s">
        <v>404</v>
      </c>
      <c r="N16" s="20" t="s">
        <v>404</v>
      </c>
      <c r="O16" s="18" t="s">
        <v>404</v>
      </c>
      <c r="P16" s="20" t="s">
        <v>404</v>
      </c>
      <c r="Q16" s="18" t="n">
        <v>543.87052915</v>
      </c>
      <c r="R16" s="20" t="n">
        <v>22.55854669</v>
      </c>
    </row>
    <row r="17" spans="1:18">
      <c r="A17" s="15" t="s">
        <v>414</v>
      </c>
      <c r="B17" s="17" t="n">
        <v>6504</v>
      </c>
      <c r="C17" s="18">
        <f>(1325.0/B17*100)</f>
        <v/>
      </c>
      <c r="D17" s="19" t="n">
        <v>5179</v>
      </c>
      <c r="E17" s="18" t="n">
        <v>505.99275771</v>
      </c>
      <c r="F17" s="20" t="n">
        <v>15.13677565</v>
      </c>
      <c r="G17" s="18" t="n">
        <v>506.67717237</v>
      </c>
      <c r="H17" s="20" t="n">
        <v>4.62160805</v>
      </c>
      <c r="I17" s="18" t="n">
        <v>555.97821015</v>
      </c>
      <c r="J17" s="20" t="n">
        <v>18.13321394</v>
      </c>
      <c r="K17" s="18" t="s">
        <v>404</v>
      </c>
      <c r="L17" s="20" t="s">
        <v>404</v>
      </c>
      <c r="M17" s="18" t="s">
        <v>404</v>
      </c>
      <c r="N17" s="20" t="s">
        <v>404</v>
      </c>
      <c r="O17" s="18" t="s">
        <v>404</v>
      </c>
      <c r="P17" s="20" t="s">
        <v>404</v>
      </c>
      <c r="Q17" s="18" t="n">
        <v>518.48706178</v>
      </c>
      <c r="R17" s="20" t="n">
        <v>23.04333472</v>
      </c>
    </row>
    <row r="18" spans="1:18">
      <c r="A18" s="15" t="s">
        <v>415</v>
      </c>
      <c r="B18" s="17" t="n">
        <v>5532</v>
      </c>
      <c r="C18" s="18">
        <f>(0.0/B18*100)</f>
        <v/>
      </c>
      <c r="D18" s="19" t="n">
        <v>5532</v>
      </c>
      <c r="E18" s="18" t="n">
        <v>500.65562848</v>
      </c>
      <c r="F18" s="20" t="n">
        <v>11.86853807</v>
      </c>
      <c r="G18" s="18" t="n">
        <v>463.89097399</v>
      </c>
      <c r="H18" s="20" t="n">
        <v>4.83651158</v>
      </c>
      <c r="I18" s="18" t="n">
        <v>452.51928893</v>
      </c>
      <c r="J18" s="20" t="n">
        <v>31.7941718</v>
      </c>
      <c r="K18" s="18" t="s">
        <v>404</v>
      </c>
      <c r="L18" s="20" t="s">
        <v>404</v>
      </c>
      <c r="M18" s="18" t="s">
        <v>404</v>
      </c>
      <c r="N18" s="20" t="s">
        <v>404</v>
      </c>
      <c r="O18" s="18" t="s">
        <v>404</v>
      </c>
      <c r="P18" s="20" t="s">
        <v>404</v>
      </c>
      <c r="Q18" s="18" t="n">
        <v>448.23797465</v>
      </c>
      <c r="R18" s="20" t="n">
        <v>21.9562019</v>
      </c>
    </row>
    <row r="19" spans="1:18">
      <c r="A19" s="15" t="s">
        <v>416</v>
      </c>
      <c r="B19" s="17" t="n">
        <v>5658</v>
      </c>
      <c r="C19" s="18">
        <f>(327.0/B19*100)</f>
        <v/>
      </c>
      <c r="D19" s="19" t="n">
        <v>5331</v>
      </c>
      <c r="E19" s="18" t="n">
        <v>483.53624082</v>
      </c>
      <c r="F19" s="20" t="n">
        <v>11.22082044</v>
      </c>
      <c r="G19" s="18" t="n">
        <v>468.56201484</v>
      </c>
      <c r="H19" s="20" t="n">
        <v>3.98673115</v>
      </c>
      <c r="I19" s="18" t="n">
        <v>496.60113264</v>
      </c>
      <c r="J19" s="20" t="n">
        <v>31.80045841</v>
      </c>
      <c r="K19" s="18" t="s">
        <v>404</v>
      </c>
      <c r="L19" s="20" t="s">
        <v>404</v>
      </c>
      <c r="M19" s="18" t="s">
        <v>404</v>
      </c>
      <c r="N19" s="20" t="s">
        <v>404</v>
      </c>
      <c r="O19" s="18" t="s">
        <v>404</v>
      </c>
      <c r="P19" s="20" t="s">
        <v>404</v>
      </c>
      <c r="Q19" s="18" t="n">
        <v>446.99938099</v>
      </c>
      <c r="R19" s="20" t="n">
        <v>21.84897631</v>
      </c>
    </row>
    <row r="20" spans="1:18">
      <c r="A20" s="15" t="s">
        <v>417</v>
      </c>
      <c r="B20" s="17" t="n">
        <v>3371</v>
      </c>
      <c r="C20" s="18">
        <f>(24.0/B20*100)</f>
        <v/>
      </c>
      <c r="D20" s="19" t="n">
        <v>3347</v>
      </c>
      <c r="E20" s="18" t="n">
        <v>467.3990778</v>
      </c>
      <c r="F20" s="20" t="n">
        <v>7.12571839</v>
      </c>
      <c r="G20" s="18" t="n">
        <v>483.07583649</v>
      </c>
      <c r="H20" s="20" t="n">
        <v>2.03792384</v>
      </c>
      <c r="I20" s="18" t="n">
        <v>426.40696842</v>
      </c>
      <c r="J20" s="20" t="n">
        <v>18.78917593</v>
      </c>
      <c r="K20" s="18" t="s">
        <v>404</v>
      </c>
      <c r="L20" s="20" t="s">
        <v>404</v>
      </c>
      <c r="M20" s="18" t="s">
        <v>404</v>
      </c>
      <c r="N20" s="20" t="s">
        <v>404</v>
      </c>
      <c r="O20" s="18" t="s">
        <v>404</v>
      </c>
      <c r="P20" s="20" t="s">
        <v>404</v>
      </c>
      <c r="Q20" s="18" t="n">
        <v>483.12673996</v>
      </c>
      <c r="R20" s="20" t="n">
        <v>8.61691667</v>
      </c>
    </row>
    <row r="21" spans="1:18">
      <c r="A21" s="15" t="s">
        <v>418</v>
      </c>
      <c r="B21" s="17" t="n">
        <v>5741</v>
      </c>
      <c r="C21" s="18">
        <f>(0.0/B21*100)</f>
        <v/>
      </c>
      <c r="D21" s="19" t="n">
        <v>5741</v>
      </c>
      <c r="E21" s="18" t="n">
        <v>528.20567686</v>
      </c>
      <c r="F21" s="20" t="n">
        <v>7.17020152</v>
      </c>
      <c r="G21" s="18" t="n">
        <v>520.84181208</v>
      </c>
      <c r="H21" s="20" t="n">
        <v>3.15684831</v>
      </c>
      <c r="I21" s="18" t="n">
        <v>511.53940143</v>
      </c>
      <c r="J21" s="20" t="n">
        <v>7.28365803</v>
      </c>
      <c r="K21" s="18" t="s">
        <v>404</v>
      </c>
      <c r="L21" s="20" t="s">
        <v>404</v>
      </c>
      <c r="M21" s="18" t="s">
        <v>404</v>
      </c>
      <c r="N21" s="20" t="s">
        <v>404</v>
      </c>
      <c r="O21" s="18" t="s">
        <v>404</v>
      </c>
      <c r="P21" s="20" t="s">
        <v>404</v>
      </c>
      <c r="Q21" s="18" t="n">
        <v>511.28619005</v>
      </c>
      <c r="R21" s="20" t="n">
        <v>9.93585438</v>
      </c>
    </row>
    <row r="22" spans="1:18">
      <c r="A22" s="15" t="s">
        <v>419</v>
      </c>
      <c r="B22" s="17" t="n">
        <v>6598</v>
      </c>
      <c r="C22" s="18">
        <f>(0.0/B22*100)</f>
        <v/>
      </c>
      <c r="D22" s="19" t="n">
        <v>6598</v>
      </c>
      <c r="E22" s="18" t="n">
        <v>472.34009851</v>
      </c>
      <c r="F22" s="20" t="n">
        <v>12.32661932</v>
      </c>
      <c r="G22" s="18" t="n">
        <v>479.82128708</v>
      </c>
      <c r="H22" s="20" t="n">
        <v>5.61670003</v>
      </c>
      <c r="I22" s="18" t="n">
        <v>499.77848672</v>
      </c>
      <c r="J22" s="20" t="n">
        <v>29.33487193</v>
      </c>
      <c r="K22" s="18" t="s">
        <v>404</v>
      </c>
      <c r="L22" s="20" t="s">
        <v>404</v>
      </c>
      <c r="M22" s="18" t="s">
        <v>404</v>
      </c>
      <c r="N22" s="20" t="s">
        <v>404</v>
      </c>
      <c r="O22" s="18" t="s">
        <v>404</v>
      </c>
      <c r="P22" s="20" t="s">
        <v>404</v>
      </c>
      <c r="Q22" s="18" t="n">
        <v>490.44033289</v>
      </c>
      <c r="R22" s="20" t="n">
        <v>21.28412752</v>
      </c>
    </row>
    <row r="23" spans="1:18">
      <c r="A23" s="15" t="s">
        <v>420</v>
      </c>
      <c r="B23" s="17" t="n">
        <v>11583</v>
      </c>
      <c r="C23" s="18">
        <f>(3185.0/B23*100)</f>
        <v/>
      </c>
      <c r="D23" s="19" t="n">
        <v>8398</v>
      </c>
      <c r="E23" s="18" t="n">
        <v>474.01685646</v>
      </c>
      <c r="F23" s="20" t="n">
        <v>11.03196351</v>
      </c>
      <c r="G23" s="18" t="n">
        <v>491.58688896</v>
      </c>
      <c r="H23" s="20" t="n">
        <v>3.7498999</v>
      </c>
      <c r="I23" s="18" t="n">
        <v>471.15256927</v>
      </c>
      <c r="J23" s="20" t="n">
        <v>22.80420938</v>
      </c>
      <c r="K23" s="18" t="s">
        <v>404</v>
      </c>
      <c r="L23" s="20" t="s">
        <v>404</v>
      </c>
      <c r="M23" s="18" t="s">
        <v>404</v>
      </c>
      <c r="N23" s="20" t="s">
        <v>404</v>
      </c>
      <c r="O23" s="18" t="s">
        <v>404</v>
      </c>
      <c r="P23" s="20" t="s">
        <v>404</v>
      </c>
      <c r="Q23" s="18" t="n">
        <v>515.39766244</v>
      </c>
      <c r="R23" s="20" t="n">
        <v>9.36237431</v>
      </c>
    </row>
    <row r="24" spans="1:18">
      <c r="A24" s="15" t="s">
        <v>421</v>
      </c>
      <c r="B24" s="17" t="n">
        <v>6647</v>
      </c>
      <c r="C24" s="18">
        <f>(0.0/B24*100)</f>
        <v/>
      </c>
      <c r="D24" s="19" t="n">
        <v>6647</v>
      </c>
      <c r="E24" s="18" t="n">
        <v>532.82894861</v>
      </c>
      <c r="F24" s="20" t="n">
        <v>12.98802102</v>
      </c>
      <c r="G24" s="18" t="n">
        <v>514.46611117</v>
      </c>
      <c r="H24" s="20" t="n">
        <v>3.46797582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536.7976453799999</v>
      </c>
      <c r="F25" s="20" t="n">
        <v>8.34537778</v>
      </c>
      <c r="G25" s="18" t="n">
        <v>513.44389047</v>
      </c>
      <c r="H25" s="20" t="n">
        <v>4.32481544</v>
      </c>
      <c r="I25" s="18" t="n">
        <v>428.82939861</v>
      </c>
      <c r="J25" s="20" t="n">
        <v>33.92674441</v>
      </c>
      <c r="K25" s="18" t="s">
        <v>404</v>
      </c>
      <c r="L25" s="20" t="s">
        <v>404</v>
      </c>
      <c r="M25" s="18" t="s">
        <v>404</v>
      </c>
      <c r="N25" s="20" t="s">
        <v>404</v>
      </c>
      <c r="O25" s="18" t="s">
        <v>404</v>
      </c>
      <c r="P25" s="20" t="s">
        <v>404</v>
      </c>
      <c r="Q25" s="18" t="n">
        <v>514.96414638</v>
      </c>
      <c r="R25" s="20" t="n">
        <v>21.85471669</v>
      </c>
    </row>
    <row r="26" spans="1:18">
      <c r="A26" s="15" t="s">
        <v>423</v>
      </c>
      <c r="B26" s="17" t="n">
        <v>4869</v>
      </c>
      <c r="C26" s="18">
        <f>(11.0/B26*100)</f>
        <v/>
      </c>
      <c r="D26" s="19" t="n">
        <v>4858</v>
      </c>
      <c r="E26" s="18" t="n">
        <v>477.20887945</v>
      </c>
      <c r="F26" s="20" t="n">
        <v>5.43487283</v>
      </c>
      <c r="G26" s="18" t="n">
        <v>489.63635282</v>
      </c>
      <c r="H26" s="20" t="n">
        <v>2.22766931</v>
      </c>
      <c r="I26" s="18" t="n">
        <v>468.84242157</v>
      </c>
      <c r="J26" s="20" t="n">
        <v>18.3846845</v>
      </c>
      <c r="K26" s="18" t="s">
        <v>404</v>
      </c>
      <c r="L26" s="20" t="s">
        <v>404</v>
      </c>
      <c r="M26" s="18" t="s">
        <v>404</v>
      </c>
      <c r="N26" s="20" t="s">
        <v>404</v>
      </c>
      <c r="O26" s="18" t="s">
        <v>404</v>
      </c>
      <c r="P26" s="20" t="s">
        <v>404</v>
      </c>
      <c r="Q26" s="18" t="n">
        <v>497.70165852</v>
      </c>
      <c r="R26" s="20" t="n">
        <v>16.26488306</v>
      </c>
    </row>
    <row r="27" spans="1:18">
      <c r="A27" s="15" t="s">
        <v>424</v>
      </c>
      <c r="B27" s="17" t="n">
        <v>5299</v>
      </c>
      <c r="C27" s="18">
        <f>(0.0/B27*100)</f>
        <v/>
      </c>
      <c r="D27" s="19" t="n">
        <v>5299</v>
      </c>
      <c r="E27" s="18" t="n">
        <v>448.55107883</v>
      </c>
      <c r="F27" s="20" t="n">
        <v>3.6744189</v>
      </c>
      <c r="G27" s="18" t="n">
        <v>485.75161318</v>
      </c>
      <c r="H27" s="20" t="n">
        <v>1.51036696</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(1179.0/B28*100)</f>
        <v/>
      </c>
      <c r="D28" s="19" t="n">
        <v>6389</v>
      </c>
      <c r="E28" s="18" t="n">
        <v>415.89764562</v>
      </c>
      <c r="F28" s="20" t="n">
        <v>5.89713302</v>
      </c>
      <c r="G28" s="18" t="n">
        <v>427.08672887</v>
      </c>
      <c r="H28" s="20" t="n">
        <v>3.80656367</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489.97715067</v>
      </c>
      <c r="F29" s="20" t="n">
        <v>24.06670926</v>
      </c>
      <c r="G29" s="18" t="n">
        <v>507.21431546</v>
      </c>
      <c r="H29" s="20" t="n">
        <v>5.73255733</v>
      </c>
      <c r="I29" s="18" t="n">
        <v>485.11514984</v>
      </c>
      <c r="J29" s="20" t="n">
        <v>11.57716724</v>
      </c>
      <c r="K29" s="18" t="s">
        <v>404</v>
      </c>
      <c r="L29" s="20" t="s">
        <v>404</v>
      </c>
      <c r="M29" s="18" t="s">
        <v>404</v>
      </c>
      <c r="N29" s="20" t="s">
        <v>404</v>
      </c>
      <c r="O29" s="18" t="s">
        <v>404</v>
      </c>
      <c r="P29" s="20" t="s">
        <v>404</v>
      </c>
      <c r="Q29" s="18" t="n">
        <v>544.45856661</v>
      </c>
      <c r="R29" s="20" t="n">
        <v>24.43961037</v>
      </c>
    </row>
    <row r="30" spans="1:18">
      <c r="A30" s="15" t="s">
        <v>427</v>
      </c>
      <c r="B30" s="17" t="n">
        <v>4520</v>
      </c>
      <c r="C30" s="18">
        <f>(1053.0/B30*100)</f>
        <v/>
      </c>
      <c r="D30" s="19" t="n">
        <v>3467</v>
      </c>
      <c r="E30" s="18" t="n">
        <v>515.32585621</v>
      </c>
      <c r="F30" s="20" t="n">
        <v>7.80263482</v>
      </c>
      <c r="G30" s="18" t="n">
        <v>513.30271715</v>
      </c>
      <c r="H30" s="20" t="n">
        <v>4.31801316</v>
      </c>
      <c r="I30" s="18" t="n">
        <v>466.27942076</v>
      </c>
      <c r="J30" s="20" t="n">
        <v>11.42206963</v>
      </c>
      <c r="K30" s="18" t="s">
        <v>404</v>
      </c>
      <c r="L30" s="20" t="s">
        <v>404</v>
      </c>
      <c r="M30" s="18" t="s">
        <v>404</v>
      </c>
      <c r="N30" s="20" t="s">
        <v>404</v>
      </c>
      <c r="O30" s="18" t="s">
        <v>404</v>
      </c>
      <c r="P30" s="20" t="s">
        <v>404</v>
      </c>
      <c r="Q30" s="18" t="n">
        <v>454.39877913</v>
      </c>
      <c r="R30" s="20" t="n">
        <v>22.47530366</v>
      </c>
    </row>
    <row r="31" spans="1:18">
      <c r="A31" s="15" t="s">
        <v>428</v>
      </c>
      <c r="B31" s="17" t="n">
        <v>5456</v>
      </c>
      <c r="C31" s="18">
        <f>(502.0/B31*100)</f>
        <v/>
      </c>
      <c r="D31" s="19" t="n">
        <v>4954</v>
      </c>
      <c r="E31" s="18" t="n">
        <v>509.69930442</v>
      </c>
      <c r="F31" s="20" t="n">
        <v>8.036641189999999</v>
      </c>
      <c r="G31" s="18" t="n">
        <v>513.93502602</v>
      </c>
      <c r="H31" s="20" t="n">
        <v>2.89359471</v>
      </c>
      <c r="I31" s="18" t="n">
        <v>505.9367004</v>
      </c>
      <c r="J31" s="20" t="n">
        <v>11.94714589</v>
      </c>
      <c r="K31" s="18" t="s">
        <v>404</v>
      </c>
      <c r="L31" s="20" t="s">
        <v>404</v>
      </c>
      <c r="M31" s="18" t="s">
        <v>404</v>
      </c>
      <c r="N31" s="20" t="s">
        <v>404</v>
      </c>
      <c r="O31" s="18" t="s">
        <v>404</v>
      </c>
      <c r="P31" s="20" t="s">
        <v>404</v>
      </c>
      <c r="Q31" s="18" t="n">
        <v>522.03032794</v>
      </c>
      <c r="R31" s="20" t="n">
        <v>12.29530738</v>
      </c>
    </row>
    <row r="32" spans="1:18">
      <c r="A32" s="15" t="s">
        <v>429</v>
      </c>
      <c r="B32" s="17" t="n">
        <v>4478</v>
      </c>
      <c r="C32" s="18">
        <f>(0.0/B32*100)</f>
        <v/>
      </c>
      <c r="D32" s="19" t="n">
        <v>4478</v>
      </c>
      <c r="E32" s="18" t="n">
        <v>506.59507447</v>
      </c>
      <c r="F32" s="20" t="n">
        <v>6.32290058</v>
      </c>
      <c r="G32" s="18" t="n">
        <v>505.29384681</v>
      </c>
      <c r="H32" s="20" t="n">
        <v>3.10568722</v>
      </c>
      <c r="I32" s="18" t="n">
        <v>532.45615257</v>
      </c>
      <c r="J32" s="20" t="n">
        <v>16.58765802</v>
      </c>
      <c r="K32" s="18" t="s">
        <v>404</v>
      </c>
      <c r="L32" s="20" t="s">
        <v>404</v>
      </c>
      <c r="M32" s="18" t="s">
        <v>404</v>
      </c>
      <c r="N32" s="20" t="s">
        <v>404</v>
      </c>
      <c r="O32" s="18" t="s">
        <v>404</v>
      </c>
      <c r="P32" s="20" t="s">
        <v>404</v>
      </c>
      <c r="Q32" s="18" t="n">
        <v>490.92568152</v>
      </c>
      <c r="R32" s="20" t="n">
        <v>7.61240945</v>
      </c>
    </row>
    <row r="33" spans="1:18">
      <c r="A33" s="15" t="s">
        <v>430</v>
      </c>
      <c r="B33" s="17" t="n">
        <v>7325</v>
      </c>
      <c r="C33" s="18">
        <f>(29.0/B33*100)</f>
        <v/>
      </c>
      <c r="D33" s="19" t="n">
        <v>7296</v>
      </c>
      <c r="E33" s="18" t="n">
        <v>505.84799561</v>
      </c>
      <c r="F33" s="20" t="n">
        <v>7.32069556</v>
      </c>
      <c r="G33" s="18" t="n">
        <v>509.11420884</v>
      </c>
      <c r="H33" s="20" t="n">
        <v>3.44210993</v>
      </c>
      <c r="I33" s="18" t="n">
        <v>420.73071339</v>
      </c>
      <c r="J33" s="20" t="n">
        <v>5.67405709</v>
      </c>
      <c r="K33" s="18" t="s">
        <v>404</v>
      </c>
      <c r="L33" s="20" t="s">
        <v>404</v>
      </c>
      <c r="M33" s="18" t="s">
        <v>404</v>
      </c>
      <c r="N33" s="20" t="s">
        <v>404</v>
      </c>
      <c r="O33" s="18" t="s">
        <v>404</v>
      </c>
      <c r="P33" s="20" t="s">
        <v>404</v>
      </c>
      <c r="Q33" s="18" t="n">
        <v>518.10934972</v>
      </c>
      <c r="R33" s="20" t="n">
        <v>11.9088656</v>
      </c>
    </row>
    <row r="34" spans="1:18">
      <c r="A34" s="15" t="s">
        <v>431</v>
      </c>
      <c r="B34" s="17" t="n">
        <v>6350</v>
      </c>
      <c r="C34" s="18">
        <f>(0.0/B34*100)</f>
        <v/>
      </c>
      <c r="D34" s="19" t="n">
        <v>6350</v>
      </c>
      <c r="E34" s="18" t="n">
        <v>435.58766916</v>
      </c>
      <c r="F34" s="20" t="n">
        <v>11.4969256</v>
      </c>
      <c r="G34" s="18" t="n">
        <v>454.86103589</v>
      </c>
      <c r="H34" s="20" t="n">
        <v>3.09027709</v>
      </c>
      <c r="I34" s="18" t="n">
        <v>428.74588183</v>
      </c>
      <c r="J34" s="20" t="n">
        <v>41.16416166</v>
      </c>
      <c r="K34" s="18" t="s">
        <v>404</v>
      </c>
      <c r="L34" s="20" t="s">
        <v>404</v>
      </c>
      <c r="M34" s="18" t="s">
        <v>404</v>
      </c>
      <c r="N34" s="20" t="s">
        <v>404</v>
      </c>
      <c r="O34" s="18" t="s">
        <v>404</v>
      </c>
      <c r="P34" s="20" t="s">
        <v>404</v>
      </c>
      <c r="Q34" s="18" t="n">
        <v>467.61645009</v>
      </c>
      <c r="R34" s="20" t="n">
        <v>13.73515729</v>
      </c>
    </row>
    <row r="35" spans="1:18">
      <c r="A35" s="15" t="s">
        <v>432</v>
      </c>
      <c r="B35" s="17" t="n">
        <v>6406</v>
      </c>
      <c r="C35" s="18">
        <f>(450.0/B35*100)</f>
        <v/>
      </c>
      <c r="D35" s="19" t="n">
        <v>5956</v>
      </c>
      <c r="E35" s="18" t="n">
        <v>505.04315969</v>
      </c>
      <c r="F35" s="20" t="n">
        <v>2.75849464</v>
      </c>
      <c r="G35" s="18" t="n">
        <v>511.18481966</v>
      </c>
      <c r="H35" s="20" t="n">
        <v>1.81985677</v>
      </c>
      <c r="I35" s="18" t="n">
        <v>480.29015198</v>
      </c>
      <c r="J35" s="20" t="n">
        <v>4.18430938</v>
      </c>
      <c r="K35" s="18" t="s">
        <v>404</v>
      </c>
      <c r="L35" s="20" t="s">
        <v>404</v>
      </c>
      <c r="M35" s="18" t="s">
        <v>404</v>
      </c>
      <c r="N35" s="20" t="s">
        <v>404</v>
      </c>
      <c r="O35" s="18" t="s">
        <v>404</v>
      </c>
      <c r="P35" s="20" t="s">
        <v>404</v>
      </c>
      <c r="Q35" s="18" t="n">
        <v>497.886007</v>
      </c>
      <c r="R35" s="20" t="n">
        <v>4.50490952</v>
      </c>
    </row>
    <row r="36" spans="1:18">
      <c r="A36" s="15" t="s">
        <v>433</v>
      </c>
      <c r="B36" s="17" t="n">
        <v>6736</v>
      </c>
      <c r="C36" s="18">
        <f>(195.0/B36*100)</f>
        <v/>
      </c>
      <c r="D36" s="19" t="n">
        <v>6541</v>
      </c>
      <c r="E36" s="18" t="n">
        <v>503.34357194</v>
      </c>
      <c r="F36" s="20" t="n">
        <v>7.47915226</v>
      </c>
      <c r="G36" s="18" t="n">
        <v>493.98118906</v>
      </c>
      <c r="H36" s="20" t="n">
        <v>2.68858671</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489.78391128</v>
      </c>
      <c r="F37" s="20" t="n">
        <v>10.45680898</v>
      </c>
      <c r="G37" s="18" t="n">
        <v>501.38168474</v>
      </c>
      <c r="H37" s="20" t="n">
        <v>3.59124293</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475.39414338</v>
      </c>
      <c r="F38" s="20" t="n">
        <v>19.58186261</v>
      </c>
      <c r="G38" s="18" t="n">
        <v>492.7491852</v>
      </c>
      <c r="H38" s="20" t="n">
        <v>3.49941431</v>
      </c>
      <c r="I38" s="18" t="n">
        <v>525.09157312</v>
      </c>
      <c r="J38" s="20" t="n">
        <v>12.39842</v>
      </c>
      <c r="K38" s="18" t="s">
        <v>404</v>
      </c>
      <c r="L38" s="20" t="s">
        <v>404</v>
      </c>
      <c r="M38" s="18" t="s">
        <v>404</v>
      </c>
      <c r="N38" s="20" t="s">
        <v>404</v>
      </c>
      <c r="O38" s="18" t="s">
        <v>404</v>
      </c>
      <c r="P38" s="20" t="s">
        <v>404</v>
      </c>
      <c r="Q38" s="18" t="n">
        <v>460.14176297</v>
      </c>
      <c r="R38" s="20" t="n">
        <v>14.33316745</v>
      </c>
    </row>
    <row r="39" spans="1:18">
      <c r="A39" s="15" t="s">
        <v>436</v>
      </c>
      <c r="B39" s="17" t="n">
        <v>5895</v>
      </c>
      <c r="C39" s="18">
        <f>(0.0/B39*100)</f>
        <v/>
      </c>
      <c r="D39" s="19" t="n">
        <v>5895</v>
      </c>
      <c r="E39" s="18" t="n">
        <v>430.55152572</v>
      </c>
      <c r="F39" s="20" t="n">
        <v>7.26147323</v>
      </c>
      <c r="G39" s="18" t="n">
        <v>427.52668917</v>
      </c>
      <c r="H39" s="20" t="n">
        <v>6.99152235</v>
      </c>
      <c r="I39" s="18" t="n">
        <v>359.11838086</v>
      </c>
      <c r="J39" s="20" t="n">
        <v>15.27397869</v>
      </c>
      <c r="K39" s="18" t="s">
        <v>404</v>
      </c>
      <c r="L39" s="20" t="s">
        <v>404</v>
      </c>
      <c r="M39" s="18" t="s">
        <v>404</v>
      </c>
      <c r="N39" s="20" t="s">
        <v>404</v>
      </c>
      <c r="O39" s="18" t="s">
        <v>404</v>
      </c>
      <c r="P39" s="20" t="s">
        <v>404</v>
      </c>
      <c r="Q39" s="18" t="n">
        <v>417.22464642</v>
      </c>
      <c r="R39" s="20" t="n">
        <v>13.36930016</v>
      </c>
    </row>
    <row r="40" spans="1:18">
      <c r="A40" s="15" t="s">
        <v>437</v>
      </c>
      <c r="B40" s="17" t="n">
        <v>14157</v>
      </c>
      <c r="C40" s="18">
        <f>(2954.0/B40*100)</f>
        <v/>
      </c>
      <c r="D40" s="19" t="n">
        <v>11203</v>
      </c>
      <c r="E40" s="18" t="n">
        <v>498.39368705</v>
      </c>
      <c r="F40" s="20" t="n">
        <v>6.97519655</v>
      </c>
      <c r="G40" s="18" t="n">
        <v>501.95380314</v>
      </c>
      <c r="H40" s="20" t="n">
        <v>4.20297285</v>
      </c>
      <c r="I40" s="18" t="n">
        <v>483.71200776</v>
      </c>
      <c r="J40" s="20" t="n">
        <v>6.54103373</v>
      </c>
      <c r="K40" s="18" t="s">
        <v>404</v>
      </c>
      <c r="L40" s="20" t="s">
        <v>404</v>
      </c>
      <c r="M40" s="18" t="s">
        <v>404</v>
      </c>
      <c r="N40" s="20" t="s">
        <v>404</v>
      </c>
      <c r="O40" s="18" t="s">
        <v>404</v>
      </c>
      <c r="P40" s="20" t="s">
        <v>404</v>
      </c>
      <c r="Q40" s="18" t="n">
        <v>487.49181706</v>
      </c>
      <c r="R40" s="20" t="n">
        <v>15.47374494</v>
      </c>
    </row>
    <row r="41" spans="1:18">
      <c r="A41" s="15" t="s">
        <v>438</v>
      </c>
      <c r="B41" s="17" t="n">
        <v>5712</v>
      </c>
      <c r="C41" s="18">
        <f>(99.0/B41*100)</f>
        <v/>
      </c>
      <c r="D41" s="19" t="n">
        <v>5613</v>
      </c>
      <c r="E41" s="18" t="n">
        <v>479.66020256</v>
      </c>
      <c r="F41" s="20" t="n">
        <v>5.94270884</v>
      </c>
      <c r="G41" s="18" t="n">
        <v>504.26601887</v>
      </c>
      <c r="H41" s="20" t="n">
        <v>4.54724838</v>
      </c>
      <c r="I41" s="18" t="n">
        <v>506.97269963</v>
      </c>
      <c r="J41" s="20" t="n">
        <v>26.30302106</v>
      </c>
      <c r="K41" s="18" t="s">
        <v>404</v>
      </c>
      <c r="L41" s="20" t="s">
        <v>404</v>
      </c>
      <c r="M41" s="18" t="s">
        <v>404</v>
      </c>
      <c r="N41" s="20" t="s">
        <v>404</v>
      </c>
      <c r="O41" s="18" t="s">
        <v>404</v>
      </c>
      <c r="P41" s="20" t="s">
        <v>404</v>
      </c>
      <c r="Q41" s="18" t="n">
        <v>492.21844665</v>
      </c>
      <c r="R41" s="20" t="n">
        <v>15.20104852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420.96235645</v>
      </c>
      <c r="F44" s="20" t="n">
        <v>11.96861801</v>
      </c>
      <c r="G44" s="18" t="n">
        <v>400.44880253</v>
      </c>
      <c r="H44" s="20" t="n">
        <v>5.333048</v>
      </c>
      <c r="I44" s="18" t="s">
        <v>404</v>
      </c>
      <c r="J44" s="20" t="s">
        <v>404</v>
      </c>
      <c r="K44" s="18" t="s">
        <v>404</v>
      </c>
      <c r="L44" s="20" t="s">
        <v>404</v>
      </c>
      <c r="M44" s="18" t="s">
        <v>404</v>
      </c>
      <c r="N44" s="20" t="s">
        <v>404</v>
      </c>
      <c r="O44" s="18" t="s">
        <v>404</v>
      </c>
      <c r="P44" s="20" t="s">
        <v>404</v>
      </c>
      <c r="Q44" s="18" t="n">
        <v>402.66399215</v>
      </c>
      <c r="R44" s="20" t="n">
        <v>6.03330385</v>
      </c>
    </row>
    <row r="45" spans="1:18">
      <c r="A45" s="15" t="s">
        <v>442</v>
      </c>
      <c r="B45" s="17" t="n">
        <v>5519</v>
      </c>
      <c r="C45" s="18">
        <f>(0.0/B45*100)</f>
        <v/>
      </c>
      <c r="D45" s="19" t="n">
        <v>5519</v>
      </c>
      <c r="E45" s="18" t="n">
        <v>349.65588505</v>
      </c>
      <c r="F45" s="20" t="n">
        <v>4.67639478</v>
      </c>
      <c r="G45" s="18" t="n">
        <v>362.75639416</v>
      </c>
      <c r="H45" s="20" t="n">
        <v>8.07210136</v>
      </c>
      <c r="I45" s="18" t="s">
        <v>404</v>
      </c>
      <c r="J45" s="20" t="s">
        <v>404</v>
      </c>
      <c r="K45" s="18" t="s">
        <v>404</v>
      </c>
      <c r="L45" s="20" t="s">
        <v>404</v>
      </c>
      <c r="M45" s="18" t="s">
        <v>404</v>
      </c>
      <c r="N45" s="20" t="s">
        <v>404</v>
      </c>
      <c r="O45" s="18" t="s">
        <v>404</v>
      </c>
      <c r="P45" s="20" t="s">
        <v>404</v>
      </c>
      <c r="Q45" s="18" t="n">
        <v>338.62970492</v>
      </c>
      <c r="R45" s="20" t="n">
        <v>6.26960956</v>
      </c>
    </row>
    <row r="46" spans="1:18">
      <c r="A46" s="15" t="s">
        <v>443</v>
      </c>
      <c r="B46" s="17" t="n">
        <v>23141</v>
      </c>
      <c r="C46" s="18">
        <f>(5165.0/B46*100)</f>
        <v/>
      </c>
      <c r="D46" s="19" t="n">
        <v>17976</v>
      </c>
      <c r="E46" s="18" t="n">
        <v>411.123889</v>
      </c>
      <c r="F46" s="20" t="n">
        <v>5.96757433</v>
      </c>
      <c r="G46" s="18" t="n">
        <v>422.83681783</v>
      </c>
      <c r="H46" s="20" t="n">
        <v>4.06482397</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429.24940542</v>
      </c>
      <c r="F47" s="20" t="n">
        <v>12.76521861</v>
      </c>
      <c r="G47" s="18" t="n">
        <v>434.86311674</v>
      </c>
      <c r="H47" s="20" t="n">
        <v>7.85176931</v>
      </c>
      <c r="I47" s="18" t="n">
        <v>435.53997324</v>
      </c>
      <c r="J47" s="20" t="n">
        <v>34.01666218</v>
      </c>
      <c r="K47" s="18" t="s">
        <v>404</v>
      </c>
      <c r="L47" s="20" t="s">
        <v>404</v>
      </c>
      <c r="M47" s="18" t="s">
        <v>404</v>
      </c>
      <c r="N47" s="20" t="s">
        <v>404</v>
      </c>
      <c r="O47" s="18" t="s">
        <v>404</v>
      </c>
      <c r="P47" s="20" t="s">
        <v>404</v>
      </c>
      <c r="Q47" s="18" t="n">
        <v>416.11578554</v>
      </c>
      <c r="R47" s="20" t="n">
        <v>21.47881321</v>
      </c>
    </row>
    <row r="48" spans="1:18">
      <c r="A48" s="15" t="s">
        <v>445</v>
      </c>
      <c r="B48" s="17" t="n">
        <v>9841</v>
      </c>
      <c r="C48" s="18">
        <f>(40.0/B48*100)</f>
        <v/>
      </c>
      <c r="D48" s="19" t="n">
        <v>9801</v>
      </c>
      <c r="E48" s="18" t="n">
        <v>474.84911762</v>
      </c>
      <c r="F48" s="20" t="n">
        <v>8.15306708</v>
      </c>
      <c r="G48" s="18" t="n">
        <v>504.17564187</v>
      </c>
      <c r="H48" s="20" t="n">
        <v>7.82994002</v>
      </c>
      <c r="I48" s="18" t="n">
        <v>388.42359833</v>
      </c>
      <c r="J48" s="20" t="n">
        <v>11.00937144</v>
      </c>
      <c r="K48" s="18" t="s">
        <v>404</v>
      </c>
      <c r="L48" s="20" t="s">
        <v>404</v>
      </c>
      <c r="M48" s="18" t="s">
        <v>404</v>
      </c>
      <c r="N48" s="20" t="s">
        <v>404</v>
      </c>
      <c r="O48" s="18" t="s">
        <v>404</v>
      </c>
      <c r="P48" s="20" t="s">
        <v>404</v>
      </c>
      <c r="Q48" s="18" t="n">
        <v>490.82008186</v>
      </c>
      <c r="R48" s="20" t="n">
        <v>50.17684323</v>
      </c>
    </row>
    <row r="49" spans="1:18">
      <c r="A49" s="15" t="s">
        <v>446</v>
      </c>
      <c r="B49" s="17" t="n">
        <v>6349</v>
      </c>
      <c r="C49" s="18">
        <f>(52.0/B49*100)</f>
        <v/>
      </c>
      <c r="D49" s="19" t="n">
        <v>6297</v>
      </c>
      <c r="E49" s="18" t="n">
        <v>412.5744982</v>
      </c>
      <c r="F49" s="20" t="n">
        <v>13.30649535</v>
      </c>
      <c r="G49" s="18" t="n">
        <v>426.32784164</v>
      </c>
      <c r="H49" s="20" t="n">
        <v>4.06588711</v>
      </c>
      <c r="I49" s="18" t="s">
        <v>404</v>
      </c>
      <c r="J49" s="20" t="s">
        <v>404</v>
      </c>
      <c r="K49" s="18" t="s">
        <v>404</v>
      </c>
      <c r="L49" s="20" t="s">
        <v>404</v>
      </c>
      <c r="M49" s="18" t="s">
        <v>404</v>
      </c>
      <c r="N49" s="20" t="s">
        <v>404</v>
      </c>
      <c r="O49" s="18" t="s">
        <v>404</v>
      </c>
      <c r="P49" s="20" t="s">
        <v>404</v>
      </c>
      <c r="Q49" s="18" t="n">
        <v>425.4459025</v>
      </c>
      <c r="R49" s="20" t="n">
        <v>11.37596463</v>
      </c>
    </row>
    <row r="50" spans="1:18">
      <c r="A50" s="15" t="s">
        <v>447</v>
      </c>
      <c r="B50" s="17" t="n">
        <v>11795</v>
      </c>
      <c r="C50" s="18">
        <f>(1031.0/B50*100)</f>
        <v/>
      </c>
      <c r="D50" s="19" t="n">
        <v>10764</v>
      </c>
      <c r="E50" s="18" t="n">
        <v>427.60058661</v>
      </c>
      <c r="F50" s="20" t="n">
        <v>6.20373921</v>
      </c>
      <c r="G50" s="18" t="n">
        <v>431.12425564</v>
      </c>
      <c r="H50" s="20" t="n">
        <v>4.72298037</v>
      </c>
      <c r="I50" s="18" t="n">
        <v>399.41294536</v>
      </c>
      <c r="J50" s="20" t="n">
        <v>12.82149165</v>
      </c>
      <c r="K50" s="18" t="s">
        <v>404</v>
      </c>
      <c r="L50" s="20" t="s">
        <v>404</v>
      </c>
      <c r="M50" s="18" t="s">
        <v>404</v>
      </c>
      <c r="N50" s="20" t="s">
        <v>404</v>
      </c>
      <c r="O50" s="18" t="s">
        <v>404</v>
      </c>
      <c r="P50" s="20" t="s">
        <v>404</v>
      </c>
      <c r="Q50" s="18" t="n">
        <v>435.7620361</v>
      </c>
      <c r="R50" s="20" t="n">
        <v>15.58369568</v>
      </c>
    </row>
    <row r="51" spans="1:18">
      <c r="A51" s="15" t="s">
        <v>448</v>
      </c>
      <c r="B51" s="17" t="n">
        <v>6866</v>
      </c>
      <c r="C51" s="18">
        <f>(173.0/B51*100)</f>
        <v/>
      </c>
      <c r="D51" s="19" t="n">
        <v>6693</v>
      </c>
      <c r="E51" s="18" t="n">
        <v>420.76014377</v>
      </c>
      <c r="F51" s="20" t="n">
        <v>6.64705157</v>
      </c>
      <c r="G51" s="18" t="n">
        <v>428.42481477</v>
      </c>
      <c r="H51" s="20" t="n">
        <v>3.69541032</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479.07692053</v>
      </c>
      <c r="F52" s="20" t="n">
        <v>11.98713418</v>
      </c>
      <c r="G52" s="18" t="n">
        <v>486.79250843</v>
      </c>
      <c r="H52" s="20" t="n">
        <v>3.65809547</v>
      </c>
      <c r="I52" s="18" t="n">
        <v>465.87873121</v>
      </c>
      <c r="J52" s="20" t="n">
        <v>16.24037473</v>
      </c>
      <c r="K52" s="18" t="s">
        <v>404</v>
      </c>
      <c r="L52" s="20" t="s">
        <v>404</v>
      </c>
      <c r="M52" s="18" t="s">
        <v>404</v>
      </c>
      <c r="N52" s="20" t="s">
        <v>404</v>
      </c>
      <c r="O52" s="18" t="s">
        <v>404</v>
      </c>
      <c r="P52" s="20" t="s">
        <v>404</v>
      </c>
      <c r="Q52" s="18" t="n">
        <v>523.11959196</v>
      </c>
      <c r="R52" s="20" t="n">
        <v>18.67547801</v>
      </c>
    </row>
    <row r="53" spans="1:18">
      <c r="A53" s="15" t="s">
        <v>450</v>
      </c>
      <c r="B53" s="17" t="n">
        <v>5571</v>
      </c>
      <c r="C53" s="18">
        <f>(0.0/B53*100)</f>
        <v/>
      </c>
      <c r="D53" s="19" t="n">
        <v>5571</v>
      </c>
      <c r="E53" s="18" t="n">
        <v>455.49767739</v>
      </c>
      <c r="F53" s="20" t="n">
        <v>4.47921148</v>
      </c>
      <c r="G53" s="18" t="n">
        <v>446.46395883</v>
      </c>
      <c r="H53" s="20" t="n">
        <v>1.77406967</v>
      </c>
      <c r="I53" s="18" t="n">
        <v>356.7909233</v>
      </c>
      <c r="J53" s="20" t="n">
        <v>9.763562840000001</v>
      </c>
      <c r="K53" s="18" t="s">
        <v>404</v>
      </c>
      <c r="L53" s="20" t="s">
        <v>404</v>
      </c>
      <c r="M53" s="18" t="s">
        <v>404</v>
      </c>
      <c r="N53" s="20" t="s">
        <v>404</v>
      </c>
      <c r="O53" s="18" t="s">
        <v>404</v>
      </c>
      <c r="P53" s="20" t="s">
        <v>404</v>
      </c>
      <c r="Q53" s="18" t="n">
        <v>326.54342185</v>
      </c>
      <c r="R53" s="20" t="n">
        <v>7.68284507</v>
      </c>
    </row>
    <row r="54" spans="1:18">
      <c r="A54" s="15" t="s">
        <v>451</v>
      </c>
      <c r="B54" s="17" t="n">
        <v>4740</v>
      </c>
      <c r="C54" s="18">
        <f>(199.0/B54*100)</f>
        <v/>
      </c>
      <c r="D54" s="19" t="n">
        <v>4541</v>
      </c>
      <c r="E54" s="18" t="n">
        <v>365.8357333</v>
      </c>
      <c r="F54" s="20" t="n">
        <v>11.11040091</v>
      </c>
      <c r="G54" s="18" t="n">
        <v>366.77099676</v>
      </c>
      <c r="H54" s="20" t="n">
        <v>5.19723365</v>
      </c>
      <c r="I54" s="18" t="n">
        <v>313.90560392</v>
      </c>
      <c r="J54" s="20" t="n">
        <v>7.82370634</v>
      </c>
      <c r="K54" s="18" t="s">
        <v>404</v>
      </c>
      <c r="L54" s="20" t="s">
        <v>404</v>
      </c>
      <c r="M54" s="18" t="s">
        <v>404</v>
      </c>
      <c r="N54" s="20" t="s">
        <v>404</v>
      </c>
      <c r="O54" s="18" t="s">
        <v>404</v>
      </c>
      <c r="P54" s="20" t="s">
        <v>404</v>
      </c>
      <c r="Q54" s="18" t="n">
        <v>354.79327549</v>
      </c>
      <c r="R54" s="20" t="n">
        <v>9.99032369</v>
      </c>
    </row>
    <row r="55" spans="1:18">
      <c r="A55" s="15" t="s">
        <v>452</v>
      </c>
      <c r="B55" s="17" t="n">
        <v>5316</v>
      </c>
      <c r="C55" s="18">
        <f>(43.0/B55*100)</f>
        <v/>
      </c>
      <c r="D55" s="19" t="n">
        <v>5273</v>
      </c>
      <c r="E55" s="18" t="n">
        <v>383.30694208</v>
      </c>
      <c r="F55" s="20" t="n">
        <v>6.51694958</v>
      </c>
      <c r="G55" s="18" t="n">
        <v>412.30886866</v>
      </c>
      <c r="H55" s="20" t="n">
        <v>4.329307</v>
      </c>
      <c r="I55" s="18" t="s">
        <v>404</v>
      </c>
      <c r="J55" s="20" t="s">
        <v>404</v>
      </c>
      <c r="K55" s="18" t="s">
        <v>404</v>
      </c>
      <c r="L55" s="20" t="s">
        <v>404</v>
      </c>
      <c r="M55" s="18" t="s">
        <v>404</v>
      </c>
      <c r="N55" s="20" t="s">
        <v>404</v>
      </c>
      <c r="O55" s="18" t="n">
        <v>386.40444098</v>
      </c>
      <c r="P55" s="20" t="n">
        <v>12.20418909</v>
      </c>
      <c r="Q55" s="18" t="n">
        <v>398.66249932</v>
      </c>
      <c r="R55" s="20" t="n">
        <v>11.08397062</v>
      </c>
    </row>
    <row r="56" spans="1:18">
      <c r="A56" s="15" t="s">
        <v>453</v>
      </c>
      <c r="B56" s="17" t="n">
        <v>5359</v>
      </c>
      <c r="C56" s="18">
        <f>(0.0/B56*100)</f>
        <v/>
      </c>
      <c r="D56" s="19" t="n">
        <v>5359</v>
      </c>
      <c r="E56" s="18" t="n">
        <v>526.55931802</v>
      </c>
      <c r="F56" s="20" t="n">
        <v>7.89990177</v>
      </c>
      <c r="G56" s="18" t="n">
        <v>526.99318541</v>
      </c>
      <c r="H56" s="20" t="n">
        <v>3.74759963</v>
      </c>
      <c r="I56" s="18" t="n">
        <v>523.95425886</v>
      </c>
      <c r="J56" s="20" t="n">
        <v>19.73249171</v>
      </c>
      <c r="K56" s="18" t="s">
        <v>404</v>
      </c>
      <c r="L56" s="20" t="s">
        <v>404</v>
      </c>
      <c r="M56" s="18" t="s">
        <v>404</v>
      </c>
      <c r="N56" s="20" t="s">
        <v>404</v>
      </c>
      <c r="O56" s="18" t="s">
        <v>404</v>
      </c>
      <c r="P56" s="20" t="s">
        <v>404</v>
      </c>
      <c r="Q56" s="18" t="n">
        <v>524.00494532</v>
      </c>
      <c r="R56" s="20" t="n">
        <v>28.03921846</v>
      </c>
    </row>
    <row r="57" spans="1:18">
      <c r="A57" s="15" t="s">
        <v>454</v>
      </c>
      <c r="B57" s="17" t="n">
        <v>6513</v>
      </c>
      <c r="C57" s="18">
        <f>(0.0/B57*100)</f>
        <v/>
      </c>
      <c r="D57" s="19" t="n">
        <v>6513</v>
      </c>
      <c r="E57" s="18" t="n">
        <v>401.24906839</v>
      </c>
      <c r="F57" s="20" t="n">
        <v>5.76489978</v>
      </c>
      <c r="G57" s="18" t="n">
        <v>392.80146671</v>
      </c>
      <c r="H57" s="20" t="n">
        <v>5.18576819</v>
      </c>
      <c r="I57" s="18" t="s">
        <v>404</v>
      </c>
      <c r="J57" s="20" t="s">
        <v>404</v>
      </c>
      <c r="K57" s="18" t="s">
        <v>404</v>
      </c>
      <c r="L57" s="20" t="s">
        <v>404</v>
      </c>
      <c r="M57" s="18" t="s">
        <v>404</v>
      </c>
      <c r="N57" s="20" t="s">
        <v>404</v>
      </c>
      <c r="O57" s="18" t="s">
        <v>404</v>
      </c>
      <c r="P57" s="20" t="s">
        <v>404</v>
      </c>
      <c r="Q57" s="18" t="n">
        <v>400.81563113</v>
      </c>
      <c r="R57" s="20" t="n">
        <v>9.110334160000001</v>
      </c>
    </row>
    <row r="58" spans="1:18">
      <c r="A58" s="15" t="s">
        <v>455</v>
      </c>
      <c r="B58" s="17" t="n">
        <v>7267</v>
      </c>
      <c r="C58" s="18">
        <f>(0.0/B58*100)</f>
        <v/>
      </c>
      <c r="D58" s="19" t="n">
        <v>7267</v>
      </c>
      <c r="E58" s="18" t="n">
        <v>413.4077543</v>
      </c>
      <c r="F58" s="20" t="n">
        <v>6.13412072</v>
      </c>
      <c r="G58" s="18" t="n">
        <v>397.51133958</v>
      </c>
      <c r="H58" s="20" t="n">
        <v>8.164715599999999</v>
      </c>
      <c r="I58" s="18" t="s">
        <v>404</v>
      </c>
      <c r="J58" s="20" t="s">
        <v>404</v>
      </c>
      <c r="K58" s="18" t="s">
        <v>404</v>
      </c>
      <c r="L58" s="20" t="s">
        <v>404</v>
      </c>
      <c r="M58" s="18" t="s">
        <v>404</v>
      </c>
      <c r="N58" s="20" t="s">
        <v>404</v>
      </c>
      <c r="O58" s="18" t="s">
        <v>404</v>
      </c>
      <c r="P58" s="20" t="s">
        <v>404</v>
      </c>
      <c r="Q58" s="18" t="n">
        <v>409.4274681</v>
      </c>
      <c r="R58" s="20" t="n">
        <v>6.18938824</v>
      </c>
    </row>
    <row r="59" spans="1:18">
      <c r="A59" s="15" t="s">
        <v>456</v>
      </c>
      <c r="B59" s="17" t="n">
        <v>4826</v>
      </c>
      <c r="C59" s="18">
        <f>(0.0/B59*100)</f>
        <v/>
      </c>
      <c r="D59" s="19" t="n">
        <v>4826</v>
      </c>
      <c r="E59" s="18" t="n">
        <v>338.15038135</v>
      </c>
      <c r="F59" s="20" t="n">
        <v>3.290547</v>
      </c>
      <c r="G59" s="18" t="n">
        <v>348.55897079</v>
      </c>
      <c r="H59" s="20" t="n">
        <v>2.49777656</v>
      </c>
      <c r="I59" s="18" t="s">
        <v>404</v>
      </c>
      <c r="J59" s="20" t="s">
        <v>404</v>
      </c>
      <c r="K59" s="18" t="s">
        <v>404</v>
      </c>
      <c r="L59" s="20" t="s">
        <v>404</v>
      </c>
      <c r="M59" s="18" t="s">
        <v>404</v>
      </c>
      <c r="N59" s="20" t="s">
        <v>404</v>
      </c>
      <c r="O59" s="18" t="s">
        <v>404</v>
      </c>
      <c r="P59" s="20" t="s">
        <v>404</v>
      </c>
      <c r="Q59" s="18" t="n">
        <v>352.61794929</v>
      </c>
      <c r="R59" s="20" t="n">
        <v>2.91110916</v>
      </c>
    </row>
    <row r="60" spans="1:18">
      <c r="A60" s="15" t="s">
        <v>457</v>
      </c>
      <c r="B60" s="17" t="n">
        <v>4546</v>
      </c>
      <c r="C60" s="18">
        <f>(0.0/B60*100)</f>
        <v/>
      </c>
      <c r="D60" s="19" t="n">
        <v>4546</v>
      </c>
      <c r="E60" s="18" t="n">
        <v>360.91158977</v>
      </c>
      <c r="F60" s="20" t="n">
        <v>9.16271817</v>
      </c>
      <c r="G60" s="18" t="n">
        <v>374.08630232</v>
      </c>
      <c r="H60" s="20" t="n">
        <v>9.381801919999999</v>
      </c>
      <c r="I60" s="18" t="s">
        <v>404</v>
      </c>
      <c r="J60" s="20" t="s">
        <v>404</v>
      </c>
      <c r="K60" s="18" t="s">
        <v>404</v>
      </c>
      <c r="L60" s="20" t="s">
        <v>404</v>
      </c>
      <c r="M60" s="18" t="s">
        <v>404</v>
      </c>
      <c r="N60" s="20" t="s">
        <v>404</v>
      </c>
      <c r="O60" s="18" t="s">
        <v>404</v>
      </c>
      <c r="P60" s="20" t="s">
        <v>404</v>
      </c>
      <c r="Q60" s="18" t="n">
        <v>303.80476213</v>
      </c>
      <c r="R60" s="20" t="n">
        <v>8.985297449999999</v>
      </c>
    </row>
    <row r="61" spans="1:18">
      <c r="A61" s="15" t="s">
        <v>458</v>
      </c>
      <c r="B61" s="17" t="n">
        <v>6525</v>
      </c>
      <c r="C61" s="18">
        <f>(0.0/B61*100)</f>
        <v/>
      </c>
      <c r="D61" s="19" t="n">
        <v>6525</v>
      </c>
      <c r="E61" s="18" t="n">
        <v>472.22432505</v>
      </c>
      <c r="F61" s="20" t="n">
        <v>8.15462986</v>
      </c>
      <c r="G61" s="18" t="n">
        <v>473.62447777</v>
      </c>
      <c r="H61" s="20" t="n">
        <v>3.50737559</v>
      </c>
      <c r="I61" s="18" t="n">
        <v>407.56193473</v>
      </c>
      <c r="J61" s="20" t="n">
        <v>16.00123892</v>
      </c>
      <c r="K61" s="18" t="s">
        <v>404</v>
      </c>
      <c r="L61" s="20" t="s">
        <v>404</v>
      </c>
      <c r="M61" s="18" t="s">
        <v>404</v>
      </c>
      <c r="N61" s="20" t="s">
        <v>404</v>
      </c>
      <c r="O61" s="18" t="s">
        <v>404</v>
      </c>
      <c r="P61" s="20" t="s">
        <v>404</v>
      </c>
      <c r="Q61" s="18" t="n">
        <v>465.6801317</v>
      </c>
      <c r="R61" s="20" t="n">
        <v>27.62115042</v>
      </c>
    </row>
    <row r="62" spans="1:18">
      <c r="A62" s="15" t="s">
        <v>459</v>
      </c>
      <c r="B62" s="17" t="n">
        <v>4476</v>
      </c>
      <c r="C62" s="18">
        <f>(0.0/B62*100)</f>
        <v/>
      </c>
      <c r="D62" s="19" t="n">
        <v>4476</v>
      </c>
      <c r="E62" s="18" t="n">
        <v>517.55565818</v>
      </c>
      <c r="F62" s="20" t="n">
        <v>2.31307387</v>
      </c>
      <c r="G62" s="18" t="n">
        <v>505.77155349</v>
      </c>
      <c r="H62" s="20" t="n">
        <v>1.43141975</v>
      </c>
      <c r="I62" s="18" t="n">
        <v>461.5479651</v>
      </c>
      <c r="J62" s="20" t="n">
        <v>17.11138355</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351.58227066</v>
      </c>
      <c r="F63" s="20" t="n">
        <v>2.78682572</v>
      </c>
      <c r="G63" s="18" t="n">
        <v>350.72828444</v>
      </c>
      <c r="H63" s="20" t="n">
        <v>1.95763064</v>
      </c>
      <c r="I63" s="18" t="s">
        <v>404</v>
      </c>
      <c r="J63" s="20" t="s">
        <v>404</v>
      </c>
      <c r="K63" s="18" t="s">
        <v>404</v>
      </c>
      <c r="L63" s="20" t="s">
        <v>404</v>
      </c>
      <c r="M63" s="18" t="s">
        <v>404</v>
      </c>
      <c r="N63" s="20" t="s">
        <v>404</v>
      </c>
      <c r="O63" s="18" t="s">
        <v>404</v>
      </c>
      <c r="P63" s="20" t="s">
        <v>404</v>
      </c>
      <c r="Q63" s="18" t="n">
        <v>354.4407178</v>
      </c>
      <c r="R63" s="20" t="n">
        <v>3.23521979</v>
      </c>
    </row>
    <row r="64" spans="1:18">
      <c r="A64" s="15" t="s">
        <v>461</v>
      </c>
      <c r="B64" s="17" t="n">
        <v>3634</v>
      </c>
      <c r="C64" s="18">
        <f>(27.0/B64*100)</f>
        <v/>
      </c>
      <c r="D64" s="19" t="n">
        <v>3607</v>
      </c>
      <c r="E64" s="18" t="n">
        <v>478.12264998</v>
      </c>
      <c r="F64" s="20" t="n">
        <v>6.28456811</v>
      </c>
      <c r="G64" s="18" t="n">
        <v>440.98010055</v>
      </c>
      <c r="H64" s="20" t="n">
        <v>1.99774306</v>
      </c>
      <c r="I64" s="18" t="s">
        <v>404</v>
      </c>
      <c r="J64" s="20" t="s">
        <v>404</v>
      </c>
      <c r="K64" s="18" t="s">
        <v>404</v>
      </c>
      <c r="L64" s="20" t="s">
        <v>404</v>
      </c>
      <c r="M64" s="18" t="s">
        <v>404</v>
      </c>
      <c r="N64" s="20" t="s">
        <v>404</v>
      </c>
      <c r="O64" s="18" t="s">
        <v>404</v>
      </c>
      <c r="P64" s="20" t="s">
        <v>404</v>
      </c>
      <c r="Q64" s="18" t="n">
        <v>472.18632674</v>
      </c>
      <c r="R64" s="20" t="n">
        <v>5.99031886</v>
      </c>
    </row>
    <row r="65" spans="1:18">
      <c r="A65" s="15" t="s">
        <v>462</v>
      </c>
      <c r="B65" s="17" t="n">
        <v>5325</v>
      </c>
      <c r="C65" s="18">
        <f>(0.0/B65*100)</f>
        <v/>
      </c>
      <c r="D65" s="19" t="n">
        <v>5325</v>
      </c>
      <c r="E65" s="18" t="n">
        <v>412.43570943</v>
      </c>
      <c r="F65" s="20" t="n">
        <v>6.5094055</v>
      </c>
      <c r="G65" s="18" t="n">
        <v>419.61086126</v>
      </c>
      <c r="H65" s="20" t="n">
        <v>3.93806681</v>
      </c>
      <c r="I65" s="18" t="s">
        <v>404</v>
      </c>
      <c r="J65" s="20" t="s">
        <v>404</v>
      </c>
      <c r="K65" s="18" t="s">
        <v>404</v>
      </c>
      <c r="L65" s="20" t="s">
        <v>404</v>
      </c>
      <c r="M65" s="18" t="s">
        <v>404</v>
      </c>
      <c r="N65" s="20" t="s">
        <v>404</v>
      </c>
      <c r="O65" s="18" t="s">
        <v>404</v>
      </c>
      <c r="P65" s="20" t="s">
        <v>404</v>
      </c>
      <c r="Q65" s="18" t="n">
        <v>406.84233002</v>
      </c>
      <c r="R65" s="20" t="n">
        <v>10.60902335</v>
      </c>
    </row>
    <row r="66" spans="1:18">
      <c r="A66" s="15" t="s">
        <v>463</v>
      </c>
      <c r="B66" s="17" t="n">
        <v>5665</v>
      </c>
      <c r="C66" s="18">
        <f>(0.0/B66*100)</f>
        <v/>
      </c>
      <c r="D66" s="19" t="n">
        <v>5665</v>
      </c>
      <c r="E66" s="18" t="n">
        <v>417.97348486</v>
      </c>
      <c r="F66" s="20" t="n">
        <v>2.17045871</v>
      </c>
      <c r="G66" s="18" t="n">
        <v>437.16457307</v>
      </c>
      <c r="H66" s="20" t="n">
        <v>2.07205813</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392.74287903</v>
      </c>
      <c r="F67" s="20" t="n">
        <v>6.83782329</v>
      </c>
      <c r="G67" s="18" t="n">
        <v>401.16749159</v>
      </c>
      <c r="H67" s="20" t="n">
        <v>3.78275757</v>
      </c>
      <c r="I67" s="18" t="n">
        <v>365.65704791</v>
      </c>
      <c r="J67" s="20" t="n">
        <v>12.57179229</v>
      </c>
      <c r="K67" s="18" t="s">
        <v>404</v>
      </c>
      <c r="L67" s="20" t="s">
        <v>404</v>
      </c>
      <c r="M67" s="18" t="s">
        <v>404</v>
      </c>
      <c r="N67" s="20" t="s">
        <v>404</v>
      </c>
      <c r="O67" s="18" t="s">
        <v>404</v>
      </c>
      <c r="P67" s="20" t="s">
        <v>404</v>
      </c>
      <c r="Q67" s="18" t="n">
        <v>388.99284438</v>
      </c>
      <c r="R67" s="20" t="n">
        <v>15.87809222</v>
      </c>
    </row>
    <row r="68" spans="1:18">
      <c r="A68" s="15" t="s">
        <v>465</v>
      </c>
      <c r="B68" s="17" t="n">
        <v>12083</v>
      </c>
      <c r="C68" s="18">
        <f>(0.0/B68*100)</f>
        <v/>
      </c>
      <c r="D68" s="19" t="n">
        <v>12083</v>
      </c>
      <c r="E68" s="18" t="n">
        <v>376.97803611</v>
      </c>
      <c r="F68" s="20" t="n">
        <v>1.56693213</v>
      </c>
      <c r="G68" s="18" t="n">
        <v>415.49582175</v>
      </c>
      <c r="H68" s="20" t="n">
        <v>1.44049126</v>
      </c>
      <c r="I68" s="18" t="n">
        <v>419.08063999</v>
      </c>
      <c r="J68" s="20" t="n">
        <v>12.98040002</v>
      </c>
      <c r="K68" s="18" t="s">
        <v>404</v>
      </c>
      <c r="L68" s="20" t="s">
        <v>404</v>
      </c>
      <c r="M68" s="18" t="s">
        <v>404</v>
      </c>
      <c r="N68" s="20" t="s">
        <v>404</v>
      </c>
      <c r="O68" s="18" t="s">
        <v>404</v>
      </c>
      <c r="P68" s="20" t="s">
        <v>404</v>
      </c>
      <c r="Q68" s="18" t="n">
        <v>401.80136592</v>
      </c>
      <c r="R68" s="20" t="n">
        <v>2.83171083</v>
      </c>
    </row>
    <row r="69" spans="1:18">
      <c r="A69" s="15" t="s">
        <v>466</v>
      </c>
      <c r="B69" s="17" t="n">
        <v>4876</v>
      </c>
      <c r="C69" s="18">
        <f>(0.0/B69*100)</f>
        <v/>
      </c>
      <c r="D69" s="19" t="n">
        <v>4876</v>
      </c>
      <c r="E69" s="18" t="n">
        <v>439.63914512</v>
      </c>
      <c r="F69" s="20" t="n">
        <v>6.93486546</v>
      </c>
      <c r="G69" s="18" t="n">
        <v>429.31443195</v>
      </c>
      <c r="H69" s="20" t="n">
        <v>6.89015441</v>
      </c>
      <c r="I69" s="18" t="s">
        <v>404</v>
      </c>
      <c r="J69" s="20" t="s">
        <v>404</v>
      </c>
      <c r="K69" s="18" t="s">
        <v>404</v>
      </c>
      <c r="L69" s="20" t="s">
        <v>404</v>
      </c>
      <c r="M69" s="18" t="s">
        <v>404</v>
      </c>
      <c r="N69" s="20" t="s">
        <v>404</v>
      </c>
      <c r="O69" s="18" t="s">
        <v>404</v>
      </c>
      <c r="P69" s="20" t="s">
        <v>404</v>
      </c>
      <c r="Q69" s="18" t="n">
        <v>399.24168111</v>
      </c>
      <c r="R69" s="20" t="n">
        <v>16.25585452</v>
      </c>
    </row>
    <row r="70" spans="1:18">
      <c r="A70" s="15" t="s">
        <v>467</v>
      </c>
      <c r="B70" s="17" t="n">
        <v>6036</v>
      </c>
      <c r="C70" s="18">
        <f>(0.0/B70*100)</f>
        <v/>
      </c>
      <c r="D70" s="19" t="n">
        <v>6036</v>
      </c>
      <c r="E70" s="18" t="n">
        <v>487.84412747</v>
      </c>
      <c r="F70" s="20" t="n">
        <v>6.30625774</v>
      </c>
      <c r="G70" s="18" t="n">
        <v>498.97987117</v>
      </c>
      <c r="H70" s="20" t="n">
        <v>3.87079544</v>
      </c>
      <c r="I70" s="18" t="s">
        <v>404</v>
      </c>
      <c r="J70" s="20" t="s">
        <v>404</v>
      </c>
      <c r="K70" s="18" t="s">
        <v>404</v>
      </c>
      <c r="L70" s="20" t="s">
        <v>404</v>
      </c>
      <c r="M70" s="18" t="s">
        <v>404</v>
      </c>
      <c r="N70" s="20" t="s">
        <v>404</v>
      </c>
      <c r="O70" s="18" t="s">
        <v>404</v>
      </c>
      <c r="P70" s="20" t="s">
        <v>404</v>
      </c>
      <c r="Q70" s="18" t="n">
        <v>470.05094437</v>
      </c>
      <c r="R70" s="20" t="n">
        <v>14.63220863</v>
      </c>
    </row>
    <row r="71" spans="1:18">
      <c r="A71" s="15" t="s">
        <v>468</v>
      </c>
      <c r="B71" s="17" t="n">
        <v>6115</v>
      </c>
      <c r="C71" s="18">
        <f>(0.0/B71*100)</f>
        <v/>
      </c>
      <c r="D71" s="19" t="n">
        <v>6115</v>
      </c>
      <c r="E71" s="18" t="n">
        <v>519.15079015</v>
      </c>
      <c r="F71" s="20" t="n">
        <v>3.28755605</v>
      </c>
      <c r="G71" s="18" t="n">
        <v>542.26326992</v>
      </c>
      <c r="H71" s="20" t="n">
        <v>1.92539153</v>
      </c>
      <c r="I71" s="18" t="n">
        <v>477.62548649</v>
      </c>
      <c r="J71" s="20" t="n">
        <v>16.94240927</v>
      </c>
      <c r="K71" s="18" t="s">
        <v>404</v>
      </c>
      <c r="L71" s="20" t="s">
        <v>404</v>
      </c>
      <c r="M71" s="18" t="s">
        <v>404</v>
      </c>
      <c r="N71" s="20" t="s">
        <v>404</v>
      </c>
      <c r="O71" s="18" t="s">
        <v>404</v>
      </c>
      <c r="P71" s="20" t="s">
        <v>404</v>
      </c>
      <c r="Q71" s="18" t="n">
        <v>482.29107212</v>
      </c>
      <c r="R71" s="20" t="n">
        <v>7.69029924</v>
      </c>
    </row>
    <row r="72" spans="1:18">
      <c r="A72" s="15" t="s">
        <v>469</v>
      </c>
      <c r="B72" s="17" t="n">
        <v>7708</v>
      </c>
      <c r="C72" s="18">
        <f>(0.0/B72*100)</f>
        <v/>
      </c>
      <c r="D72" s="19" t="n">
        <v>7708</v>
      </c>
      <c r="E72" s="18" t="n">
        <v>491.12479178</v>
      </c>
      <c r="F72" s="20" t="n">
        <v>7.48940519</v>
      </c>
      <c r="G72" s="18" t="n">
        <v>500.78215087</v>
      </c>
      <c r="H72" s="20" t="n">
        <v>3.88276634</v>
      </c>
      <c r="I72" s="18" t="n">
        <v>426.00518293</v>
      </c>
      <c r="J72" s="20" t="n">
        <v>18.70621183</v>
      </c>
      <c r="K72" s="18" t="s">
        <v>404</v>
      </c>
      <c r="L72" s="20" t="s">
        <v>404</v>
      </c>
      <c r="M72" s="18" t="s">
        <v>404</v>
      </c>
      <c r="N72" s="20" t="s">
        <v>404</v>
      </c>
      <c r="O72" s="18" t="s">
        <v>404</v>
      </c>
      <c r="P72" s="20" t="s">
        <v>404</v>
      </c>
      <c r="Q72" s="18" t="n">
        <v>507.84116721</v>
      </c>
      <c r="R72" s="20" t="n">
        <v>26.09802479</v>
      </c>
    </row>
    <row r="73" spans="1:18">
      <c r="A73" s="15" t="s">
        <v>470</v>
      </c>
      <c r="B73" s="17" t="n">
        <v>8249</v>
      </c>
      <c r="C73" s="18">
        <f>(0.0/B73*100)</f>
        <v/>
      </c>
      <c r="D73" s="19" t="n">
        <v>8249</v>
      </c>
      <c r="E73" s="18" t="n">
        <v>406.56095825</v>
      </c>
      <c r="F73" s="20" t="n">
        <v>5.53364281</v>
      </c>
      <c r="G73" s="18" t="n">
        <v>411.40572703</v>
      </c>
      <c r="H73" s="20" t="n">
        <v>4.97400061</v>
      </c>
      <c r="I73" s="18" t="n">
        <v>416.92023458</v>
      </c>
      <c r="J73" s="20" t="n">
        <v>15.6110997</v>
      </c>
      <c r="K73" s="18" t="s">
        <v>404</v>
      </c>
      <c r="L73" s="20" t="s">
        <v>404</v>
      </c>
      <c r="M73" s="18" t="s">
        <v>404</v>
      </c>
      <c r="N73" s="20" t="s">
        <v>404</v>
      </c>
      <c r="O73" s="18" t="s">
        <v>404</v>
      </c>
      <c r="P73" s="20" t="s">
        <v>404</v>
      </c>
      <c r="Q73" s="18" t="n">
        <v>408.44947347</v>
      </c>
      <c r="R73" s="20" t="n">
        <v>14.75162197</v>
      </c>
    </row>
    <row r="74" spans="1:18">
      <c r="A74" s="15" t="s">
        <v>471</v>
      </c>
      <c r="B74" s="17" t="n">
        <v>4692</v>
      </c>
      <c r="C74" s="18">
        <f>(484.0/B74*100)</f>
        <v/>
      </c>
      <c r="D74" s="19" t="n">
        <v>4208</v>
      </c>
      <c r="E74" s="18" t="n">
        <v>390.37073265</v>
      </c>
      <c r="F74" s="20" t="n">
        <v>3.76740559</v>
      </c>
      <c r="G74" s="18" t="n">
        <v>435.10586262</v>
      </c>
      <c r="H74" s="20" t="n">
        <v>1.8426676</v>
      </c>
      <c r="I74" s="18" t="s">
        <v>404</v>
      </c>
      <c r="J74" s="20" t="s">
        <v>404</v>
      </c>
      <c r="K74" s="18" t="s">
        <v>404</v>
      </c>
      <c r="L74" s="20" t="s">
        <v>404</v>
      </c>
      <c r="M74" s="18" t="s">
        <v>404</v>
      </c>
      <c r="N74" s="20" t="s">
        <v>404</v>
      </c>
      <c r="O74" s="18" t="s">
        <v>404</v>
      </c>
      <c r="P74" s="20" t="s">
        <v>404</v>
      </c>
      <c r="Q74" s="18" t="n">
        <v>432.53657271</v>
      </c>
      <c r="R74" s="20" t="n">
        <v>4.5796571</v>
      </c>
    </row>
    <row r="75" spans="1:18">
      <c r="A75" s="15" t="s">
        <v>472</v>
      </c>
      <c r="B75" s="17" t="n">
        <v>5375</v>
      </c>
      <c r="C75" s="18">
        <f>(483.0/B75*100)</f>
        <v/>
      </c>
      <c r="D75" s="19" t="n">
        <v>4892</v>
      </c>
      <c r="E75" s="18" t="n">
        <v>358.23542012</v>
      </c>
      <c r="F75" s="20" t="n">
        <v>5.8037421</v>
      </c>
      <c r="G75" s="18" t="n">
        <v>363.90630169</v>
      </c>
      <c r="H75" s="20" t="n">
        <v>6.66971027</v>
      </c>
      <c r="I75" s="18" t="n">
        <v>358.71755534</v>
      </c>
      <c r="J75" s="20" t="n">
        <v>17.67561445</v>
      </c>
      <c r="K75" s="18" t="s">
        <v>404</v>
      </c>
      <c r="L75" s="20" t="s">
        <v>404</v>
      </c>
      <c r="M75" s="18" t="s">
        <v>404</v>
      </c>
      <c r="N75" s="20" t="s">
        <v>404</v>
      </c>
      <c r="O75" s="18" t="s">
        <v>404</v>
      </c>
      <c r="P75" s="20" t="s">
        <v>404</v>
      </c>
      <c r="Q75" s="18" t="n">
        <v>366.26262613</v>
      </c>
      <c r="R75" s="20" t="n">
        <v>7.94607684</v>
      </c>
    </row>
    <row r="76" spans="1:18">
      <c r="A76" s="15" t="s">
        <v>473</v>
      </c>
      <c r="B76" s="17" t="n">
        <v>14167</v>
      </c>
      <c r="C76" s="18">
        <f>(1400.0/B76*100)</f>
        <v/>
      </c>
      <c r="D76" s="19" t="n">
        <v>12767</v>
      </c>
      <c r="E76" s="18" t="n">
        <v>435.8741969</v>
      </c>
      <c r="F76" s="20" t="n">
        <v>4.58798673</v>
      </c>
      <c r="G76" s="18" t="n">
        <v>450.9419626</v>
      </c>
      <c r="H76" s="20" t="n">
        <v>6.50500845</v>
      </c>
      <c r="I76" s="18" t="n">
        <v>386.2476441</v>
      </c>
      <c r="J76" s="20" t="n">
        <v>13.56131252</v>
      </c>
      <c r="K76" s="18" t="s">
        <v>404</v>
      </c>
      <c r="L76" s="20" t="s">
        <v>404</v>
      </c>
      <c r="M76" s="18" t="s">
        <v>404</v>
      </c>
      <c r="N76" s="20" t="s">
        <v>404</v>
      </c>
      <c r="O76" s="18" t="s">
        <v>404</v>
      </c>
      <c r="P76" s="20" t="s">
        <v>404</v>
      </c>
      <c r="Q76" s="18" t="n">
        <v>422.6472246</v>
      </c>
      <c r="R76" s="20" t="n">
        <v>12.2851473</v>
      </c>
    </row>
    <row r="77" spans="1:18">
      <c r="A77" s="15" t="s">
        <v>474</v>
      </c>
      <c r="B77" s="17" t="n">
        <v>6062</v>
      </c>
      <c r="C77" s="18">
        <f>(0.0/B77*100)</f>
        <v/>
      </c>
      <c r="D77" s="19" t="n">
        <v>6062</v>
      </c>
      <c r="E77" s="18" t="n">
        <v>414.409206</v>
      </c>
      <c r="F77" s="20" t="n">
        <v>8.081476889999999</v>
      </c>
      <c r="G77" s="18" t="n">
        <v>442.25679114</v>
      </c>
      <c r="H77" s="20" t="n">
        <v>3.29371334</v>
      </c>
      <c r="I77" s="18" t="n">
        <v>401.77446444</v>
      </c>
      <c r="J77" s="20" t="n">
        <v>17.10869405</v>
      </c>
      <c r="K77" s="18" t="s">
        <v>404</v>
      </c>
      <c r="L77" s="20" t="s">
        <v>404</v>
      </c>
      <c r="M77" s="18" t="s">
        <v>404</v>
      </c>
      <c r="N77" s="20" t="s">
        <v>404</v>
      </c>
      <c r="O77" s="18" t="s">
        <v>404</v>
      </c>
      <c r="P77" s="20" t="s">
        <v>404</v>
      </c>
      <c r="Q77" s="18" t="n">
        <v>444.4371495</v>
      </c>
      <c r="R77" s="20" t="n">
        <v>17.63192011</v>
      </c>
    </row>
    <row r="78" spans="1:18">
      <c r="A78" s="15" t="s">
        <v>475</v>
      </c>
      <c r="B78" s="17" t="n">
        <v>5826</v>
      </c>
      <c r="C78" s="18">
        <f>(0.0/B78*100)</f>
        <v/>
      </c>
      <c r="D78" s="19" t="n">
        <v>5826</v>
      </c>
      <c r="E78" s="18" t="n">
        <v>491.57638507</v>
      </c>
      <c r="F78" s="20" t="n">
        <v>4.58643092</v>
      </c>
      <c r="G78" s="18" t="n">
        <v>480.02122861</v>
      </c>
      <c r="H78" s="20" t="n">
        <v>9.83695938</v>
      </c>
      <c r="I78" s="18" t="s">
        <v>404</v>
      </c>
      <c r="J78" s="20" t="s">
        <v>404</v>
      </c>
      <c r="K78" s="18" t="s">
        <v>404</v>
      </c>
      <c r="L78" s="20" t="s">
        <v>404</v>
      </c>
      <c r="M78" s="18" t="s">
        <v>404</v>
      </c>
      <c r="N78" s="20" t="s">
        <v>404</v>
      </c>
      <c r="O78" s="18" t="s">
        <v>404</v>
      </c>
      <c r="P78" s="20" t="s">
        <v>404</v>
      </c>
      <c r="Q78" s="18" t="n">
        <v>464.74294543</v>
      </c>
      <c r="R78" s="20" t="n">
        <v>16.38481404</v>
      </c>
    </row>
    <row customHeight="1" ht="25" r="79" spans="1:18">
      <c r="A79" s="15" t="s">
        <v>476</v>
      </c>
      <c r="B79" s="17" t="n">
        <v>1657</v>
      </c>
      <c r="C79" s="18">
        <f>(21.0/B79*100)</f>
        <v/>
      </c>
      <c r="D79" s="19" t="n">
        <v>1636</v>
      </c>
      <c r="E79" s="18" t="n">
        <v>519.29868557</v>
      </c>
      <c r="F79" s="20" t="n">
        <v>16.22765927</v>
      </c>
      <c r="G79" s="18" t="n">
        <v>474.63028882</v>
      </c>
      <c r="H79" s="20" t="n">
        <v>7.55042399</v>
      </c>
      <c r="I79" s="18" t="s">
        <v>404</v>
      </c>
      <c r="J79" s="20" t="s">
        <v>404</v>
      </c>
      <c r="K79" s="18" t="s">
        <v>404</v>
      </c>
      <c r="L79" s="20" t="s">
        <v>404</v>
      </c>
      <c r="M79" s="18" t="s">
        <v>404</v>
      </c>
      <c r="N79" s="20" t="s">
        <v>404</v>
      </c>
      <c r="O79" s="18" t="s">
        <v>404</v>
      </c>
      <c r="P79" s="20" t="s">
        <v>404</v>
      </c>
      <c r="Q79" s="18" t="n">
        <v>463.78040956</v>
      </c>
      <c r="R79" s="20" t="n">
        <v>33.79726449</v>
      </c>
    </row>
    <row r="80" spans="1:18">
      <c r="A80" s="15" t="s">
        <v>477</v>
      </c>
      <c r="B80" s="17" t="n">
        <v>7841</v>
      </c>
      <c r="C80" s="18">
        <f>(0.0/B80*100)</f>
        <v/>
      </c>
      <c r="D80" s="19" t="n">
        <v>7841</v>
      </c>
      <c r="E80" s="18" t="n">
        <v>426.43084848</v>
      </c>
      <c r="F80" s="20" t="n">
        <v>4.77224754</v>
      </c>
      <c r="G80" s="18" t="n">
        <v>428.24573119</v>
      </c>
      <c r="H80" s="20" t="n">
        <v>5.43946782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427.00442924</v>
      </c>
      <c r="F81" s="20" t="n">
        <v>5.51357607</v>
      </c>
      <c r="G81" s="18" t="n">
        <v>433.9441985</v>
      </c>
      <c r="H81" s="20" t="n">
        <v>5.1436894</v>
      </c>
      <c r="I81" s="18" t="n">
        <v>505.675185</v>
      </c>
      <c r="J81" s="20" t="n">
        <v>7.77493105</v>
      </c>
      <c r="K81" s="18" t="s">
        <v>404</v>
      </c>
      <c r="L81" s="20" t="s">
        <v>404</v>
      </c>
      <c r="M81" s="18" t="s">
        <v>404</v>
      </c>
      <c r="N81" s="20" t="s">
        <v>404</v>
      </c>
      <c r="O81" s="18" t="s">
        <v>404</v>
      </c>
      <c r="P81" s="20" t="s">
        <v>404</v>
      </c>
      <c r="Q81" s="18" t="n">
        <v>421.88493714</v>
      </c>
      <c r="R81" s="20" t="n">
        <v>10.16788965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507.6942351</v>
      </c>
      <c r="F7" s="20" t="n">
        <v>3.65253546</v>
      </c>
      <c r="G7" s="18" t="n">
        <v>503.60179032</v>
      </c>
      <c r="H7" s="20" t="n">
        <v>2.77334364</v>
      </c>
      <c r="I7" s="18" t="s">
        <v>404</v>
      </c>
      <c r="J7" s="20" t="s">
        <v>404</v>
      </c>
      <c r="K7" s="18" t="s">
        <v>404</v>
      </c>
      <c r="L7" s="20" t="s">
        <v>404</v>
      </c>
      <c r="M7" s="18" t="s">
        <v>404</v>
      </c>
      <c r="N7" s="20" t="s">
        <v>404</v>
      </c>
      <c r="O7" s="18" t="s">
        <v>404</v>
      </c>
      <c r="P7" s="20" t="s">
        <v>404</v>
      </c>
      <c r="Q7" s="18" t="n">
        <v>488.79279752</v>
      </c>
      <c r="R7" s="20" t="n">
        <v>6.76146834</v>
      </c>
    </row>
    <row r="8" spans="1:18">
      <c r="A8" s="15" t="s">
        <v>405</v>
      </c>
      <c r="B8" s="17" t="n">
        <v>7007</v>
      </c>
      <c r="C8" s="18">
        <f>(0.0/B8*100)</f>
        <v/>
      </c>
      <c r="D8" s="19" t="n">
        <v>7007</v>
      </c>
      <c r="E8" s="18" t="n">
        <v>463.49754195</v>
      </c>
      <c r="F8" s="20" t="n">
        <v>14.76441637</v>
      </c>
      <c r="G8" s="18" t="n">
        <v>486.30109092</v>
      </c>
      <c r="H8" s="20" t="n">
        <v>4.98064017</v>
      </c>
      <c r="I8" s="18" t="n">
        <v>466.6088784</v>
      </c>
      <c r="J8" s="20" t="n">
        <v>20.70904875</v>
      </c>
      <c r="K8" s="18" t="s">
        <v>404</v>
      </c>
      <c r="L8" s="20" t="s">
        <v>404</v>
      </c>
      <c r="M8" s="18" t="s">
        <v>404</v>
      </c>
      <c r="N8" s="20" t="s">
        <v>404</v>
      </c>
      <c r="O8" s="18" t="s">
        <v>404</v>
      </c>
      <c r="P8" s="20" t="s">
        <v>404</v>
      </c>
      <c r="Q8" s="18" t="n">
        <v>491.47503979</v>
      </c>
      <c r="R8" s="20" t="n">
        <v>7.74804034</v>
      </c>
    </row>
    <row r="9" spans="1:18">
      <c r="A9" s="15" t="s">
        <v>406</v>
      </c>
      <c r="B9" s="17" t="n">
        <v>9651</v>
      </c>
      <c r="C9" s="18">
        <f>(575.0/B9*100)</f>
        <v/>
      </c>
      <c r="D9" s="19" t="n">
        <v>9076</v>
      </c>
      <c r="E9" s="18" t="n">
        <v>488.90853589</v>
      </c>
      <c r="F9" s="20" t="n">
        <v>9.352049969999999</v>
      </c>
      <c r="G9" s="18" t="n">
        <v>504.42300871</v>
      </c>
      <c r="H9" s="20" t="n">
        <v>4.64806228</v>
      </c>
      <c r="I9" s="18" t="n">
        <v>506.54639319</v>
      </c>
      <c r="J9" s="20" t="n">
        <v>29.63683772</v>
      </c>
      <c r="K9" s="18" t="s">
        <v>404</v>
      </c>
      <c r="L9" s="20" t="s">
        <v>404</v>
      </c>
      <c r="M9" s="18" t="s">
        <v>404</v>
      </c>
      <c r="N9" s="20" t="s">
        <v>404</v>
      </c>
      <c r="O9" s="18" t="s">
        <v>404</v>
      </c>
      <c r="P9" s="20" t="s">
        <v>404</v>
      </c>
      <c r="Q9" s="18" t="n">
        <v>505.01642352</v>
      </c>
      <c r="R9" s="20" t="n">
        <v>6.56549843</v>
      </c>
    </row>
    <row r="10" spans="1:18">
      <c r="A10" s="15" t="s">
        <v>407</v>
      </c>
      <c r="B10" s="17" t="n">
        <v>20058</v>
      </c>
      <c r="C10" s="18">
        <f>(3112.0/B10*100)</f>
        <v/>
      </c>
      <c r="D10" s="19" t="n">
        <v>16946</v>
      </c>
      <c r="E10" s="18" t="n">
        <v>522.71533798</v>
      </c>
      <c r="F10" s="20" t="n">
        <v>4.80279921</v>
      </c>
      <c r="G10" s="18" t="n">
        <v>527.8445208000001</v>
      </c>
      <c r="H10" s="20" t="n">
        <v>3.05064567</v>
      </c>
      <c r="I10" s="18" t="n">
        <v>574.86121621</v>
      </c>
      <c r="J10" s="20" t="n">
        <v>10.5507028</v>
      </c>
      <c r="K10" s="18" t="s">
        <v>404</v>
      </c>
      <c r="L10" s="20" t="s">
        <v>404</v>
      </c>
      <c r="M10" s="18" t="s">
        <v>404</v>
      </c>
      <c r="N10" s="20" t="s">
        <v>404</v>
      </c>
      <c r="O10" s="18" t="s">
        <v>404</v>
      </c>
      <c r="P10" s="20" t="s">
        <v>404</v>
      </c>
      <c r="Q10" s="18" t="n">
        <v>538.2054051</v>
      </c>
      <c r="R10" s="20" t="n">
        <v>11.36044915</v>
      </c>
    </row>
    <row r="11" spans="1:18">
      <c r="A11" s="15" t="s">
        <v>408</v>
      </c>
      <c r="B11" s="17" t="n">
        <v>7053</v>
      </c>
      <c r="C11" s="18">
        <f>(137.0/B11*100)</f>
        <v/>
      </c>
      <c r="D11" s="19" t="n">
        <v>6916</v>
      </c>
      <c r="E11" s="18" t="n">
        <v>471.17788539</v>
      </c>
      <c r="F11" s="20" t="n">
        <v>9.40027055</v>
      </c>
      <c r="G11" s="18" t="n">
        <v>458.8932936</v>
      </c>
      <c r="H11" s="20" t="n">
        <v>3.36673998</v>
      </c>
      <c r="I11" s="18" t="n">
        <v>423.48994856</v>
      </c>
      <c r="J11" s="20" t="n">
        <v>17.55221623</v>
      </c>
      <c r="K11" s="18" t="s">
        <v>404</v>
      </c>
      <c r="L11" s="20" t="s">
        <v>404</v>
      </c>
      <c r="M11" s="18" t="s">
        <v>404</v>
      </c>
      <c r="N11" s="20" t="s">
        <v>404</v>
      </c>
      <c r="O11" s="18" t="s">
        <v>404</v>
      </c>
      <c r="P11" s="20" t="s">
        <v>404</v>
      </c>
      <c r="Q11" s="18" t="n">
        <v>438.80528018</v>
      </c>
      <c r="R11" s="20" t="n">
        <v>17.28928324</v>
      </c>
    </row>
    <row r="12" spans="1:18">
      <c r="A12" s="15" t="s">
        <v>409</v>
      </c>
      <c r="B12" s="17" t="n">
        <v>6894</v>
      </c>
      <c r="C12" s="18">
        <f>(106.0/B12*100)</f>
        <v/>
      </c>
      <c r="D12" s="19" t="n">
        <v>6788</v>
      </c>
      <c r="E12" s="18" t="n">
        <v>491.98631013</v>
      </c>
      <c r="F12" s="20" t="n">
        <v>6.27610475</v>
      </c>
      <c r="G12" s="18" t="n">
        <v>488.84024244</v>
      </c>
      <c r="H12" s="20" t="n">
        <v>3.5704868</v>
      </c>
      <c r="I12" s="18" t="n">
        <v>410.91425449</v>
      </c>
      <c r="J12" s="20" t="n">
        <v>10.00626974</v>
      </c>
      <c r="K12" s="18" t="s">
        <v>404</v>
      </c>
      <c r="L12" s="20" t="s">
        <v>404</v>
      </c>
      <c r="M12" s="18" t="s">
        <v>404</v>
      </c>
      <c r="N12" s="20" t="s">
        <v>404</v>
      </c>
      <c r="O12" s="18" t="s">
        <v>404</v>
      </c>
      <c r="P12" s="20" t="s">
        <v>404</v>
      </c>
      <c r="Q12" s="18" t="n">
        <v>445.41516046</v>
      </c>
      <c r="R12" s="20" t="n">
        <v>13.23221528</v>
      </c>
    </row>
    <row r="13" spans="1:18">
      <c r="A13" s="15" t="s">
        <v>410</v>
      </c>
      <c r="B13" s="17" t="n">
        <v>7161</v>
      </c>
      <c r="C13" s="18">
        <f>(1175.0/B13*100)</f>
        <v/>
      </c>
      <c r="D13" s="19" t="n">
        <v>5986</v>
      </c>
      <c r="E13" s="18" t="n">
        <v>501.31718552</v>
      </c>
      <c r="F13" s="20" t="n">
        <v>3.06806477</v>
      </c>
      <c r="G13" s="18" t="n">
        <v>484.63162187</v>
      </c>
      <c r="H13" s="20" t="n">
        <v>7.26723381</v>
      </c>
      <c r="I13" s="18" t="n">
        <v>501.03250557</v>
      </c>
      <c r="J13" s="20" t="n">
        <v>8.45176485</v>
      </c>
      <c r="K13" s="18" t="s">
        <v>404</v>
      </c>
      <c r="L13" s="20" t="s">
        <v>404</v>
      </c>
      <c r="M13" s="18" t="s">
        <v>404</v>
      </c>
      <c r="N13" s="20" t="s">
        <v>404</v>
      </c>
      <c r="O13" s="18" t="s">
        <v>404</v>
      </c>
      <c r="P13" s="20" t="s">
        <v>404</v>
      </c>
      <c r="Q13" s="18" t="n">
        <v>507.55394893</v>
      </c>
      <c r="R13" s="20" t="n">
        <v>10.01228092</v>
      </c>
    </row>
    <row r="14" spans="1:18">
      <c r="A14" s="15" t="s">
        <v>411</v>
      </c>
      <c r="B14" s="17" t="n">
        <v>5587</v>
      </c>
      <c r="C14" s="18">
        <f>(386.0/B14*100)</f>
        <v/>
      </c>
      <c r="D14" s="19" t="n">
        <v>5201</v>
      </c>
      <c r="E14" s="18" t="n">
        <v>518.81650849</v>
      </c>
      <c r="F14" s="20" t="n">
        <v>2.80275046</v>
      </c>
      <c r="G14" s="18" t="n">
        <v>515.61419446</v>
      </c>
      <c r="H14" s="20" t="n">
        <v>4.58028295</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526.94019039</v>
      </c>
      <c r="F15" s="20" t="n">
        <v>3.37109698</v>
      </c>
      <c r="G15" s="18" t="n">
        <v>525.7270918299999</v>
      </c>
      <c r="H15" s="20" t="n">
        <v>4.04217459</v>
      </c>
      <c r="I15" s="18" t="n">
        <v>557.7863252</v>
      </c>
      <c r="J15" s="20" t="n">
        <v>24.52307226</v>
      </c>
      <c r="K15" s="18" t="s">
        <v>404</v>
      </c>
      <c r="L15" s="20" t="s">
        <v>404</v>
      </c>
      <c r="M15" s="18" t="s">
        <v>404</v>
      </c>
      <c r="N15" s="20" t="s">
        <v>404</v>
      </c>
      <c r="O15" s="18" t="s">
        <v>404</v>
      </c>
      <c r="P15" s="20" t="s">
        <v>404</v>
      </c>
      <c r="Q15" s="18" t="n">
        <v>516.27594772</v>
      </c>
      <c r="R15" s="20" t="n">
        <v>16.21701547</v>
      </c>
    </row>
    <row r="16" spans="1:18">
      <c r="A16" s="15" t="s">
        <v>413</v>
      </c>
      <c r="B16" s="17" t="n">
        <v>6108</v>
      </c>
      <c r="C16" s="18">
        <f>(495.0/B16*100)</f>
        <v/>
      </c>
      <c r="D16" s="19" t="n">
        <v>5613</v>
      </c>
      <c r="E16" s="18" t="n">
        <v>484.047785</v>
      </c>
      <c r="F16" s="20" t="n">
        <v>6.72963508</v>
      </c>
      <c r="G16" s="18" t="n">
        <v>522.64394472</v>
      </c>
      <c r="H16" s="20" t="n">
        <v>6.64485889</v>
      </c>
      <c r="I16" s="18" t="n">
        <v>453.02800843</v>
      </c>
      <c r="J16" s="20" t="n">
        <v>23.24152593</v>
      </c>
      <c r="K16" s="18" t="s">
        <v>404</v>
      </c>
      <c r="L16" s="20" t="s">
        <v>404</v>
      </c>
      <c r="M16" s="18" t="s">
        <v>404</v>
      </c>
      <c r="N16" s="20" t="s">
        <v>404</v>
      </c>
      <c r="O16" s="18" t="s">
        <v>404</v>
      </c>
      <c r="P16" s="20" t="s">
        <v>404</v>
      </c>
      <c r="Q16" s="18" t="n">
        <v>521.87420315</v>
      </c>
      <c r="R16" s="20" t="n">
        <v>15.13542189</v>
      </c>
    </row>
    <row r="17" spans="1:18">
      <c r="A17" s="15" t="s">
        <v>414</v>
      </c>
      <c r="B17" s="17" t="n">
        <v>6504</v>
      </c>
      <c r="C17" s="18">
        <f>(1325.0/B17*100)</f>
        <v/>
      </c>
      <c r="D17" s="19" t="n">
        <v>5179</v>
      </c>
      <c r="E17" s="18" t="n">
        <v>482.22648968</v>
      </c>
      <c r="F17" s="20" t="n">
        <v>11.96110619</v>
      </c>
      <c r="G17" s="18" t="n">
        <v>510.79785179</v>
      </c>
      <c r="H17" s="20" t="n">
        <v>5.21880899</v>
      </c>
      <c r="I17" s="18" t="n">
        <v>555.97821015</v>
      </c>
      <c r="J17" s="20" t="n">
        <v>18.13321394</v>
      </c>
      <c r="K17" s="18" t="s">
        <v>404</v>
      </c>
      <c r="L17" s="20" t="s">
        <v>404</v>
      </c>
      <c r="M17" s="18" t="s">
        <v>404</v>
      </c>
      <c r="N17" s="20" t="s">
        <v>404</v>
      </c>
      <c r="O17" s="18" t="s">
        <v>404</v>
      </c>
      <c r="P17" s="20" t="s">
        <v>404</v>
      </c>
      <c r="Q17" s="18" t="n">
        <v>517.30597421</v>
      </c>
      <c r="R17" s="20" t="n">
        <v>9.509926220000001</v>
      </c>
    </row>
    <row r="18" spans="1:18">
      <c r="A18" s="15" t="s">
        <v>415</v>
      </c>
      <c r="B18" s="17" t="n">
        <v>5532</v>
      </c>
      <c r="C18" s="18">
        <f>(0.0/B18*100)</f>
        <v/>
      </c>
      <c r="D18" s="19" t="n">
        <v>5532</v>
      </c>
      <c r="E18" s="18" t="n">
        <v>472.40751305</v>
      </c>
      <c r="F18" s="20" t="n">
        <v>8.54303721</v>
      </c>
      <c r="G18" s="18" t="n">
        <v>470.09292493</v>
      </c>
      <c r="H18" s="20" t="n">
        <v>6.21635119</v>
      </c>
      <c r="I18" s="18" t="n">
        <v>452.51928893</v>
      </c>
      <c r="J18" s="20" t="n">
        <v>31.7941718</v>
      </c>
      <c r="K18" s="18" t="s">
        <v>404</v>
      </c>
      <c r="L18" s="20" t="s">
        <v>404</v>
      </c>
      <c r="M18" s="18" t="s">
        <v>404</v>
      </c>
      <c r="N18" s="20" t="s">
        <v>404</v>
      </c>
      <c r="O18" s="18" t="s">
        <v>404</v>
      </c>
      <c r="P18" s="20" t="s">
        <v>404</v>
      </c>
      <c r="Q18" s="18" t="n">
        <v>449.94096145</v>
      </c>
      <c r="R18" s="20" t="n">
        <v>12.32409054</v>
      </c>
    </row>
    <row r="19" spans="1:18">
      <c r="A19" s="15" t="s">
        <v>416</v>
      </c>
      <c r="B19" s="17" t="n">
        <v>5658</v>
      </c>
      <c r="C19" s="18">
        <f>(327.0/B19*100)</f>
        <v/>
      </c>
      <c r="D19" s="19" t="n">
        <v>5331</v>
      </c>
      <c r="E19" s="18" t="n">
        <v>478.51410361</v>
      </c>
      <c r="F19" s="20" t="n">
        <v>9.2915136</v>
      </c>
      <c r="G19" s="18" t="n">
        <v>469.20723552</v>
      </c>
      <c r="H19" s="20" t="n">
        <v>3.93009097</v>
      </c>
      <c r="I19" s="18" t="n">
        <v>496.60113264</v>
      </c>
      <c r="J19" s="20" t="n">
        <v>31.80045841</v>
      </c>
      <c r="K19" s="18" t="s">
        <v>404</v>
      </c>
      <c r="L19" s="20" t="s">
        <v>404</v>
      </c>
      <c r="M19" s="18" t="s">
        <v>404</v>
      </c>
      <c r="N19" s="20" t="s">
        <v>404</v>
      </c>
      <c r="O19" s="18" t="s">
        <v>404</v>
      </c>
      <c r="P19" s="20" t="s">
        <v>404</v>
      </c>
      <c r="Q19" s="18" t="n">
        <v>442.96307734</v>
      </c>
      <c r="R19" s="20" t="n">
        <v>30.47494517</v>
      </c>
    </row>
    <row r="20" spans="1:18">
      <c r="A20" s="15" t="s">
        <v>417</v>
      </c>
      <c r="B20" s="17" t="n">
        <v>3371</v>
      </c>
      <c r="C20" s="18">
        <f>(24.0/B20*100)</f>
        <v/>
      </c>
      <c r="D20" s="19" t="n">
        <v>3347</v>
      </c>
      <c r="E20" s="18" t="n">
        <v>468.00535182</v>
      </c>
      <c r="F20" s="20" t="n">
        <v>3.86339519</v>
      </c>
      <c r="G20" s="18" t="n">
        <v>487.59419838</v>
      </c>
      <c r="H20" s="20" t="n">
        <v>2.27860876</v>
      </c>
      <c r="I20" s="18" t="n">
        <v>426.40696842</v>
      </c>
      <c r="J20" s="20" t="n">
        <v>18.78917593</v>
      </c>
      <c r="K20" s="18" t="s">
        <v>404</v>
      </c>
      <c r="L20" s="20" t="s">
        <v>404</v>
      </c>
      <c r="M20" s="18" t="s">
        <v>404</v>
      </c>
      <c r="N20" s="20" t="s">
        <v>404</v>
      </c>
      <c r="O20" s="18" t="s">
        <v>404</v>
      </c>
      <c r="P20" s="20" t="s">
        <v>404</v>
      </c>
      <c r="Q20" s="18" t="n">
        <v>479.51952819</v>
      </c>
      <c r="R20" s="20" t="n">
        <v>6.04676427</v>
      </c>
    </row>
    <row r="21" spans="1:18">
      <c r="A21" s="15" t="s">
        <v>418</v>
      </c>
      <c r="B21" s="17" t="n">
        <v>5741</v>
      </c>
      <c r="C21" s="18">
        <f>(0.0/B21*100)</f>
        <v/>
      </c>
      <c r="D21" s="19" t="n">
        <v>5741</v>
      </c>
      <c r="E21" s="18" t="n">
        <v>518.18120191</v>
      </c>
      <c r="F21" s="20" t="n">
        <v>3.12965686</v>
      </c>
      <c r="G21" s="18" t="n">
        <v>528.45324637</v>
      </c>
      <c r="H21" s="20" t="n">
        <v>6.76915179</v>
      </c>
      <c r="I21" s="18" t="n">
        <v>511.53940143</v>
      </c>
      <c r="J21" s="20" t="n">
        <v>7.28365803</v>
      </c>
      <c r="K21" s="18" t="s">
        <v>404</v>
      </c>
      <c r="L21" s="20" t="s">
        <v>404</v>
      </c>
      <c r="M21" s="18" t="s">
        <v>404</v>
      </c>
      <c r="N21" s="20" t="s">
        <v>404</v>
      </c>
      <c r="O21" s="18" t="s">
        <v>404</v>
      </c>
      <c r="P21" s="20" t="s">
        <v>404</v>
      </c>
      <c r="Q21" s="18" t="n">
        <v>527.4450505</v>
      </c>
      <c r="R21" s="20" t="n">
        <v>9.49695839</v>
      </c>
    </row>
    <row r="22" spans="1:18">
      <c r="A22" s="15" t="s">
        <v>419</v>
      </c>
      <c r="B22" s="17" t="n">
        <v>6598</v>
      </c>
      <c r="C22" s="18">
        <f>(0.0/B22*100)</f>
        <v/>
      </c>
      <c r="D22" s="19" t="n">
        <v>6598</v>
      </c>
      <c r="E22" s="18" t="n">
        <v>478.07397248</v>
      </c>
      <c r="F22" s="20" t="n">
        <v>7.69121155</v>
      </c>
      <c r="G22" s="18" t="n">
        <v>476.67349672</v>
      </c>
      <c r="H22" s="20" t="n">
        <v>8.851786580000001</v>
      </c>
      <c r="I22" s="18" t="n">
        <v>499.77848672</v>
      </c>
      <c r="J22" s="20" t="n">
        <v>29.33487193</v>
      </c>
      <c r="K22" s="18" t="s">
        <v>404</v>
      </c>
      <c r="L22" s="20" t="s">
        <v>404</v>
      </c>
      <c r="M22" s="18" t="s">
        <v>404</v>
      </c>
      <c r="N22" s="20" t="s">
        <v>404</v>
      </c>
      <c r="O22" s="18" t="s">
        <v>404</v>
      </c>
      <c r="P22" s="20" t="s">
        <v>404</v>
      </c>
      <c r="Q22" s="18" t="n">
        <v>483.30404044</v>
      </c>
      <c r="R22" s="20" t="n">
        <v>11.79598169</v>
      </c>
    </row>
    <row r="23" spans="1:18">
      <c r="A23" s="15" t="s">
        <v>420</v>
      </c>
      <c r="B23" s="17" t="n">
        <v>11583</v>
      </c>
      <c r="C23" s="18">
        <f>(3185.0/B23*100)</f>
        <v/>
      </c>
      <c r="D23" s="19" t="n">
        <v>8398</v>
      </c>
      <c r="E23" s="18" t="n">
        <v>466.78440938</v>
      </c>
      <c r="F23" s="20" t="n">
        <v>9.039138189999999</v>
      </c>
      <c r="G23" s="18" t="n">
        <v>499.41785768</v>
      </c>
      <c r="H23" s="20" t="n">
        <v>4.26984074</v>
      </c>
      <c r="I23" s="18" t="n">
        <v>471.15256927</v>
      </c>
      <c r="J23" s="20" t="n">
        <v>22.80420938</v>
      </c>
      <c r="K23" s="18" t="s">
        <v>404</v>
      </c>
      <c r="L23" s="20" t="s">
        <v>404</v>
      </c>
      <c r="M23" s="18" t="s">
        <v>404</v>
      </c>
      <c r="N23" s="20" t="s">
        <v>404</v>
      </c>
      <c r="O23" s="18" t="s">
        <v>404</v>
      </c>
      <c r="P23" s="20" t="s">
        <v>404</v>
      </c>
      <c r="Q23" s="18" t="n">
        <v>472.58295296</v>
      </c>
      <c r="R23" s="20" t="n">
        <v>25.45785689</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515.9584799199999</v>
      </c>
      <c r="N24" s="20" t="n">
        <v>3.19721086</v>
      </c>
      <c r="O24" s="18" t="s">
        <v>404</v>
      </c>
      <c r="P24" s="20" t="s">
        <v>404</v>
      </c>
      <c r="Q24" s="18" t="s">
        <v>404</v>
      </c>
      <c r="R24" s="20" t="s">
        <v>404</v>
      </c>
    </row>
    <row r="25" spans="1:18">
      <c r="A25" s="15" t="s">
        <v>422</v>
      </c>
      <c r="B25" s="17" t="n">
        <v>5581</v>
      </c>
      <c r="C25" s="18">
        <f>(0.0/B25*100)</f>
        <v/>
      </c>
      <c r="D25" s="19" t="n">
        <v>5581</v>
      </c>
      <c r="E25" s="18" t="n">
        <v>531.52541274</v>
      </c>
      <c r="F25" s="20" t="n">
        <v>9.39950992</v>
      </c>
      <c r="G25" s="18" t="n">
        <v>514.14530079</v>
      </c>
      <c r="H25" s="20" t="n">
        <v>4.07479954</v>
      </c>
      <c r="I25" s="18" t="n">
        <v>428.82939861</v>
      </c>
      <c r="J25" s="20" t="n">
        <v>33.92674441</v>
      </c>
      <c r="K25" s="18" t="s">
        <v>404</v>
      </c>
      <c r="L25" s="20" t="s">
        <v>404</v>
      </c>
      <c r="M25" s="18" t="s">
        <v>404</v>
      </c>
      <c r="N25" s="20" t="s">
        <v>404</v>
      </c>
      <c r="O25" s="18" t="s">
        <v>404</v>
      </c>
      <c r="P25" s="20" t="s">
        <v>404</v>
      </c>
      <c r="Q25" s="18" t="n">
        <v>539.28290873</v>
      </c>
      <c r="R25" s="20" t="n">
        <v>20.52488761</v>
      </c>
    </row>
    <row r="26" spans="1:18">
      <c r="A26" s="15" t="s">
        <v>423</v>
      </c>
      <c r="B26" s="17" t="n">
        <v>4869</v>
      </c>
      <c r="C26" s="18">
        <f>(11.0/B26*100)</f>
        <v/>
      </c>
      <c r="D26" s="19" t="n">
        <v>4858</v>
      </c>
      <c r="E26" s="18" t="n">
        <v>493.50616829</v>
      </c>
      <c r="F26" s="20" t="n">
        <v>2.83579325</v>
      </c>
      <c r="G26" s="18" t="n">
        <v>481.38794578</v>
      </c>
      <c r="H26" s="20" t="n">
        <v>3.34205974</v>
      </c>
      <c r="I26" s="18" t="n">
        <v>468.84242157</v>
      </c>
      <c r="J26" s="20" t="n">
        <v>18.3846845</v>
      </c>
      <c r="K26" s="18" t="s">
        <v>404</v>
      </c>
      <c r="L26" s="20" t="s">
        <v>404</v>
      </c>
      <c r="M26" s="18" t="s">
        <v>404</v>
      </c>
      <c r="N26" s="20" t="s">
        <v>404</v>
      </c>
      <c r="O26" s="18" t="s">
        <v>404</v>
      </c>
      <c r="P26" s="20" t="s">
        <v>404</v>
      </c>
      <c r="Q26" s="18" t="n">
        <v>473.73480675</v>
      </c>
      <c r="R26" s="20" t="n">
        <v>20.16225689</v>
      </c>
    </row>
    <row r="27" spans="1:18">
      <c r="A27" s="15" t="s">
        <v>424</v>
      </c>
      <c r="B27" s="17" t="n">
        <v>5299</v>
      </c>
      <c r="C27" s="18">
        <f>(0.0/B27*100)</f>
        <v/>
      </c>
      <c r="D27" s="19" t="n">
        <v>5299</v>
      </c>
      <c r="E27" s="18" t="n">
        <v>554.09734156</v>
      </c>
      <c r="F27" s="20" t="n">
        <v>4.20028029</v>
      </c>
      <c r="G27" s="18" t="n">
        <v>472.56364183</v>
      </c>
      <c r="H27" s="20" t="n">
        <v>1.50581112</v>
      </c>
      <c r="I27" s="18" t="n">
        <v>436.54680689</v>
      </c>
      <c r="J27" s="20" t="n">
        <v>17.3454736</v>
      </c>
      <c r="K27" s="18" t="s">
        <v>404</v>
      </c>
      <c r="L27" s="20" t="s">
        <v>404</v>
      </c>
      <c r="M27" s="18" t="s">
        <v>404</v>
      </c>
      <c r="N27" s="20" t="s">
        <v>404</v>
      </c>
      <c r="O27" s="18" t="s">
        <v>404</v>
      </c>
      <c r="P27" s="20" t="s">
        <v>404</v>
      </c>
      <c r="Q27" s="18" t="n">
        <v>557.92906141</v>
      </c>
      <c r="R27" s="20" t="n">
        <v>9.89415232</v>
      </c>
    </row>
    <row r="28" spans="1:18">
      <c r="A28" s="15" t="s">
        <v>425</v>
      </c>
      <c r="B28" s="17" t="n">
        <v>7568</v>
      </c>
      <c r="C28" s="18">
        <f>(2746.0/B28*100)</f>
        <v/>
      </c>
      <c r="D28" s="19" t="n">
        <v>4822</v>
      </c>
      <c r="E28" s="18" t="n">
        <v>424.06412073</v>
      </c>
      <c r="F28" s="20" t="n">
        <v>6.911495</v>
      </c>
      <c r="G28" s="18" t="n">
        <v>427.62449167</v>
      </c>
      <c r="H28" s="20" t="n">
        <v>4.94949375</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490.79302592</v>
      </c>
      <c r="F29" s="20" t="n">
        <v>13.01738492</v>
      </c>
      <c r="G29" s="18" t="n">
        <v>509.02060088</v>
      </c>
      <c r="H29" s="20" t="n">
        <v>8.036586229999999</v>
      </c>
      <c r="I29" s="18" t="n">
        <v>485.11514984</v>
      </c>
      <c r="J29" s="20" t="n">
        <v>11.57716724</v>
      </c>
      <c r="K29" s="18" t="s">
        <v>404</v>
      </c>
      <c r="L29" s="20" t="s">
        <v>404</v>
      </c>
      <c r="M29" s="18" t="s">
        <v>404</v>
      </c>
      <c r="N29" s="20" t="s">
        <v>404</v>
      </c>
      <c r="O29" s="18" t="s">
        <v>404</v>
      </c>
      <c r="P29" s="20" t="s">
        <v>404</v>
      </c>
      <c r="Q29" s="18" t="n">
        <v>559.64190107</v>
      </c>
      <c r="R29" s="20" t="n">
        <v>18.26731564</v>
      </c>
    </row>
    <row r="30" spans="1:18">
      <c r="A30" s="15" t="s">
        <v>427</v>
      </c>
      <c r="B30" s="17" t="n">
        <v>4520</v>
      </c>
      <c r="C30" s="18">
        <f>(1053.0/B30*100)</f>
        <v/>
      </c>
      <c r="D30" s="19" t="n">
        <v>3467</v>
      </c>
      <c r="E30" s="18" t="n">
        <v>512.73482156</v>
      </c>
      <c r="F30" s="20" t="n">
        <v>3.6754211</v>
      </c>
      <c r="G30" s="18" t="n">
        <v>504.15844703</v>
      </c>
      <c r="H30" s="20" t="n">
        <v>7.99291675</v>
      </c>
      <c r="I30" s="18" t="n">
        <v>466.27942076</v>
      </c>
      <c r="J30" s="20" t="n">
        <v>11.42206963</v>
      </c>
      <c r="K30" s="18" t="s">
        <v>404</v>
      </c>
      <c r="L30" s="20" t="s">
        <v>404</v>
      </c>
      <c r="M30" s="18" t="s">
        <v>404</v>
      </c>
      <c r="N30" s="20" t="s">
        <v>404</v>
      </c>
      <c r="O30" s="18" t="s">
        <v>404</v>
      </c>
      <c r="P30" s="20" t="s">
        <v>404</v>
      </c>
      <c r="Q30" s="18" t="n">
        <v>546.01436861</v>
      </c>
      <c r="R30" s="20" t="n">
        <v>29.2259815</v>
      </c>
    </row>
    <row r="31" spans="1:18">
      <c r="A31" s="15" t="s">
        <v>428</v>
      </c>
      <c r="B31" s="17" t="n">
        <v>5456</v>
      </c>
      <c r="C31" s="18">
        <f>(502.0/B31*100)</f>
        <v/>
      </c>
      <c r="D31" s="19" t="n">
        <v>4954</v>
      </c>
      <c r="E31" s="18" t="n">
        <v>518.01221428</v>
      </c>
      <c r="F31" s="20" t="n">
        <v>3.56965075</v>
      </c>
      <c r="G31" s="18" t="n">
        <v>510.39380937</v>
      </c>
      <c r="H31" s="20" t="n">
        <v>3.64448661</v>
      </c>
      <c r="I31" s="18" t="n">
        <v>505.9367004</v>
      </c>
      <c r="J31" s="20" t="n">
        <v>11.94714589</v>
      </c>
      <c r="K31" s="18" t="s">
        <v>404</v>
      </c>
      <c r="L31" s="20" t="s">
        <v>404</v>
      </c>
      <c r="M31" s="18" t="s">
        <v>404</v>
      </c>
      <c r="N31" s="20" t="s">
        <v>404</v>
      </c>
      <c r="O31" s="18" t="s">
        <v>404</v>
      </c>
      <c r="P31" s="20" t="s">
        <v>404</v>
      </c>
      <c r="Q31" s="18" t="n">
        <v>512.36901517</v>
      </c>
      <c r="R31" s="20" t="n">
        <v>9.89508932</v>
      </c>
    </row>
    <row r="32" spans="1:18">
      <c r="A32" s="15" t="s">
        <v>429</v>
      </c>
      <c r="B32" s="17" t="n">
        <v>4478</v>
      </c>
      <c r="C32" s="18">
        <f>(0.0/B32*100)</f>
        <v/>
      </c>
      <c r="D32" s="19" t="n">
        <v>4478</v>
      </c>
      <c r="E32" s="18" t="n">
        <v>518.03279518</v>
      </c>
      <c r="F32" s="20" t="n">
        <v>5.29475453</v>
      </c>
      <c r="G32" s="18" t="n">
        <v>499.5491181</v>
      </c>
      <c r="H32" s="20" t="n">
        <v>3.10659511</v>
      </c>
      <c r="I32" s="18" t="n">
        <v>532.45615257</v>
      </c>
      <c r="J32" s="20" t="n">
        <v>16.58765802</v>
      </c>
      <c r="K32" s="18" t="s">
        <v>404</v>
      </c>
      <c r="L32" s="20" t="s">
        <v>404</v>
      </c>
      <c r="M32" s="18" t="s">
        <v>404</v>
      </c>
      <c r="N32" s="20" t="s">
        <v>404</v>
      </c>
      <c r="O32" s="18" t="s">
        <v>404</v>
      </c>
      <c r="P32" s="20" t="s">
        <v>404</v>
      </c>
      <c r="Q32" s="18" t="n">
        <v>487.62499918</v>
      </c>
      <c r="R32" s="20" t="n">
        <v>10.30868708</v>
      </c>
    </row>
    <row r="33" spans="1:18">
      <c r="A33" s="15" t="s">
        <v>430</v>
      </c>
      <c r="B33" s="17" t="n">
        <v>7325</v>
      </c>
      <c r="C33" s="18">
        <f>(29.0/B33*100)</f>
        <v/>
      </c>
      <c r="D33" s="19" t="n">
        <v>7296</v>
      </c>
      <c r="E33" s="18" t="n">
        <v>508.22580789</v>
      </c>
      <c r="F33" s="20" t="n">
        <v>4.76952667</v>
      </c>
      <c r="G33" s="18" t="n">
        <v>506.95029832</v>
      </c>
      <c r="H33" s="20" t="n">
        <v>5.05568986</v>
      </c>
      <c r="I33" s="18" t="n">
        <v>420.73071339</v>
      </c>
      <c r="J33" s="20" t="n">
        <v>5.67405709</v>
      </c>
      <c r="K33" s="18" t="s">
        <v>404</v>
      </c>
      <c r="L33" s="20" t="s">
        <v>404</v>
      </c>
      <c r="M33" s="18" t="s">
        <v>404</v>
      </c>
      <c r="N33" s="20" t="s">
        <v>404</v>
      </c>
      <c r="O33" s="18" t="s">
        <v>404</v>
      </c>
      <c r="P33" s="20" t="s">
        <v>404</v>
      </c>
      <c r="Q33" s="18" t="n">
        <v>515.65819737</v>
      </c>
      <c r="R33" s="20" t="n">
        <v>8.16776301</v>
      </c>
    </row>
    <row r="34" spans="1:18">
      <c r="A34" s="15" t="s">
        <v>431</v>
      </c>
      <c r="B34" s="17" t="n">
        <v>6350</v>
      </c>
      <c r="C34" s="18">
        <f>(0.0/B34*100)</f>
        <v/>
      </c>
      <c r="D34" s="19" t="n">
        <v>6350</v>
      </c>
      <c r="E34" s="18" t="n">
        <v>443.01773001</v>
      </c>
      <c r="F34" s="20" t="n">
        <v>9.671634129999999</v>
      </c>
      <c r="G34" s="18" t="n">
        <v>455.99992698</v>
      </c>
      <c r="H34" s="20" t="n">
        <v>3.94987038</v>
      </c>
      <c r="I34" s="18" t="n">
        <v>428.74588183</v>
      </c>
      <c r="J34" s="20" t="n">
        <v>41.16416166</v>
      </c>
      <c r="K34" s="18" t="s">
        <v>404</v>
      </c>
      <c r="L34" s="20" t="s">
        <v>404</v>
      </c>
      <c r="M34" s="18" t="s">
        <v>404</v>
      </c>
      <c r="N34" s="20" t="s">
        <v>404</v>
      </c>
      <c r="O34" s="18" t="s">
        <v>404</v>
      </c>
      <c r="P34" s="20" t="s">
        <v>404</v>
      </c>
      <c r="Q34" s="18" t="n">
        <v>448.96520103</v>
      </c>
      <c r="R34" s="20" t="n">
        <v>16.19570262</v>
      </c>
    </row>
    <row r="35" spans="1:18">
      <c r="A35" s="15" t="s">
        <v>432</v>
      </c>
      <c r="B35" s="17" t="n">
        <v>6406</v>
      </c>
      <c r="C35" s="18">
        <f>(450.0/B35*100)</f>
        <v/>
      </c>
      <c r="D35" s="19" t="n">
        <v>5956</v>
      </c>
      <c r="E35" s="18" t="n">
        <v>499.76014968</v>
      </c>
      <c r="F35" s="20" t="n">
        <v>2.2052287</v>
      </c>
      <c r="G35" s="18" t="n">
        <v>516.02115341</v>
      </c>
      <c r="H35" s="20" t="n">
        <v>2.34488681</v>
      </c>
      <c r="I35" s="18" t="n">
        <v>480.29015198</v>
      </c>
      <c r="J35" s="20" t="n">
        <v>4.18430938</v>
      </c>
      <c r="K35" s="18" t="s">
        <v>404</v>
      </c>
      <c r="L35" s="20" t="s">
        <v>404</v>
      </c>
      <c r="M35" s="18" t="s">
        <v>404</v>
      </c>
      <c r="N35" s="20" t="s">
        <v>404</v>
      </c>
      <c r="O35" s="18" t="s">
        <v>404</v>
      </c>
      <c r="P35" s="20" t="s">
        <v>404</v>
      </c>
      <c r="Q35" s="18" t="n">
        <v>495.93226797</v>
      </c>
      <c r="R35" s="20" t="n">
        <v>5.62701177</v>
      </c>
    </row>
    <row r="36" spans="1:18">
      <c r="A36" s="15" t="s">
        <v>433</v>
      </c>
      <c r="B36" s="17" t="n">
        <v>6736</v>
      </c>
      <c r="C36" s="18">
        <f>(636.0/B36*100)</f>
        <v/>
      </c>
      <c r="D36" s="19" t="n">
        <v>6100</v>
      </c>
      <c r="E36" s="18" t="n">
        <v>509.08376207</v>
      </c>
      <c r="F36" s="20" t="n">
        <v>6.16519788</v>
      </c>
      <c r="G36" s="18" t="n">
        <v>492.54531714</v>
      </c>
      <c r="H36" s="20" t="n">
        <v>3.06941577</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496.71717797</v>
      </c>
      <c r="F37" s="20" t="n">
        <v>6.76304071</v>
      </c>
      <c r="G37" s="18" t="n">
        <v>500.94572546</v>
      </c>
      <c r="H37" s="20" t="n">
        <v>3.77282979</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484.21910225</v>
      </c>
      <c r="F38" s="20" t="n">
        <v>9.718037320000001</v>
      </c>
      <c r="G38" s="18" t="n">
        <v>491.53877189</v>
      </c>
      <c r="H38" s="20" t="n">
        <v>4.84352295</v>
      </c>
      <c r="I38" s="18" t="n">
        <v>525.09157312</v>
      </c>
      <c r="J38" s="20" t="n">
        <v>12.39842</v>
      </c>
      <c r="K38" s="18" t="s">
        <v>404</v>
      </c>
      <c r="L38" s="20" t="s">
        <v>404</v>
      </c>
      <c r="M38" s="18" t="s">
        <v>404</v>
      </c>
      <c r="N38" s="20" t="s">
        <v>404</v>
      </c>
      <c r="O38" s="18" t="s">
        <v>404</v>
      </c>
      <c r="P38" s="20" t="s">
        <v>404</v>
      </c>
      <c r="Q38" s="18" t="n">
        <v>503.36982649</v>
      </c>
      <c r="R38" s="20" t="n">
        <v>15.04211261</v>
      </c>
    </row>
    <row r="39" spans="1:18">
      <c r="A39" s="15" t="s">
        <v>436</v>
      </c>
      <c r="B39" s="17" t="n">
        <v>5895</v>
      </c>
      <c r="C39" s="18">
        <f>(0.0/B39*100)</f>
        <v/>
      </c>
      <c r="D39" s="19" t="n">
        <v>5895</v>
      </c>
      <c r="E39" s="18" t="n">
        <v>429.31253214</v>
      </c>
      <c r="F39" s="20" t="n">
        <v>7.04926454</v>
      </c>
      <c r="G39" s="18" t="n">
        <v>429.03095104</v>
      </c>
      <c r="H39" s="20" t="n">
        <v>7.6052419</v>
      </c>
      <c r="I39" s="18" t="n">
        <v>359.11838086</v>
      </c>
      <c r="J39" s="20" t="n">
        <v>15.27397869</v>
      </c>
      <c r="K39" s="18" t="s">
        <v>404</v>
      </c>
      <c r="L39" s="20" t="s">
        <v>404</v>
      </c>
      <c r="M39" s="18" t="s">
        <v>404</v>
      </c>
      <c r="N39" s="20" t="s">
        <v>404</v>
      </c>
      <c r="O39" s="18" t="s">
        <v>404</v>
      </c>
      <c r="P39" s="20" t="s">
        <v>404</v>
      </c>
      <c r="Q39" s="18" t="n">
        <v>411.44598114</v>
      </c>
      <c r="R39" s="20" t="n">
        <v>7.95084634</v>
      </c>
    </row>
    <row r="40" spans="1:18">
      <c r="A40" s="15" t="s">
        <v>437</v>
      </c>
      <c r="B40" s="17" t="n">
        <v>14157</v>
      </c>
      <c r="C40" s="18">
        <f>(2954.0/B40*100)</f>
        <v/>
      </c>
      <c r="D40" s="19" t="n">
        <v>11203</v>
      </c>
      <c r="E40" s="18" t="n">
        <v>499.02993314</v>
      </c>
      <c r="F40" s="20" t="n">
        <v>3.73802819</v>
      </c>
      <c r="G40" s="18" t="n">
        <v>506.4906209</v>
      </c>
      <c r="H40" s="20" t="n">
        <v>8.297937129999999</v>
      </c>
      <c r="I40" s="18" t="n">
        <v>483.71200776</v>
      </c>
      <c r="J40" s="20" t="n">
        <v>6.54103373</v>
      </c>
      <c r="K40" s="18" t="s">
        <v>404</v>
      </c>
      <c r="L40" s="20" t="s">
        <v>404</v>
      </c>
      <c r="M40" s="18" t="s">
        <v>404</v>
      </c>
      <c r="N40" s="20" t="s">
        <v>404</v>
      </c>
      <c r="O40" s="18" t="s">
        <v>404</v>
      </c>
      <c r="P40" s="20" t="s">
        <v>404</v>
      </c>
      <c r="Q40" s="18" t="n">
        <v>517.4358476899999</v>
      </c>
      <c r="R40" s="20" t="n">
        <v>20.48001445</v>
      </c>
    </row>
    <row r="41" spans="1:18">
      <c r="A41" s="15" t="s">
        <v>438</v>
      </c>
      <c r="B41" s="17" t="n">
        <v>5712</v>
      </c>
      <c r="C41" s="18">
        <f>(99.0/B41*100)</f>
        <v/>
      </c>
      <c r="D41" s="19" t="n">
        <v>5613</v>
      </c>
      <c r="E41" s="18" t="n">
        <v>491.64604731</v>
      </c>
      <c r="F41" s="20" t="n">
        <v>5.17561652</v>
      </c>
      <c r="G41" s="18" t="n">
        <v>502.67765267</v>
      </c>
      <c r="H41" s="20" t="n">
        <v>5.12226577</v>
      </c>
      <c r="I41" s="18" t="n">
        <v>506.97269963</v>
      </c>
      <c r="J41" s="20" t="n">
        <v>26.30302106</v>
      </c>
      <c r="K41" s="18" t="s">
        <v>404</v>
      </c>
      <c r="L41" s="20" t="s">
        <v>404</v>
      </c>
      <c r="M41" s="18" t="s">
        <v>404</v>
      </c>
      <c r="N41" s="20" t="s">
        <v>404</v>
      </c>
      <c r="O41" s="18" t="s">
        <v>404</v>
      </c>
      <c r="P41" s="20" t="s">
        <v>404</v>
      </c>
      <c r="Q41" s="18" t="n">
        <v>496.49350992</v>
      </c>
      <c r="R41" s="20" t="n">
        <v>19.98595653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402.73583793</v>
      </c>
      <c r="F44" s="20" t="n">
        <v>6.55649197</v>
      </c>
      <c r="G44" s="18" t="n">
        <v>406.28866635</v>
      </c>
      <c r="H44" s="20" t="n">
        <v>6.50013509</v>
      </c>
      <c r="I44" s="18" t="s">
        <v>404</v>
      </c>
      <c r="J44" s="20" t="s">
        <v>404</v>
      </c>
      <c r="K44" s="18" t="s">
        <v>404</v>
      </c>
      <c r="L44" s="20" t="s">
        <v>404</v>
      </c>
      <c r="M44" s="18" t="s">
        <v>404</v>
      </c>
      <c r="N44" s="20" t="s">
        <v>404</v>
      </c>
      <c r="O44" s="18" t="s">
        <v>404</v>
      </c>
      <c r="P44" s="20" t="s">
        <v>404</v>
      </c>
      <c r="Q44" s="18" t="n">
        <v>411.88120665</v>
      </c>
      <c r="R44" s="20" t="n">
        <v>7.66085675</v>
      </c>
    </row>
    <row r="45" spans="1:18">
      <c r="A45" s="15" t="s">
        <v>442</v>
      </c>
      <c r="B45" s="17" t="n">
        <v>5519</v>
      </c>
      <c r="C45" s="18">
        <f>(0.0/B45*100)</f>
        <v/>
      </c>
      <c r="D45" s="19" t="n">
        <v>5519</v>
      </c>
      <c r="E45" s="18" t="n">
        <v>344.95740545</v>
      </c>
      <c r="F45" s="20" t="n">
        <v>3.7125217</v>
      </c>
      <c r="G45" s="18" t="n">
        <v>374.69188328</v>
      </c>
      <c r="H45" s="20" t="n">
        <v>8.757737110000001</v>
      </c>
      <c r="I45" s="18" t="s">
        <v>404</v>
      </c>
      <c r="J45" s="20" t="s">
        <v>404</v>
      </c>
      <c r="K45" s="18" t="s">
        <v>404</v>
      </c>
      <c r="L45" s="20" t="s">
        <v>404</v>
      </c>
      <c r="M45" s="18" t="s">
        <v>404</v>
      </c>
      <c r="N45" s="20" t="s">
        <v>404</v>
      </c>
      <c r="O45" s="18" t="s">
        <v>404</v>
      </c>
      <c r="P45" s="20" t="s">
        <v>404</v>
      </c>
      <c r="Q45" s="18" t="n">
        <v>370.27780235</v>
      </c>
      <c r="R45" s="20" t="n">
        <v>19.49015593</v>
      </c>
    </row>
    <row r="46" spans="1:18">
      <c r="A46" s="15" t="s">
        <v>443</v>
      </c>
      <c r="B46" s="17" t="n">
        <v>23141</v>
      </c>
      <c r="C46" s="18">
        <f>(5878.0/B46*100)</f>
        <v/>
      </c>
      <c r="D46" s="19" t="n">
        <v>17263</v>
      </c>
      <c r="E46" s="18" t="n">
        <v>411.63084958</v>
      </c>
      <c r="F46" s="20" t="n">
        <v>5.19789347</v>
      </c>
      <c r="G46" s="18" t="n">
        <v>422.7326196</v>
      </c>
      <c r="H46" s="20" t="n">
        <v>3.97184271</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425.92991217</v>
      </c>
      <c r="F47" s="20" t="n">
        <v>10.18243297</v>
      </c>
      <c r="G47" s="18" t="n">
        <v>436.25114999</v>
      </c>
      <c r="H47" s="20" t="n">
        <v>7.38936859</v>
      </c>
      <c r="I47" s="18" t="n">
        <v>435.53997324</v>
      </c>
      <c r="J47" s="20" t="n">
        <v>34.01666218</v>
      </c>
      <c r="K47" s="18" t="s">
        <v>404</v>
      </c>
      <c r="L47" s="20" t="s">
        <v>404</v>
      </c>
      <c r="M47" s="18" t="s">
        <v>404</v>
      </c>
      <c r="N47" s="20" t="s">
        <v>404</v>
      </c>
      <c r="O47" s="18" t="s">
        <v>404</v>
      </c>
      <c r="P47" s="20" t="s">
        <v>404</v>
      </c>
      <c r="Q47" s="18" t="n">
        <v>402.19093191</v>
      </c>
      <c r="R47" s="20" t="n">
        <v>54.91290919</v>
      </c>
    </row>
    <row r="48" spans="1:18">
      <c r="A48" s="15" t="s">
        <v>445</v>
      </c>
      <c r="B48" s="17" t="n">
        <v>9841</v>
      </c>
      <c r="C48" s="18">
        <f>(40.0/B48*100)</f>
        <v/>
      </c>
      <c r="D48" s="19" t="n">
        <v>9801</v>
      </c>
      <c r="E48" s="18" t="n">
        <v>508.0871349</v>
      </c>
      <c r="F48" s="20" t="n">
        <v>9.33853672</v>
      </c>
      <c r="G48" s="18" t="n">
        <v>484.97813938</v>
      </c>
      <c r="H48" s="20" t="n">
        <v>8.02674863</v>
      </c>
      <c r="I48" s="18" t="n">
        <v>388.42359833</v>
      </c>
      <c r="J48" s="20" t="n">
        <v>11.00937144</v>
      </c>
      <c r="K48" s="18" t="s">
        <v>404</v>
      </c>
      <c r="L48" s="20" t="s">
        <v>404</v>
      </c>
      <c r="M48" s="18" t="s">
        <v>404</v>
      </c>
      <c r="N48" s="20" t="s">
        <v>404</v>
      </c>
      <c r="O48" s="18" t="s">
        <v>404</v>
      </c>
      <c r="P48" s="20" t="s">
        <v>404</v>
      </c>
      <c r="Q48" s="18" t="n">
        <v>477.14309691</v>
      </c>
      <c r="R48" s="20" t="n">
        <v>21.84576835</v>
      </c>
    </row>
    <row r="49" spans="1:18">
      <c r="A49" s="15" t="s">
        <v>446</v>
      </c>
      <c r="B49" s="17" t="n">
        <v>6349</v>
      </c>
      <c r="C49" s="18">
        <f>(52.0/B49*100)</f>
        <v/>
      </c>
      <c r="D49" s="19" t="n">
        <v>6297</v>
      </c>
      <c r="E49" s="18" t="n">
        <v>414.40067639</v>
      </c>
      <c r="F49" s="20" t="n">
        <v>9.065350390000001</v>
      </c>
      <c r="G49" s="18" t="n">
        <v>424.88020379</v>
      </c>
      <c r="H49" s="20" t="n">
        <v>4.77476695</v>
      </c>
      <c r="I49" s="18" t="s">
        <v>404</v>
      </c>
      <c r="J49" s="20" t="s">
        <v>404</v>
      </c>
      <c r="K49" s="18" t="s">
        <v>404</v>
      </c>
      <c r="L49" s="20" t="s">
        <v>404</v>
      </c>
      <c r="M49" s="18" t="s">
        <v>404</v>
      </c>
      <c r="N49" s="20" t="s">
        <v>404</v>
      </c>
      <c r="O49" s="18" t="s">
        <v>404</v>
      </c>
      <c r="P49" s="20" t="s">
        <v>404</v>
      </c>
      <c r="Q49" s="18" t="n">
        <v>428.21614492</v>
      </c>
      <c r="R49" s="20" t="n">
        <v>6.18746695</v>
      </c>
    </row>
    <row r="50" spans="1:18">
      <c r="A50" s="15" t="s">
        <v>447</v>
      </c>
      <c r="B50" s="17" t="n">
        <v>11795</v>
      </c>
      <c r="C50" s="18">
        <f>(1031.0/B50*100)</f>
        <v/>
      </c>
      <c r="D50" s="19" t="n">
        <v>10764</v>
      </c>
      <c r="E50" s="18" t="n">
        <v>430.13034718</v>
      </c>
      <c r="F50" s="20" t="n">
        <v>4.64789093</v>
      </c>
      <c r="G50" s="18" t="n">
        <v>434.10524735</v>
      </c>
      <c r="H50" s="20" t="n">
        <v>7.09768243</v>
      </c>
      <c r="I50" s="18" t="n">
        <v>399.41294536</v>
      </c>
      <c r="J50" s="20" t="n">
        <v>12.82149165</v>
      </c>
      <c r="K50" s="18" t="s">
        <v>404</v>
      </c>
      <c r="L50" s="20" t="s">
        <v>404</v>
      </c>
      <c r="M50" s="18" t="s">
        <v>404</v>
      </c>
      <c r="N50" s="20" t="s">
        <v>404</v>
      </c>
      <c r="O50" s="18" t="s">
        <v>404</v>
      </c>
      <c r="P50" s="20" t="s">
        <v>404</v>
      </c>
      <c r="Q50" s="18" t="n">
        <v>415.4009598</v>
      </c>
      <c r="R50" s="20" t="n">
        <v>9.9276187</v>
      </c>
    </row>
    <row r="51" spans="1:18">
      <c r="A51" s="15" t="s">
        <v>448</v>
      </c>
      <c r="B51" s="17" t="n">
        <v>6866</v>
      </c>
      <c r="C51" s="18">
        <f>(1218.0/B51*100)</f>
        <v/>
      </c>
      <c r="D51" s="19" t="n">
        <v>5648</v>
      </c>
      <c r="E51" s="18" t="n">
        <v>414.8018778</v>
      </c>
      <c r="F51" s="20" t="n">
        <v>6.00863568</v>
      </c>
      <c r="G51" s="18" t="n">
        <v>431.49314328</v>
      </c>
      <c r="H51" s="20" t="n">
        <v>4.19591934</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484.94491725</v>
      </c>
      <c r="F52" s="20" t="n">
        <v>8.16504321</v>
      </c>
      <c r="G52" s="18" t="n">
        <v>489.34683379</v>
      </c>
      <c r="H52" s="20" t="n">
        <v>4.08617519</v>
      </c>
      <c r="I52" s="18" t="n">
        <v>465.87873121</v>
      </c>
      <c r="J52" s="20" t="n">
        <v>16.24037473</v>
      </c>
      <c r="K52" s="18" t="s">
        <v>404</v>
      </c>
      <c r="L52" s="20" t="s">
        <v>404</v>
      </c>
      <c r="M52" s="18" t="s">
        <v>404</v>
      </c>
      <c r="N52" s="20" t="s">
        <v>404</v>
      </c>
      <c r="O52" s="18" t="s">
        <v>404</v>
      </c>
      <c r="P52" s="20" t="s">
        <v>404</v>
      </c>
      <c r="Q52" s="18" t="n">
        <v>474.4644267</v>
      </c>
      <c r="R52" s="20" t="n">
        <v>17.74489917</v>
      </c>
    </row>
    <row r="53" spans="1:18">
      <c r="A53" s="15" t="s">
        <v>450</v>
      </c>
      <c r="B53" s="17" t="n">
        <v>5571</v>
      </c>
      <c r="C53" s="18">
        <f>(0.0/B53*100)</f>
        <v/>
      </c>
      <c r="D53" s="19" t="n">
        <v>5571</v>
      </c>
      <c r="E53" s="18" t="n">
        <v>458.45947283</v>
      </c>
      <c r="F53" s="20" t="n">
        <v>3.29103643</v>
      </c>
      <c r="G53" s="18" t="n">
        <v>435.38630964</v>
      </c>
      <c r="H53" s="20" t="n">
        <v>2.10044416</v>
      </c>
      <c r="I53" s="18" t="n">
        <v>356.7909233</v>
      </c>
      <c r="J53" s="20" t="n">
        <v>9.763562840000001</v>
      </c>
      <c r="K53" s="18" t="s">
        <v>404</v>
      </c>
      <c r="L53" s="20" t="s">
        <v>404</v>
      </c>
      <c r="M53" s="18" t="s">
        <v>404</v>
      </c>
      <c r="N53" s="20" t="s">
        <v>404</v>
      </c>
      <c r="O53" s="18" t="s">
        <v>404</v>
      </c>
      <c r="P53" s="20" t="s">
        <v>404</v>
      </c>
      <c r="Q53" s="18" t="n">
        <v>444.81521721</v>
      </c>
      <c r="R53" s="20" t="n">
        <v>3.98237282</v>
      </c>
    </row>
    <row r="54" spans="1:18">
      <c r="A54" s="15" t="s">
        <v>451</v>
      </c>
      <c r="B54" s="17" t="n">
        <v>4740</v>
      </c>
      <c r="C54" s="18">
        <f>(199.0/B54*100)</f>
        <v/>
      </c>
      <c r="D54" s="19" t="n">
        <v>4541</v>
      </c>
      <c r="E54" s="18" t="n">
        <v>351.46157454</v>
      </c>
      <c r="F54" s="20" t="n">
        <v>7.02954354</v>
      </c>
      <c r="G54" s="18" t="n">
        <v>365.04112095</v>
      </c>
      <c r="H54" s="20" t="n">
        <v>7.65643669</v>
      </c>
      <c r="I54" s="18" t="n">
        <v>313.90560392</v>
      </c>
      <c r="J54" s="20" t="n">
        <v>7.82370634</v>
      </c>
      <c r="K54" s="18" t="s">
        <v>404</v>
      </c>
      <c r="L54" s="20" t="s">
        <v>404</v>
      </c>
      <c r="M54" s="18" t="s">
        <v>404</v>
      </c>
      <c r="N54" s="20" t="s">
        <v>404</v>
      </c>
      <c r="O54" s="18" t="s">
        <v>404</v>
      </c>
      <c r="P54" s="20" t="s">
        <v>404</v>
      </c>
      <c r="Q54" s="18" t="n">
        <v>377.16837555</v>
      </c>
      <c r="R54" s="20" t="n">
        <v>7.31653795</v>
      </c>
    </row>
    <row r="55" spans="1:18">
      <c r="A55" s="15" t="s">
        <v>452</v>
      </c>
      <c r="B55" s="17" t="n">
        <v>5316</v>
      </c>
      <c r="C55" s="18">
        <f>(43.0/B55*100)</f>
        <v/>
      </c>
      <c r="D55" s="19" t="n">
        <v>5273</v>
      </c>
      <c r="E55" s="18" t="n">
        <v>396.71463713</v>
      </c>
      <c r="F55" s="20" t="n">
        <v>5.8377574</v>
      </c>
      <c r="G55" s="18" t="n">
        <v>404.078738</v>
      </c>
      <c r="H55" s="20" t="n">
        <v>5.32655171</v>
      </c>
      <c r="I55" s="18" t="s">
        <v>404</v>
      </c>
      <c r="J55" s="20" t="s">
        <v>404</v>
      </c>
      <c r="K55" s="18" t="s">
        <v>404</v>
      </c>
      <c r="L55" s="20" t="s">
        <v>404</v>
      </c>
      <c r="M55" s="18" t="s">
        <v>404</v>
      </c>
      <c r="N55" s="20" t="s">
        <v>404</v>
      </c>
      <c r="O55" s="18" t="s">
        <v>404</v>
      </c>
      <c r="P55" s="20" t="s">
        <v>404</v>
      </c>
      <c r="Q55" s="18" t="n">
        <v>404.99772211</v>
      </c>
      <c r="R55" s="20" t="n">
        <v>6.13301797</v>
      </c>
    </row>
    <row r="56" spans="1:18">
      <c r="A56" s="15" t="s">
        <v>453</v>
      </c>
      <c r="B56" s="17" t="n">
        <v>5359</v>
      </c>
      <c r="C56" s="18">
        <f>(0.0/B56*100)</f>
        <v/>
      </c>
      <c r="D56" s="19" t="n">
        <v>5359</v>
      </c>
      <c r="E56" s="18" t="n">
        <v>531.10708606</v>
      </c>
      <c r="F56" s="20" t="n">
        <v>4.88570526</v>
      </c>
      <c r="G56" s="18" t="n">
        <v>524.04584453</v>
      </c>
      <c r="H56" s="20" t="n">
        <v>5.28513732</v>
      </c>
      <c r="I56" s="18" t="n">
        <v>523.95425886</v>
      </c>
      <c r="J56" s="20" t="n">
        <v>19.73249171</v>
      </c>
      <c r="K56" s="18" t="s">
        <v>404</v>
      </c>
      <c r="L56" s="20" t="s">
        <v>404</v>
      </c>
      <c r="M56" s="18" t="s">
        <v>404</v>
      </c>
      <c r="N56" s="20" t="s">
        <v>404</v>
      </c>
      <c r="O56" s="18" t="s">
        <v>404</v>
      </c>
      <c r="P56" s="20" t="s">
        <v>404</v>
      </c>
      <c r="Q56" s="18" t="n">
        <v>519.14016227</v>
      </c>
      <c r="R56" s="20" t="n">
        <v>25.59531577</v>
      </c>
    </row>
    <row r="57" spans="1:18">
      <c r="A57" s="15" t="s">
        <v>454</v>
      </c>
      <c r="B57" s="17" t="n">
        <v>6513</v>
      </c>
      <c r="C57" s="18">
        <f>(0.0/B57*100)</f>
        <v/>
      </c>
      <c r="D57" s="19" t="n">
        <v>6513</v>
      </c>
      <c r="E57" s="18" t="n">
        <v>394.96011735</v>
      </c>
      <c r="F57" s="20" t="n">
        <v>3.79224497</v>
      </c>
      <c r="G57" s="18" t="n">
        <v>400.1095506</v>
      </c>
      <c r="H57" s="20" t="n">
        <v>7.57252112</v>
      </c>
      <c r="I57" s="18" t="s">
        <v>404</v>
      </c>
      <c r="J57" s="20" t="s">
        <v>404</v>
      </c>
      <c r="K57" s="18" t="s">
        <v>404</v>
      </c>
      <c r="L57" s="20" t="s">
        <v>404</v>
      </c>
      <c r="M57" s="18" t="s">
        <v>404</v>
      </c>
      <c r="N57" s="20" t="s">
        <v>404</v>
      </c>
      <c r="O57" s="18" t="s">
        <v>404</v>
      </c>
      <c r="P57" s="20" t="s">
        <v>404</v>
      </c>
      <c r="Q57" s="18" t="n">
        <v>401.08969216</v>
      </c>
      <c r="R57" s="20" t="n">
        <v>9.58120813</v>
      </c>
    </row>
    <row r="58" spans="1:18">
      <c r="A58" s="15" t="s">
        <v>455</v>
      </c>
      <c r="B58" s="17" t="n">
        <v>7267</v>
      </c>
      <c r="C58" s="18">
        <f>(0.0/B58*100)</f>
        <v/>
      </c>
      <c r="D58" s="19" t="n">
        <v>7267</v>
      </c>
      <c r="E58" s="18" t="n">
        <v>413.34946776</v>
      </c>
      <c r="F58" s="20" t="n">
        <v>7.44578993</v>
      </c>
      <c r="G58" s="18" t="n">
        <v>397.59293965</v>
      </c>
      <c r="H58" s="20" t="n">
        <v>11.23097641</v>
      </c>
      <c r="I58" s="18" t="s">
        <v>404</v>
      </c>
      <c r="J58" s="20" t="s">
        <v>404</v>
      </c>
      <c r="K58" s="18" t="s">
        <v>404</v>
      </c>
      <c r="L58" s="20" t="s">
        <v>404</v>
      </c>
      <c r="M58" s="18" t="s">
        <v>404</v>
      </c>
      <c r="N58" s="20" t="s">
        <v>404</v>
      </c>
      <c r="O58" s="18" t="s">
        <v>404</v>
      </c>
      <c r="P58" s="20" t="s">
        <v>404</v>
      </c>
      <c r="Q58" s="18" t="n">
        <v>408.32168212</v>
      </c>
      <c r="R58" s="20" t="n">
        <v>4.43691231</v>
      </c>
    </row>
    <row r="59" spans="1:18">
      <c r="A59" s="15" t="s">
        <v>456</v>
      </c>
      <c r="B59" s="17" t="n">
        <v>4826</v>
      </c>
      <c r="C59" s="18">
        <f>(0.0/B59*100)</f>
        <v/>
      </c>
      <c r="D59" s="19" t="n">
        <v>4826</v>
      </c>
      <c r="E59" s="18" t="n">
        <v>339.46112074</v>
      </c>
      <c r="F59" s="20" t="n">
        <v>2.29728964</v>
      </c>
      <c r="G59" s="18" t="n">
        <v>351.89879572</v>
      </c>
      <c r="H59" s="20" t="n">
        <v>2.84975527</v>
      </c>
      <c r="I59" s="18" t="s">
        <v>404</v>
      </c>
      <c r="J59" s="20" t="s">
        <v>404</v>
      </c>
      <c r="K59" s="18" t="s">
        <v>404</v>
      </c>
      <c r="L59" s="20" t="s">
        <v>404</v>
      </c>
      <c r="M59" s="18" t="s">
        <v>404</v>
      </c>
      <c r="N59" s="20" t="s">
        <v>404</v>
      </c>
      <c r="O59" s="18" t="n">
        <v>343.42022069</v>
      </c>
      <c r="P59" s="20" t="n">
        <v>12.43145081</v>
      </c>
      <c r="Q59" s="18" t="n">
        <v>351.46261584</v>
      </c>
      <c r="R59" s="20" t="n">
        <v>2.96801453</v>
      </c>
    </row>
    <row r="60" spans="1:18">
      <c r="A60" s="15" t="s">
        <v>457</v>
      </c>
      <c r="B60" s="17" t="n">
        <v>4546</v>
      </c>
      <c r="C60" s="18">
        <f>(0.0/B60*100)</f>
        <v/>
      </c>
      <c r="D60" s="19" t="n">
        <v>4546</v>
      </c>
      <c r="E60" s="18" t="n">
        <v>342.66005637</v>
      </c>
      <c r="F60" s="20" t="n">
        <v>7.59631742</v>
      </c>
      <c r="G60" s="18" t="n">
        <v>359.30964308</v>
      </c>
      <c r="H60" s="20" t="n">
        <v>17.51806653</v>
      </c>
      <c r="I60" s="18" t="s">
        <v>404</v>
      </c>
      <c r="J60" s="20" t="s">
        <v>404</v>
      </c>
      <c r="K60" s="18" t="s">
        <v>404</v>
      </c>
      <c r="L60" s="20" t="s">
        <v>404</v>
      </c>
      <c r="M60" s="18" t="s">
        <v>404</v>
      </c>
      <c r="N60" s="20" t="s">
        <v>404</v>
      </c>
      <c r="O60" s="18" t="s">
        <v>404</v>
      </c>
      <c r="P60" s="20" t="s">
        <v>404</v>
      </c>
      <c r="Q60" s="18" t="n">
        <v>345.79559428</v>
      </c>
      <c r="R60" s="20" t="n">
        <v>7.84399213</v>
      </c>
    </row>
    <row r="61" spans="1:18">
      <c r="A61" s="15" t="s">
        <v>458</v>
      </c>
      <c r="B61" s="17" t="n">
        <v>6525</v>
      </c>
      <c r="C61" s="18">
        <f>(0.0/B61*100)</f>
        <v/>
      </c>
      <c r="D61" s="19" t="n">
        <v>6525</v>
      </c>
      <c r="E61" s="18" t="n">
        <v>465.02286221</v>
      </c>
      <c r="F61" s="20" t="n">
        <v>8.4602317</v>
      </c>
      <c r="G61" s="18" t="n">
        <v>472.64308989</v>
      </c>
      <c r="H61" s="20" t="n">
        <v>3.59342198</v>
      </c>
      <c r="I61" s="18" t="n">
        <v>407.56193473</v>
      </c>
      <c r="J61" s="20" t="n">
        <v>16.00123892</v>
      </c>
      <c r="K61" s="18" t="s">
        <v>404</v>
      </c>
      <c r="L61" s="20" t="s">
        <v>404</v>
      </c>
      <c r="M61" s="18" t="s">
        <v>404</v>
      </c>
      <c r="N61" s="20" t="s">
        <v>404</v>
      </c>
      <c r="O61" s="18" t="s">
        <v>404</v>
      </c>
      <c r="P61" s="20" t="s">
        <v>404</v>
      </c>
      <c r="Q61" s="18" t="n">
        <v>486.03699301</v>
      </c>
      <c r="R61" s="20" t="n">
        <v>10.19126608</v>
      </c>
    </row>
    <row r="62" spans="1:18">
      <c r="A62" s="15" t="s">
        <v>459</v>
      </c>
      <c r="B62" s="17" t="n">
        <v>4476</v>
      </c>
      <c r="C62" s="18">
        <f>(0.0/B62*100)</f>
        <v/>
      </c>
      <c r="D62" s="19" t="n">
        <v>4476</v>
      </c>
      <c r="E62" s="18" t="n">
        <v>507.57161666</v>
      </c>
      <c r="F62" s="20" t="n">
        <v>1.72557977</v>
      </c>
      <c r="G62" s="18" t="n">
        <v>514.69851031</v>
      </c>
      <c r="H62" s="20" t="n">
        <v>1.79221745</v>
      </c>
      <c r="I62" s="18" t="n">
        <v>461.5479651</v>
      </c>
      <c r="J62" s="20" t="n">
        <v>17.11138355</v>
      </c>
      <c r="K62" s="18" t="s">
        <v>404</v>
      </c>
      <c r="L62" s="20" t="s">
        <v>404</v>
      </c>
      <c r="M62" s="18" t="s">
        <v>404</v>
      </c>
      <c r="N62" s="20" t="s">
        <v>404</v>
      </c>
      <c r="O62" s="18" t="s">
        <v>404</v>
      </c>
      <c r="P62" s="20" t="s">
        <v>404</v>
      </c>
      <c r="Q62" s="18" t="n">
        <v>486.64259782</v>
      </c>
      <c r="R62" s="20" t="n">
        <v>5.0111395</v>
      </c>
    </row>
    <row r="63" spans="1:18">
      <c r="A63" s="15" t="s">
        <v>460</v>
      </c>
      <c r="B63" s="17" t="n">
        <v>5324</v>
      </c>
      <c r="C63" s="18">
        <f>(0.0/B63*100)</f>
        <v/>
      </c>
      <c r="D63" s="19" t="n">
        <v>5324</v>
      </c>
      <c r="E63" s="18" t="n">
        <v>347.83067047</v>
      </c>
      <c r="F63" s="20" t="n">
        <v>2.39839487</v>
      </c>
      <c r="G63" s="18" t="n">
        <v>369.44392456</v>
      </c>
      <c r="H63" s="20" t="n">
        <v>2.62226649</v>
      </c>
      <c r="I63" s="18" t="s">
        <v>404</v>
      </c>
      <c r="J63" s="20" t="s">
        <v>404</v>
      </c>
      <c r="K63" s="18" t="s">
        <v>404</v>
      </c>
      <c r="L63" s="20" t="s">
        <v>404</v>
      </c>
      <c r="M63" s="18" t="s">
        <v>404</v>
      </c>
      <c r="N63" s="20" t="s">
        <v>404</v>
      </c>
      <c r="O63" s="18" t="s">
        <v>404</v>
      </c>
      <c r="P63" s="20" t="s">
        <v>404</v>
      </c>
      <c r="Q63" s="18" t="n">
        <v>343.66546133</v>
      </c>
      <c r="R63" s="20" t="n">
        <v>3.25425339</v>
      </c>
    </row>
    <row r="64" spans="1:18">
      <c r="A64" s="15" t="s">
        <v>461</v>
      </c>
      <c r="B64" s="17" t="n">
        <v>3634</v>
      </c>
      <c r="C64" s="18">
        <f>(27.0/B64*100)</f>
        <v/>
      </c>
      <c r="D64" s="19" t="n">
        <v>3607</v>
      </c>
      <c r="E64" s="18" t="n">
        <v>441.78539596</v>
      </c>
      <c r="F64" s="20" t="n">
        <v>2.44607762</v>
      </c>
      <c r="G64" s="18" t="n">
        <v>448.18082067</v>
      </c>
      <c r="H64" s="20" t="n">
        <v>3.81146727</v>
      </c>
      <c r="I64" s="18" t="s">
        <v>404</v>
      </c>
      <c r="J64" s="20" t="s">
        <v>404</v>
      </c>
      <c r="K64" s="18" t="s">
        <v>404</v>
      </c>
      <c r="L64" s="20" t="s">
        <v>404</v>
      </c>
      <c r="M64" s="18" t="s">
        <v>404</v>
      </c>
      <c r="N64" s="20" t="s">
        <v>404</v>
      </c>
      <c r="O64" s="18" t="s">
        <v>404</v>
      </c>
      <c r="P64" s="20" t="s">
        <v>404</v>
      </c>
      <c r="Q64" s="18" t="n">
        <v>466.55725047</v>
      </c>
      <c r="R64" s="20" t="n">
        <v>4.26445037</v>
      </c>
    </row>
    <row r="65" spans="1:18">
      <c r="A65" s="15" t="s">
        <v>462</v>
      </c>
      <c r="B65" s="17" t="n">
        <v>5325</v>
      </c>
      <c r="C65" s="18">
        <f>(0.0/B65*100)</f>
        <v/>
      </c>
      <c r="D65" s="19" t="n">
        <v>5325</v>
      </c>
      <c r="E65" s="18" t="n">
        <v>417.04228116</v>
      </c>
      <c r="F65" s="20" t="n">
        <v>3.55060167</v>
      </c>
      <c r="G65" s="18" t="n">
        <v>409.93408044</v>
      </c>
      <c r="H65" s="20" t="n">
        <v>5.58709195</v>
      </c>
      <c r="I65" s="18" t="s">
        <v>404</v>
      </c>
      <c r="J65" s="20" t="s">
        <v>404</v>
      </c>
      <c r="K65" s="18" t="s">
        <v>404</v>
      </c>
      <c r="L65" s="20" t="s">
        <v>404</v>
      </c>
      <c r="M65" s="18" t="s">
        <v>404</v>
      </c>
      <c r="N65" s="20" t="s">
        <v>404</v>
      </c>
      <c r="O65" s="18" t="s">
        <v>404</v>
      </c>
      <c r="P65" s="20" t="s">
        <v>404</v>
      </c>
      <c r="Q65" s="18" t="n">
        <v>461.35951398</v>
      </c>
      <c r="R65" s="20" t="n">
        <v>21.56176687</v>
      </c>
    </row>
    <row r="66" spans="1:18">
      <c r="A66" s="15" t="s">
        <v>463</v>
      </c>
      <c r="B66" s="17" t="n">
        <v>5665</v>
      </c>
      <c r="C66" s="18">
        <f>(0.0/B66*100)</f>
        <v/>
      </c>
      <c r="D66" s="19" t="n">
        <v>5665</v>
      </c>
      <c r="E66" s="18" t="n">
        <v>430.87747442</v>
      </c>
      <c r="F66" s="20" t="n">
        <v>2.5758926</v>
      </c>
      <c r="G66" s="18" t="n">
        <v>426.22705672</v>
      </c>
      <c r="H66" s="20" t="n">
        <v>2.1201562</v>
      </c>
      <c r="I66" s="18" t="n">
        <v>401.1198273</v>
      </c>
      <c r="J66" s="20" t="n">
        <v>8.40525079</v>
      </c>
      <c r="K66" s="18" t="s">
        <v>404</v>
      </c>
      <c r="L66" s="20" t="s">
        <v>404</v>
      </c>
      <c r="M66" s="18" t="s">
        <v>404</v>
      </c>
      <c r="N66" s="20" t="s">
        <v>404</v>
      </c>
      <c r="O66" s="18" t="s">
        <v>404</v>
      </c>
      <c r="P66" s="20" t="s">
        <v>404</v>
      </c>
      <c r="Q66" s="18" t="n">
        <v>419.71562848</v>
      </c>
      <c r="R66" s="20" t="n">
        <v>3.70794004</v>
      </c>
    </row>
    <row r="67" spans="1:18">
      <c r="A67" s="15" t="s">
        <v>464</v>
      </c>
      <c r="B67" s="17" t="n">
        <v>6971</v>
      </c>
      <c r="C67" s="18">
        <f>(0.0/B67*100)</f>
        <v/>
      </c>
      <c r="D67" s="19" t="n">
        <v>6971</v>
      </c>
      <c r="E67" s="18" t="n">
        <v>394.05457055</v>
      </c>
      <c r="F67" s="20" t="n">
        <v>6.13391563</v>
      </c>
      <c r="G67" s="18" t="n">
        <v>400.65919355</v>
      </c>
      <c r="H67" s="20" t="n">
        <v>6.02336826</v>
      </c>
      <c r="I67" s="18" t="n">
        <v>365.65704791</v>
      </c>
      <c r="J67" s="20" t="n">
        <v>12.57179229</v>
      </c>
      <c r="K67" s="18" t="s">
        <v>404</v>
      </c>
      <c r="L67" s="20" t="s">
        <v>404</v>
      </c>
      <c r="M67" s="18" t="s">
        <v>404</v>
      </c>
      <c r="N67" s="20" t="s">
        <v>404</v>
      </c>
      <c r="O67" s="18" t="s">
        <v>404</v>
      </c>
      <c r="P67" s="20" t="s">
        <v>404</v>
      </c>
      <c r="Q67" s="18" t="n">
        <v>399.42255995</v>
      </c>
      <c r="R67" s="20" t="n">
        <v>7.78048734</v>
      </c>
    </row>
    <row r="68" spans="1:18">
      <c r="A68" s="15" t="s">
        <v>465</v>
      </c>
      <c r="B68" s="17" t="n">
        <v>12083</v>
      </c>
      <c r="C68" s="18">
        <f>(0.0/B68*100)</f>
        <v/>
      </c>
      <c r="D68" s="19" t="n">
        <v>12083</v>
      </c>
      <c r="E68" s="18" t="n">
        <v>396.95124381</v>
      </c>
      <c r="F68" s="20" t="n">
        <v>1.09901219</v>
      </c>
      <c r="G68" s="18" t="n">
        <v>415.3468362</v>
      </c>
      <c r="H68" s="20" t="n">
        <v>2.2094499</v>
      </c>
      <c r="I68" s="18" t="n">
        <v>419.08063999</v>
      </c>
      <c r="J68" s="20" t="n">
        <v>12.98040002</v>
      </c>
      <c r="K68" s="18" t="s">
        <v>404</v>
      </c>
      <c r="L68" s="20" t="s">
        <v>404</v>
      </c>
      <c r="M68" s="18" t="s">
        <v>404</v>
      </c>
      <c r="N68" s="20" t="s">
        <v>404</v>
      </c>
      <c r="O68" s="18" t="s">
        <v>404</v>
      </c>
      <c r="P68" s="20" t="s">
        <v>404</v>
      </c>
      <c r="Q68" s="18" t="n">
        <v>426.7585773</v>
      </c>
      <c r="R68" s="20" t="n">
        <v>3.64329736</v>
      </c>
    </row>
    <row r="69" spans="1:18">
      <c r="A69" s="15" t="s">
        <v>466</v>
      </c>
      <c r="B69" s="17" t="n">
        <v>4876</v>
      </c>
      <c r="C69" s="18">
        <f>(0.0/B69*100)</f>
        <v/>
      </c>
      <c r="D69" s="19" t="n">
        <v>4876</v>
      </c>
      <c r="E69" s="18" t="n">
        <v>438.78383026</v>
      </c>
      <c r="F69" s="20" t="n">
        <v>5.51503792</v>
      </c>
      <c r="G69" s="18" t="n">
        <v>430.59902548</v>
      </c>
      <c r="H69" s="20" t="n">
        <v>9.29290956</v>
      </c>
      <c r="I69" s="18" t="s">
        <v>404</v>
      </c>
      <c r="J69" s="20" t="s">
        <v>404</v>
      </c>
      <c r="K69" s="18" t="s">
        <v>404</v>
      </c>
      <c r="L69" s="20" t="s">
        <v>404</v>
      </c>
      <c r="M69" s="18" t="s">
        <v>404</v>
      </c>
      <c r="N69" s="20" t="s">
        <v>404</v>
      </c>
      <c r="O69" s="18" t="s">
        <v>404</v>
      </c>
      <c r="P69" s="20" t="s">
        <v>404</v>
      </c>
      <c r="Q69" s="18" t="n">
        <v>402.19073956</v>
      </c>
      <c r="R69" s="20" t="n">
        <v>18.68791389</v>
      </c>
    </row>
    <row r="70" spans="1:18">
      <c r="A70" s="15" t="s">
        <v>467</v>
      </c>
      <c r="B70" s="17" t="n">
        <v>6036</v>
      </c>
      <c r="C70" s="18">
        <f>(0.0/B70*100)</f>
        <v/>
      </c>
      <c r="D70" s="19" t="n">
        <v>6036</v>
      </c>
      <c r="E70" s="18" t="n">
        <v>494.25356173</v>
      </c>
      <c r="F70" s="20" t="n">
        <v>3.26884035</v>
      </c>
      <c r="G70" s="18" t="n">
        <v>500.64431223</v>
      </c>
      <c r="H70" s="20" t="n">
        <v>9.28053396</v>
      </c>
      <c r="I70" s="18" t="s">
        <v>404</v>
      </c>
      <c r="J70" s="20" t="s">
        <v>404</v>
      </c>
      <c r="K70" s="18" t="s">
        <v>404</v>
      </c>
      <c r="L70" s="20" t="s">
        <v>404</v>
      </c>
      <c r="M70" s="18" t="s">
        <v>404</v>
      </c>
      <c r="N70" s="20" t="s">
        <v>404</v>
      </c>
      <c r="O70" s="18" t="s">
        <v>404</v>
      </c>
      <c r="P70" s="20" t="s">
        <v>404</v>
      </c>
      <c r="Q70" s="18" t="n">
        <v>500.22617195</v>
      </c>
      <c r="R70" s="20" t="n">
        <v>19.17625511</v>
      </c>
    </row>
    <row r="71" spans="1:18">
      <c r="A71" s="15" t="s">
        <v>468</v>
      </c>
      <c r="B71" s="17" t="n">
        <v>6115</v>
      </c>
      <c r="C71" s="18">
        <f>(0.0/B71*100)</f>
        <v/>
      </c>
      <c r="D71" s="19" t="n">
        <v>6115</v>
      </c>
      <c r="E71" s="18" t="n">
        <v>534.18683779</v>
      </c>
      <c r="F71" s="20" t="n">
        <v>1.80913552</v>
      </c>
      <c r="G71" s="18" t="n">
        <v>550.1109768699999</v>
      </c>
      <c r="H71" s="20" t="n">
        <v>5.15279611</v>
      </c>
      <c r="I71" s="18" t="n">
        <v>477.62548649</v>
      </c>
      <c r="J71" s="20" t="n">
        <v>16.94240927</v>
      </c>
      <c r="K71" s="18" t="s">
        <v>404</v>
      </c>
      <c r="L71" s="20" t="s">
        <v>404</v>
      </c>
      <c r="M71" s="18" t="s">
        <v>404</v>
      </c>
      <c r="N71" s="20" t="s">
        <v>404</v>
      </c>
      <c r="O71" s="18" t="s">
        <v>404</v>
      </c>
      <c r="P71" s="20" t="s">
        <v>404</v>
      </c>
      <c r="Q71" s="18" t="n">
        <v>549.22260945</v>
      </c>
      <c r="R71" s="20" t="n">
        <v>9.17637096</v>
      </c>
    </row>
    <row r="72" spans="1:18">
      <c r="A72" s="15" t="s">
        <v>469</v>
      </c>
      <c r="B72" s="17" t="n">
        <v>7708</v>
      </c>
      <c r="C72" s="18">
        <f>(0.0/B72*100)</f>
        <v/>
      </c>
      <c r="D72" s="19" t="n">
        <v>7708</v>
      </c>
      <c r="E72" s="18" t="n">
        <v>494.3998958</v>
      </c>
      <c r="F72" s="20" t="n">
        <v>3.87124049</v>
      </c>
      <c r="G72" s="18" t="n">
        <v>503.9215231</v>
      </c>
      <c r="H72" s="20" t="n">
        <v>5.48016882</v>
      </c>
      <c r="I72" s="18" t="n">
        <v>426.00518293</v>
      </c>
      <c r="J72" s="20" t="n">
        <v>18.70621183</v>
      </c>
      <c r="K72" s="18" t="s">
        <v>404</v>
      </c>
      <c r="L72" s="20" t="s">
        <v>404</v>
      </c>
      <c r="M72" s="18" t="s">
        <v>404</v>
      </c>
      <c r="N72" s="20" t="s">
        <v>404</v>
      </c>
      <c r="O72" s="18" t="s">
        <v>404</v>
      </c>
      <c r="P72" s="20" t="s">
        <v>404</v>
      </c>
      <c r="Q72" s="18" t="n">
        <v>517.74412491</v>
      </c>
      <c r="R72" s="20" t="n">
        <v>11.88656232</v>
      </c>
    </row>
    <row r="73" spans="1:18">
      <c r="A73" s="15" t="s">
        <v>470</v>
      </c>
      <c r="B73" s="17" t="n">
        <v>8249</v>
      </c>
      <c r="C73" s="18">
        <f>(0.0/B73*100)</f>
        <v/>
      </c>
      <c r="D73" s="19" t="n">
        <v>8249</v>
      </c>
      <c r="E73" s="18" t="n">
        <v>406.44664684</v>
      </c>
      <c r="F73" s="20" t="n">
        <v>4.81503381</v>
      </c>
      <c r="G73" s="18" t="n">
        <v>417.48615503</v>
      </c>
      <c r="H73" s="20" t="n">
        <v>5.89523452</v>
      </c>
      <c r="I73" s="18" t="n">
        <v>416.92023458</v>
      </c>
      <c r="J73" s="20" t="n">
        <v>15.6110997</v>
      </c>
      <c r="K73" s="18" t="s">
        <v>404</v>
      </c>
      <c r="L73" s="20" t="s">
        <v>404</v>
      </c>
      <c r="M73" s="18" t="s">
        <v>404</v>
      </c>
      <c r="N73" s="20" t="s">
        <v>404</v>
      </c>
      <c r="O73" s="18" t="s">
        <v>404</v>
      </c>
      <c r="P73" s="20" t="s">
        <v>404</v>
      </c>
      <c r="Q73" s="18" t="n">
        <v>393.80175757</v>
      </c>
      <c r="R73" s="20" t="n">
        <v>15.78149258</v>
      </c>
    </row>
    <row r="74" spans="1:18">
      <c r="A74" s="15" t="s">
        <v>471</v>
      </c>
      <c r="B74" s="17" t="n">
        <v>4692</v>
      </c>
      <c r="C74" s="18">
        <f>(484.0/B74*100)</f>
        <v/>
      </c>
      <c r="D74" s="19" t="n">
        <v>4208</v>
      </c>
      <c r="E74" s="18" t="n">
        <v>420.85905114</v>
      </c>
      <c r="F74" s="20" t="n">
        <v>1.89817919</v>
      </c>
      <c r="G74" s="18" t="n">
        <v>431.99251757</v>
      </c>
      <c r="H74" s="20" t="n">
        <v>3.16047428</v>
      </c>
      <c r="I74" s="18" t="s">
        <v>404</v>
      </c>
      <c r="J74" s="20" t="s">
        <v>404</v>
      </c>
      <c r="K74" s="18" t="s">
        <v>404</v>
      </c>
      <c r="L74" s="20" t="s">
        <v>404</v>
      </c>
      <c r="M74" s="18" t="s">
        <v>404</v>
      </c>
      <c r="N74" s="20" t="s">
        <v>404</v>
      </c>
      <c r="O74" s="18" t="s">
        <v>404</v>
      </c>
      <c r="P74" s="20" t="s">
        <v>404</v>
      </c>
      <c r="Q74" s="18" t="n">
        <v>429.0251565</v>
      </c>
      <c r="R74" s="20" t="n">
        <v>3.37971748</v>
      </c>
    </row>
    <row r="75" spans="1:18">
      <c r="A75" s="15" t="s">
        <v>472</v>
      </c>
      <c r="B75" s="17" t="n">
        <v>5375</v>
      </c>
      <c r="C75" s="18">
        <f>(483.0/B75*100)</f>
        <v/>
      </c>
      <c r="D75" s="19" t="n">
        <v>4892</v>
      </c>
      <c r="E75" s="18" t="n">
        <v>358.21381648</v>
      </c>
      <c r="F75" s="20" t="n">
        <v>4.58578813</v>
      </c>
      <c r="G75" s="18" t="n">
        <v>377.72295899</v>
      </c>
      <c r="H75" s="20" t="n">
        <v>9.874422600000001</v>
      </c>
      <c r="I75" s="18" t="n">
        <v>358.71755534</v>
      </c>
      <c r="J75" s="20" t="n">
        <v>17.67561445</v>
      </c>
      <c r="K75" s="18" t="s">
        <v>404</v>
      </c>
      <c r="L75" s="20" t="s">
        <v>404</v>
      </c>
      <c r="M75" s="18" t="s">
        <v>404</v>
      </c>
      <c r="N75" s="20" t="s">
        <v>404</v>
      </c>
      <c r="O75" s="18" t="s">
        <v>404</v>
      </c>
      <c r="P75" s="20" t="s">
        <v>404</v>
      </c>
      <c r="Q75" s="18" t="n">
        <v>363.50158697</v>
      </c>
      <c r="R75" s="20" t="n">
        <v>10.70899385</v>
      </c>
    </row>
    <row r="76" spans="1:18">
      <c r="A76" s="15" t="s">
        <v>473</v>
      </c>
      <c r="B76" s="17" t="n">
        <v>14167</v>
      </c>
      <c r="C76" s="18">
        <f>(1400.0/B76*100)</f>
        <v/>
      </c>
      <c r="D76" s="19" t="n">
        <v>12767</v>
      </c>
      <c r="E76" s="18" t="n">
        <v>436.20540273</v>
      </c>
      <c r="F76" s="20" t="n">
        <v>3.96029973</v>
      </c>
      <c r="G76" s="18" t="n">
        <v>463.18179464</v>
      </c>
      <c r="H76" s="20" t="n">
        <v>9.67707674</v>
      </c>
      <c r="I76" s="18" t="n">
        <v>386.2476441</v>
      </c>
      <c r="J76" s="20" t="n">
        <v>13.56131252</v>
      </c>
      <c r="K76" s="18" t="s">
        <v>404</v>
      </c>
      <c r="L76" s="20" t="s">
        <v>404</v>
      </c>
      <c r="M76" s="18" t="s">
        <v>404</v>
      </c>
      <c r="N76" s="20" t="s">
        <v>404</v>
      </c>
      <c r="O76" s="18" t="s">
        <v>404</v>
      </c>
      <c r="P76" s="20" t="s">
        <v>404</v>
      </c>
      <c r="Q76" s="18" t="n">
        <v>423.29362611</v>
      </c>
      <c r="R76" s="20" t="n">
        <v>13.94672666</v>
      </c>
    </row>
    <row r="77" spans="1:18">
      <c r="A77" s="15" t="s">
        <v>474</v>
      </c>
      <c r="B77" s="17" t="n">
        <v>6062</v>
      </c>
      <c r="C77" s="18">
        <f>(0.0/B77*100)</f>
        <v/>
      </c>
      <c r="D77" s="19" t="n">
        <v>6062</v>
      </c>
      <c r="E77" s="18" t="n">
        <v>444.52150262</v>
      </c>
      <c r="F77" s="20" t="n">
        <v>10.7248344</v>
      </c>
      <c r="G77" s="18" t="n">
        <v>433.32639328</v>
      </c>
      <c r="H77" s="20" t="n">
        <v>4.3175517</v>
      </c>
      <c r="I77" s="18" t="n">
        <v>401.77446444</v>
      </c>
      <c r="J77" s="20" t="n">
        <v>17.10869405</v>
      </c>
      <c r="K77" s="18" t="s">
        <v>404</v>
      </c>
      <c r="L77" s="20" t="s">
        <v>404</v>
      </c>
      <c r="M77" s="18" t="s">
        <v>404</v>
      </c>
      <c r="N77" s="20" t="s">
        <v>404</v>
      </c>
      <c r="O77" s="18" t="s">
        <v>404</v>
      </c>
      <c r="P77" s="20" t="s">
        <v>404</v>
      </c>
      <c r="Q77" s="18" t="n">
        <v>442.2814224</v>
      </c>
      <c r="R77" s="20" t="n">
        <v>7.45977319</v>
      </c>
    </row>
    <row r="78" spans="1:18">
      <c r="A78" s="15" t="s">
        <v>475</v>
      </c>
      <c r="B78" s="17" t="n">
        <v>5826</v>
      </c>
      <c r="C78" s="18">
        <f>(0.0/B78*100)</f>
        <v/>
      </c>
      <c r="D78" s="19" t="n">
        <v>5826</v>
      </c>
      <c r="E78" s="18" t="n">
        <v>481.51251541</v>
      </c>
      <c r="F78" s="20" t="n">
        <v>5.50110916</v>
      </c>
      <c r="G78" s="18" t="n">
        <v>490.14579827</v>
      </c>
      <c r="H78" s="20" t="n">
        <v>8.48964368</v>
      </c>
      <c r="I78" s="18" t="s">
        <v>404</v>
      </c>
      <c r="J78" s="20" t="s">
        <v>404</v>
      </c>
      <c r="K78" s="18" t="s">
        <v>404</v>
      </c>
      <c r="L78" s="20" t="s">
        <v>404</v>
      </c>
      <c r="M78" s="18" t="s">
        <v>404</v>
      </c>
      <c r="N78" s="20" t="s">
        <v>404</v>
      </c>
      <c r="O78" s="18" t="s">
        <v>404</v>
      </c>
      <c r="P78" s="20" t="s">
        <v>404</v>
      </c>
      <c r="Q78" s="18" t="n">
        <v>493.93096441</v>
      </c>
      <c r="R78" s="20" t="n">
        <v>6.7225209</v>
      </c>
    </row>
    <row customHeight="1" ht="25" r="79" spans="1:18">
      <c r="A79" s="15" t="s">
        <v>476</v>
      </c>
      <c r="B79" s="17" t="n">
        <v>1657</v>
      </c>
      <c r="C79" s="18">
        <f>(21.0/B79*100)</f>
        <v/>
      </c>
      <c r="D79" s="19" t="n">
        <v>1636</v>
      </c>
      <c r="E79" s="18" t="n">
        <v>498.3290446</v>
      </c>
      <c r="F79" s="20" t="n">
        <v>20.34001729</v>
      </c>
      <c r="G79" s="18" t="n">
        <v>471.11653414</v>
      </c>
      <c r="H79" s="20" t="n">
        <v>8.54824204</v>
      </c>
      <c r="I79" s="18" t="s">
        <v>404</v>
      </c>
      <c r="J79" s="20" t="s">
        <v>404</v>
      </c>
      <c r="K79" s="18" t="s">
        <v>404</v>
      </c>
      <c r="L79" s="20" t="s">
        <v>404</v>
      </c>
      <c r="M79" s="18" t="s">
        <v>404</v>
      </c>
      <c r="N79" s="20" t="s">
        <v>404</v>
      </c>
      <c r="O79" s="18" t="s">
        <v>404</v>
      </c>
      <c r="P79" s="20" t="s">
        <v>404</v>
      </c>
      <c r="Q79" s="18" t="n">
        <v>476.78286249</v>
      </c>
      <c r="R79" s="20" t="n">
        <v>15.04719757</v>
      </c>
    </row>
    <row r="80" spans="1:18">
      <c r="A80" s="15" t="s">
        <v>477</v>
      </c>
      <c r="B80" s="17" t="n">
        <v>7841</v>
      </c>
      <c r="C80" s="18">
        <f>(0.0/B80*100)</f>
        <v/>
      </c>
      <c r="D80" s="19" t="n">
        <v>7841</v>
      </c>
      <c r="E80" s="18" t="n">
        <v>429.56115865</v>
      </c>
      <c r="F80" s="20" t="n">
        <v>4.55614477</v>
      </c>
      <c r="G80" s="18" t="n">
        <v>422.30530951</v>
      </c>
      <c r="H80" s="20" t="n">
        <v>7.24617686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428.77095418</v>
      </c>
      <c r="F81" s="20" t="n">
        <v>3.98339563</v>
      </c>
      <c r="G81" s="18" t="n">
        <v>438.18804601</v>
      </c>
      <c r="H81" s="20" t="n">
        <v>10.54517232</v>
      </c>
      <c r="I81" s="18" t="n">
        <v>505.675185</v>
      </c>
      <c r="J81" s="20" t="n">
        <v>7.77493105</v>
      </c>
      <c r="K81" s="18" t="s">
        <v>404</v>
      </c>
      <c r="L81" s="20" t="s">
        <v>404</v>
      </c>
      <c r="M81" s="18" t="s">
        <v>404</v>
      </c>
      <c r="N81" s="20" t="s">
        <v>404</v>
      </c>
      <c r="O81" s="18" t="s">
        <v>404</v>
      </c>
      <c r="P81" s="20" t="s">
        <v>404</v>
      </c>
      <c r="Q81" s="18" t="n">
        <v>443.84573438</v>
      </c>
      <c r="R81" s="20" t="n">
        <v>14.09525996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504.10539108</v>
      </c>
      <c r="F7" s="20" t="n">
        <v>2.24803156</v>
      </c>
      <c r="G7" s="18" t="n">
        <v>504.12392833</v>
      </c>
      <c r="H7" s="20" t="n">
        <v>4.45463634</v>
      </c>
      <c r="I7" s="18" t="s">
        <v>404</v>
      </c>
      <c r="J7" s="20" t="s">
        <v>404</v>
      </c>
      <c r="K7" s="18" t="s">
        <v>404</v>
      </c>
      <c r="L7" s="20" t="s">
        <v>404</v>
      </c>
      <c r="M7" s="18" t="s">
        <v>404</v>
      </c>
      <c r="N7" s="20" t="s">
        <v>404</v>
      </c>
      <c r="O7" s="18" t="s">
        <v>404</v>
      </c>
      <c r="P7" s="20" t="s">
        <v>404</v>
      </c>
      <c r="Q7" s="18" t="n">
        <v>494.25844942</v>
      </c>
      <c r="R7" s="20" t="n">
        <v>8.11259841</v>
      </c>
    </row>
    <row r="8" spans="1:18">
      <c r="A8" s="15" t="s">
        <v>405</v>
      </c>
      <c r="B8" s="17" t="n">
        <v>7007</v>
      </c>
      <c r="C8" s="18">
        <f>(0.0/B8*100)</f>
        <v/>
      </c>
      <c r="D8" s="19" t="n">
        <v>7007</v>
      </c>
      <c r="E8" s="18" t="n">
        <v>490.94200559</v>
      </c>
      <c r="F8" s="20" t="n">
        <v>3.86306457</v>
      </c>
      <c r="G8" s="18" t="n">
        <v>448.64996474</v>
      </c>
      <c r="H8" s="20" t="n">
        <v>12.48791658</v>
      </c>
      <c r="I8" s="18" t="n">
        <v>466.6088784</v>
      </c>
      <c r="J8" s="20" t="n">
        <v>20.70904875</v>
      </c>
      <c r="K8" s="18" t="s">
        <v>404</v>
      </c>
      <c r="L8" s="20" t="s">
        <v>404</v>
      </c>
      <c r="M8" s="18" t="s">
        <v>404</v>
      </c>
      <c r="N8" s="20" t="s">
        <v>404</v>
      </c>
      <c r="O8" s="18" t="s">
        <v>404</v>
      </c>
      <c r="P8" s="20" t="s">
        <v>404</v>
      </c>
      <c r="Q8" s="18" t="n">
        <v>504.30479318</v>
      </c>
      <c r="R8" s="20" t="n">
        <v>14.50414405</v>
      </c>
    </row>
    <row r="9" spans="1:18">
      <c r="A9" s="15" t="s">
        <v>406</v>
      </c>
      <c r="B9" s="17" t="n">
        <v>9651</v>
      </c>
      <c r="C9" s="18">
        <f>(575.0/B9*100)</f>
        <v/>
      </c>
      <c r="D9" s="19" t="n">
        <v>9076</v>
      </c>
      <c r="E9" s="18" t="n">
        <v>503.25384843</v>
      </c>
      <c r="F9" s="20" t="n">
        <v>3.93867046</v>
      </c>
      <c r="G9" s="18" t="n">
        <v>495.34979225</v>
      </c>
      <c r="H9" s="20" t="n">
        <v>11.28194512</v>
      </c>
      <c r="I9" s="18" t="n">
        <v>506.54639319</v>
      </c>
      <c r="J9" s="20" t="n">
        <v>29.63683772</v>
      </c>
      <c r="K9" s="18" t="s">
        <v>404</v>
      </c>
      <c r="L9" s="20" t="s">
        <v>404</v>
      </c>
      <c r="M9" s="18" t="s">
        <v>404</v>
      </c>
      <c r="N9" s="20" t="s">
        <v>404</v>
      </c>
      <c r="O9" s="18" t="s">
        <v>404</v>
      </c>
      <c r="P9" s="20" t="s">
        <v>404</v>
      </c>
      <c r="Q9" s="18" t="n">
        <v>502.79901273</v>
      </c>
      <c r="R9" s="20" t="n">
        <v>18.07154667</v>
      </c>
    </row>
    <row r="10" spans="1:18">
      <c r="A10" s="15" t="s">
        <v>407</v>
      </c>
      <c r="B10" s="17" t="n">
        <v>20058</v>
      </c>
      <c r="C10" s="18">
        <f>(3112.0/B10*100)</f>
        <v/>
      </c>
      <c r="D10" s="19" t="n">
        <v>16946</v>
      </c>
      <c r="E10" s="18" t="n">
        <v>529.94598439</v>
      </c>
      <c r="F10" s="20" t="n">
        <v>3.21994455</v>
      </c>
      <c r="G10" s="18" t="n">
        <v>521.68460926</v>
      </c>
      <c r="H10" s="20" t="n">
        <v>3.99758223</v>
      </c>
      <c r="I10" s="18" t="n">
        <v>574.86121621</v>
      </c>
      <c r="J10" s="20" t="n">
        <v>10.5507028</v>
      </c>
      <c r="K10" s="18" t="s">
        <v>404</v>
      </c>
      <c r="L10" s="20" t="s">
        <v>404</v>
      </c>
      <c r="M10" s="18" t="s">
        <v>404</v>
      </c>
      <c r="N10" s="20" t="s">
        <v>404</v>
      </c>
      <c r="O10" s="18" t="s">
        <v>404</v>
      </c>
      <c r="P10" s="20" t="s">
        <v>404</v>
      </c>
      <c r="Q10" s="18" t="n">
        <v>532.80313847</v>
      </c>
      <c r="R10" s="20" t="n">
        <v>31.17442502</v>
      </c>
    </row>
    <row r="11" spans="1:18">
      <c r="A11" s="15" t="s">
        <v>408</v>
      </c>
      <c r="B11" s="17" t="n">
        <v>7053</v>
      </c>
      <c r="C11" s="18">
        <f>(137.0/B11*100)</f>
        <v/>
      </c>
      <c r="D11" s="19" t="n">
        <v>6916</v>
      </c>
      <c r="E11" s="18" t="n">
        <v>460.89207975</v>
      </c>
      <c r="F11" s="20" t="n">
        <v>4.87686043</v>
      </c>
      <c r="G11" s="18" t="n">
        <v>460.94752506</v>
      </c>
      <c r="H11" s="20" t="n">
        <v>5.13766456</v>
      </c>
      <c r="I11" s="18" t="n">
        <v>423.48994856</v>
      </c>
      <c r="J11" s="20" t="n">
        <v>17.55221623</v>
      </c>
      <c r="K11" s="18" t="s">
        <v>404</v>
      </c>
      <c r="L11" s="20" t="s">
        <v>404</v>
      </c>
      <c r="M11" s="18" t="s">
        <v>404</v>
      </c>
      <c r="N11" s="20" t="s">
        <v>404</v>
      </c>
      <c r="O11" s="18" t="s">
        <v>404</v>
      </c>
      <c r="P11" s="20" t="s">
        <v>404</v>
      </c>
      <c r="Q11" s="18" t="n">
        <v>438.0866446</v>
      </c>
      <c r="R11" s="20" t="n">
        <v>32.93416249</v>
      </c>
    </row>
    <row r="12" spans="1:18">
      <c r="A12" s="15" t="s">
        <v>409</v>
      </c>
      <c r="B12" s="17" t="n">
        <v>6894</v>
      </c>
      <c r="C12" s="18">
        <f>(106.0/B12*100)</f>
        <v/>
      </c>
      <c r="D12" s="19" t="n">
        <v>6788</v>
      </c>
      <c r="E12" s="18" t="n">
        <v>484.7766929</v>
      </c>
      <c r="F12" s="20" t="n">
        <v>8.146960290000001</v>
      </c>
      <c r="G12" s="18" t="n">
        <v>489.22870969</v>
      </c>
      <c r="H12" s="20" t="n">
        <v>2.93846835</v>
      </c>
      <c r="I12" s="18" t="n">
        <v>410.91425449</v>
      </c>
      <c r="J12" s="20" t="n">
        <v>10.00626974</v>
      </c>
      <c r="K12" s="18" t="s">
        <v>404</v>
      </c>
      <c r="L12" s="20" t="s">
        <v>404</v>
      </c>
      <c r="M12" s="18" t="s">
        <v>404</v>
      </c>
      <c r="N12" s="20" t="s">
        <v>404</v>
      </c>
      <c r="O12" s="18" t="s">
        <v>404</v>
      </c>
      <c r="P12" s="20" t="s">
        <v>404</v>
      </c>
      <c r="Q12" s="18" t="n">
        <v>461.2646732</v>
      </c>
      <c r="R12" s="20" t="n">
        <v>17.15807051</v>
      </c>
    </row>
    <row r="13" spans="1:18">
      <c r="A13" s="15" t="s">
        <v>410</v>
      </c>
      <c r="B13" s="17" t="n">
        <v>7161</v>
      </c>
      <c r="C13" s="18">
        <f>(1175.0/B13*100)</f>
        <v/>
      </c>
      <c r="D13" s="19" t="n">
        <v>5986</v>
      </c>
      <c r="E13" s="18" t="n">
        <v>494.22573954</v>
      </c>
      <c r="F13" s="20" t="n">
        <v>9.76360408</v>
      </c>
      <c r="G13" s="18" t="n">
        <v>502.60520725</v>
      </c>
      <c r="H13" s="20" t="n">
        <v>2.82732692</v>
      </c>
      <c r="I13" s="18" t="n">
        <v>501.03250557</v>
      </c>
      <c r="J13" s="20" t="n">
        <v>8.45176485</v>
      </c>
      <c r="K13" s="18" t="s">
        <v>404</v>
      </c>
      <c r="L13" s="20" t="s">
        <v>404</v>
      </c>
      <c r="M13" s="18" t="s">
        <v>404</v>
      </c>
      <c r="N13" s="20" t="s">
        <v>404</v>
      </c>
      <c r="O13" s="18" t="s">
        <v>404</v>
      </c>
      <c r="P13" s="20" t="s">
        <v>404</v>
      </c>
      <c r="Q13" s="18" t="n">
        <v>482.90129675</v>
      </c>
      <c r="R13" s="20" t="n">
        <v>11.56390821</v>
      </c>
    </row>
    <row r="14" spans="1:18">
      <c r="A14" s="15" t="s">
        <v>411</v>
      </c>
      <c r="B14" s="17" t="n">
        <v>5587</v>
      </c>
      <c r="C14" s="18">
        <f>(71.0/B14*100)</f>
        <v/>
      </c>
      <c r="D14" s="19" t="n">
        <v>5516</v>
      </c>
      <c r="E14" s="18" t="n">
        <v>520.69333754</v>
      </c>
      <c r="F14" s="20" t="n">
        <v>2.9888469</v>
      </c>
      <c r="G14" s="18" t="n">
        <v>516.83424519</v>
      </c>
      <c r="H14" s="20" t="n">
        <v>3.4935886</v>
      </c>
      <c r="I14" s="18" t="n">
        <v>533.57105502</v>
      </c>
      <c r="J14" s="20" t="n">
        <v>12.36951782</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526.53184787</v>
      </c>
      <c r="F15" s="20" t="n">
        <v>2.66392347</v>
      </c>
      <c r="G15" s="18" t="n">
        <v>515.49502928</v>
      </c>
      <c r="H15" s="20" t="n">
        <v>8.61979696</v>
      </c>
      <c r="I15" s="18" t="n">
        <v>557.7863252</v>
      </c>
      <c r="J15" s="20" t="n">
        <v>24.52307226</v>
      </c>
      <c r="K15" s="18" t="s">
        <v>404</v>
      </c>
      <c r="L15" s="20" t="s">
        <v>404</v>
      </c>
      <c r="M15" s="18" t="s">
        <v>404</v>
      </c>
      <c r="N15" s="20" t="s">
        <v>404</v>
      </c>
      <c r="O15" s="18" t="s">
        <v>404</v>
      </c>
      <c r="P15" s="20" t="s">
        <v>404</v>
      </c>
      <c r="Q15" s="18" t="n">
        <v>534.1911181299999</v>
      </c>
      <c r="R15" s="20" t="n">
        <v>18.77939623</v>
      </c>
    </row>
    <row r="16" spans="1:18">
      <c r="A16" s="15" t="s">
        <v>413</v>
      </c>
      <c r="B16" s="17" t="n">
        <v>6108</v>
      </c>
      <c r="C16" s="18">
        <f>(495.0/B16*100)</f>
        <v/>
      </c>
      <c r="D16" s="19" t="n">
        <v>5613</v>
      </c>
      <c r="E16" s="18" t="n">
        <v>476.77043747</v>
      </c>
      <c r="F16" s="20" t="n">
        <v>14.10128666</v>
      </c>
      <c r="G16" s="18" t="n">
        <v>509.93795889</v>
      </c>
      <c r="H16" s="20" t="n">
        <v>4.00343765</v>
      </c>
      <c r="I16" s="18" t="n">
        <v>453.02800843</v>
      </c>
      <c r="J16" s="20" t="n">
        <v>23.24152593</v>
      </c>
      <c r="K16" s="18" t="s">
        <v>404</v>
      </c>
      <c r="L16" s="20" t="s">
        <v>404</v>
      </c>
      <c r="M16" s="18" t="s">
        <v>404</v>
      </c>
      <c r="N16" s="20" t="s">
        <v>404</v>
      </c>
      <c r="O16" s="18" t="s">
        <v>404</v>
      </c>
      <c r="P16" s="20" t="s">
        <v>404</v>
      </c>
      <c r="Q16" s="18" t="n">
        <v>526.36354503</v>
      </c>
      <c r="R16" s="20" t="n">
        <v>20.72413051</v>
      </c>
    </row>
    <row r="17" spans="1:18">
      <c r="A17" s="15" t="s">
        <v>414</v>
      </c>
      <c r="B17" s="17" t="n">
        <v>6504</v>
      </c>
      <c r="C17" s="18">
        <f>(1325.0/B17*100)</f>
        <v/>
      </c>
      <c r="D17" s="19" t="n">
        <v>5179</v>
      </c>
      <c r="E17" s="18" t="n">
        <v>504.21951193</v>
      </c>
      <c r="F17" s="20" t="n">
        <v>5.02125531</v>
      </c>
      <c r="G17" s="18" t="n">
        <v>523.82496593</v>
      </c>
      <c r="H17" s="20" t="n">
        <v>14.31063422</v>
      </c>
      <c r="I17" s="18" t="n">
        <v>555.97821015</v>
      </c>
      <c r="J17" s="20" t="n">
        <v>18.13321394</v>
      </c>
      <c r="K17" s="18" t="s">
        <v>404</v>
      </c>
      <c r="L17" s="20" t="s">
        <v>404</v>
      </c>
      <c r="M17" s="18" t="s">
        <v>404</v>
      </c>
      <c r="N17" s="20" t="s">
        <v>404</v>
      </c>
      <c r="O17" s="18" t="s">
        <v>404</v>
      </c>
      <c r="P17" s="20" t="s">
        <v>404</v>
      </c>
      <c r="Q17" s="18" t="n">
        <v>526.29850231</v>
      </c>
      <c r="R17" s="20" t="n">
        <v>21.56681807</v>
      </c>
    </row>
    <row r="18" spans="1:18">
      <c r="A18" s="15" t="s">
        <v>415</v>
      </c>
      <c r="B18" s="17" t="n">
        <v>5532</v>
      </c>
      <c r="C18" s="18">
        <f>(0.0/B18*100)</f>
        <v/>
      </c>
      <c r="D18" s="19" t="n">
        <v>5532</v>
      </c>
      <c r="E18" s="18" t="n">
        <v>479.51263246</v>
      </c>
      <c r="F18" s="20" t="n">
        <v>7.19258592</v>
      </c>
      <c r="G18" s="18" t="n">
        <v>465.03514438</v>
      </c>
      <c r="H18" s="20" t="n">
        <v>5.25872349</v>
      </c>
      <c r="I18" s="18" t="n">
        <v>452.51928893</v>
      </c>
      <c r="J18" s="20" t="n">
        <v>31.7941718</v>
      </c>
      <c r="K18" s="18" t="s">
        <v>404</v>
      </c>
      <c r="L18" s="20" t="s">
        <v>404</v>
      </c>
      <c r="M18" s="18" t="s">
        <v>404</v>
      </c>
      <c r="N18" s="20" t="s">
        <v>404</v>
      </c>
      <c r="O18" s="18" t="s">
        <v>404</v>
      </c>
      <c r="P18" s="20" t="s">
        <v>404</v>
      </c>
      <c r="Q18" s="18" t="n">
        <v>441.72628853</v>
      </c>
      <c r="R18" s="20" t="n">
        <v>28.36073934</v>
      </c>
    </row>
    <row r="19" spans="1:18">
      <c r="A19" s="15" t="s">
        <v>416</v>
      </c>
      <c r="B19" s="17" t="n">
        <v>5658</v>
      </c>
      <c r="C19" s="18">
        <f>(327.0/B19*100)</f>
        <v/>
      </c>
      <c r="D19" s="19" t="n">
        <v>5331</v>
      </c>
      <c r="E19" s="18" t="n">
        <v>475.89548915</v>
      </c>
      <c r="F19" s="20" t="n">
        <v>5.99874861</v>
      </c>
      <c r="G19" s="18" t="n">
        <v>467.70961131</v>
      </c>
      <c r="H19" s="20" t="n">
        <v>6.08700896</v>
      </c>
      <c r="I19" s="18" t="n">
        <v>496.60113264</v>
      </c>
      <c r="J19" s="20" t="n">
        <v>31.80045841</v>
      </c>
      <c r="K19" s="18" t="s">
        <v>404</v>
      </c>
      <c r="L19" s="20" t="s">
        <v>404</v>
      </c>
      <c r="M19" s="18" t="s">
        <v>404</v>
      </c>
      <c r="N19" s="20" t="s">
        <v>404</v>
      </c>
      <c r="O19" s="18" t="s">
        <v>404</v>
      </c>
      <c r="P19" s="20" t="s">
        <v>404</v>
      </c>
      <c r="Q19" s="18" t="n">
        <v>412.67089327</v>
      </c>
      <c r="R19" s="20" t="n">
        <v>23.37290619</v>
      </c>
    </row>
    <row r="20" spans="1:18">
      <c r="A20" s="15" t="s">
        <v>417</v>
      </c>
      <c r="B20" s="17" t="n">
        <v>3371</v>
      </c>
      <c r="C20" s="18">
        <f>(24.0/B20*100)</f>
        <v/>
      </c>
      <c r="D20" s="19" t="n">
        <v>3347</v>
      </c>
      <c r="E20" s="18" t="n">
        <v>481.9734634</v>
      </c>
      <c r="F20" s="20" t="n">
        <v>2.03440792</v>
      </c>
      <c r="G20" s="18" t="n">
        <v>489.16031853</v>
      </c>
      <c r="H20" s="20" t="n">
        <v>10.70304202</v>
      </c>
      <c r="I20" s="18" t="n">
        <v>426.40696842</v>
      </c>
      <c r="J20" s="20" t="n">
        <v>18.78917593</v>
      </c>
      <c r="K20" s="18" t="s">
        <v>404</v>
      </c>
      <c r="L20" s="20" t="s">
        <v>404</v>
      </c>
      <c r="M20" s="18" t="s">
        <v>404</v>
      </c>
      <c r="N20" s="20" t="s">
        <v>404</v>
      </c>
      <c r="O20" s="18" t="s">
        <v>404</v>
      </c>
      <c r="P20" s="20" t="s">
        <v>404</v>
      </c>
      <c r="Q20" s="18" t="n">
        <v>480.06346575</v>
      </c>
      <c r="R20" s="20" t="n">
        <v>9.45305201</v>
      </c>
    </row>
    <row r="21" spans="1:18">
      <c r="A21" s="15" t="s">
        <v>418</v>
      </c>
      <c r="B21" s="17" t="n">
        <v>5741</v>
      </c>
      <c r="C21" s="18">
        <f>(0.0/B21*100)</f>
        <v/>
      </c>
      <c r="D21" s="19" t="n">
        <v>5741</v>
      </c>
      <c r="E21" s="18" t="n">
        <v>518.49003771</v>
      </c>
      <c r="F21" s="20" t="n">
        <v>4.13925758</v>
      </c>
      <c r="G21" s="18" t="n">
        <v>526.5415821399999</v>
      </c>
      <c r="H21" s="20" t="n">
        <v>3.77064136</v>
      </c>
      <c r="I21" s="18" t="n">
        <v>511.53940143</v>
      </c>
      <c r="J21" s="20" t="n">
        <v>7.28365803</v>
      </c>
      <c r="K21" s="18" t="s">
        <v>404</v>
      </c>
      <c r="L21" s="20" t="s">
        <v>404</v>
      </c>
      <c r="M21" s="18" t="s">
        <v>404</v>
      </c>
      <c r="N21" s="20" t="s">
        <v>404</v>
      </c>
      <c r="O21" s="18" t="s">
        <v>404</v>
      </c>
      <c r="P21" s="20" t="s">
        <v>404</v>
      </c>
      <c r="Q21" s="18" t="n">
        <v>505.89184832</v>
      </c>
      <c r="R21" s="20" t="n">
        <v>10.21370043</v>
      </c>
    </row>
    <row r="22" spans="1:18">
      <c r="A22" s="15" t="s">
        <v>419</v>
      </c>
      <c r="B22" s="17" t="n">
        <v>6598</v>
      </c>
      <c r="C22" s="18">
        <f>(0.0/B22*100)</f>
        <v/>
      </c>
      <c r="D22" s="19" t="n">
        <v>6598</v>
      </c>
      <c r="E22" s="18" t="n">
        <v>476.05800172</v>
      </c>
      <c r="F22" s="20" t="n">
        <v>3.96690957</v>
      </c>
      <c r="G22" s="18" t="n">
        <v>528.36530656</v>
      </c>
      <c r="H22" s="20" t="n">
        <v>22.92648973</v>
      </c>
      <c r="I22" s="18" t="n">
        <v>499.77848672</v>
      </c>
      <c r="J22" s="20" t="n">
        <v>29.33487193</v>
      </c>
      <c r="K22" s="18" t="s">
        <v>404</v>
      </c>
      <c r="L22" s="20" t="s">
        <v>404</v>
      </c>
      <c r="M22" s="18" t="s">
        <v>404</v>
      </c>
      <c r="N22" s="20" t="s">
        <v>404</v>
      </c>
      <c r="O22" s="18" t="s">
        <v>404</v>
      </c>
      <c r="P22" s="20" t="s">
        <v>404</v>
      </c>
      <c r="Q22" s="18" t="n">
        <v>494.91939775</v>
      </c>
      <c r="R22" s="20" t="n">
        <v>27.84935276</v>
      </c>
    </row>
    <row r="23" spans="1:18">
      <c r="A23" s="15" t="s">
        <v>420</v>
      </c>
      <c r="B23" s="17" t="n">
        <v>11583</v>
      </c>
      <c r="C23" s="18">
        <f>(3185.0/B23*100)</f>
        <v/>
      </c>
      <c r="D23" s="19" t="n">
        <v>8398</v>
      </c>
      <c r="E23" s="18" t="n">
        <v>467.7547739</v>
      </c>
      <c r="F23" s="20" t="n">
        <v>7.34932447</v>
      </c>
      <c r="G23" s="18" t="n">
        <v>502.34619493</v>
      </c>
      <c r="H23" s="20" t="n">
        <v>4.48342407</v>
      </c>
      <c r="I23" s="18" t="n">
        <v>471.15256927</v>
      </c>
      <c r="J23" s="20" t="n">
        <v>22.80420938</v>
      </c>
      <c r="K23" s="18" t="s">
        <v>404</v>
      </c>
      <c r="L23" s="20" t="s">
        <v>404</v>
      </c>
      <c r="M23" s="18" t="s">
        <v>404</v>
      </c>
      <c r="N23" s="20" t="s">
        <v>404</v>
      </c>
      <c r="O23" s="18" t="s">
        <v>404</v>
      </c>
      <c r="P23" s="20" t="s">
        <v>404</v>
      </c>
      <c r="Q23" s="18" t="n">
        <v>500.76645374</v>
      </c>
      <c r="R23" s="20" t="n">
        <v>14.03244842</v>
      </c>
    </row>
    <row r="24" spans="1:18">
      <c r="A24" s="15" t="s">
        <v>421</v>
      </c>
      <c r="B24" s="17" t="n">
        <v>6647</v>
      </c>
      <c r="C24" s="18">
        <f>(0.0/B24*100)</f>
        <v/>
      </c>
      <c r="D24" s="19" t="n">
        <v>6647</v>
      </c>
      <c r="E24" s="18" t="n">
        <v>502.29030555</v>
      </c>
      <c r="F24" s="20" t="n">
        <v>7.05337844</v>
      </c>
      <c r="G24" s="18" t="n">
        <v>520.38282104</v>
      </c>
      <c r="H24" s="20" t="n">
        <v>4.74186146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517.56668379</v>
      </c>
      <c r="F25" s="20" t="n">
        <v>6.64370445</v>
      </c>
      <c r="G25" s="18" t="n">
        <v>518.41985965</v>
      </c>
      <c r="H25" s="20" t="n">
        <v>4.4496901</v>
      </c>
      <c r="I25" s="18" t="n">
        <v>428.82939861</v>
      </c>
      <c r="J25" s="20" t="n">
        <v>33.92674441</v>
      </c>
      <c r="K25" s="18" t="s">
        <v>404</v>
      </c>
      <c r="L25" s="20" t="s">
        <v>404</v>
      </c>
      <c r="M25" s="18" t="s">
        <v>404</v>
      </c>
      <c r="N25" s="20" t="s">
        <v>404</v>
      </c>
      <c r="O25" s="18" t="s">
        <v>404</v>
      </c>
      <c r="P25" s="20" t="s">
        <v>404</v>
      </c>
      <c r="Q25" s="18" t="n">
        <v>534.47320912</v>
      </c>
      <c r="R25" s="20" t="n">
        <v>27.93683368</v>
      </c>
    </row>
    <row r="26" spans="1:18">
      <c r="A26" s="15" t="s">
        <v>423</v>
      </c>
      <c r="B26" s="17" t="n">
        <v>4869</v>
      </c>
      <c r="C26" s="18">
        <f>(11.0/B26*100)</f>
        <v/>
      </c>
      <c r="D26" s="19" t="n">
        <v>4858</v>
      </c>
      <c r="E26" s="18" t="n">
        <v>479.39199644</v>
      </c>
      <c r="F26" s="20" t="n">
        <v>8.929135029999999</v>
      </c>
      <c r="G26" s="18" t="n">
        <v>488.5073768</v>
      </c>
      <c r="H26" s="20" t="n">
        <v>1.97930087</v>
      </c>
      <c r="I26" s="18" t="n">
        <v>468.84242157</v>
      </c>
      <c r="J26" s="20" t="n">
        <v>18.3846845</v>
      </c>
      <c r="K26" s="18" t="s">
        <v>404</v>
      </c>
      <c r="L26" s="20" t="s">
        <v>404</v>
      </c>
      <c r="M26" s="18" t="s">
        <v>404</v>
      </c>
      <c r="N26" s="20" t="s">
        <v>404</v>
      </c>
      <c r="O26" s="18" t="s">
        <v>404</v>
      </c>
      <c r="P26" s="20" t="s">
        <v>404</v>
      </c>
      <c r="Q26" s="18" t="n">
        <v>498.40386362</v>
      </c>
      <c r="R26" s="20" t="n">
        <v>19.52857527</v>
      </c>
    </row>
    <row r="27" spans="1:18">
      <c r="A27" s="15" t="s">
        <v>424</v>
      </c>
      <c r="B27" s="17" t="n">
        <v>5299</v>
      </c>
      <c r="C27" s="18">
        <f>(0.0/B27*100)</f>
        <v/>
      </c>
      <c r="D27" s="19" t="n">
        <v>5299</v>
      </c>
      <c r="E27" s="18" t="n">
        <v>493.94392888</v>
      </c>
      <c r="F27" s="20" t="n">
        <v>1.76005518</v>
      </c>
      <c r="G27" s="18" t="n">
        <v>457.53204779</v>
      </c>
      <c r="H27" s="20" t="n">
        <v>1.85954083</v>
      </c>
      <c r="I27" s="18" t="n">
        <v>436.54680689</v>
      </c>
      <c r="J27" s="20" t="n">
        <v>17.3454736</v>
      </c>
      <c r="K27" s="18" t="s">
        <v>404</v>
      </c>
      <c r="L27" s="20" t="s">
        <v>404</v>
      </c>
      <c r="M27" s="18" t="s">
        <v>404</v>
      </c>
      <c r="N27" s="20" t="s">
        <v>404</v>
      </c>
      <c r="O27" s="18" t="s">
        <v>404</v>
      </c>
      <c r="P27" s="20" t="s">
        <v>404</v>
      </c>
      <c r="Q27" s="18" t="n">
        <v>468.38694583</v>
      </c>
      <c r="R27" s="20" t="n">
        <v>33.96418549</v>
      </c>
    </row>
    <row r="28" spans="1:18">
      <c r="A28" s="15" t="s">
        <v>425</v>
      </c>
      <c r="B28" s="17" t="n">
        <v>7568</v>
      </c>
      <c r="C28" s="18">
        <f>(605.0/B28*100)</f>
        <v/>
      </c>
      <c r="D28" s="19" t="n">
        <v>6963</v>
      </c>
      <c r="E28" s="18" t="n">
        <v>423.38163737</v>
      </c>
      <c r="F28" s="20" t="n">
        <v>3.75794792</v>
      </c>
      <c r="G28" s="18" t="n">
        <v>425.12275907</v>
      </c>
      <c r="H28" s="20" t="n">
        <v>6.32232373</v>
      </c>
      <c r="I28" s="18" t="n">
        <v>420.44923019</v>
      </c>
      <c r="J28" s="20" t="n">
        <v>14.62713405</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473.41121988</v>
      </c>
      <c r="F29" s="20" t="n">
        <v>14.90248549</v>
      </c>
      <c r="G29" s="18" t="n">
        <v>516.4241776</v>
      </c>
      <c r="H29" s="20" t="n">
        <v>7.44968717</v>
      </c>
      <c r="I29" s="18" t="n">
        <v>485.11514984</v>
      </c>
      <c r="J29" s="20" t="n">
        <v>11.57716724</v>
      </c>
      <c r="K29" s="18" t="s">
        <v>404</v>
      </c>
      <c r="L29" s="20" t="s">
        <v>404</v>
      </c>
      <c r="M29" s="18" t="s">
        <v>404</v>
      </c>
      <c r="N29" s="20" t="s">
        <v>404</v>
      </c>
      <c r="O29" s="18" t="s">
        <v>404</v>
      </c>
      <c r="P29" s="20" t="s">
        <v>404</v>
      </c>
      <c r="Q29" s="18" t="n">
        <v>546.37115984</v>
      </c>
      <c r="R29" s="20" t="n">
        <v>25.90993874</v>
      </c>
    </row>
    <row r="30" spans="1:18">
      <c r="A30" s="15" t="s">
        <v>427</v>
      </c>
      <c r="B30" s="17" t="n">
        <v>4520</v>
      </c>
      <c r="C30" s="18">
        <f>(1053.0/B30*100)</f>
        <v/>
      </c>
      <c r="D30" s="19" t="n">
        <v>3467</v>
      </c>
      <c r="E30" s="18" t="n">
        <v>514.36216398</v>
      </c>
      <c r="F30" s="20" t="n">
        <v>3.81925874</v>
      </c>
      <c r="G30" s="18" t="n">
        <v>510.89504935</v>
      </c>
      <c r="H30" s="20" t="n">
        <v>7.81518598</v>
      </c>
      <c r="I30" s="18" t="n">
        <v>466.27942076</v>
      </c>
      <c r="J30" s="20" t="n">
        <v>11.42206963</v>
      </c>
      <c r="K30" s="18" t="s">
        <v>404</v>
      </c>
      <c r="L30" s="20" t="s">
        <v>404</v>
      </c>
      <c r="M30" s="18" t="s">
        <v>404</v>
      </c>
      <c r="N30" s="20" t="s">
        <v>404</v>
      </c>
      <c r="O30" s="18" t="s">
        <v>404</v>
      </c>
      <c r="P30" s="20" t="s">
        <v>404</v>
      </c>
      <c r="Q30" s="18" t="n">
        <v>429.772407</v>
      </c>
      <c r="R30" s="20" t="n">
        <v>28.21209982</v>
      </c>
    </row>
    <row r="31" spans="1:18">
      <c r="A31" s="15" t="s">
        <v>428</v>
      </c>
      <c r="B31" s="17" t="n">
        <v>5456</v>
      </c>
      <c r="C31" s="18">
        <f>(502.0/B31*100)</f>
        <v/>
      </c>
      <c r="D31" s="19" t="n">
        <v>4954</v>
      </c>
      <c r="E31" s="18" t="n">
        <v>513.22308922</v>
      </c>
      <c r="F31" s="20" t="n">
        <v>3.46748363</v>
      </c>
      <c r="G31" s="18" t="n">
        <v>516.72107521</v>
      </c>
      <c r="H31" s="20" t="n">
        <v>4.57466118</v>
      </c>
      <c r="I31" s="18" t="n">
        <v>505.9367004</v>
      </c>
      <c r="J31" s="20" t="n">
        <v>11.94714589</v>
      </c>
      <c r="K31" s="18" t="s">
        <v>404</v>
      </c>
      <c r="L31" s="20" t="s">
        <v>404</v>
      </c>
      <c r="M31" s="18" t="s">
        <v>404</v>
      </c>
      <c r="N31" s="20" t="s">
        <v>404</v>
      </c>
      <c r="O31" s="18" t="s">
        <v>404</v>
      </c>
      <c r="P31" s="20" t="s">
        <v>404</v>
      </c>
      <c r="Q31" s="18" t="n">
        <v>509.74333081</v>
      </c>
      <c r="R31" s="20" t="n">
        <v>13.03730369</v>
      </c>
    </row>
    <row r="32" spans="1:18">
      <c r="A32" s="15" t="s">
        <v>429</v>
      </c>
      <c r="B32" s="17" t="n">
        <v>4478</v>
      </c>
      <c r="C32" s="18">
        <f>(0.0/B32*100)</f>
        <v/>
      </c>
      <c r="D32" s="19" t="n">
        <v>4478</v>
      </c>
      <c r="E32" s="18" t="n">
        <v>517.42440225</v>
      </c>
      <c r="F32" s="20" t="n">
        <v>7.68682441</v>
      </c>
      <c r="G32" s="18" t="n">
        <v>502.61280372</v>
      </c>
      <c r="H32" s="20" t="n">
        <v>3.03241044</v>
      </c>
      <c r="I32" s="18" t="n">
        <v>532.45615257</v>
      </c>
      <c r="J32" s="20" t="n">
        <v>16.58765802</v>
      </c>
      <c r="K32" s="18" t="s">
        <v>404</v>
      </c>
      <c r="L32" s="20" t="s">
        <v>404</v>
      </c>
      <c r="M32" s="18" t="s">
        <v>404</v>
      </c>
      <c r="N32" s="20" t="s">
        <v>404</v>
      </c>
      <c r="O32" s="18" t="s">
        <v>404</v>
      </c>
      <c r="P32" s="20" t="s">
        <v>404</v>
      </c>
      <c r="Q32" s="18" t="n">
        <v>493.29179605</v>
      </c>
      <c r="R32" s="20" t="n">
        <v>10.0016365</v>
      </c>
    </row>
    <row r="33" spans="1:18">
      <c r="A33" s="15" t="s">
        <v>430</v>
      </c>
      <c r="B33" s="17" t="n">
        <v>7325</v>
      </c>
      <c r="C33" s="18">
        <f>(29.0/B33*100)</f>
        <v/>
      </c>
      <c r="D33" s="19" t="n">
        <v>7296</v>
      </c>
      <c r="E33" s="18" t="n">
        <v>506.46981138</v>
      </c>
      <c r="F33" s="20" t="n">
        <v>3.48829122</v>
      </c>
      <c r="G33" s="18" t="n">
        <v>511.59308896</v>
      </c>
      <c r="H33" s="20" t="n">
        <v>5.05314045</v>
      </c>
      <c r="I33" s="18" t="n">
        <v>420.73071339</v>
      </c>
      <c r="J33" s="20" t="n">
        <v>5.67405709</v>
      </c>
      <c r="K33" s="18" t="s">
        <v>404</v>
      </c>
      <c r="L33" s="20" t="s">
        <v>404</v>
      </c>
      <c r="M33" s="18" t="s">
        <v>404</v>
      </c>
      <c r="N33" s="20" t="s">
        <v>404</v>
      </c>
      <c r="O33" s="18" t="s">
        <v>404</v>
      </c>
      <c r="P33" s="20" t="s">
        <v>404</v>
      </c>
      <c r="Q33" s="18" t="n">
        <v>520.64858735</v>
      </c>
      <c r="R33" s="20" t="n">
        <v>11.44879435</v>
      </c>
    </row>
    <row r="34" spans="1:18">
      <c r="A34" s="15" t="s">
        <v>431</v>
      </c>
      <c r="B34" s="17" t="n">
        <v>6350</v>
      </c>
      <c r="C34" s="18">
        <f>(0.0/B34*100)</f>
        <v/>
      </c>
      <c r="D34" s="19" t="n">
        <v>6350</v>
      </c>
      <c r="E34" s="18" t="n">
        <v>454.0738399</v>
      </c>
      <c r="F34" s="20" t="n">
        <v>5.70597621</v>
      </c>
      <c r="G34" s="18" t="n">
        <v>447.04578177</v>
      </c>
      <c r="H34" s="20" t="n">
        <v>7.86137667</v>
      </c>
      <c r="I34" s="18" t="n">
        <v>428.74588183</v>
      </c>
      <c r="J34" s="20" t="n">
        <v>41.16416166</v>
      </c>
      <c r="K34" s="18" t="s">
        <v>404</v>
      </c>
      <c r="L34" s="20" t="s">
        <v>404</v>
      </c>
      <c r="M34" s="18" t="s">
        <v>404</v>
      </c>
      <c r="N34" s="20" t="s">
        <v>404</v>
      </c>
      <c r="O34" s="18" t="s">
        <v>404</v>
      </c>
      <c r="P34" s="20" t="s">
        <v>404</v>
      </c>
      <c r="Q34" s="18" t="n">
        <v>477.27214244</v>
      </c>
      <c r="R34" s="20" t="n">
        <v>10.52822959</v>
      </c>
    </row>
    <row r="35" spans="1:18">
      <c r="A35" s="15" t="s">
        <v>432</v>
      </c>
      <c r="B35" s="17" t="n">
        <v>6406</v>
      </c>
      <c r="C35" s="18">
        <f>(450.0/B35*100)</f>
        <v/>
      </c>
      <c r="D35" s="19" t="n">
        <v>5956</v>
      </c>
      <c r="E35" s="18" t="n">
        <v>493.1825981</v>
      </c>
      <c r="F35" s="20" t="n">
        <v>1.9784545</v>
      </c>
      <c r="G35" s="18" t="n">
        <v>519.82860487</v>
      </c>
      <c r="H35" s="20" t="n">
        <v>2.27315453</v>
      </c>
      <c r="I35" s="18" t="n">
        <v>480.29015198</v>
      </c>
      <c r="J35" s="20" t="n">
        <v>4.18430938</v>
      </c>
      <c r="K35" s="18" t="s">
        <v>404</v>
      </c>
      <c r="L35" s="20" t="s">
        <v>404</v>
      </c>
      <c r="M35" s="18" t="s">
        <v>404</v>
      </c>
      <c r="N35" s="20" t="s">
        <v>404</v>
      </c>
      <c r="O35" s="18" t="s">
        <v>404</v>
      </c>
      <c r="P35" s="20" t="s">
        <v>404</v>
      </c>
      <c r="Q35" s="18" t="n">
        <v>511.78354917</v>
      </c>
      <c r="R35" s="20" t="n">
        <v>5.48578124</v>
      </c>
    </row>
    <row r="36" spans="1:18">
      <c r="A36" s="15" t="s">
        <v>433</v>
      </c>
      <c r="B36" s="17" t="n">
        <v>6736</v>
      </c>
      <c r="C36" s="18">
        <f>(114.0/B36*100)</f>
        <v/>
      </c>
      <c r="D36" s="19" t="n">
        <v>6622</v>
      </c>
      <c r="E36" s="18" t="n">
        <v>497.36740759</v>
      </c>
      <c r="F36" s="20" t="n">
        <v>3.30547417</v>
      </c>
      <c r="G36" s="18" t="n">
        <v>493.17328734</v>
      </c>
      <c r="H36" s="20" t="n">
        <v>3.75948261</v>
      </c>
      <c r="I36" s="18" t="n">
        <v>491.68832582</v>
      </c>
      <c r="J36" s="20" t="n">
        <v>8.737334840000001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492.5050045</v>
      </c>
      <c r="F37" s="20" t="n">
        <v>6.45010958</v>
      </c>
      <c r="G37" s="18" t="n">
        <v>501.97481766</v>
      </c>
      <c r="H37" s="20" t="n">
        <v>3.72417485</v>
      </c>
      <c r="I37" s="18" t="n">
        <v>577.41200446</v>
      </c>
      <c r="J37" s="20" t="n">
        <v>10.53940533</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492.04057985</v>
      </c>
      <c r="F38" s="20" t="n">
        <v>3.69357275</v>
      </c>
      <c r="G38" s="18" t="n">
        <v>488.60383768</v>
      </c>
      <c r="H38" s="20" t="n">
        <v>6.47209003</v>
      </c>
      <c r="I38" s="18" t="n">
        <v>525.09157312</v>
      </c>
      <c r="J38" s="20" t="n">
        <v>12.39842</v>
      </c>
      <c r="K38" s="18" t="s">
        <v>404</v>
      </c>
      <c r="L38" s="20" t="s">
        <v>404</v>
      </c>
      <c r="M38" s="18" t="s">
        <v>404</v>
      </c>
      <c r="N38" s="20" t="s">
        <v>404</v>
      </c>
      <c r="O38" s="18" t="s">
        <v>404</v>
      </c>
      <c r="P38" s="20" t="s">
        <v>404</v>
      </c>
      <c r="Q38" s="18" t="n">
        <v>439.92149076</v>
      </c>
      <c r="R38" s="20" t="n">
        <v>9.02445224</v>
      </c>
    </row>
    <row r="39" spans="1:18">
      <c r="A39" s="15" t="s">
        <v>436</v>
      </c>
      <c r="B39" s="17" t="n">
        <v>5895</v>
      </c>
      <c r="C39" s="18">
        <f>(0.0/B39*100)</f>
        <v/>
      </c>
      <c r="D39" s="19" t="n">
        <v>5895</v>
      </c>
      <c r="E39" s="18" t="n">
        <v>434.07005069</v>
      </c>
      <c r="F39" s="20" t="n">
        <v>5.94998665</v>
      </c>
      <c r="G39" s="18" t="n">
        <v>421.39458853</v>
      </c>
      <c r="H39" s="20" t="n">
        <v>7.8206418</v>
      </c>
      <c r="I39" s="18" t="n">
        <v>359.11838086</v>
      </c>
      <c r="J39" s="20" t="n">
        <v>15.27397869</v>
      </c>
      <c r="K39" s="18" t="s">
        <v>404</v>
      </c>
      <c r="L39" s="20" t="s">
        <v>404</v>
      </c>
      <c r="M39" s="18" t="s">
        <v>404</v>
      </c>
      <c r="N39" s="20" t="s">
        <v>404</v>
      </c>
      <c r="O39" s="18" t="s">
        <v>404</v>
      </c>
      <c r="P39" s="20" t="s">
        <v>404</v>
      </c>
      <c r="Q39" s="18" t="n">
        <v>418.5146856</v>
      </c>
      <c r="R39" s="20" t="n">
        <v>17.1230237</v>
      </c>
    </row>
    <row r="40" spans="1:18">
      <c r="A40" s="15" t="s">
        <v>437</v>
      </c>
      <c r="B40" s="17" t="n">
        <v>14157</v>
      </c>
      <c r="C40" s="18">
        <f>(2954.0/B40*100)</f>
        <v/>
      </c>
      <c r="D40" s="19" t="n">
        <v>11203</v>
      </c>
      <c r="E40" s="18" t="n">
        <v>495.14015545</v>
      </c>
      <c r="F40" s="20" t="n">
        <v>4.6066166</v>
      </c>
      <c r="G40" s="18" t="n">
        <v>508.41570843</v>
      </c>
      <c r="H40" s="20" t="n">
        <v>5.91378297</v>
      </c>
      <c r="I40" s="18" t="n">
        <v>483.71200776</v>
      </c>
      <c r="J40" s="20" t="n">
        <v>6.54103373</v>
      </c>
      <c r="K40" s="18" t="s">
        <v>404</v>
      </c>
      <c r="L40" s="20" t="s">
        <v>404</v>
      </c>
      <c r="M40" s="18" t="s">
        <v>404</v>
      </c>
      <c r="N40" s="20" t="s">
        <v>404</v>
      </c>
      <c r="O40" s="18" t="s">
        <v>404</v>
      </c>
      <c r="P40" s="20" t="s">
        <v>404</v>
      </c>
      <c r="Q40" s="18" t="n">
        <v>491.55416303</v>
      </c>
      <c r="R40" s="20" t="n">
        <v>12.24732378</v>
      </c>
    </row>
    <row r="41" spans="1:18">
      <c r="A41" s="15" t="s">
        <v>438</v>
      </c>
      <c r="B41" s="17" t="n">
        <v>5712</v>
      </c>
      <c r="C41" s="18">
        <f>(99.0/B41*100)</f>
        <v/>
      </c>
      <c r="D41" s="19" t="n">
        <v>5613</v>
      </c>
      <c r="E41" s="18" t="n">
        <v>494.04404747</v>
      </c>
      <c r="F41" s="20" t="n">
        <v>4.90375452</v>
      </c>
      <c r="G41" s="18" t="n">
        <v>502.91169991</v>
      </c>
      <c r="H41" s="20" t="n">
        <v>5.63593099</v>
      </c>
      <c r="I41" s="18" t="n">
        <v>506.97269963</v>
      </c>
      <c r="J41" s="20" t="n">
        <v>26.30302106</v>
      </c>
      <c r="K41" s="18" t="s">
        <v>404</v>
      </c>
      <c r="L41" s="20" t="s">
        <v>404</v>
      </c>
      <c r="M41" s="18" t="s">
        <v>404</v>
      </c>
      <c r="N41" s="20" t="s">
        <v>404</v>
      </c>
      <c r="O41" s="18" t="s">
        <v>404</v>
      </c>
      <c r="P41" s="20" t="s">
        <v>404</v>
      </c>
      <c r="Q41" s="18" t="n">
        <v>478.69502087</v>
      </c>
      <c r="R41" s="20" t="n">
        <v>31.04541986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412.26384452</v>
      </c>
      <c r="F44" s="20" t="n">
        <v>10.72157634</v>
      </c>
      <c r="G44" s="18" t="n">
        <v>403.09440995</v>
      </c>
      <c r="H44" s="20" t="n">
        <v>5.32563519</v>
      </c>
      <c r="I44" s="18" t="s">
        <v>404</v>
      </c>
      <c r="J44" s="20" t="s">
        <v>404</v>
      </c>
      <c r="K44" s="18" t="s">
        <v>404</v>
      </c>
      <c r="L44" s="20" t="s">
        <v>404</v>
      </c>
      <c r="M44" s="18" t="s">
        <v>404</v>
      </c>
      <c r="N44" s="20" t="s">
        <v>404</v>
      </c>
      <c r="O44" s="18" t="s">
        <v>404</v>
      </c>
      <c r="P44" s="20" t="s">
        <v>404</v>
      </c>
      <c r="Q44" s="18" t="n">
        <v>404.03352718</v>
      </c>
      <c r="R44" s="20" t="n">
        <v>6.80746969</v>
      </c>
    </row>
    <row r="45" spans="1:18">
      <c r="A45" s="15" t="s">
        <v>442</v>
      </c>
      <c r="B45" s="17" t="n">
        <v>5519</v>
      </c>
      <c r="C45" s="18">
        <f>(0.0/B45*100)</f>
        <v/>
      </c>
      <c r="D45" s="19" t="n">
        <v>5519</v>
      </c>
      <c r="E45" s="18" t="n">
        <v>351.50409146</v>
      </c>
      <c r="F45" s="20" t="n">
        <v>4.66510645</v>
      </c>
      <c r="G45" s="18" t="n">
        <v>364.77290918</v>
      </c>
      <c r="H45" s="20" t="n">
        <v>9.89360065</v>
      </c>
      <c r="I45" s="18" t="s">
        <v>404</v>
      </c>
      <c r="J45" s="20" t="s">
        <v>404</v>
      </c>
      <c r="K45" s="18" t="s">
        <v>404</v>
      </c>
      <c r="L45" s="20" t="s">
        <v>404</v>
      </c>
      <c r="M45" s="18" t="s">
        <v>404</v>
      </c>
      <c r="N45" s="20" t="s">
        <v>404</v>
      </c>
      <c r="O45" s="18" t="s">
        <v>404</v>
      </c>
      <c r="P45" s="20" t="s">
        <v>404</v>
      </c>
      <c r="Q45" s="18" t="n">
        <v>338.22552586</v>
      </c>
      <c r="R45" s="20" t="n">
        <v>6.84263593</v>
      </c>
    </row>
    <row r="46" spans="1:18">
      <c r="A46" s="15" t="s">
        <v>443</v>
      </c>
      <c r="B46" s="17" t="n">
        <v>23141</v>
      </c>
      <c r="C46" s="18">
        <f>(4918.0/B46*100)</f>
        <v/>
      </c>
      <c r="D46" s="19" t="n">
        <v>18223</v>
      </c>
      <c r="E46" s="18" t="n">
        <v>418.85778826</v>
      </c>
      <c r="F46" s="20" t="n">
        <v>4.74346732</v>
      </c>
      <c r="G46" s="18" t="n">
        <v>421.87093147</v>
      </c>
      <c r="H46" s="20" t="n">
        <v>5.20042039</v>
      </c>
      <c r="I46" s="18" t="n">
        <v>354.08503699</v>
      </c>
      <c r="J46" s="20" t="n">
        <v>6.36892717</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410.56232242</v>
      </c>
      <c r="F47" s="20" t="n">
        <v>12.0951926</v>
      </c>
      <c r="G47" s="18" t="n">
        <v>439.88796616</v>
      </c>
      <c r="H47" s="20" t="n">
        <v>6.57713144</v>
      </c>
      <c r="I47" s="18" t="n">
        <v>435.53997324</v>
      </c>
      <c r="J47" s="20" t="n">
        <v>34.01666218</v>
      </c>
      <c r="K47" s="18" t="s">
        <v>404</v>
      </c>
      <c r="L47" s="20" t="s">
        <v>404</v>
      </c>
      <c r="M47" s="18" t="s">
        <v>404</v>
      </c>
      <c r="N47" s="20" t="s">
        <v>404</v>
      </c>
      <c r="O47" s="18" t="s">
        <v>404</v>
      </c>
      <c r="P47" s="20" t="s">
        <v>404</v>
      </c>
      <c r="Q47" s="18" t="n">
        <v>411.15375876</v>
      </c>
      <c r="R47" s="20" t="n">
        <v>20.96527766</v>
      </c>
    </row>
    <row r="48" spans="1:18">
      <c r="A48" s="15" t="s">
        <v>445</v>
      </c>
      <c r="B48" s="17" t="n">
        <v>9841</v>
      </c>
      <c r="C48" s="18">
        <f>(40.0/B48*100)</f>
        <v/>
      </c>
      <c r="D48" s="19" t="n">
        <v>9801</v>
      </c>
      <c r="E48" s="18" t="n">
        <v>502.62801289</v>
      </c>
      <c r="F48" s="20" t="n">
        <v>11.46793771</v>
      </c>
      <c r="G48" s="18" t="n">
        <v>490.50123382</v>
      </c>
      <c r="H48" s="20" t="n">
        <v>7.18639865</v>
      </c>
      <c r="I48" s="18" t="n">
        <v>388.42359833</v>
      </c>
      <c r="J48" s="20" t="n">
        <v>11.00937144</v>
      </c>
      <c r="K48" s="18" t="s">
        <v>404</v>
      </c>
      <c r="L48" s="20" t="s">
        <v>404</v>
      </c>
      <c r="M48" s="18" t="s">
        <v>404</v>
      </c>
      <c r="N48" s="20" t="s">
        <v>404</v>
      </c>
      <c r="O48" s="18" t="s">
        <v>404</v>
      </c>
      <c r="P48" s="20" t="s">
        <v>404</v>
      </c>
      <c r="Q48" s="18" t="n">
        <v>536.14087264</v>
      </c>
      <c r="R48" s="20" t="n">
        <v>32.23776736</v>
      </c>
    </row>
    <row r="49" spans="1:18">
      <c r="A49" s="15" t="s">
        <v>446</v>
      </c>
      <c r="B49" s="17" t="n">
        <v>6349</v>
      </c>
      <c r="C49" s="18">
        <f>(52.0/B49*100)</f>
        <v/>
      </c>
      <c r="D49" s="19" t="n">
        <v>6297</v>
      </c>
      <c r="E49" s="18" t="n">
        <v>422.09824089</v>
      </c>
      <c r="F49" s="20" t="n">
        <v>4.38751301</v>
      </c>
      <c r="G49" s="18" t="n">
        <v>431.16681716</v>
      </c>
      <c r="H49" s="20" t="n">
        <v>6.26588528</v>
      </c>
      <c r="I49" s="18" t="s">
        <v>404</v>
      </c>
      <c r="J49" s="20" t="s">
        <v>404</v>
      </c>
      <c r="K49" s="18" t="s">
        <v>404</v>
      </c>
      <c r="L49" s="20" t="s">
        <v>404</v>
      </c>
      <c r="M49" s="18" t="s">
        <v>404</v>
      </c>
      <c r="N49" s="20" t="s">
        <v>404</v>
      </c>
      <c r="O49" s="18" t="s">
        <v>404</v>
      </c>
      <c r="P49" s="20" t="s">
        <v>404</v>
      </c>
      <c r="Q49" s="18" t="n">
        <v>425.73993148</v>
      </c>
      <c r="R49" s="20" t="n">
        <v>18.40437331</v>
      </c>
    </row>
    <row r="50" spans="1:18">
      <c r="A50" s="15" t="s">
        <v>447</v>
      </c>
      <c r="B50" s="17" t="n">
        <v>11795</v>
      </c>
      <c r="C50" s="18">
        <f>(1031.0/B50*100)</f>
        <v/>
      </c>
      <c r="D50" s="19" t="n">
        <v>10764</v>
      </c>
      <c r="E50" s="18" t="n">
        <v>430.79722664</v>
      </c>
      <c r="F50" s="20" t="n">
        <v>4.34428161</v>
      </c>
      <c r="G50" s="18" t="n">
        <v>429.23857208</v>
      </c>
      <c r="H50" s="20" t="n">
        <v>7.55703105</v>
      </c>
      <c r="I50" s="18" t="n">
        <v>399.41294536</v>
      </c>
      <c r="J50" s="20" t="n">
        <v>12.82149165</v>
      </c>
      <c r="K50" s="18" t="s">
        <v>404</v>
      </c>
      <c r="L50" s="20" t="s">
        <v>404</v>
      </c>
      <c r="M50" s="18" t="s">
        <v>404</v>
      </c>
      <c r="N50" s="20" t="s">
        <v>404</v>
      </c>
      <c r="O50" s="18" t="s">
        <v>404</v>
      </c>
      <c r="P50" s="20" t="s">
        <v>404</v>
      </c>
      <c r="Q50" s="18" t="n">
        <v>432.67503102</v>
      </c>
      <c r="R50" s="20" t="n">
        <v>18.7173397</v>
      </c>
    </row>
    <row r="51" spans="1:18">
      <c r="A51" s="15" t="s">
        <v>448</v>
      </c>
      <c r="B51" s="17" t="n">
        <v>6866</v>
      </c>
      <c r="C51" s="18">
        <f>(79.0/B51*100)</f>
        <v/>
      </c>
      <c r="D51" s="19" t="n">
        <v>6787</v>
      </c>
      <c r="E51" s="18" t="n">
        <v>430.43064233</v>
      </c>
      <c r="F51" s="20" t="n">
        <v>3.05981389</v>
      </c>
      <c r="G51" s="18" t="n">
        <v>417.69738406</v>
      </c>
      <c r="H51" s="20" t="n">
        <v>7.58183927</v>
      </c>
      <c r="I51" s="18" t="n">
        <v>426.7355057</v>
      </c>
      <c r="J51" s="20" t="n">
        <v>19.05297028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483.65510192</v>
      </c>
      <c r="F52" s="20" t="n">
        <v>5.7461147</v>
      </c>
      <c r="G52" s="18" t="n">
        <v>486.0053533</v>
      </c>
      <c r="H52" s="20" t="n">
        <v>4.95135533</v>
      </c>
      <c r="I52" s="18" t="n">
        <v>465.87873121</v>
      </c>
      <c r="J52" s="20" t="n">
        <v>16.24037473</v>
      </c>
      <c r="K52" s="18" t="s">
        <v>404</v>
      </c>
      <c r="L52" s="20" t="s">
        <v>404</v>
      </c>
      <c r="M52" s="18" t="s">
        <v>404</v>
      </c>
      <c r="N52" s="20" t="s">
        <v>404</v>
      </c>
      <c r="O52" s="18" t="s">
        <v>404</v>
      </c>
      <c r="P52" s="20" t="s">
        <v>404</v>
      </c>
      <c r="Q52" s="18" t="n">
        <v>560.5931136299999</v>
      </c>
      <c r="R52" s="20" t="n">
        <v>9.846451979999999</v>
      </c>
    </row>
    <row r="53" spans="1:18">
      <c r="A53" s="15" t="s">
        <v>450</v>
      </c>
      <c r="B53" s="17" t="n">
        <v>5571</v>
      </c>
      <c r="C53" s="18">
        <f>(0.0/B53*100)</f>
        <v/>
      </c>
      <c r="D53" s="19" t="n">
        <v>5571</v>
      </c>
      <c r="E53" s="18" t="n">
        <v>449.54370224</v>
      </c>
      <c r="F53" s="20" t="n">
        <v>2.87104771</v>
      </c>
      <c r="G53" s="18" t="n">
        <v>443.07703578</v>
      </c>
      <c r="H53" s="20" t="n">
        <v>2.45242844</v>
      </c>
      <c r="I53" s="18" t="n">
        <v>356.7909233</v>
      </c>
      <c r="J53" s="20" t="n">
        <v>9.763562840000001</v>
      </c>
      <c r="K53" s="18" t="s">
        <v>404</v>
      </c>
      <c r="L53" s="20" t="s">
        <v>404</v>
      </c>
      <c r="M53" s="18" t="s">
        <v>404</v>
      </c>
      <c r="N53" s="20" t="s">
        <v>404</v>
      </c>
      <c r="O53" s="18" t="s">
        <v>404</v>
      </c>
      <c r="P53" s="20" t="s">
        <v>404</v>
      </c>
      <c r="Q53" s="18" t="n">
        <v>332.46189003</v>
      </c>
      <c r="R53" s="20" t="n">
        <v>9.33033913</v>
      </c>
    </row>
    <row r="54" spans="1:18">
      <c r="A54" s="15" t="s">
        <v>451</v>
      </c>
      <c r="B54" s="17" t="n">
        <v>4740</v>
      </c>
      <c r="C54" s="18">
        <f>(199.0/B54*100)</f>
        <v/>
      </c>
      <c r="D54" s="19" t="n">
        <v>4541</v>
      </c>
      <c r="E54" s="18" t="n">
        <v>368.17928811</v>
      </c>
      <c r="F54" s="20" t="n">
        <v>4.73852259</v>
      </c>
      <c r="G54" s="18" t="n">
        <v>366.73125322</v>
      </c>
      <c r="H54" s="20" t="n">
        <v>7.72066675</v>
      </c>
      <c r="I54" s="18" t="n">
        <v>313.90560392</v>
      </c>
      <c r="J54" s="20" t="n">
        <v>7.82370634</v>
      </c>
      <c r="K54" s="18" t="s">
        <v>404</v>
      </c>
      <c r="L54" s="20" t="s">
        <v>404</v>
      </c>
      <c r="M54" s="18" t="s">
        <v>404</v>
      </c>
      <c r="N54" s="20" t="s">
        <v>404</v>
      </c>
      <c r="O54" s="18" t="s">
        <v>404</v>
      </c>
      <c r="P54" s="20" t="s">
        <v>404</v>
      </c>
      <c r="Q54" s="18" t="n">
        <v>330.97961528</v>
      </c>
      <c r="R54" s="20" t="n">
        <v>16.68755776</v>
      </c>
    </row>
    <row r="55" spans="1:18">
      <c r="A55" s="15" t="s">
        <v>452</v>
      </c>
      <c r="B55" s="17" t="n">
        <v>5316</v>
      </c>
      <c r="C55" s="18">
        <f>(43.0/B55*100)</f>
        <v/>
      </c>
      <c r="D55" s="19" t="n">
        <v>5273</v>
      </c>
      <c r="E55" s="18" t="n">
        <v>402.2216773</v>
      </c>
      <c r="F55" s="20" t="n">
        <v>5.10428826</v>
      </c>
      <c r="G55" s="18" t="n">
        <v>404.24345924</v>
      </c>
      <c r="H55" s="20" t="n">
        <v>5.52523528</v>
      </c>
      <c r="I55" s="18" t="s">
        <v>404</v>
      </c>
      <c r="J55" s="20" t="s">
        <v>404</v>
      </c>
      <c r="K55" s="18" t="s">
        <v>404</v>
      </c>
      <c r="L55" s="20" t="s">
        <v>404</v>
      </c>
      <c r="M55" s="18" t="s">
        <v>404</v>
      </c>
      <c r="N55" s="20" t="s">
        <v>404</v>
      </c>
      <c r="O55" s="18" t="s">
        <v>404</v>
      </c>
      <c r="P55" s="20" t="s">
        <v>404</v>
      </c>
      <c r="Q55" s="18" t="n">
        <v>382.192956</v>
      </c>
      <c r="R55" s="20" t="n">
        <v>9.886673930000001</v>
      </c>
    </row>
    <row r="56" spans="1:18">
      <c r="A56" s="15" t="s">
        <v>453</v>
      </c>
      <c r="B56" s="17" t="n">
        <v>5359</v>
      </c>
      <c r="C56" s="18">
        <f>(0.0/B56*100)</f>
        <v/>
      </c>
      <c r="D56" s="19" t="n">
        <v>5359</v>
      </c>
      <c r="E56" s="18" t="n">
        <v>529.0602799</v>
      </c>
      <c r="F56" s="20" t="n">
        <v>3.59128168</v>
      </c>
      <c r="G56" s="18" t="n">
        <v>519.41741676</v>
      </c>
      <c r="H56" s="20" t="n">
        <v>9.55445422</v>
      </c>
      <c r="I56" s="18" t="n">
        <v>523.95425886</v>
      </c>
      <c r="J56" s="20" t="n">
        <v>19.73249171</v>
      </c>
      <c r="K56" s="18" t="s">
        <v>404</v>
      </c>
      <c r="L56" s="20" t="s">
        <v>404</v>
      </c>
      <c r="M56" s="18" t="s">
        <v>404</v>
      </c>
      <c r="N56" s="20" t="s">
        <v>404</v>
      </c>
      <c r="O56" s="18" t="s">
        <v>404</v>
      </c>
      <c r="P56" s="20" t="s">
        <v>404</v>
      </c>
      <c r="Q56" s="18" t="n">
        <v>532.60233193</v>
      </c>
      <c r="R56" s="20" t="n">
        <v>36.8580042</v>
      </c>
    </row>
    <row r="57" spans="1:18">
      <c r="A57" s="15" t="s">
        <v>454</v>
      </c>
      <c r="B57" s="17" t="n">
        <v>6513</v>
      </c>
      <c r="C57" s="18">
        <f>(0.0/B57*100)</f>
        <v/>
      </c>
      <c r="D57" s="19" t="n">
        <v>6513</v>
      </c>
      <c r="E57" s="18" t="n">
        <v>395.92699222</v>
      </c>
      <c r="F57" s="20" t="n">
        <v>3.92419528</v>
      </c>
      <c r="G57" s="18" t="n">
        <v>398.76484217</v>
      </c>
      <c r="H57" s="20" t="n">
        <v>8.89214252</v>
      </c>
      <c r="I57" s="18" t="s">
        <v>404</v>
      </c>
      <c r="J57" s="20" t="s">
        <v>404</v>
      </c>
      <c r="K57" s="18" t="s">
        <v>404</v>
      </c>
      <c r="L57" s="20" t="s">
        <v>404</v>
      </c>
      <c r="M57" s="18" t="s">
        <v>404</v>
      </c>
      <c r="N57" s="20" t="s">
        <v>404</v>
      </c>
      <c r="O57" s="18" t="s">
        <v>404</v>
      </c>
      <c r="P57" s="20" t="s">
        <v>404</v>
      </c>
      <c r="Q57" s="18" t="n">
        <v>404.67805683</v>
      </c>
      <c r="R57" s="20" t="n">
        <v>11.54251871</v>
      </c>
    </row>
    <row r="58" spans="1:18">
      <c r="A58" s="15" t="s">
        <v>455</v>
      </c>
      <c r="B58" s="17" t="n">
        <v>7267</v>
      </c>
      <c r="C58" s="18">
        <f>(0.0/B58*100)</f>
        <v/>
      </c>
      <c r="D58" s="19" t="n">
        <v>7267</v>
      </c>
      <c r="E58" s="18" t="n">
        <v>407.21174808</v>
      </c>
      <c r="F58" s="20" t="n">
        <v>3.68459482</v>
      </c>
      <c r="G58" s="18" t="n">
        <v>416.59205433</v>
      </c>
      <c r="H58" s="20" t="n">
        <v>13.69548984</v>
      </c>
      <c r="I58" s="18" t="s">
        <v>404</v>
      </c>
      <c r="J58" s="20" t="s">
        <v>404</v>
      </c>
      <c r="K58" s="18" t="s">
        <v>404</v>
      </c>
      <c r="L58" s="20" t="s">
        <v>404</v>
      </c>
      <c r="M58" s="18" t="s">
        <v>404</v>
      </c>
      <c r="N58" s="20" t="s">
        <v>404</v>
      </c>
      <c r="O58" s="18" t="s">
        <v>404</v>
      </c>
      <c r="P58" s="20" t="s">
        <v>404</v>
      </c>
      <c r="Q58" s="18" t="n">
        <v>407.96133124</v>
      </c>
      <c r="R58" s="20" t="n">
        <v>10.9889717</v>
      </c>
    </row>
    <row r="59" spans="1:18">
      <c r="A59" s="15" t="s">
        <v>456</v>
      </c>
      <c r="B59" s="17" t="n">
        <v>4826</v>
      </c>
      <c r="C59" s="18">
        <f>(0.0/B59*100)</f>
        <v/>
      </c>
      <c r="D59" s="19" t="n">
        <v>4826</v>
      </c>
      <c r="E59" s="18" t="n">
        <v>332.11690142</v>
      </c>
      <c r="F59" s="20" t="n">
        <v>2.53758981</v>
      </c>
      <c r="G59" s="18" t="n">
        <v>354.87024989</v>
      </c>
      <c r="H59" s="20" t="n">
        <v>2.85541411</v>
      </c>
      <c r="I59" s="18" t="s">
        <v>404</v>
      </c>
      <c r="J59" s="20" t="s">
        <v>404</v>
      </c>
      <c r="K59" s="18" t="s">
        <v>404</v>
      </c>
      <c r="L59" s="20" t="s">
        <v>404</v>
      </c>
      <c r="M59" s="18" t="s">
        <v>404</v>
      </c>
      <c r="N59" s="20" t="s">
        <v>404</v>
      </c>
      <c r="O59" s="18" t="s">
        <v>404</v>
      </c>
      <c r="P59" s="20" t="s">
        <v>404</v>
      </c>
      <c r="Q59" s="18" t="n">
        <v>356.84109983</v>
      </c>
      <c r="R59" s="20" t="n">
        <v>2.70620636</v>
      </c>
    </row>
    <row r="60" spans="1:18">
      <c r="A60" s="15" t="s">
        <v>457</v>
      </c>
      <c r="B60" s="17" t="n">
        <v>4546</v>
      </c>
      <c r="C60" s="18">
        <f>(0.0/B60*100)</f>
        <v/>
      </c>
      <c r="D60" s="19" t="n">
        <v>4546</v>
      </c>
      <c r="E60" s="18" t="n">
        <v>364.71667455</v>
      </c>
      <c r="F60" s="20" t="n">
        <v>6.36986621</v>
      </c>
      <c r="G60" s="18" t="n">
        <v>369.4458506</v>
      </c>
      <c r="H60" s="20" t="n">
        <v>17.38869578</v>
      </c>
      <c r="I60" s="18" t="s">
        <v>404</v>
      </c>
      <c r="J60" s="20" t="s">
        <v>404</v>
      </c>
      <c r="K60" s="18" t="s">
        <v>404</v>
      </c>
      <c r="L60" s="20" t="s">
        <v>404</v>
      </c>
      <c r="M60" s="18" t="s">
        <v>404</v>
      </c>
      <c r="N60" s="20" t="s">
        <v>404</v>
      </c>
      <c r="O60" s="18" t="s">
        <v>404</v>
      </c>
      <c r="P60" s="20" t="s">
        <v>404</v>
      </c>
      <c r="Q60" s="18" t="n">
        <v>307.0002798</v>
      </c>
      <c r="R60" s="20" t="n">
        <v>9.38102657</v>
      </c>
    </row>
    <row r="61" spans="1:18">
      <c r="A61" s="15" t="s">
        <v>458</v>
      </c>
      <c r="B61" s="17" t="n">
        <v>6525</v>
      </c>
      <c r="C61" s="18">
        <f>(0.0/B61*100)</f>
        <v/>
      </c>
      <c r="D61" s="19" t="n">
        <v>6525</v>
      </c>
      <c r="E61" s="18" t="n">
        <v>467.21865744</v>
      </c>
      <c r="F61" s="20" t="n">
        <v>10.3157183</v>
      </c>
      <c r="G61" s="18" t="n">
        <v>474.93139772</v>
      </c>
      <c r="H61" s="20" t="n">
        <v>3.27849111</v>
      </c>
      <c r="I61" s="18" t="n">
        <v>407.56193473</v>
      </c>
      <c r="J61" s="20" t="n">
        <v>16.00123892</v>
      </c>
      <c r="K61" s="18" t="s">
        <v>404</v>
      </c>
      <c r="L61" s="20" t="s">
        <v>404</v>
      </c>
      <c r="M61" s="18" t="s">
        <v>404</v>
      </c>
      <c r="N61" s="20" t="s">
        <v>404</v>
      </c>
      <c r="O61" s="18" t="s">
        <v>404</v>
      </c>
      <c r="P61" s="20" t="s">
        <v>404</v>
      </c>
      <c r="Q61" s="18" t="n">
        <v>451.37494318</v>
      </c>
      <c r="R61" s="20" t="n">
        <v>23.57522363</v>
      </c>
    </row>
    <row r="62" spans="1:18">
      <c r="A62" s="15" t="s">
        <v>459</v>
      </c>
      <c r="B62" s="17" t="n">
        <v>4476</v>
      </c>
      <c r="C62" s="18">
        <f>(0.0/B62*100)</f>
        <v/>
      </c>
      <c r="D62" s="19" t="n">
        <v>4476</v>
      </c>
      <c r="E62" s="18" t="n">
        <v>511.01604776</v>
      </c>
      <c r="F62" s="20" t="n">
        <v>1.32616288</v>
      </c>
      <c r="G62" s="18" t="n">
        <v>484.3677048</v>
      </c>
      <c r="H62" s="20" t="n">
        <v>3.56795972</v>
      </c>
      <c r="I62" s="18" t="n">
        <v>461.5479651</v>
      </c>
      <c r="J62" s="20" t="n">
        <v>17.11138355</v>
      </c>
      <c r="K62" s="18" t="s">
        <v>404</v>
      </c>
      <c r="L62" s="20" t="s">
        <v>404</v>
      </c>
      <c r="M62" s="18" t="s">
        <v>404</v>
      </c>
      <c r="N62" s="20" t="s">
        <v>404</v>
      </c>
      <c r="O62" s="18" t="s">
        <v>404</v>
      </c>
      <c r="P62" s="20" t="s">
        <v>404</v>
      </c>
      <c r="Q62" s="18" t="n">
        <v>543.58342814</v>
      </c>
      <c r="R62" s="20" t="n">
        <v>5.30539433</v>
      </c>
    </row>
    <row r="63" spans="1:18">
      <c r="A63" s="15" t="s">
        <v>460</v>
      </c>
      <c r="B63" s="17" t="n">
        <v>5324</v>
      </c>
      <c r="C63" s="18">
        <f>(0.0/B63*100)</f>
        <v/>
      </c>
      <c r="D63" s="19" t="n">
        <v>5324</v>
      </c>
      <c r="E63" s="18" t="n">
        <v>341.21893089</v>
      </c>
      <c r="F63" s="20" t="n">
        <v>2.02671833</v>
      </c>
      <c r="G63" s="18" t="n">
        <v>360.43507126</v>
      </c>
      <c r="H63" s="20" t="n">
        <v>2.35747042</v>
      </c>
      <c r="I63" s="18" t="s">
        <v>404</v>
      </c>
      <c r="J63" s="20" t="s">
        <v>404</v>
      </c>
      <c r="K63" s="18" t="s">
        <v>404</v>
      </c>
      <c r="L63" s="20" t="s">
        <v>404</v>
      </c>
      <c r="M63" s="18" t="s">
        <v>404</v>
      </c>
      <c r="N63" s="20" t="s">
        <v>404</v>
      </c>
      <c r="O63" s="18" t="s">
        <v>404</v>
      </c>
      <c r="P63" s="20" t="s">
        <v>404</v>
      </c>
      <c r="Q63" s="18" t="n">
        <v>359.52529188</v>
      </c>
      <c r="R63" s="20" t="n">
        <v>3.88401542</v>
      </c>
    </row>
    <row r="64" spans="1:18">
      <c r="A64" s="15" t="s">
        <v>461</v>
      </c>
      <c r="B64" s="17" t="n">
        <v>3634</v>
      </c>
      <c r="C64" s="18">
        <f>(27.0/B64*100)</f>
        <v/>
      </c>
      <c r="D64" s="19" t="n">
        <v>3607</v>
      </c>
      <c r="E64" s="18" t="n">
        <v>448.93057944</v>
      </c>
      <c r="F64" s="20" t="n">
        <v>2.11128042</v>
      </c>
      <c r="G64" s="18" t="n">
        <v>435.12150311</v>
      </c>
      <c r="H64" s="20" t="n">
        <v>3.41193623</v>
      </c>
      <c r="I64" s="18" t="s">
        <v>404</v>
      </c>
      <c r="J64" s="20" t="s">
        <v>404</v>
      </c>
      <c r="K64" s="18" t="s">
        <v>404</v>
      </c>
      <c r="L64" s="20" t="s">
        <v>404</v>
      </c>
      <c r="M64" s="18" t="s">
        <v>404</v>
      </c>
      <c r="N64" s="20" t="s">
        <v>404</v>
      </c>
      <c r="O64" s="18" t="s">
        <v>404</v>
      </c>
      <c r="P64" s="20" t="s">
        <v>404</v>
      </c>
      <c r="Q64" s="18" t="n">
        <v>485.88847007</v>
      </c>
      <c r="R64" s="20" t="n">
        <v>6.83884887</v>
      </c>
    </row>
    <row r="65" spans="1:18">
      <c r="A65" s="15" t="s">
        <v>462</v>
      </c>
      <c r="B65" s="17" t="n">
        <v>5325</v>
      </c>
      <c r="C65" s="18">
        <f>(0.0/B65*100)</f>
        <v/>
      </c>
      <c r="D65" s="19" t="n">
        <v>5325</v>
      </c>
      <c r="E65" s="18" t="n">
        <v>418.61852221</v>
      </c>
      <c r="F65" s="20" t="n">
        <v>4.8648369</v>
      </c>
      <c r="G65" s="18" t="n">
        <v>417.49834261</v>
      </c>
      <c r="H65" s="20" t="n">
        <v>4.71974948</v>
      </c>
      <c r="I65" s="18" t="s">
        <v>404</v>
      </c>
      <c r="J65" s="20" t="s">
        <v>404</v>
      </c>
      <c r="K65" s="18" t="s">
        <v>404</v>
      </c>
      <c r="L65" s="20" t="s">
        <v>404</v>
      </c>
      <c r="M65" s="18" t="s">
        <v>404</v>
      </c>
      <c r="N65" s="20" t="s">
        <v>404</v>
      </c>
      <c r="O65" s="18" t="s">
        <v>404</v>
      </c>
      <c r="P65" s="20" t="s">
        <v>404</v>
      </c>
      <c r="Q65" s="18" t="n">
        <v>401.29965063</v>
      </c>
      <c r="R65" s="20" t="n">
        <v>9.73706263</v>
      </c>
    </row>
    <row r="66" spans="1:18">
      <c r="A66" s="15" t="s">
        <v>463</v>
      </c>
      <c r="B66" s="17" t="n">
        <v>5665</v>
      </c>
      <c r="C66" s="18">
        <f>(0.0/B66*100)</f>
        <v/>
      </c>
      <c r="D66" s="19" t="n">
        <v>5665</v>
      </c>
      <c r="E66" s="18" t="n">
        <v>413.05396317</v>
      </c>
      <c r="F66" s="20" t="n">
        <v>2.16773977</v>
      </c>
      <c r="G66" s="18" t="n">
        <v>439.25401094</v>
      </c>
      <c r="H66" s="20" t="n">
        <v>1.9818667</v>
      </c>
      <c r="I66" s="18" t="n">
        <v>401.1198273</v>
      </c>
      <c r="J66" s="20" t="n">
        <v>8.40525079</v>
      </c>
      <c r="K66" s="18" t="s">
        <v>404</v>
      </c>
      <c r="L66" s="20" t="s">
        <v>404</v>
      </c>
      <c r="M66" s="18" t="s">
        <v>404</v>
      </c>
      <c r="N66" s="20" t="s">
        <v>404</v>
      </c>
      <c r="O66" s="18" t="s">
        <v>404</v>
      </c>
      <c r="P66" s="20" t="s">
        <v>404</v>
      </c>
      <c r="Q66" s="18" t="n">
        <v>391.28019228</v>
      </c>
      <c r="R66" s="20" t="n">
        <v>6.37484126</v>
      </c>
    </row>
    <row r="67" spans="1:18">
      <c r="A67" s="15" t="s">
        <v>464</v>
      </c>
      <c r="B67" s="17" t="n">
        <v>6971</v>
      </c>
      <c r="C67" s="18">
        <f>(0.0/B67*100)</f>
        <v/>
      </c>
      <c r="D67" s="19" t="n">
        <v>6971</v>
      </c>
      <c r="E67" s="18" t="n">
        <v>393.27676241</v>
      </c>
      <c r="F67" s="20" t="n">
        <v>3.46066592</v>
      </c>
      <c r="G67" s="18" t="n">
        <v>419.97481387</v>
      </c>
      <c r="H67" s="20" t="n">
        <v>8.24953784</v>
      </c>
      <c r="I67" s="18" t="n">
        <v>365.65704791</v>
      </c>
      <c r="J67" s="20" t="n">
        <v>12.57179229</v>
      </c>
      <c r="K67" s="18" t="s">
        <v>404</v>
      </c>
      <c r="L67" s="20" t="s">
        <v>404</v>
      </c>
      <c r="M67" s="18" t="s">
        <v>404</v>
      </c>
      <c r="N67" s="20" t="s">
        <v>404</v>
      </c>
      <c r="O67" s="18" t="s">
        <v>404</v>
      </c>
      <c r="P67" s="20" t="s">
        <v>404</v>
      </c>
      <c r="Q67" s="18" t="n">
        <v>376.98627003</v>
      </c>
      <c r="R67" s="20" t="n">
        <v>18.42374307</v>
      </c>
    </row>
    <row r="68" spans="1:18">
      <c r="A68" s="15" t="s">
        <v>465</v>
      </c>
      <c r="B68" s="17" t="n">
        <v>12083</v>
      </c>
      <c r="C68" s="18">
        <f>(0.0/B68*100)</f>
        <v/>
      </c>
      <c r="D68" s="19" t="n">
        <v>12083</v>
      </c>
      <c r="E68" s="18" t="n">
        <v>402.21773143</v>
      </c>
      <c r="F68" s="20" t="n">
        <v>1.14266397</v>
      </c>
      <c r="G68" s="18" t="n">
        <v>405.48559441</v>
      </c>
      <c r="H68" s="20" t="n">
        <v>2.61065418</v>
      </c>
      <c r="I68" s="18" t="n">
        <v>419.08063999</v>
      </c>
      <c r="J68" s="20" t="n">
        <v>12.98040002</v>
      </c>
      <c r="K68" s="18" t="s">
        <v>404</v>
      </c>
      <c r="L68" s="20" t="s">
        <v>404</v>
      </c>
      <c r="M68" s="18" t="s">
        <v>404</v>
      </c>
      <c r="N68" s="20" t="s">
        <v>404</v>
      </c>
      <c r="O68" s="18" t="s">
        <v>404</v>
      </c>
      <c r="P68" s="20" t="s">
        <v>404</v>
      </c>
      <c r="Q68" s="18" t="n">
        <v>372.34185112</v>
      </c>
      <c r="R68" s="20" t="n">
        <v>4.75616191</v>
      </c>
    </row>
    <row r="69" spans="1:18">
      <c r="A69" s="15" t="s">
        <v>466</v>
      </c>
      <c r="B69" s="17" t="n">
        <v>4876</v>
      </c>
      <c r="C69" s="18">
        <f>(0.0/B69*100)</f>
        <v/>
      </c>
      <c r="D69" s="19" t="n">
        <v>4876</v>
      </c>
      <c r="E69" s="18" t="n">
        <v>434.88367318</v>
      </c>
      <c r="F69" s="20" t="n">
        <v>7.87384273</v>
      </c>
      <c r="G69" s="18" t="n">
        <v>434.48515343</v>
      </c>
      <c r="H69" s="20" t="n">
        <v>6.00278595</v>
      </c>
      <c r="I69" s="18" t="s">
        <v>404</v>
      </c>
      <c r="J69" s="20" t="s">
        <v>404</v>
      </c>
      <c r="K69" s="18" t="s">
        <v>404</v>
      </c>
      <c r="L69" s="20" t="s">
        <v>404</v>
      </c>
      <c r="M69" s="18" t="s">
        <v>404</v>
      </c>
      <c r="N69" s="20" t="s">
        <v>404</v>
      </c>
      <c r="O69" s="18" t="s">
        <v>404</v>
      </c>
      <c r="P69" s="20" t="s">
        <v>404</v>
      </c>
      <c r="Q69" s="18" t="n">
        <v>402.73378424</v>
      </c>
      <c r="R69" s="20" t="n">
        <v>15.32746321</v>
      </c>
    </row>
    <row r="70" spans="1:18">
      <c r="A70" s="15" t="s">
        <v>467</v>
      </c>
      <c r="B70" s="17" t="n">
        <v>6036</v>
      </c>
      <c r="C70" s="18">
        <f>(0.0/B70*100)</f>
        <v/>
      </c>
      <c r="D70" s="19" t="n">
        <v>6036</v>
      </c>
      <c r="E70" s="18" t="n">
        <v>496.39704288</v>
      </c>
      <c r="F70" s="20" t="n">
        <v>3.7733472</v>
      </c>
      <c r="G70" s="18" t="n">
        <v>495.69457241</v>
      </c>
      <c r="H70" s="20" t="n">
        <v>6.53832043</v>
      </c>
      <c r="I70" s="18" t="s">
        <v>404</v>
      </c>
      <c r="J70" s="20" t="s">
        <v>404</v>
      </c>
      <c r="K70" s="18" t="s">
        <v>404</v>
      </c>
      <c r="L70" s="20" t="s">
        <v>404</v>
      </c>
      <c r="M70" s="18" t="s">
        <v>404</v>
      </c>
      <c r="N70" s="20" t="s">
        <v>404</v>
      </c>
      <c r="O70" s="18" t="s">
        <v>404</v>
      </c>
      <c r="P70" s="20" t="s">
        <v>404</v>
      </c>
      <c r="Q70" s="18" t="n">
        <v>457.31030824</v>
      </c>
      <c r="R70" s="20" t="n">
        <v>12.88090539</v>
      </c>
    </row>
    <row r="71" spans="1:18">
      <c r="A71" s="15" t="s">
        <v>468</v>
      </c>
      <c r="B71" s="17" t="n">
        <v>6115</v>
      </c>
      <c r="C71" s="18">
        <f>(0.0/B71*100)</f>
        <v/>
      </c>
      <c r="D71" s="19" t="n">
        <v>6115</v>
      </c>
      <c r="E71" s="18" t="n">
        <v>539.17052004</v>
      </c>
      <c r="F71" s="20" t="n">
        <v>1.80296261</v>
      </c>
      <c r="G71" s="18" t="n">
        <v>531.21515479</v>
      </c>
      <c r="H71" s="20" t="n">
        <v>3.26925061</v>
      </c>
      <c r="I71" s="18" t="n">
        <v>477.62548649</v>
      </c>
      <c r="J71" s="20" t="n">
        <v>16.94240927</v>
      </c>
      <c r="K71" s="18" t="s">
        <v>404</v>
      </c>
      <c r="L71" s="20" t="s">
        <v>404</v>
      </c>
      <c r="M71" s="18" t="s">
        <v>404</v>
      </c>
      <c r="N71" s="20" t="s">
        <v>404</v>
      </c>
      <c r="O71" s="18" t="s">
        <v>404</v>
      </c>
      <c r="P71" s="20" t="s">
        <v>404</v>
      </c>
      <c r="Q71" s="18" t="n">
        <v>488.74171136</v>
      </c>
      <c r="R71" s="20" t="n">
        <v>8.044370990000001</v>
      </c>
    </row>
    <row r="72" spans="1:18">
      <c r="A72" s="15" t="s">
        <v>469</v>
      </c>
      <c r="B72" s="17" t="n">
        <v>7708</v>
      </c>
      <c r="C72" s="18">
        <f>(0.0/B72*100)</f>
        <v/>
      </c>
      <c r="D72" s="19" t="n">
        <v>7708</v>
      </c>
      <c r="E72" s="18" t="n">
        <v>498.6114284</v>
      </c>
      <c r="F72" s="20" t="n">
        <v>5.49188502</v>
      </c>
      <c r="G72" s="18" t="n">
        <v>498.21744826</v>
      </c>
      <c r="H72" s="20" t="n">
        <v>4.11670751</v>
      </c>
      <c r="I72" s="18" t="n">
        <v>426.00518293</v>
      </c>
      <c r="J72" s="20" t="n">
        <v>18.70621183</v>
      </c>
      <c r="K72" s="18" t="s">
        <v>404</v>
      </c>
      <c r="L72" s="20" t="s">
        <v>404</v>
      </c>
      <c r="M72" s="18" t="s">
        <v>404</v>
      </c>
      <c r="N72" s="20" t="s">
        <v>404</v>
      </c>
      <c r="O72" s="18" t="s">
        <v>404</v>
      </c>
      <c r="P72" s="20" t="s">
        <v>404</v>
      </c>
      <c r="Q72" s="18" t="n">
        <v>500.15195344</v>
      </c>
      <c r="R72" s="20" t="n">
        <v>29.15011216</v>
      </c>
    </row>
    <row r="73" spans="1:18">
      <c r="A73" s="15" t="s">
        <v>470</v>
      </c>
      <c r="B73" s="17" t="n">
        <v>8249</v>
      </c>
      <c r="C73" s="18">
        <f>(0.0/B73*100)</f>
        <v/>
      </c>
      <c r="D73" s="19" t="n">
        <v>8249</v>
      </c>
      <c r="E73" s="18" t="n">
        <v>410.22714892</v>
      </c>
      <c r="F73" s="20" t="n">
        <v>4.05344404</v>
      </c>
      <c r="G73" s="18" t="n">
        <v>404.22941154</v>
      </c>
      <c r="H73" s="20" t="n">
        <v>8.0276684</v>
      </c>
      <c r="I73" s="18" t="n">
        <v>416.92023458</v>
      </c>
      <c r="J73" s="20" t="n">
        <v>15.6110997</v>
      </c>
      <c r="K73" s="18" t="s">
        <v>404</v>
      </c>
      <c r="L73" s="20" t="s">
        <v>404</v>
      </c>
      <c r="M73" s="18" t="s">
        <v>404</v>
      </c>
      <c r="N73" s="20" t="s">
        <v>404</v>
      </c>
      <c r="O73" s="18" t="s">
        <v>404</v>
      </c>
      <c r="P73" s="20" t="s">
        <v>404</v>
      </c>
      <c r="Q73" s="18" t="n">
        <v>405.67852076</v>
      </c>
      <c r="R73" s="20" t="n">
        <v>17.3876488</v>
      </c>
    </row>
    <row r="74" spans="1:18">
      <c r="A74" s="15" t="s">
        <v>471</v>
      </c>
      <c r="B74" s="17" t="n">
        <v>4692</v>
      </c>
      <c r="C74" s="18">
        <f>(484.0/B74*100)</f>
        <v/>
      </c>
      <c r="D74" s="19" t="n">
        <v>4208</v>
      </c>
      <c r="E74" s="18" t="n">
        <v>425.29253983</v>
      </c>
      <c r="F74" s="20" t="n">
        <v>1.68045792</v>
      </c>
      <c r="G74" s="18" t="n">
        <v>427.46996911</v>
      </c>
      <c r="H74" s="20" t="n">
        <v>4.84755142</v>
      </c>
      <c r="I74" s="18" t="s">
        <v>404</v>
      </c>
      <c r="J74" s="20" t="s">
        <v>404</v>
      </c>
      <c r="K74" s="18" t="s">
        <v>404</v>
      </c>
      <c r="L74" s="20" t="s">
        <v>404</v>
      </c>
      <c r="M74" s="18" t="s">
        <v>404</v>
      </c>
      <c r="N74" s="20" t="s">
        <v>404</v>
      </c>
      <c r="O74" s="18" t="s">
        <v>404</v>
      </c>
      <c r="P74" s="20" t="s">
        <v>404</v>
      </c>
      <c r="Q74" s="18" t="n">
        <v>409.16303901</v>
      </c>
      <c r="R74" s="20" t="n">
        <v>5.32408784</v>
      </c>
    </row>
    <row r="75" spans="1:18">
      <c r="A75" s="15" t="s">
        <v>472</v>
      </c>
      <c r="B75" s="17" t="n">
        <v>5375</v>
      </c>
      <c r="C75" s="18">
        <f>(483.0/B75*100)</f>
        <v/>
      </c>
      <c r="D75" s="19" t="n">
        <v>4892</v>
      </c>
      <c r="E75" s="18" t="n">
        <v>356.88161738</v>
      </c>
      <c r="F75" s="20" t="n">
        <v>4.36168111</v>
      </c>
      <c r="G75" s="18" t="n">
        <v>375.31369603</v>
      </c>
      <c r="H75" s="20" t="n">
        <v>12.10453762</v>
      </c>
      <c r="I75" s="18" t="n">
        <v>358.71755534</v>
      </c>
      <c r="J75" s="20" t="n">
        <v>17.67561445</v>
      </c>
      <c r="K75" s="18" t="s">
        <v>404</v>
      </c>
      <c r="L75" s="20" t="s">
        <v>404</v>
      </c>
      <c r="M75" s="18" t="s">
        <v>404</v>
      </c>
      <c r="N75" s="20" t="s">
        <v>404</v>
      </c>
      <c r="O75" s="18" t="s">
        <v>404</v>
      </c>
      <c r="P75" s="20" t="s">
        <v>404</v>
      </c>
      <c r="Q75" s="18" t="n">
        <v>369.9979414</v>
      </c>
      <c r="R75" s="20" t="n">
        <v>10.43958515</v>
      </c>
    </row>
    <row r="76" spans="1:18">
      <c r="A76" s="15" t="s">
        <v>473</v>
      </c>
      <c r="B76" s="17" t="n">
        <v>14167</v>
      </c>
      <c r="C76" s="18">
        <f>(1400.0/B76*100)</f>
        <v/>
      </c>
      <c r="D76" s="19" t="n">
        <v>12767</v>
      </c>
      <c r="E76" s="18" t="n">
        <v>436.67429824</v>
      </c>
      <c r="F76" s="20" t="n">
        <v>3.78875745</v>
      </c>
      <c r="G76" s="18" t="n">
        <v>462.85695591</v>
      </c>
      <c r="H76" s="20" t="n">
        <v>8.637052840000001</v>
      </c>
      <c r="I76" s="18" t="n">
        <v>386.2476441</v>
      </c>
      <c r="J76" s="20" t="n">
        <v>13.56131252</v>
      </c>
      <c r="K76" s="18" t="s">
        <v>404</v>
      </c>
      <c r="L76" s="20" t="s">
        <v>404</v>
      </c>
      <c r="M76" s="18" t="s">
        <v>404</v>
      </c>
      <c r="N76" s="20" t="s">
        <v>404</v>
      </c>
      <c r="O76" s="18" t="s">
        <v>404</v>
      </c>
      <c r="P76" s="20" t="s">
        <v>404</v>
      </c>
      <c r="Q76" s="18" t="n">
        <v>426.97783416</v>
      </c>
      <c r="R76" s="20" t="n">
        <v>14.03612615</v>
      </c>
    </row>
    <row r="77" spans="1:18">
      <c r="A77" s="15" t="s">
        <v>474</v>
      </c>
      <c r="B77" s="17" t="n">
        <v>6062</v>
      </c>
      <c r="C77" s="18">
        <f>(0.0/B77*100)</f>
        <v/>
      </c>
      <c r="D77" s="19" t="n">
        <v>6062</v>
      </c>
      <c r="E77" s="18" t="n">
        <v>430.64053251</v>
      </c>
      <c r="F77" s="20" t="n">
        <v>5.05700917</v>
      </c>
      <c r="G77" s="18" t="n">
        <v>447.29484792</v>
      </c>
      <c r="H77" s="20" t="n">
        <v>5.2472183</v>
      </c>
      <c r="I77" s="18" t="n">
        <v>401.77446444</v>
      </c>
      <c r="J77" s="20" t="n">
        <v>17.10869405</v>
      </c>
      <c r="K77" s="18" t="s">
        <v>404</v>
      </c>
      <c r="L77" s="20" t="s">
        <v>404</v>
      </c>
      <c r="M77" s="18" t="s">
        <v>404</v>
      </c>
      <c r="N77" s="20" t="s">
        <v>404</v>
      </c>
      <c r="O77" s="18" t="s">
        <v>404</v>
      </c>
      <c r="P77" s="20" t="s">
        <v>404</v>
      </c>
      <c r="Q77" s="18" t="n">
        <v>436.4625165</v>
      </c>
      <c r="R77" s="20" t="n">
        <v>20.70353949</v>
      </c>
    </row>
    <row r="78" spans="1:18">
      <c r="A78" s="15" t="s">
        <v>475</v>
      </c>
      <c r="B78" s="17" t="n">
        <v>5826</v>
      </c>
      <c r="C78" s="18">
        <f>(0.0/B78*100)</f>
        <v/>
      </c>
      <c r="D78" s="19" t="n">
        <v>5826</v>
      </c>
      <c r="E78" s="18" t="n">
        <v>491.85785782</v>
      </c>
      <c r="F78" s="20" t="n">
        <v>4.49700828</v>
      </c>
      <c r="G78" s="18" t="n">
        <v>468.67993112</v>
      </c>
      <c r="H78" s="20" t="n">
        <v>11.02841013</v>
      </c>
      <c r="I78" s="18" t="s">
        <v>404</v>
      </c>
      <c r="J78" s="20" t="s">
        <v>404</v>
      </c>
      <c r="K78" s="18" t="s">
        <v>404</v>
      </c>
      <c r="L78" s="20" t="s">
        <v>404</v>
      </c>
      <c r="M78" s="18" t="s">
        <v>404</v>
      </c>
      <c r="N78" s="20" t="s">
        <v>404</v>
      </c>
      <c r="O78" s="18" t="s">
        <v>404</v>
      </c>
      <c r="P78" s="20" t="s">
        <v>404</v>
      </c>
      <c r="Q78" s="18" t="n">
        <v>464.23157173</v>
      </c>
      <c r="R78" s="20" t="n">
        <v>16.4624721</v>
      </c>
    </row>
    <row customHeight="1" ht="25" r="79" spans="1:18">
      <c r="A79" s="15" t="s">
        <v>476</v>
      </c>
      <c r="B79" s="17" t="n">
        <v>1657</v>
      </c>
      <c r="C79" s="18">
        <f>(21.0/B79*100)</f>
        <v/>
      </c>
      <c r="D79" s="19" t="n">
        <v>1636</v>
      </c>
      <c r="E79" s="18" t="n">
        <v>477.30914807</v>
      </c>
      <c r="F79" s="20" t="n">
        <v>8.956573069999999</v>
      </c>
      <c r="G79" s="18" t="n">
        <v>473.74853487</v>
      </c>
      <c r="H79" s="20" t="n">
        <v>15.87777145</v>
      </c>
      <c r="I79" s="18" t="s">
        <v>404</v>
      </c>
      <c r="J79" s="20" t="s">
        <v>404</v>
      </c>
      <c r="K79" s="18" t="s">
        <v>404</v>
      </c>
      <c r="L79" s="20" t="s">
        <v>404</v>
      </c>
      <c r="M79" s="18" t="s">
        <v>404</v>
      </c>
      <c r="N79" s="20" t="s">
        <v>404</v>
      </c>
      <c r="O79" s="18" t="s">
        <v>404</v>
      </c>
      <c r="P79" s="20" t="s">
        <v>404</v>
      </c>
      <c r="Q79" s="18" t="n">
        <v>450.94603395</v>
      </c>
      <c r="R79" s="20" t="n">
        <v>26.0117476</v>
      </c>
    </row>
    <row r="80" spans="1:18">
      <c r="A80" s="15" t="s">
        <v>477</v>
      </c>
      <c r="B80" s="17" t="n">
        <v>7841</v>
      </c>
      <c r="C80" s="18">
        <f>(0.0/B80*100)</f>
        <v/>
      </c>
      <c r="D80" s="19" t="n">
        <v>7841</v>
      </c>
      <c r="E80" s="18" t="n">
        <v>427.87382726</v>
      </c>
      <c r="F80" s="20" t="n">
        <v>6.39876787</v>
      </c>
      <c r="G80" s="18" t="n">
        <v>426.54818335</v>
      </c>
      <c r="H80" s="20" t="n">
        <v>4.97447978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427.96812931</v>
      </c>
      <c r="F81" s="20" t="n">
        <v>4.09383668</v>
      </c>
      <c r="G81" s="18" t="n">
        <v>436.67077554</v>
      </c>
      <c r="H81" s="20" t="n">
        <v>6.9748315</v>
      </c>
      <c r="I81" s="18" t="n">
        <v>505.675185</v>
      </c>
      <c r="J81" s="20" t="n">
        <v>7.77493105</v>
      </c>
      <c r="K81" s="18" t="s">
        <v>404</v>
      </c>
      <c r="L81" s="20" t="s">
        <v>404</v>
      </c>
      <c r="M81" s="18" t="s">
        <v>404</v>
      </c>
      <c r="N81" s="20" t="s">
        <v>404</v>
      </c>
      <c r="O81" s="18" t="s">
        <v>404</v>
      </c>
      <c r="P81" s="20" t="s">
        <v>404</v>
      </c>
      <c r="Q81" s="18" t="n">
        <v>417.7023149</v>
      </c>
      <c r="R81" s="20" t="n">
        <v>23.6027966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506.71691431</v>
      </c>
      <c r="F7" s="20" t="n">
        <v>2.29207894</v>
      </c>
      <c r="G7" s="18" t="n">
        <v>497.91112516</v>
      </c>
      <c r="H7" s="20" t="n">
        <v>3.75661592</v>
      </c>
      <c r="I7" s="18" t="s">
        <v>404</v>
      </c>
      <c r="J7" s="20" t="s">
        <v>404</v>
      </c>
      <c r="K7" s="18" t="s">
        <v>404</v>
      </c>
      <c r="L7" s="20" t="s">
        <v>404</v>
      </c>
      <c r="M7" s="18" t="s">
        <v>404</v>
      </c>
      <c r="N7" s="20" t="s">
        <v>404</v>
      </c>
      <c r="O7" s="18" t="s">
        <v>404</v>
      </c>
      <c r="P7" s="20" t="s">
        <v>404</v>
      </c>
      <c r="Q7" s="18" t="n">
        <v>491.74847738</v>
      </c>
      <c r="R7" s="20" t="n">
        <v>9.35105781</v>
      </c>
    </row>
    <row r="8" spans="1:18">
      <c r="A8" s="15" t="s">
        <v>405</v>
      </c>
      <c r="B8" s="17" t="n">
        <v>7007</v>
      </c>
      <c r="C8" s="18">
        <f>(0.0/B8*100)</f>
        <v/>
      </c>
      <c r="D8" s="19" t="n">
        <v>7007</v>
      </c>
      <c r="E8" s="18" t="n">
        <v>455.77701559</v>
      </c>
      <c r="F8" s="20" t="n">
        <v>20.6389033</v>
      </c>
      <c r="G8" s="18" t="n">
        <v>486.09217088</v>
      </c>
      <c r="H8" s="20" t="n">
        <v>3.0650569</v>
      </c>
      <c r="I8" s="18" t="s">
        <v>404</v>
      </c>
      <c r="J8" s="20" t="s">
        <v>404</v>
      </c>
      <c r="K8" s="18" t="s">
        <v>404</v>
      </c>
      <c r="L8" s="20" t="s">
        <v>404</v>
      </c>
      <c r="M8" s="18" t="s">
        <v>404</v>
      </c>
      <c r="N8" s="20" t="s">
        <v>404</v>
      </c>
      <c r="O8" s="18" t="s">
        <v>404</v>
      </c>
      <c r="P8" s="20" t="s">
        <v>404</v>
      </c>
      <c r="Q8" s="18" t="n">
        <v>500.29136662</v>
      </c>
      <c r="R8" s="20" t="n">
        <v>26.34791874</v>
      </c>
    </row>
    <row r="9" spans="1:18">
      <c r="A9" s="15" t="s">
        <v>406</v>
      </c>
      <c r="B9" s="17" t="n">
        <v>9651</v>
      </c>
      <c r="C9" s="18">
        <f>(200.0/B9*100)</f>
        <v/>
      </c>
      <c r="D9" s="19" t="n">
        <v>9451</v>
      </c>
      <c r="E9" s="18" t="n">
        <v>554.30295539</v>
      </c>
      <c r="F9" s="20" t="n">
        <v>19.25978774</v>
      </c>
      <c r="G9" s="18" t="n">
        <v>499.57299968</v>
      </c>
      <c r="H9" s="20" t="n">
        <v>2.97334162</v>
      </c>
      <c r="I9" s="18" t="s">
        <v>404</v>
      </c>
      <c r="J9" s="20" t="s">
        <v>404</v>
      </c>
      <c r="K9" s="18" t="s">
        <v>404</v>
      </c>
      <c r="L9" s="20" t="s">
        <v>404</v>
      </c>
      <c r="M9" s="18" t="s">
        <v>404</v>
      </c>
      <c r="N9" s="20" t="s">
        <v>404</v>
      </c>
      <c r="O9" s="18" t="s">
        <v>404</v>
      </c>
      <c r="P9" s="20" t="s">
        <v>404</v>
      </c>
      <c r="Q9" s="18" t="n">
        <v>473.33445971</v>
      </c>
      <c r="R9" s="20" t="n">
        <v>13.7580368</v>
      </c>
    </row>
    <row r="10" spans="1:18">
      <c r="A10" s="15" t="s">
        <v>407</v>
      </c>
      <c r="B10" s="17" t="n">
        <v>20058</v>
      </c>
      <c r="C10" s="18">
        <f>(3112.0/B10*100)</f>
        <v/>
      </c>
      <c r="D10" s="19" t="n">
        <v>16946</v>
      </c>
      <c r="E10" s="18" t="n">
        <v>528.87353077</v>
      </c>
      <c r="F10" s="20" t="n">
        <v>3.46900806</v>
      </c>
      <c r="G10" s="18" t="n">
        <v>524.75094487</v>
      </c>
      <c r="H10" s="20" t="n">
        <v>3.79074653</v>
      </c>
      <c r="I10" s="18" t="s">
        <v>404</v>
      </c>
      <c r="J10" s="20" t="s">
        <v>404</v>
      </c>
      <c r="K10" s="18" t="s">
        <v>404</v>
      </c>
      <c r="L10" s="20" t="s">
        <v>404</v>
      </c>
      <c r="M10" s="18" t="s">
        <v>404</v>
      </c>
      <c r="N10" s="20" t="s">
        <v>404</v>
      </c>
      <c r="O10" s="18" t="s">
        <v>404</v>
      </c>
      <c r="P10" s="20" t="s">
        <v>404</v>
      </c>
      <c r="Q10" s="18" t="n">
        <v>562.08378723</v>
      </c>
      <c r="R10" s="20" t="n">
        <v>16.14932357</v>
      </c>
    </row>
    <row r="11" spans="1:18">
      <c r="A11" s="15" t="s">
        <v>408</v>
      </c>
      <c r="B11" s="17" t="n">
        <v>7053</v>
      </c>
      <c r="C11" s="18">
        <f>(175.0/B11*100)</f>
        <v/>
      </c>
      <c r="D11" s="19" t="n">
        <v>6878</v>
      </c>
      <c r="E11" s="18" t="n">
        <v>466.39892463</v>
      </c>
      <c r="F11" s="20" t="n">
        <v>4.82469354</v>
      </c>
      <c r="G11" s="18" t="n">
        <v>451.71827118</v>
      </c>
      <c r="H11" s="20" t="n">
        <v>4.54475231</v>
      </c>
      <c r="I11" s="18" t="s">
        <v>404</v>
      </c>
      <c r="J11" s="20" t="s">
        <v>404</v>
      </c>
      <c r="K11" s="18" t="s">
        <v>404</v>
      </c>
      <c r="L11" s="20" t="s">
        <v>404</v>
      </c>
      <c r="M11" s="18" t="s">
        <v>404</v>
      </c>
      <c r="N11" s="20" t="s">
        <v>404</v>
      </c>
      <c r="O11" s="18" t="s">
        <v>404</v>
      </c>
      <c r="P11" s="20" t="s">
        <v>404</v>
      </c>
      <c r="Q11" s="18" t="n">
        <v>447.06353383</v>
      </c>
      <c r="R11" s="20" t="n">
        <v>13.52621414</v>
      </c>
    </row>
    <row r="12" spans="1:18">
      <c r="A12" s="15" t="s">
        <v>409</v>
      </c>
      <c r="B12" s="17" t="n">
        <v>6894</v>
      </c>
      <c r="C12" s="18">
        <f>(106.0/B12*100)</f>
        <v/>
      </c>
      <c r="D12" s="19" t="n">
        <v>6788</v>
      </c>
      <c r="E12" s="18" t="n">
        <v>508.88176972</v>
      </c>
      <c r="F12" s="20" t="n">
        <v>6.12326859</v>
      </c>
      <c r="G12" s="18" t="n">
        <v>478.75986155</v>
      </c>
      <c r="H12" s="20" t="n">
        <v>3.28301652</v>
      </c>
      <c r="I12" s="18" t="s">
        <v>404</v>
      </c>
      <c r="J12" s="20" t="s">
        <v>404</v>
      </c>
      <c r="K12" s="18" t="s">
        <v>404</v>
      </c>
      <c r="L12" s="20" t="s">
        <v>404</v>
      </c>
      <c r="M12" s="18" t="s">
        <v>404</v>
      </c>
      <c r="N12" s="20" t="s">
        <v>404</v>
      </c>
      <c r="O12" s="18" t="s">
        <v>404</v>
      </c>
      <c r="P12" s="20" t="s">
        <v>404</v>
      </c>
      <c r="Q12" s="18" t="n">
        <v>411.46498449</v>
      </c>
      <c r="R12" s="20" t="n">
        <v>16.3175426</v>
      </c>
    </row>
    <row r="13" spans="1:18">
      <c r="A13" s="15" t="s">
        <v>410</v>
      </c>
      <c r="B13" s="17" t="n">
        <v>7161</v>
      </c>
      <c r="C13" s="18">
        <f>(1175.0/B13*100)</f>
        <v/>
      </c>
      <c r="D13" s="19" t="n">
        <v>5986</v>
      </c>
      <c r="E13" s="18" t="n">
        <v>490.57948326</v>
      </c>
      <c r="F13" s="20" t="n">
        <v>4.98565504</v>
      </c>
      <c r="G13" s="18" t="n">
        <v>507.26054219</v>
      </c>
      <c r="H13" s="20" t="n">
        <v>3.35919765</v>
      </c>
      <c r="I13" s="18" t="s">
        <v>404</v>
      </c>
      <c r="J13" s="20" t="s">
        <v>404</v>
      </c>
      <c r="K13" s="18" t="s">
        <v>404</v>
      </c>
      <c r="L13" s="20" t="s">
        <v>404</v>
      </c>
      <c r="M13" s="18" t="s">
        <v>404</v>
      </c>
      <c r="N13" s="20" t="s">
        <v>404</v>
      </c>
      <c r="O13" s="18" t="s">
        <v>404</v>
      </c>
      <c r="P13" s="20" t="s">
        <v>404</v>
      </c>
      <c r="Q13" s="18" t="n">
        <v>500.6376109</v>
      </c>
      <c r="R13" s="20" t="n">
        <v>7.02310706</v>
      </c>
    </row>
    <row r="14" spans="1:18">
      <c r="A14" s="15" t="s">
        <v>411</v>
      </c>
      <c r="B14" s="17" t="n">
        <v>5587</v>
      </c>
      <c r="C14" s="18">
        <f>(0.0/B14*100)</f>
        <v/>
      </c>
      <c r="D14" s="19" t="n">
        <v>5587</v>
      </c>
      <c r="E14" s="18" t="n">
        <v>522.72011681</v>
      </c>
      <c r="F14" s="20" t="n">
        <v>4.46906715</v>
      </c>
      <c r="G14" s="18" t="n">
        <v>518.08283262</v>
      </c>
      <c r="H14" s="20" t="n">
        <v>2.73887551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526.31949489</v>
      </c>
      <c r="F15" s="20" t="n">
        <v>11.00441519</v>
      </c>
      <c r="G15" s="18" t="n">
        <v>526.3566131</v>
      </c>
      <c r="H15" s="20" t="n">
        <v>2.68813732</v>
      </c>
      <c r="I15" s="18" t="s">
        <v>404</v>
      </c>
      <c r="J15" s="20" t="s">
        <v>404</v>
      </c>
      <c r="K15" s="18" t="s">
        <v>404</v>
      </c>
      <c r="L15" s="20" t="s">
        <v>404</v>
      </c>
      <c r="M15" s="18" t="s">
        <v>404</v>
      </c>
      <c r="N15" s="20" t="s">
        <v>404</v>
      </c>
      <c r="O15" s="18" t="s">
        <v>404</v>
      </c>
      <c r="P15" s="20" t="s">
        <v>404</v>
      </c>
      <c r="Q15" s="18" t="n">
        <v>529.05850328</v>
      </c>
      <c r="R15" s="20" t="n">
        <v>29.41955947</v>
      </c>
    </row>
    <row r="16" spans="1:18">
      <c r="A16" s="15" t="s">
        <v>413</v>
      </c>
      <c r="B16" s="17" t="n">
        <v>6108</v>
      </c>
      <c r="C16" s="18">
        <f>(495.0/B16*100)</f>
        <v/>
      </c>
      <c r="D16" s="19" t="n">
        <v>5613</v>
      </c>
      <c r="E16" s="18" t="n">
        <v>499.24448502</v>
      </c>
      <c r="F16" s="20" t="n">
        <v>5.27938948</v>
      </c>
      <c r="G16" s="18" t="n">
        <v>507.94438623</v>
      </c>
      <c r="H16" s="20" t="n">
        <v>7.07782881</v>
      </c>
      <c r="I16" s="18" t="s">
        <v>404</v>
      </c>
      <c r="J16" s="20" t="s">
        <v>404</v>
      </c>
      <c r="K16" s="18" t="s">
        <v>404</v>
      </c>
      <c r="L16" s="20" t="s">
        <v>404</v>
      </c>
      <c r="M16" s="18" t="s">
        <v>404</v>
      </c>
      <c r="N16" s="20" t="s">
        <v>404</v>
      </c>
      <c r="O16" s="18" t="s">
        <v>404</v>
      </c>
      <c r="P16" s="20" t="s">
        <v>404</v>
      </c>
      <c r="Q16" s="18" t="n">
        <v>453.94331124</v>
      </c>
      <c r="R16" s="20" t="n">
        <v>45.43344264</v>
      </c>
    </row>
    <row r="17" spans="1:18">
      <c r="A17" s="15" t="s">
        <v>414</v>
      </c>
      <c r="B17" s="17" t="n">
        <v>6504</v>
      </c>
      <c r="C17" s="18">
        <f>(1325.0/B17*100)</f>
        <v/>
      </c>
      <c r="D17" s="19" t="n">
        <v>5179</v>
      </c>
      <c r="E17" s="18" t="n">
        <v>545.90338849</v>
      </c>
      <c r="F17" s="20" t="n">
        <v>11.28388403</v>
      </c>
      <c r="G17" s="18" t="n">
        <v>501.68045811</v>
      </c>
      <c r="H17" s="20" t="n">
        <v>4.44803936</v>
      </c>
      <c r="I17" s="18" t="s">
        <v>404</v>
      </c>
      <c r="J17" s="20" t="s">
        <v>404</v>
      </c>
      <c r="K17" s="18" t="s">
        <v>404</v>
      </c>
      <c r="L17" s="20" t="s">
        <v>404</v>
      </c>
      <c r="M17" s="18" t="s">
        <v>404</v>
      </c>
      <c r="N17" s="20" t="s">
        <v>404</v>
      </c>
      <c r="O17" s="18" t="s">
        <v>404</v>
      </c>
      <c r="P17" s="20" t="s">
        <v>404</v>
      </c>
      <c r="Q17" s="18" t="n">
        <v>550.11240217</v>
      </c>
      <c r="R17" s="20" t="n">
        <v>17.6775345</v>
      </c>
    </row>
    <row r="18" spans="1:18">
      <c r="A18" s="15" t="s">
        <v>415</v>
      </c>
      <c r="B18" s="17" t="n">
        <v>5532</v>
      </c>
      <c r="C18" s="18">
        <f>(0.0/B18*100)</f>
        <v/>
      </c>
      <c r="D18" s="19" t="n">
        <v>5532</v>
      </c>
      <c r="E18" s="18" t="n">
        <v>503.52264229</v>
      </c>
      <c r="F18" s="20" t="n">
        <v>5.90409983</v>
      </c>
      <c r="G18" s="18" t="n">
        <v>450.00374337</v>
      </c>
      <c r="H18" s="20" t="n">
        <v>6.27953484</v>
      </c>
      <c r="I18" s="18" t="s">
        <v>404</v>
      </c>
      <c r="J18" s="20" t="s">
        <v>404</v>
      </c>
      <c r="K18" s="18" t="s">
        <v>404</v>
      </c>
      <c r="L18" s="20" t="s">
        <v>404</v>
      </c>
      <c r="M18" s="18" t="s">
        <v>404</v>
      </c>
      <c r="N18" s="20" t="s">
        <v>404</v>
      </c>
      <c r="O18" s="18" t="s">
        <v>404</v>
      </c>
      <c r="P18" s="20" t="s">
        <v>404</v>
      </c>
      <c r="Q18" s="18" t="n">
        <v>456.21105195</v>
      </c>
      <c r="R18" s="20" t="n">
        <v>24.13336996</v>
      </c>
    </row>
    <row r="19" spans="1:18">
      <c r="A19" s="15" t="s">
        <v>416</v>
      </c>
      <c r="B19" s="17" t="n">
        <v>5658</v>
      </c>
      <c r="C19" s="18">
        <f>(327.0/B19*100)</f>
        <v/>
      </c>
      <c r="D19" s="19" t="n">
        <v>5331</v>
      </c>
      <c r="E19" s="18" t="n">
        <v>498.56833148</v>
      </c>
      <c r="F19" s="20" t="n">
        <v>6.89692263</v>
      </c>
      <c r="G19" s="18" t="n">
        <v>454.47506666</v>
      </c>
      <c r="H19" s="20" t="n">
        <v>5.04628918</v>
      </c>
      <c r="I19" s="18" t="s">
        <v>404</v>
      </c>
      <c r="J19" s="20" t="s">
        <v>404</v>
      </c>
      <c r="K19" s="18" t="s">
        <v>404</v>
      </c>
      <c r="L19" s="20" t="s">
        <v>404</v>
      </c>
      <c r="M19" s="18" t="s">
        <v>404</v>
      </c>
      <c r="N19" s="20" t="s">
        <v>404</v>
      </c>
      <c r="O19" s="18" t="s">
        <v>404</v>
      </c>
      <c r="P19" s="20" t="s">
        <v>404</v>
      </c>
      <c r="Q19" s="18" t="n">
        <v>492.57626899</v>
      </c>
      <c r="R19" s="20" t="n">
        <v>33.08454716</v>
      </c>
    </row>
    <row r="20" spans="1:18">
      <c r="A20" s="15" t="s">
        <v>417</v>
      </c>
      <c r="B20" s="17" t="n">
        <v>3371</v>
      </c>
      <c r="C20" s="18">
        <f>(24.0/B20*100)</f>
        <v/>
      </c>
      <c r="D20" s="19" t="n">
        <v>3347</v>
      </c>
      <c r="E20" s="18" t="n">
        <v>476.08422502</v>
      </c>
      <c r="F20" s="20" t="n">
        <v>3.37138846</v>
      </c>
      <c r="G20" s="18" t="n">
        <v>485.17223328</v>
      </c>
      <c r="H20" s="20" t="n">
        <v>2.26956599</v>
      </c>
      <c r="I20" s="18" t="s">
        <v>404</v>
      </c>
      <c r="J20" s="20" t="s">
        <v>404</v>
      </c>
      <c r="K20" s="18" t="s">
        <v>404</v>
      </c>
      <c r="L20" s="20" t="s">
        <v>404</v>
      </c>
      <c r="M20" s="18" t="s">
        <v>404</v>
      </c>
      <c r="N20" s="20" t="s">
        <v>404</v>
      </c>
      <c r="O20" s="18" t="s">
        <v>404</v>
      </c>
      <c r="P20" s="20" t="s">
        <v>404</v>
      </c>
      <c r="Q20" s="18" t="n">
        <v>457.2065397</v>
      </c>
      <c r="R20" s="20" t="n">
        <v>8.618583879999999</v>
      </c>
    </row>
    <row r="21" spans="1:18">
      <c r="A21" s="15" t="s">
        <v>418</v>
      </c>
      <c r="B21" s="17" t="n">
        <v>5741</v>
      </c>
      <c r="C21" s="18">
        <f>(0.0/B21*100)</f>
        <v/>
      </c>
      <c r="D21" s="19" t="n">
        <v>5741</v>
      </c>
      <c r="E21" s="18" t="n">
        <v>530.7852662499999</v>
      </c>
      <c r="F21" s="20" t="n">
        <v>3.92107308</v>
      </c>
      <c r="G21" s="18" t="n">
        <v>516.59761439</v>
      </c>
      <c r="H21" s="20" t="n">
        <v>3.77106433</v>
      </c>
      <c r="I21" s="18" t="s">
        <v>404</v>
      </c>
      <c r="J21" s="20" t="s">
        <v>404</v>
      </c>
      <c r="K21" s="18" t="s">
        <v>404</v>
      </c>
      <c r="L21" s="20" t="s">
        <v>404</v>
      </c>
      <c r="M21" s="18" t="s">
        <v>404</v>
      </c>
      <c r="N21" s="20" t="s">
        <v>404</v>
      </c>
      <c r="O21" s="18" t="s">
        <v>404</v>
      </c>
      <c r="P21" s="20" t="s">
        <v>404</v>
      </c>
      <c r="Q21" s="18" t="n">
        <v>514.86519901</v>
      </c>
      <c r="R21" s="20" t="n">
        <v>7.55395682</v>
      </c>
    </row>
    <row r="22" spans="1:18">
      <c r="A22" s="15" t="s">
        <v>419</v>
      </c>
      <c r="B22" s="17" t="n">
        <v>6598</v>
      </c>
      <c r="C22" s="18">
        <f>(0.0/B22*100)</f>
        <v/>
      </c>
      <c r="D22" s="19" t="n">
        <v>6598</v>
      </c>
      <c r="E22" s="18" t="n">
        <v>492.892964</v>
      </c>
      <c r="F22" s="20" t="n">
        <v>5.80518413</v>
      </c>
      <c r="G22" s="18" t="n">
        <v>464.52300641</v>
      </c>
      <c r="H22" s="20" t="n">
        <v>7.31551807</v>
      </c>
      <c r="I22" s="18" t="s">
        <v>404</v>
      </c>
      <c r="J22" s="20" t="s">
        <v>404</v>
      </c>
      <c r="K22" s="18" t="s">
        <v>404</v>
      </c>
      <c r="L22" s="20" t="s">
        <v>404</v>
      </c>
      <c r="M22" s="18" t="s">
        <v>404</v>
      </c>
      <c r="N22" s="20" t="s">
        <v>404</v>
      </c>
      <c r="O22" s="18" t="s">
        <v>404</v>
      </c>
      <c r="P22" s="20" t="s">
        <v>404</v>
      </c>
      <c r="Q22" s="18" t="n">
        <v>488.14976963</v>
      </c>
      <c r="R22" s="20" t="n">
        <v>28.03382527</v>
      </c>
    </row>
    <row r="23" spans="1:18">
      <c r="A23" s="15" t="s">
        <v>420</v>
      </c>
      <c r="B23" s="17" t="n">
        <v>11583</v>
      </c>
      <c r="C23" s="18">
        <f>(3194.0/B23*100)</f>
        <v/>
      </c>
      <c r="D23" s="19" t="n">
        <v>8389</v>
      </c>
      <c r="E23" s="18" t="n">
        <v>493.25467836</v>
      </c>
      <c r="F23" s="20" t="n">
        <v>6.86594818</v>
      </c>
      <c r="G23" s="18" t="n">
        <v>487.42060176</v>
      </c>
      <c r="H23" s="20" t="n">
        <v>5.15367651</v>
      </c>
      <c r="I23" s="18" t="s">
        <v>404</v>
      </c>
      <c r="J23" s="20" t="s">
        <v>404</v>
      </c>
      <c r="K23" s="18" t="s">
        <v>404</v>
      </c>
      <c r="L23" s="20" t="s">
        <v>404</v>
      </c>
      <c r="M23" s="18" t="s">
        <v>404</v>
      </c>
      <c r="N23" s="20" t="s">
        <v>404</v>
      </c>
      <c r="O23" s="18" t="s">
        <v>404</v>
      </c>
      <c r="P23" s="20" t="s">
        <v>404</v>
      </c>
      <c r="Q23" s="18" t="n">
        <v>469.95157896</v>
      </c>
      <c r="R23" s="20" t="n">
        <v>21.27054742</v>
      </c>
    </row>
    <row r="24" spans="1:18">
      <c r="A24" s="15" t="s">
        <v>421</v>
      </c>
      <c r="B24" s="17" t="n">
        <v>6647</v>
      </c>
      <c r="C24" s="18">
        <f>(0.0/B24*100)</f>
        <v/>
      </c>
      <c r="D24" s="19" t="n">
        <v>6647</v>
      </c>
      <c r="E24" s="18" t="n">
        <v>501.50588507</v>
      </c>
      <c r="F24" s="20" t="n">
        <v>20.59194742</v>
      </c>
      <c r="G24" s="18" t="n">
        <v>516.50231335</v>
      </c>
      <c r="H24" s="20" t="n">
        <v>3.25816851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521.90973292</v>
      </c>
      <c r="F25" s="20" t="n">
        <v>5.52807208</v>
      </c>
      <c r="G25" s="18" t="n">
        <v>512.73777603</v>
      </c>
      <c r="H25" s="20" t="n">
        <v>5.25129572</v>
      </c>
      <c r="I25" s="18" t="s">
        <v>404</v>
      </c>
      <c r="J25" s="20" t="s">
        <v>404</v>
      </c>
      <c r="K25" s="18" t="s">
        <v>404</v>
      </c>
      <c r="L25" s="20" t="s">
        <v>404</v>
      </c>
      <c r="M25" s="18" t="s">
        <v>404</v>
      </c>
      <c r="N25" s="20" t="s">
        <v>404</v>
      </c>
      <c r="O25" s="18" t="s">
        <v>404</v>
      </c>
      <c r="P25" s="20" t="s">
        <v>404</v>
      </c>
      <c r="Q25" s="18" t="n">
        <v>532.03706471</v>
      </c>
      <c r="R25" s="20" t="n">
        <v>7.17396911</v>
      </c>
    </row>
    <row r="26" spans="1:18">
      <c r="A26" s="15" t="s">
        <v>423</v>
      </c>
      <c r="B26" s="17" t="n">
        <v>4869</v>
      </c>
      <c r="C26" s="18">
        <f>(11.0/B26*100)</f>
        <v/>
      </c>
      <c r="D26" s="19" t="n">
        <v>4858</v>
      </c>
      <c r="E26" s="18" t="n">
        <v>490.46288802</v>
      </c>
      <c r="F26" s="20" t="n">
        <v>4.59216744</v>
      </c>
      <c r="G26" s="18" t="n">
        <v>485.67362247</v>
      </c>
      <c r="H26" s="20" t="n">
        <v>2.4903824</v>
      </c>
      <c r="I26" s="18" t="s">
        <v>404</v>
      </c>
      <c r="J26" s="20" t="s">
        <v>404</v>
      </c>
      <c r="K26" s="18" t="s">
        <v>404</v>
      </c>
      <c r="L26" s="20" t="s">
        <v>404</v>
      </c>
      <c r="M26" s="18" t="s">
        <v>404</v>
      </c>
      <c r="N26" s="20" t="s">
        <v>404</v>
      </c>
      <c r="O26" s="18" t="s">
        <v>404</v>
      </c>
      <c r="P26" s="20" t="s">
        <v>404</v>
      </c>
      <c r="Q26" s="18" t="n">
        <v>513.22510658</v>
      </c>
      <c r="R26" s="20" t="n">
        <v>14.97443994</v>
      </c>
    </row>
    <row r="27" spans="1:18">
      <c r="A27" s="15" t="s">
        <v>424</v>
      </c>
      <c r="B27" s="17" t="n">
        <v>5299</v>
      </c>
      <c r="C27" s="18">
        <f>(0.0/B27*100)</f>
        <v/>
      </c>
      <c r="D27" s="19" t="n">
        <v>5299</v>
      </c>
      <c r="E27" s="18" t="n">
        <v>496.29013332</v>
      </c>
      <c r="F27" s="20" t="n">
        <v>2.3238496</v>
      </c>
      <c r="G27" s="18" t="n">
        <v>473.47701653</v>
      </c>
      <c r="H27" s="20" t="n">
        <v>1.47795307</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435.27631753</v>
      </c>
      <c r="F28" s="20" t="n">
        <v>5.33126015</v>
      </c>
      <c r="G28" s="18" t="n">
        <v>418.28979673</v>
      </c>
      <c r="H28" s="20" t="n">
        <v>3.24216163</v>
      </c>
      <c r="I28" s="18" t="s">
        <v>404</v>
      </c>
      <c r="J28" s="20" t="s">
        <v>404</v>
      </c>
      <c r="K28" s="18" t="s">
        <v>404</v>
      </c>
      <c r="L28" s="20" t="s">
        <v>404</v>
      </c>
      <c r="M28" s="18" t="s">
        <v>404</v>
      </c>
      <c r="N28" s="20" t="s">
        <v>404</v>
      </c>
      <c r="O28" s="18" t="s">
        <v>404</v>
      </c>
      <c r="P28" s="20" t="s">
        <v>404</v>
      </c>
      <c r="Q28" s="18" t="n">
        <v>392.26054853</v>
      </c>
      <c r="R28" s="20" t="n">
        <v>41.56425956</v>
      </c>
    </row>
    <row r="29" spans="1:18">
      <c r="A29" s="15" t="s">
        <v>426</v>
      </c>
      <c r="B29" s="17" t="n">
        <v>5385</v>
      </c>
      <c r="C29" s="18">
        <f>(1123.0/B29*100)</f>
        <v/>
      </c>
      <c r="D29" s="19" t="n">
        <v>4262</v>
      </c>
      <c r="E29" s="18" t="n">
        <v>509.44077865</v>
      </c>
      <c r="F29" s="20" t="n">
        <v>6.47415608</v>
      </c>
      <c r="G29" s="18" t="n">
        <v>499.00679704</v>
      </c>
      <c r="H29" s="20" t="n">
        <v>15.59300473</v>
      </c>
      <c r="I29" s="18" t="s">
        <v>404</v>
      </c>
      <c r="J29" s="20" t="s">
        <v>404</v>
      </c>
      <c r="K29" s="18" t="s">
        <v>404</v>
      </c>
      <c r="L29" s="20" t="s">
        <v>404</v>
      </c>
      <c r="M29" s="18" t="s">
        <v>404</v>
      </c>
      <c r="N29" s="20" t="s">
        <v>404</v>
      </c>
      <c r="O29" s="18" t="s">
        <v>404</v>
      </c>
      <c r="P29" s="20" t="s">
        <v>404</v>
      </c>
      <c r="Q29" s="18" t="n">
        <v>486.1554776</v>
      </c>
      <c r="R29" s="20" t="n">
        <v>11.52480545</v>
      </c>
    </row>
    <row r="30" spans="1:18">
      <c r="A30" s="15" t="s">
        <v>427</v>
      </c>
      <c r="B30" s="17" t="n">
        <v>4520</v>
      </c>
      <c r="C30" s="18">
        <f>(1053.0/B30*100)</f>
        <v/>
      </c>
      <c r="D30" s="19" t="n">
        <v>3467</v>
      </c>
      <c r="E30" s="18" t="n">
        <v>510.21112854</v>
      </c>
      <c r="F30" s="20" t="n">
        <v>3.4601761</v>
      </c>
      <c r="G30" s="18" t="n">
        <v>517.91914053</v>
      </c>
      <c r="H30" s="20" t="n">
        <v>9.189032920000001</v>
      </c>
      <c r="I30" s="18" t="s">
        <v>404</v>
      </c>
      <c r="J30" s="20" t="s">
        <v>404</v>
      </c>
      <c r="K30" s="18" t="s">
        <v>404</v>
      </c>
      <c r="L30" s="20" t="s">
        <v>404</v>
      </c>
      <c r="M30" s="18" t="s">
        <v>404</v>
      </c>
      <c r="N30" s="20" t="s">
        <v>404</v>
      </c>
      <c r="O30" s="18" t="s">
        <v>404</v>
      </c>
      <c r="P30" s="20" t="s">
        <v>404</v>
      </c>
      <c r="Q30" s="18" t="n">
        <v>466.27942076</v>
      </c>
      <c r="R30" s="20" t="n">
        <v>11.42206963</v>
      </c>
    </row>
    <row r="31" spans="1:18">
      <c r="A31" s="15" t="s">
        <v>428</v>
      </c>
      <c r="B31" s="17" t="n">
        <v>5456</v>
      </c>
      <c r="C31" s="18">
        <f>(502.0/B31*100)</f>
        <v/>
      </c>
      <c r="D31" s="19" t="n">
        <v>4954</v>
      </c>
      <c r="E31" s="18" t="n">
        <v>518.17531927</v>
      </c>
      <c r="F31" s="20" t="n">
        <v>3.36101172</v>
      </c>
      <c r="G31" s="18" t="n">
        <v>506.10361928</v>
      </c>
      <c r="H31" s="20" t="n">
        <v>5.24943413</v>
      </c>
      <c r="I31" s="18" t="s">
        <v>404</v>
      </c>
      <c r="J31" s="20" t="s">
        <v>404</v>
      </c>
      <c r="K31" s="18" t="s">
        <v>404</v>
      </c>
      <c r="L31" s="20" t="s">
        <v>404</v>
      </c>
      <c r="M31" s="18" t="s">
        <v>404</v>
      </c>
      <c r="N31" s="20" t="s">
        <v>404</v>
      </c>
      <c r="O31" s="18" t="s">
        <v>404</v>
      </c>
      <c r="P31" s="20" t="s">
        <v>404</v>
      </c>
      <c r="Q31" s="18" t="n">
        <v>505.15244685</v>
      </c>
      <c r="R31" s="20" t="n">
        <v>10.10831007</v>
      </c>
    </row>
    <row r="32" spans="1:18">
      <c r="A32" s="15" t="s">
        <v>429</v>
      </c>
      <c r="B32" s="17" t="n">
        <v>4478</v>
      </c>
      <c r="C32" s="18">
        <f>(0.0/B32*100)</f>
        <v/>
      </c>
      <c r="D32" s="19" t="n">
        <v>4478</v>
      </c>
      <c r="E32" s="18" t="n">
        <v>511.52721948</v>
      </c>
      <c r="F32" s="20" t="n">
        <v>3.9437732</v>
      </c>
      <c r="G32" s="18" t="n">
        <v>499.04027214</v>
      </c>
      <c r="H32" s="20" t="n">
        <v>3.91303762</v>
      </c>
      <c r="I32" s="18" t="s">
        <v>404</v>
      </c>
      <c r="J32" s="20" t="s">
        <v>404</v>
      </c>
      <c r="K32" s="18" t="s">
        <v>404</v>
      </c>
      <c r="L32" s="20" t="s">
        <v>404</v>
      </c>
      <c r="M32" s="18" t="s">
        <v>404</v>
      </c>
      <c r="N32" s="20" t="s">
        <v>404</v>
      </c>
      <c r="O32" s="18" t="s">
        <v>404</v>
      </c>
      <c r="P32" s="20" t="s">
        <v>404</v>
      </c>
      <c r="Q32" s="18" t="n">
        <v>520.99971357</v>
      </c>
      <c r="R32" s="20" t="n">
        <v>15.06199448</v>
      </c>
    </row>
    <row r="33" spans="1:18">
      <c r="A33" s="15" t="s">
        <v>430</v>
      </c>
      <c r="B33" s="17" t="n">
        <v>7325</v>
      </c>
      <c r="C33" s="18">
        <f>(29.0/B33*100)</f>
        <v/>
      </c>
      <c r="D33" s="19" t="n">
        <v>7296</v>
      </c>
      <c r="E33" s="18" t="n">
        <v>500.31640348</v>
      </c>
      <c r="F33" s="20" t="n">
        <v>3.98296922</v>
      </c>
      <c r="G33" s="18" t="n">
        <v>493.37963344</v>
      </c>
      <c r="H33" s="20" t="n">
        <v>5.76684032</v>
      </c>
      <c r="I33" s="18" t="s">
        <v>404</v>
      </c>
      <c r="J33" s="20" t="s">
        <v>404</v>
      </c>
      <c r="K33" s="18" t="s">
        <v>404</v>
      </c>
      <c r="L33" s="20" t="s">
        <v>404</v>
      </c>
      <c r="M33" s="18" t="s">
        <v>404</v>
      </c>
      <c r="N33" s="20" t="s">
        <v>404</v>
      </c>
      <c r="O33" s="18" t="s">
        <v>404</v>
      </c>
      <c r="P33" s="20" t="s">
        <v>404</v>
      </c>
      <c r="Q33" s="18" t="n">
        <v>473.42522199</v>
      </c>
      <c r="R33" s="20" t="n">
        <v>11.94411467</v>
      </c>
    </row>
    <row r="34" spans="1:18">
      <c r="A34" s="15" t="s">
        <v>431</v>
      </c>
      <c r="B34" s="17" t="n">
        <v>6350</v>
      </c>
      <c r="C34" s="18">
        <f>(0.0/B34*100)</f>
        <v/>
      </c>
      <c r="D34" s="19" t="n">
        <v>6350</v>
      </c>
      <c r="E34" s="18" t="n">
        <v>457.27566479</v>
      </c>
      <c r="F34" s="20" t="n">
        <v>4.55374783</v>
      </c>
      <c r="G34" s="18" t="n">
        <v>440.48419313</v>
      </c>
      <c r="H34" s="20" t="n">
        <v>10.89154745</v>
      </c>
      <c r="I34" s="18" t="s">
        <v>404</v>
      </c>
      <c r="J34" s="20" t="s">
        <v>404</v>
      </c>
      <c r="K34" s="18" t="s">
        <v>404</v>
      </c>
      <c r="L34" s="20" t="s">
        <v>404</v>
      </c>
      <c r="M34" s="18" t="s">
        <v>404</v>
      </c>
      <c r="N34" s="20" t="s">
        <v>404</v>
      </c>
      <c r="O34" s="18" t="s">
        <v>404</v>
      </c>
      <c r="P34" s="20" t="s">
        <v>404</v>
      </c>
      <c r="Q34" s="18" t="n">
        <v>410.60952887</v>
      </c>
      <c r="R34" s="20" t="n">
        <v>18.77597998</v>
      </c>
    </row>
    <row r="35" spans="1:18">
      <c r="A35" s="15" t="s">
        <v>432</v>
      </c>
      <c r="B35" s="17" t="n">
        <v>6406</v>
      </c>
      <c r="C35" s="18">
        <f>(443.0/B35*100)</f>
        <v/>
      </c>
      <c r="D35" s="19" t="n">
        <v>5963</v>
      </c>
      <c r="E35" s="18" t="n">
        <v>513.9504026</v>
      </c>
      <c r="F35" s="20" t="n">
        <v>1.68741559</v>
      </c>
      <c r="G35" s="18" t="n">
        <v>496.09575947</v>
      </c>
      <c r="H35" s="20" t="n">
        <v>2.67635284</v>
      </c>
      <c r="I35" s="18" t="s">
        <v>404</v>
      </c>
      <c r="J35" s="20" t="s">
        <v>404</v>
      </c>
      <c r="K35" s="18" t="s">
        <v>404</v>
      </c>
      <c r="L35" s="20" t="s">
        <v>404</v>
      </c>
      <c r="M35" s="18" t="s">
        <v>404</v>
      </c>
      <c r="N35" s="20" t="s">
        <v>404</v>
      </c>
      <c r="O35" s="18" t="s">
        <v>404</v>
      </c>
      <c r="P35" s="20" t="s">
        <v>404</v>
      </c>
      <c r="Q35" s="18" t="n">
        <v>493.36489336</v>
      </c>
      <c r="R35" s="20" t="n">
        <v>9.51672827</v>
      </c>
    </row>
    <row r="36" spans="1:18">
      <c r="A36" s="15" t="s">
        <v>433</v>
      </c>
      <c r="B36" s="17" t="n">
        <v>6736</v>
      </c>
      <c r="C36" s="18">
        <f>(10.0/B36*100)</f>
        <v/>
      </c>
      <c r="D36" s="19" t="n">
        <v>6726</v>
      </c>
      <c r="E36" s="18" t="n">
        <v>500.716019</v>
      </c>
      <c r="F36" s="20" t="n">
        <v>5.59428613</v>
      </c>
      <c r="G36" s="18" t="n">
        <v>494.21273455</v>
      </c>
      <c r="H36" s="20" t="n">
        <v>2.65593059</v>
      </c>
      <c r="I36" s="18" t="s">
        <v>404</v>
      </c>
      <c r="J36" s="20" t="s">
        <v>404</v>
      </c>
      <c r="K36" s="18" t="s">
        <v>404</v>
      </c>
      <c r="L36" s="20" t="s">
        <v>404</v>
      </c>
      <c r="M36" s="18" t="s">
        <v>404</v>
      </c>
      <c r="N36" s="20" t="s">
        <v>404</v>
      </c>
      <c r="O36" s="18" t="s">
        <v>404</v>
      </c>
      <c r="P36" s="20" t="s">
        <v>404</v>
      </c>
      <c r="Q36" s="18" t="n">
        <v>497.26468356</v>
      </c>
      <c r="R36" s="20" t="n">
        <v>5.92620498</v>
      </c>
    </row>
    <row r="37" spans="1:18">
      <c r="A37" s="15" t="s">
        <v>434</v>
      </c>
      <c r="B37" s="17" t="n">
        <v>5458</v>
      </c>
      <c r="C37" s="18">
        <f>(0.0/B37*100)</f>
        <v/>
      </c>
      <c r="D37" s="19" t="n">
        <v>5458</v>
      </c>
      <c r="E37" s="18" t="n">
        <v>503.86827359</v>
      </c>
      <c r="F37" s="20" t="n">
        <v>4.08602236</v>
      </c>
      <c r="G37" s="18" t="n">
        <v>493.17095722</v>
      </c>
      <c r="H37" s="20" t="n">
        <v>6.35284411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496.07688306</v>
      </c>
      <c r="F38" s="20" t="n">
        <v>16.30735408</v>
      </c>
      <c r="G38" s="18" t="n">
        <v>491.17888714</v>
      </c>
      <c r="H38" s="20" t="n">
        <v>3.30741429</v>
      </c>
      <c r="I38" s="18" t="s">
        <v>404</v>
      </c>
      <c r="J38" s="20" t="s">
        <v>404</v>
      </c>
      <c r="K38" s="18" t="s">
        <v>404</v>
      </c>
      <c r="L38" s="20" t="s">
        <v>404</v>
      </c>
      <c r="M38" s="18" t="s">
        <v>404</v>
      </c>
      <c r="N38" s="20" t="s">
        <v>404</v>
      </c>
      <c r="O38" s="18" t="s">
        <v>404</v>
      </c>
      <c r="P38" s="20" t="s">
        <v>404</v>
      </c>
      <c r="Q38" s="18" t="n">
        <v>514.85836336</v>
      </c>
      <c r="R38" s="20" t="n">
        <v>32.12456074</v>
      </c>
    </row>
    <row r="39" spans="1:18">
      <c r="A39" s="15" t="s">
        <v>436</v>
      </c>
      <c r="B39" s="17" t="n">
        <v>5895</v>
      </c>
      <c r="C39" s="18">
        <f>(0.0/B39*100)</f>
        <v/>
      </c>
      <c r="D39" s="19" t="n">
        <v>5895</v>
      </c>
      <c r="E39" s="18" t="n">
        <v>436.95459102</v>
      </c>
      <c r="F39" s="20" t="n">
        <v>5.77448826</v>
      </c>
      <c r="G39" s="18" t="n">
        <v>415.83224107</v>
      </c>
      <c r="H39" s="20" t="n">
        <v>7.01725193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501.73655708</v>
      </c>
      <c r="F40" s="20" t="n">
        <v>3.68603809</v>
      </c>
      <c r="G40" s="18" t="n">
        <v>490.10567834</v>
      </c>
      <c r="H40" s="20" t="n">
        <v>6.10207013</v>
      </c>
      <c r="I40" s="18" t="s">
        <v>404</v>
      </c>
      <c r="J40" s="20" t="s">
        <v>404</v>
      </c>
      <c r="K40" s="18" t="s">
        <v>404</v>
      </c>
      <c r="L40" s="20" t="s">
        <v>404</v>
      </c>
      <c r="M40" s="18" t="s">
        <v>404</v>
      </c>
      <c r="N40" s="20" t="s">
        <v>404</v>
      </c>
      <c r="O40" s="18" t="s">
        <v>404</v>
      </c>
      <c r="P40" s="20" t="s">
        <v>404</v>
      </c>
      <c r="Q40" s="18" t="n">
        <v>489.84547152</v>
      </c>
      <c r="R40" s="20" t="n">
        <v>6.54353641</v>
      </c>
    </row>
    <row r="41" spans="1:18">
      <c r="A41" s="15" t="s">
        <v>438</v>
      </c>
      <c r="B41" s="17" t="n">
        <v>5712</v>
      </c>
      <c r="C41" s="18">
        <f>(99.0/B41*100)</f>
        <v/>
      </c>
      <c r="D41" s="19" t="n">
        <v>5613</v>
      </c>
      <c r="E41" s="18" t="n">
        <v>498.26265916</v>
      </c>
      <c r="F41" s="20" t="n">
        <v>3.61896153</v>
      </c>
      <c r="G41" s="18" t="n">
        <v>489.96895921</v>
      </c>
      <c r="H41" s="20" t="n">
        <v>14.78671695</v>
      </c>
      <c r="I41" s="18" t="s">
        <v>404</v>
      </c>
      <c r="J41" s="20" t="s">
        <v>404</v>
      </c>
      <c r="K41" s="18" t="s">
        <v>404</v>
      </c>
      <c r="L41" s="20" t="s">
        <v>404</v>
      </c>
      <c r="M41" s="18" t="s">
        <v>404</v>
      </c>
      <c r="N41" s="20" t="s">
        <v>404</v>
      </c>
      <c r="O41" s="18" t="s">
        <v>404</v>
      </c>
      <c r="P41" s="20" t="s">
        <v>404</v>
      </c>
      <c r="Q41" s="18" t="n">
        <v>487.84903803</v>
      </c>
      <c r="R41" s="20" t="n">
        <v>34.46782433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421.970834</v>
      </c>
      <c r="F44" s="20" t="n">
        <v>6.96732035</v>
      </c>
      <c r="G44" s="18" t="n">
        <v>391.34060683</v>
      </c>
      <c r="H44" s="20" t="n">
        <v>4.07208401</v>
      </c>
      <c r="I44" s="18" t="s">
        <v>404</v>
      </c>
      <c r="J44" s="20" t="s">
        <v>404</v>
      </c>
      <c r="K44" s="18" t="s">
        <v>404</v>
      </c>
      <c r="L44" s="20" t="s">
        <v>404</v>
      </c>
      <c r="M44" s="18" t="s">
        <v>404</v>
      </c>
      <c r="N44" s="20" t="s">
        <v>404</v>
      </c>
      <c r="O44" s="18" t="s">
        <v>404</v>
      </c>
      <c r="P44" s="20" t="s">
        <v>404</v>
      </c>
      <c r="Q44" s="18" t="n">
        <v>466.65206135</v>
      </c>
      <c r="R44" s="20" t="n">
        <v>9.74054683</v>
      </c>
    </row>
    <row r="45" spans="1:18">
      <c r="A45" s="15" t="s">
        <v>442</v>
      </c>
      <c r="B45" s="17" t="n">
        <v>5519</v>
      </c>
      <c r="C45" s="18">
        <f>(0.0/B45*100)</f>
        <v/>
      </c>
      <c r="D45" s="19" t="n">
        <v>5519</v>
      </c>
      <c r="E45" s="18" t="n">
        <v>341.96687026</v>
      </c>
      <c r="F45" s="20" t="n">
        <v>9.334902720000001</v>
      </c>
      <c r="G45" s="18" t="n">
        <v>351.62669381</v>
      </c>
      <c r="H45" s="20" t="n">
        <v>3.47673782</v>
      </c>
      <c r="I45" s="18" t="s">
        <v>404</v>
      </c>
      <c r="J45" s="20" t="s">
        <v>404</v>
      </c>
      <c r="K45" s="18" t="s">
        <v>404</v>
      </c>
      <c r="L45" s="20" t="s">
        <v>404</v>
      </c>
      <c r="M45" s="18" t="s">
        <v>404</v>
      </c>
      <c r="N45" s="20" t="s">
        <v>404</v>
      </c>
      <c r="O45" s="18" t="s">
        <v>404</v>
      </c>
      <c r="P45" s="20" t="s">
        <v>404</v>
      </c>
      <c r="Q45" s="18" t="n">
        <v>335.77110688</v>
      </c>
      <c r="R45" s="20" t="n">
        <v>28.89729264</v>
      </c>
    </row>
    <row r="46" spans="1:18">
      <c r="A46" s="15" t="s">
        <v>443</v>
      </c>
      <c r="B46" s="17" t="n">
        <v>23141</v>
      </c>
      <c r="C46" s="18">
        <f>(4196.0/B46*100)</f>
        <v/>
      </c>
      <c r="D46" s="19" t="n">
        <v>18945</v>
      </c>
      <c r="E46" s="18" t="n">
        <v>411.61121348</v>
      </c>
      <c r="F46" s="20" t="n">
        <v>4.2541034</v>
      </c>
      <c r="G46" s="18" t="n">
        <v>413.44022689</v>
      </c>
      <c r="H46" s="20" t="n">
        <v>5.17668446</v>
      </c>
      <c r="I46" s="18" t="s">
        <v>404</v>
      </c>
      <c r="J46" s="20" t="s">
        <v>404</v>
      </c>
      <c r="K46" s="18" t="s">
        <v>404</v>
      </c>
      <c r="L46" s="20" t="s">
        <v>404</v>
      </c>
      <c r="M46" s="18" t="s">
        <v>404</v>
      </c>
      <c r="N46" s="20" t="s">
        <v>404</v>
      </c>
      <c r="O46" s="18" t="s">
        <v>404</v>
      </c>
      <c r="P46" s="20" t="s">
        <v>404</v>
      </c>
      <c r="Q46" s="18" t="n">
        <v>379.58279818</v>
      </c>
      <c r="R46" s="20" t="n">
        <v>12.1056858</v>
      </c>
    </row>
    <row r="47" spans="1:18">
      <c r="A47" s="15" t="s">
        <v>444</v>
      </c>
      <c r="B47" s="17" t="n">
        <v>5928</v>
      </c>
      <c r="C47" s="18">
        <f>(0.0/B47*100)</f>
        <v/>
      </c>
      <c r="D47" s="19" t="n">
        <v>5928</v>
      </c>
      <c r="E47" s="18" t="n">
        <v>439.20533913</v>
      </c>
      <c r="F47" s="20" t="n">
        <v>7.54452645</v>
      </c>
      <c r="G47" s="18" t="n">
        <v>420.8752386</v>
      </c>
      <c r="H47" s="20" t="n">
        <v>10.38073202</v>
      </c>
      <c r="I47" s="18" t="s">
        <v>404</v>
      </c>
      <c r="J47" s="20" t="s">
        <v>404</v>
      </c>
      <c r="K47" s="18" t="s">
        <v>404</v>
      </c>
      <c r="L47" s="20" t="s">
        <v>404</v>
      </c>
      <c r="M47" s="18" t="s">
        <v>404</v>
      </c>
      <c r="N47" s="20" t="s">
        <v>404</v>
      </c>
      <c r="O47" s="18" t="s">
        <v>404</v>
      </c>
      <c r="P47" s="20" t="s">
        <v>404</v>
      </c>
      <c r="Q47" s="18" t="n">
        <v>472.80576811</v>
      </c>
      <c r="R47" s="20" t="n">
        <v>27.07541949</v>
      </c>
    </row>
    <row r="48" spans="1:18">
      <c r="A48" s="15" t="s">
        <v>445</v>
      </c>
      <c r="B48" s="17" t="n">
        <v>9841</v>
      </c>
      <c r="C48" s="18">
        <f>(40.0/B48*100)</f>
        <v/>
      </c>
      <c r="D48" s="19" t="n">
        <v>9801</v>
      </c>
      <c r="E48" s="18" t="n">
        <v>501.69618943</v>
      </c>
      <c r="F48" s="20" t="n">
        <v>31.65251223</v>
      </c>
      <c r="G48" s="18" t="n">
        <v>493.25886506</v>
      </c>
      <c r="H48" s="20" t="n">
        <v>5.3062149</v>
      </c>
      <c r="I48" s="18" t="s">
        <v>404</v>
      </c>
      <c r="J48" s="20" t="s">
        <v>404</v>
      </c>
      <c r="K48" s="18" t="s">
        <v>404</v>
      </c>
      <c r="L48" s="20" t="s">
        <v>404</v>
      </c>
      <c r="M48" s="18" t="s">
        <v>404</v>
      </c>
      <c r="N48" s="20" t="s">
        <v>404</v>
      </c>
      <c r="O48" s="18" t="s">
        <v>404</v>
      </c>
      <c r="P48" s="20" t="s">
        <v>404</v>
      </c>
      <c r="Q48" s="18" t="n">
        <v>458.19135288</v>
      </c>
      <c r="R48" s="20" t="n">
        <v>54.45390435</v>
      </c>
    </row>
    <row r="49" spans="1:18">
      <c r="A49" s="15" t="s">
        <v>446</v>
      </c>
      <c r="B49" s="17" t="n">
        <v>6349</v>
      </c>
      <c r="C49" s="18">
        <f>(52.0/B49*100)</f>
        <v/>
      </c>
      <c r="D49" s="19" t="n">
        <v>6297</v>
      </c>
      <c r="E49" s="18" t="n">
        <v>435.74816307</v>
      </c>
      <c r="F49" s="20" t="n">
        <v>9.249830770000001</v>
      </c>
      <c r="G49" s="18" t="n">
        <v>423.85136984</v>
      </c>
      <c r="H49" s="20" t="n">
        <v>3.64763876</v>
      </c>
      <c r="I49" s="18" t="s">
        <v>404</v>
      </c>
      <c r="J49" s="20" t="s">
        <v>404</v>
      </c>
      <c r="K49" s="18" t="s">
        <v>404</v>
      </c>
      <c r="L49" s="20" t="s">
        <v>404</v>
      </c>
      <c r="M49" s="18" t="s">
        <v>404</v>
      </c>
      <c r="N49" s="20" t="s">
        <v>404</v>
      </c>
      <c r="O49" s="18" t="s">
        <v>404</v>
      </c>
      <c r="P49" s="20" t="s">
        <v>404</v>
      </c>
      <c r="Q49" s="18" t="n">
        <v>478.92106694</v>
      </c>
      <c r="R49" s="20" t="n">
        <v>32.63156868</v>
      </c>
    </row>
    <row r="50" spans="1:18">
      <c r="A50" s="15" t="s">
        <v>447</v>
      </c>
      <c r="B50" s="17" t="n">
        <v>11795</v>
      </c>
      <c r="C50" s="18">
        <f>(1031.0/B50*100)</f>
        <v/>
      </c>
      <c r="D50" s="19" t="n">
        <v>10764</v>
      </c>
      <c r="E50" s="18" t="n">
        <v>430.15860563</v>
      </c>
      <c r="F50" s="20" t="n">
        <v>6.44853998</v>
      </c>
      <c r="G50" s="18" t="n">
        <v>428.11467908</v>
      </c>
      <c r="H50" s="20" t="n">
        <v>4.94845471</v>
      </c>
      <c r="I50" s="18" t="s">
        <v>404</v>
      </c>
      <c r="J50" s="20" t="s">
        <v>404</v>
      </c>
      <c r="K50" s="18" t="s">
        <v>404</v>
      </c>
      <c r="L50" s="20" t="s">
        <v>404</v>
      </c>
      <c r="M50" s="18" t="s">
        <v>404</v>
      </c>
      <c r="N50" s="20" t="s">
        <v>404</v>
      </c>
      <c r="O50" s="18" t="s">
        <v>404</v>
      </c>
      <c r="P50" s="20" t="s">
        <v>404</v>
      </c>
      <c r="Q50" s="18" t="n">
        <v>412.50420845</v>
      </c>
      <c r="R50" s="20" t="n">
        <v>12.41092548</v>
      </c>
    </row>
    <row r="51" spans="1:18">
      <c r="A51" s="15" t="s">
        <v>448</v>
      </c>
      <c r="B51" s="17" t="n">
        <v>6866</v>
      </c>
      <c r="C51" s="18">
        <f>(0.0/B51*100)</f>
        <v/>
      </c>
      <c r="D51" s="19" t="n">
        <v>6866</v>
      </c>
      <c r="E51" s="18" t="n">
        <v>421.891674</v>
      </c>
      <c r="F51" s="20" t="n">
        <v>8.115516100000001</v>
      </c>
      <c r="G51" s="18" t="n">
        <v>428.96003751</v>
      </c>
      <c r="H51" s="20" t="n">
        <v>3.28528444</v>
      </c>
      <c r="I51" s="18" t="s">
        <v>404</v>
      </c>
      <c r="J51" s="20" t="s">
        <v>404</v>
      </c>
      <c r="K51" s="18" t="s">
        <v>404</v>
      </c>
      <c r="L51" s="20" t="s">
        <v>404</v>
      </c>
      <c r="M51" s="18" t="s">
        <v>404</v>
      </c>
      <c r="N51" s="20" t="s">
        <v>404</v>
      </c>
      <c r="O51" s="18" t="s">
        <v>404</v>
      </c>
      <c r="P51" s="20" t="s">
        <v>404</v>
      </c>
      <c r="Q51" s="18" t="n">
        <v>432.64426023</v>
      </c>
      <c r="R51" s="20" t="n">
        <v>11.27751919</v>
      </c>
    </row>
    <row r="52" spans="1:18">
      <c r="A52" s="15" t="s">
        <v>449</v>
      </c>
      <c r="B52" s="17" t="n">
        <v>5809</v>
      </c>
      <c r="C52" s="18">
        <f>(0.0/B52*100)</f>
        <v/>
      </c>
      <c r="D52" s="19" t="n">
        <v>5809</v>
      </c>
      <c r="E52" s="18" t="n">
        <v>497.6306888</v>
      </c>
      <c r="F52" s="20" t="n">
        <v>7.44499973</v>
      </c>
      <c r="G52" s="18" t="n">
        <v>482.24070596</v>
      </c>
      <c r="H52" s="20" t="n">
        <v>4.53637198</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447.00531218</v>
      </c>
      <c r="F53" s="20" t="n">
        <v>3.9416268</v>
      </c>
      <c r="G53" s="18" t="n">
        <v>442.2244427</v>
      </c>
      <c r="H53" s="20" t="n">
        <v>1.74159414</v>
      </c>
      <c r="I53" s="18" t="s">
        <v>404</v>
      </c>
      <c r="J53" s="20" t="s">
        <v>404</v>
      </c>
      <c r="K53" s="18" t="s">
        <v>404</v>
      </c>
      <c r="L53" s="20" t="s">
        <v>404</v>
      </c>
      <c r="M53" s="18" t="s">
        <v>404</v>
      </c>
      <c r="N53" s="20" t="s">
        <v>404</v>
      </c>
      <c r="O53" s="18" t="s">
        <v>404</v>
      </c>
      <c r="P53" s="20" t="s">
        <v>404</v>
      </c>
      <c r="Q53" s="18" t="n">
        <v>331.87483838</v>
      </c>
      <c r="R53" s="20" t="n">
        <v>15.49931461</v>
      </c>
    </row>
    <row r="54" spans="1:18">
      <c r="A54" s="15" t="s">
        <v>451</v>
      </c>
      <c r="B54" s="17" t="n">
        <v>4740</v>
      </c>
      <c r="C54" s="18">
        <f>(199.0/B54*100)</f>
        <v/>
      </c>
      <c r="D54" s="19" t="n">
        <v>4541</v>
      </c>
      <c r="E54" s="18" t="n">
        <v>365.41153987</v>
      </c>
      <c r="F54" s="20" t="n">
        <v>10.74751966</v>
      </c>
      <c r="G54" s="18" t="n">
        <v>356.81006648</v>
      </c>
      <c r="H54" s="20" t="n">
        <v>4.35659052</v>
      </c>
      <c r="I54" s="18" t="s">
        <v>404</v>
      </c>
      <c r="J54" s="20" t="s">
        <v>404</v>
      </c>
      <c r="K54" s="18" t="s">
        <v>404</v>
      </c>
      <c r="L54" s="20" t="s">
        <v>404</v>
      </c>
      <c r="M54" s="18" t="s">
        <v>404</v>
      </c>
      <c r="N54" s="20" t="s">
        <v>404</v>
      </c>
      <c r="O54" s="18" t="s">
        <v>404</v>
      </c>
      <c r="P54" s="20" t="s">
        <v>404</v>
      </c>
      <c r="Q54" s="18" t="n">
        <v>327.46544102</v>
      </c>
      <c r="R54" s="20" t="n">
        <v>10.27540781</v>
      </c>
    </row>
    <row r="55" spans="1:18">
      <c r="A55" s="15" t="s">
        <v>452</v>
      </c>
      <c r="B55" s="17" t="n">
        <v>5316</v>
      </c>
      <c r="C55" s="18">
        <f>(43.0/B55*100)</f>
        <v/>
      </c>
      <c r="D55" s="19" t="n">
        <v>5273</v>
      </c>
      <c r="E55" s="18" t="n">
        <v>400.51246781</v>
      </c>
      <c r="F55" s="20" t="n">
        <v>14.34035223</v>
      </c>
      <c r="G55" s="18" t="n">
        <v>401.74445399</v>
      </c>
      <c r="H55" s="20" t="n">
        <v>3.39989615</v>
      </c>
      <c r="I55" s="18" t="s">
        <v>404</v>
      </c>
      <c r="J55" s="20" t="s">
        <v>404</v>
      </c>
      <c r="K55" s="18" t="s">
        <v>404</v>
      </c>
      <c r="L55" s="20" t="s">
        <v>404</v>
      </c>
      <c r="M55" s="18" t="s">
        <v>404</v>
      </c>
      <c r="N55" s="20" t="s">
        <v>404</v>
      </c>
      <c r="O55" s="18" t="s">
        <v>404</v>
      </c>
      <c r="P55" s="20" t="s">
        <v>404</v>
      </c>
      <c r="Q55" s="18" t="n">
        <v>374.87604346</v>
      </c>
      <c r="R55" s="20" t="n">
        <v>34.14491861</v>
      </c>
    </row>
    <row r="56" spans="1:18">
      <c r="A56" s="15" t="s">
        <v>453</v>
      </c>
      <c r="B56" s="17" t="n">
        <v>5359</v>
      </c>
      <c r="C56" s="18">
        <f>(0.0/B56*100)</f>
        <v/>
      </c>
      <c r="D56" s="19" t="n">
        <v>5359</v>
      </c>
      <c r="E56" s="18" t="n">
        <v>533.90107541</v>
      </c>
      <c r="F56" s="20" t="n">
        <v>4.680191</v>
      </c>
      <c r="G56" s="18" t="n">
        <v>519.87852094</v>
      </c>
      <c r="H56" s="20" t="n">
        <v>4.24435674</v>
      </c>
      <c r="I56" s="18" t="s">
        <v>404</v>
      </c>
      <c r="J56" s="20" t="s">
        <v>404</v>
      </c>
      <c r="K56" s="18" t="s">
        <v>404</v>
      </c>
      <c r="L56" s="20" t="s">
        <v>404</v>
      </c>
      <c r="M56" s="18" t="s">
        <v>404</v>
      </c>
      <c r="N56" s="20" t="s">
        <v>404</v>
      </c>
      <c r="O56" s="18" t="s">
        <v>404</v>
      </c>
      <c r="P56" s="20" t="s">
        <v>404</v>
      </c>
      <c r="Q56" s="18" t="n">
        <v>533.33907642</v>
      </c>
      <c r="R56" s="20" t="n">
        <v>20.32694832</v>
      </c>
    </row>
    <row r="57" spans="1:18">
      <c r="A57" s="15" t="s">
        <v>454</v>
      </c>
      <c r="B57" s="17" t="n">
        <v>6513</v>
      </c>
      <c r="C57" s="18">
        <f>(0.0/B57*100)</f>
        <v/>
      </c>
      <c r="D57" s="19" t="n">
        <v>6513</v>
      </c>
      <c r="E57" s="18" t="n">
        <v>412.93911748</v>
      </c>
      <c r="F57" s="20" t="n">
        <v>5.88811041</v>
      </c>
      <c r="G57" s="18" t="n">
        <v>390.64242845</v>
      </c>
      <c r="H57" s="20" t="n">
        <v>3.67448133</v>
      </c>
      <c r="I57" s="18" t="s">
        <v>404</v>
      </c>
      <c r="J57" s="20" t="s">
        <v>404</v>
      </c>
      <c r="K57" s="18" t="s">
        <v>404</v>
      </c>
      <c r="L57" s="20" t="s">
        <v>404</v>
      </c>
      <c r="M57" s="18" t="s">
        <v>404</v>
      </c>
      <c r="N57" s="20" t="s">
        <v>404</v>
      </c>
      <c r="O57" s="18" t="s">
        <v>404</v>
      </c>
      <c r="P57" s="20" t="s">
        <v>404</v>
      </c>
      <c r="Q57" s="18" t="n">
        <v>394.48415239</v>
      </c>
      <c r="R57" s="20" t="n">
        <v>19.60673134</v>
      </c>
    </row>
    <row r="58" spans="1:18">
      <c r="A58" s="15" t="s">
        <v>455</v>
      </c>
      <c r="B58" s="17" t="n">
        <v>7267</v>
      </c>
      <c r="C58" s="18">
        <f>(0.0/B58*100)</f>
        <v/>
      </c>
      <c r="D58" s="19" t="n">
        <v>7267</v>
      </c>
      <c r="E58" s="18" t="n">
        <v>409.38133459</v>
      </c>
      <c r="F58" s="20" t="n">
        <v>8.83104619</v>
      </c>
      <c r="G58" s="18" t="n">
        <v>407.22495404</v>
      </c>
      <c r="H58" s="20" t="n">
        <v>3.64735287</v>
      </c>
      <c r="I58" s="18" t="s">
        <v>404</v>
      </c>
      <c r="J58" s="20" t="s">
        <v>404</v>
      </c>
      <c r="K58" s="18" t="s">
        <v>404</v>
      </c>
      <c r="L58" s="20" t="s">
        <v>404</v>
      </c>
      <c r="M58" s="18" t="s">
        <v>404</v>
      </c>
      <c r="N58" s="20" t="s">
        <v>404</v>
      </c>
      <c r="O58" s="18" t="n">
        <v>436.63648681</v>
      </c>
      <c r="P58" s="20" t="n">
        <v>9.830166330000001</v>
      </c>
      <c r="Q58" s="18" t="n">
        <v>420.88550078</v>
      </c>
      <c r="R58" s="20" t="n">
        <v>23.62890587</v>
      </c>
    </row>
    <row r="59" spans="1:18">
      <c r="A59" s="15" t="s">
        <v>456</v>
      </c>
      <c r="B59" s="17" t="n">
        <v>4826</v>
      </c>
      <c r="C59" s="18">
        <f>(0.0/B59*100)</f>
        <v/>
      </c>
      <c r="D59" s="19" t="n">
        <v>4826</v>
      </c>
      <c r="E59" s="18" t="n">
        <v>352.7579304</v>
      </c>
      <c r="F59" s="20" t="n">
        <v>1.84716145</v>
      </c>
      <c r="G59" s="18" t="n">
        <v>339.68982914</v>
      </c>
      <c r="H59" s="20" t="n">
        <v>2.92666914</v>
      </c>
      <c r="I59" s="18" t="s">
        <v>404</v>
      </c>
      <c r="J59" s="20" t="s">
        <v>404</v>
      </c>
      <c r="K59" s="18" t="s">
        <v>404</v>
      </c>
      <c r="L59" s="20" t="s">
        <v>404</v>
      </c>
      <c r="M59" s="18" t="s">
        <v>404</v>
      </c>
      <c r="N59" s="20" t="s">
        <v>404</v>
      </c>
      <c r="O59" s="18" t="s">
        <v>404</v>
      </c>
      <c r="P59" s="20" t="s">
        <v>404</v>
      </c>
      <c r="Q59" s="18" t="n">
        <v>310.40455731</v>
      </c>
      <c r="R59" s="20" t="n">
        <v>12.20061642</v>
      </c>
    </row>
    <row r="60" spans="1:18">
      <c r="A60" s="15" t="s">
        <v>457</v>
      </c>
      <c r="B60" s="17" t="n">
        <v>4546</v>
      </c>
      <c r="C60" s="18">
        <f>(0.0/B60*100)</f>
        <v/>
      </c>
      <c r="D60" s="19" t="n">
        <v>4546</v>
      </c>
      <c r="E60" s="18" t="n">
        <v>340.21083726</v>
      </c>
      <c r="F60" s="20" t="n">
        <v>12.55294498</v>
      </c>
      <c r="G60" s="18" t="n">
        <v>351.00157162</v>
      </c>
      <c r="H60" s="20" t="n">
        <v>5.63632177</v>
      </c>
      <c r="I60" s="18" t="s">
        <v>404</v>
      </c>
      <c r="J60" s="20" t="s">
        <v>404</v>
      </c>
      <c r="K60" s="18" t="s">
        <v>404</v>
      </c>
      <c r="L60" s="20" t="s">
        <v>404</v>
      </c>
      <c r="M60" s="18" t="s">
        <v>404</v>
      </c>
      <c r="N60" s="20" t="s">
        <v>404</v>
      </c>
      <c r="O60" s="18" t="s">
        <v>404</v>
      </c>
      <c r="P60" s="20" t="s">
        <v>404</v>
      </c>
      <c r="Q60" s="18" t="n">
        <v>315.6320174</v>
      </c>
      <c r="R60" s="20" t="n">
        <v>20.16133259</v>
      </c>
    </row>
    <row r="61" spans="1:18">
      <c r="A61" s="15" t="s">
        <v>458</v>
      </c>
      <c r="B61" s="17" t="n">
        <v>6525</v>
      </c>
      <c r="C61" s="18">
        <f>(0.0/B61*100)</f>
        <v/>
      </c>
      <c r="D61" s="19" t="n">
        <v>6525</v>
      </c>
      <c r="E61" s="18" t="n">
        <v>480.68698026</v>
      </c>
      <c r="F61" s="20" t="n">
        <v>4.98349486</v>
      </c>
      <c r="G61" s="18" t="n">
        <v>468.84106491</v>
      </c>
      <c r="H61" s="20" t="n">
        <v>3.63084842</v>
      </c>
      <c r="I61" s="18" t="s">
        <v>404</v>
      </c>
      <c r="J61" s="20" t="s">
        <v>404</v>
      </c>
      <c r="K61" s="18" t="s">
        <v>404</v>
      </c>
      <c r="L61" s="20" t="s">
        <v>404</v>
      </c>
      <c r="M61" s="18" t="s">
        <v>404</v>
      </c>
      <c r="N61" s="20" t="s">
        <v>404</v>
      </c>
      <c r="O61" s="18" t="s">
        <v>404</v>
      </c>
      <c r="P61" s="20" t="s">
        <v>404</v>
      </c>
      <c r="Q61" s="18" t="n">
        <v>453.43802817</v>
      </c>
      <c r="R61" s="20" t="n">
        <v>20.37542725</v>
      </c>
    </row>
    <row r="62" spans="1:18">
      <c r="A62" s="15" t="s">
        <v>459</v>
      </c>
      <c r="B62" s="17" t="n">
        <v>4476</v>
      </c>
      <c r="C62" s="18">
        <f>(0.0/B62*100)</f>
        <v/>
      </c>
      <c r="D62" s="19" t="n">
        <v>4476</v>
      </c>
      <c r="E62" s="18" t="n">
        <v>529.99213091</v>
      </c>
      <c r="F62" s="20" t="n">
        <v>4.43925621</v>
      </c>
      <c r="G62" s="18" t="n">
        <v>506.4566153</v>
      </c>
      <c r="H62" s="20" t="n">
        <v>1.26991194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362.89590175</v>
      </c>
      <c r="F63" s="20" t="n">
        <v>2.55583718</v>
      </c>
      <c r="G63" s="18" t="n">
        <v>342.52905746</v>
      </c>
      <c r="H63" s="20" t="n">
        <v>1.92844185</v>
      </c>
      <c r="I63" s="18" t="s">
        <v>404</v>
      </c>
      <c r="J63" s="20" t="s">
        <v>404</v>
      </c>
      <c r="K63" s="18" t="s">
        <v>404</v>
      </c>
      <c r="L63" s="20" t="s">
        <v>404</v>
      </c>
      <c r="M63" s="18" t="s">
        <v>404</v>
      </c>
      <c r="N63" s="20" t="s">
        <v>404</v>
      </c>
      <c r="O63" s="18" t="s">
        <v>404</v>
      </c>
      <c r="P63" s="20" t="s">
        <v>404</v>
      </c>
      <c r="Q63" s="18" t="n">
        <v>375.79157954</v>
      </c>
      <c r="R63" s="20" t="n">
        <v>5.55642754</v>
      </c>
    </row>
    <row r="64" spans="1:18">
      <c r="A64" s="15" t="s">
        <v>461</v>
      </c>
      <c r="B64" s="17" t="n">
        <v>3634</v>
      </c>
      <c r="C64" s="18">
        <f>(27.0/B64*100)</f>
        <v/>
      </c>
      <c r="D64" s="19" t="n">
        <v>3607</v>
      </c>
      <c r="E64" s="18" t="n">
        <v>466.08132688</v>
      </c>
      <c r="F64" s="20" t="n">
        <v>6.62261792</v>
      </c>
      <c r="G64" s="18" t="n">
        <v>445.37084384</v>
      </c>
      <c r="H64" s="20" t="n">
        <v>1.79647427</v>
      </c>
      <c r="I64" s="18" t="s">
        <v>404</v>
      </c>
      <c r="J64" s="20" t="s">
        <v>404</v>
      </c>
      <c r="K64" s="18" t="s">
        <v>404</v>
      </c>
      <c r="L64" s="20" t="s">
        <v>404</v>
      </c>
      <c r="M64" s="18" t="s">
        <v>404</v>
      </c>
      <c r="N64" s="20" t="s">
        <v>404</v>
      </c>
      <c r="O64" s="18" t="s">
        <v>404</v>
      </c>
      <c r="P64" s="20" t="s">
        <v>404</v>
      </c>
      <c r="Q64" s="18" t="n">
        <v>289.3871375</v>
      </c>
      <c r="R64" s="20" t="n">
        <v>47.23742956</v>
      </c>
    </row>
    <row r="65" spans="1:18">
      <c r="A65" s="15" t="s">
        <v>462</v>
      </c>
      <c r="B65" s="17" t="n">
        <v>5325</v>
      </c>
      <c r="C65" s="18">
        <f>(0.0/B65*100)</f>
        <v/>
      </c>
      <c r="D65" s="19" t="n">
        <v>5325</v>
      </c>
      <c r="E65" s="18" t="n">
        <v>425.36276592</v>
      </c>
      <c r="F65" s="20" t="n">
        <v>7.88954496</v>
      </c>
      <c r="G65" s="18" t="n">
        <v>412.62676132</v>
      </c>
      <c r="H65" s="20" t="n">
        <v>2.9735345</v>
      </c>
      <c r="I65" s="18" t="s">
        <v>404</v>
      </c>
      <c r="J65" s="20" t="s">
        <v>404</v>
      </c>
      <c r="K65" s="18" t="s">
        <v>404</v>
      </c>
      <c r="L65" s="20" t="s">
        <v>404</v>
      </c>
      <c r="M65" s="18" t="s">
        <v>404</v>
      </c>
      <c r="N65" s="20" t="s">
        <v>404</v>
      </c>
      <c r="O65" s="18" t="s">
        <v>404</v>
      </c>
      <c r="P65" s="20" t="s">
        <v>404</v>
      </c>
      <c r="Q65" s="18" t="n">
        <v>442.76352094</v>
      </c>
      <c r="R65" s="20" t="n">
        <v>10.64290799</v>
      </c>
    </row>
    <row r="66" spans="1:18">
      <c r="A66" s="15" t="s">
        <v>463</v>
      </c>
      <c r="B66" s="17" t="n">
        <v>5665</v>
      </c>
      <c r="C66" s="18">
        <f>(0.0/B66*100)</f>
        <v/>
      </c>
      <c r="D66" s="19" t="n">
        <v>5665</v>
      </c>
      <c r="E66" s="18" t="n">
        <v>424.52292914</v>
      </c>
      <c r="F66" s="20" t="n">
        <v>1.51269548</v>
      </c>
      <c r="G66" s="18" t="n">
        <v>431.07512805</v>
      </c>
      <c r="H66" s="20" t="n">
        <v>2.75552975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390.18987733</v>
      </c>
      <c r="F67" s="20" t="n">
        <v>10.62337659</v>
      </c>
      <c r="G67" s="18" t="n">
        <v>398.39398561</v>
      </c>
      <c r="H67" s="20" t="n">
        <v>3.23572146</v>
      </c>
      <c r="I67" s="18" t="s">
        <v>404</v>
      </c>
      <c r="J67" s="20" t="s">
        <v>404</v>
      </c>
      <c r="K67" s="18" t="s">
        <v>404</v>
      </c>
      <c r="L67" s="20" t="s">
        <v>404</v>
      </c>
      <c r="M67" s="18" t="s">
        <v>404</v>
      </c>
      <c r="N67" s="20" t="s">
        <v>404</v>
      </c>
      <c r="O67" s="18" t="s">
        <v>404</v>
      </c>
      <c r="P67" s="20" t="s">
        <v>404</v>
      </c>
      <c r="Q67" s="18" t="n">
        <v>393.28330902</v>
      </c>
      <c r="R67" s="20" t="n">
        <v>33.79136505</v>
      </c>
    </row>
    <row r="68" spans="1:18">
      <c r="A68" s="15" t="s">
        <v>465</v>
      </c>
      <c r="B68" s="17" t="n">
        <v>12083</v>
      </c>
      <c r="C68" s="18">
        <f>(0.0/B68*100)</f>
        <v/>
      </c>
      <c r="D68" s="19" t="n">
        <v>12083</v>
      </c>
      <c r="E68" s="18" t="n">
        <v>416.65499532</v>
      </c>
      <c r="F68" s="20" t="n">
        <v>1.71966363</v>
      </c>
      <c r="G68" s="18" t="n">
        <v>389.29111081</v>
      </c>
      <c r="H68" s="20" t="n">
        <v>1.21947167</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439.16588494</v>
      </c>
      <c r="F69" s="20" t="n">
        <v>5.4777094</v>
      </c>
      <c r="G69" s="18" t="n">
        <v>424.45675663</v>
      </c>
      <c r="H69" s="20" t="n">
        <v>7.46972513</v>
      </c>
      <c r="I69" s="18" t="s">
        <v>404</v>
      </c>
      <c r="J69" s="20" t="s">
        <v>404</v>
      </c>
      <c r="K69" s="18" t="s">
        <v>404</v>
      </c>
      <c r="L69" s="20" t="s">
        <v>404</v>
      </c>
      <c r="M69" s="18" t="s">
        <v>404</v>
      </c>
      <c r="N69" s="20" t="s">
        <v>404</v>
      </c>
      <c r="O69" s="18" t="s">
        <v>404</v>
      </c>
      <c r="P69" s="20" t="s">
        <v>404</v>
      </c>
      <c r="Q69" s="18" t="n">
        <v>440.58290676</v>
      </c>
      <c r="R69" s="20" t="n">
        <v>29.20691201</v>
      </c>
    </row>
    <row r="70" spans="1:18">
      <c r="A70" s="15" t="s">
        <v>467</v>
      </c>
      <c r="B70" s="17" t="n">
        <v>6036</v>
      </c>
      <c r="C70" s="18">
        <f>(0.0/B70*100)</f>
        <v/>
      </c>
      <c r="D70" s="19" t="n">
        <v>6036</v>
      </c>
      <c r="E70" s="18" t="n">
        <v>495.6703542</v>
      </c>
      <c r="F70" s="20" t="n">
        <v>4.00889212</v>
      </c>
      <c r="G70" s="18" t="n">
        <v>491.68032999</v>
      </c>
      <c r="H70" s="20" t="n">
        <v>6.70193222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555.2142483600001</v>
      </c>
      <c r="F71" s="20" t="n">
        <v>2.70107217</v>
      </c>
      <c r="G71" s="18" t="n">
        <v>528.86280521</v>
      </c>
      <c r="H71" s="20" t="n">
        <v>1.84276199</v>
      </c>
      <c r="I71" s="18" t="s">
        <v>404</v>
      </c>
      <c r="J71" s="20" t="s">
        <v>404</v>
      </c>
      <c r="K71" s="18" t="s">
        <v>404</v>
      </c>
      <c r="L71" s="20" t="s">
        <v>404</v>
      </c>
      <c r="M71" s="18" t="s">
        <v>404</v>
      </c>
      <c r="N71" s="20" t="s">
        <v>404</v>
      </c>
      <c r="O71" s="18" t="s">
        <v>404</v>
      </c>
      <c r="P71" s="20" t="s">
        <v>404</v>
      </c>
      <c r="Q71" s="18" t="n">
        <v>511.89835749</v>
      </c>
      <c r="R71" s="20" t="n">
        <v>17.63358429</v>
      </c>
    </row>
    <row r="72" spans="1:18">
      <c r="A72" s="15" t="s">
        <v>469</v>
      </c>
      <c r="B72" s="17" t="n">
        <v>7708</v>
      </c>
      <c r="C72" s="18">
        <f>(0.0/B72*100)</f>
        <v/>
      </c>
      <c r="D72" s="19" t="n">
        <v>7708</v>
      </c>
      <c r="E72" s="18" t="n">
        <v>499.96953995</v>
      </c>
      <c r="F72" s="20" t="n">
        <v>7.46184124</v>
      </c>
      <c r="G72" s="18" t="n">
        <v>496.61917007</v>
      </c>
      <c r="H72" s="20" t="n">
        <v>3.29338335</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414.28941094</v>
      </c>
      <c r="F73" s="20" t="n">
        <v>4.22528277</v>
      </c>
      <c r="G73" s="18" t="n">
        <v>396.98329086</v>
      </c>
      <c r="H73" s="20" t="n">
        <v>6.69640057</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461.078218</v>
      </c>
      <c r="F74" s="20" t="n">
        <v>3.13879757</v>
      </c>
      <c r="G74" s="18" t="n">
        <v>416.01642359</v>
      </c>
      <c r="H74" s="20" t="n">
        <v>1.80405859</v>
      </c>
      <c r="I74" s="18" t="s">
        <v>404</v>
      </c>
      <c r="J74" s="20" t="s">
        <v>404</v>
      </c>
      <c r="K74" s="18" t="s">
        <v>404</v>
      </c>
      <c r="L74" s="20" t="s">
        <v>404</v>
      </c>
      <c r="M74" s="18" t="s">
        <v>404</v>
      </c>
      <c r="N74" s="20" t="s">
        <v>404</v>
      </c>
      <c r="O74" s="18" t="s">
        <v>404</v>
      </c>
      <c r="P74" s="20" t="s">
        <v>404</v>
      </c>
      <c r="Q74" s="18" t="n">
        <v>286.83309263</v>
      </c>
      <c r="R74" s="20" t="n">
        <v>11.70698029</v>
      </c>
    </row>
    <row r="75" spans="1:18">
      <c r="A75" s="15" t="s">
        <v>472</v>
      </c>
      <c r="B75" s="17" t="n">
        <v>5375</v>
      </c>
      <c r="C75" s="18">
        <f>(483.0/B75*100)</f>
        <v/>
      </c>
      <c r="D75" s="19" t="n">
        <v>4892</v>
      </c>
      <c r="E75" s="18" t="n">
        <v>351.33975748</v>
      </c>
      <c r="F75" s="20" t="n">
        <v>7.6400226</v>
      </c>
      <c r="G75" s="18" t="n">
        <v>367.10721248</v>
      </c>
      <c r="H75" s="20" t="n">
        <v>4.4150124</v>
      </c>
      <c r="I75" s="18" t="s">
        <v>404</v>
      </c>
      <c r="J75" s="20" t="s">
        <v>404</v>
      </c>
      <c r="K75" s="18" t="s">
        <v>404</v>
      </c>
      <c r="L75" s="20" t="s">
        <v>404</v>
      </c>
      <c r="M75" s="18" t="s">
        <v>404</v>
      </c>
      <c r="N75" s="20" t="s">
        <v>404</v>
      </c>
      <c r="O75" s="18" t="s">
        <v>404</v>
      </c>
      <c r="P75" s="20" t="s">
        <v>404</v>
      </c>
      <c r="Q75" s="18" t="n">
        <v>355.61513318</v>
      </c>
      <c r="R75" s="20" t="n">
        <v>17.66469673</v>
      </c>
    </row>
    <row r="76" spans="1:18">
      <c r="A76" s="15" t="s">
        <v>473</v>
      </c>
      <c r="B76" s="17" t="n">
        <v>14167</v>
      </c>
      <c r="C76" s="18">
        <f>(1400.0/B76*100)</f>
        <v/>
      </c>
      <c r="D76" s="19" t="n">
        <v>12767</v>
      </c>
      <c r="E76" s="18" t="n">
        <v>438.08336745</v>
      </c>
      <c r="F76" s="20" t="n">
        <v>4.6094803</v>
      </c>
      <c r="G76" s="18" t="n">
        <v>432.29953743</v>
      </c>
      <c r="H76" s="20" t="n">
        <v>4.7026388</v>
      </c>
      <c r="I76" s="18" t="s">
        <v>404</v>
      </c>
      <c r="J76" s="20" t="s">
        <v>404</v>
      </c>
      <c r="K76" s="18" t="s">
        <v>404</v>
      </c>
      <c r="L76" s="20" t="s">
        <v>404</v>
      </c>
      <c r="M76" s="18" t="s">
        <v>404</v>
      </c>
      <c r="N76" s="20" t="s">
        <v>404</v>
      </c>
      <c r="O76" s="18" t="s">
        <v>404</v>
      </c>
      <c r="P76" s="20" t="s">
        <v>404</v>
      </c>
      <c r="Q76" s="18" t="n">
        <v>437.76822738</v>
      </c>
      <c r="R76" s="20" t="n">
        <v>10.96617546</v>
      </c>
    </row>
    <row r="77" spans="1:18">
      <c r="A77" s="15" t="s">
        <v>474</v>
      </c>
      <c r="B77" s="17" t="n">
        <v>6062</v>
      </c>
      <c r="C77" s="18">
        <f>(0.0/B77*100)</f>
        <v/>
      </c>
      <c r="D77" s="19" t="n">
        <v>6062</v>
      </c>
      <c r="E77" s="18" t="n">
        <v>442.04642931</v>
      </c>
      <c r="F77" s="20" t="n">
        <v>10.32408745</v>
      </c>
      <c r="G77" s="18" t="n">
        <v>435.69053293</v>
      </c>
      <c r="H77" s="20" t="n">
        <v>3.19147879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487.65839602</v>
      </c>
      <c r="F78" s="20" t="n">
        <v>4.26794862</v>
      </c>
      <c r="G78" s="18" t="n">
        <v>484.38822727</v>
      </c>
      <c r="H78" s="20" t="n">
        <v>13.65795751</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464.18232655</v>
      </c>
      <c r="F79" s="20" t="n">
        <v>18.66992056</v>
      </c>
      <c r="G79" s="18" t="n">
        <v>477.35297859</v>
      </c>
      <c r="H79" s="20" t="n">
        <v>7.99293925</v>
      </c>
      <c r="I79" s="18" t="s">
        <v>404</v>
      </c>
      <c r="J79" s="20" t="s">
        <v>404</v>
      </c>
      <c r="K79" s="18" t="s">
        <v>404</v>
      </c>
      <c r="L79" s="20" t="s">
        <v>404</v>
      </c>
      <c r="M79" s="18" t="s">
        <v>404</v>
      </c>
      <c r="N79" s="20" t="s">
        <v>404</v>
      </c>
      <c r="O79" s="18" t="s">
        <v>404</v>
      </c>
      <c r="P79" s="20" t="s">
        <v>404</v>
      </c>
      <c r="Q79" s="18" t="n">
        <v>478.92106694</v>
      </c>
      <c r="R79" s="20" t="n">
        <v>32.63156868</v>
      </c>
    </row>
    <row r="80" spans="1:18">
      <c r="A80" s="15" t="s">
        <v>477</v>
      </c>
      <c r="B80" s="17" t="n">
        <v>7841</v>
      </c>
      <c r="C80" s="18">
        <f>(0.0/B80*100)</f>
        <v/>
      </c>
      <c r="D80" s="19" t="n">
        <v>7841</v>
      </c>
      <c r="E80" s="18" t="n">
        <v>426.90637552</v>
      </c>
      <c r="F80" s="20" t="n">
        <v>4.0881566</v>
      </c>
      <c r="G80" s="18" t="n">
        <v>427.95686859</v>
      </c>
      <c r="H80" s="20" t="n">
        <v>6.02246726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438.38381807</v>
      </c>
      <c r="F81" s="20" t="n">
        <v>6.48426462</v>
      </c>
      <c r="G81" s="18" t="n">
        <v>425.05858695</v>
      </c>
      <c r="H81" s="20" t="n">
        <v>3.93587564</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502.90780405</v>
      </c>
      <c r="F7" s="20" t="n">
        <v>2.00554796</v>
      </c>
      <c r="G7" s="18" t="n">
        <v>515.31657584</v>
      </c>
      <c r="H7" s="20" t="n">
        <v>7.12813552</v>
      </c>
      <c r="I7" s="18" t="s">
        <v>404</v>
      </c>
      <c r="J7" s="20" t="s">
        <v>404</v>
      </c>
      <c r="K7" s="18" t="s">
        <v>404</v>
      </c>
      <c r="L7" s="20" t="s">
        <v>404</v>
      </c>
      <c r="M7" s="18" t="s">
        <v>404</v>
      </c>
      <c r="N7" s="20" t="s">
        <v>404</v>
      </c>
      <c r="O7" s="18" t="s">
        <v>404</v>
      </c>
      <c r="P7" s="20" t="s">
        <v>404</v>
      </c>
      <c r="Q7" s="18" t="n">
        <v>493.19883674</v>
      </c>
      <c r="R7" s="20" t="n">
        <v>9.24609639</v>
      </c>
    </row>
    <row r="8" spans="1:18">
      <c r="A8" s="15" t="s">
        <v>405</v>
      </c>
      <c r="B8" s="17" t="n">
        <v>7007</v>
      </c>
      <c r="C8" s="18">
        <f>(0.0/B8*100)</f>
        <v/>
      </c>
      <c r="D8" s="19" t="n">
        <v>7007</v>
      </c>
      <c r="E8" s="18" t="n">
        <v>490.33563057</v>
      </c>
      <c r="F8" s="20" t="n">
        <v>4.96511171</v>
      </c>
      <c r="G8" s="18" t="n">
        <v>476.22652723</v>
      </c>
      <c r="H8" s="20" t="n">
        <v>6.55012689</v>
      </c>
      <c r="I8" s="18" t="s">
        <v>404</v>
      </c>
      <c r="J8" s="20" t="s">
        <v>404</v>
      </c>
      <c r="K8" s="18" t="s">
        <v>404</v>
      </c>
      <c r="L8" s="20" t="s">
        <v>404</v>
      </c>
      <c r="M8" s="18" t="s">
        <v>404</v>
      </c>
      <c r="N8" s="20" t="s">
        <v>404</v>
      </c>
      <c r="O8" s="18" t="s">
        <v>404</v>
      </c>
      <c r="P8" s="20" t="s">
        <v>404</v>
      </c>
      <c r="Q8" s="18" t="n">
        <v>474.4762896</v>
      </c>
      <c r="R8" s="20" t="n">
        <v>16.53865618</v>
      </c>
    </row>
    <row r="9" spans="1:18">
      <c r="A9" s="15" t="s">
        <v>406</v>
      </c>
      <c r="B9" s="17" t="n">
        <v>9651</v>
      </c>
      <c r="C9" s="18">
        <f>(200.0/B9*100)</f>
        <v/>
      </c>
      <c r="D9" s="19" t="n">
        <v>9451</v>
      </c>
      <c r="E9" s="18" t="n">
        <v>511.79938419</v>
      </c>
      <c r="F9" s="20" t="n">
        <v>4.3533119</v>
      </c>
      <c r="G9" s="18" t="n">
        <v>485.56517298</v>
      </c>
      <c r="H9" s="20" t="n">
        <v>5.77588765</v>
      </c>
      <c r="I9" s="18" t="s">
        <v>404</v>
      </c>
      <c r="J9" s="20" t="s">
        <v>404</v>
      </c>
      <c r="K9" s="18" t="s">
        <v>404</v>
      </c>
      <c r="L9" s="20" t="s">
        <v>404</v>
      </c>
      <c r="M9" s="18" t="s">
        <v>404</v>
      </c>
      <c r="N9" s="20" t="s">
        <v>404</v>
      </c>
      <c r="O9" s="18" t="s">
        <v>404</v>
      </c>
      <c r="P9" s="20" t="s">
        <v>404</v>
      </c>
      <c r="Q9" s="18" t="n">
        <v>476.59779976</v>
      </c>
      <c r="R9" s="20" t="n">
        <v>12.45931096</v>
      </c>
    </row>
    <row r="10" spans="1:18">
      <c r="A10" s="15" t="s">
        <v>407</v>
      </c>
      <c r="B10" s="17" t="n">
        <v>20058</v>
      </c>
      <c r="C10" s="18">
        <f>(3112.0/B10*100)</f>
        <v/>
      </c>
      <c r="D10" s="19" t="n">
        <v>16946</v>
      </c>
      <c r="E10" s="18" t="n">
        <v>527.21892354</v>
      </c>
      <c r="F10" s="20" t="n">
        <v>2.57433721</v>
      </c>
      <c r="G10" s="18" t="n">
        <v>527.89594319</v>
      </c>
      <c r="H10" s="20" t="n">
        <v>6.0649143</v>
      </c>
      <c r="I10" s="18" t="s">
        <v>404</v>
      </c>
      <c r="J10" s="20" t="s">
        <v>404</v>
      </c>
      <c r="K10" s="18" t="s">
        <v>404</v>
      </c>
      <c r="L10" s="20" t="s">
        <v>404</v>
      </c>
      <c r="M10" s="18" t="s">
        <v>404</v>
      </c>
      <c r="N10" s="20" t="s">
        <v>404</v>
      </c>
      <c r="O10" s="18" t="s">
        <v>404</v>
      </c>
      <c r="P10" s="20" t="s">
        <v>404</v>
      </c>
      <c r="Q10" s="18" t="n">
        <v>549.89628437</v>
      </c>
      <c r="R10" s="20" t="n">
        <v>22.56659001</v>
      </c>
    </row>
    <row r="11" spans="1:18">
      <c r="A11" s="15" t="s">
        <v>408</v>
      </c>
      <c r="B11" s="17" t="n">
        <v>7053</v>
      </c>
      <c r="C11" s="18">
        <f>(175.0/B11*100)</f>
        <v/>
      </c>
      <c r="D11" s="19" t="n">
        <v>6878</v>
      </c>
      <c r="E11" s="18" t="n">
        <v>458.78847835</v>
      </c>
      <c r="F11" s="20" t="n">
        <v>3.15719744</v>
      </c>
      <c r="G11" s="18" t="n">
        <v>464.70720158</v>
      </c>
      <c r="H11" s="20" t="n">
        <v>9.386699309999999</v>
      </c>
      <c r="I11" s="18" t="s">
        <v>404</v>
      </c>
      <c r="J11" s="20" t="s">
        <v>404</v>
      </c>
      <c r="K11" s="18" t="s">
        <v>404</v>
      </c>
      <c r="L11" s="20" t="s">
        <v>404</v>
      </c>
      <c r="M11" s="18" t="s">
        <v>404</v>
      </c>
      <c r="N11" s="20" t="s">
        <v>404</v>
      </c>
      <c r="O11" s="18" t="s">
        <v>404</v>
      </c>
      <c r="P11" s="20" t="s">
        <v>404</v>
      </c>
      <c r="Q11" s="18" t="n">
        <v>441.27450585</v>
      </c>
      <c r="R11" s="20" t="n">
        <v>11.28223095</v>
      </c>
    </row>
    <row r="12" spans="1:18">
      <c r="A12" s="15" t="s">
        <v>409</v>
      </c>
      <c r="B12" s="17" t="n">
        <v>6894</v>
      </c>
      <c r="C12" s="18">
        <f>(106.0/B12*100)</f>
        <v/>
      </c>
      <c r="D12" s="19" t="n">
        <v>6788</v>
      </c>
      <c r="E12" s="18" t="n">
        <v>491.06384755</v>
      </c>
      <c r="F12" s="20" t="n">
        <v>4.83352651</v>
      </c>
      <c r="G12" s="18" t="n">
        <v>483.91290369</v>
      </c>
      <c r="H12" s="20" t="n">
        <v>4.21202252</v>
      </c>
      <c r="I12" s="18" t="s">
        <v>404</v>
      </c>
      <c r="J12" s="20" t="s">
        <v>404</v>
      </c>
      <c r="K12" s="18" t="s">
        <v>404</v>
      </c>
      <c r="L12" s="20" t="s">
        <v>404</v>
      </c>
      <c r="M12" s="18" t="s">
        <v>404</v>
      </c>
      <c r="N12" s="20" t="s">
        <v>404</v>
      </c>
      <c r="O12" s="18" t="s">
        <v>404</v>
      </c>
      <c r="P12" s="20" t="s">
        <v>404</v>
      </c>
      <c r="Q12" s="18" t="n">
        <v>411.46498449</v>
      </c>
      <c r="R12" s="20" t="n">
        <v>16.3175426</v>
      </c>
    </row>
    <row r="13" spans="1:18">
      <c r="A13" s="15" t="s">
        <v>410</v>
      </c>
      <c r="B13" s="17" t="n">
        <v>7161</v>
      </c>
      <c r="C13" s="18">
        <f>(1175.0/B13*100)</f>
        <v/>
      </c>
      <c r="D13" s="19" t="n">
        <v>5986</v>
      </c>
      <c r="E13" s="18" t="n">
        <v>498.74265514</v>
      </c>
      <c r="F13" s="20" t="n">
        <v>3.05062485</v>
      </c>
      <c r="G13" s="18" t="n">
        <v>502.65891695</v>
      </c>
      <c r="H13" s="20" t="n">
        <v>7.11746758</v>
      </c>
      <c r="I13" s="18" t="s">
        <v>404</v>
      </c>
      <c r="J13" s="20" t="s">
        <v>404</v>
      </c>
      <c r="K13" s="18" t="s">
        <v>404</v>
      </c>
      <c r="L13" s="20" t="s">
        <v>404</v>
      </c>
      <c r="M13" s="18" t="s">
        <v>404</v>
      </c>
      <c r="N13" s="20" t="s">
        <v>404</v>
      </c>
      <c r="O13" s="18" t="s">
        <v>404</v>
      </c>
      <c r="P13" s="20" t="s">
        <v>404</v>
      </c>
      <c r="Q13" s="18" t="n">
        <v>500.6376109</v>
      </c>
      <c r="R13" s="20" t="n">
        <v>7.02310706</v>
      </c>
    </row>
    <row r="14" spans="1:18">
      <c r="A14" s="15" t="s">
        <v>411</v>
      </c>
      <c r="B14" s="17" t="n">
        <v>5587</v>
      </c>
      <c r="C14" s="18">
        <f>(0.0/B14*100)</f>
        <v/>
      </c>
      <c r="D14" s="19" t="n">
        <v>5587</v>
      </c>
      <c r="E14" s="18" t="n">
        <v>517.04492147</v>
      </c>
      <c r="F14" s="20" t="n">
        <v>2.51731456</v>
      </c>
      <c r="G14" s="18" t="n">
        <v>523.51777238</v>
      </c>
      <c r="H14" s="20" t="n">
        <v>4.98759753</v>
      </c>
      <c r="I14" s="18" t="s">
        <v>404</v>
      </c>
      <c r="J14" s="20" t="s">
        <v>404</v>
      </c>
      <c r="K14" s="18" t="s">
        <v>404</v>
      </c>
      <c r="L14" s="20" t="s">
        <v>404</v>
      </c>
      <c r="M14" s="18" t="s">
        <v>404</v>
      </c>
      <c r="N14" s="20" t="s">
        <v>404</v>
      </c>
      <c r="O14" s="18" t="s">
        <v>404</v>
      </c>
      <c r="P14" s="20" t="s">
        <v>404</v>
      </c>
      <c r="Q14" s="18" t="n">
        <v>526.08186803</v>
      </c>
      <c r="R14" s="20" t="n">
        <v>19.9765946</v>
      </c>
    </row>
    <row r="15" spans="1:18">
      <c r="A15" s="15" t="s">
        <v>412</v>
      </c>
      <c r="B15" s="17" t="n">
        <v>5882</v>
      </c>
      <c r="C15" s="18">
        <f>(0.0/B15*100)</f>
        <v/>
      </c>
      <c r="D15" s="19" t="n">
        <v>5882</v>
      </c>
      <c r="E15" s="18" t="n">
        <v>522.06305531</v>
      </c>
      <c r="F15" s="20" t="n">
        <v>4.34839334</v>
      </c>
      <c r="G15" s="18" t="n">
        <v>528.95773206</v>
      </c>
      <c r="H15" s="20" t="n">
        <v>3.14813886</v>
      </c>
      <c r="I15" s="18" t="s">
        <v>404</v>
      </c>
      <c r="J15" s="20" t="s">
        <v>404</v>
      </c>
      <c r="K15" s="18" t="s">
        <v>404</v>
      </c>
      <c r="L15" s="20" t="s">
        <v>404</v>
      </c>
      <c r="M15" s="18" t="s">
        <v>404</v>
      </c>
      <c r="N15" s="20" t="s">
        <v>404</v>
      </c>
      <c r="O15" s="18" t="s">
        <v>404</v>
      </c>
      <c r="P15" s="20" t="s">
        <v>404</v>
      </c>
      <c r="Q15" s="18" t="n">
        <v>537.2947253</v>
      </c>
      <c r="R15" s="20" t="n">
        <v>24.35550381</v>
      </c>
    </row>
    <row r="16" spans="1:18">
      <c r="A16" s="15" t="s">
        <v>413</v>
      </c>
      <c r="B16" s="17" t="n">
        <v>6108</v>
      </c>
      <c r="C16" s="18">
        <f>(495.0/B16*100)</f>
        <v/>
      </c>
      <c r="D16" s="19" t="n">
        <v>5613</v>
      </c>
      <c r="E16" s="18" t="n">
        <v>495.1307652</v>
      </c>
      <c r="F16" s="20" t="n">
        <v>4.15621637</v>
      </c>
      <c r="G16" s="18" t="n">
        <v>531.55990134</v>
      </c>
      <c r="H16" s="20" t="n">
        <v>9.68968085</v>
      </c>
      <c r="I16" s="18" t="s">
        <v>404</v>
      </c>
      <c r="J16" s="20" t="s">
        <v>404</v>
      </c>
      <c r="K16" s="18" t="s">
        <v>404</v>
      </c>
      <c r="L16" s="20" t="s">
        <v>404</v>
      </c>
      <c r="M16" s="18" t="s">
        <v>404</v>
      </c>
      <c r="N16" s="20" t="s">
        <v>404</v>
      </c>
      <c r="O16" s="18" t="s">
        <v>404</v>
      </c>
      <c r="P16" s="20" t="s">
        <v>404</v>
      </c>
      <c r="Q16" s="18" t="n">
        <v>414.24133011</v>
      </c>
      <c r="R16" s="20" t="n">
        <v>45.70881773</v>
      </c>
    </row>
    <row r="17" spans="1:18">
      <c r="A17" s="15" t="s">
        <v>414</v>
      </c>
      <c r="B17" s="17" t="n">
        <v>6504</v>
      </c>
      <c r="C17" s="18">
        <f>(1325.0/B17*100)</f>
        <v/>
      </c>
      <c r="D17" s="19" t="n">
        <v>5179</v>
      </c>
      <c r="E17" s="18" t="n">
        <v>507.67526522</v>
      </c>
      <c r="F17" s="20" t="n">
        <v>7.66487586</v>
      </c>
      <c r="G17" s="18" t="n">
        <v>507.78625098</v>
      </c>
      <c r="H17" s="20" t="n">
        <v>4.36005381</v>
      </c>
      <c r="I17" s="18" t="s">
        <v>404</v>
      </c>
      <c r="J17" s="20" t="s">
        <v>404</v>
      </c>
      <c r="K17" s="18" t="s">
        <v>404</v>
      </c>
      <c r="L17" s="20" t="s">
        <v>404</v>
      </c>
      <c r="M17" s="18" t="s">
        <v>404</v>
      </c>
      <c r="N17" s="20" t="s">
        <v>404</v>
      </c>
      <c r="O17" s="18" t="s">
        <v>404</v>
      </c>
      <c r="P17" s="20" t="s">
        <v>404</v>
      </c>
      <c r="Q17" s="18" t="n">
        <v>545.9063935200001</v>
      </c>
      <c r="R17" s="20" t="n">
        <v>16.74085524</v>
      </c>
    </row>
    <row r="18" spans="1:18">
      <c r="A18" s="15" t="s">
        <v>415</v>
      </c>
      <c r="B18" s="17" t="n">
        <v>5532</v>
      </c>
      <c r="C18" s="18">
        <f>(0.0/B18*100)</f>
        <v/>
      </c>
      <c r="D18" s="19" t="n">
        <v>5532</v>
      </c>
      <c r="E18" s="18" t="n">
        <v>467.75030731</v>
      </c>
      <c r="F18" s="20" t="n">
        <v>4.66670167</v>
      </c>
      <c r="G18" s="18" t="n">
        <v>466.42481735</v>
      </c>
      <c r="H18" s="20" t="n">
        <v>12.71987943</v>
      </c>
      <c r="I18" s="18" t="s">
        <v>404</v>
      </c>
      <c r="J18" s="20" t="s">
        <v>404</v>
      </c>
      <c r="K18" s="18" t="s">
        <v>404</v>
      </c>
      <c r="L18" s="20" t="s">
        <v>404</v>
      </c>
      <c r="M18" s="18" t="s">
        <v>404</v>
      </c>
      <c r="N18" s="20" t="s">
        <v>404</v>
      </c>
      <c r="O18" s="18" t="s">
        <v>404</v>
      </c>
      <c r="P18" s="20" t="s">
        <v>404</v>
      </c>
      <c r="Q18" s="18" t="n">
        <v>437.7016888</v>
      </c>
      <c r="R18" s="20" t="n">
        <v>14.18959004</v>
      </c>
    </row>
    <row r="19" spans="1:18">
      <c r="A19" s="15" t="s">
        <v>416</v>
      </c>
      <c r="B19" s="17" t="n">
        <v>5658</v>
      </c>
      <c r="C19" s="18">
        <f>(327.0/B19*100)</f>
        <v/>
      </c>
      <c r="D19" s="19" t="n">
        <v>5331</v>
      </c>
      <c r="E19" s="18" t="n">
        <v>477.80275945</v>
      </c>
      <c r="F19" s="20" t="n">
        <v>5.29792572</v>
      </c>
      <c r="G19" s="18" t="n">
        <v>459.70974203</v>
      </c>
      <c r="H19" s="20" t="n">
        <v>6.49528603</v>
      </c>
      <c r="I19" s="18" t="s">
        <v>404</v>
      </c>
      <c r="J19" s="20" t="s">
        <v>404</v>
      </c>
      <c r="K19" s="18" t="s">
        <v>404</v>
      </c>
      <c r="L19" s="20" t="s">
        <v>404</v>
      </c>
      <c r="M19" s="18" t="s">
        <v>404</v>
      </c>
      <c r="N19" s="20" t="s">
        <v>404</v>
      </c>
      <c r="O19" s="18" t="s">
        <v>404</v>
      </c>
      <c r="P19" s="20" t="s">
        <v>404</v>
      </c>
      <c r="Q19" s="18" t="n">
        <v>501.98742443</v>
      </c>
      <c r="R19" s="20" t="n">
        <v>32.19315539</v>
      </c>
    </row>
    <row r="20" spans="1:18">
      <c r="A20" s="15" t="s">
        <v>417</v>
      </c>
      <c r="B20" s="17" t="n">
        <v>3371</v>
      </c>
      <c r="C20" s="18">
        <f>(24.0/B20*100)</f>
        <v/>
      </c>
      <c r="D20" s="19" t="n">
        <v>3347</v>
      </c>
      <c r="E20" s="18" t="n">
        <v>482.12283484</v>
      </c>
      <c r="F20" s="20" t="n">
        <v>2.18596154</v>
      </c>
      <c r="G20" s="18" t="n">
        <v>479.83117682</v>
      </c>
      <c r="H20" s="20" t="n">
        <v>4.35579956</v>
      </c>
      <c r="I20" s="18" t="s">
        <v>404</v>
      </c>
      <c r="J20" s="20" t="s">
        <v>404</v>
      </c>
      <c r="K20" s="18" t="s">
        <v>404</v>
      </c>
      <c r="L20" s="20" t="s">
        <v>404</v>
      </c>
      <c r="M20" s="18" t="s">
        <v>404</v>
      </c>
      <c r="N20" s="20" t="s">
        <v>404</v>
      </c>
      <c r="O20" s="18" t="s">
        <v>404</v>
      </c>
      <c r="P20" s="20" t="s">
        <v>404</v>
      </c>
      <c r="Q20" s="18" t="n">
        <v>473.73623762</v>
      </c>
      <c r="R20" s="20" t="n">
        <v>8.858529559999999</v>
      </c>
    </row>
    <row r="21" spans="1:18">
      <c r="A21" s="15" t="s">
        <v>418</v>
      </c>
      <c r="B21" s="17" t="n">
        <v>5741</v>
      </c>
      <c r="C21" s="18">
        <f>(0.0/B21*100)</f>
        <v/>
      </c>
      <c r="D21" s="19" t="n">
        <v>5741</v>
      </c>
      <c r="E21" s="18" t="n">
        <v>516.26040516</v>
      </c>
      <c r="F21" s="20" t="n">
        <v>3.62837717</v>
      </c>
      <c r="G21" s="18" t="n">
        <v>529.1789400599999</v>
      </c>
      <c r="H21" s="20" t="n">
        <v>4.49693677</v>
      </c>
      <c r="I21" s="18" t="s">
        <v>404</v>
      </c>
      <c r="J21" s="20" t="s">
        <v>404</v>
      </c>
      <c r="K21" s="18" t="s">
        <v>404</v>
      </c>
      <c r="L21" s="20" t="s">
        <v>404</v>
      </c>
      <c r="M21" s="18" t="s">
        <v>404</v>
      </c>
      <c r="N21" s="20" t="s">
        <v>404</v>
      </c>
      <c r="O21" s="18" t="s">
        <v>404</v>
      </c>
      <c r="P21" s="20" t="s">
        <v>404</v>
      </c>
      <c r="Q21" s="18" t="n">
        <v>511.88948444</v>
      </c>
      <c r="R21" s="20" t="n">
        <v>6.60947347</v>
      </c>
    </row>
    <row r="22" spans="1:18">
      <c r="A22" s="15" t="s">
        <v>419</v>
      </c>
      <c r="B22" s="17" t="n">
        <v>6598</v>
      </c>
      <c r="C22" s="18">
        <f>(0.0/B22*100)</f>
        <v/>
      </c>
      <c r="D22" s="19" t="n">
        <v>6598</v>
      </c>
      <c r="E22" s="18" t="n">
        <v>479.83466998</v>
      </c>
      <c r="F22" s="20" t="n">
        <v>4.63194872</v>
      </c>
      <c r="G22" s="18" t="n">
        <v>472.68009837</v>
      </c>
      <c r="H22" s="20" t="n">
        <v>14.77531057</v>
      </c>
      <c r="I22" s="18" t="s">
        <v>404</v>
      </c>
      <c r="J22" s="20" t="s">
        <v>404</v>
      </c>
      <c r="K22" s="18" t="s">
        <v>404</v>
      </c>
      <c r="L22" s="20" t="s">
        <v>404</v>
      </c>
      <c r="M22" s="18" t="s">
        <v>404</v>
      </c>
      <c r="N22" s="20" t="s">
        <v>404</v>
      </c>
      <c r="O22" s="18" t="s">
        <v>404</v>
      </c>
      <c r="P22" s="20" t="s">
        <v>404</v>
      </c>
      <c r="Q22" s="18" t="n">
        <v>488.14976963</v>
      </c>
      <c r="R22" s="20" t="n">
        <v>28.03382527</v>
      </c>
    </row>
    <row r="23" spans="1:18">
      <c r="A23" s="15" t="s">
        <v>420</v>
      </c>
      <c r="B23" s="17" t="n">
        <v>11583</v>
      </c>
      <c r="C23" s="18">
        <f>(3194.0/B23*100)</f>
        <v/>
      </c>
      <c r="D23" s="19" t="n">
        <v>8389</v>
      </c>
      <c r="E23" s="18" t="n">
        <v>482.2683289</v>
      </c>
      <c r="F23" s="20" t="n">
        <v>9.263305170000001</v>
      </c>
      <c r="G23" s="18" t="n">
        <v>493.10950791</v>
      </c>
      <c r="H23" s="20" t="n">
        <v>4.52230719</v>
      </c>
      <c r="I23" s="18" t="s">
        <v>404</v>
      </c>
      <c r="J23" s="20" t="s">
        <v>404</v>
      </c>
      <c r="K23" s="18" t="s">
        <v>404</v>
      </c>
      <c r="L23" s="20" t="s">
        <v>404</v>
      </c>
      <c r="M23" s="18" t="s">
        <v>404</v>
      </c>
      <c r="N23" s="20" t="s">
        <v>404</v>
      </c>
      <c r="O23" s="18" t="s">
        <v>404</v>
      </c>
      <c r="P23" s="20" t="s">
        <v>404</v>
      </c>
      <c r="Q23" s="18" t="n">
        <v>466.54052677</v>
      </c>
      <c r="R23" s="20" t="n">
        <v>19.73977869</v>
      </c>
    </row>
    <row r="24" spans="1:18">
      <c r="A24" s="15" t="s">
        <v>421</v>
      </c>
      <c r="B24" s="17" t="n">
        <v>6647</v>
      </c>
      <c r="C24" s="18">
        <f>(0.0/B24*100)</f>
        <v/>
      </c>
      <c r="D24" s="19" t="n">
        <v>6647</v>
      </c>
      <c r="E24" s="18" t="n">
        <v>522.46805799</v>
      </c>
      <c r="F24" s="20" t="n">
        <v>13.95833001</v>
      </c>
      <c r="G24" s="18" t="n">
        <v>515.38194853</v>
      </c>
      <c r="H24" s="20" t="n">
        <v>3.40889912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519.8736716</v>
      </c>
      <c r="F25" s="20" t="n">
        <v>4.01324899</v>
      </c>
      <c r="G25" s="18" t="n">
        <v>505.02429468</v>
      </c>
      <c r="H25" s="20" t="n">
        <v>8.45231162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484.79003145</v>
      </c>
      <c r="F26" s="20" t="n">
        <v>2.59817166</v>
      </c>
      <c r="G26" s="18" t="n">
        <v>494.20173815</v>
      </c>
      <c r="H26" s="20" t="n">
        <v>3.72253966</v>
      </c>
      <c r="I26" s="18" t="s">
        <v>404</v>
      </c>
      <c r="J26" s="20" t="s">
        <v>404</v>
      </c>
      <c r="K26" s="18" t="s">
        <v>404</v>
      </c>
      <c r="L26" s="20" t="s">
        <v>404</v>
      </c>
      <c r="M26" s="18" t="s">
        <v>404</v>
      </c>
      <c r="N26" s="20" t="s">
        <v>404</v>
      </c>
      <c r="O26" s="18" t="s">
        <v>404</v>
      </c>
      <c r="P26" s="20" t="s">
        <v>404</v>
      </c>
      <c r="Q26" s="18" t="n">
        <v>479.25769708</v>
      </c>
      <c r="R26" s="20" t="n">
        <v>17.68941348</v>
      </c>
    </row>
    <row r="27" spans="1:18">
      <c r="A27" s="15" t="s">
        <v>424</v>
      </c>
      <c r="B27" s="17" t="n">
        <v>5299</v>
      </c>
      <c r="C27" s="18">
        <f>(0.0/B27*100)</f>
        <v/>
      </c>
      <c r="D27" s="19" t="n">
        <v>5299</v>
      </c>
      <c r="E27" s="18" t="n">
        <v>495.04812568</v>
      </c>
      <c r="F27" s="20" t="n">
        <v>1.94356797</v>
      </c>
      <c r="G27" s="18" t="n">
        <v>469.85197274</v>
      </c>
      <c r="H27" s="20" t="n">
        <v>1.74026048</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425.78476527</v>
      </c>
      <c r="F28" s="20" t="n">
        <v>2.85320446</v>
      </c>
      <c r="G28" s="18" t="n">
        <v>393.2814626</v>
      </c>
      <c r="H28" s="20" t="n">
        <v>11.85250102</v>
      </c>
      <c r="I28" s="18" t="s">
        <v>404</v>
      </c>
      <c r="J28" s="20" t="s">
        <v>404</v>
      </c>
      <c r="K28" s="18" t="s">
        <v>404</v>
      </c>
      <c r="L28" s="20" t="s">
        <v>404</v>
      </c>
      <c r="M28" s="18" t="s">
        <v>404</v>
      </c>
      <c r="N28" s="20" t="s">
        <v>404</v>
      </c>
      <c r="O28" s="18" t="s">
        <v>404</v>
      </c>
      <c r="P28" s="20" t="s">
        <v>404</v>
      </c>
      <c r="Q28" s="18" t="n">
        <v>389.03533266</v>
      </c>
      <c r="R28" s="20" t="n">
        <v>48.14240459</v>
      </c>
    </row>
    <row r="29" spans="1:18">
      <c r="A29" s="15" t="s">
        <v>426</v>
      </c>
      <c r="B29" s="17" t="n">
        <v>5385</v>
      </c>
      <c r="C29" s="18">
        <f>(1123.0/B29*100)</f>
        <v/>
      </c>
      <c r="D29" s="19" t="n">
        <v>4262</v>
      </c>
      <c r="E29" s="18" t="n">
        <v>510.50904694</v>
      </c>
      <c r="F29" s="20" t="n">
        <v>6.73507096</v>
      </c>
      <c r="G29" s="18" t="n">
        <v>494.02574271</v>
      </c>
      <c r="H29" s="20" t="n">
        <v>15.41883785</v>
      </c>
      <c r="I29" s="18" t="s">
        <v>404</v>
      </c>
      <c r="J29" s="20" t="s">
        <v>404</v>
      </c>
      <c r="K29" s="18" t="s">
        <v>404</v>
      </c>
      <c r="L29" s="20" t="s">
        <v>404</v>
      </c>
      <c r="M29" s="18" t="s">
        <v>404</v>
      </c>
      <c r="N29" s="20" t="s">
        <v>404</v>
      </c>
      <c r="O29" s="18" t="s">
        <v>404</v>
      </c>
      <c r="P29" s="20" t="s">
        <v>404</v>
      </c>
      <c r="Q29" s="18" t="n">
        <v>486.1554776</v>
      </c>
      <c r="R29" s="20" t="n">
        <v>11.52480545</v>
      </c>
    </row>
    <row r="30" spans="1:18">
      <c r="A30" s="15" t="s">
        <v>427</v>
      </c>
      <c r="B30" s="17" t="n">
        <v>4520</v>
      </c>
      <c r="C30" s="18">
        <f>(1053.0/B30*100)</f>
        <v/>
      </c>
      <c r="D30" s="19" t="n">
        <v>3467</v>
      </c>
      <c r="E30" s="18" t="n">
        <v>511.91599607</v>
      </c>
      <c r="F30" s="20" t="n">
        <v>3.22118283</v>
      </c>
      <c r="G30" s="18" t="n">
        <v>512.64186153</v>
      </c>
      <c r="H30" s="20" t="n">
        <v>11.0942217</v>
      </c>
      <c r="I30" s="18" t="s">
        <v>404</v>
      </c>
      <c r="J30" s="20" t="s">
        <v>404</v>
      </c>
      <c r="K30" s="18" t="s">
        <v>404</v>
      </c>
      <c r="L30" s="20" t="s">
        <v>404</v>
      </c>
      <c r="M30" s="18" t="s">
        <v>404</v>
      </c>
      <c r="N30" s="20" t="s">
        <v>404</v>
      </c>
      <c r="O30" s="18" t="s">
        <v>404</v>
      </c>
      <c r="P30" s="20" t="s">
        <v>404</v>
      </c>
      <c r="Q30" s="18" t="n">
        <v>473.77324918</v>
      </c>
      <c r="R30" s="20" t="n">
        <v>10.49757756</v>
      </c>
    </row>
    <row r="31" spans="1:18">
      <c r="A31" s="15" t="s">
        <v>428</v>
      </c>
      <c r="B31" s="17" t="n">
        <v>5456</v>
      </c>
      <c r="C31" s="18">
        <f>(502.0/B31*100)</f>
        <v/>
      </c>
      <c r="D31" s="19" t="n">
        <v>4954</v>
      </c>
      <c r="E31" s="18" t="n">
        <v>515.21755633</v>
      </c>
      <c r="F31" s="20" t="n">
        <v>2.6718016</v>
      </c>
      <c r="G31" s="18" t="n">
        <v>510.76263215</v>
      </c>
      <c r="H31" s="20" t="n">
        <v>8.644868990000001</v>
      </c>
      <c r="I31" s="18" t="s">
        <v>404</v>
      </c>
      <c r="J31" s="20" t="s">
        <v>404</v>
      </c>
      <c r="K31" s="18" t="s">
        <v>404</v>
      </c>
      <c r="L31" s="20" t="s">
        <v>404</v>
      </c>
      <c r="M31" s="18" t="s">
        <v>404</v>
      </c>
      <c r="N31" s="20" t="s">
        <v>404</v>
      </c>
      <c r="O31" s="18" t="s">
        <v>404</v>
      </c>
      <c r="P31" s="20" t="s">
        <v>404</v>
      </c>
      <c r="Q31" s="18" t="n">
        <v>504.6634778</v>
      </c>
      <c r="R31" s="20" t="n">
        <v>9.73171099</v>
      </c>
    </row>
    <row r="32" spans="1:18">
      <c r="A32" s="15" t="s">
        <v>429</v>
      </c>
      <c r="B32" s="17" t="n">
        <v>4478</v>
      </c>
      <c r="C32" s="18">
        <f>(0.0/B32*100)</f>
        <v/>
      </c>
      <c r="D32" s="19" t="n">
        <v>4478</v>
      </c>
      <c r="E32" s="18" t="n">
        <v>506.09257652</v>
      </c>
      <c r="F32" s="20" t="n">
        <v>3.02049193</v>
      </c>
      <c r="G32" s="18" t="n">
        <v>501.4486743</v>
      </c>
      <c r="H32" s="20" t="n">
        <v>7.93319543</v>
      </c>
      <c r="I32" s="18" t="s">
        <v>404</v>
      </c>
      <c r="J32" s="20" t="s">
        <v>404</v>
      </c>
      <c r="K32" s="18" t="s">
        <v>404</v>
      </c>
      <c r="L32" s="20" t="s">
        <v>404</v>
      </c>
      <c r="M32" s="18" t="s">
        <v>404</v>
      </c>
      <c r="N32" s="20" t="s">
        <v>404</v>
      </c>
      <c r="O32" s="18" t="s">
        <v>404</v>
      </c>
      <c r="P32" s="20" t="s">
        <v>404</v>
      </c>
      <c r="Q32" s="18" t="n">
        <v>533.23698485</v>
      </c>
      <c r="R32" s="20" t="n">
        <v>15.46846182</v>
      </c>
    </row>
    <row r="33" spans="1:18">
      <c r="A33" s="15" t="s">
        <v>430</v>
      </c>
      <c r="B33" s="17" t="n">
        <v>7325</v>
      </c>
      <c r="C33" s="18">
        <f>(29.0/B33*100)</f>
        <v/>
      </c>
      <c r="D33" s="19" t="n">
        <v>7296</v>
      </c>
      <c r="E33" s="18" t="n">
        <v>499.159647</v>
      </c>
      <c r="F33" s="20" t="n">
        <v>2.9762695</v>
      </c>
      <c r="G33" s="18" t="n">
        <v>480.71747728</v>
      </c>
      <c r="H33" s="20" t="n">
        <v>12.87605208</v>
      </c>
      <c r="I33" s="18" t="s">
        <v>404</v>
      </c>
      <c r="J33" s="20" t="s">
        <v>404</v>
      </c>
      <c r="K33" s="18" t="s">
        <v>404</v>
      </c>
      <c r="L33" s="20" t="s">
        <v>404</v>
      </c>
      <c r="M33" s="18" t="s">
        <v>404</v>
      </c>
      <c r="N33" s="20" t="s">
        <v>404</v>
      </c>
      <c r="O33" s="18" t="s">
        <v>404</v>
      </c>
      <c r="P33" s="20" t="s">
        <v>404</v>
      </c>
      <c r="Q33" s="18" t="n">
        <v>473.42522199</v>
      </c>
      <c r="R33" s="20" t="n">
        <v>11.94411467</v>
      </c>
    </row>
    <row r="34" spans="1:18">
      <c r="A34" s="15" t="s">
        <v>431</v>
      </c>
      <c r="B34" s="17" t="n">
        <v>6350</v>
      </c>
      <c r="C34" s="18">
        <f>(0.0/B34*100)</f>
        <v/>
      </c>
      <c r="D34" s="19" t="n">
        <v>6350</v>
      </c>
      <c r="E34" s="18" t="n">
        <v>451.13855961</v>
      </c>
      <c r="F34" s="20" t="n">
        <v>3.48497893</v>
      </c>
      <c r="G34" s="18" t="n">
        <v>457.37372319</v>
      </c>
      <c r="H34" s="20" t="n">
        <v>8.326671729999999</v>
      </c>
      <c r="I34" s="18" t="s">
        <v>404</v>
      </c>
      <c r="J34" s="20" t="s">
        <v>404</v>
      </c>
      <c r="K34" s="18" t="s">
        <v>404</v>
      </c>
      <c r="L34" s="20" t="s">
        <v>404</v>
      </c>
      <c r="M34" s="18" t="s">
        <v>404</v>
      </c>
      <c r="N34" s="20" t="s">
        <v>404</v>
      </c>
      <c r="O34" s="18" t="s">
        <v>404</v>
      </c>
      <c r="P34" s="20" t="s">
        <v>404</v>
      </c>
      <c r="Q34" s="18" t="n">
        <v>419.17232332</v>
      </c>
      <c r="R34" s="20" t="n">
        <v>46.70562124</v>
      </c>
    </row>
    <row r="35" spans="1:18">
      <c r="A35" s="15" t="s">
        <v>432</v>
      </c>
      <c r="B35" s="17" t="n">
        <v>6406</v>
      </c>
      <c r="C35" s="18">
        <f>(443.0/B35*100)</f>
        <v/>
      </c>
      <c r="D35" s="19" t="n">
        <v>5963</v>
      </c>
      <c r="E35" s="18" t="n">
        <v>492.42829692</v>
      </c>
      <c r="F35" s="20" t="n">
        <v>1.64585256</v>
      </c>
      <c r="G35" s="18" t="n">
        <v>523.33759589</v>
      </c>
      <c r="H35" s="20" t="n">
        <v>2.39008897</v>
      </c>
      <c r="I35" s="18" t="s">
        <v>404</v>
      </c>
      <c r="J35" s="20" t="s">
        <v>404</v>
      </c>
      <c r="K35" s="18" t="s">
        <v>404</v>
      </c>
      <c r="L35" s="20" t="s">
        <v>404</v>
      </c>
      <c r="M35" s="18" t="s">
        <v>404</v>
      </c>
      <c r="N35" s="20" t="s">
        <v>404</v>
      </c>
      <c r="O35" s="18" t="s">
        <v>404</v>
      </c>
      <c r="P35" s="20" t="s">
        <v>404</v>
      </c>
      <c r="Q35" s="18" t="n">
        <v>493.36489336</v>
      </c>
      <c r="R35" s="20" t="n">
        <v>9.51672827</v>
      </c>
    </row>
    <row r="36" spans="1:18">
      <c r="A36" s="15" t="s">
        <v>433</v>
      </c>
      <c r="B36" s="17" t="n">
        <v>6736</v>
      </c>
      <c r="C36" s="18">
        <f>(10.0/B36*100)</f>
        <v/>
      </c>
      <c r="D36" s="19" t="n">
        <v>6726</v>
      </c>
      <c r="E36" s="18" t="n">
        <v>495.43602735</v>
      </c>
      <c r="F36" s="20" t="n">
        <v>2.78185825</v>
      </c>
      <c r="G36" s="18" t="n">
        <v>497.04259176</v>
      </c>
      <c r="H36" s="20" t="n">
        <v>5.61656846</v>
      </c>
      <c r="I36" s="18" t="s">
        <v>404</v>
      </c>
      <c r="J36" s="20" t="s">
        <v>404</v>
      </c>
      <c r="K36" s="18" t="s">
        <v>404</v>
      </c>
      <c r="L36" s="20" t="s">
        <v>404</v>
      </c>
      <c r="M36" s="18" t="s">
        <v>404</v>
      </c>
      <c r="N36" s="20" t="s">
        <v>404</v>
      </c>
      <c r="O36" s="18" t="s">
        <v>404</v>
      </c>
      <c r="P36" s="20" t="s">
        <v>404</v>
      </c>
      <c r="Q36" s="18" t="n">
        <v>471.24494301</v>
      </c>
      <c r="R36" s="20" t="n">
        <v>23.43415797</v>
      </c>
    </row>
    <row r="37" spans="1:18">
      <c r="A37" s="15" t="s">
        <v>434</v>
      </c>
      <c r="B37" s="17" t="n">
        <v>5458</v>
      </c>
      <c r="C37" s="18">
        <f>(0.0/B37*100)</f>
        <v/>
      </c>
      <c r="D37" s="19" t="n">
        <v>5458</v>
      </c>
      <c r="E37" s="18" t="n">
        <v>502.59054433</v>
      </c>
      <c r="F37" s="20" t="n">
        <v>3.78549212</v>
      </c>
      <c r="G37" s="18" t="n">
        <v>486.06026648</v>
      </c>
      <c r="H37" s="20" t="n">
        <v>5.34826412</v>
      </c>
      <c r="I37" s="18" t="s">
        <v>404</v>
      </c>
      <c r="J37" s="20" t="s">
        <v>404</v>
      </c>
      <c r="K37" s="18" t="s">
        <v>404</v>
      </c>
      <c r="L37" s="20" t="s">
        <v>404</v>
      </c>
      <c r="M37" s="18" t="s">
        <v>404</v>
      </c>
      <c r="N37" s="20" t="s">
        <v>404</v>
      </c>
      <c r="O37" s="18" t="s">
        <v>404</v>
      </c>
      <c r="P37" s="20" t="s">
        <v>404</v>
      </c>
      <c r="Q37" s="18" t="n">
        <v>389.6095</v>
      </c>
      <c r="R37" s="20" t="n">
        <v>49.69337973</v>
      </c>
    </row>
    <row r="38" spans="1:18">
      <c r="A38" s="15" t="s">
        <v>435</v>
      </c>
      <c r="B38" s="17" t="n">
        <v>5860</v>
      </c>
      <c r="C38" s="18">
        <f>(268.0/B38*100)</f>
        <v/>
      </c>
      <c r="D38" s="19" t="n">
        <v>5592</v>
      </c>
      <c r="E38" s="18" t="n">
        <v>494.30435103</v>
      </c>
      <c r="F38" s="20" t="n">
        <v>5.60747146</v>
      </c>
      <c r="G38" s="18" t="n">
        <v>489.32948001</v>
      </c>
      <c r="H38" s="20" t="n">
        <v>4.96797548</v>
      </c>
      <c r="I38" s="18" t="s">
        <v>404</v>
      </c>
      <c r="J38" s="20" t="s">
        <v>404</v>
      </c>
      <c r="K38" s="18" t="s">
        <v>404</v>
      </c>
      <c r="L38" s="20" t="s">
        <v>404</v>
      </c>
      <c r="M38" s="18" t="s">
        <v>404</v>
      </c>
      <c r="N38" s="20" t="s">
        <v>404</v>
      </c>
      <c r="O38" s="18" t="s">
        <v>404</v>
      </c>
      <c r="P38" s="20" t="s">
        <v>404</v>
      </c>
      <c r="Q38" s="18" t="n">
        <v>507.60223242</v>
      </c>
      <c r="R38" s="20" t="n">
        <v>22.468055</v>
      </c>
    </row>
    <row r="39" spans="1:18">
      <c r="A39" s="15" t="s">
        <v>436</v>
      </c>
      <c r="B39" s="17" t="n">
        <v>5895</v>
      </c>
      <c r="C39" s="18">
        <f>(0.0/B39*100)</f>
        <v/>
      </c>
      <c r="D39" s="19" t="n">
        <v>5895</v>
      </c>
      <c r="E39" s="18" t="n">
        <v>428.10048367</v>
      </c>
      <c r="F39" s="20" t="n">
        <v>4.09702018</v>
      </c>
      <c r="G39" s="18" t="n">
        <v>447.92597955</v>
      </c>
      <c r="H39" s="20" t="n">
        <v>31.20293082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498.79459487</v>
      </c>
      <c r="F40" s="20" t="n">
        <v>3.70744133</v>
      </c>
      <c r="G40" s="18" t="n">
        <v>515.54071097</v>
      </c>
      <c r="H40" s="20" t="n">
        <v>9.51013504</v>
      </c>
      <c r="I40" s="18" t="s">
        <v>404</v>
      </c>
      <c r="J40" s="20" t="s">
        <v>404</v>
      </c>
      <c r="K40" s="18" t="s">
        <v>404</v>
      </c>
      <c r="L40" s="20" t="s">
        <v>404</v>
      </c>
      <c r="M40" s="18" t="s">
        <v>404</v>
      </c>
      <c r="N40" s="20" t="s">
        <v>404</v>
      </c>
      <c r="O40" s="18" t="s">
        <v>404</v>
      </c>
      <c r="P40" s="20" t="s">
        <v>404</v>
      </c>
      <c r="Q40" s="18" t="n">
        <v>491.59517379</v>
      </c>
      <c r="R40" s="20" t="n">
        <v>6.26313854</v>
      </c>
    </row>
    <row r="41" spans="1:18">
      <c r="A41" s="15" t="s">
        <v>438</v>
      </c>
      <c r="B41" s="17" t="n">
        <v>5712</v>
      </c>
      <c r="C41" s="18">
        <f>(99.0/B41*100)</f>
        <v/>
      </c>
      <c r="D41" s="19" t="n">
        <v>5613</v>
      </c>
      <c r="E41" s="18" t="n">
        <v>497.12657057</v>
      </c>
      <c r="F41" s="20" t="n">
        <v>3.44797705</v>
      </c>
      <c r="G41" s="18" t="n">
        <v>538.41162593</v>
      </c>
      <c r="H41" s="20" t="n">
        <v>9.08813737</v>
      </c>
      <c r="I41" s="18" t="s">
        <v>404</v>
      </c>
      <c r="J41" s="20" t="s">
        <v>404</v>
      </c>
      <c r="K41" s="18" t="s">
        <v>404</v>
      </c>
      <c r="L41" s="20" t="s">
        <v>404</v>
      </c>
      <c r="M41" s="18" t="s">
        <v>404</v>
      </c>
      <c r="N41" s="20" t="s">
        <v>404</v>
      </c>
      <c r="O41" s="18" t="s">
        <v>404</v>
      </c>
      <c r="P41" s="20" t="s">
        <v>404</v>
      </c>
      <c r="Q41" s="18" t="n">
        <v>479.62754351</v>
      </c>
      <c r="R41" s="20" t="n">
        <v>41.29733912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406.32992333</v>
      </c>
      <c r="F44" s="20" t="n">
        <v>4.57772873</v>
      </c>
      <c r="G44" s="18" t="n">
        <v>397.30240917</v>
      </c>
      <c r="H44" s="20" t="n">
        <v>9.60726974</v>
      </c>
      <c r="I44" s="18" t="s">
        <v>404</v>
      </c>
      <c r="J44" s="20" t="s">
        <v>404</v>
      </c>
      <c r="K44" s="18" t="s">
        <v>404</v>
      </c>
      <c r="L44" s="20" t="s">
        <v>404</v>
      </c>
      <c r="M44" s="18" t="s">
        <v>404</v>
      </c>
      <c r="N44" s="20" t="s">
        <v>404</v>
      </c>
      <c r="O44" s="18" t="s">
        <v>404</v>
      </c>
      <c r="P44" s="20" t="s">
        <v>404</v>
      </c>
      <c r="Q44" s="18" t="n">
        <v>461.92693134</v>
      </c>
      <c r="R44" s="20" t="n">
        <v>21.6052222</v>
      </c>
    </row>
    <row r="45" spans="1:18">
      <c r="A45" s="15" t="s">
        <v>442</v>
      </c>
      <c r="B45" s="17" t="n">
        <v>5519</v>
      </c>
      <c r="C45" s="18">
        <f>(0.0/B45*100)</f>
        <v/>
      </c>
      <c r="D45" s="19" t="n">
        <v>5519</v>
      </c>
      <c r="E45" s="18" t="n">
        <v>356.53188446</v>
      </c>
      <c r="F45" s="20" t="n">
        <v>4.68120625</v>
      </c>
      <c r="G45" s="18" t="n">
        <v>341.81339603</v>
      </c>
      <c r="H45" s="20" t="n">
        <v>4.51438835</v>
      </c>
      <c r="I45" s="18" t="s">
        <v>404</v>
      </c>
      <c r="J45" s="20" t="s">
        <v>404</v>
      </c>
      <c r="K45" s="18" t="s">
        <v>404</v>
      </c>
      <c r="L45" s="20" t="s">
        <v>404</v>
      </c>
      <c r="M45" s="18" t="s">
        <v>404</v>
      </c>
      <c r="N45" s="20" t="s">
        <v>404</v>
      </c>
      <c r="O45" s="18" t="s">
        <v>404</v>
      </c>
      <c r="P45" s="20" t="s">
        <v>404</v>
      </c>
      <c r="Q45" s="18" t="n">
        <v>333.52753401</v>
      </c>
      <c r="R45" s="20" t="n">
        <v>16.88640329</v>
      </c>
    </row>
    <row r="46" spans="1:18">
      <c r="A46" s="15" t="s">
        <v>443</v>
      </c>
      <c r="B46" s="17" t="n">
        <v>23141</v>
      </c>
      <c r="C46" s="18">
        <f>(4196.0/B46*100)</f>
        <v/>
      </c>
      <c r="D46" s="19" t="n">
        <v>18945</v>
      </c>
      <c r="E46" s="18" t="n">
        <v>413.11153748</v>
      </c>
      <c r="F46" s="20" t="n">
        <v>3.55237424</v>
      </c>
      <c r="G46" s="18" t="n">
        <v>409.39503294</v>
      </c>
      <c r="H46" s="20" t="n">
        <v>8.84976417</v>
      </c>
      <c r="I46" s="18" t="s">
        <v>404</v>
      </c>
      <c r="J46" s="20" t="s">
        <v>404</v>
      </c>
      <c r="K46" s="18" t="s">
        <v>404</v>
      </c>
      <c r="L46" s="20" t="s">
        <v>404</v>
      </c>
      <c r="M46" s="18" t="s">
        <v>404</v>
      </c>
      <c r="N46" s="20" t="s">
        <v>404</v>
      </c>
      <c r="O46" s="18" t="s">
        <v>404</v>
      </c>
      <c r="P46" s="20" t="s">
        <v>404</v>
      </c>
      <c r="Q46" s="18" t="n">
        <v>378.31599432</v>
      </c>
      <c r="R46" s="20" t="n">
        <v>12.18045073</v>
      </c>
    </row>
    <row r="47" spans="1:18">
      <c r="A47" s="15" t="s">
        <v>444</v>
      </c>
      <c r="B47" s="17" t="n">
        <v>5928</v>
      </c>
      <c r="C47" s="18">
        <f>(0.0/B47*100)</f>
        <v/>
      </c>
      <c r="D47" s="19" t="n">
        <v>5928</v>
      </c>
      <c r="E47" s="18" t="n">
        <v>432.43473981</v>
      </c>
      <c r="F47" s="20" t="n">
        <v>5.68195503</v>
      </c>
      <c r="G47" s="18" t="n">
        <v>417.88513559</v>
      </c>
      <c r="H47" s="20" t="n">
        <v>16.42538444</v>
      </c>
      <c r="I47" s="18" t="s">
        <v>404</v>
      </c>
      <c r="J47" s="20" t="s">
        <v>404</v>
      </c>
      <c r="K47" s="18" t="s">
        <v>404</v>
      </c>
      <c r="L47" s="20" t="s">
        <v>404</v>
      </c>
      <c r="M47" s="18" t="s">
        <v>404</v>
      </c>
      <c r="N47" s="20" t="s">
        <v>404</v>
      </c>
      <c r="O47" s="18" t="s">
        <v>404</v>
      </c>
      <c r="P47" s="20" t="s">
        <v>404</v>
      </c>
      <c r="Q47" s="18" t="n">
        <v>472.80576811</v>
      </c>
      <c r="R47" s="20" t="n">
        <v>27.07541949</v>
      </c>
    </row>
    <row r="48" spans="1:18">
      <c r="A48" s="15" t="s">
        <v>445</v>
      </c>
      <c r="B48" s="17" t="n">
        <v>9841</v>
      </c>
      <c r="C48" s="18">
        <f>(40.0/B48*100)</f>
        <v/>
      </c>
      <c r="D48" s="19" t="n">
        <v>9801</v>
      </c>
      <c r="E48" s="18" t="n">
        <v>507.89118917</v>
      </c>
      <c r="F48" s="20" t="n">
        <v>9.22253941</v>
      </c>
      <c r="G48" s="18" t="n">
        <v>478.84159837</v>
      </c>
      <c r="H48" s="20" t="n">
        <v>7.40262867</v>
      </c>
      <c r="I48" s="18" t="s">
        <v>404</v>
      </c>
      <c r="J48" s="20" t="s">
        <v>404</v>
      </c>
      <c r="K48" s="18" t="s">
        <v>404</v>
      </c>
      <c r="L48" s="20" t="s">
        <v>404</v>
      </c>
      <c r="M48" s="18" t="s">
        <v>404</v>
      </c>
      <c r="N48" s="20" t="s">
        <v>404</v>
      </c>
      <c r="O48" s="18" t="s">
        <v>404</v>
      </c>
      <c r="P48" s="20" t="s">
        <v>404</v>
      </c>
      <c r="Q48" s="18" t="n">
        <v>390.31466923</v>
      </c>
      <c r="R48" s="20" t="n">
        <v>17.1966125</v>
      </c>
    </row>
    <row r="49" spans="1:18">
      <c r="A49" s="15" t="s">
        <v>446</v>
      </c>
      <c r="B49" s="17" t="n">
        <v>6349</v>
      </c>
      <c r="C49" s="18">
        <f>(52.0/B49*100)</f>
        <v/>
      </c>
      <c r="D49" s="19" t="n">
        <v>6297</v>
      </c>
      <c r="E49" s="18" t="n">
        <v>423.30952832</v>
      </c>
      <c r="F49" s="20" t="n">
        <v>3.57981668</v>
      </c>
      <c r="G49" s="18" t="n">
        <v>431.58432918</v>
      </c>
      <c r="H49" s="20" t="n">
        <v>10.54264534</v>
      </c>
      <c r="I49" s="18" t="s">
        <v>404</v>
      </c>
      <c r="J49" s="20" t="s">
        <v>404</v>
      </c>
      <c r="K49" s="18" t="s">
        <v>404</v>
      </c>
      <c r="L49" s="20" t="s">
        <v>404</v>
      </c>
      <c r="M49" s="18" t="s">
        <v>404</v>
      </c>
      <c r="N49" s="20" t="s">
        <v>404</v>
      </c>
      <c r="O49" s="18" t="s">
        <v>404</v>
      </c>
      <c r="P49" s="20" t="s">
        <v>404</v>
      </c>
      <c r="Q49" s="18" t="n">
        <v>478.92106694</v>
      </c>
      <c r="R49" s="20" t="n">
        <v>32.63156868</v>
      </c>
    </row>
    <row r="50" spans="1:18">
      <c r="A50" s="15" t="s">
        <v>447</v>
      </c>
      <c r="B50" s="17" t="n">
        <v>11795</v>
      </c>
      <c r="C50" s="18">
        <f>(1031.0/B50*100)</f>
        <v/>
      </c>
      <c r="D50" s="19" t="n">
        <v>10764</v>
      </c>
      <c r="E50" s="18" t="n">
        <v>430.4830466</v>
      </c>
      <c r="F50" s="20" t="n">
        <v>4.12797576</v>
      </c>
      <c r="G50" s="18" t="n">
        <v>424.2565819</v>
      </c>
      <c r="H50" s="20" t="n">
        <v>8.372654710000001</v>
      </c>
      <c r="I50" s="18" t="s">
        <v>404</v>
      </c>
      <c r="J50" s="20" t="s">
        <v>404</v>
      </c>
      <c r="K50" s="18" t="s">
        <v>404</v>
      </c>
      <c r="L50" s="20" t="s">
        <v>404</v>
      </c>
      <c r="M50" s="18" t="s">
        <v>404</v>
      </c>
      <c r="N50" s="20" t="s">
        <v>404</v>
      </c>
      <c r="O50" s="18" t="s">
        <v>404</v>
      </c>
      <c r="P50" s="20" t="s">
        <v>404</v>
      </c>
      <c r="Q50" s="18" t="n">
        <v>411.58326985</v>
      </c>
      <c r="R50" s="20" t="n">
        <v>12.3062763</v>
      </c>
    </row>
    <row r="51" spans="1:18">
      <c r="A51" s="15" t="s">
        <v>448</v>
      </c>
      <c r="B51" s="17" t="n">
        <v>6866</v>
      </c>
      <c r="C51" s="18">
        <f>(0.0/B51*100)</f>
        <v/>
      </c>
      <c r="D51" s="19" t="n">
        <v>6866</v>
      </c>
      <c r="E51" s="18" t="n">
        <v>428.1729586</v>
      </c>
      <c r="F51" s="20" t="n">
        <v>2.53824672</v>
      </c>
      <c r="G51" s="18" t="n">
        <v>400.51557264</v>
      </c>
      <c r="H51" s="20" t="n">
        <v>23.63623513</v>
      </c>
      <c r="I51" s="18" t="s">
        <v>404</v>
      </c>
      <c r="J51" s="20" t="s">
        <v>404</v>
      </c>
      <c r="K51" s="18" t="s">
        <v>404</v>
      </c>
      <c r="L51" s="20" t="s">
        <v>404</v>
      </c>
      <c r="M51" s="18" t="s">
        <v>404</v>
      </c>
      <c r="N51" s="20" t="s">
        <v>404</v>
      </c>
      <c r="O51" s="18" t="s">
        <v>404</v>
      </c>
      <c r="P51" s="20" t="s">
        <v>404</v>
      </c>
      <c r="Q51" s="18" t="n">
        <v>455.40256831</v>
      </c>
      <c r="R51" s="20" t="n">
        <v>9.5476419</v>
      </c>
    </row>
    <row r="52" spans="1:18">
      <c r="A52" s="15" t="s">
        <v>449</v>
      </c>
      <c r="B52" s="17" t="n">
        <v>5809</v>
      </c>
      <c r="C52" s="18">
        <f>(0.0/B52*100)</f>
        <v/>
      </c>
      <c r="D52" s="19" t="n">
        <v>5809</v>
      </c>
      <c r="E52" s="18" t="n">
        <v>486.00654243</v>
      </c>
      <c r="F52" s="20" t="n">
        <v>3.34811206</v>
      </c>
      <c r="G52" s="18" t="n">
        <v>491.25203894</v>
      </c>
      <c r="H52" s="20" t="n">
        <v>10.70254172</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443.96824098</v>
      </c>
      <c r="F53" s="20" t="n">
        <v>1.70896342</v>
      </c>
      <c r="G53" s="18" t="n">
        <v>439.40244701</v>
      </c>
      <c r="H53" s="20" t="n">
        <v>4.01960416</v>
      </c>
      <c r="I53" s="18" t="s">
        <v>404</v>
      </c>
      <c r="J53" s="20" t="s">
        <v>404</v>
      </c>
      <c r="K53" s="18" t="s">
        <v>404</v>
      </c>
      <c r="L53" s="20" t="s">
        <v>404</v>
      </c>
      <c r="M53" s="18" t="s">
        <v>404</v>
      </c>
      <c r="N53" s="20" t="s">
        <v>404</v>
      </c>
      <c r="O53" s="18" t="s">
        <v>404</v>
      </c>
      <c r="P53" s="20" t="s">
        <v>404</v>
      </c>
      <c r="Q53" s="18" t="n">
        <v>319.84461461</v>
      </c>
      <c r="R53" s="20" t="n">
        <v>22.23293726</v>
      </c>
    </row>
    <row r="54" spans="1:18">
      <c r="A54" s="15" t="s">
        <v>451</v>
      </c>
      <c r="B54" s="17" t="n">
        <v>4740</v>
      </c>
      <c r="C54" s="18">
        <f>(199.0/B54*100)</f>
        <v/>
      </c>
      <c r="D54" s="19" t="n">
        <v>4541</v>
      </c>
      <c r="E54" s="18" t="n">
        <v>359.12550679</v>
      </c>
      <c r="F54" s="20" t="n">
        <v>3.64262942</v>
      </c>
      <c r="G54" s="18" t="n">
        <v>352.12673679</v>
      </c>
      <c r="H54" s="20" t="n">
        <v>12.00010177</v>
      </c>
      <c r="I54" s="18" t="s">
        <v>404</v>
      </c>
      <c r="J54" s="20" t="s">
        <v>404</v>
      </c>
      <c r="K54" s="18" t="s">
        <v>404</v>
      </c>
      <c r="L54" s="20" t="s">
        <v>404</v>
      </c>
      <c r="M54" s="18" t="s">
        <v>404</v>
      </c>
      <c r="N54" s="20" t="s">
        <v>404</v>
      </c>
      <c r="O54" s="18" t="s">
        <v>404</v>
      </c>
      <c r="P54" s="20" t="s">
        <v>404</v>
      </c>
      <c r="Q54" s="18" t="n">
        <v>327.46544102</v>
      </c>
      <c r="R54" s="20" t="n">
        <v>10.27540781</v>
      </c>
    </row>
    <row r="55" spans="1:18">
      <c r="A55" s="15" t="s">
        <v>452</v>
      </c>
      <c r="B55" s="17" t="n">
        <v>5316</v>
      </c>
      <c r="C55" s="18">
        <f>(43.0/B55*100)</f>
        <v/>
      </c>
      <c r="D55" s="19" t="n">
        <v>5273</v>
      </c>
      <c r="E55" s="18" t="n">
        <v>388.67664012</v>
      </c>
      <c r="F55" s="20" t="n">
        <v>5.70926095</v>
      </c>
      <c r="G55" s="18" t="n">
        <v>408.47316824</v>
      </c>
      <c r="H55" s="20" t="n">
        <v>5.0444448</v>
      </c>
      <c r="I55" s="18" t="s">
        <v>404</v>
      </c>
      <c r="J55" s="20" t="s">
        <v>404</v>
      </c>
      <c r="K55" s="18" t="s">
        <v>404</v>
      </c>
      <c r="L55" s="20" t="s">
        <v>404</v>
      </c>
      <c r="M55" s="18" t="s">
        <v>404</v>
      </c>
      <c r="N55" s="20" t="s">
        <v>404</v>
      </c>
      <c r="O55" s="18" t="s">
        <v>404</v>
      </c>
      <c r="P55" s="20" t="s">
        <v>404</v>
      </c>
      <c r="Q55" s="18" t="n">
        <v>405.58344099</v>
      </c>
      <c r="R55" s="20" t="n">
        <v>8.13990016</v>
      </c>
    </row>
    <row r="56" spans="1:18">
      <c r="A56" s="15" t="s">
        <v>453</v>
      </c>
      <c r="B56" s="17" t="n">
        <v>5359</v>
      </c>
      <c r="C56" s="18">
        <f>(0.0/B56*100)</f>
        <v/>
      </c>
      <c r="D56" s="19" t="n">
        <v>5359</v>
      </c>
      <c r="E56" s="18" t="n">
        <v>526.02332505</v>
      </c>
      <c r="F56" s="20" t="n">
        <v>3.8316962</v>
      </c>
      <c r="G56" s="18" t="n">
        <v>527.60096813</v>
      </c>
      <c r="H56" s="20" t="n">
        <v>11.05500598</v>
      </c>
      <c r="I56" s="18" t="s">
        <v>404</v>
      </c>
      <c r="J56" s="20" t="s">
        <v>404</v>
      </c>
      <c r="K56" s="18" t="s">
        <v>404</v>
      </c>
      <c r="L56" s="20" t="s">
        <v>404</v>
      </c>
      <c r="M56" s="18" t="s">
        <v>404</v>
      </c>
      <c r="N56" s="20" t="s">
        <v>404</v>
      </c>
      <c r="O56" s="18" t="s">
        <v>404</v>
      </c>
      <c r="P56" s="20" t="s">
        <v>404</v>
      </c>
      <c r="Q56" s="18" t="n">
        <v>533.33907642</v>
      </c>
      <c r="R56" s="20" t="n">
        <v>20.32694832</v>
      </c>
    </row>
    <row r="57" spans="1:18">
      <c r="A57" s="15" t="s">
        <v>454</v>
      </c>
      <c r="B57" s="17" t="n">
        <v>6513</v>
      </c>
      <c r="C57" s="18">
        <f>(0.0/B57*100)</f>
        <v/>
      </c>
      <c r="D57" s="19" t="n">
        <v>6513</v>
      </c>
      <c r="E57" s="18" t="n">
        <v>398.20987169</v>
      </c>
      <c r="F57" s="20" t="n">
        <v>2.87297588</v>
      </c>
      <c r="G57" s="18" t="n">
        <v>379.72328101</v>
      </c>
      <c r="H57" s="20" t="n">
        <v>24.4510022</v>
      </c>
      <c r="I57" s="18" t="s">
        <v>404</v>
      </c>
      <c r="J57" s="20" t="s">
        <v>404</v>
      </c>
      <c r="K57" s="18" t="s">
        <v>404</v>
      </c>
      <c r="L57" s="20" t="s">
        <v>404</v>
      </c>
      <c r="M57" s="18" t="s">
        <v>404</v>
      </c>
      <c r="N57" s="20" t="s">
        <v>404</v>
      </c>
      <c r="O57" s="18" t="s">
        <v>404</v>
      </c>
      <c r="P57" s="20" t="s">
        <v>404</v>
      </c>
      <c r="Q57" s="18" t="n">
        <v>412.44926694</v>
      </c>
      <c r="R57" s="20" t="n">
        <v>20.86437907</v>
      </c>
    </row>
    <row r="58" spans="1:18">
      <c r="A58" s="15" t="s">
        <v>455</v>
      </c>
      <c r="B58" s="17" t="n">
        <v>7267</v>
      </c>
      <c r="C58" s="18">
        <f>(0.0/B58*100)</f>
        <v/>
      </c>
      <c r="D58" s="19" t="n">
        <v>7267</v>
      </c>
      <c r="E58" s="18" t="n">
        <v>408.05657195</v>
      </c>
      <c r="F58" s="20" t="n">
        <v>3.254966</v>
      </c>
      <c r="G58" s="18" t="n">
        <v>410.29261226</v>
      </c>
      <c r="H58" s="20" t="n">
        <v>10.08371914</v>
      </c>
      <c r="I58" s="18" t="s">
        <v>404</v>
      </c>
      <c r="J58" s="20" t="s">
        <v>404</v>
      </c>
      <c r="K58" s="18" t="s">
        <v>404</v>
      </c>
      <c r="L58" s="20" t="s">
        <v>404</v>
      </c>
      <c r="M58" s="18" t="s">
        <v>404</v>
      </c>
      <c r="N58" s="20" t="s">
        <v>404</v>
      </c>
      <c r="O58" s="18" t="s">
        <v>404</v>
      </c>
      <c r="P58" s="20" t="s">
        <v>404</v>
      </c>
      <c r="Q58" s="18" t="n">
        <v>387.0436588</v>
      </c>
      <c r="R58" s="20" t="n">
        <v>15.67352322</v>
      </c>
    </row>
    <row r="59" spans="1:18">
      <c r="A59" s="15" t="s">
        <v>456</v>
      </c>
      <c r="B59" s="17" t="n">
        <v>4826</v>
      </c>
      <c r="C59" s="18">
        <f>(0.0/B59*100)</f>
        <v/>
      </c>
      <c r="D59" s="19" t="n">
        <v>4826</v>
      </c>
      <c r="E59" s="18" t="n">
        <v>346.97194141</v>
      </c>
      <c r="F59" s="20" t="n">
        <v>1.66365732</v>
      </c>
      <c r="G59" s="18" t="n">
        <v>348.20857818</v>
      </c>
      <c r="H59" s="20" t="n">
        <v>3.82675849</v>
      </c>
      <c r="I59" s="18" t="s">
        <v>404</v>
      </c>
      <c r="J59" s="20" t="s">
        <v>404</v>
      </c>
      <c r="K59" s="18" t="s">
        <v>404</v>
      </c>
      <c r="L59" s="20" t="s">
        <v>404</v>
      </c>
      <c r="M59" s="18" t="s">
        <v>404</v>
      </c>
      <c r="N59" s="20" t="s">
        <v>404</v>
      </c>
      <c r="O59" s="18" t="s">
        <v>404</v>
      </c>
      <c r="P59" s="20" t="s">
        <v>404</v>
      </c>
      <c r="Q59" s="18" t="n">
        <v>308.97873333</v>
      </c>
      <c r="R59" s="20" t="n">
        <v>32.43993506</v>
      </c>
    </row>
    <row r="60" spans="1:18">
      <c r="A60" s="15" t="s">
        <v>457</v>
      </c>
      <c r="B60" s="17" t="n">
        <v>4546</v>
      </c>
      <c r="C60" s="18">
        <f>(0.0/B60*100)</f>
        <v/>
      </c>
      <c r="D60" s="19" t="n">
        <v>4546</v>
      </c>
      <c r="E60" s="18" t="n">
        <v>350.90005243</v>
      </c>
      <c r="F60" s="20" t="n">
        <v>6.02053928</v>
      </c>
      <c r="G60" s="18" t="n">
        <v>338.01315966</v>
      </c>
      <c r="H60" s="20" t="n">
        <v>10.86889129</v>
      </c>
      <c r="I60" s="18" t="s">
        <v>404</v>
      </c>
      <c r="J60" s="20" t="s">
        <v>404</v>
      </c>
      <c r="K60" s="18" t="s">
        <v>404</v>
      </c>
      <c r="L60" s="20" t="s">
        <v>404</v>
      </c>
      <c r="M60" s="18" t="s">
        <v>404</v>
      </c>
      <c r="N60" s="20" t="s">
        <v>404</v>
      </c>
      <c r="O60" s="18" t="n">
        <v>387.59243583</v>
      </c>
      <c r="P60" s="20" t="n">
        <v>12.98422792</v>
      </c>
      <c r="Q60" s="18" t="n">
        <v>331.70372082</v>
      </c>
      <c r="R60" s="20" t="n">
        <v>21.17155291</v>
      </c>
    </row>
    <row r="61" spans="1:18">
      <c r="A61" s="15" t="s">
        <v>458</v>
      </c>
      <c r="B61" s="17" t="n">
        <v>6525</v>
      </c>
      <c r="C61" s="18">
        <f>(0.0/B61*100)</f>
        <v/>
      </c>
      <c r="D61" s="19" t="n">
        <v>6525</v>
      </c>
      <c r="E61" s="18" t="n">
        <v>469.06224146</v>
      </c>
      <c r="F61" s="20" t="n">
        <v>3.06858976</v>
      </c>
      <c r="G61" s="18" t="n">
        <v>481.68511649</v>
      </c>
      <c r="H61" s="20" t="n">
        <v>7.09131642</v>
      </c>
      <c r="I61" s="18" t="s">
        <v>404</v>
      </c>
      <c r="J61" s="20" t="s">
        <v>404</v>
      </c>
      <c r="K61" s="18" t="s">
        <v>404</v>
      </c>
      <c r="L61" s="20" t="s">
        <v>404</v>
      </c>
      <c r="M61" s="18" t="s">
        <v>404</v>
      </c>
      <c r="N61" s="20" t="s">
        <v>404</v>
      </c>
      <c r="O61" s="18" t="s">
        <v>404</v>
      </c>
      <c r="P61" s="20" t="s">
        <v>404</v>
      </c>
      <c r="Q61" s="18" t="n">
        <v>427.61056366</v>
      </c>
      <c r="R61" s="20" t="n">
        <v>10.60057098</v>
      </c>
    </row>
    <row r="62" spans="1:18">
      <c r="A62" s="15" t="s">
        <v>459</v>
      </c>
      <c r="B62" s="17" t="n">
        <v>4476</v>
      </c>
      <c r="C62" s="18">
        <f>(0.0/B62*100)</f>
        <v/>
      </c>
      <c r="D62" s="19" t="n">
        <v>4476</v>
      </c>
      <c r="E62" s="18" t="n">
        <v>512.72143309</v>
      </c>
      <c r="F62" s="20" t="n">
        <v>2.05539823</v>
      </c>
      <c r="G62" s="18" t="n">
        <v>503.83187351</v>
      </c>
      <c r="H62" s="20" t="n">
        <v>1.79780505</v>
      </c>
      <c r="I62" s="18" t="s">
        <v>404</v>
      </c>
      <c r="J62" s="20" t="s">
        <v>404</v>
      </c>
      <c r="K62" s="18" t="s">
        <v>404</v>
      </c>
      <c r="L62" s="20" t="s">
        <v>404</v>
      </c>
      <c r="M62" s="18" t="s">
        <v>404</v>
      </c>
      <c r="N62" s="20" t="s">
        <v>404</v>
      </c>
      <c r="O62" s="18" t="s">
        <v>404</v>
      </c>
      <c r="P62" s="20" t="s">
        <v>404</v>
      </c>
      <c r="Q62" s="18" t="n">
        <v>530.59841665</v>
      </c>
      <c r="R62" s="20" t="n">
        <v>4.08242967</v>
      </c>
    </row>
    <row r="63" spans="1:18">
      <c r="A63" s="15" t="s">
        <v>460</v>
      </c>
      <c r="B63" s="17" t="n">
        <v>5324</v>
      </c>
      <c r="C63" s="18">
        <f>(0.0/B63*100)</f>
        <v/>
      </c>
      <c r="D63" s="19" t="n">
        <v>5324</v>
      </c>
      <c r="E63" s="18" t="n">
        <v>350.48750503</v>
      </c>
      <c r="F63" s="20" t="n">
        <v>1.51217395</v>
      </c>
      <c r="G63" s="18" t="n">
        <v>349.00156703</v>
      </c>
      <c r="H63" s="20" t="n">
        <v>5.6201614</v>
      </c>
      <c r="I63" s="18" t="s">
        <v>404</v>
      </c>
      <c r="J63" s="20" t="s">
        <v>404</v>
      </c>
      <c r="K63" s="18" t="s">
        <v>404</v>
      </c>
      <c r="L63" s="20" t="s">
        <v>404</v>
      </c>
      <c r="M63" s="18" t="s">
        <v>404</v>
      </c>
      <c r="N63" s="20" t="s">
        <v>404</v>
      </c>
      <c r="O63" s="18" t="s">
        <v>404</v>
      </c>
      <c r="P63" s="20" t="s">
        <v>404</v>
      </c>
      <c r="Q63" s="18" t="n">
        <v>367.75920855</v>
      </c>
      <c r="R63" s="20" t="n">
        <v>6.40197312</v>
      </c>
    </row>
    <row r="64" spans="1:18">
      <c r="A64" s="15" t="s">
        <v>461</v>
      </c>
      <c r="B64" s="17" t="n">
        <v>3634</v>
      </c>
      <c r="C64" s="18">
        <f>(27.0/B64*100)</f>
        <v/>
      </c>
      <c r="D64" s="19" t="n">
        <v>3607</v>
      </c>
      <c r="E64" s="18" t="n">
        <v>443.43832016</v>
      </c>
      <c r="F64" s="20" t="n">
        <v>2.37297381</v>
      </c>
      <c r="G64" s="18" t="n">
        <v>453.97442962</v>
      </c>
      <c r="H64" s="20" t="n">
        <v>2.93176343</v>
      </c>
      <c r="I64" s="18" t="s">
        <v>404</v>
      </c>
      <c r="J64" s="20" t="s">
        <v>404</v>
      </c>
      <c r="K64" s="18" t="s">
        <v>404</v>
      </c>
      <c r="L64" s="20" t="s">
        <v>404</v>
      </c>
      <c r="M64" s="18" t="s">
        <v>404</v>
      </c>
      <c r="N64" s="20" t="s">
        <v>404</v>
      </c>
      <c r="O64" s="18" t="s">
        <v>404</v>
      </c>
      <c r="P64" s="20" t="s">
        <v>404</v>
      </c>
      <c r="Q64" s="18" t="n">
        <v>289.3871375</v>
      </c>
      <c r="R64" s="20" t="n">
        <v>47.23742956</v>
      </c>
    </row>
    <row r="65" spans="1:18">
      <c r="A65" s="15" t="s">
        <v>462</v>
      </c>
      <c r="B65" s="17" t="n">
        <v>5325</v>
      </c>
      <c r="C65" s="18">
        <f>(0.0/B65*100)</f>
        <v/>
      </c>
      <c r="D65" s="19" t="n">
        <v>5325</v>
      </c>
      <c r="E65" s="18" t="n">
        <v>417.78537594</v>
      </c>
      <c r="F65" s="20" t="n">
        <v>2.81554644</v>
      </c>
      <c r="G65" s="18" t="n">
        <v>403.23655305</v>
      </c>
      <c r="H65" s="20" t="n">
        <v>8.30852666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431.1194347</v>
      </c>
      <c r="F66" s="20" t="n">
        <v>1.81029639</v>
      </c>
      <c r="G66" s="18" t="n">
        <v>392.49633416</v>
      </c>
      <c r="H66" s="20" t="n">
        <v>3.44659889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403.92093887</v>
      </c>
      <c r="F67" s="20" t="n">
        <v>4.53508917</v>
      </c>
      <c r="G67" s="18" t="n">
        <v>386.86994408</v>
      </c>
      <c r="H67" s="20" t="n">
        <v>5.82002433</v>
      </c>
      <c r="I67" s="18" t="s">
        <v>404</v>
      </c>
      <c r="J67" s="20" t="s">
        <v>404</v>
      </c>
      <c r="K67" s="18" t="s">
        <v>404</v>
      </c>
      <c r="L67" s="20" t="s">
        <v>404</v>
      </c>
      <c r="M67" s="18" t="s">
        <v>404</v>
      </c>
      <c r="N67" s="20" t="s">
        <v>404</v>
      </c>
      <c r="O67" s="18" t="s">
        <v>404</v>
      </c>
      <c r="P67" s="20" t="s">
        <v>404</v>
      </c>
      <c r="Q67" s="18" t="n">
        <v>416.79456625</v>
      </c>
      <c r="R67" s="20" t="n">
        <v>33.77588417</v>
      </c>
    </row>
    <row r="68" spans="1:18">
      <c r="A68" s="15" t="s">
        <v>465</v>
      </c>
      <c r="B68" s="17" t="n">
        <v>12083</v>
      </c>
      <c r="C68" s="18">
        <f>(0.0/B68*100)</f>
        <v/>
      </c>
      <c r="D68" s="19" t="n">
        <v>12083</v>
      </c>
      <c r="E68" s="18" t="n">
        <v>399.68782</v>
      </c>
      <c r="F68" s="20" t="n">
        <v>1.01984281</v>
      </c>
      <c r="G68" s="18" t="n">
        <v>442.08067227</v>
      </c>
      <c r="H68" s="20" t="n">
        <v>5.39380005</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436.12469371</v>
      </c>
      <c r="F69" s="20" t="n">
        <v>4.80488224</v>
      </c>
      <c r="G69" s="18" t="n">
        <v>424.8191616</v>
      </c>
      <c r="H69" s="20" t="n">
        <v>10.3565651</v>
      </c>
      <c r="I69" s="18" t="s">
        <v>404</v>
      </c>
      <c r="J69" s="20" t="s">
        <v>404</v>
      </c>
      <c r="K69" s="18" t="s">
        <v>404</v>
      </c>
      <c r="L69" s="20" t="s">
        <v>404</v>
      </c>
      <c r="M69" s="18" t="s">
        <v>404</v>
      </c>
      <c r="N69" s="20" t="s">
        <v>404</v>
      </c>
      <c r="O69" s="18" t="s">
        <v>404</v>
      </c>
      <c r="P69" s="20" t="s">
        <v>404</v>
      </c>
      <c r="Q69" s="18" t="n">
        <v>433.97348883</v>
      </c>
      <c r="R69" s="20" t="n">
        <v>39.12285382</v>
      </c>
    </row>
    <row r="70" spans="1:18">
      <c r="A70" s="15" t="s">
        <v>467</v>
      </c>
      <c r="B70" s="17" t="n">
        <v>6036</v>
      </c>
      <c r="C70" s="18">
        <f>(0.0/B70*100)</f>
        <v/>
      </c>
      <c r="D70" s="19" t="n">
        <v>6036</v>
      </c>
      <c r="E70" s="18" t="n">
        <v>494.6278326</v>
      </c>
      <c r="F70" s="20" t="n">
        <v>3.08174248</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535.40521773</v>
      </c>
      <c r="F71" s="20" t="n">
        <v>1.65553833</v>
      </c>
      <c r="G71" s="18" t="n">
        <v>521.32386981</v>
      </c>
      <c r="H71" s="20" t="n">
        <v>11.685241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498.71234435</v>
      </c>
      <c r="F72" s="20" t="n">
        <v>4.25512343</v>
      </c>
      <c r="G72" s="18" t="n">
        <v>495.07082752</v>
      </c>
      <c r="H72" s="20" t="n">
        <v>5.18660141</v>
      </c>
      <c r="I72" s="18" t="s">
        <v>404</v>
      </c>
      <c r="J72" s="20" t="s">
        <v>404</v>
      </c>
      <c r="K72" s="18" t="s">
        <v>404</v>
      </c>
      <c r="L72" s="20" t="s">
        <v>404</v>
      </c>
      <c r="M72" s="18" t="s">
        <v>404</v>
      </c>
      <c r="N72" s="20" t="s">
        <v>404</v>
      </c>
      <c r="O72" s="18" t="s">
        <v>404</v>
      </c>
      <c r="P72" s="20" t="s">
        <v>404</v>
      </c>
      <c r="Q72" s="18" t="n">
        <v>496.21476</v>
      </c>
      <c r="R72" s="20" t="n">
        <v>33.49581441</v>
      </c>
    </row>
    <row r="73" spans="1:18">
      <c r="A73" s="15" t="s">
        <v>470</v>
      </c>
      <c r="B73" s="17" t="n">
        <v>8249</v>
      </c>
      <c r="C73" s="18">
        <f>(0.0/B73*100)</f>
        <v/>
      </c>
      <c r="D73" s="19" t="n">
        <v>8249</v>
      </c>
      <c r="E73" s="18" t="n">
        <v>409.44438435</v>
      </c>
      <c r="F73" s="20" t="n">
        <v>3.40476777</v>
      </c>
      <c r="G73" s="18" t="n">
        <v>389.05315034</v>
      </c>
      <c r="H73" s="20" t="n">
        <v>30.19075262</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428.95769933</v>
      </c>
      <c r="F74" s="20" t="n">
        <v>1.70606265</v>
      </c>
      <c r="G74" s="18" t="n">
        <v>390.46185295</v>
      </c>
      <c r="H74" s="20" t="n">
        <v>5.17527476</v>
      </c>
      <c r="I74" s="18" t="s">
        <v>404</v>
      </c>
      <c r="J74" s="20" t="s">
        <v>404</v>
      </c>
      <c r="K74" s="18" t="s">
        <v>404</v>
      </c>
      <c r="L74" s="20" t="s">
        <v>404</v>
      </c>
      <c r="M74" s="18" t="s">
        <v>404</v>
      </c>
      <c r="N74" s="20" t="s">
        <v>404</v>
      </c>
      <c r="O74" s="18" t="s">
        <v>404</v>
      </c>
      <c r="P74" s="20" t="s">
        <v>404</v>
      </c>
      <c r="Q74" s="18" t="n">
        <v>290.73598328</v>
      </c>
      <c r="R74" s="20" t="n">
        <v>14.05750422</v>
      </c>
    </row>
    <row r="75" spans="1:18">
      <c r="A75" s="15" t="s">
        <v>472</v>
      </c>
      <c r="B75" s="17" t="n">
        <v>5375</v>
      </c>
      <c r="C75" s="18">
        <f>(483.0/B75*100)</f>
        <v/>
      </c>
      <c r="D75" s="19" t="n">
        <v>4892</v>
      </c>
      <c r="E75" s="18" t="n">
        <v>363.03494306</v>
      </c>
      <c r="F75" s="20" t="n">
        <v>3.89294316</v>
      </c>
      <c r="G75" s="18" t="n">
        <v>358.13734381</v>
      </c>
      <c r="H75" s="20" t="n">
        <v>17.12508419</v>
      </c>
      <c r="I75" s="18" t="s">
        <v>404</v>
      </c>
      <c r="J75" s="20" t="s">
        <v>404</v>
      </c>
      <c r="K75" s="18" t="s">
        <v>404</v>
      </c>
      <c r="L75" s="20" t="s">
        <v>404</v>
      </c>
      <c r="M75" s="18" t="s">
        <v>404</v>
      </c>
      <c r="N75" s="20" t="s">
        <v>404</v>
      </c>
      <c r="O75" s="18" t="s">
        <v>404</v>
      </c>
      <c r="P75" s="20" t="s">
        <v>404</v>
      </c>
      <c r="Q75" s="18" t="n">
        <v>355.61513318</v>
      </c>
      <c r="R75" s="20" t="n">
        <v>17.66469673</v>
      </c>
    </row>
    <row r="76" spans="1:18">
      <c r="A76" s="15" t="s">
        <v>473</v>
      </c>
      <c r="B76" s="17" t="n">
        <v>14167</v>
      </c>
      <c r="C76" s="18">
        <f>(1400.0/B76*100)</f>
        <v/>
      </c>
      <c r="D76" s="19" t="n">
        <v>12767</v>
      </c>
      <c r="E76" s="18" t="n">
        <v>433.34590947</v>
      </c>
      <c r="F76" s="20" t="n">
        <v>3.10691583</v>
      </c>
      <c r="G76" s="18" t="n">
        <v>467.64820344</v>
      </c>
      <c r="H76" s="20" t="n">
        <v>12.43109554</v>
      </c>
      <c r="I76" s="18" t="s">
        <v>404</v>
      </c>
      <c r="J76" s="20" t="s">
        <v>404</v>
      </c>
      <c r="K76" s="18" t="s">
        <v>404</v>
      </c>
      <c r="L76" s="20" t="s">
        <v>404</v>
      </c>
      <c r="M76" s="18" t="s">
        <v>404</v>
      </c>
      <c r="N76" s="20" t="s">
        <v>404</v>
      </c>
      <c r="O76" s="18" t="s">
        <v>404</v>
      </c>
      <c r="P76" s="20" t="s">
        <v>404</v>
      </c>
      <c r="Q76" s="18" t="n">
        <v>439.88348377</v>
      </c>
      <c r="R76" s="20" t="n">
        <v>12.75633675</v>
      </c>
    </row>
    <row r="77" spans="1:18">
      <c r="A77" s="15" t="s">
        <v>474</v>
      </c>
      <c r="B77" s="17" t="n">
        <v>6062</v>
      </c>
      <c r="C77" s="18">
        <f>(0.0/B77*100)</f>
        <v/>
      </c>
      <c r="D77" s="19" t="n">
        <v>6062</v>
      </c>
      <c r="E77" s="18" t="n">
        <v>430.8884063</v>
      </c>
      <c r="F77" s="20" t="n">
        <v>2.9349499</v>
      </c>
      <c r="G77" s="18" t="n">
        <v>462.64193722</v>
      </c>
      <c r="H77" s="20" t="n">
        <v>9.683678159999999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488.32000542</v>
      </c>
      <c r="F78" s="20" t="n">
        <v>4.51225736</v>
      </c>
      <c r="G78" s="18" t="n">
        <v>482.21033415</v>
      </c>
      <c r="H78" s="20" t="n">
        <v>8.279881230000001</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453.23156627</v>
      </c>
      <c r="F79" s="20" t="n">
        <v>9.4129404</v>
      </c>
      <c r="G79" s="18" t="n">
        <v>509.50802134</v>
      </c>
      <c r="H79" s="20" t="n">
        <v>10.9883539</v>
      </c>
      <c r="I79" s="18" t="s">
        <v>404</v>
      </c>
      <c r="J79" s="20" t="s">
        <v>404</v>
      </c>
      <c r="K79" s="18" t="s">
        <v>404</v>
      </c>
      <c r="L79" s="20" t="s">
        <v>404</v>
      </c>
      <c r="M79" s="18" t="s">
        <v>404</v>
      </c>
      <c r="N79" s="20" t="s">
        <v>404</v>
      </c>
      <c r="O79" s="18" t="s">
        <v>404</v>
      </c>
      <c r="P79" s="20" t="s">
        <v>404</v>
      </c>
      <c r="Q79" s="18" t="n">
        <v>478.92106694</v>
      </c>
      <c r="R79" s="20" t="n">
        <v>32.63156868</v>
      </c>
    </row>
    <row r="80" spans="1:18">
      <c r="A80" s="15" t="s">
        <v>477</v>
      </c>
      <c r="B80" s="17" t="n">
        <v>7841</v>
      </c>
      <c r="C80" s="18">
        <f>(0.0/B80*100)</f>
        <v/>
      </c>
      <c r="D80" s="19" t="n">
        <v>7841</v>
      </c>
      <c r="E80" s="18" t="n">
        <v>428.87041384</v>
      </c>
      <c r="F80" s="20" t="n">
        <v>3.45610696</v>
      </c>
      <c r="G80" s="18" t="n">
        <v>370.66394279</v>
      </c>
      <c r="H80" s="20" t="n">
        <v>16.83985404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429.80324625</v>
      </c>
      <c r="F81" s="20" t="n">
        <v>3.60916926</v>
      </c>
      <c r="G81" s="18" t="n">
        <v>443.62889472</v>
      </c>
      <c r="H81" s="20" t="n">
        <v>9.30227275</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505.45007905</v>
      </c>
      <c r="F7" s="20" t="n">
        <v>1.91095184</v>
      </c>
      <c r="G7" s="18" t="n">
        <v>490.76282827</v>
      </c>
      <c r="H7" s="20" t="n">
        <v>8.408656179999999</v>
      </c>
      <c r="I7" s="18" t="s">
        <v>404</v>
      </c>
      <c r="J7" s="20" t="s">
        <v>404</v>
      </c>
      <c r="K7" s="18" t="s">
        <v>404</v>
      </c>
      <c r="L7" s="20" t="s">
        <v>404</v>
      </c>
      <c r="M7" s="18" t="s">
        <v>404</v>
      </c>
      <c r="N7" s="20" t="s">
        <v>404</v>
      </c>
      <c r="O7" s="18" t="s">
        <v>404</v>
      </c>
      <c r="P7" s="20" t="s">
        <v>404</v>
      </c>
      <c r="Q7" s="18" t="n">
        <v>487.91275366</v>
      </c>
      <c r="R7" s="20" t="n">
        <v>10.02808882</v>
      </c>
    </row>
    <row r="8" spans="1:18">
      <c r="A8" s="15" t="s">
        <v>405</v>
      </c>
      <c r="B8" s="17" t="n">
        <v>7007</v>
      </c>
      <c r="C8" s="18">
        <f>(0.0/B8*100)</f>
        <v/>
      </c>
      <c r="D8" s="19" t="n">
        <v>7007</v>
      </c>
      <c r="E8" s="18" t="n">
        <v>487.56511889</v>
      </c>
      <c r="F8" s="20" t="n">
        <v>7.2256565</v>
      </c>
      <c r="G8" s="18" t="n">
        <v>482.54325528</v>
      </c>
      <c r="H8" s="20" t="n">
        <v>4.74696308</v>
      </c>
      <c r="I8" s="18" t="s">
        <v>404</v>
      </c>
      <c r="J8" s="20" t="s">
        <v>404</v>
      </c>
      <c r="K8" s="18" t="s">
        <v>404</v>
      </c>
      <c r="L8" s="20" t="s">
        <v>404</v>
      </c>
      <c r="M8" s="18" t="s">
        <v>404</v>
      </c>
      <c r="N8" s="20" t="s">
        <v>404</v>
      </c>
      <c r="O8" s="18" t="s">
        <v>404</v>
      </c>
      <c r="P8" s="20" t="s">
        <v>404</v>
      </c>
      <c r="Q8" s="18" t="n">
        <v>492.41846737</v>
      </c>
      <c r="R8" s="20" t="n">
        <v>13.56334693</v>
      </c>
    </row>
    <row r="9" spans="1:18">
      <c r="A9" s="15" t="s">
        <v>406</v>
      </c>
      <c r="B9" s="17" t="n">
        <v>9651</v>
      </c>
      <c r="C9" s="18">
        <f>(200.0/B9*100)</f>
        <v/>
      </c>
      <c r="D9" s="19" t="n">
        <v>9451</v>
      </c>
      <c r="E9" s="18" t="n">
        <v>499.60753851</v>
      </c>
      <c r="F9" s="20" t="n">
        <v>3.97262567</v>
      </c>
      <c r="G9" s="18" t="n">
        <v>504.80613963</v>
      </c>
      <c r="H9" s="20" t="n">
        <v>8.42023075</v>
      </c>
      <c r="I9" s="18" t="s">
        <v>404</v>
      </c>
      <c r="J9" s="20" t="s">
        <v>404</v>
      </c>
      <c r="K9" s="18" t="s">
        <v>404</v>
      </c>
      <c r="L9" s="20" t="s">
        <v>404</v>
      </c>
      <c r="M9" s="18" t="s">
        <v>404</v>
      </c>
      <c r="N9" s="20" t="s">
        <v>404</v>
      </c>
      <c r="O9" s="18" t="s">
        <v>404</v>
      </c>
      <c r="P9" s="20" t="s">
        <v>404</v>
      </c>
      <c r="Q9" s="18" t="n">
        <v>471.71464948</v>
      </c>
      <c r="R9" s="20" t="n">
        <v>14.46855161</v>
      </c>
    </row>
    <row r="10" spans="1:18">
      <c r="A10" s="15" t="s">
        <v>407</v>
      </c>
      <c r="B10" s="17" t="n">
        <v>20058</v>
      </c>
      <c r="C10" s="18">
        <f>(3112.0/B10*100)</f>
        <v/>
      </c>
      <c r="D10" s="19" t="n">
        <v>16946</v>
      </c>
      <c r="E10" s="18" t="n">
        <v>528.45489926</v>
      </c>
      <c r="F10" s="20" t="n">
        <v>2.60271111</v>
      </c>
      <c r="G10" s="18" t="n">
        <v>522.91588089</v>
      </c>
      <c r="H10" s="20" t="n">
        <v>5.80971476</v>
      </c>
      <c r="I10" s="18" t="s">
        <v>404</v>
      </c>
      <c r="J10" s="20" t="s">
        <v>404</v>
      </c>
      <c r="K10" s="18" t="s">
        <v>404</v>
      </c>
      <c r="L10" s="20" t="s">
        <v>404</v>
      </c>
      <c r="M10" s="18" t="s">
        <v>404</v>
      </c>
      <c r="N10" s="20" t="s">
        <v>404</v>
      </c>
      <c r="O10" s="18" t="s">
        <v>404</v>
      </c>
      <c r="P10" s="20" t="s">
        <v>404</v>
      </c>
      <c r="Q10" s="18" t="n">
        <v>543.20929511</v>
      </c>
      <c r="R10" s="20" t="n">
        <v>15.22733228</v>
      </c>
    </row>
    <row r="11" spans="1:18">
      <c r="A11" s="15" t="s">
        <v>408</v>
      </c>
      <c r="B11" s="17" t="n">
        <v>7053</v>
      </c>
      <c r="C11" s="18">
        <f>(175.0/B11*100)</f>
        <v/>
      </c>
      <c r="D11" s="19" t="n">
        <v>6878</v>
      </c>
      <c r="E11" s="18" t="n">
        <v>458.94863245</v>
      </c>
      <c r="F11" s="20" t="n">
        <v>2.78277712</v>
      </c>
      <c r="G11" s="18" t="n">
        <v>499.43541132</v>
      </c>
      <c r="H11" s="20" t="n">
        <v>20.40591494</v>
      </c>
      <c r="I11" s="18" t="s">
        <v>404</v>
      </c>
      <c r="J11" s="20" t="s">
        <v>404</v>
      </c>
      <c r="K11" s="18" t="s">
        <v>404</v>
      </c>
      <c r="L11" s="20" t="s">
        <v>404</v>
      </c>
      <c r="M11" s="18" t="s">
        <v>404</v>
      </c>
      <c r="N11" s="20" t="s">
        <v>404</v>
      </c>
      <c r="O11" s="18" t="s">
        <v>404</v>
      </c>
      <c r="P11" s="20" t="s">
        <v>404</v>
      </c>
      <c r="Q11" s="18" t="n">
        <v>441.27450585</v>
      </c>
      <c r="R11" s="20" t="n">
        <v>11.28223095</v>
      </c>
    </row>
    <row r="12" spans="1:18">
      <c r="A12" s="15" t="s">
        <v>409</v>
      </c>
      <c r="B12" s="17" t="n">
        <v>6894</v>
      </c>
      <c r="C12" s="18">
        <f>(106.0/B12*100)</f>
        <v/>
      </c>
      <c r="D12" s="19" t="n">
        <v>6788</v>
      </c>
      <c r="E12" s="18" t="n">
        <v>487.67392996</v>
      </c>
      <c r="F12" s="20" t="n">
        <v>2.73096836</v>
      </c>
      <c r="G12" s="18" t="n">
        <v>486.39240679</v>
      </c>
      <c r="H12" s="20" t="n">
        <v>18.17581555</v>
      </c>
      <c r="I12" s="18" t="s">
        <v>404</v>
      </c>
      <c r="J12" s="20" t="s">
        <v>404</v>
      </c>
      <c r="K12" s="18" t="s">
        <v>404</v>
      </c>
      <c r="L12" s="20" t="s">
        <v>404</v>
      </c>
      <c r="M12" s="18" t="s">
        <v>404</v>
      </c>
      <c r="N12" s="20" t="s">
        <v>404</v>
      </c>
      <c r="O12" s="18" t="s">
        <v>404</v>
      </c>
      <c r="P12" s="20" t="s">
        <v>404</v>
      </c>
      <c r="Q12" s="18" t="n">
        <v>426.67202764</v>
      </c>
      <c r="R12" s="20" t="n">
        <v>16.38117953</v>
      </c>
    </row>
    <row r="13" spans="1:18">
      <c r="A13" s="15" t="s">
        <v>410</v>
      </c>
      <c r="B13" s="17" t="n">
        <v>7161</v>
      </c>
      <c r="C13" s="18">
        <f>(1175.0/B13*100)</f>
        <v/>
      </c>
      <c r="D13" s="19" t="n">
        <v>5986</v>
      </c>
      <c r="E13" s="18" t="n">
        <v>499.34124968</v>
      </c>
      <c r="F13" s="20" t="n">
        <v>2.88438468</v>
      </c>
      <c r="G13" s="18" t="n">
        <v>500.59168579</v>
      </c>
      <c r="H13" s="20" t="n">
        <v>10.06730467</v>
      </c>
      <c r="I13" s="18" t="s">
        <v>404</v>
      </c>
      <c r="J13" s="20" t="s">
        <v>404</v>
      </c>
      <c r="K13" s="18" t="s">
        <v>404</v>
      </c>
      <c r="L13" s="20" t="s">
        <v>404</v>
      </c>
      <c r="M13" s="18" t="s">
        <v>404</v>
      </c>
      <c r="N13" s="20" t="s">
        <v>404</v>
      </c>
      <c r="O13" s="18" t="s">
        <v>404</v>
      </c>
      <c r="P13" s="20" t="s">
        <v>404</v>
      </c>
      <c r="Q13" s="18" t="n">
        <v>504.45455886</v>
      </c>
      <c r="R13" s="20" t="n">
        <v>6.66861865</v>
      </c>
    </row>
    <row r="14" spans="1:18">
      <c r="A14" s="15" t="s">
        <v>411</v>
      </c>
      <c r="B14" s="17" t="n">
        <v>5587</v>
      </c>
      <c r="C14" s="18">
        <f>(0.0/B14*100)</f>
        <v/>
      </c>
      <c r="D14" s="19" t="n">
        <v>5587</v>
      </c>
      <c r="E14" s="18" t="n">
        <v>519.1753992</v>
      </c>
      <c r="F14" s="20" t="n">
        <v>2.46294578</v>
      </c>
      <c r="G14" s="18" t="n">
        <v>518.97466568</v>
      </c>
      <c r="H14" s="20" t="n">
        <v>4.84037658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524.16372014</v>
      </c>
      <c r="F15" s="20" t="n">
        <v>3.12768924</v>
      </c>
      <c r="G15" s="18" t="n">
        <v>530.72366749</v>
      </c>
      <c r="H15" s="20" t="n">
        <v>4.51772602</v>
      </c>
      <c r="I15" s="18" t="s">
        <v>404</v>
      </c>
      <c r="J15" s="20" t="s">
        <v>404</v>
      </c>
      <c r="K15" s="18" t="s">
        <v>404</v>
      </c>
      <c r="L15" s="20" t="s">
        <v>404</v>
      </c>
      <c r="M15" s="18" t="s">
        <v>404</v>
      </c>
      <c r="N15" s="20" t="s">
        <v>404</v>
      </c>
      <c r="O15" s="18" t="s">
        <v>404</v>
      </c>
      <c r="P15" s="20" t="s">
        <v>404</v>
      </c>
      <c r="Q15" s="18" t="n">
        <v>537.2947253</v>
      </c>
      <c r="R15" s="20" t="n">
        <v>24.35550381</v>
      </c>
    </row>
    <row r="16" spans="1:18">
      <c r="A16" s="15" t="s">
        <v>413</v>
      </c>
      <c r="B16" s="17" t="n">
        <v>6108</v>
      </c>
      <c r="C16" s="18">
        <f>(495.0/B16*100)</f>
        <v/>
      </c>
      <c r="D16" s="19" t="n">
        <v>5613</v>
      </c>
      <c r="E16" s="18" t="n">
        <v>500.91485643</v>
      </c>
      <c r="F16" s="20" t="n">
        <v>3.47593052</v>
      </c>
      <c r="G16" s="18" t="n">
        <v>522.67695257</v>
      </c>
      <c r="H16" s="20" t="n">
        <v>13.62398734</v>
      </c>
      <c r="I16" s="18" t="s">
        <v>404</v>
      </c>
      <c r="J16" s="20" t="s">
        <v>404</v>
      </c>
      <c r="K16" s="18" t="s">
        <v>404</v>
      </c>
      <c r="L16" s="20" t="s">
        <v>404</v>
      </c>
      <c r="M16" s="18" t="s">
        <v>404</v>
      </c>
      <c r="N16" s="20" t="s">
        <v>404</v>
      </c>
      <c r="O16" s="18" t="s">
        <v>404</v>
      </c>
      <c r="P16" s="20" t="s">
        <v>404</v>
      </c>
      <c r="Q16" s="18" t="n">
        <v>431.00690615</v>
      </c>
      <c r="R16" s="20" t="n">
        <v>52.20685306</v>
      </c>
    </row>
    <row r="17" spans="1:18">
      <c r="A17" s="15" t="s">
        <v>414</v>
      </c>
      <c r="B17" s="17" t="n">
        <v>6504</v>
      </c>
      <c r="C17" s="18">
        <f>(1325.0/B17*100)</f>
        <v/>
      </c>
      <c r="D17" s="19" t="n">
        <v>5179</v>
      </c>
      <c r="E17" s="18" t="n">
        <v>506.39217828</v>
      </c>
      <c r="F17" s="20" t="n">
        <v>5.27593859</v>
      </c>
      <c r="G17" s="18" t="n">
        <v>510.57306321</v>
      </c>
      <c r="H17" s="20" t="n">
        <v>8.33243566</v>
      </c>
      <c r="I17" s="18" t="s">
        <v>404</v>
      </c>
      <c r="J17" s="20" t="s">
        <v>404</v>
      </c>
      <c r="K17" s="18" t="s">
        <v>404</v>
      </c>
      <c r="L17" s="20" t="s">
        <v>404</v>
      </c>
      <c r="M17" s="18" t="s">
        <v>404</v>
      </c>
      <c r="N17" s="20" t="s">
        <v>404</v>
      </c>
      <c r="O17" s="18" t="s">
        <v>404</v>
      </c>
      <c r="P17" s="20" t="s">
        <v>404</v>
      </c>
      <c r="Q17" s="18" t="n">
        <v>540.36320019</v>
      </c>
      <c r="R17" s="20" t="n">
        <v>16.8020402</v>
      </c>
    </row>
    <row r="18" spans="1:18">
      <c r="A18" s="15" t="s">
        <v>415</v>
      </c>
      <c r="B18" s="17" t="n">
        <v>5532</v>
      </c>
      <c r="C18" s="18">
        <f>(0.0/B18*100)</f>
        <v/>
      </c>
      <c r="D18" s="19" t="n">
        <v>5532</v>
      </c>
      <c r="E18" s="18" t="n">
        <v>467.91845587</v>
      </c>
      <c r="F18" s="20" t="n">
        <v>4.26519614</v>
      </c>
      <c r="G18" s="18" t="n">
        <v>446.76553906</v>
      </c>
      <c r="H18" s="20" t="n">
        <v>42.60835119</v>
      </c>
      <c r="I18" s="18" t="s">
        <v>404</v>
      </c>
      <c r="J18" s="20" t="s">
        <v>404</v>
      </c>
      <c r="K18" s="18" t="s">
        <v>404</v>
      </c>
      <c r="L18" s="20" t="s">
        <v>404</v>
      </c>
      <c r="M18" s="18" t="s">
        <v>404</v>
      </c>
      <c r="N18" s="20" t="s">
        <v>404</v>
      </c>
      <c r="O18" s="18" t="s">
        <v>404</v>
      </c>
      <c r="P18" s="20" t="s">
        <v>404</v>
      </c>
      <c r="Q18" s="18" t="n">
        <v>426.98407363</v>
      </c>
      <c r="R18" s="20" t="n">
        <v>20.57962734</v>
      </c>
    </row>
    <row r="19" spans="1:18">
      <c r="A19" s="15" t="s">
        <v>416</v>
      </c>
      <c r="B19" s="17" t="n">
        <v>5658</v>
      </c>
      <c r="C19" s="18">
        <f>(327.0/B19*100)</f>
        <v/>
      </c>
      <c r="D19" s="19" t="n">
        <v>5331</v>
      </c>
      <c r="E19" s="18" t="n">
        <v>470.95329468</v>
      </c>
      <c r="F19" s="20" t="n">
        <v>3.41323961</v>
      </c>
      <c r="G19" s="18" t="n">
        <v>452.16156379</v>
      </c>
      <c r="H19" s="20" t="n">
        <v>15.04122346</v>
      </c>
      <c r="I19" s="18" t="s">
        <v>404</v>
      </c>
      <c r="J19" s="20" t="s">
        <v>404</v>
      </c>
      <c r="K19" s="18" t="s">
        <v>404</v>
      </c>
      <c r="L19" s="20" t="s">
        <v>404</v>
      </c>
      <c r="M19" s="18" t="s">
        <v>404</v>
      </c>
      <c r="N19" s="20" t="s">
        <v>404</v>
      </c>
      <c r="O19" s="18" t="s">
        <v>404</v>
      </c>
      <c r="P19" s="20" t="s">
        <v>404</v>
      </c>
      <c r="Q19" s="18" t="n">
        <v>518.24894468</v>
      </c>
      <c r="R19" s="20" t="n">
        <v>25.00770531</v>
      </c>
    </row>
    <row r="20" spans="1:18">
      <c r="A20" s="15" t="s">
        <v>417</v>
      </c>
      <c r="B20" s="17" t="n">
        <v>3371</v>
      </c>
      <c r="C20" s="18">
        <f>(24.0/B20*100)</f>
        <v/>
      </c>
      <c r="D20" s="19" t="n">
        <v>3347</v>
      </c>
      <c r="E20" s="18" t="n">
        <v>482.22449063</v>
      </c>
      <c r="F20" s="20" t="n">
        <v>2.04270188</v>
      </c>
      <c r="G20" s="18" t="n">
        <v>465.96575395</v>
      </c>
      <c r="H20" s="20" t="n">
        <v>11.51137687</v>
      </c>
      <c r="I20" s="18" t="s">
        <v>404</v>
      </c>
      <c r="J20" s="20" t="s">
        <v>404</v>
      </c>
      <c r="K20" s="18" t="s">
        <v>404</v>
      </c>
      <c r="L20" s="20" t="s">
        <v>404</v>
      </c>
      <c r="M20" s="18" t="s">
        <v>404</v>
      </c>
      <c r="N20" s="20" t="s">
        <v>404</v>
      </c>
      <c r="O20" s="18" t="s">
        <v>404</v>
      </c>
      <c r="P20" s="20" t="s">
        <v>404</v>
      </c>
      <c r="Q20" s="18" t="n">
        <v>458.99263388</v>
      </c>
      <c r="R20" s="20" t="n">
        <v>10.92755491</v>
      </c>
    </row>
    <row r="21" spans="1:18">
      <c r="A21" s="15" t="s">
        <v>418</v>
      </c>
      <c r="B21" s="17" t="n">
        <v>5741</v>
      </c>
      <c r="C21" s="18">
        <f>(0.0/B21*100)</f>
        <v/>
      </c>
      <c r="D21" s="19" t="n">
        <v>5741</v>
      </c>
      <c r="E21" s="18" t="n">
        <v>524.8218089</v>
      </c>
      <c r="F21" s="20" t="n">
        <v>3.0493432</v>
      </c>
      <c r="G21" s="18" t="n">
        <v>513.45931665</v>
      </c>
      <c r="H21" s="20" t="n">
        <v>6.50213613</v>
      </c>
      <c r="I21" s="18" t="s">
        <v>404</v>
      </c>
      <c r="J21" s="20" t="s">
        <v>404</v>
      </c>
      <c r="K21" s="18" t="s">
        <v>404</v>
      </c>
      <c r="L21" s="20" t="s">
        <v>404</v>
      </c>
      <c r="M21" s="18" t="s">
        <v>404</v>
      </c>
      <c r="N21" s="20" t="s">
        <v>404</v>
      </c>
      <c r="O21" s="18" t="s">
        <v>404</v>
      </c>
      <c r="P21" s="20" t="s">
        <v>404</v>
      </c>
      <c r="Q21" s="18" t="n">
        <v>510.98940708</v>
      </c>
      <c r="R21" s="20" t="n">
        <v>6.82824478</v>
      </c>
    </row>
    <row r="22" spans="1:18">
      <c r="A22" s="15" t="s">
        <v>419</v>
      </c>
      <c r="B22" s="17" t="n">
        <v>6598</v>
      </c>
      <c r="C22" s="18">
        <f>(0.0/B22*100)</f>
        <v/>
      </c>
      <c r="D22" s="19" t="n">
        <v>6598</v>
      </c>
      <c r="E22" s="18" t="n">
        <v>472.26259394</v>
      </c>
      <c r="F22" s="20" t="n">
        <v>5.99411116</v>
      </c>
      <c r="G22" s="18" t="n">
        <v>487.15883239</v>
      </c>
      <c r="H22" s="20" t="n">
        <v>8.368106060000001</v>
      </c>
      <c r="I22" s="18" t="s">
        <v>404</v>
      </c>
      <c r="J22" s="20" t="s">
        <v>404</v>
      </c>
      <c r="K22" s="18" t="s">
        <v>404</v>
      </c>
      <c r="L22" s="20" t="s">
        <v>404</v>
      </c>
      <c r="M22" s="18" t="s">
        <v>404</v>
      </c>
      <c r="N22" s="20" t="s">
        <v>404</v>
      </c>
      <c r="O22" s="18" t="s">
        <v>404</v>
      </c>
      <c r="P22" s="20" t="s">
        <v>404</v>
      </c>
      <c r="Q22" s="18" t="n">
        <v>500.22005824</v>
      </c>
      <c r="R22" s="20" t="n">
        <v>15.48398175</v>
      </c>
    </row>
    <row r="23" spans="1:18">
      <c r="A23" s="15" t="s">
        <v>420</v>
      </c>
      <c r="B23" s="17" t="n">
        <v>11583</v>
      </c>
      <c r="C23" s="18">
        <f>(3194.0/B23*100)</f>
        <v/>
      </c>
      <c r="D23" s="19" t="n">
        <v>8389</v>
      </c>
      <c r="E23" s="18" t="n">
        <v>490.28087471</v>
      </c>
      <c r="F23" s="20" t="n">
        <v>3.96825674</v>
      </c>
      <c r="G23" s="18" t="n">
        <v>485.81680526</v>
      </c>
      <c r="H23" s="20" t="n">
        <v>14.48381427</v>
      </c>
      <c r="I23" s="18" t="s">
        <v>404</v>
      </c>
      <c r="J23" s="20" t="s">
        <v>404</v>
      </c>
      <c r="K23" s="18" t="s">
        <v>404</v>
      </c>
      <c r="L23" s="20" t="s">
        <v>404</v>
      </c>
      <c r="M23" s="18" t="s">
        <v>404</v>
      </c>
      <c r="N23" s="20" t="s">
        <v>404</v>
      </c>
      <c r="O23" s="18" t="s">
        <v>404</v>
      </c>
      <c r="P23" s="20" t="s">
        <v>404</v>
      </c>
      <c r="Q23" s="18" t="n">
        <v>468.03202344</v>
      </c>
      <c r="R23" s="20" t="n">
        <v>23.04027586</v>
      </c>
    </row>
    <row r="24" spans="1:18">
      <c r="A24" s="15" t="s">
        <v>421</v>
      </c>
      <c r="B24" s="17" t="n">
        <v>6647</v>
      </c>
      <c r="C24" s="18">
        <f>(0.0/B24*100)</f>
        <v/>
      </c>
      <c r="D24" s="19" t="n">
        <v>6647</v>
      </c>
      <c r="E24" s="18" t="n">
        <v>514.3455393199999</v>
      </c>
      <c r="F24" s="20" t="n">
        <v>3.4500809</v>
      </c>
      <c r="G24" s="18" t="n">
        <v>527.66759213</v>
      </c>
      <c r="H24" s="20" t="n">
        <v>15.63289866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519.30212805</v>
      </c>
      <c r="F25" s="20" t="n">
        <v>4.03812268</v>
      </c>
      <c r="G25" s="18" t="n">
        <v>505.32047389</v>
      </c>
      <c r="H25" s="20" t="n">
        <v>8.69129628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487.22856617</v>
      </c>
      <c r="F26" s="20" t="n">
        <v>2.01293122</v>
      </c>
      <c r="G26" s="18" t="n">
        <v>497.32720862</v>
      </c>
      <c r="H26" s="20" t="n">
        <v>6.41877981</v>
      </c>
      <c r="I26" s="18" t="s">
        <v>404</v>
      </c>
      <c r="J26" s="20" t="s">
        <v>404</v>
      </c>
      <c r="K26" s="18" t="s">
        <v>404</v>
      </c>
      <c r="L26" s="20" t="s">
        <v>404</v>
      </c>
      <c r="M26" s="18" t="s">
        <v>404</v>
      </c>
      <c r="N26" s="20" t="s">
        <v>404</v>
      </c>
      <c r="O26" s="18" t="s">
        <v>404</v>
      </c>
      <c r="P26" s="20" t="s">
        <v>404</v>
      </c>
      <c r="Q26" s="18" t="n">
        <v>463.55498028</v>
      </c>
      <c r="R26" s="20" t="n">
        <v>12.32791282</v>
      </c>
    </row>
    <row r="27" spans="1:18">
      <c r="A27" s="15" t="s">
        <v>424</v>
      </c>
      <c r="B27" s="17" t="n">
        <v>5299</v>
      </c>
      <c r="C27" s="18">
        <f>(0.0/B27*100)</f>
        <v/>
      </c>
      <c r="D27" s="19" t="n">
        <v>5299</v>
      </c>
      <c r="E27" s="18" t="n">
        <v>477.35326654</v>
      </c>
      <c r="F27" s="20" t="n">
        <v>1.65352353</v>
      </c>
      <c r="G27" s="18" t="n">
        <v>498.23342877</v>
      </c>
      <c r="H27" s="20" t="n">
        <v>2.4560023</v>
      </c>
      <c r="I27" s="18" t="s">
        <v>404</v>
      </c>
      <c r="J27" s="20" t="s">
        <v>404</v>
      </c>
      <c r="K27" s="18" t="s">
        <v>404</v>
      </c>
      <c r="L27" s="20" t="s">
        <v>404</v>
      </c>
      <c r="M27" s="18" t="s">
        <v>404</v>
      </c>
      <c r="N27" s="20" t="s">
        <v>404</v>
      </c>
      <c r="O27" s="18" t="s">
        <v>404</v>
      </c>
      <c r="P27" s="20" t="s">
        <v>404</v>
      </c>
      <c r="Q27" s="18" t="n">
        <v>468.38694583</v>
      </c>
      <c r="R27" s="20" t="n">
        <v>33.96418549</v>
      </c>
    </row>
    <row r="28" spans="1:18">
      <c r="A28" s="15" t="s">
        <v>425</v>
      </c>
      <c r="B28" s="17" t="n">
        <v>7568</v>
      </c>
      <c r="C28" s="18">
        <f>(0.0/B28*100)</f>
        <v/>
      </c>
      <c r="D28" s="19" t="n">
        <v>7568</v>
      </c>
      <c r="E28" s="18" t="n">
        <v>423.83657038</v>
      </c>
      <c r="F28" s="20" t="n">
        <v>2.61308664</v>
      </c>
      <c r="G28" s="18" t="n">
        <v>405.51182754</v>
      </c>
      <c r="H28" s="20" t="n">
        <v>14.47039731</v>
      </c>
      <c r="I28" s="18" t="s">
        <v>404</v>
      </c>
      <c r="J28" s="20" t="s">
        <v>404</v>
      </c>
      <c r="K28" s="18" t="s">
        <v>404</v>
      </c>
      <c r="L28" s="20" t="s">
        <v>404</v>
      </c>
      <c r="M28" s="18" t="s">
        <v>404</v>
      </c>
      <c r="N28" s="20" t="s">
        <v>404</v>
      </c>
      <c r="O28" s="18" t="s">
        <v>404</v>
      </c>
      <c r="P28" s="20" t="s">
        <v>404</v>
      </c>
      <c r="Q28" s="18" t="n">
        <v>449.14836769</v>
      </c>
      <c r="R28" s="20" t="n">
        <v>11.1472732</v>
      </c>
    </row>
    <row r="29" spans="1:18">
      <c r="A29" s="15" t="s">
        <v>426</v>
      </c>
      <c r="B29" s="17" t="n">
        <v>5385</v>
      </c>
      <c r="C29" s="18">
        <f>(1123.0/B29*100)</f>
        <v/>
      </c>
      <c r="D29" s="19" t="n">
        <v>4262</v>
      </c>
      <c r="E29" s="18" t="n">
        <v>505.17864578</v>
      </c>
      <c r="F29" s="20" t="n">
        <v>5.66264536</v>
      </c>
      <c r="G29" s="18" t="n">
        <v>496.14329532</v>
      </c>
      <c r="H29" s="20" t="n">
        <v>25.67599401</v>
      </c>
      <c r="I29" s="18" t="s">
        <v>404</v>
      </c>
      <c r="J29" s="20" t="s">
        <v>404</v>
      </c>
      <c r="K29" s="18" t="s">
        <v>404</v>
      </c>
      <c r="L29" s="20" t="s">
        <v>404</v>
      </c>
      <c r="M29" s="18" t="s">
        <v>404</v>
      </c>
      <c r="N29" s="20" t="s">
        <v>404</v>
      </c>
      <c r="O29" s="18" t="s">
        <v>404</v>
      </c>
      <c r="P29" s="20" t="s">
        <v>404</v>
      </c>
      <c r="Q29" s="18" t="n">
        <v>493.44089882</v>
      </c>
      <c r="R29" s="20" t="n">
        <v>10.06549287</v>
      </c>
    </row>
    <row r="30" spans="1:18">
      <c r="A30" s="15" t="s">
        <v>427</v>
      </c>
      <c r="B30" s="17" t="n">
        <v>4520</v>
      </c>
      <c r="C30" s="18">
        <f>(1053.0/B30*100)</f>
        <v/>
      </c>
      <c r="D30" s="19" t="n">
        <v>3467</v>
      </c>
      <c r="E30" s="18" t="n">
        <v>510.71590294</v>
      </c>
      <c r="F30" s="20" t="n">
        <v>3.18056956</v>
      </c>
      <c r="G30" s="18" t="n">
        <v>530.46058306</v>
      </c>
      <c r="H30" s="20" t="n">
        <v>26.46272948</v>
      </c>
      <c r="I30" s="18" t="s">
        <v>404</v>
      </c>
      <c r="J30" s="20" t="s">
        <v>404</v>
      </c>
      <c r="K30" s="18" t="s">
        <v>404</v>
      </c>
      <c r="L30" s="20" t="s">
        <v>404</v>
      </c>
      <c r="M30" s="18" t="s">
        <v>404</v>
      </c>
      <c r="N30" s="20" t="s">
        <v>404</v>
      </c>
      <c r="O30" s="18" t="s">
        <v>404</v>
      </c>
      <c r="P30" s="20" t="s">
        <v>404</v>
      </c>
      <c r="Q30" s="18" t="n">
        <v>473.77324918</v>
      </c>
      <c r="R30" s="20" t="n">
        <v>10.49757756</v>
      </c>
    </row>
    <row r="31" spans="1:18">
      <c r="A31" s="15" t="s">
        <v>428</v>
      </c>
      <c r="B31" s="17" t="n">
        <v>5456</v>
      </c>
      <c r="C31" s="18">
        <f>(502.0/B31*100)</f>
        <v/>
      </c>
      <c r="D31" s="19" t="n">
        <v>4954</v>
      </c>
      <c r="E31" s="18" t="n">
        <v>515.71705288</v>
      </c>
      <c r="F31" s="20" t="n">
        <v>3.14756259</v>
      </c>
      <c r="G31" s="18" t="n">
        <v>510.57918434</v>
      </c>
      <c r="H31" s="20" t="n">
        <v>5.68187731</v>
      </c>
      <c r="I31" s="18" t="s">
        <v>404</v>
      </c>
      <c r="J31" s="20" t="s">
        <v>404</v>
      </c>
      <c r="K31" s="18" t="s">
        <v>404</v>
      </c>
      <c r="L31" s="20" t="s">
        <v>404</v>
      </c>
      <c r="M31" s="18" t="s">
        <v>404</v>
      </c>
      <c r="N31" s="20" t="s">
        <v>404</v>
      </c>
      <c r="O31" s="18" t="s">
        <v>404</v>
      </c>
      <c r="P31" s="20" t="s">
        <v>404</v>
      </c>
      <c r="Q31" s="18" t="n">
        <v>506.63763991</v>
      </c>
      <c r="R31" s="20" t="n">
        <v>9.750172149999999</v>
      </c>
    </row>
    <row r="32" spans="1:18">
      <c r="A32" s="15" t="s">
        <v>429</v>
      </c>
      <c r="B32" s="17" t="n">
        <v>4478</v>
      </c>
      <c r="C32" s="18">
        <f>(0.0/B32*100)</f>
        <v/>
      </c>
      <c r="D32" s="19" t="n">
        <v>4478</v>
      </c>
      <c r="E32" s="18" t="n">
        <v>505.33628824</v>
      </c>
      <c r="F32" s="20" t="n">
        <v>2.56723911</v>
      </c>
      <c r="G32" s="18" t="n">
        <v>498.72397336</v>
      </c>
      <c r="H32" s="20" t="n">
        <v>9.570027850000001</v>
      </c>
      <c r="I32" s="18" t="s">
        <v>404</v>
      </c>
      <c r="J32" s="20" t="s">
        <v>404</v>
      </c>
      <c r="K32" s="18" t="s">
        <v>404</v>
      </c>
      <c r="L32" s="20" t="s">
        <v>404</v>
      </c>
      <c r="M32" s="18" t="s">
        <v>404</v>
      </c>
      <c r="N32" s="20" t="s">
        <v>404</v>
      </c>
      <c r="O32" s="18" t="s">
        <v>404</v>
      </c>
      <c r="P32" s="20" t="s">
        <v>404</v>
      </c>
      <c r="Q32" s="18" t="n">
        <v>533.23698485</v>
      </c>
      <c r="R32" s="20" t="n">
        <v>15.46846182</v>
      </c>
    </row>
    <row r="33" spans="1:18">
      <c r="A33" s="15" t="s">
        <v>430</v>
      </c>
      <c r="B33" s="17" t="n">
        <v>7325</v>
      </c>
      <c r="C33" s="18">
        <f>(29.0/B33*100)</f>
        <v/>
      </c>
      <c r="D33" s="19" t="n">
        <v>7296</v>
      </c>
      <c r="E33" s="18" t="n">
        <v>497.01753691</v>
      </c>
      <c r="F33" s="20" t="n">
        <v>2.90922423</v>
      </c>
      <c r="G33" s="18" t="n">
        <v>509.07307069</v>
      </c>
      <c r="H33" s="20" t="n">
        <v>10.59505908</v>
      </c>
      <c r="I33" s="18" t="s">
        <v>404</v>
      </c>
      <c r="J33" s="20" t="s">
        <v>404</v>
      </c>
      <c r="K33" s="18" t="s">
        <v>404</v>
      </c>
      <c r="L33" s="20" t="s">
        <v>404</v>
      </c>
      <c r="M33" s="18" t="s">
        <v>404</v>
      </c>
      <c r="N33" s="20" t="s">
        <v>404</v>
      </c>
      <c r="O33" s="18" t="s">
        <v>404</v>
      </c>
      <c r="P33" s="20" t="s">
        <v>404</v>
      </c>
      <c r="Q33" s="18" t="n">
        <v>525.0816241799999</v>
      </c>
      <c r="R33" s="20" t="n">
        <v>20.46576844</v>
      </c>
    </row>
    <row r="34" spans="1:18">
      <c r="A34" s="15" t="s">
        <v>431</v>
      </c>
      <c r="B34" s="17" t="n">
        <v>6350</v>
      </c>
      <c r="C34" s="18">
        <f>(0.0/B34*100)</f>
        <v/>
      </c>
      <c r="D34" s="19" t="n">
        <v>6350</v>
      </c>
      <c r="E34" s="18" t="n">
        <v>453.26861565</v>
      </c>
      <c r="F34" s="20" t="n">
        <v>2.99222862</v>
      </c>
      <c r="G34" s="18" t="n">
        <v>441.69088833</v>
      </c>
      <c r="H34" s="20" t="n">
        <v>19.81246392</v>
      </c>
      <c r="I34" s="18" t="s">
        <v>404</v>
      </c>
      <c r="J34" s="20" t="s">
        <v>404</v>
      </c>
      <c r="K34" s="18" t="s">
        <v>404</v>
      </c>
      <c r="L34" s="20" t="s">
        <v>404</v>
      </c>
      <c r="M34" s="18" t="s">
        <v>404</v>
      </c>
      <c r="N34" s="20" t="s">
        <v>404</v>
      </c>
      <c r="O34" s="18" t="s">
        <v>404</v>
      </c>
      <c r="P34" s="20" t="s">
        <v>404</v>
      </c>
      <c r="Q34" s="18" t="n">
        <v>410.60952887</v>
      </c>
      <c r="R34" s="20" t="n">
        <v>18.77597998</v>
      </c>
    </row>
    <row r="35" spans="1:18">
      <c r="A35" s="15" t="s">
        <v>432</v>
      </c>
      <c r="B35" s="17" t="n">
        <v>6406</v>
      </c>
      <c r="C35" s="18">
        <f>(443.0/B35*100)</f>
        <v/>
      </c>
      <c r="D35" s="19" t="n">
        <v>5963</v>
      </c>
      <c r="E35" s="18" t="n">
        <v>498.48191146</v>
      </c>
      <c r="F35" s="20" t="n">
        <v>1.55461931</v>
      </c>
      <c r="G35" s="18" t="n">
        <v>533.8495655299999</v>
      </c>
      <c r="H35" s="20" t="n">
        <v>2.9129544</v>
      </c>
      <c r="I35" s="18" t="s">
        <v>404</v>
      </c>
      <c r="J35" s="20" t="s">
        <v>404</v>
      </c>
      <c r="K35" s="18" t="s">
        <v>404</v>
      </c>
      <c r="L35" s="20" t="s">
        <v>404</v>
      </c>
      <c r="M35" s="18" t="s">
        <v>404</v>
      </c>
      <c r="N35" s="20" t="s">
        <v>404</v>
      </c>
      <c r="O35" s="18" t="s">
        <v>404</v>
      </c>
      <c r="P35" s="20" t="s">
        <v>404</v>
      </c>
      <c r="Q35" s="18" t="n">
        <v>484.3408208</v>
      </c>
      <c r="R35" s="20" t="n">
        <v>8.956061650000001</v>
      </c>
    </row>
    <row r="36" spans="1:18">
      <c r="A36" s="15" t="s">
        <v>433</v>
      </c>
      <c r="B36" s="17" t="n">
        <v>6736</v>
      </c>
      <c r="C36" s="18">
        <f>(10.0/B36*100)</f>
        <v/>
      </c>
      <c r="D36" s="19" t="n">
        <v>6726</v>
      </c>
      <c r="E36" s="18" t="n">
        <v>494.93441307</v>
      </c>
      <c r="F36" s="20" t="n">
        <v>2.61142265</v>
      </c>
      <c r="G36" s="18" t="n">
        <v>501.38075897</v>
      </c>
      <c r="H36" s="20" t="n">
        <v>8.69903637</v>
      </c>
      <c r="I36" s="18" t="s">
        <v>404</v>
      </c>
      <c r="J36" s="20" t="s">
        <v>404</v>
      </c>
      <c r="K36" s="18" t="s">
        <v>404</v>
      </c>
      <c r="L36" s="20" t="s">
        <v>404</v>
      </c>
      <c r="M36" s="18" t="s">
        <v>404</v>
      </c>
      <c r="N36" s="20" t="s">
        <v>404</v>
      </c>
      <c r="O36" s="18" t="s">
        <v>404</v>
      </c>
      <c r="P36" s="20" t="s">
        <v>404</v>
      </c>
      <c r="Q36" s="18" t="n">
        <v>501.57861813</v>
      </c>
      <c r="R36" s="20" t="n">
        <v>12.3542159</v>
      </c>
    </row>
    <row r="37" spans="1:18">
      <c r="A37" s="15" t="s">
        <v>434</v>
      </c>
      <c r="B37" s="17" t="n">
        <v>5458</v>
      </c>
      <c r="C37" s="18">
        <f>(0.0/B37*100)</f>
        <v/>
      </c>
      <c r="D37" s="19" t="n">
        <v>5458</v>
      </c>
      <c r="E37" s="18" t="n">
        <v>498.27033239</v>
      </c>
      <c r="F37" s="20" t="n">
        <v>4.15393117</v>
      </c>
      <c r="G37" s="18" t="n">
        <v>503.5772099</v>
      </c>
      <c r="H37" s="20" t="n">
        <v>6.8724249</v>
      </c>
      <c r="I37" s="18" t="s">
        <v>404</v>
      </c>
      <c r="J37" s="20" t="s">
        <v>404</v>
      </c>
      <c r="K37" s="18" t="s">
        <v>404</v>
      </c>
      <c r="L37" s="20" t="s">
        <v>404</v>
      </c>
      <c r="M37" s="18" t="s">
        <v>404</v>
      </c>
      <c r="N37" s="20" t="s">
        <v>404</v>
      </c>
      <c r="O37" s="18" t="s">
        <v>404</v>
      </c>
      <c r="P37" s="20" t="s">
        <v>404</v>
      </c>
      <c r="Q37" s="18" t="n">
        <v>513.66161391</v>
      </c>
      <c r="R37" s="20" t="n">
        <v>7.43838803</v>
      </c>
    </row>
    <row r="38" spans="1:18">
      <c r="A38" s="15" t="s">
        <v>435</v>
      </c>
      <c r="B38" s="17" t="n">
        <v>5860</v>
      </c>
      <c r="C38" s="18">
        <f>(268.0/B38*100)</f>
        <v/>
      </c>
      <c r="D38" s="19" t="n">
        <v>5592</v>
      </c>
      <c r="E38" s="18" t="n">
        <v>484.36678319</v>
      </c>
      <c r="F38" s="20" t="n">
        <v>4.76016768</v>
      </c>
      <c r="G38" s="18" t="n">
        <v>503.68214147</v>
      </c>
      <c r="H38" s="20" t="n">
        <v>6.82773945</v>
      </c>
      <c r="I38" s="18" t="s">
        <v>404</v>
      </c>
      <c r="J38" s="20" t="s">
        <v>404</v>
      </c>
      <c r="K38" s="18" t="s">
        <v>404</v>
      </c>
      <c r="L38" s="20" t="s">
        <v>404</v>
      </c>
      <c r="M38" s="18" t="s">
        <v>404</v>
      </c>
      <c r="N38" s="20" t="s">
        <v>404</v>
      </c>
      <c r="O38" s="18" t="s">
        <v>404</v>
      </c>
      <c r="P38" s="20" t="s">
        <v>404</v>
      </c>
      <c r="Q38" s="18" t="n">
        <v>541.45105515</v>
      </c>
      <c r="R38" s="20" t="n">
        <v>24.93856897</v>
      </c>
    </row>
    <row r="39" spans="1:18">
      <c r="A39" s="15" t="s">
        <v>436</v>
      </c>
      <c r="B39" s="17" t="n">
        <v>5895</v>
      </c>
      <c r="C39" s="18">
        <f>(0.0/B39*100)</f>
        <v/>
      </c>
      <c r="D39" s="19" t="n">
        <v>5895</v>
      </c>
      <c r="E39" s="18" t="n">
        <v>433.27833633</v>
      </c>
      <c r="F39" s="20" t="n">
        <v>4.69005032</v>
      </c>
      <c r="G39" s="18" t="n">
        <v>405.62799613</v>
      </c>
      <c r="H39" s="20" t="n">
        <v>9.91996621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501.03042774</v>
      </c>
      <c r="F40" s="20" t="n">
        <v>3.61240538</v>
      </c>
      <c r="G40" s="18" t="n">
        <v>494.89898105</v>
      </c>
      <c r="H40" s="20" t="n">
        <v>7.745336</v>
      </c>
      <c r="I40" s="18" t="s">
        <v>404</v>
      </c>
      <c r="J40" s="20" t="s">
        <v>404</v>
      </c>
      <c r="K40" s="18" t="s">
        <v>404</v>
      </c>
      <c r="L40" s="20" t="s">
        <v>404</v>
      </c>
      <c r="M40" s="18" t="s">
        <v>404</v>
      </c>
      <c r="N40" s="20" t="s">
        <v>404</v>
      </c>
      <c r="O40" s="18" t="s">
        <v>404</v>
      </c>
      <c r="P40" s="20" t="s">
        <v>404</v>
      </c>
      <c r="Q40" s="18" t="n">
        <v>489.84513222</v>
      </c>
      <c r="R40" s="20" t="n">
        <v>6.43252277</v>
      </c>
    </row>
    <row r="41" spans="1:18">
      <c r="A41" s="15" t="s">
        <v>438</v>
      </c>
      <c r="B41" s="17" t="n">
        <v>5712</v>
      </c>
      <c r="C41" s="18">
        <f>(99.0/B41*100)</f>
        <v/>
      </c>
      <c r="D41" s="19" t="n">
        <v>5613</v>
      </c>
      <c r="E41" s="18" t="n">
        <v>498.61456949</v>
      </c>
      <c r="F41" s="20" t="n">
        <v>3.71966918</v>
      </c>
      <c r="G41" s="18" t="n">
        <v>486.82738816</v>
      </c>
      <c r="H41" s="20" t="n">
        <v>12.21879803</v>
      </c>
      <c r="I41" s="18" t="s">
        <v>404</v>
      </c>
      <c r="J41" s="20" t="s">
        <v>404</v>
      </c>
      <c r="K41" s="18" t="s">
        <v>404</v>
      </c>
      <c r="L41" s="20" t="s">
        <v>404</v>
      </c>
      <c r="M41" s="18" t="s">
        <v>404</v>
      </c>
      <c r="N41" s="20" t="s">
        <v>404</v>
      </c>
      <c r="O41" s="18" t="s">
        <v>404</v>
      </c>
      <c r="P41" s="20" t="s">
        <v>404</v>
      </c>
      <c r="Q41" s="18" t="n">
        <v>486.23724907</v>
      </c>
      <c r="R41" s="20" t="n">
        <v>26.85884037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404.97459938</v>
      </c>
      <c r="F44" s="20" t="n">
        <v>4.09903171</v>
      </c>
      <c r="G44" s="18" t="n">
        <v>405.04913079</v>
      </c>
      <c r="H44" s="20" t="n">
        <v>19.73562006</v>
      </c>
      <c r="I44" s="18" t="s">
        <v>404</v>
      </c>
      <c r="J44" s="20" t="s">
        <v>404</v>
      </c>
      <c r="K44" s="18" t="s">
        <v>404</v>
      </c>
      <c r="L44" s="20" t="s">
        <v>404</v>
      </c>
      <c r="M44" s="18" t="s">
        <v>404</v>
      </c>
      <c r="N44" s="20" t="s">
        <v>404</v>
      </c>
      <c r="O44" s="18" t="s">
        <v>404</v>
      </c>
      <c r="P44" s="20" t="s">
        <v>404</v>
      </c>
      <c r="Q44" s="18" t="n">
        <v>472.73953186</v>
      </c>
      <c r="R44" s="20" t="n">
        <v>21.29788017</v>
      </c>
    </row>
    <row r="45" spans="1:18">
      <c r="A45" s="15" t="s">
        <v>442</v>
      </c>
      <c r="B45" s="17" t="n">
        <v>5519</v>
      </c>
      <c r="C45" s="18">
        <f>(0.0/B45*100)</f>
        <v/>
      </c>
      <c r="D45" s="19" t="n">
        <v>5519</v>
      </c>
      <c r="E45" s="18" t="n">
        <v>353.1792891</v>
      </c>
      <c r="F45" s="20" t="n">
        <v>3.75710666</v>
      </c>
      <c r="G45" s="18" t="n">
        <v>337.90932754</v>
      </c>
      <c r="H45" s="20" t="n">
        <v>6.20140091</v>
      </c>
      <c r="I45" s="18" t="s">
        <v>404</v>
      </c>
      <c r="J45" s="20" t="s">
        <v>404</v>
      </c>
      <c r="K45" s="18" t="s">
        <v>404</v>
      </c>
      <c r="L45" s="20" t="s">
        <v>404</v>
      </c>
      <c r="M45" s="18" t="s">
        <v>404</v>
      </c>
      <c r="N45" s="20" t="s">
        <v>404</v>
      </c>
      <c r="O45" s="18" t="s">
        <v>404</v>
      </c>
      <c r="P45" s="20" t="s">
        <v>404</v>
      </c>
      <c r="Q45" s="18" t="n">
        <v>355.46437723</v>
      </c>
      <c r="R45" s="20" t="n">
        <v>36.49494665</v>
      </c>
    </row>
    <row r="46" spans="1:18">
      <c r="A46" s="15" t="s">
        <v>443</v>
      </c>
      <c r="B46" s="17" t="n">
        <v>23141</v>
      </c>
      <c r="C46" s="18">
        <f>(4196.0/B46*100)</f>
        <v/>
      </c>
      <c r="D46" s="19" t="n">
        <v>18945</v>
      </c>
      <c r="E46" s="18" t="n">
        <v>414.2213308</v>
      </c>
      <c r="F46" s="20" t="n">
        <v>3.49758518</v>
      </c>
      <c r="G46" s="18" t="n">
        <v>393.96234489</v>
      </c>
      <c r="H46" s="20" t="n">
        <v>9.537684459999999</v>
      </c>
      <c r="I46" s="18" t="s">
        <v>404</v>
      </c>
      <c r="J46" s="20" t="s">
        <v>404</v>
      </c>
      <c r="K46" s="18" t="s">
        <v>404</v>
      </c>
      <c r="L46" s="20" t="s">
        <v>404</v>
      </c>
      <c r="M46" s="18" t="s">
        <v>404</v>
      </c>
      <c r="N46" s="20" t="s">
        <v>404</v>
      </c>
      <c r="O46" s="18" t="s">
        <v>404</v>
      </c>
      <c r="P46" s="20" t="s">
        <v>404</v>
      </c>
      <c r="Q46" s="18" t="n">
        <v>378.83485397</v>
      </c>
      <c r="R46" s="20" t="n">
        <v>11.95653748</v>
      </c>
    </row>
    <row r="47" spans="1:18">
      <c r="A47" s="15" t="s">
        <v>444</v>
      </c>
      <c r="B47" s="17" t="n">
        <v>5928</v>
      </c>
      <c r="C47" s="18">
        <f>(0.0/B47*100)</f>
        <v/>
      </c>
      <c r="D47" s="19" t="n">
        <v>5928</v>
      </c>
      <c r="E47" s="18" t="n">
        <v>430.10754617</v>
      </c>
      <c r="F47" s="20" t="n">
        <v>5.93131557</v>
      </c>
      <c r="G47" s="18" t="n">
        <v>434.0509959</v>
      </c>
      <c r="H47" s="20" t="n">
        <v>12.51665476</v>
      </c>
      <c r="I47" s="18" t="s">
        <v>404</v>
      </c>
      <c r="J47" s="20" t="s">
        <v>404</v>
      </c>
      <c r="K47" s="18" t="s">
        <v>404</v>
      </c>
      <c r="L47" s="20" t="s">
        <v>404</v>
      </c>
      <c r="M47" s="18" t="s">
        <v>404</v>
      </c>
      <c r="N47" s="20" t="s">
        <v>404</v>
      </c>
      <c r="O47" s="18" t="s">
        <v>404</v>
      </c>
      <c r="P47" s="20" t="s">
        <v>404</v>
      </c>
      <c r="Q47" s="18" t="n">
        <v>472.80576811</v>
      </c>
      <c r="R47" s="20" t="n">
        <v>27.07541949</v>
      </c>
    </row>
    <row r="48" spans="1:18">
      <c r="A48" s="15" t="s">
        <v>445</v>
      </c>
      <c r="B48" s="17" t="n">
        <v>9841</v>
      </c>
      <c r="C48" s="18">
        <f>(40.0/B48*100)</f>
        <v/>
      </c>
      <c r="D48" s="19" t="n">
        <v>9801</v>
      </c>
      <c r="E48" s="18" t="n">
        <v>503.69118452</v>
      </c>
      <c r="F48" s="20" t="n">
        <v>8.52758386</v>
      </c>
      <c r="G48" s="18" t="n">
        <v>480.64434599</v>
      </c>
      <c r="H48" s="20" t="n">
        <v>8.07279037</v>
      </c>
      <c r="I48" s="18" t="s">
        <v>404</v>
      </c>
      <c r="J48" s="20" t="s">
        <v>404</v>
      </c>
      <c r="K48" s="18" t="s">
        <v>404</v>
      </c>
      <c r="L48" s="20" t="s">
        <v>404</v>
      </c>
      <c r="M48" s="18" t="s">
        <v>404</v>
      </c>
      <c r="N48" s="20" t="s">
        <v>404</v>
      </c>
      <c r="O48" s="18" t="s">
        <v>404</v>
      </c>
      <c r="P48" s="20" t="s">
        <v>404</v>
      </c>
      <c r="Q48" s="18" t="n">
        <v>477.00840249</v>
      </c>
      <c r="R48" s="20" t="n">
        <v>12.9996033</v>
      </c>
    </row>
    <row r="49" spans="1:18">
      <c r="A49" s="15" t="s">
        <v>446</v>
      </c>
      <c r="B49" s="17" t="n">
        <v>6349</v>
      </c>
      <c r="C49" s="18">
        <f>(52.0/B49*100)</f>
        <v/>
      </c>
      <c r="D49" s="19" t="n">
        <v>6297</v>
      </c>
      <c r="E49" s="18" t="n">
        <v>425.27210193</v>
      </c>
      <c r="F49" s="20" t="n">
        <v>3.53808633</v>
      </c>
      <c r="G49" s="18" t="n">
        <v>418.08619634</v>
      </c>
      <c r="H49" s="20" t="n">
        <v>17.26441272</v>
      </c>
      <c r="I49" s="18" t="s">
        <v>404</v>
      </c>
      <c r="J49" s="20" t="s">
        <v>404</v>
      </c>
      <c r="K49" s="18" t="s">
        <v>404</v>
      </c>
      <c r="L49" s="20" t="s">
        <v>404</v>
      </c>
      <c r="M49" s="18" t="s">
        <v>404</v>
      </c>
      <c r="N49" s="20" t="s">
        <v>404</v>
      </c>
      <c r="O49" s="18" t="s">
        <v>404</v>
      </c>
      <c r="P49" s="20" t="s">
        <v>404</v>
      </c>
      <c r="Q49" s="18" t="n">
        <v>478.92106694</v>
      </c>
      <c r="R49" s="20" t="n">
        <v>32.63156868</v>
      </c>
    </row>
    <row r="50" spans="1:18">
      <c r="A50" s="15" t="s">
        <v>447</v>
      </c>
      <c r="B50" s="17" t="n">
        <v>11795</v>
      </c>
      <c r="C50" s="18">
        <f>(1031.0/B50*100)</f>
        <v/>
      </c>
      <c r="D50" s="19" t="n">
        <v>10764</v>
      </c>
      <c r="E50" s="18" t="n">
        <v>428.84781069</v>
      </c>
      <c r="F50" s="20" t="n">
        <v>3.47093208</v>
      </c>
      <c r="G50" s="18" t="n">
        <v>439.84315243</v>
      </c>
      <c r="H50" s="20" t="n">
        <v>15.54305706</v>
      </c>
      <c r="I50" s="18" t="s">
        <v>404</v>
      </c>
      <c r="J50" s="20" t="s">
        <v>404</v>
      </c>
      <c r="K50" s="18" t="s">
        <v>404</v>
      </c>
      <c r="L50" s="20" t="s">
        <v>404</v>
      </c>
      <c r="M50" s="18" t="s">
        <v>404</v>
      </c>
      <c r="N50" s="20" t="s">
        <v>404</v>
      </c>
      <c r="O50" s="18" t="s">
        <v>404</v>
      </c>
      <c r="P50" s="20" t="s">
        <v>404</v>
      </c>
      <c r="Q50" s="18" t="n">
        <v>409.80752525</v>
      </c>
      <c r="R50" s="20" t="n">
        <v>12.532715</v>
      </c>
    </row>
    <row r="51" spans="1:18">
      <c r="A51" s="15" t="s">
        <v>448</v>
      </c>
      <c r="B51" s="17" t="n">
        <v>6866</v>
      </c>
      <c r="C51" s="18">
        <f>(0.0/B51*100)</f>
        <v/>
      </c>
      <c r="D51" s="19" t="n">
        <v>6866</v>
      </c>
      <c r="E51" s="18" t="n">
        <v>427.46036228</v>
      </c>
      <c r="F51" s="20" t="n">
        <v>2.70778709</v>
      </c>
      <c r="G51" s="18" t="n">
        <v>424.47426114</v>
      </c>
      <c r="H51" s="20" t="n">
        <v>14.46253493</v>
      </c>
      <c r="I51" s="18" t="s">
        <v>404</v>
      </c>
      <c r="J51" s="20" t="s">
        <v>404</v>
      </c>
      <c r="K51" s="18" t="s">
        <v>404</v>
      </c>
      <c r="L51" s="20" t="s">
        <v>404</v>
      </c>
      <c r="M51" s="18" t="s">
        <v>404</v>
      </c>
      <c r="N51" s="20" t="s">
        <v>404</v>
      </c>
      <c r="O51" s="18" t="s">
        <v>404</v>
      </c>
      <c r="P51" s="20" t="s">
        <v>404</v>
      </c>
      <c r="Q51" s="18" t="n">
        <v>455.40256831</v>
      </c>
      <c r="R51" s="20" t="n">
        <v>9.5476419</v>
      </c>
    </row>
    <row r="52" spans="1:18">
      <c r="A52" s="15" t="s">
        <v>449</v>
      </c>
      <c r="B52" s="17" t="n">
        <v>5809</v>
      </c>
      <c r="C52" s="18">
        <f>(0.0/B52*100)</f>
        <v/>
      </c>
      <c r="D52" s="19" t="n">
        <v>5809</v>
      </c>
      <c r="E52" s="18" t="n">
        <v>486.88985255</v>
      </c>
      <c r="F52" s="20" t="n">
        <v>2.88427839</v>
      </c>
      <c r="G52" s="18" t="n">
        <v>487.95332087</v>
      </c>
      <c r="H52" s="20" t="n">
        <v>11.97618684</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444.6230913</v>
      </c>
      <c r="F53" s="20" t="n">
        <v>1.68354913</v>
      </c>
      <c r="G53" s="18" t="n">
        <v>425.12269139</v>
      </c>
      <c r="H53" s="20" t="n">
        <v>5.77380668</v>
      </c>
      <c r="I53" s="18" t="s">
        <v>404</v>
      </c>
      <c r="J53" s="20" t="s">
        <v>404</v>
      </c>
      <c r="K53" s="18" t="s">
        <v>404</v>
      </c>
      <c r="L53" s="20" t="s">
        <v>404</v>
      </c>
      <c r="M53" s="18" t="s">
        <v>404</v>
      </c>
      <c r="N53" s="20" t="s">
        <v>404</v>
      </c>
      <c r="O53" s="18" t="s">
        <v>404</v>
      </c>
      <c r="P53" s="20" t="s">
        <v>404</v>
      </c>
      <c r="Q53" s="18" t="n">
        <v>339.60661126</v>
      </c>
      <c r="R53" s="20" t="n">
        <v>17.89279985</v>
      </c>
    </row>
    <row r="54" spans="1:18">
      <c r="A54" s="15" t="s">
        <v>451</v>
      </c>
      <c r="B54" s="17" t="n">
        <v>4740</v>
      </c>
      <c r="C54" s="18">
        <f>(199.0/B54*100)</f>
        <v/>
      </c>
      <c r="D54" s="19" t="n">
        <v>4541</v>
      </c>
      <c r="E54" s="18" t="n">
        <v>359.98275179</v>
      </c>
      <c r="F54" s="20" t="n">
        <v>3.89101098</v>
      </c>
      <c r="G54" s="18" t="n">
        <v>342.57570378</v>
      </c>
      <c r="H54" s="20" t="n">
        <v>13.9879824</v>
      </c>
      <c r="I54" s="18" t="s">
        <v>404</v>
      </c>
      <c r="J54" s="20" t="s">
        <v>404</v>
      </c>
      <c r="K54" s="18" t="s">
        <v>404</v>
      </c>
      <c r="L54" s="20" t="s">
        <v>404</v>
      </c>
      <c r="M54" s="18" t="s">
        <v>404</v>
      </c>
      <c r="N54" s="20" t="s">
        <v>404</v>
      </c>
      <c r="O54" s="18" t="s">
        <v>404</v>
      </c>
      <c r="P54" s="20" t="s">
        <v>404</v>
      </c>
      <c r="Q54" s="18" t="n">
        <v>327.46544102</v>
      </c>
      <c r="R54" s="20" t="n">
        <v>10.27540781</v>
      </c>
    </row>
    <row r="55" spans="1:18">
      <c r="A55" s="15" t="s">
        <v>452</v>
      </c>
      <c r="B55" s="17" t="n">
        <v>5316</v>
      </c>
      <c r="C55" s="18">
        <f>(43.0/B55*100)</f>
        <v/>
      </c>
      <c r="D55" s="19" t="n">
        <v>5273</v>
      </c>
      <c r="E55" s="18" t="n">
        <v>402.00213001</v>
      </c>
      <c r="F55" s="20" t="n">
        <v>3.03195822</v>
      </c>
      <c r="G55" s="18" t="n">
        <v>391.14250481</v>
      </c>
      <c r="H55" s="20" t="n">
        <v>16.54735069</v>
      </c>
      <c r="I55" s="18" t="s">
        <v>404</v>
      </c>
      <c r="J55" s="20" t="s">
        <v>404</v>
      </c>
      <c r="K55" s="18" t="s">
        <v>404</v>
      </c>
      <c r="L55" s="20" t="s">
        <v>404</v>
      </c>
      <c r="M55" s="18" t="s">
        <v>404</v>
      </c>
      <c r="N55" s="20" t="s">
        <v>404</v>
      </c>
      <c r="O55" s="18" t="s">
        <v>404</v>
      </c>
      <c r="P55" s="20" t="s">
        <v>404</v>
      </c>
      <c r="Q55" s="18" t="n">
        <v>369.11373166</v>
      </c>
      <c r="R55" s="20" t="n">
        <v>27.78718029</v>
      </c>
    </row>
    <row r="56" spans="1:18">
      <c r="A56" s="15" t="s">
        <v>453</v>
      </c>
      <c r="B56" s="17" t="n">
        <v>5359</v>
      </c>
      <c r="C56" s="18">
        <f>(0.0/B56*100)</f>
        <v/>
      </c>
      <c r="D56" s="19" t="n">
        <v>5359</v>
      </c>
      <c r="E56" s="18" t="n">
        <v>532.6275022999999</v>
      </c>
      <c r="F56" s="20" t="n">
        <v>4.05442637</v>
      </c>
      <c r="G56" s="18" t="n">
        <v>513.9845698300001</v>
      </c>
      <c r="H56" s="20" t="n">
        <v>7.63536497</v>
      </c>
      <c r="I56" s="18" t="s">
        <v>404</v>
      </c>
      <c r="J56" s="20" t="s">
        <v>404</v>
      </c>
      <c r="K56" s="18" t="s">
        <v>404</v>
      </c>
      <c r="L56" s="20" t="s">
        <v>404</v>
      </c>
      <c r="M56" s="18" t="s">
        <v>404</v>
      </c>
      <c r="N56" s="20" t="s">
        <v>404</v>
      </c>
      <c r="O56" s="18" t="s">
        <v>404</v>
      </c>
      <c r="P56" s="20" t="s">
        <v>404</v>
      </c>
      <c r="Q56" s="18" t="n">
        <v>533.33907642</v>
      </c>
      <c r="R56" s="20" t="n">
        <v>20.32694832</v>
      </c>
    </row>
    <row r="57" spans="1:18">
      <c r="A57" s="15" t="s">
        <v>454</v>
      </c>
      <c r="B57" s="17" t="n">
        <v>6513</v>
      </c>
      <c r="C57" s="18">
        <f>(0.0/B57*100)</f>
        <v/>
      </c>
      <c r="D57" s="19" t="n">
        <v>6513</v>
      </c>
      <c r="E57" s="18" t="n">
        <v>397.61840534</v>
      </c>
      <c r="F57" s="20" t="n">
        <v>2.98391178</v>
      </c>
      <c r="G57" s="18" t="n">
        <v>391.06827477</v>
      </c>
      <c r="H57" s="20" t="n">
        <v>10.75839762</v>
      </c>
      <c r="I57" s="18" t="s">
        <v>404</v>
      </c>
      <c r="J57" s="20" t="s">
        <v>404</v>
      </c>
      <c r="K57" s="18" t="s">
        <v>404</v>
      </c>
      <c r="L57" s="20" t="s">
        <v>404</v>
      </c>
      <c r="M57" s="18" t="s">
        <v>404</v>
      </c>
      <c r="N57" s="20" t="s">
        <v>404</v>
      </c>
      <c r="O57" s="18" t="s">
        <v>404</v>
      </c>
      <c r="P57" s="20" t="s">
        <v>404</v>
      </c>
      <c r="Q57" s="18" t="n">
        <v>412.44926694</v>
      </c>
      <c r="R57" s="20" t="n">
        <v>20.86437907</v>
      </c>
    </row>
    <row r="58" spans="1:18">
      <c r="A58" s="15" t="s">
        <v>455</v>
      </c>
      <c r="B58" s="17" t="n">
        <v>7267</v>
      </c>
      <c r="C58" s="18">
        <f>(0.0/B58*100)</f>
        <v/>
      </c>
      <c r="D58" s="19" t="n">
        <v>7267</v>
      </c>
      <c r="E58" s="18" t="n">
        <v>407.7620493</v>
      </c>
      <c r="F58" s="20" t="n">
        <v>2.99814281</v>
      </c>
      <c r="G58" s="18" t="n">
        <v>429.53040845</v>
      </c>
      <c r="H58" s="20" t="n">
        <v>19.26170046</v>
      </c>
      <c r="I58" s="18" t="s">
        <v>404</v>
      </c>
      <c r="J58" s="20" t="s">
        <v>404</v>
      </c>
      <c r="K58" s="18" t="s">
        <v>404</v>
      </c>
      <c r="L58" s="20" t="s">
        <v>404</v>
      </c>
      <c r="M58" s="18" t="s">
        <v>404</v>
      </c>
      <c r="N58" s="20" t="s">
        <v>404</v>
      </c>
      <c r="O58" s="18" t="s">
        <v>404</v>
      </c>
      <c r="P58" s="20" t="s">
        <v>404</v>
      </c>
      <c r="Q58" s="18" t="n">
        <v>387.0436588</v>
      </c>
      <c r="R58" s="20" t="n">
        <v>15.67352322</v>
      </c>
    </row>
    <row r="59" spans="1:18">
      <c r="A59" s="15" t="s">
        <v>456</v>
      </c>
      <c r="B59" s="17" t="n">
        <v>4826</v>
      </c>
      <c r="C59" s="18">
        <f>(0.0/B59*100)</f>
        <v/>
      </c>
      <c r="D59" s="19" t="n">
        <v>4826</v>
      </c>
      <c r="E59" s="18" t="n">
        <v>351.29055002</v>
      </c>
      <c r="F59" s="20" t="n">
        <v>1.67237994</v>
      </c>
      <c r="G59" s="18" t="n">
        <v>335.55547051</v>
      </c>
      <c r="H59" s="20" t="n">
        <v>4.18741638</v>
      </c>
      <c r="I59" s="18" t="s">
        <v>404</v>
      </c>
      <c r="J59" s="20" t="s">
        <v>404</v>
      </c>
      <c r="K59" s="18" t="s">
        <v>404</v>
      </c>
      <c r="L59" s="20" t="s">
        <v>404</v>
      </c>
      <c r="M59" s="18" t="s">
        <v>404</v>
      </c>
      <c r="N59" s="20" t="s">
        <v>404</v>
      </c>
      <c r="O59" s="18" t="s">
        <v>404</v>
      </c>
      <c r="P59" s="20" t="s">
        <v>404</v>
      </c>
      <c r="Q59" s="18" t="n">
        <v>310.40455731</v>
      </c>
      <c r="R59" s="20" t="n">
        <v>12.20061642</v>
      </c>
    </row>
    <row r="60" spans="1:18">
      <c r="A60" s="15" t="s">
        <v>457</v>
      </c>
      <c r="B60" s="17" t="n">
        <v>4546</v>
      </c>
      <c r="C60" s="18">
        <f>(0.0/B60*100)</f>
        <v/>
      </c>
      <c r="D60" s="19" t="n">
        <v>4546</v>
      </c>
      <c r="E60" s="18" t="n">
        <v>348.19546869</v>
      </c>
      <c r="F60" s="20" t="n">
        <v>5.04750954</v>
      </c>
      <c r="G60" s="18" t="n">
        <v>347.80874806</v>
      </c>
      <c r="H60" s="20" t="n">
        <v>21.59062088</v>
      </c>
      <c r="I60" s="18" t="s">
        <v>404</v>
      </c>
      <c r="J60" s="20" t="s">
        <v>404</v>
      </c>
      <c r="K60" s="18" t="s">
        <v>404</v>
      </c>
      <c r="L60" s="20" t="s">
        <v>404</v>
      </c>
      <c r="M60" s="18" t="s">
        <v>404</v>
      </c>
      <c r="N60" s="20" t="s">
        <v>404</v>
      </c>
      <c r="O60" s="18" t="s">
        <v>404</v>
      </c>
      <c r="P60" s="20" t="s">
        <v>404</v>
      </c>
      <c r="Q60" s="18" t="n">
        <v>320.59783576</v>
      </c>
      <c r="R60" s="20" t="n">
        <v>23.37390318</v>
      </c>
    </row>
    <row r="61" spans="1:18">
      <c r="A61" s="15" t="s">
        <v>458</v>
      </c>
      <c r="B61" s="17" t="n">
        <v>6525</v>
      </c>
      <c r="C61" s="18">
        <f>(0.0/B61*100)</f>
        <v/>
      </c>
      <c r="D61" s="19" t="n">
        <v>6525</v>
      </c>
      <c r="E61" s="18" t="n">
        <v>471.34416835</v>
      </c>
      <c r="F61" s="20" t="n">
        <v>2.80692844</v>
      </c>
      <c r="G61" s="18" t="n">
        <v>505.03488794</v>
      </c>
      <c r="H61" s="20" t="n">
        <v>12.82992052</v>
      </c>
      <c r="I61" s="18" t="s">
        <v>404</v>
      </c>
      <c r="J61" s="20" t="s">
        <v>404</v>
      </c>
      <c r="K61" s="18" t="s">
        <v>404</v>
      </c>
      <c r="L61" s="20" t="s">
        <v>404</v>
      </c>
      <c r="M61" s="18" t="s">
        <v>404</v>
      </c>
      <c r="N61" s="20" t="s">
        <v>404</v>
      </c>
      <c r="O61" s="18" t="s">
        <v>404</v>
      </c>
      <c r="P61" s="20" t="s">
        <v>404</v>
      </c>
      <c r="Q61" s="18" t="n">
        <v>430.95962987</v>
      </c>
      <c r="R61" s="20" t="n">
        <v>9.59956781</v>
      </c>
    </row>
    <row r="62" spans="1:18">
      <c r="A62" s="15" t="s">
        <v>459</v>
      </c>
      <c r="B62" s="17" t="n">
        <v>4476</v>
      </c>
      <c r="C62" s="18">
        <f>(0.0/B62*100)</f>
        <v/>
      </c>
      <c r="D62" s="19" t="n">
        <v>4476</v>
      </c>
      <c r="E62" s="18" t="n">
        <v>508.70184815</v>
      </c>
      <c r="F62" s="20" t="n">
        <v>1.26539348</v>
      </c>
      <c r="G62" s="18" t="n">
        <v>508.63039748</v>
      </c>
      <c r="H62" s="20" t="n">
        <v>3.03079489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348.50477747</v>
      </c>
      <c r="F63" s="20" t="n">
        <v>1.53056425</v>
      </c>
      <c r="G63" s="18" t="n">
        <v>377.8012922</v>
      </c>
      <c r="H63" s="20" t="n">
        <v>4.84495517</v>
      </c>
      <c r="I63" s="18" t="s">
        <v>404</v>
      </c>
      <c r="J63" s="20" t="s">
        <v>404</v>
      </c>
      <c r="K63" s="18" t="s">
        <v>404</v>
      </c>
      <c r="L63" s="20" t="s">
        <v>404</v>
      </c>
      <c r="M63" s="18" t="s">
        <v>404</v>
      </c>
      <c r="N63" s="20" t="s">
        <v>404</v>
      </c>
      <c r="O63" s="18" t="s">
        <v>404</v>
      </c>
      <c r="P63" s="20" t="s">
        <v>404</v>
      </c>
      <c r="Q63" s="18" t="n">
        <v>357.79007483</v>
      </c>
      <c r="R63" s="20" t="n">
        <v>5.97558151</v>
      </c>
    </row>
    <row r="64" spans="1:18">
      <c r="A64" s="15" t="s">
        <v>461</v>
      </c>
      <c r="B64" s="17" t="n">
        <v>3634</v>
      </c>
      <c r="C64" s="18">
        <f>(27.0/B64*100)</f>
        <v/>
      </c>
      <c r="D64" s="19" t="n">
        <v>3607</v>
      </c>
      <c r="E64" s="18" t="n">
        <v>450.472111</v>
      </c>
      <c r="F64" s="20" t="n">
        <v>2.07282404</v>
      </c>
      <c r="G64" s="18" t="n">
        <v>437.88650469</v>
      </c>
      <c r="H64" s="20" t="n">
        <v>3.38799638</v>
      </c>
      <c r="I64" s="18" t="s">
        <v>404</v>
      </c>
      <c r="J64" s="20" t="s">
        <v>404</v>
      </c>
      <c r="K64" s="18" t="s">
        <v>404</v>
      </c>
      <c r="L64" s="20" t="s">
        <v>404</v>
      </c>
      <c r="M64" s="18" t="s">
        <v>404</v>
      </c>
      <c r="N64" s="20" t="s">
        <v>404</v>
      </c>
      <c r="O64" s="18" t="s">
        <v>404</v>
      </c>
      <c r="P64" s="20" t="s">
        <v>404</v>
      </c>
      <c r="Q64" s="18" t="n">
        <v>289.3871375</v>
      </c>
      <c r="R64" s="20" t="n">
        <v>47.23742956</v>
      </c>
    </row>
    <row r="65" spans="1:18">
      <c r="A65" s="15" t="s">
        <v>462</v>
      </c>
      <c r="B65" s="17" t="n">
        <v>5325</v>
      </c>
      <c r="C65" s="18">
        <f>(0.0/B65*100)</f>
        <v/>
      </c>
      <c r="D65" s="19" t="n">
        <v>5325</v>
      </c>
      <c r="E65" s="18" t="n">
        <v>416.90449774</v>
      </c>
      <c r="F65" s="20" t="n">
        <v>3.16255134</v>
      </c>
      <c r="G65" s="18" t="n">
        <v>411.69614307</v>
      </c>
      <c r="H65" s="20" t="n">
        <v>9.11831501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430.54881662</v>
      </c>
      <c r="F66" s="20" t="n">
        <v>1.62331543</v>
      </c>
      <c r="G66" s="18" t="n">
        <v>407.06194418</v>
      </c>
      <c r="H66" s="20" t="n">
        <v>3.07363644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399.60015976</v>
      </c>
      <c r="F67" s="20" t="n">
        <v>3.51170724</v>
      </c>
      <c r="G67" s="18" t="n">
        <v>385.39236139</v>
      </c>
      <c r="H67" s="20" t="n">
        <v>6.97136821</v>
      </c>
      <c r="I67" s="18" t="s">
        <v>404</v>
      </c>
      <c r="J67" s="20" t="s">
        <v>404</v>
      </c>
      <c r="K67" s="18" t="s">
        <v>404</v>
      </c>
      <c r="L67" s="20" t="s">
        <v>404</v>
      </c>
      <c r="M67" s="18" t="s">
        <v>404</v>
      </c>
      <c r="N67" s="20" t="s">
        <v>404</v>
      </c>
      <c r="O67" s="18" t="s">
        <v>404</v>
      </c>
      <c r="P67" s="20" t="s">
        <v>404</v>
      </c>
      <c r="Q67" s="18" t="n">
        <v>406.40329187</v>
      </c>
      <c r="R67" s="20" t="n">
        <v>19.51773605</v>
      </c>
    </row>
    <row r="68" spans="1:18">
      <c r="A68" s="15" t="s">
        <v>465</v>
      </c>
      <c r="B68" s="17" t="n">
        <v>12083</v>
      </c>
      <c r="C68" s="18">
        <f>(0.0/B68*100)</f>
        <v/>
      </c>
      <c r="D68" s="19" t="n">
        <v>12083</v>
      </c>
      <c r="E68" s="18" t="n">
        <v>398.4314453</v>
      </c>
      <c r="F68" s="20" t="n">
        <v>1.04828542</v>
      </c>
      <c r="G68" s="18" t="n">
        <v>447.34158559</v>
      </c>
      <c r="H68" s="20" t="n">
        <v>3.32232595</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436.7569235</v>
      </c>
      <c r="F69" s="20" t="n">
        <v>4.29845741</v>
      </c>
      <c r="G69" s="18" t="n">
        <v>401.97615742</v>
      </c>
      <c r="H69" s="20" t="n">
        <v>13.1782978</v>
      </c>
      <c r="I69" s="18" t="s">
        <v>404</v>
      </c>
      <c r="J69" s="20" t="s">
        <v>404</v>
      </c>
      <c r="K69" s="18" t="s">
        <v>404</v>
      </c>
      <c r="L69" s="20" t="s">
        <v>404</v>
      </c>
      <c r="M69" s="18" t="s">
        <v>404</v>
      </c>
      <c r="N69" s="20" t="s">
        <v>404</v>
      </c>
      <c r="O69" s="18" t="s">
        <v>404</v>
      </c>
      <c r="P69" s="20" t="s">
        <v>404</v>
      </c>
      <c r="Q69" s="18" t="n">
        <v>443.84160009</v>
      </c>
      <c r="R69" s="20" t="n">
        <v>36.5159157</v>
      </c>
    </row>
    <row r="70" spans="1:18">
      <c r="A70" s="15" t="s">
        <v>467</v>
      </c>
      <c r="B70" s="17" t="n">
        <v>6036</v>
      </c>
      <c r="C70" s="18">
        <f>(0.0/B70*100)</f>
        <v/>
      </c>
      <c r="D70" s="19" t="n">
        <v>6036</v>
      </c>
      <c r="E70" s="18" t="n">
        <v>494.42328583</v>
      </c>
      <c r="F70" s="20" t="n">
        <v>3.13587724</v>
      </c>
      <c r="G70" s="18" t="n">
        <v>510.15079105</v>
      </c>
      <c r="H70" s="20" t="n">
        <v>61.6827687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539.58086</v>
      </c>
      <c r="F71" s="20" t="n">
        <v>1.62254534</v>
      </c>
      <c r="G71" s="18" t="n">
        <v>520.2908773299999</v>
      </c>
      <c r="H71" s="20" t="n">
        <v>3.80346383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496.56977946</v>
      </c>
      <c r="F72" s="20" t="n">
        <v>2.91628688</v>
      </c>
      <c r="G72" s="18" t="n">
        <v>503.07494874</v>
      </c>
      <c r="H72" s="20" t="n">
        <v>10.23132024</v>
      </c>
      <c r="I72" s="18" t="s">
        <v>404</v>
      </c>
      <c r="J72" s="20" t="s">
        <v>404</v>
      </c>
      <c r="K72" s="18" t="s">
        <v>404</v>
      </c>
      <c r="L72" s="20" t="s">
        <v>404</v>
      </c>
      <c r="M72" s="18" t="s">
        <v>404</v>
      </c>
      <c r="N72" s="20" t="s">
        <v>404</v>
      </c>
      <c r="O72" s="18" t="s">
        <v>404</v>
      </c>
      <c r="P72" s="20" t="s">
        <v>404</v>
      </c>
      <c r="Q72" s="18" t="n">
        <v>467.81038991</v>
      </c>
      <c r="R72" s="20" t="n">
        <v>15.63061581</v>
      </c>
    </row>
    <row r="73" spans="1:18">
      <c r="A73" s="15" t="s">
        <v>470</v>
      </c>
      <c r="B73" s="17" t="n">
        <v>8249</v>
      </c>
      <c r="C73" s="18">
        <f>(0.0/B73*100)</f>
        <v/>
      </c>
      <c r="D73" s="19" t="n">
        <v>8249</v>
      </c>
      <c r="E73" s="18" t="n">
        <v>409.36553037</v>
      </c>
      <c r="F73" s="20" t="n">
        <v>3.23196758</v>
      </c>
      <c r="G73" s="18" t="n">
        <v>398.70938732</v>
      </c>
      <c r="H73" s="20" t="n">
        <v>26.82083862</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437.73898571</v>
      </c>
      <c r="F74" s="20" t="n">
        <v>1.82421878</v>
      </c>
      <c r="G74" s="18" t="n">
        <v>389.86749483</v>
      </c>
      <c r="H74" s="20" t="n">
        <v>3.20161991</v>
      </c>
      <c r="I74" s="18" t="s">
        <v>404</v>
      </c>
      <c r="J74" s="20" t="s">
        <v>404</v>
      </c>
      <c r="K74" s="18" t="s">
        <v>404</v>
      </c>
      <c r="L74" s="20" t="s">
        <v>404</v>
      </c>
      <c r="M74" s="18" t="s">
        <v>404</v>
      </c>
      <c r="N74" s="20" t="s">
        <v>404</v>
      </c>
      <c r="O74" s="18" t="s">
        <v>404</v>
      </c>
      <c r="P74" s="20" t="s">
        <v>404</v>
      </c>
      <c r="Q74" s="18" t="n">
        <v>290.73598328</v>
      </c>
      <c r="R74" s="20" t="n">
        <v>14.05750422</v>
      </c>
    </row>
    <row r="75" spans="1:18">
      <c r="A75" s="15" t="s">
        <v>472</v>
      </c>
      <c r="B75" s="17" t="n">
        <v>5375</v>
      </c>
      <c r="C75" s="18">
        <f>(483.0/B75*100)</f>
        <v/>
      </c>
      <c r="D75" s="19" t="n">
        <v>4892</v>
      </c>
      <c r="E75" s="18" t="n">
        <v>361.77740121</v>
      </c>
      <c r="F75" s="20" t="n">
        <v>3.61045114</v>
      </c>
      <c r="G75" s="18" t="n">
        <v>381.60205837</v>
      </c>
      <c r="H75" s="20" t="n">
        <v>15.58736644</v>
      </c>
      <c r="I75" s="18" t="s">
        <v>404</v>
      </c>
      <c r="J75" s="20" t="s">
        <v>404</v>
      </c>
      <c r="K75" s="18" t="s">
        <v>404</v>
      </c>
      <c r="L75" s="20" t="s">
        <v>404</v>
      </c>
      <c r="M75" s="18" t="s">
        <v>404</v>
      </c>
      <c r="N75" s="20" t="s">
        <v>404</v>
      </c>
      <c r="O75" s="18" t="s">
        <v>404</v>
      </c>
      <c r="P75" s="20" t="s">
        <v>404</v>
      </c>
      <c r="Q75" s="18" t="n">
        <v>355.61513318</v>
      </c>
      <c r="R75" s="20" t="n">
        <v>17.66469673</v>
      </c>
    </row>
    <row r="76" spans="1:18">
      <c r="A76" s="15" t="s">
        <v>473</v>
      </c>
      <c r="B76" s="17" t="n">
        <v>14167</v>
      </c>
      <c r="C76" s="18">
        <f>(1400.0/B76*100)</f>
        <v/>
      </c>
      <c r="D76" s="19" t="n">
        <v>12767</v>
      </c>
      <c r="E76" s="18" t="n">
        <v>433.27890207</v>
      </c>
      <c r="F76" s="20" t="n">
        <v>2.93983943</v>
      </c>
      <c r="G76" s="18" t="n">
        <v>482.54931383</v>
      </c>
      <c r="H76" s="20" t="n">
        <v>27.39403208</v>
      </c>
      <c r="I76" s="18" t="s">
        <v>404</v>
      </c>
      <c r="J76" s="20" t="s">
        <v>404</v>
      </c>
      <c r="K76" s="18" t="s">
        <v>404</v>
      </c>
      <c r="L76" s="20" t="s">
        <v>404</v>
      </c>
      <c r="M76" s="18" t="s">
        <v>404</v>
      </c>
      <c r="N76" s="20" t="s">
        <v>404</v>
      </c>
      <c r="O76" s="18" t="s">
        <v>404</v>
      </c>
      <c r="P76" s="20" t="s">
        <v>404</v>
      </c>
      <c r="Q76" s="18" t="n">
        <v>436.18974697</v>
      </c>
      <c r="R76" s="20" t="n">
        <v>11.10192247</v>
      </c>
    </row>
    <row r="77" spans="1:18">
      <c r="A77" s="15" t="s">
        <v>474</v>
      </c>
      <c r="B77" s="17" t="n">
        <v>6062</v>
      </c>
      <c r="C77" s="18">
        <f>(0.0/B77*100)</f>
        <v/>
      </c>
      <c r="D77" s="19" t="n">
        <v>6062</v>
      </c>
      <c r="E77" s="18" t="n">
        <v>435.07343556</v>
      </c>
      <c r="F77" s="20" t="n">
        <v>3.19593704</v>
      </c>
      <c r="G77" s="18" t="n">
        <v>443.72962813</v>
      </c>
      <c r="H77" s="20" t="n">
        <v>7.90976959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490.21016268</v>
      </c>
      <c r="F78" s="20" t="n">
        <v>3.5172964</v>
      </c>
      <c r="G78" s="18" t="n">
        <v>437.52846495</v>
      </c>
      <c r="H78" s="20" t="n">
        <v>17.63918751</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479.21948521</v>
      </c>
      <c r="F79" s="20" t="n">
        <v>8.31913608</v>
      </c>
      <c r="G79" s="18" t="n">
        <v>448.0157366</v>
      </c>
      <c r="H79" s="20" t="n">
        <v>18.8742961</v>
      </c>
      <c r="I79" s="18" t="s">
        <v>404</v>
      </c>
      <c r="J79" s="20" t="s">
        <v>404</v>
      </c>
      <c r="K79" s="18" t="s">
        <v>404</v>
      </c>
      <c r="L79" s="20" t="s">
        <v>404</v>
      </c>
      <c r="M79" s="18" t="s">
        <v>404</v>
      </c>
      <c r="N79" s="20" t="s">
        <v>404</v>
      </c>
      <c r="O79" s="18" t="s">
        <v>404</v>
      </c>
      <c r="P79" s="20" t="s">
        <v>404</v>
      </c>
      <c r="Q79" s="18" t="n">
        <v>478.92106694</v>
      </c>
      <c r="R79" s="20" t="n">
        <v>32.63156868</v>
      </c>
    </row>
    <row r="80" spans="1:18">
      <c r="A80" s="15" t="s">
        <v>477</v>
      </c>
      <c r="B80" s="17" t="n">
        <v>7841</v>
      </c>
      <c r="C80" s="18">
        <f>(0.0/B80*100)</f>
        <v/>
      </c>
      <c r="D80" s="19" t="n">
        <v>7841</v>
      </c>
      <c r="E80" s="18" t="n">
        <v>429.45509614</v>
      </c>
      <c r="F80" s="20" t="n">
        <v>3.78175795</v>
      </c>
      <c r="G80" s="18" t="n">
        <v>409.22317402</v>
      </c>
      <c r="H80" s="20" t="n">
        <v>10.2499562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430.68207318</v>
      </c>
      <c r="F81" s="20" t="n">
        <v>3.72262708</v>
      </c>
      <c r="G81" s="18" t="n">
        <v>428.78961023</v>
      </c>
      <c r="H81" s="20" t="n">
        <v>10.96054977</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497.10138924</v>
      </c>
      <c r="F7" s="20" t="n">
        <v>3.11025568</v>
      </c>
      <c r="G7" s="18" t="n">
        <v>510.13724991</v>
      </c>
      <c r="H7" s="20" t="n">
        <v>2.66878489</v>
      </c>
      <c r="I7" s="18" t="n">
        <v>502.27808255</v>
      </c>
      <c r="J7" s="20" t="n">
        <v>13.22502074</v>
      </c>
      <c r="K7" s="18" t="s">
        <v>404</v>
      </c>
      <c r="L7" s="20" t="s">
        <v>404</v>
      </c>
      <c r="M7" s="18" t="s">
        <v>404</v>
      </c>
      <c r="N7" s="20" t="s">
        <v>404</v>
      </c>
      <c r="O7" s="18" t="s">
        <v>404</v>
      </c>
      <c r="P7" s="20" t="s">
        <v>404</v>
      </c>
      <c r="Q7" s="18" t="s">
        <v>404</v>
      </c>
      <c r="R7" s="20" t="s">
        <v>404</v>
      </c>
      <c r="S7" s="18" t="n">
        <v>496.62544784</v>
      </c>
      <c r="T7" s="20" t="n">
        <v>7.47067066</v>
      </c>
    </row>
    <row r="8" spans="1:20">
      <c r="A8" s="15" t="s">
        <v>405</v>
      </c>
      <c r="B8" s="17" t="n">
        <v>7007</v>
      </c>
      <c r="C8" s="18">
        <f>(0.0/B8*100)</f>
        <v/>
      </c>
      <c r="D8" s="19" t="n">
        <v>7007</v>
      </c>
      <c r="E8" s="18" t="n">
        <v>466.35281071</v>
      </c>
      <c r="F8" s="20" t="n">
        <v>6.95680704</v>
      </c>
      <c r="G8" s="18" t="n">
        <v>493.28572851</v>
      </c>
      <c r="H8" s="20" t="n">
        <v>5.49125425</v>
      </c>
      <c r="I8" s="18" t="n">
        <v>498.07632678</v>
      </c>
      <c r="J8" s="20" t="n">
        <v>14.40992628</v>
      </c>
      <c r="K8" s="18" t="s">
        <v>404</v>
      </c>
      <c r="L8" s="20" t="s">
        <v>404</v>
      </c>
      <c r="M8" s="18" t="s">
        <v>404</v>
      </c>
      <c r="N8" s="20" t="s">
        <v>404</v>
      </c>
      <c r="O8" s="18" t="s">
        <v>404</v>
      </c>
      <c r="P8" s="20" t="s">
        <v>404</v>
      </c>
      <c r="Q8" s="18" t="s">
        <v>404</v>
      </c>
      <c r="R8" s="20" t="s">
        <v>404</v>
      </c>
      <c r="S8" s="18" t="n">
        <v>494.25809651</v>
      </c>
      <c r="T8" s="20" t="n">
        <v>21.51879249</v>
      </c>
    </row>
    <row r="9" spans="1:20">
      <c r="A9" s="15" t="s">
        <v>406</v>
      </c>
      <c r="B9" s="17" t="n">
        <v>9651</v>
      </c>
      <c r="C9" s="18">
        <f>(200.0/B9*100)</f>
        <v/>
      </c>
      <c r="D9" s="19" t="n">
        <v>9451</v>
      </c>
      <c r="E9" s="18" t="n">
        <v>512.87136643</v>
      </c>
      <c r="F9" s="20" t="n">
        <v>8.300437349999999</v>
      </c>
      <c r="G9" s="18" t="n">
        <v>498.01588714</v>
      </c>
      <c r="H9" s="20" t="n">
        <v>4.16144902</v>
      </c>
      <c r="I9" s="18" t="n">
        <v>496.40499155</v>
      </c>
      <c r="J9" s="20" t="n">
        <v>12.12858133</v>
      </c>
      <c r="K9" s="18" t="s">
        <v>404</v>
      </c>
      <c r="L9" s="20" t="s">
        <v>404</v>
      </c>
      <c r="M9" s="18" t="s">
        <v>404</v>
      </c>
      <c r="N9" s="20" t="s">
        <v>404</v>
      </c>
      <c r="O9" s="18" t="s">
        <v>404</v>
      </c>
      <c r="P9" s="20" t="s">
        <v>404</v>
      </c>
      <c r="Q9" s="18" t="s">
        <v>404</v>
      </c>
      <c r="R9" s="20" t="s">
        <v>404</v>
      </c>
      <c r="S9" s="18" t="n">
        <v>482.91589503</v>
      </c>
      <c r="T9" s="20" t="n">
        <v>13.24770944</v>
      </c>
    </row>
    <row r="10" spans="1:20">
      <c r="A10" s="15" t="s">
        <v>407</v>
      </c>
      <c r="B10" s="17" t="n">
        <v>20058</v>
      </c>
      <c r="C10" s="18">
        <f>(3112.0/B10*100)</f>
        <v/>
      </c>
      <c r="D10" s="19" t="n">
        <v>16946</v>
      </c>
      <c r="E10" s="18" t="n">
        <v>527.2559818</v>
      </c>
      <c r="F10" s="20" t="n">
        <v>3.61953274</v>
      </c>
      <c r="G10" s="18" t="n">
        <v>527.5578240999999</v>
      </c>
      <c r="H10" s="20" t="n">
        <v>3.98448064</v>
      </c>
      <c r="I10" s="18" t="n">
        <v>524.97920985</v>
      </c>
      <c r="J10" s="20" t="n">
        <v>6.86869662</v>
      </c>
      <c r="K10" s="18" t="s">
        <v>404</v>
      </c>
      <c r="L10" s="20" t="s">
        <v>404</v>
      </c>
      <c r="M10" s="18" t="s">
        <v>404</v>
      </c>
      <c r="N10" s="20" t="s">
        <v>404</v>
      </c>
      <c r="O10" s="18" t="s">
        <v>404</v>
      </c>
      <c r="P10" s="20" t="s">
        <v>404</v>
      </c>
      <c r="Q10" s="18" t="s">
        <v>404</v>
      </c>
      <c r="R10" s="20" t="s">
        <v>404</v>
      </c>
      <c r="S10" s="18" t="n">
        <v>552.51766098</v>
      </c>
      <c r="T10" s="20" t="n">
        <v>11.23228482</v>
      </c>
    </row>
    <row r="11" spans="1:20">
      <c r="A11" s="15" t="s">
        <v>408</v>
      </c>
      <c r="B11" s="17" t="n">
        <v>7053</v>
      </c>
      <c r="C11" s="18">
        <f>(212.0/B11*100)</f>
        <v/>
      </c>
      <c r="D11" s="19" t="n">
        <v>6841</v>
      </c>
      <c r="E11" s="18" t="n">
        <v>432.89131404</v>
      </c>
      <c r="F11" s="20" t="n">
        <v>6.63429734</v>
      </c>
      <c r="G11" s="18" t="n">
        <v>471.68880562</v>
      </c>
      <c r="H11" s="20" t="n">
        <v>3.71877294</v>
      </c>
      <c r="I11" s="18" t="n">
        <v>429.49988665</v>
      </c>
      <c r="J11" s="20" t="n">
        <v>13.15955755</v>
      </c>
      <c r="K11" s="18" t="s">
        <v>404</v>
      </c>
      <c r="L11" s="20" t="s">
        <v>404</v>
      </c>
      <c r="M11" s="18" t="s">
        <v>404</v>
      </c>
      <c r="N11" s="20" t="s">
        <v>404</v>
      </c>
      <c r="O11" s="18" t="s">
        <v>404</v>
      </c>
      <c r="P11" s="20" t="s">
        <v>404</v>
      </c>
      <c r="Q11" s="18" t="s">
        <v>404</v>
      </c>
      <c r="R11" s="20" t="s">
        <v>404</v>
      </c>
      <c r="S11" s="18" t="n">
        <v>437.75034288</v>
      </c>
      <c r="T11" s="20" t="n">
        <v>13.48415317</v>
      </c>
    </row>
    <row r="12" spans="1:20">
      <c r="A12" s="15" t="s">
        <v>409</v>
      </c>
      <c r="B12" s="17" t="n">
        <v>6894</v>
      </c>
      <c r="C12" s="18">
        <f>(106.0/B12*100)</f>
        <v/>
      </c>
      <c r="D12" s="19" t="n">
        <v>6788</v>
      </c>
      <c r="E12" s="18" t="n">
        <v>493.56203111</v>
      </c>
      <c r="F12" s="20" t="n">
        <v>11.40390067</v>
      </c>
      <c r="G12" s="18" t="n">
        <v>487.26798374</v>
      </c>
      <c r="H12" s="20" t="n">
        <v>3.28922184</v>
      </c>
      <c r="I12" s="18" t="n">
        <v>466.13797949</v>
      </c>
      <c r="J12" s="20" t="n">
        <v>21.35112293</v>
      </c>
      <c r="K12" s="18" t="s">
        <v>404</v>
      </c>
      <c r="L12" s="20" t="s">
        <v>404</v>
      </c>
      <c r="M12" s="18" t="s">
        <v>404</v>
      </c>
      <c r="N12" s="20" t="s">
        <v>404</v>
      </c>
      <c r="O12" s="18" t="s">
        <v>404</v>
      </c>
      <c r="P12" s="20" t="s">
        <v>404</v>
      </c>
      <c r="Q12" s="18" t="s">
        <v>404</v>
      </c>
      <c r="R12" s="20" t="s">
        <v>404</v>
      </c>
      <c r="S12" s="18" t="n">
        <v>411.46498449</v>
      </c>
      <c r="T12" s="20" t="n">
        <v>16.3175426</v>
      </c>
    </row>
    <row r="13" spans="1:20">
      <c r="A13" s="15" t="s">
        <v>410</v>
      </c>
      <c r="B13" s="17" t="n">
        <v>7161</v>
      </c>
      <c r="C13" s="18">
        <f>(1175.0/B13*100)</f>
        <v/>
      </c>
      <c r="D13" s="19" t="n">
        <v>5986</v>
      </c>
      <c r="E13" s="18" t="n">
        <v>494.60004808</v>
      </c>
      <c r="F13" s="20" t="n">
        <v>4.77375805</v>
      </c>
      <c r="G13" s="18" t="n">
        <v>504.26741763</v>
      </c>
      <c r="H13" s="20" t="n">
        <v>3.76868249</v>
      </c>
      <c r="I13" s="18" t="n">
        <v>507.20054292</v>
      </c>
      <c r="J13" s="20" t="n">
        <v>7.11544645</v>
      </c>
      <c r="K13" s="18" t="s">
        <v>404</v>
      </c>
      <c r="L13" s="20" t="s">
        <v>404</v>
      </c>
      <c r="M13" s="18" t="s">
        <v>404</v>
      </c>
      <c r="N13" s="20" t="s">
        <v>404</v>
      </c>
      <c r="O13" s="18" t="s">
        <v>404</v>
      </c>
      <c r="P13" s="20" t="s">
        <v>404</v>
      </c>
      <c r="Q13" s="18" t="s">
        <v>404</v>
      </c>
      <c r="R13" s="20" t="s">
        <v>404</v>
      </c>
      <c r="S13" s="18" t="n">
        <v>501.09287736</v>
      </c>
      <c r="T13" s="20" t="n">
        <v>7.03287293</v>
      </c>
    </row>
    <row r="14" spans="1:20">
      <c r="A14" s="15" t="s">
        <v>411</v>
      </c>
      <c r="B14" s="17" t="n">
        <v>5587</v>
      </c>
      <c r="C14" s="18">
        <f>(0.0/B14*100)</f>
        <v/>
      </c>
      <c r="D14" s="19" t="n">
        <v>5587</v>
      </c>
      <c r="E14" s="18" t="n">
        <v>515.96935303</v>
      </c>
      <c r="F14" s="20" t="n">
        <v>2.76560233</v>
      </c>
      <c r="G14" s="18" t="n">
        <v>527.25465349</v>
      </c>
      <c r="H14" s="20" t="n">
        <v>5.0060509</v>
      </c>
      <c r="I14" s="18" t="n">
        <v>530.37081083</v>
      </c>
      <c r="J14" s="20" t="n">
        <v>12.32035483</v>
      </c>
      <c r="K14" s="18" t="s">
        <v>404</v>
      </c>
      <c r="L14" s="20" t="s">
        <v>404</v>
      </c>
      <c r="M14" s="18" t="s">
        <v>404</v>
      </c>
      <c r="N14" s="20" t="s">
        <v>404</v>
      </c>
      <c r="O14" s="18" t="s">
        <v>404</v>
      </c>
      <c r="P14" s="20" t="s">
        <v>404</v>
      </c>
      <c r="Q14" s="18" t="s">
        <v>404</v>
      </c>
      <c r="R14" s="20" t="s">
        <v>404</v>
      </c>
      <c r="S14" s="18" t="s">
        <v>404</v>
      </c>
      <c r="T14" s="20" t="s">
        <v>404</v>
      </c>
    </row>
    <row r="15" spans="1:20">
      <c r="A15" s="15" t="s">
        <v>412</v>
      </c>
      <c r="B15" s="17" t="n">
        <v>5882</v>
      </c>
      <c r="C15" s="18">
        <f>(0.0/B15*100)</f>
        <v/>
      </c>
      <c r="D15" s="19" t="n">
        <v>5882</v>
      </c>
      <c r="E15" s="18" t="n">
        <v>528.97755778</v>
      </c>
      <c r="F15" s="20" t="n">
        <v>4.05128272</v>
      </c>
      <c r="G15" s="18" t="n">
        <v>522.63493105</v>
      </c>
      <c r="H15" s="20" t="n">
        <v>3.60235488</v>
      </c>
      <c r="I15" s="18" t="n">
        <v>541.30244332</v>
      </c>
      <c r="J15" s="20" t="n">
        <v>9.90287013</v>
      </c>
      <c r="K15" s="18" t="s">
        <v>404</v>
      </c>
      <c r="L15" s="20" t="s">
        <v>404</v>
      </c>
      <c r="M15" s="18" t="s">
        <v>404</v>
      </c>
      <c r="N15" s="20" t="s">
        <v>404</v>
      </c>
      <c r="O15" s="18" t="s">
        <v>404</v>
      </c>
      <c r="P15" s="20" t="s">
        <v>404</v>
      </c>
      <c r="Q15" s="18" t="s">
        <v>404</v>
      </c>
      <c r="R15" s="20" t="s">
        <v>404</v>
      </c>
      <c r="S15" s="18" t="n">
        <v>529.05850328</v>
      </c>
      <c r="T15" s="20" t="n">
        <v>29.41955947</v>
      </c>
    </row>
    <row r="16" spans="1:20">
      <c r="A16" s="15" t="s">
        <v>413</v>
      </c>
      <c r="B16" s="17" t="n">
        <v>6108</v>
      </c>
      <c r="C16" s="18">
        <f>(495.0/B16*100)</f>
        <v/>
      </c>
      <c r="D16" s="19" t="n">
        <v>5613</v>
      </c>
      <c r="E16" s="18" t="n">
        <v>510.82315917</v>
      </c>
      <c r="F16" s="20" t="n">
        <v>10.06627619</v>
      </c>
      <c r="G16" s="18" t="n">
        <v>491.71857986</v>
      </c>
      <c r="H16" s="20" t="n">
        <v>6.54389529</v>
      </c>
      <c r="I16" s="18" t="n">
        <v>515.40070638</v>
      </c>
      <c r="J16" s="20" t="n">
        <v>7.46550934</v>
      </c>
      <c r="K16" s="18" t="s">
        <v>404</v>
      </c>
      <c r="L16" s="20" t="s">
        <v>404</v>
      </c>
      <c r="M16" s="18" t="s">
        <v>404</v>
      </c>
      <c r="N16" s="20" t="s">
        <v>404</v>
      </c>
      <c r="O16" s="18" t="s">
        <v>404</v>
      </c>
      <c r="P16" s="20" t="s">
        <v>404</v>
      </c>
      <c r="Q16" s="18" t="s">
        <v>404</v>
      </c>
      <c r="R16" s="20" t="s">
        <v>404</v>
      </c>
      <c r="S16" s="18" t="n">
        <v>495.17779141</v>
      </c>
      <c r="T16" s="20" t="n">
        <v>24.4935214</v>
      </c>
    </row>
    <row r="17" spans="1:20">
      <c r="A17" s="15" t="s">
        <v>414</v>
      </c>
      <c r="B17" s="17" t="n">
        <v>6504</v>
      </c>
      <c r="C17" s="18">
        <f>(1325.0/B17*100)</f>
        <v/>
      </c>
      <c r="D17" s="19" t="n">
        <v>5179</v>
      </c>
      <c r="E17" s="18" t="n">
        <v>516.14232357</v>
      </c>
      <c r="F17" s="20" t="n">
        <v>9.00771915</v>
      </c>
      <c r="G17" s="18" t="n">
        <v>505.62745331</v>
      </c>
      <c r="H17" s="20" t="n">
        <v>5.54982836</v>
      </c>
      <c r="I17" s="18" t="n">
        <v>499.82294239</v>
      </c>
      <c r="J17" s="20" t="n">
        <v>15.22185242</v>
      </c>
      <c r="K17" s="18" t="s">
        <v>404</v>
      </c>
      <c r="L17" s="20" t="s">
        <v>404</v>
      </c>
      <c r="M17" s="18" t="s">
        <v>404</v>
      </c>
      <c r="N17" s="20" t="s">
        <v>404</v>
      </c>
      <c r="O17" s="18" t="s">
        <v>404</v>
      </c>
      <c r="P17" s="20" t="s">
        <v>404</v>
      </c>
      <c r="Q17" s="18" t="s">
        <v>404</v>
      </c>
      <c r="R17" s="20" t="s">
        <v>404</v>
      </c>
      <c r="S17" s="18" t="n">
        <v>542.43301392</v>
      </c>
      <c r="T17" s="20" t="n">
        <v>15.86569791</v>
      </c>
    </row>
    <row r="18" spans="1:20">
      <c r="A18" s="15" t="s">
        <v>415</v>
      </c>
      <c r="B18" s="17" t="n">
        <v>5532</v>
      </c>
      <c r="C18" s="18">
        <f>(0.0/B18*100)</f>
        <v/>
      </c>
      <c r="D18" s="19" t="n">
        <v>5532</v>
      </c>
      <c r="E18" s="18" t="n">
        <v>476.88096933</v>
      </c>
      <c r="F18" s="20" t="n">
        <v>5.41499962</v>
      </c>
      <c r="G18" s="18" t="n">
        <v>460.52883538</v>
      </c>
      <c r="H18" s="20" t="n">
        <v>12.06310609</v>
      </c>
      <c r="I18" s="18" t="n">
        <v>449.83304494</v>
      </c>
      <c r="J18" s="20" t="n">
        <v>11.33678442</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470.39401063</v>
      </c>
      <c r="F19" s="20" t="n">
        <v>8.159512619999999</v>
      </c>
      <c r="G19" s="18" t="n">
        <v>473.04428129</v>
      </c>
      <c r="H19" s="20" t="n">
        <v>6.20975897</v>
      </c>
      <c r="I19" s="18" t="n">
        <v>450.00915538</v>
      </c>
      <c r="J19" s="20" t="n">
        <v>18.12285192</v>
      </c>
      <c r="K19" s="18" t="s">
        <v>404</v>
      </c>
      <c r="L19" s="20" t="s">
        <v>404</v>
      </c>
      <c r="M19" s="18" t="s">
        <v>404</v>
      </c>
      <c r="N19" s="20" t="s">
        <v>404</v>
      </c>
      <c r="O19" s="18" t="s">
        <v>404</v>
      </c>
      <c r="P19" s="20" t="s">
        <v>404</v>
      </c>
      <c r="Q19" s="18" t="s">
        <v>404</v>
      </c>
      <c r="R19" s="20" t="s">
        <v>404</v>
      </c>
      <c r="S19" s="18" t="n">
        <v>483.39884435</v>
      </c>
      <c r="T19" s="20" t="n">
        <v>37.79806686</v>
      </c>
    </row>
    <row r="20" spans="1:20">
      <c r="A20" s="15" t="s">
        <v>417</v>
      </c>
      <c r="B20" s="17" t="n">
        <v>3371</v>
      </c>
      <c r="C20" s="18">
        <f>(24.0/B20*100)</f>
        <v/>
      </c>
      <c r="D20" s="19" t="n">
        <v>3347</v>
      </c>
      <c r="E20" s="18" t="n">
        <v>481.66141156</v>
      </c>
      <c r="F20" s="20" t="n">
        <v>2.24442089</v>
      </c>
      <c r="G20" s="18" t="n">
        <v>480.60564096</v>
      </c>
      <c r="H20" s="20" t="n">
        <v>4.53794031</v>
      </c>
      <c r="I20" s="18" t="n">
        <v>572.8471</v>
      </c>
      <c r="J20" s="20" t="n">
        <v>40.64018637</v>
      </c>
      <c r="K20" s="18" t="s">
        <v>404</v>
      </c>
      <c r="L20" s="20" t="s">
        <v>404</v>
      </c>
      <c r="M20" s="18" t="s">
        <v>404</v>
      </c>
      <c r="N20" s="20" t="s">
        <v>404</v>
      </c>
      <c r="O20" s="18" t="s">
        <v>404</v>
      </c>
      <c r="P20" s="20" t="s">
        <v>404</v>
      </c>
      <c r="Q20" s="18" t="s">
        <v>404</v>
      </c>
      <c r="R20" s="20" t="s">
        <v>404</v>
      </c>
      <c r="S20" s="18" t="n">
        <v>473.58919893</v>
      </c>
      <c r="T20" s="20" t="n">
        <v>12.00483094</v>
      </c>
    </row>
    <row r="21" spans="1:20">
      <c r="A21" s="15" t="s">
        <v>418</v>
      </c>
      <c r="B21" s="17" t="n">
        <v>5741</v>
      </c>
      <c r="C21" s="18">
        <f>(0.0/B21*100)</f>
        <v/>
      </c>
      <c r="D21" s="19" t="n">
        <v>5741</v>
      </c>
      <c r="E21" s="18" t="n">
        <v>523.7436797399999</v>
      </c>
      <c r="F21" s="20" t="n">
        <v>3.0523786</v>
      </c>
      <c r="G21" s="18" t="n">
        <v>516.41169658</v>
      </c>
      <c r="H21" s="20" t="n">
        <v>5.44644998</v>
      </c>
      <c r="I21" s="18" t="s">
        <v>404</v>
      </c>
      <c r="J21" s="20" t="s">
        <v>404</v>
      </c>
      <c r="K21" s="18" t="s">
        <v>404</v>
      </c>
      <c r="L21" s="20" t="s">
        <v>404</v>
      </c>
      <c r="M21" s="18" t="s">
        <v>404</v>
      </c>
      <c r="N21" s="20" t="s">
        <v>404</v>
      </c>
      <c r="O21" s="18" t="s">
        <v>404</v>
      </c>
      <c r="P21" s="20" t="s">
        <v>404</v>
      </c>
      <c r="Q21" s="18" t="s">
        <v>404</v>
      </c>
      <c r="R21" s="20" t="s">
        <v>404</v>
      </c>
      <c r="S21" s="18" t="n">
        <v>511.53940143</v>
      </c>
      <c r="T21" s="20" t="n">
        <v>7.28365803</v>
      </c>
    </row>
    <row r="22" spans="1:20">
      <c r="A22" s="15" t="s">
        <v>419</v>
      </c>
      <c r="B22" s="17" t="n">
        <v>6598</v>
      </c>
      <c r="C22" s="18">
        <f>(0.0/B22*100)</f>
        <v/>
      </c>
      <c r="D22" s="19" t="n">
        <v>6598</v>
      </c>
      <c r="E22" s="18" t="n">
        <v>475.29792873</v>
      </c>
      <c r="F22" s="20" t="n">
        <v>10.58290222</v>
      </c>
      <c r="G22" s="18" t="n">
        <v>480.55166681</v>
      </c>
      <c r="H22" s="20" t="n">
        <v>6.2202071</v>
      </c>
      <c r="I22" s="18" t="n">
        <v>474.43802993</v>
      </c>
      <c r="J22" s="20" t="n">
        <v>30.99523116</v>
      </c>
      <c r="K22" s="18" t="s">
        <v>404</v>
      </c>
      <c r="L22" s="20" t="s">
        <v>404</v>
      </c>
      <c r="M22" s="18" t="s">
        <v>404</v>
      </c>
      <c r="N22" s="20" t="s">
        <v>404</v>
      </c>
      <c r="O22" s="18" t="s">
        <v>404</v>
      </c>
      <c r="P22" s="20" t="s">
        <v>404</v>
      </c>
      <c r="Q22" s="18" t="s">
        <v>404</v>
      </c>
      <c r="R22" s="20" t="s">
        <v>404</v>
      </c>
      <c r="S22" s="18" t="n">
        <v>492.59324819</v>
      </c>
      <c r="T22" s="20" t="n">
        <v>17.47706914</v>
      </c>
    </row>
    <row r="23" spans="1:20">
      <c r="A23" s="15" t="s">
        <v>420</v>
      </c>
      <c r="B23" s="17" t="n">
        <v>11583</v>
      </c>
      <c r="C23" s="18">
        <f>(3194.0/B23*100)</f>
        <v/>
      </c>
      <c r="D23" s="19" t="n">
        <v>8389</v>
      </c>
      <c r="E23" s="18" t="n">
        <v>491.22287957</v>
      </c>
      <c r="F23" s="20" t="n">
        <v>4.89383419</v>
      </c>
      <c r="G23" s="18" t="n">
        <v>487.81421706</v>
      </c>
      <c r="H23" s="20" t="n">
        <v>7.45136263</v>
      </c>
      <c r="I23" s="18" t="n">
        <v>507.31480533</v>
      </c>
      <c r="J23" s="20" t="n">
        <v>18.84021007</v>
      </c>
      <c r="K23" s="18" t="s">
        <v>404</v>
      </c>
      <c r="L23" s="20" t="s">
        <v>404</v>
      </c>
      <c r="M23" s="18" t="s">
        <v>404</v>
      </c>
      <c r="N23" s="20" t="s">
        <v>404</v>
      </c>
      <c r="O23" s="18" t="s">
        <v>404</v>
      </c>
      <c r="P23" s="20" t="s">
        <v>404</v>
      </c>
      <c r="Q23" s="18" t="s">
        <v>404</v>
      </c>
      <c r="R23" s="20" t="s">
        <v>404</v>
      </c>
      <c r="S23" s="18" t="n">
        <v>459.02071381</v>
      </c>
      <c r="T23" s="20" t="n">
        <v>16.57241656</v>
      </c>
    </row>
    <row r="24" spans="1:20">
      <c r="A24" s="15" t="s">
        <v>421</v>
      </c>
      <c r="B24" s="17" t="n">
        <v>6647</v>
      </c>
      <c r="C24" s="18">
        <f>(0.0/B24*100)</f>
        <v/>
      </c>
      <c r="D24" s="19" t="n">
        <v>6647</v>
      </c>
      <c r="E24" s="18" t="n">
        <v>515.8152452</v>
      </c>
      <c r="F24" s="20" t="n">
        <v>3.46829564</v>
      </c>
      <c r="G24" s="18" t="n">
        <v>518.1753105400001</v>
      </c>
      <c r="H24" s="20" t="n">
        <v>7.25686161</v>
      </c>
      <c r="I24" s="18" t="n">
        <v>480.55329328</v>
      </c>
      <c r="J24" s="20" t="n">
        <v>28.92648236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518.8817886099999</v>
      </c>
      <c r="F25" s="20" t="n">
        <v>5.28194374</v>
      </c>
      <c r="G25" s="18" t="n">
        <v>515.39903282</v>
      </c>
      <c r="H25" s="20" t="n">
        <v>5.63025953</v>
      </c>
      <c r="I25" s="18" t="n">
        <v>504.20977778</v>
      </c>
      <c r="J25" s="20" t="n">
        <v>5.09397631</v>
      </c>
      <c r="K25" s="18" t="s">
        <v>404</v>
      </c>
      <c r="L25" s="20" t="s">
        <v>404</v>
      </c>
      <c r="M25" s="18" t="s">
        <v>404</v>
      </c>
      <c r="N25" s="20" t="s">
        <v>404</v>
      </c>
      <c r="O25" s="18" t="s">
        <v>404</v>
      </c>
      <c r="P25" s="20" t="s">
        <v>404</v>
      </c>
      <c r="Q25" s="18" t="s">
        <v>404</v>
      </c>
      <c r="R25" s="20" t="s">
        <v>404</v>
      </c>
      <c r="S25" s="18" t="n">
        <v>510.76437128</v>
      </c>
      <c r="T25" s="20" t="n">
        <v>8.15872083</v>
      </c>
    </row>
    <row r="26" spans="1:20">
      <c r="A26" s="15" t="s">
        <v>423</v>
      </c>
      <c r="B26" s="17" t="n">
        <v>4869</v>
      </c>
      <c r="C26" s="18">
        <f>(11.0/B26*100)</f>
        <v/>
      </c>
      <c r="D26" s="19" t="n">
        <v>4858</v>
      </c>
      <c r="E26" s="18" t="n">
        <v>487.38977306</v>
      </c>
      <c r="F26" s="20" t="n">
        <v>2.82949508</v>
      </c>
      <c r="G26" s="18" t="n">
        <v>489.24376018</v>
      </c>
      <c r="H26" s="20" t="n">
        <v>3.30665223</v>
      </c>
      <c r="I26" s="18" t="s">
        <v>404</v>
      </c>
      <c r="J26" s="20" t="s">
        <v>404</v>
      </c>
      <c r="K26" s="18" t="s">
        <v>404</v>
      </c>
      <c r="L26" s="20" t="s">
        <v>404</v>
      </c>
      <c r="M26" s="18" t="s">
        <v>404</v>
      </c>
      <c r="N26" s="20" t="s">
        <v>404</v>
      </c>
      <c r="O26" s="18" t="s">
        <v>404</v>
      </c>
      <c r="P26" s="20" t="s">
        <v>404</v>
      </c>
      <c r="Q26" s="18" t="s">
        <v>404</v>
      </c>
      <c r="R26" s="20" t="s">
        <v>404</v>
      </c>
      <c r="S26" s="18" t="n">
        <v>473.51818791</v>
      </c>
      <c r="T26" s="20" t="n">
        <v>11.12980717</v>
      </c>
    </row>
    <row r="27" spans="1:20">
      <c r="A27" s="15" t="s">
        <v>424</v>
      </c>
      <c r="B27" s="17" t="n">
        <v>5299</v>
      </c>
      <c r="C27" s="18">
        <f>(0.0/B27*100)</f>
        <v/>
      </c>
      <c r="D27" s="19" t="n">
        <v>5299</v>
      </c>
      <c r="E27" s="18" t="n">
        <v>468.43259804</v>
      </c>
      <c r="F27" s="20" t="n">
        <v>3.12427863</v>
      </c>
      <c r="G27" s="18" t="n">
        <v>485.76761542</v>
      </c>
      <c r="H27" s="20" t="n">
        <v>1.71110434</v>
      </c>
      <c r="I27" s="18" t="n">
        <v>476.56950049</v>
      </c>
      <c r="J27" s="20" t="n">
        <v>2.89184736</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425.91112702</v>
      </c>
      <c r="F28" s="20" t="n">
        <v>5.83753534</v>
      </c>
      <c r="G28" s="18" t="n">
        <v>423.29664332</v>
      </c>
      <c r="H28" s="20" t="n">
        <v>3.47132711</v>
      </c>
      <c r="I28" s="18" t="n">
        <v>417.28273945</v>
      </c>
      <c r="J28" s="20" t="n">
        <v>7.86391292</v>
      </c>
      <c r="K28" s="18" t="s">
        <v>404</v>
      </c>
      <c r="L28" s="20" t="s">
        <v>404</v>
      </c>
      <c r="M28" s="18" t="s">
        <v>404</v>
      </c>
      <c r="N28" s="20" t="s">
        <v>404</v>
      </c>
      <c r="O28" s="18" t="s">
        <v>404</v>
      </c>
      <c r="P28" s="20" t="s">
        <v>404</v>
      </c>
      <c r="Q28" s="18" t="s">
        <v>404</v>
      </c>
      <c r="R28" s="20" t="s">
        <v>404</v>
      </c>
      <c r="S28" s="18" t="n">
        <v>432.12347702</v>
      </c>
      <c r="T28" s="20" t="n">
        <v>12.56464575</v>
      </c>
    </row>
    <row r="29" spans="1:20">
      <c r="A29" s="15" t="s">
        <v>426</v>
      </c>
      <c r="B29" s="17" t="n">
        <v>5385</v>
      </c>
      <c r="C29" s="18">
        <f>(1123.0/B29*100)</f>
        <v/>
      </c>
      <c r="D29" s="19" t="n">
        <v>4262</v>
      </c>
      <c r="E29" s="18" t="n">
        <v>525.67212987</v>
      </c>
      <c r="F29" s="20" t="n">
        <v>16.39132034</v>
      </c>
      <c r="G29" s="18" t="n">
        <v>498.62882206</v>
      </c>
      <c r="H29" s="20" t="n">
        <v>7.19904726</v>
      </c>
      <c r="I29" s="18" t="n">
        <v>534.9933099899999</v>
      </c>
      <c r="J29" s="20" t="n">
        <v>30.29818458</v>
      </c>
      <c r="K29" s="18" t="s">
        <v>404</v>
      </c>
      <c r="L29" s="20" t="s">
        <v>404</v>
      </c>
      <c r="M29" s="18" t="s">
        <v>404</v>
      </c>
      <c r="N29" s="20" t="s">
        <v>404</v>
      </c>
      <c r="O29" s="18" t="s">
        <v>404</v>
      </c>
      <c r="P29" s="20" t="s">
        <v>404</v>
      </c>
      <c r="Q29" s="18" t="s">
        <v>404</v>
      </c>
      <c r="R29" s="20" t="s">
        <v>404</v>
      </c>
      <c r="S29" s="18" t="n">
        <v>490.81424904</v>
      </c>
      <c r="T29" s="20" t="n">
        <v>11.17318834</v>
      </c>
    </row>
    <row r="30" spans="1:20">
      <c r="A30" s="15" t="s">
        <v>427</v>
      </c>
      <c r="B30" s="17" t="n">
        <v>4520</v>
      </c>
      <c r="C30" s="18">
        <f>(1076.0/B30*100)</f>
        <v/>
      </c>
      <c r="D30" s="19" t="n">
        <v>3444</v>
      </c>
      <c r="E30" s="18" t="n">
        <v>507.58843516</v>
      </c>
      <c r="F30" s="20" t="n">
        <v>4.73693734</v>
      </c>
      <c r="G30" s="18" t="n">
        <v>513.18963304</v>
      </c>
      <c r="H30" s="20" t="n">
        <v>4.66800254</v>
      </c>
      <c r="I30" s="18" t="n">
        <v>539.77387544</v>
      </c>
      <c r="J30" s="20" t="n">
        <v>10.38643038</v>
      </c>
      <c r="K30" s="18" t="s">
        <v>404</v>
      </c>
      <c r="L30" s="20" t="s">
        <v>404</v>
      </c>
      <c r="M30" s="18" t="s">
        <v>404</v>
      </c>
      <c r="N30" s="20" t="s">
        <v>404</v>
      </c>
      <c r="O30" s="18" t="s">
        <v>404</v>
      </c>
      <c r="P30" s="20" t="s">
        <v>404</v>
      </c>
      <c r="Q30" s="18" t="s">
        <v>404</v>
      </c>
      <c r="R30" s="20" t="s">
        <v>404</v>
      </c>
      <c r="S30" s="18" t="n">
        <v>466.27942076</v>
      </c>
      <c r="T30" s="20" t="n">
        <v>11.42206963</v>
      </c>
    </row>
    <row r="31" spans="1:20">
      <c r="A31" s="15" t="s">
        <v>428</v>
      </c>
      <c r="B31" s="17" t="n">
        <v>5456</v>
      </c>
      <c r="C31" s="18">
        <f>(502.0/B31*100)</f>
        <v/>
      </c>
      <c r="D31" s="19" t="n">
        <v>4954</v>
      </c>
      <c r="E31" s="18" t="n">
        <v>514.01218822</v>
      </c>
      <c r="F31" s="20" t="n">
        <v>4.2769884</v>
      </c>
      <c r="G31" s="18" t="n">
        <v>514.15916869</v>
      </c>
      <c r="H31" s="20" t="n">
        <v>4.26184129</v>
      </c>
      <c r="I31" s="18" t="n">
        <v>521.55110118</v>
      </c>
      <c r="J31" s="20" t="n">
        <v>19.15803671</v>
      </c>
      <c r="K31" s="18" t="s">
        <v>404</v>
      </c>
      <c r="L31" s="20" t="s">
        <v>404</v>
      </c>
      <c r="M31" s="18" t="s">
        <v>404</v>
      </c>
      <c r="N31" s="20" t="s">
        <v>404</v>
      </c>
      <c r="O31" s="18" t="s">
        <v>404</v>
      </c>
      <c r="P31" s="20" t="s">
        <v>404</v>
      </c>
      <c r="Q31" s="18" t="s">
        <v>404</v>
      </c>
      <c r="R31" s="20" t="s">
        <v>404</v>
      </c>
      <c r="S31" s="18" t="n">
        <v>506.90002165</v>
      </c>
      <c r="T31" s="20" t="n">
        <v>9.872023990000001</v>
      </c>
    </row>
    <row r="32" spans="1:20">
      <c r="A32" s="15" t="s">
        <v>429</v>
      </c>
      <c r="B32" s="17" t="n">
        <v>4478</v>
      </c>
      <c r="C32" s="18">
        <f>(0.0/B32*100)</f>
        <v/>
      </c>
      <c r="D32" s="19" t="n">
        <v>4478</v>
      </c>
      <c r="E32" s="18" t="n">
        <v>501.81373962</v>
      </c>
      <c r="F32" s="20" t="n">
        <v>3.70626696</v>
      </c>
      <c r="G32" s="18" t="n">
        <v>510.15594584</v>
      </c>
      <c r="H32" s="20" t="n">
        <v>3.68186792</v>
      </c>
      <c r="I32" s="18" t="s">
        <v>404</v>
      </c>
      <c r="J32" s="20" t="s">
        <v>404</v>
      </c>
      <c r="K32" s="18" t="s">
        <v>404</v>
      </c>
      <c r="L32" s="20" t="s">
        <v>404</v>
      </c>
      <c r="M32" s="18" t="s">
        <v>404</v>
      </c>
      <c r="N32" s="20" t="s">
        <v>404</v>
      </c>
      <c r="O32" s="18" t="s">
        <v>404</v>
      </c>
      <c r="P32" s="20" t="s">
        <v>404</v>
      </c>
      <c r="Q32" s="18" t="s">
        <v>404</v>
      </c>
      <c r="R32" s="20" t="s">
        <v>404</v>
      </c>
      <c r="S32" s="18" t="n">
        <v>538.03708553</v>
      </c>
      <c r="T32" s="20" t="n">
        <v>11.06818337</v>
      </c>
    </row>
    <row r="33" spans="1:20">
      <c r="A33" s="15" t="s">
        <v>430</v>
      </c>
      <c r="B33" s="17" t="n">
        <v>7325</v>
      </c>
      <c r="C33" s="18">
        <f>(29.0/B33*100)</f>
        <v/>
      </c>
      <c r="D33" s="19" t="n">
        <v>7296</v>
      </c>
      <c r="E33" s="18" t="n">
        <v>492.48063277</v>
      </c>
      <c r="F33" s="20" t="n">
        <v>6.50683565</v>
      </c>
      <c r="G33" s="18" t="n">
        <v>500.96602172</v>
      </c>
      <c r="H33" s="20" t="n">
        <v>3.62578894</v>
      </c>
      <c r="I33" s="18" t="n">
        <v>485.08669506</v>
      </c>
      <c r="J33" s="20" t="n">
        <v>8.003198100000001</v>
      </c>
      <c r="K33" s="18" t="s">
        <v>404</v>
      </c>
      <c r="L33" s="20" t="s">
        <v>404</v>
      </c>
      <c r="M33" s="18" t="s">
        <v>404</v>
      </c>
      <c r="N33" s="20" t="s">
        <v>404</v>
      </c>
      <c r="O33" s="18" t="s">
        <v>404</v>
      </c>
      <c r="P33" s="20" t="s">
        <v>404</v>
      </c>
      <c r="Q33" s="18" t="s">
        <v>404</v>
      </c>
      <c r="R33" s="20" t="s">
        <v>404</v>
      </c>
      <c r="S33" s="18" t="n">
        <v>473.42522199</v>
      </c>
      <c r="T33" s="20" t="n">
        <v>11.94411467</v>
      </c>
    </row>
    <row r="34" spans="1:20">
      <c r="A34" s="15" t="s">
        <v>431</v>
      </c>
      <c r="B34" s="17" t="n">
        <v>6350</v>
      </c>
      <c r="C34" s="18">
        <f>(0.0/B34*100)</f>
        <v/>
      </c>
      <c r="D34" s="19" t="n">
        <v>6350</v>
      </c>
      <c r="E34" s="18" t="n">
        <v>444.57373933</v>
      </c>
      <c r="F34" s="20" t="n">
        <v>4.67310033</v>
      </c>
      <c r="G34" s="18" t="n">
        <v>461.79697476</v>
      </c>
      <c r="H34" s="20" t="n">
        <v>5.64626515</v>
      </c>
      <c r="I34" s="18" t="n">
        <v>467.1587154</v>
      </c>
      <c r="J34" s="20" t="n">
        <v>29.9937262</v>
      </c>
      <c r="K34" s="18" t="s">
        <v>404</v>
      </c>
      <c r="L34" s="20" t="s">
        <v>404</v>
      </c>
      <c r="M34" s="18" t="s">
        <v>404</v>
      </c>
      <c r="N34" s="20" t="s">
        <v>404</v>
      </c>
      <c r="O34" s="18" t="s">
        <v>404</v>
      </c>
      <c r="P34" s="20" t="s">
        <v>404</v>
      </c>
      <c r="Q34" s="18" t="s">
        <v>404</v>
      </c>
      <c r="R34" s="20" t="s">
        <v>404</v>
      </c>
      <c r="S34" s="18" t="n">
        <v>460.70434736</v>
      </c>
      <c r="T34" s="20" t="n">
        <v>21.72094016</v>
      </c>
    </row>
    <row r="35" spans="1:20">
      <c r="A35" s="15" t="s">
        <v>432</v>
      </c>
      <c r="B35" s="17" t="n">
        <v>6406</v>
      </c>
      <c r="C35" s="18">
        <f>(443.0/B35*100)</f>
        <v/>
      </c>
      <c r="D35" s="19" t="n">
        <v>5963</v>
      </c>
      <c r="E35" s="18" t="n">
        <v>517.11044522</v>
      </c>
      <c r="F35" s="20" t="n">
        <v>2.45976792</v>
      </c>
      <c r="G35" s="18" t="n">
        <v>502.4343154</v>
      </c>
      <c r="H35" s="20" t="n">
        <v>1.78535405</v>
      </c>
      <c r="I35" s="18" t="n">
        <v>461.97534914</v>
      </c>
      <c r="J35" s="20" t="n">
        <v>6.48192855</v>
      </c>
      <c r="K35" s="18" t="s">
        <v>404</v>
      </c>
      <c r="L35" s="20" t="s">
        <v>404</v>
      </c>
      <c r="M35" s="18" t="s">
        <v>404</v>
      </c>
      <c r="N35" s="20" t="s">
        <v>404</v>
      </c>
      <c r="O35" s="18" t="s">
        <v>404</v>
      </c>
      <c r="P35" s="20" t="s">
        <v>404</v>
      </c>
      <c r="Q35" s="18" t="s">
        <v>404</v>
      </c>
      <c r="R35" s="20" t="s">
        <v>404</v>
      </c>
      <c r="S35" s="18" t="n">
        <v>493.36489336</v>
      </c>
      <c r="T35" s="20" t="n">
        <v>9.51672827</v>
      </c>
    </row>
    <row r="36" spans="1:20">
      <c r="A36" s="15" t="s">
        <v>433</v>
      </c>
      <c r="B36" s="17" t="n">
        <v>6736</v>
      </c>
      <c r="C36" s="18">
        <f>(10.0/B36*100)</f>
        <v/>
      </c>
      <c r="D36" s="19" t="n">
        <v>6726</v>
      </c>
      <c r="E36" s="18" t="n">
        <v>487.27310847</v>
      </c>
      <c r="F36" s="20" t="n">
        <v>3.65843215</v>
      </c>
      <c r="G36" s="18" t="n">
        <v>501.21859924</v>
      </c>
      <c r="H36" s="20" t="n">
        <v>3.65361849</v>
      </c>
      <c r="I36" s="18" t="n">
        <v>496.76009703</v>
      </c>
      <c r="J36" s="20" t="n">
        <v>9.15381607</v>
      </c>
      <c r="K36" s="18" t="s">
        <v>404</v>
      </c>
      <c r="L36" s="20" t="s">
        <v>404</v>
      </c>
      <c r="M36" s="18" t="s">
        <v>404</v>
      </c>
      <c r="N36" s="20" t="s">
        <v>404</v>
      </c>
      <c r="O36" s="18" t="s">
        <v>404</v>
      </c>
      <c r="P36" s="20" t="s">
        <v>404</v>
      </c>
      <c r="Q36" s="18" t="s">
        <v>404</v>
      </c>
      <c r="R36" s="20" t="s">
        <v>404</v>
      </c>
      <c r="S36" s="18" t="n">
        <v>501.57861813</v>
      </c>
      <c r="T36" s="20" t="n">
        <v>12.3542159</v>
      </c>
    </row>
    <row r="37" spans="1:20">
      <c r="A37" s="15" t="s">
        <v>434</v>
      </c>
      <c r="B37" s="17" t="n">
        <v>5458</v>
      </c>
      <c r="C37" s="18">
        <f>(0.0/B37*100)</f>
        <v/>
      </c>
      <c r="D37" s="19" t="n">
        <v>5458</v>
      </c>
      <c r="E37" s="18" t="n">
        <v>499.63204189</v>
      </c>
      <c r="F37" s="20" t="n">
        <v>4.21842668</v>
      </c>
      <c r="G37" s="18" t="n">
        <v>501.49392941</v>
      </c>
      <c r="H37" s="20" t="n">
        <v>5.61846812</v>
      </c>
      <c r="I37" s="18" t="n">
        <v>487.74794324</v>
      </c>
      <c r="J37" s="20" t="n">
        <v>4.79926794</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505.85344338</v>
      </c>
      <c r="F38" s="20" t="n">
        <v>6.93344528</v>
      </c>
      <c r="G38" s="18" t="n">
        <v>484.04712543</v>
      </c>
      <c r="H38" s="20" t="n">
        <v>5.16775448</v>
      </c>
      <c r="I38" s="18" t="n">
        <v>488.74210225</v>
      </c>
      <c r="J38" s="20" t="n">
        <v>12.41880862</v>
      </c>
      <c r="K38" s="18" t="s">
        <v>404</v>
      </c>
      <c r="L38" s="20" t="s">
        <v>404</v>
      </c>
      <c r="M38" s="18" t="s">
        <v>404</v>
      </c>
      <c r="N38" s="20" t="s">
        <v>404</v>
      </c>
      <c r="O38" s="18" t="s">
        <v>404</v>
      </c>
      <c r="P38" s="20" t="s">
        <v>404</v>
      </c>
      <c r="Q38" s="18" t="s">
        <v>404</v>
      </c>
      <c r="R38" s="20" t="s">
        <v>404</v>
      </c>
      <c r="S38" s="18" t="n">
        <v>466.74168136</v>
      </c>
      <c r="T38" s="20" t="n">
        <v>17.67468499</v>
      </c>
    </row>
    <row r="39" spans="1:20">
      <c r="A39" s="15" t="s">
        <v>436</v>
      </c>
      <c r="B39" s="17" t="n">
        <v>5895</v>
      </c>
      <c r="C39" s="18">
        <f>(0.0/B39*100)</f>
        <v/>
      </c>
      <c r="D39" s="19" t="n">
        <v>5895</v>
      </c>
      <c r="E39" s="18" t="n">
        <v>431.55955746</v>
      </c>
      <c r="F39" s="20" t="n">
        <v>5.63395511</v>
      </c>
      <c r="G39" s="18" t="n">
        <v>421.99421788</v>
      </c>
      <c r="H39" s="20" t="n">
        <v>8.59896367</v>
      </c>
      <c r="I39" s="18" t="n">
        <v>421.89435137</v>
      </c>
      <c r="J39" s="20" t="n">
        <v>27.03449617</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493.19503021</v>
      </c>
      <c r="F40" s="20" t="n">
        <v>5.23939852</v>
      </c>
      <c r="G40" s="18" t="n">
        <v>506.1571401</v>
      </c>
      <c r="H40" s="20" t="n">
        <v>4.73548375</v>
      </c>
      <c r="I40" s="18" t="s">
        <v>404</v>
      </c>
      <c r="J40" s="20" t="s">
        <v>404</v>
      </c>
      <c r="K40" s="18" t="s">
        <v>404</v>
      </c>
      <c r="L40" s="20" t="s">
        <v>404</v>
      </c>
      <c r="M40" s="18" t="s">
        <v>404</v>
      </c>
      <c r="N40" s="20" t="s">
        <v>404</v>
      </c>
      <c r="O40" s="18" t="s">
        <v>404</v>
      </c>
      <c r="P40" s="20" t="s">
        <v>404</v>
      </c>
      <c r="Q40" s="18" t="s">
        <v>404</v>
      </c>
      <c r="R40" s="20" t="s">
        <v>404</v>
      </c>
      <c r="S40" s="18" t="n">
        <v>488.83509236</v>
      </c>
      <c r="T40" s="20" t="n">
        <v>7.04568652</v>
      </c>
    </row>
    <row r="41" spans="1:20">
      <c r="A41" s="15" t="s">
        <v>438</v>
      </c>
      <c r="B41" s="17" t="n">
        <v>5712</v>
      </c>
      <c r="C41" s="18">
        <f>(99.0/B41*100)</f>
        <v/>
      </c>
      <c r="D41" s="19" t="n">
        <v>5613</v>
      </c>
      <c r="E41" s="18" t="n">
        <v>495.82658591</v>
      </c>
      <c r="F41" s="20" t="n">
        <v>4.04347505</v>
      </c>
      <c r="G41" s="18" t="n">
        <v>497.18360915</v>
      </c>
      <c r="H41" s="20" t="n">
        <v>7.70064567</v>
      </c>
      <c r="I41" s="18" t="n">
        <v>541.30010498</v>
      </c>
      <c r="J41" s="20" t="n">
        <v>9.73632437</v>
      </c>
      <c r="K41" s="18" t="s">
        <v>404</v>
      </c>
      <c r="L41" s="20" t="s">
        <v>404</v>
      </c>
      <c r="M41" s="18" t="s">
        <v>404</v>
      </c>
      <c r="N41" s="20" t="s">
        <v>404</v>
      </c>
      <c r="O41" s="18" t="s">
        <v>404</v>
      </c>
      <c r="P41" s="20" t="s">
        <v>404</v>
      </c>
      <c r="Q41" s="18" t="s">
        <v>404</v>
      </c>
      <c r="R41" s="20" t="s">
        <v>404</v>
      </c>
      <c r="S41" s="18" t="n">
        <v>506.17096456</v>
      </c>
      <c r="T41" s="20" t="n">
        <v>34.0173336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403.3290815</v>
      </c>
      <c r="F44" s="20" t="n">
        <v>4.88599334</v>
      </c>
      <c r="G44" s="18" t="n">
        <v>402.87194553</v>
      </c>
      <c r="H44" s="20" t="n">
        <v>8.15359788</v>
      </c>
      <c r="I44" s="18" t="s">
        <v>404</v>
      </c>
      <c r="J44" s="20" t="s">
        <v>404</v>
      </c>
      <c r="K44" s="18" t="s">
        <v>404</v>
      </c>
      <c r="L44" s="20" t="s">
        <v>404</v>
      </c>
      <c r="M44" s="18" t="s">
        <v>404</v>
      </c>
      <c r="N44" s="20" t="s">
        <v>404</v>
      </c>
      <c r="O44" s="18" t="s">
        <v>404</v>
      </c>
      <c r="P44" s="20" t="s">
        <v>404</v>
      </c>
      <c r="Q44" s="18" t="n">
        <v>454.37258309</v>
      </c>
      <c r="R44" s="20" t="n">
        <v>27.09465103</v>
      </c>
      <c r="S44" s="18" t="n">
        <v>439.88301246</v>
      </c>
      <c r="T44" s="20" t="n">
        <v>20.79327364</v>
      </c>
    </row>
    <row r="45" spans="1:20">
      <c r="A45" s="15" t="s">
        <v>442</v>
      </c>
      <c r="B45" s="17" t="n">
        <v>5519</v>
      </c>
      <c r="C45" s="18">
        <f>(0.0/B45*100)</f>
        <v/>
      </c>
      <c r="D45" s="19" t="n">
        <v>5519</v>
      </c>
      <c r="E45" s="18" t="n">
        <v>346.55922431</v>
      </c>
      <c r="F45" s="20" t="n">
        <v>3.48378088</v>
      </c>
      <c r="G45" s="18" t="n">
        <v>355.92689267</v>
      </c>
      <c r="H45" s="20" t="n">
        <v>7.01058998</v>
      </c>
      <c r="I45" s="18" t="n">
        <v>323.75767894</v>
      </c>
      <c r="J45" s="20" t="n">
        <v>20.89250406</v>
      </c>
      <c r="K45" s="18" t="s">
        <v>404</v>
      </c>
      <c r="L45" s="20" t="s">
        <v>404</v>
      </c>
      <c r="M45" s="18" t="s">
        <v>404</v>
      </c>
      <c r="N45" s="20" t="s">
        <v>404</v>
      </c>
      <c r="O45" s="18" t="s">
        <v>404</v>
      </c>
      <c r="P45" s="20" t="s">
        <v>404</v>
      </c>
      <c r="Q45" s="18" t="s">
        <v>404</v>
      </c>
      <c r="R45" s="20" t="s">
        <v>404</v>
      </c>
      <c r="S45" s="18" t="n">
        <v>367.49593534</v>
      </c>
      <c r="T45" s="20" t="n">
        <v>22.05333614</v>
      </c>
    </row>
    <row r="46" spans="1:20">
      <c r="A46" s="15" t="s">
        <v>443</v>
      </c>
      <c r="B46" s="17" t="n">
        <v>23141</v>
      </c>
      <c r="C46" s="18">
        <f>(4196.0/B46*100)</f>
        <v/>
      </c>
      <c r="D46" s="19" t="n">
        <v>18945</v>
      </c>
      <c r="E46" s="18" t="n">
        <v>408.04833982</v>
      </c>
      <c r="F46" s="20" t="n">
        <v>5.71644216</v>
      </c>
      <c r="G46" s="18" t="n">
        <v>415.85984264</v>
      </c>
      <c r="H46" s="20" t="n">
        <v>4.23886788</v>
      </c>
      <c r="I46" s="18" t="n">
        <v>400.62760353</v>
      </c>
      <c r="J46" s="20" t="n">
        <v>11.50965551</v>
      </c>
      <c r="K46" s="18" t="s">
        <v>404</v>
      </c>
      <c r="L46" s="20" t="s">
        <v>404</v>
      </c>
      <c r="M46" s="18" t="s">
        <v>404</v>
      </c>
      <c r="N46" s="20" t="s">
        <v>404</v>
      </c>
      <c r="O46" s="18" t="s">
        <v>404</v>
      </c>
      <c r="P46" s="20" t="s">
        <v>404</v>
      </c>
      <c r="Q46" s="18" t="s">
        <v>404</v>
      </c>
      <c r="R46" s="20" t="s">
        <v>404</v>
      </c>
      <c r="S46" s="18" t="n">
        <v>379.86830527</v>
      </c>
      <c r="T46" s="20" t="n">
        <v>11.9591133</v>
      </c>
    </row>
    <row r="47" spans="1:20">
      <c r="A47" s="15" t="s">
        <v>444</v>
      </c>
      <c r="B47" s="17" t="n">
        <v>5928</v>
      </c>
      <c r="C47" s="18">
        <f>(0.0/B47*100)</f>
        <v/>
      </c>
      <c r="D47" s="19" t="n">
        <v>5928</v>
      </c>
      <c r="E47" s="18" t="n">
        <v>406.30170449</v>
      </c>
      <c r="F47" s="20" t="n">
        <v>8.79206595</v>
      </c>
      <c r="G47" s="18" t="n">
        <v>447.83161546</v>
      </c>
      <c r="H47" s="20" t="n">
        <v>8.28499113</v>
      </c>
      <c r="I47" s="18" t="n">
        <v>484.51094667</v>
      </c>
      <c r="J47" s="20" t="n">
        <v>8.93564123</v>
      </c>
      <c r="K47" s="18" t="s">
        <v>404</v>
      </c>
      <c r="L47" s="20" t="s">
        <v>404</v>
      </c>
      <c r="M47" s="18" t="s">
        <v>404</v>
      </c>
      <c r="N47" s="20" t="s">
        <v>404</v>
      </c>
      <c r="O47" s="18" t="s">
        <v>404</v>
      </c>
      <c r="P47" s="20" t="s">
        <v>404</v>
      </c>
      <c r="Q47" s="18" t="s">
        <v>404</v>
      </c>
      <c r="R47" s="20" t="s">
        <v>404</v>
      </c>
      <c r="S47" s="18" t="n">
        <v>482.23439136</v>
      </c>
      <c r="T47" s="20" t="n">
        <v>32.74691939</v>
      </c>
    </row>
    <row r="48" spans="1:20">
      <c r="A48" s="15" t="s">
        <v>445</v>
      </c>
      <c r="B48" s="17" t="n">
        <v>9841</v>
      </c>
      <c r="C48" s="18">
        <f>(40.0/B48*100)</f>
        <v/>
      </c>
      <c r="D48" s="19" t="n">
        <v>9801</v>
      </c>
      <c r="E48" s="18" t="n">
        <v>489.49209408</v>
      </c>
      <c r="F48" s="20" t="n">
        <v>14.74111147</v>
      </c>
      <c r="G48" s="18" t="n">
        <v>495.41144969</v>
      </c>
      <c r="H48" s="20" t="n">
        <v>6.2834862</v>
      </c>
      <c r="I48" s="18" t="n">
        <v>442.018025</v>
      </c>
      <c r="J48" s="20" t="n">
        <v>35.49515358</v>
      </c>
      <c r="K48" s="18" t="s">
        <v>404</v>
      </c>
      <c r="L48" s="20" t="s">
        <v>404</v>
      </c>
      <c r="M48" s="18" t="s">
        <v>404</v>
      </c>
      <c r="N48" s="20" t="s">
        <v>404</v>
      </c>
      <c r="O48" s="18" t="s">
        <v>404</v>
      </c>
      <c r="P48" s="20" t="s">
        <v>404</v>
      </c>
      <c r="Q48" s="18" t="s">
        <v>404</v>
      </c>
      <c r="R48" s="20" t="s">
        <v>404</v>
      </c>
      <c r="S48" s="18" t="n">
        <v>665.09403666</v>
      </c>
      <c r="T48" s="20" t="n">
        <v>15.35749408</v>
      </c>
    </row>
    <row r="49" spans="1:20">
      <c r="A49" s="15" t="s">
        <v>446</v>
      </c>
      <c r="B49" s="17" t="n">
        <v>6349</v>
      </c>
      <c r="C49" s="18">
        <f>(52.0/B49*100)</f>
        <v/>
      </c>
      <c r="D49" s="19" t="n">
        <v>6297</v>
      </c>
      <c r="E49" s="18" t="n">
        <v>420.58846739</v>
      </c>
      <c r="F49" s="20" t="n">
        <v>6.37426537</v>
      </c>
      <c r="G49" s="18" t="n">
        <v>429.54855948</v>
      </c>
      <c r="H49" s="20" t="n">
        <v>4.44138456</v>
      </c>
      <c r="I49" s="18" t="n">
        <v>412.79586784</v>
      </c>
      <c r="J49" s="20" t="n">
        <v>14.91190082</v>
      </c>
      <c r="K49" s="18" t="s">
        <v>404</v>
      </c>
      <c r="L49" s="20" t="s">
        <v>404</v>
      </c>
      <c r="M49" s="18" t="s">
        <v>404</v>
      </c>
      <c r="N49" s="20" t="s">
        <v>404</v>
      </c>
      <c r="O49" s="18" t="s">
        <v>404</v>
      </c>
      <c r="P49" s="20" t="s">
        <v>404</v>
      </c>
      <c r="Q49" s="18" t="s">
        <v>404</v>
      </c>
      <c r="R49" s="20" t="s">
        <v>404</v>
      </c>
      <c r="S49" s="18" t="n">
        <v>387.34842582</v>
      </c>
      <c r="T49" s="20" t="n">
        <v>16.84787262</v>
      </c>
    </row>
    <row r="50" spans="1:20">
      <c r="A50" s="15" t="s">
        <v>447</v>
      </c>
      <c r="B50" s="17" t="n">
        <v>11795</v>
      </c>
      <c r="C50" s="18">
        <f>(1031.0/B50*100)</f>
        <v/>
      </c>
      <c r="D50" s="19" t="n">
        <v>10764</v>
      </c>
      <c r="E50" s="18" t="n">
        <v>426.84518881</v>
      </c>
      <c r="F50" s="20" t="n">
        <v>4.42053355</v>
      </c>
      <c r="G50" s="18" t="n">
        <v>432.53549751</v>
      </c>
      <c r="H50" s="20" t="n">
        <v>6.15342554</v>
      </c>
      <c r="I50" s="18" t="n">
        <v>385.29828487</v>
      </c>
      <c r="J50" s="20" t="n">
        <v>11.24909859</v>
      </c>
      <c r="K50" s="18" t="s">
        <v>404</v>
      </c>
      <c r="L50" s="20" t="s">
        <v>404</v>
      </c>
      <c r="M50" s="18" t="s">
        <v>404</v>
      </c>
      <c r="N50" s="20" t="s">
        <v>404</v>
      </c>
      <c r="O50" s="18" t="s">
        <v>404</v>
      </c>
      <c r="P50" s="20" t="s">
        <v>404</v>
      </c>
      <c r="Q50" s="18" t="s">
        <v>404</v>
      </c>
      <c r="R50" s="20" t="s">
        <v>404</v>
      </c>
      <c r="S50" s="18" t="n">
        <v>407.0292553</v>
      </c>
      <c r="T50" s="20" t="n">
        <v>14.32081124</v>
      </c>
    </row>
    <row r="51" spans="1:20">
      <c r="A51" s="15" t="s">
        <v>448</v>
      </c>
      <c r="B51" s="17" t="n">
        <v>6866</v>
      </c>
      <c r="C51" s="18">
        <f>(0.0/B51*100)</f>
        <v/>
      </c>
      <c r="D51" s="19" t="n">
        <v>6866</v>
      </c>
      <c r="E51" s="18" t="n">
        <v>431.22133145</v>
      </c>
      <c r="F51" s="20" t="n">
        <v>3.97514323</v>
      </c>
      <c r="G51" s="18" t="n">
        <v>423.86827516</v>
      </c>
      <c r="H51" s="20" t="n">
        <v>5.76006258</v>
      </c>
      <c r="I51" s="18" t="n">
        <v>418.87344221</v>
      </c>
      <c r="J51" s="20" t="n">
        <v>9.03577812</v>
      </c>
      <c r="K51" s="18" t="s">
        <v>404</v>
      </c>
      <c r="L51" s="20" t="s">
        <v>404</v>
      </c>
      <c r="M51" s="18" t="s">
        <v>404</v>
      </c>
      <c r="N51" s="20" t="s">
        <v>404</v>
      </c>
      <c r="O51" s="18" t="s">
        <v>404</v>
      </c>
      <c r="P51" s="20" t="s">
        <v>404</v>
      </c>
      <c r="Q51" s="18" t="s">
        <v>404</v>
      </c>
      <c r="R51" s="20" t="s">
        <v>404</v>
      </c>
      <c r="S51" s="18" t="n">
        <v>442.14972893</v>
      </c>
      <c r="T51" s="20" t="n">
        <v>12.84583211</v>
      </c>
    </row>
    <row r="52" spans="1:20">
      <c r="A52" s="15" t="s">
        <v>449</v>
      </c>
      <c r="B52" s="17" t="n">
        <v>5809</v>
      </c>
      <c r="C52" s="18">
        <f>(0.0/B52*100)</f>
        <v/>
      </c>
      <c r="D52" s="19" t="n">
        <v>5809</v>
      </c>
      <c r="E52" s="18" t="n">
        <v>476.91335701</v>
      </c>
      <c r="F52" s="20" t="n">
        <v>3.8746574</v>
      </c>
      <c r="G52" s="18" t="n">
        <v>509.21068837</v>
      </c>
      <c r="H52" s="20" t="n">
        <v>7.95116743</v>
      </c>
      <c r="I52" s="18" t="n">
        <v>566.0204464</v>
      </c>
      <c r="J52" s="20" t="n">
        <v>13.65610062</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436.76546535</v>
      </c>
      <c r="F53" s="20" t="n">
        <v>3.19507982</v>
      </c>
      <c r="G53" s="18" t="n">
        <v>444.03224126</v>
      </c>
      <c r="H53" s="20" t="n">
        <v>2.21023865</v>
      </c>
      <c r="I53" s="18" t="n">
        <v>455.4499102</v>
      </c>
      <c r="J53" s="20" t="n">
        <v>5.05019905</v>
      </c>
      <c r="K53" s="18" t="s">
        <v>404</v>
      </c>
      <c r="L53" s="20" t="s">
        <v>404</v>
      </c>
      <c r="M53" s="18" t="s">
        <v>404</v>
      </c>
      <c r="N53" s="20" t="s">
        <v>404</v>
      </c>
      <c r="O53" s="18" t="s">
        <v>404</v>
      </c>
      <c r="P53" s="20" t="s">
        <v>404</v>
      </c>
      <c r="Q53" s="18" t="s">
        <v>404</v>
      </c>
      <c r="R53" s="20" t="s">
        <v>404</v>
      </c>
      <c r="S53" s="18" t="n">
        <v>317.77115472</v>
      </c>
      <c r="T53" s="20" t="n">
        <v>38.31500887</v>
      </c>
    </row>
    <row r="54" spans="1:20">
      <c r="A54" s="15" t="s">
        <v>451</v>
      </c>
      <c r="B54" s="17" t="n">
        <v>4740</v>
      </c>
      <c r="C54" s="18">
        <f>(199.0/B54*100)</f>
        <v/>
      </c>
      <c r="D54" s="19" t="n">
        <v>4541</v>
      </c>
      <c r="E54" s="18" t="n">
        <v>356.6154767</v>
      </c>
      <c r="F54" s="20" t="n">
        <v>7.25672326</v>
      </c>
      <c r="G54" s="18" t="n">
        <v>358.53573811</v>
      </c>
      <c r="H54" s="20" t="n">
        <v>5.08955929</v>
      </c>
      <c r="I54" s="18" t="n">
        <v>354.38032319</v>
      </c>
      <c r="J54" s="20" t="n">
        <v>22.51049425</v>
      </c>
      <c r="K54" s="18" t="s">
        <v>404</v>
      </c>
      <c r="L54" s="20" t="s">
        <v>404</v>
      </c>
      <c r="M54" s="18" t="s">
        <v>404</v>
      </c>
      <c r="N54" s="20" t="s">
        <v>404</v>
      </c>
      <c r="O54" s="18" t="s">
        <v>404</v>
      </c>
      <c r="P54" s="20" t="s">
        <v>404</v>
      </c>
      <c r="Q54" s="18" t="s">
        <v>404</v>
      </c>
      <c r="R54" s="20" t="s">
        <v>404</v>
      </c>
      <c r="S54" s="18" t="n">
        <v>342.66893989</v>
      </c>
      <c r="T54" s="20" t="n">
        <v>9.107902080000001</v>
      </c>
    </row>
    <row r="55" spans="1:20">
      <c r="A55" s="15" t="s">
        <v>452</v>
      </c>
      <c r="B55" s="17" t="n">
        <v>5316</v>
      </c>
      <c r="C55" s="18">
        <f>(43.0/B55*100)</f>
        <v/>
      </c>
      <c r="D55" s="19" t="n">
        <v>5273</v>
      </c>
      <c r="E55" s="18" t="n">
        <v>398.40895003</v>
      </c>
      <c r="F55" s="20" t="n">
        <v>6.75258914</v>
      </c>
      <c r="G55" s="18" t="n">
        <v>403.3910756</v>
      </c>
      <c r="H55" s="20" t="n">
        <v>4.0175196</v>
      </c>
      <c r="I55" s="18" t="n">
        <v>391.7756671</v>
      </c>
      <c r="J55" s="20" t="n">
        <v>25.26966609</v>
      </c>
      <c r="K55" s="18" t="s">
        <v>404</v>
      </c>
      <c r="L55" s="20" t="s">
        <v>404</v>
      </c>
      <c r="M55" s="18" t="s">
        <v>404</v>
      </c>
      <c r="N55" s="20" t="s">
        <v>404</v>
      </c>
      <c r="O55" s="18" t="s">
        <v>404</v>
      </c>
      <c r="P55" s="20" t="s">
        <v>404</v>
      </c>
      <c r="Q55" s="18" t="n">
        <v>378.9877579</v>
      </c>
      <c r="R55" s="20" t="n">
        <v>10.38054645</v>
      </c>
      <c r="S55" s="18" t="n">
        <v>386.13193688</v>
      </c>
      <c r="T55" s="20" t="n">
        <v>15.29976925</v>
      </c>
    </row>
    <row r="56" spans="1:20">
      <c r="A56" s="15" t="s">
        <v>453</v>
      </c>
      <c r="B56" s="17" t="n">
        <v>5359</v>
      </c>
      <c r="C56" s="18">
        <f>(0.0/B56*100)</f>
        <v/>
      </c>
      <c r="D56" s="19" t="n">
        <v>5359</v>
      </c>
      <c r="E56" s="18" t="n">
        <v>507.93945348</v>
      </c>
      <c r="F56" s="20" t="n">
        <v>6.37777956</v>
      </c>
      <c r="G56" s="18" t="n">
        <v>536.7432965</v>
      </c>
      <c r="H56" s="20" t="n">
        <v>4.49726323</v>
      </c>
      <c r="I56" s="18" t="s">
        <v>404</v>
      </c>
      <c r="J56" s="20" t="s">
        <v>404</v>
      </c>
      <c r="K56" s="18" t="s">
        <v>404</v>
      </c>
      <c r="L56" s="20" t="s">
        <v>404</v>
      </c>
      <c r="M56" s="18" t="s">
        <v>404</v>
      </c>
      <c r="N56" s="20" t="s">
        <v>404</v>
      </c>
      <c r="O56" s="18" t="s">
        <v>404</v>
      </c>
      <c r="P56" s="20" t="s">
        <v>404</v>
      </c>
      <c r="Q56" s="18" t="s">
        <v>404</v>
      </c>
      <c r="R56" s="20" t="s">
        <v>404</v>
      </c>
      <c r="S56" s="18" t="n">
        <v>531.02322</v>
      </c>
      <c r="T56" s="20" t="n">
        <v>19.17494347</v>
      </c>
    </row>
    <row r="57" spans="1:20">
      <c r="A57" s="15" t="s">
        <v>454</v>
      </c>
      <c r="B57" s="17" t="n">
        <v>6513</v>
      </c>
      <c r="C57" s="18">
        <f>(0.0/B57*100)</f>
        <v/>
      </c>
      <c r="D57" s="19" t="n">
        <v>6513</v>
      </c>
      <c r="E57" s="18" t="n">
        <v>397.72316261</v>
      </c>
      <c r="F57" s="20" t="n">
        <v>4.04414824</v>
      </c>
      <c r="G57" s="18" t="n">
        <v>396.81296406</v>
      </c>
      <c r="H57" s="20" t="n">
        <v>5.72635826</v>
      </c>
      <c r="I57" s="18" t="n">
        <v>391.57306533</v>
      </c>
      <c r="J57" s="20" t="n">
        <v>16.31979807</v>
      </c>
      <c r="K57" s="18" t="s">
        <v>404</v>
      </c>
      <c r="L57" s="20" t="s">
        <v>404</v>
      </c>
      <c r="M57" s="18" t="s">
        <v>404</v>
      </c>
      <c r="N57" s="20" t="s">
        <v>404</v>
      </c>
      <c r="O57" s="18" t="s">
        <v>404</v>
      </c>
      <c r="P57" s="20" t="s">
        <v>404</v>
      </c>
      <c r="Q57" s="18" t="n">
        <v>394.09760927</v>
      </c>
      <c r="R57" s="20" t="n">
        <v>21.71518843</v>
      </c>
      <c r="S57" s="18" t="n">
        <v>412.44926694</v>
      </c>
      <c r="T57" s="20" t="n">
        <v>20.86437907</v>
      </c>
    </row>
    <row r="58" spans="1:20">
      <c r="A58" s="15" t="s">
        <v>455</v>
      </c>
      <c r="B58" s="17" t="n">
        <v>7267</v>
      </c>
      <c r="C58" s="18">
        <f>(0.0/B58*100)</f>
        <v/>
      </c>
      <c r="D58" s="19" t="n">
        <v>7267</v>
      </c>
      <c r="E58" s="18" t="n">
        <v>409.60634584</v>
      </c>
      <c r="F58" s="20" t="n">
        <v>4.3394762</v>
      </c>
      <c r="G58" s="18" t="n">
        <v>407.95361973</v>
      </c>
      <c r="H58" s="20" t="n">
        <v>7.08788543</v>
      </c>
      <c r="I58" s="18" t="n">
        <v>393.36479043</v>
      </c>
      <c r="J58" s="20" t="n">
        <v>22.31957889</v>
      </c>
      <c r="K58" s="18" t="s">
        <v>404</v>
      </c>
      <c r="L58" s="20" t="s">
        <v>404</v>
      </c>
      <c r="M58" s="18" t="s">
        <v>404</v>
      </c>
      <c r="N58" s="20" t="s">
        <v>404</v>
      </c>
      <c r="O58" s="18" t="s">
        <v>404</v>
      </c>
      <c r="P58" s="20" t="s">
        <v>404</v>
      </c>
      <c r="Q58" s="18" t="n">
        <v>389.39433276</v>
      </c>
      <c r="R58" s="20" t="n">
        <v>23.25333022</v>
      </c>
      <c r="S58" s="18" t="n">
        <v>407.86618615</v>
      </c>
      <c r="T58" s="20" t="n">
        <v>31.64651063</v>
      </c>
    </row>
    <row r="59" spans="1:20">
      <c r="A59" s="15" t="s">
        <v>456</v>
      </c>
      <c r="B59" s="17" t="n">
        <v>4826</v>
      </c>
      <c r="C59" s="18">
        <f>(0.0/B59*100)</f>
        <v/>
      </c>
      <c r="D59" s="19" t="n">
        <v>4826</v>
      </c>
      <c r="E59" s="18" t="n">
        <v>338.54658379</v>
      </c>
      <c r="F59" s="20" t="n">
        <v>2.18059527</v>
      </c>
      <c r="G59" s="18" t="n">
        <v>351.60413096</v>
      </c>
      <c r="H59" s="20" t="n">
        <v>3.02088707</v>
      </c>
      <c r="I59" s="18" t="n">
        <v>370.60127818</v>
      </c>
      <c r="J59" s="20" t="n">
        <v>5.66947932</v>
      </c>
      <c r="K59" s="18" t="s">
        <v>404</v>
      </c>
      <c r="L59" s="20" t="s">
        <v>404</v>
      </c>
      <c r="M59" s="18" t="s">
        <v>404</v>
      </c>
      <c r="N59" s="20" t="s">
        <v>404</v>
      </c>
      <c r="O59" s="18" t="s">
        <v>404</v>
      </c>
      <c r="P59" s="20" t="s">
        <v>404</v>
      </c>
      <c r="Q59" s="18" t="n">
        <v>359.59324461</v>
      </c>
      <c r="R59" s="20" t="n">
        <v>7.19557971</v>
      </c>
      <c r="S59" s="18" t="n">
        <v>342.33197662</v>
      </c>
      <c r="T59" s="20" t="n">
        <v>14.15257297</v>
      </c>
    </row>
    <row r="60" spans="1:20">
      <c r="A60" s="15" t="s">
        <v>457</v>
      </c>
      <c r="B60" s="17" t="n">
        <v>4546</v>
      </c>
      <c r="C60" s="18">
        <f>(0.0/B60*100)</f>
        <v/>
      </c>
      <c r="D60" s="19" t="n">
        <v>4546</v>
      </c>
      <c r="E60" s="18" t="n">
        <v>303.26192925</v>
      </c>
      <c r="F60" s="20" t="n">
        <v>9.66732816</v>
      </c>
      <c r="G60" s="18" t="n">
        <v>361.09254244</v>
      </c>
      <c r="H60" s="20" t="n">
        <v>5.90653227</v>
      </c>
      <c r="I60" s="18" t="n">
        <v>341.60460634</v>
      </c>
      <c r="J60" s="20" t="n">
        <v>14.73736326</v>
      </c>
      <c r="K60" s="18" t="s">
        <v>404</v>
      </c>
      <c r="L60" s="20" t="s">
        <v>404</v>
      </c>
      <c r="M60" s="18" t="s">
        <v>404</v>
      </c>
      <c r="N60" s="20" t="s">
        <v>404</v>
      </c>
      <c r="O60" s="18" t="s">
        <v>404</v>
      </c>
      <c r="P60" s="20" t="s">
        <v>404</v>
      </c>
      <c r="Q60" s="18" t="n">
        <v>278.0483604</v>
      </c>
      <c r="R60" s="20" t="n">
        <v>14.02090512</v>
      </c>
      <c r="S60" s="18" t="n">
        <v>361.42799218</v>
      </c>
      <c r="T60" s="20" t="n">
        <v>21.36050585</v>
      </c>
    </row>
    <row r="61" spans="1:20">
      <c r="A61" s="15" t="s">
        <v>458</v>
      </c>
      <c r="B61" s="17" t="n">
        <v>6525</v>
      </c>
      <c r="C61" s="18">
        <f>(0.0/B61*100)</f>
        <v/>
      </c>
      <c r="D61" s="19" t="n">
        <v>6525</v>
      </c>
      <c r="E61" s="18" t="n">
        <v>467.69538858</v>
      </c>
      <c r="F61" s="20" t="n">
        <v>4.26910689</v>
      </c>
      <c r="G61" s="18" t="n">
        <v>478.22847349</v>
      </c>
      <c r="H61" s="20" t="n">
        <v>5.23074111</v>
      </c>
      <c r="I61" s="18" t="n">
        <v>460.33555493</v>
      </c>
      <c r="J61" s="20" t="n">
        <v>12.82672695</v>
      </c>
      <c r="K61" s="18" t="s">
        <v>404</v>
      </c>
      <c r="L61" s="20" t="s">
        <v>404</v>
      </c>
      <c r="M61" s="18" t="s">
        <v>404</v>
      </c>
      <c r="N61" s="20" t="s">
        <v>404</v>
      </c>
      <c r="O61" s="18" t="s">
        <v>404</v>
      </c>
      <c r="P61" s="20" t="s">
        <v>404</v>
      </c>
      <c r="Q61" s="18" t="s">
        <v>404</v>
      </c>
      <c r="R61" s="20" t="s">
        <v>404</v>
      </c>
      <c r="S61" s="18" t="n">
        <v>428.51170133</v>
      </c>
      <c r="T61" s="20" t="n">
        <v>10.09713364</v>
      </c>
    </row>
    <row r="62" spans="1:20">
      <c r="A62" s="15" t="s">
        <v>459</v>
      </c>
      <c r="B62" s="17" t="n">
        <v>4476</v>
      </c>
      <c r="C62" s="18">
        <f>(0.0/B62*100)</f>
        <v/>
      </c>
      <c r="D62" s="19" t="n">
        <v>4476</v>
      </c>
      <c r="E62" s="18" t="n">
        <v>493.97388139</v>
      </c>
      <c r="F62" s="20" t="n">
        <v>2.58866179</v>
      </c>
      <c r="G62" s="18" t="n">
        <v>514.34407879</v>
      </c>
      <c r="H62" s="20" t="n">
        <v>1.62978193</v>
      </c>
      <c r="I62" s="18" t="n">
        <v>463.50097421</v>
      </c>
      <c r="J62" s="20" t="n">
        <v>6.99694176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351.37704717</v>
      </c>
      <c r="F63" s="20" t="n">
        <v>1.63191838</v>
      </c>
      <c r="G63" s="18" t="n">
        <v>343.20240613</v>
      </c>
      <c r="H63" s="20" t="n">
        <v>3.51511638</v>
      </c>
      <c r="I63" s="18" t="n">
        <v>307.57068465</v>
      </c>
      <c r="J63" s="20" t="n">
        <v>13.7258314</v>
      </c>
      <c r="K63" s="18" t="s">
        <v>404</v>
      </c>
      <c r="L63" s="20" t="s">
        <v>404</v>
      </c>
      <c r="M63" s="18" t="s">
        <v>404</v>
      </c>
      <c r="N63" s="20" t="s">
        <v>404</v>
      </c>
      <c r="O63" s="18" t="s">
        <v>404</v>
      </c>
      <c r="P63" s="20" t="s">
        <v>404</v>
      </c>
      <c r="Q63" s="18" t="n">
        <v>355.81961797</v>
      </c>
      <c r="R63" s="20" t="n">
        <v>17.41702895</v>
      </c>
      <c r="S63" s="18" t="n">
        <v>370.93721057</v>
      </c>
      <c r="T63" s="20" t="n">
        <v>4.64512579</v>
      </c>
    </row>
    <row r="64" spans="1:20">
      <c r="A64" s="15" t="s">
        <v>461</v>
      </c>
      <c r="B64" s="17" t="n">
        <v>3634</v>
      </c>
      <c r="C64" s="18">
        <f>(27.0/B64*100)</f>
        <v/>
      </c>
      <c r="D64" s="19" t="n">
        <v>3607</v>
      </c>
      <c r="E64" s="18" t="n">
        <v>423.64186953</v>
      </c>
      <c r="F64" s="20" t="n">
        <v>2.7537062</v>
      </c>
      <c r="G64" s="18" t="n">
        <v>460.18870157</v>
      </c>
      <c r="H64" s="20" t="n">
        <v>2.6406395</v>
      </c>
      <c r="I64" s="18" t="n">
        <v>504.03400054</v>
      </c>
      <c r="J64" s="20" t="n">
        <v>17.51075689</v>
      </c>
      <c r="K64" s="18" t="s">
        <v>404</v>
      </c>
      <c r="L64" s="20" t="s">
        <v>404</v>
      </c>
      <c r="M64" s="18" t="s">
        <v>404</v>
      </c>
      <c r="N64" s="20" t="s">
        <v>404</v>
      </c>
      <c r="O64" s="18" t="s">
        <v>404</v>
      </c>
      <c r="P64" s="20" t="s">
        <v>404</v>
      </c>
      <c r="Q64" s="18" t="n">
        <v>504.34767337</v>
      </c>
      <c r="R64" s="20" t="n">
        <v>6.65610121</v>
      </c>
      <c r="S64" s="18" t="s">
        <v>404</v>
      </c>
      <c r="T64" s="20" t="s">
        <v>404</v>
      </c>
    </row>
    <row r="65" spans="1:20">
      <c r="A65" s="15" t="s">
        <v>462</v>
      </c>
      <c r="B65" s="17" t="n">
        <v>5325</v>
      </c>
      <c r="C65" s="18">
        <f>(0.0/B65*100)</f>
        <v/>
      </c>
      <c r="D65" s="19" t="n">
        <v>5325</v>
      </c>
      <c r="E65" s="18" t="n">
        <v>409.7663908</v>
      </c>
      <c r="F65" s="20" t="n">
        <v>4.95018559</v>
      </c>
      <c r="G65" s="18" t="n">
        <v>419.73081832</v>
      </c>
      <c r="H65" s="20" t="n">
        <v>3.8487617</v>
      </c>
      <c r="I65" s="18" t="n">
        <v>393.657276</v>
      </c>
      <c r="J65" s="20" t="n">
        <v>11.34256323</v>
      </c>
      <c r="K65" s="18" t="s">
        <v>404</v>
      </c>
      <c r="L65" s="20" t="s">
        <v>404</v>
      </c>
      <c r="M65" s="18" t="s">
        <v>404</v>
      </c>
      <c r="N65" s="20" t="s">
        <v>404</v>
      </c>
      <c r="O65" s="18" t="n">
        <v>407.88405795</v>
      </c>
      <c r="P65" s="20" t="n">
        <v>15.36407734</v>
      </c>
      <c r="Q65" s="18" t="s">
        <v>404</v>
      </c>
      <c r="R65" s="20" t="s">
        <v>404</v>
      </c>
      <c r="S65" s="18" t="n">
        <v>411.87275118</v>
      </c>
      <c r="T65" s="20" t="n">
        <v>17.02208483</v>
      </c>
    </row>
    <row r="66" spans="1:20">
      <c r="A66" s="15" t="s">
        <v>463</v>
      </c>
      <c r="B66" s="17" t="n">
        <v>5665</v>
      </c>
      <c r="C66" s="18">
        <f>(0.0/B66*100)</f>
        <v/>
      </c>
      <c r="D66" s="19" t="n">
        <v>5665</v>
      </c>
      <c r="E66" s="18" t="n">
        <v>423.87875256</v>
      </c>
      <c r="F66" s="20" t="n">
        <v>2.12224912</v>
      </c>
      <c r="G66" s="18" t="n">
        <v>428.60880494</v>
      </c>
      <c r="H66" s="20" t="n">
        <v>3.66371549</v>
      </c>
      <c r="I66" s="18" t="n">
        <v>445.28952076</v>
      </c>
      <c r="J66" s="20" t="n">
        <v>4.31675192</v>
      </c>
      <c r="K66" s="18" t="s">
        <v>404</v>
      </c>
      <c r="L66" s="20" t="s">
        <v>404</v>
      </c>
      <c r="M66" s="18" t="s">
        <v>404</v>
      </c>
      <c r="N66" s="20" t="s">
        <v>404</v>
      </c>
      <c r="O66" s="18" t="s">
        <v>404</v>
      </c>
      <c r="P66" s="20" t="s">
        <v>404</v>
      </c>
      <c r="Q66" s="18" t="s">
        <v>404</v>
      </c>
      <c r="R66" s="20" t="s">
        <v>404</v>
      </c>
      <c r="S66" s="18" t="n">
        <v>478.74293183</v>
      </c>
      <c r="T66" s="20" t="n">
        <v>23.20938176</v>
      </c>
    </row>
    <row r="67" spans="1:20">
      <c r="A67" s="15" t="s">
        <v>464</v>
      </c>
      <c r="B67" s="17" t="n">
        <v>6971</v>
      </c>
      <c r="C67" s="18">
        <f>(0.0/B67*100)</f>
        <v/>
      </c>
      <c r="D67" s="19" t="n">
        <v>6971</v>
      </c>
      <c r="E67" s="18" t="n">
        <v>405.97838954</v>
      </c>
      <c r="F67" s="20" t="n">
        <v>6.96711163</v>
      </c>
      <c r="G67" s="18" t="n">
        <v>396.15161107</v>
      </c>
      <c r="H67" s="20" t="n">
        <v>3.66102569</v>
      </c>
      <c r="I67" s="18" t="n">
        <v>391.46115336</v>
      </c>
      <c r="J67" s="20" t="n">
        <v>11.92214951</v>
      </c>
      <c r="K67" s="18" t="s">
        <v>404</v>
      </c>
      <c r="L67" s="20" t="s">
        <v>404</v>
      </c>
      <c r="M67" s="18" t="s">
        <v>404</v>
      </c>
      <c r="N67" s="20" t="s">
        <v>404</v>
      </c>
      <c r="O67" s="18" t="s">
        <v>404</v>
      </c>
      <c r="P67" s="20" t="s">
        <v>404</v>
      </c>
      <c r="Q67" s="18" t="s">
        <v>404</v>
      </c>
      <c r="R67" s="20" t="s">
        <v>404</v>
      </c>
      <c r="S67" s="18" t="n">
        <v>381.70346709</v>
      </c>
      <c r="T67" s="20" t="n">
        <v>33.36813764</v>
      </c>
    </row>
    <row r="68" spans="1:20">
      <c r="A68" s="15" t="s">
        <v>465</v>
      </c>
      <c r="B68" s="17" t="n">
        <v>12083</v>
      </c>
      <c r="C68" s="18">
        <f>(0.0/B68*100)</f>
        <v/>
      </c>
      <c r="D68" s="19" t="n">
        <v>12083</v>
      </c>
      <c r="E68" s="18" t="n">
        <v>391.23243549</v>
      </c>
      <c r="F68" s="20" t="n">
        <v>1.27588977</v>
      </c>
      <c r="G68" s="18" t="n">
        <v>413.40874589</v>
      </c>
      <c r="H68" s="20" t="n">
        <v>1.63434061</v>
      </c>
      <c r="I68" s="18" t="n">
        <v>469.11447088</v>
      </c>
      <c r="J68" s="20" t="n">
        <v>11.73138253</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431.62901894</v>
      </c>
      <c r="F69" s="20" t="n">
        <v>5.01480575</v>
      </c>
      <c r="G69" s="18" t="n">
        <v>440.13159511</v>
      </c>
      <c r="H69" s="20" t="n">
        <v>8.75699051</v>
      </c>
      <c r="I69" s="18" t="s">
        <v>404</v>
      </c>
      <c r="J69" s="20" t="s">
        <v>404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498.45427108</v>
      </c>
      <c r="F70" s="20" t="n">
        <v>5.05823231</v>
      </c>
      <c r="G70" s="18" t="n">
        <v>492.77067366</v>
      </c>
      <c r="H70" s="20" t="n">
        <v>3.83985778</v>
      </c>
      <c r="I70" s="18" t="n">
        <v>448.54821801</v>
      </c>
      <c r="J70" s="20" t="n">
        <v>9.50508539</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530.91116713</v>
      </c>
      <c r="F71" s="20" t="n">
        <v>1.95790272</v>
      </c>
      <c r="G71" s="18" t="n">
        <v>541.90355828</v>
      </c>
      <c r="H71" s="20" t="n">
        <v>2.65855892</v>
      </c>
      <c r="I71" s="18" t="n">
        <v>513.41867789</v>
      </c>
      <c r="J71" s="20" t="n">
        <v>12.40862694</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495.00408737</v>
      </c>
      <c r="F72" s="20" t="n">
        <v>5.23783347</v>
      </c>
      <c r="G72" s="18" t="n">
        <v>503.31824415</v>
      </c>
      <c r="H72" s="20" t="n">
        <v>5.6670264</v>
      </c>
      <c r="I72" s="18" t="n">
        <v>483.01547524</v>
      </c>
      <c r="J72" s="20" t="n">
        <v>11.24463073</v>
      </c>
      <c r="K72" s="18" t="s">
        <v>404</v>
      </c>
      <c r="L72" s="20" t="s">
        <v>404</v>
      </c>
      <c r="M72" s="18" t="s">
        <v>404</v>
      </c>
      <c r="N72" s="20" t="s">
        <v>404</v>
      </c>
      <c r="O72" s="18" t="s">
        <v>404</v>
      </c>
      <c r="P72" s="20" t="s">
        <v>404</v>
      </c>
      <c r="Q72" s="18" t="s">
        <v>404</v>
      </c>
      <c r="R72" s="20" t="s">
        <v>404</v>
      </c>
      <c r="S72" s="18" t="n">
        <v>448.44619183</v>
      </c>
      <c r="T72" s="20" t="n">
        <v>15.20690432</v>
      </c>
    </row>
    <row r="73" spans="1:20">
      <c r="A73" s="15" t="s">
        <v>470</v>
      </c>
      <c r="B73" s="17" t="n">
        <v>8249</v>
      </c>
      <c r="C73" s="18">
        <f>(0.0/B73*100)</f>
        <v/>
      </c>
      <c r="D73" s="19" t="n">
        <v>8249</v>
      </c>
      <c r="E73" s="18" t="n">
        <v>411.22697451</v>
      </c>
      <c r="F73" s="20" t="n">
        <v>3.73046211</v>
      </c>
      <c r="G73" s="18" t="n">
        <v>394.89424716</v>
      </c>
      <c r="H73" s="20" t="n">
        <v>7.78129008</v>
      </c>
      <c r="I73" s="18" t="s">
        <v>404</v>
      </c>
      <c r="J73" s="20" t="s">
        <v>404</v>
      </c>
      <c r="K73" s="18" t="s">
        <v>404</v>
      </c>
      <c r="L73" s="20" t="s">
        <v>404</v>
      </c>
      <c r="M73" s="18" t="s">
        <v>404</v>
      </c>
      <c r="N73" s="20" t="s">
        <v>404</v>
      </c>
      <c r="O73" s="18" t="s">
        <v>404</v>
      </c>
      <c r="P73" s="20" t="s">
        <v>404</v>
      </c>
      <c r="Q73" s="18" t="s">
        <v>404</v>
      </c>
      <c r="R73" s="20" t="s">
        <v>404</v>
      </c>
      <c r="S73" s="18" t="n">
        <v>417.99775313</v>
      </c>
      <c r="T73" s="20" t="n">
        <v>18.04297732</v>
      </c>
    </row>
    <row r="74" spans="1:20">
      <c r="A74" s="15" t="s">
        <v>471</v>
      </c>
      <c r="B74" s="17" t="n">
        <v>4692</v>
      </c>
      <c r="C74" s="18">
        <f>(484.0/B74*100)</f>
        <v/>
      </c>
      <c r="D74" s="19" t="n">
        <v>4208</v>
      </c>
      <c r="E74" s="18" t="n">
        <v>403.3892196</v>
      </c>
      <c r="F74" s="20" t="n">
        <v>2.79221426</v>
      </c>
      <c r="G74" s="18" t="n">
        <v>439.79499594</v>
      </c>
      <c r="H74" s="20" t="n">
        <v>1.85632227</v>
      </c>
      <c r="I74" s="18" t="n">
        <v>402.10872783</v>
      </c>
      <c r="J74" s="20" t="n">
        <v>4.36623239</v>
      </c>
      <c r="K74" s="18" t="s">
        <v>404</v>
      </c>
      <c r="L74" s="20" t="s">
        <v>404</v>
      </c>
      <c r="M74" s="18" t="s">
        <v>404</v>
      </c>
      <c r="N74" s="20" t="s">
        <v>404</v>
      </c>
      <c r="O74" s="18" t="s">
        <v>404</v>
      </c>
      <c r="P74" s="20" t="s">
        <v>404</v>
      </c>
      <c r="Q74" s="18" t="n">
        <v>425.04886611</v>
      </c>
      <c r="R74" s="20" t="n">
        <v>9.794608849999999</v>
      </c>
      <c r="S74" s="18" t="n">
        <v>374.52515785</v>
      </c>
      <c r="T74" s="20" t="n">
        <v>16.35823585</v>
      </c>
    </row>
    <row r="75" spans="1:20">
      <c r="A75" s="15" t="s">
        <v>472</v>
      </c>
      <c r="B75" s="17" t="n">
        <v>5375</v>
      </c>
      <c r="C75" s="18">
        <f>(483.0/B75*100)</f>
        <v/>
      </c>
      <c r="D75" s="19" t="n">
        <v>4892</v>
      </c>
      <c r="E75" s="18" t="n">
        <v>354.47917491</v>
      </c>
      <c r="F75" s="20" t="n">
        <v>6.19829791</v>
      </c>
      <c r="G75" s="18" t="n">
        <v>370.7673736</v>
      </c>
      <c r="H75" s="20" t="n">
        <v>7.16096673</v>
      </c>
      <c r="I75" s="18" t="n">
        <v>371.24178552</v>
      </c>
      <c r="J75" s="20" t="n">
        <v>11.59264856</v>
      </c>
      <c r="K75" s="18" t="s">
        <v>404</v>
      </c>
      <c r="L75" s="20" t="s">
        <v>404</v>
      </c>
      <c r="M75" s="18" t="s">
        <v>404</v>
      </c>
      <c r="N75" s="20" t="s">
        <v>404</v>
      </c>
      <c r="O75" s="18" t="s">
        <v>404</v>
      </c>
      <c r="P75" s="20" t="s">
        <v>404</v>
      </c>
      <c r="Q75" s="18" t="s">
        <v>404</v>
      </c>
      <c r="R75" s="20" t="s">
        <v>404</v>
      </c>
      <c r="S75" s="18" t="n">
        <v>356.41228638</v>
      </c>
      <c r="T75" s="20" t="n">
        <v>16.40696605</v>
      </c>
    </row>
    <row r="76" spans="1:20">
      <c r="A76" s="15" t="s">
        <v>473</v>
      </c>
      <c r="B76" s="17" t="n">
        <v>14167</v>
      </c>
      <c r="C76" s="18">
        <f>(1400.0/B76*100)</f>
        <v/>
      </c>
      <c r="D76" s="19" t="n">
        <v>12767</v>
      </c>
      <c r="E76" s="18" t="n">
        <v>429.61499488</v>
      </c>
      <c r="F76" s="20" t="n">
        <v>4.31446793</v>
      </c>
      <c r="G76" s="18" t="n">
        <v>440.84415255</v>
      </c>
      <c r="H76" s="20" t="n">
        <v>5.05426719</v>
      </c>
      <c r="I76" s="18" t="n">
        <v>514.45124757</v>
      </c>
      <c r="J76" s="20" t="n">
        <v>15.17708644</v>
      </c>
      <c r="K76" s="18" t="s">
        <v>404</v>
      </c>
      <c r="L76" s="20" t="s">
        <v>404</v>
      </c>
      <c r="M76" s="18" t="s">
        <v>404</v>
      </c>
      <c r="N76" s="20" t="s">
        <v>404</v>
      </c>
      <c r="O76" s="18" t="s">
        <v>404</v>
      </c>
      <c r="P76" s="20" t="s">
        <v>404</v>
      </c>
      <c r="Q76" s="18" t="s">
        <v>404</v>
      </c>
      <c r="R76" s="20" t="s">
        <v>404</v>
      </c>
      <c r="S76" s="18" t="n">
        <v>440.94335145</v>
      </c>
      <c r="T76" s="20" t="n">
        <v>9.8154976</v>
      </c>
    </row>
    <row r="77" spans="1:20">
      <c r="A77" s="15" t="s">
        <v>474</v>
      </c>
      <c r="B77" s="17" t="n">
        <v>6062</v>
      </c>
      <c r="C77" s="18">
        <f>(0.0/B77*100)</f>
        <v/>
      </c>
      <c r="D77" s="19" t="n">
        <v>6062</v>
      </c>
      <c r="E77" s="18" t="n">
        <v>431.71986546</v>
      </c>
      <c r="F77" s="20" t="n">
        <v>6.94310675</v>
      </c>
      <c r="G77" s="18" t="n">
        <v>438.91496491</v>
      </c>
      <c r="H77" s="20" t="n">
        <v>3.72915016</v>
      </c>
      <c r="I77" s="18" t="n">
        <v>433.00485295</v>
      </c>
      <c r="J77" s="20" t="n">
        <v>14.29417206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487.0819748</v>
      </c>
      <c r="F78" s="20" t="n">
        <v>4.12472562</v>
      </c>
      <c r="G78" s="18" t="n">
        <v>488.29522092</v>
      </c>
      <c r="H78" s="20" t="n">
        <v>11.50109453</v>
      </c>
      <c r="I78" s="18" t="s">
        <v>404</v>
      </c>
      <c r="J78" s="20" t="s">
        <v>404</v>
      </c>
      <c r="K78" s="18" t="s">
        <v>404</v>
      </c>
      <c r="L78" s="20" t="s">
        <v>404</v>
      </c>
      <c r="M78" s="18" t="s">
        <v>404</v>
      </c>
      <c r="N78" s="20" t="s">
        <v>404</v>
      </c>
      <c r="O78" s="18" t="s">
        <v>404</v>
      </c>
      <c r="P78" s="20" t="s">
        <v>404</v>
      </c>
      <c r="Q78" s="18" t="s">
        <v>404</v>
      </c>
      <c r="R78" s="20" t="s">
        <v>404</v>
      </c>
      <c r="S78" s="18" t="n">
        <v>446.52859687</v>
      </c>
      <c r="T78" s="20" t="n">
        <v>8.54895863</v>
      </c>
    </row>
    <row customHeight="1" ht="25" r="79" spans="1:20">
      <c r="A79" s="15" t="s">
        <v>476</v>
      </c>
      <c r="B79" s="17" t="n">
        <v>1657</v>
      </c>
      <c r="C79" s="18">
        <f>(21.0/B79*100)</f>
        <v/>
      </c>
      <c r="D79" s="19" t="n">
        <v>1636</v>
      </c>
      <c r="E79" s="18" t="n">
        <v>446.8236803</v>
      </c>
      <c r="F79" s="20" t="n">
        <v>17.67607892</v>
      </c>
      <c r="G79" s="18" t="n">
        <v>481.34673224</v>
      </c>
      <c r="H79" s="20" t="n">
        <v>8.28679595</v>
      </c>
      <c r="I79" s="18" t="n">
        <v>505.21611782</v>
      </c>
      <c r="J79" s="20" t="n">
        <v>20.74096469</v>
      </c>
      <c r="K79" s="18" t="s">
        <v>404</v>
      </c>
      <c r="L79" s="20" t="s">
        <v>404</v>
      </c>
      <c r="M79" s="18" t="s">
        <v>404</v>
      </c>
      <c r="N79" s="20" t="s">
        <v>404</v>
      </c>
      <c r="O79" s="18" t="s">
        <v>404</v>
      </c>
      <c r="P79" s="20" t="s">
        <v>404</v>
      </c>
      <c r="Q79" s="18" t="s">
        <v>404</v>
      </c>
      <c r="R79" s="20" t="s">
        <v>404</v>
      </c>
      <c r="S79" s="18" t="n">
        <v>409.25333894</v>
      </c>
      <c r="T79" s="20" t="n">
        <v>7.43247293</v>
      </c>
    </row>
    <row r="80" spans="1:20">
      <c r="A80" s="15" t="s">
        <v>477</v>
      </c>
      <c r="B80" s="17" t="n">
        <v>7841</v>
      </c>
      <c r="C80" s="18">
        <f>(0.0/B80*100)</f>
        <v/>
      </c>
      <c r="D80" s="19" t="n">
        <v>7841</v>
      </c>
      <c r="E80" s="18" t="n">
        <v>419.88009947</v>
      </c>
      <c r="F80" s="20" t="n">
        <v>7.57711263</v>
      </c>
      <c r="G80" s="18" t="n">
        <v>429.39694388</v>
      </c>
      <c r="H80" s="20" t="n">
        <v>4.07205076</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428.33306027</v>
      </c>
      <c r="F81" s="20" t="n">
        <v>4.40825069</v>
      </c>
      <c r="G81" s="18" t="n">
        <v>433.12446301</v>
      </c>
      <c r="H81" s="20" t="n">
        <v>5.23291892</v>
      </c>
      <c r="I81" s="18" t="s">
        <v>404</v>
      </c>
      <c r="J81" s="20" t="s">
        <v>404</v>
      </c>
      <c r="K81" s="18" t="s">
        <v>404</v>
      </c>
      <c r="L81" s="20" t="s">
        <v>404</v>
      </c>
      <c r="M81" s="18" t="s">
        <v>404</v>
      </c>
      <c r="N81" s="20" t="s">
        <v>404</v>
      </c>
      <c r="O81" s="18" t="s">
        <v>404</v>
      </c>
      <c r="P81" s="20" t="s">
        <v>404</v>
      </c>
      <c r="Q81" s="18" t="s">
        <v>404</v>
      </c>
      <c r="R81" s="20" t="s">
        <v>404</v>
      </c>
      <c r="S81" s="18" t="n">
        <v>505.675185</v>
      </c>
      <c r="T81" s="20" t="n">
        <v>7.77493105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679</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501.46030447</v>
      </c>
      <c r="F7" s="20" t="n">
        <v>2.49858673</v>
      </c>
      <c r="G7" s="18" t="n">
        <v>510.50155791</v>
      </c>
      <c r="H7" s="20" t="n">
        <v>6.55645572</v>
      </c>
      <c r="I7" s="18" t="n">
        <v>509.78570175</v>
      </c>
      <c r="J7" s="20" t="n">
        <v>6.13603753</v>
      </c>
      <c r="K7" s="18" t="s">
        <v>404</v>
      </c>
      <c r="L7" s="20" t="s">
        <v>404</v>
      </c>
      <c r="M7" s="18" t="s">
        <v>404</v>
      </c>
      <c r="N7" s="20" t="s">
        <v>404</v>
      </c>
      <c r="O7" s="18" t="s">
        <v>404</v>
      </c>
      <c r="P7" s="20" t="s">
        <v>404</v>
      </c>
      <c r="Q7" s="18" t="s">
        <v>404</v>
      </c>
      <c r="R7" s="20" t="s">
        <v>404</v>
      </c>
      <c r="S7" s="18" t="n">
        <v>493.53535174</v>
      </c>
      <c r="T7" s="20" t="n">
        <v>7.90986156</v>
      </c>
    </row>
    <row r="8" spans="1:20">
      <c r="A8" s="15" t="s">
        <v>405</v>
      </c>
      <c r="B8" s="17" t="n">
        <v>7007</v>
      </c>
      <c r="C8" s="18">
        <f>(0.0/B8*100)</f>
        <v/>
      </c>
      <c r="D8" s="19" t="n">
        <v>7007</v>
      </c>
      <c r="E8" s="18" t="n">
        <v>471.80317575</v>
      </c>
      <c r="F8" s="20" t="n">
        <v>11.30839009</v>
      </c>
      <c r="G8" s="18" t="n">
        <v>483.42932401</v>
      </c>
      <c r="H8" s="20" t="n">
        <v>10.94885408</v>
      </c>
      <c r="I8" s="18" t="n">
        <v>489.37518233</v>
      </c>
      <c r="J8" s="20" t="n">
        <v>4.82339818</v>
      </c>
      <c r="K8" s="18" t="s">
        <v>404</v>
      </c>
      <c r="L8" s="20" t="s">
        <v>404</v>
      </c>
      <c r="M8" s="18" t="s">
        <v>404</v>
      </c>
      <c r="N8" s="20" t="s">
        <v>404</v>
      </c>
      <c r="O8" s="18" t="s">
        <v>404</v>
      </c>
      <c r="P8" s="20" t="s">
        <v>404</v>
      </c>
      <c r="Q8" s="18" t="s">
        <v>404</v>
      </c>
      <c r="R8" s="20" t="s">
        <v>404</v>
      </c>
      <c r="S8" s="18" t="n">
        <v>503.6063495</v>
      </c>
      <c r="T8" s="20" t="n">
        <v>21.85345241</v>
      </c>
    </row>
    <row r="9" spans="1:20">
      <c r="A9" s="15" t="s">
        <v>406</v>
      </c>
      <c r="B9" s="17" t="n">
        <v>9651</v>
      </c>
      <c r="C9" s="18">
        <f>(200.0/B9*100)</f>
        <v/>
      </c>
      <c r="D9" s="19" t="n">
        <v>9451</v>
      </c>
      <c r="E9" s="18" t="n">
        <v>502.612084</v>
      </c>
      <c r="F9" s="20" t="n">
        <v>3.72562328</v>
      </c>
      <c r="G9" s="18" t="n">
        <v>517.93815416</v>
      </c>
      <c r="H9" s="20" t="n">
        <v>13.30748214</v>
      </c>
      <c r="I9" s="18" t="n">
        <v>478.03117985</v>
      </c>
      <c r="J9" s="20" t="n">
        <v>10.4088668</v>
      </c>
      <c r="K9" s="18" t="s">
        <v>404</v>
      </c>
      <c r="L9" s="20" t="s">
        <v>404</v>
      </c>
      <c r="M9" s="18" t="s">
        <v>404</v>
      </c>
      <c r="N9" s="20" t="s">
        <v>404</v>
      </c>
      <c r="O9" s="18" t="s">
        <v>404</v>
      </c>
      <c r="P9" s="20" t="s">
        <v>404</v>
      </c>
      <c r="Q9" s="18" t="s">
        <v>404</v>
      </c>
      <c r="R9" s="20" t="s">
        <v>404</v>
      </c>
      <c r="S9" s="18" t="n">
        <v>483.84054948</v>
      </c>
      <c r="T9" s="20" t="n">
        <v>10.86932603</v>
      </c>
    </row>
    <row r="10" spans="1:20">
      <c r="A10" s="15" t="s">
        <v>407</v>
      </c>
      <c r="B10" s="17" t="n">
        <v>20058</v>
      </c>
      <c r="C10" s="18">
        <f>(3112.0/B10*100)</f>
        <v/>
      </c>
      <c r="D10" s="19" t="n">
        <v>16946</v>
      </c>
      <c r="E10" s="18" t="n">
        <v>526.97306952</v>
      </c>
      <c r="F10" s="20" t="n">
        <v>3.79083946</v>
      </c>
      <c r="G10" s="18" t="n">
        <v>535.61887617</v>
      </c>
      <c r="H10" s="20" t="n">
        <v>7.97498</v>
      </c>
      <c r="I10" s="18" t="n">
        <v>523.9598929799999</v>
      </c>
      <c r="J10" s="20" t="n">
        <v>4.23724135</v>
      </c>
      <c r="K10" s="18" t="s">
        <v>404</v>
      </c>
      <c r="L10" s="20" t="s">
        <v>404</v>
      </c>
      <c r="M10" s="18" t="s">
        <v>404</v>
      </c>
      <c r="N10" s="20" t="s">
        <v>404</v>
      </c>
      <c r="O10" s="18" t="s">
        <v>404</v>
      </c>
      <c r="P10" s="20" t="s">
        <v>404</v>
      </c>
      <c r="Q10" s="18" t="s">
        <v>404</v>
      </c>
      <c r="R10" s="20" t="s">
        <v>404</v>
      </c>
      <c r="S10" s="18" t="n">
        <v>543.28980546</v>
      </c>
      <c r="T10" s="20" t="n">
        <v>10.63706212</v>
      </c>
    </row>
    <row r="11" spans="1:20">
      <c r="A11" s="15" t="s">
        <v>408</v>
      </c>
      <c r="B11" s="17" t="n">
        <v>7053</v>
      </c>
      <c r="C11" s="18">
        <f>(212.0/B11*100)</f>
        <v/>
      </c>
      <c r="D11" s="19" t="n">
        <v>6841</v>
      </c>
      <c r="E11" s="18" t="n">
        <v>458.97834394</v>
      </c>
      <c r="F11" s="20" t="n">
        <v>5.05405046</v>
      </c>
      <c r="G11" s="18" t="n">
        <v>470.77906772</v>
      </c>
      <c r="H11" s="20" t="n">
        <v>6.8908364</v>
      </c>
      <c r="I11" s="18" t="n">
        <v>449.55559824</v>
      </c>
      <c r="J11" s="20" t="n">
        <v>7.42161669</v>
      </c>
      <c r="K11" s="18" t="s">
        <v>404</v>
      </c>
      <c r="L11" s="20" t="s">
        <v>404</v>
      </c>
      <c r="M11" s="18" t="s">
        <v>404</v>
      </c>
      <c r="N11" s="20" t="s">
        <v>404</v>
      </c>
      <c r="O11" s="18" t="s">
        <v>404</v>
      </c>
      <c r="P11" s="20" t="s">
        <v>404</v>
      </c>
      <c r="Q11" s="18" t="s">
        <v>404</v>
      </c>
      <c r="R11" s="20" t="s">
        <v>404</v>
      </c>
      <c r="S11" s="18" t="n">
        <v>437.75034288</v>
      </c>
      <c r="T11" s="20" t="n">
        <v>13.48415317</v>
      </c>
    </row>
    <row r="12" spans="1:20">
      <c r="A12" s="15" t="s">
        <v>409</v>
      </c>
      <c r="B12" s="17" t="n">
        <v>6894</v>
      </c>
      <c r="C12" s="18">
        <f>(106.0/B12*100)</f>
        <v/>
      </c>
      <c r="D12" s="19" t="n">
        <v>6788</v>
      </c>
      <c r="E12" s="18" t="n">
        <v>491.78814692</v>
      </c>
      <c r="F12" s="20" t="n">
        <v>5.68121157</v>
      </c>
      <c r="G12" s="18" t="n">
        <v>484.0576108</v>
      </c>
      <c r="H12" s="20" t="n">
        <v>6.48279671</v>
      </c>
      <c r="I12" s="18" t="n">
        <v>485.78970411</v>
      </c>
      <c r="J12" s="20" t="n">
        <v>5.87265646</v>
      </c>
      <c r="K12" s="18" t="s">
        <v>404</v>
      </c>
      <c r="L12" s="20" t="s">
        <v>404</v>
      </c>
      <c r="M12" s="18" t="s">
        <v>404</v>
      </c>
      <c r="N12" s="20" t="s">
        <v>404</v>
      </c>
      <c r="O12" s="18" t="s">
        <v>404</v>
      </c>
      <c r="P12" s="20" t="s">
        <v>404</v>
      </c>
      <c r="Q12" s="18" t="s">
        <v>404</v>
      </c>
      <c r="R12" s="20" t="s">
        <v>404</v>
      </c>
      <c r="S12" s="18" t="n">
        <v>474.65081265</v>
      </c>
      <c r="T12" s="20" t="n">
        <v>27.52885239</v>
      </c>
    </row>
    <row r="13" spans="1:20">
      <c r="A13" s="15" t="s">
        <v>410</v>
      </c>
      <c r="B13" s="17" t="n">
        <v>7161</v>
      </c>
      <c r="C13" s="18">
        <f>(1175.0/B13*100)</f>
        <v/>
      </c>
      <c r="D13" s="19" t="n">
        <v>5986</v>
      </c>
      <c r="E13" s="18" t="n">
        <v>499.46644582</v>
      </c>
      <c r="F13" s="20" t="n">
        <v>3.2662998</v>
      </c>
      <c r="G13" s="18" t="n">
        <v>521.91596566</v>
      </c>
      <c r="H13" s="20" t="n">
        <v>11.89631637</v>
      </c>
      <c r="I13" s="18" t="n">
        <v>493.88681995</v>
      </c>
      <c r="J13" s="20" t="n">
        <v>5.76068147</v>
      </c>
      <c r="K13" s="18" t="s">
        <v>404</v>
      </c>
      <c r="L13" s="20" t="s">
        <v>404</v>
      </c>
      <c r="M13" s="18" t="s">
        <v>404</v>
      </c>
      <c r="N13" s="20" t="s">
        <v>404</v>
      </c>
      <c r="O13" s="18" t="s">
        <v>404</v>
      </c>
      <c r="P13" s="20" t="s">
        <v>404</v>
      </c>
      <c r="Q13" s="18" t="s">
        <v>404</v>
      </c>
      <c r="R13" s="20" t="s">
        <v>404</v>
      </c>
      <c r="S13" s="18" t="n">
        <v>508.09048748</v>
      </c>
      <c r="T13" s="20" t="n">
        <v>8.53713265</v>
      </c>
    </row>
    <row r="14" spans="1:20">
      <c r="A14" s="15" t="s">
        <v>411</v>
      </c>
      <c r="B14" s="17" t="n">
        <v>5587</v>
      </c>
      <c r="C14" s="18">
        <f>(0.0/B14*100)</f>
        <v/>
      </c>
      <c r="D14" s="19" t="n">
        <v>5587</v>
      </c>
      <c r="E14" s="18" t="n">
        <v>519.54407314</v>
      </c>
      <c r="F14" s="20" t="n">
        <v>2.51903933</v>
      </c>
      <c r="G14" s="18" t="n">
        <v>518.5335479300001</v>
      </c>
      <c r="H14" s="20" t="n">
        <v>9.927500609999999</v>
      </c>
      <c r="I14" s="18" t="n">
        <v>514.19754912</v>
      </c>
      <c r="J14" s="20" t="n">
        <v>5.60270976</v>
      </c>
      <c r="K14" s="18" t="s">
        <v>404</v>
      </c>
      <c r="L14" s="20" t="s">
        <v>404</v>
      </c>
      <c r="M14" s="18" t="s">
        <v>404</v>
      </c>
      <c r="N14" s="20" t="s">
        <v>404</v>
      </c>
      <c r="O14" s="18" t="s">
        <v>404</v>
      </c>
      <c r="P14" s="20" t="s">
        <v>404</v>
      </c>
      <c r="Q14" s="18" t="s">
        <v>404</v>
      </c>
      <c r="R14" s="20" t="s">
        <v>404</v>
      </c>
      <c r="S14" s="18" t="n">
        <v>525.66745567</v>
      </c>
      <c r="T14" s="20" t="n">
        <v>25.20637217</v>
      </c>
    </row>
    <row r="15" spans="1:20">
      <c r="A15" s="15" t="s">
        <v>412</v>
      </c>
      <c r="B15" s="17" t="n">
        <v>5882</v>
      </c>
      <c r="C15" s="18">
        <f>(0.0/B15*100)</f>
        <v/>
      </c>
      <c r="D15" s="19" t="n">
        <v>5882</v>
      </c>
      <c r="E15" s="18" t="n">
        <v>527.55506593</v>
      </c>
      <c r="F15" s="20" t="n">
        <v>4.14546932</v>
      </c>
      <c r="G15" s="18" t="n">
        <v>516.52011424</v>
      </c>
      <c r="H15" s="20" t="n">
        <v>6.86474131</v>
      </c>
      <c r="I15" s="18" t="n">
        <v>528.8871966299999</v>
      </c>
      <c r="J15" s="20" t="n">
        <v>4.05770811</v>
      </c>
      <c r="K15" s="18" t="s">
        <v>404</v>
      </c>
      <c r="L15" s="20" t="s">
        <v>404</v>
      </c>
      <c r="M15" s="18" t="s">
        <v>404</v>
      </c>
      <c r="N15" s="20" t="s">
        <v>404</v>
      </c>
      <c r="O15" s="18" t="s">
        <v>404</v>
      </c>
      <c r="P15" s="20" t="s">
        <v>404</v>
      </c>
      <c r="Q15" s="18" t="s">
        <v>404</v>
      </c>
      <c r="R15" s="20" t="s">
        <v>404</v>
      </c>
      <c r="S15" s="18" t="n">
        <v>520.27542927</v>
      </c>
      <c r="T15" s="20" t="n">
        <v>18.04580741</v>
      </c>
    </row>
    <row r="16" spans="1:20">
      <c r="A16" s="15" t="s">
        <v>413</v>
      </c>
      <c r="B16" s="17" t="n">
        <v>6108</v>
      </c>
      <c r="C16" s="18">
        <f>(495.0/B16*100)</f>
        <v/>
      </c>
      <c r="D16" s="19" t="n">
        <v>5613</v>
      </c>
      <c r="E16" s="18" t="n">
        <v>490.63822313</v>
      </c>
      <c r="F16" s="20" t="n">
        <v>5.89480359</v>
      </c>
      <c r="G16" s="18" t="n">
        <v>496.91446949</v>
      </c>
      <c r="H16" s="20" t="n">
        <v>35.76778101</v>
      </c>
      <c r="I16" s="18" t="n">
        <v>519.9119720800001</v>
      </c>
      <c r="J16" s="20" t="n">
        <v>5.38878043</v>
      </c>
      <c r="K16" s="18" t="s">
        <v>404</v>
      </c>
      <c r="L16" s="20" t="s">
        <v>404</v>
      </c>
      <c r="M16" s="18" t="s">
        <v>404</v>
      </c>
      <c r="N16" s="20" t="s">
        <v>404</v>
      </c>
      <c r="O16" s="18" t="s">
        <v>404</v>
      </c>
      <c r="P16" s="20" t="s">
        <v>404</v>
      </c>
      <c r="Q16" s="18" t="s">
        <v>404</v>
      </c>
      <c r="R16" s="20" t="s">
        <v>404</v>
      </c>
      <c r="S16" s="18" t="n">
        <v>476.19683146</v>
      </c>
      <c r="T16" s="20" t="n">
        <v>25.21316506</v>
      </c>
    </row>
    <row r="17" spans="1:20">
      <c r="A17" s="15" t="s">
        <v>414</v>
      </c>
      <c r="B17" s="17" t="n">
        <v>6504</v>
      </c>
      <c r="C17" s="18">
        <f>(1325.0/B17*100)</f>
        <v/>
      </c>
      <c r="D17" s="19" t="n">
        <v>5179</v>
      </c>
      <c r="E17" s="18" t="n">
        <v>509.58493465</v>
      </c>
      <c r="F17" s="20" t="n">
        <v>5.35536569</v>
      </c>
      <c r="G17" s="18" t="n">
        <v>535.9611125599999</v>
      </c>
      <c r="H17" s="20" t="n">
        <v>22.45393098</v>
      </c>
      <c r="I17" s="18" t="n">
        <v>496.86119702</v>
      </c>
      <c r="J17" s="20" t="n">
        <v>8.75005893</v>
      </c>
      <c r="K17" s="18" t="s">
        <v>404</v>
      </c>
      <c r="L17" s="20" t="s">
        <v>404</v>
      </c>
      <c r="M17" s="18" t="s">
        <v>404</v>
      </c>
      <c r="N17" s="20" t="s">
        <v>404</v>
      </c>
      <c r="O17" s="18" t="s">
        <v>404</v>
      </c>
      <c r="P17" s="20" t="s">
        <v>404</v>
      </c>
      <c r="Q17" s="18" t="s">
        <v>404</v>
      </c>
      <c r="R17" s="20" t="s">
        <v>404</v>
      </c>
      <c r="S17" s="18" t="n">
        <v>543.34094103</v>
      </c>
      <c r="T17" s="20" t="n">
        <v>14.53577355</v>
      </c>
    </row>
    <row r="18" spans="1:20">
      <c r="A18" s="15" t="s">
        <v>415</v>
      </c>
      <c r="B18" s="17" t="n">
        <v>5532</v>
      </c>
      <c r="C18" s="18">
        <f>(0.0/B18*100)</f>
        <v/>
      </c>
      <c r="D18" s="19" t="n">
        <v>5532</v>
      </c>
      <c r="E18" s="18" t="n">
        <v>474.41007338</v>
      </c>
      <c r="F18" s="20" t="n">
        <v>13.73438796</v>
      </c>
      <c r="G18" s="18" t="n">
        <v>465.35183919</v>
      </c>
      <c r="H18" s="20" t="n">
        <v>24.35079277</v>
      </c>
      <c r="I18" s="18" t="n">
        <v>465.80538073</v>
      </c>
      <c r="J18" s="20" t="n">
        <v>5.35129708</v>
      </c>
      <c r="K18" s="18" t="s">
        <v>404</v>
      </c>
      <c r="L18" s="20" t="s">
        <v>404</v>
      </c>
      <c r="M18" s="18" t="s">
        <v>404</v>
      </c>
      <c r="N18" s="20" t="s">
        <v>404</v>
      </c>
      <c r="O18" s="18" t="s">
        <v>404</v>
      </c>
      <c r="P18" s="20" t="s">
        <v>404</v>
      </c>
      <c r="Q18" s="18" t="s">
        <v>404</v>
      </c>
      <c r="R18" s="20" t="s">
        <v>404</v>
      </c>
      <c r="S18" s="18" t="n">
        <v>478.0886911</v>
      </c>
      <c r="T18" s="20" t="n">
        <v>12.38196413</v>
      </c>
    </row>
    <row r="19" spans="1:20">
      <c r="A19" s="15" t="s">
        <v>416</v>
      </c>
      <c r="B19" s="17" t="n">
        <v>5658</v>
      </c>
      <c r="C19" s="18">
        <f>(327.0/B19*100)</f>
        <v/>
      </c>
      <c r="D19" s="19" t="n">
        <v>5331</v>
      </c>
      <c r="E19" s="18" t="n">
        <v>475.65447435</v>
      </c>
      <c r="F19" s="20" t="n">
        <v>5.26724528</v>
      </c>
      <c r="G19" s="18" t="n">
        <v>481.08116119</v>
      </c>
      <c r="H19" s="20" t="n">
        <v>17.51977003</v>
      </c>
      <c r="I19" s="18" t="n">
        <v>446.86195624</v>
      </c>
      <c r="J19" s="20" t="n">
        <v>9.560642509999999</v>
      </c>
      <c r="K19" s="18" t="s">
        <v>404</v>
      </c>
      <c r="L19" s="20" t="s">
        <v>404</v>
      </c>
      <c r="M19" s="18" t="s">
        <v>404</v>
      </c>
      <c r="N19" s="20" t="s">
        <v>404</v>
      </c>
      <c r="O19" s="18" t="s">
        <v>404</v>
      </c>
      <c r="P19" s="20" t="s">
        <v>404</v>
      </c>
      <c r="Q19" s="18" t="s">
        <v>404</v>
      </c>
      <c r="R19" s="20" t="s">
        <v>404</v>
      </c>
      <c r="S19" s="18" t="n">
        <v>503.49679317</v>
      </c>
      <c r="T19" s="20" t="n">
        <v>18.77030291</v>
      </c>
    </row>
    <row r="20" spans="1:20">
      <c r="A20" s="15" t="s">
        <v>417</v>
      </c>
      <c r="B20" s="17" t="n">
        <v>3371</v>
      </c>
      <c r="C20" s="18">
        <f>(24.0/B20*100)</f>
        <v/>
      </c>
      <c r="D20" s="19" t="n">
        <v>3347</v>
      </c>
      <c r="E20" s="18" t="n">
        <v>480.26626581</v>
      </c>
      <c r="F20" s="20" t="n">
        <v>2.15126481</v>
      </c>
      <c r="G20" s="18" t="n">
        <v>497.27785888</v>
      </c>
      <c r="H20" s="20" t="n">
        <v>6.85708067</v>
      </c>
      <c r="I20" s="18" t="n">
        <v>477.76967086</v>
      </c>
      <c r="J20" s="20" t="n">
        <v>6.80522839</v>
      </c>
      <c r="K20" s="18" t="s">
        <v>404</v>
      </c>
      <c r="L20" s="20" t="s">
        <v>404</v>
      </c>
      <c r="M20" s="18" t="s">
        <v>404</v>
      </c>
      <c r="N20" s="20" t="s">
        <v>404</v>
      </c>
      <c r="O20" s="18" t="s">
        <v>404</v>
      </c>
      <c r="P20" s="20" t="s">
        <v>404</v>
      </c>
      <c r="Q20" s="18" t="s">
        <v>404</v>
      </c>
      <c r="R20" s="20" t="s">
        <v>404</v>
      </c>
      <c r="S20" s="18" t="n">
        <v>479.48701591</v>
      </c>
      <c r="T20" s="20" t="n">
        <v>10.95855544</v>
      </c>
    </row>
    <row r="21" spans="1:20">
      <c r="A21" s="15" t="s">
        <v>418</v>
      </c>
      <c r="B21" s="17" t="n">
        <v>5741</v>
      </c>
      <c r="C21" s="18">
        <f>(0.0/B21*100)</f>
        <v/>
      </c>
      <c r="D21" s="19" t="n">
        <v>5741</v>
      </c>
      <c r="E21" s="18" t="n">
        <v>518.79725292</v>
      </c>
      <c r="F21" s="20" t="n">
        <v>2.86494465</v>
      </c>
      <c r="G21" s="18" t="n">
        <v>532.24825475</v>
      </c>
      <c r="H21" s="20" t="n">
        <v>8.291485310000001</v>
      </c>
      <c r="I21" s="18" t="n">
        <v>543.68939124</v>
      </c>
      <c r="J21" s="20" t="n">
        <v>11.85505733</v>
      </c>
      <c r="K21" s="18" t="s">
        <v>404</v>
      </c>
      <c r="L21" s="20" t="s">
        <v>404</v>
      </c>
      <c r="M21" s="18" t="s">
        <v>404</v>
      </c>
      <c r="N21" s="20" t="s">
        <v>404</v>
      </c>
      <c r="O21" s="18" t="s">
        <v>404</v>
      </c>
      <c r="P21" s="20" t="s">
        <v>404</v>
      </c>
      <c r="Q21" s="18" t="s">
        <v>404</v>
      </c>
      <c r="R21" s="20" t="s">
        <v>404</v>
      </c>
      <c r="S21" s="18" t="n">
        <v>515.03291871</v>
      </c>
      <c r="T21" s="20" t="n">
        <v>7.38596152</v>
      </c>
    </row>
    <row r="22" spans="1:20">
      <c r="A22" s="15" t="s">
        <v>419</v>
      </c>
      <c r="B22" s="17" t="n">
        <v>6598</v>
      </c>
      <c r="C22" s="18">
        <f>(0.0/B22*100)</f>
        <v/>
      </c>
      <c r="D22" s="19" t="n">
        <v>6598</v>
      </c>
      <c r="E22" s="18" t="n">
        <v>477.91710829</v>
      </c>
      <c r="F22" s="20" t="n">
        <v>4.88764491</v>
      </c>
      <c r="G22" s="18" t="n">
        <v>494.30947157</v>
      </c>
      <c r="H22" s="20" t="n">
        <v>13.50870428</v>
      </c>
      <c r="I22" s="18" t="n">
        <v>467.21098433</v>
      </c>
      <c r="J22" s="20" t="n">
        <v>19.67438527</v>
      </c>
      <c r="K22" s="18" t="s">
        <v>404</v>
      </c>
      <c r="L22" s="20" t="s">
        <v>404</v>
      </c>
      <c r="M22" s="18" t="s">
        <v>404</v>
      </c>
      <c r="N22" s="20" t="s">
        <v>404</v>
      </c>
      <c r="O22" s="18" t="s">
        <v>404</v>
      </c>
      <c r="P22" s="20" t="s">
        <v>404</v>
      </c>
      <c r="Q22" s="18" t="s">
        <v>404</v>
      </c>
      <c r="R22" s="20" t="s">
        <v>404</v>
      </c>
      <c r="S22" s="18" t="n">
        <v>492.68528796</v>
      </c>
      <c r="T22" s="20" t="n">
        <v>35.41953286</v>
      </c>
    </row>
    <row r="23" spans="1:20">
      <c r="A23" s="15" t="s">
        <v>420</v>
      </c>
      <c r="B23" s="17" t="n">
        <v>11583</v>
      </c>
      <c r="C23" s="18">
        <f>(3194.0/B23*100)</f>
        <v/>
      </c>
      <c r="D23" s="19" t="n">
        <v>8389</v>
      </c>
      <c r="E23" s="18" t="n">
        <v>490.61883839</v>
      </c>
      <c r="F23" s="20" t="n">
        <v>8.90557941</v>
      </c>
      <c r="G23" s="18" t="n">
        <v>485.78678202</v>
      </c>
      <c r="H23" s="20" t="n">
        <v>16.73975086</v>
      </c>
      <c r="I23" s="18" t="n">
        <v>491.48671907</v>
      </c>
      <c r="J23" s="20" t="n">
        <v>5.32655534</v>
      </c>
      <c r="K23" s="18" t="s">
        <v>404</v>
      </c>
      <c r="L23" s="20" t="s">
        <v>404</v>
      </c>
      <c r="M23" s="18" t="s">
        <v>404</v>
      </c>
      <c r="N23" s="20" t="s">
        <v>404</v>
      </c>
      <c r="O23" s="18" t="s">
        <v>404</v>
      </c>
      <c r="P23" s="20" t="s">
        <v>404</v>
      </c>
      <c r="Q23" s="18" t="s">
        <v>404</v>
      </c>
      <c r="R23" s="20" t="s">
        <v>404</v>
      </c>
      <c r="S23" s="18" t="n">
        <v>468.31491047</v>
      </c>
      <c r="T23" s="20" t="n">
        <v>15.60304082</v>
      </c>
    </row>
    <row r="24" spans="1:20">
      <c r="A24" s="15" t="s">
        <v>421</v>
      </c>
      <c r="B24" s="17" t="n">
        <v>6647</v>
      </c>
      <c r="C24" s="18">
        <f>(0.0/B24*100)</f>
        <v/>
      </c>
      <c r="D24" s="19" t="n">
        <v>6647</v>
      </c>
      <c r="E24" s="18" t="n">
        <v>515.2716387299999</v>
      </c>
      <c r="F24" s="20" t="n">
        <v>4.62229707</v>
      </c>
      <c r="G24" s="18" t="n">
        <v>514.81363087</v>
      </c>
      <c r="H24" s="20" t="n">
        <v>8.16274685</v>
      </c>
      <c r="I24" s="18" t="n">
        <v>518.53162888</v>
      </c>
      <c r="J24" s="20" t="n">
        <v>8.765959349999999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515.16863688</v>
      </c>
      <c r="F25" s="20" t="n">
        <v>4.44199274</v>
      </c>
      <c r="G25" s="18" t="n">
        <v>527.68943402</v>
      </c>
      <c r="H25" s="20" t="n">
        <v>9.754331629999999</v>
      </c>
      <c r="I25" s="18" t="n">
        <v>515.18625036</v>
      </c>
      <c r="J25" s="20" t="n">
        <v>8.50332731</v>
      </c>
      <c r="K25" s="18" t="s">
        <v>404</v>
      </c>
      <c r="L25" s="20" t="s">
        <v>404</v>
      </c>
      <c r="M25" s="18" t="s">
        <v>404</v>
      </c>
      <c r="N25" s="20" t="s">
        <v>404</v>
      </c>
      <c r="O25" s="18" t="s">
        <v>404</v>
      </c>
      <c r="P25" s="20" t="s">
        <v>404</v>
      </c>
      <c r="Q25" s="18" t="s">
        <v>404</v>
      </c>
      <c r="R25" s="20" t="s">
        <v>404</v>
      </c>
      <c r="S25" s="18" t="n">
        <v>543.9675</v>
      </c>
      <c r="T25" s="20" t="n">
        <v>8.8606499</v>
      </c>
    </row>
    <row r="26" spans="1:20">
      <c r="A26" s="15" t="s">
        <v>423</v>
      </c>
      <c r="B26" s="17" t="n">
        <v>4869</v>
      </c>
      <c r="C26" s="18">
        <f>(11.0/B26*100)</f>
        <v/>
      </c>
      <c r="D26" s="19" t="n">
        <v>4858</v>
      </c>
      <c r="E26" s="18" t="n">
        <v>487.74556462</v>
      </c>
      <c r="F26" s="20" t="n">
        <v>1.91685665</v>
      </c>
      <c r="G26" s="18" t="n">
        <v>493.73847553</v>
      </c>
      <c r="H26" s="20" t="n">
        <v>13.33729633</v>
      </c>
      <c r="I26" s="18" t="n">
        <v>493.67266341</v>
      </c>
      <c r="J26" s="20" t="n">
        <v>7.60329304</v>
      </c>
      <c r="K26" s="18" t="s">
        <v>404</v>
      </c>
      <c r="L26" s="20" t="s">
        <v>404</v>
      </c>
      <c r="M26" s="18" t="s">
        <v>404</v>
      </c>
      <c r="N26" s="20" t="s">
        <v>404</v>
      </c>
      <c r="O26" s="18" t="s">
        <v>404</v>
      </c>
      <c r="P26" s="20" t="s">
        <v>404</v>
      </c>
      <c r="Q26" s="18" t="s">
        <v>404</v>
      </c>
      <c r="R26" s="20" t="s">
        <v>404</v>
      </c>
      <c r="S26" s="18" t="n">
        <v>473.51818791</v>
      </c>
      <c r="T26" s="20" t="n">
        <v>11.12980717</v>
      </c>
    </row>
    <row r="27" spans="1:20">
      <c r="A27" s="15" t="s">
        <v>424</v>
      </c>
      <c r="B27" s="17" t="n">
        <v>5299</v>
      </c>
      <c r="C27" s="18">
        <f>(0.0/B27*100)</f>
        <v/>
      </c>
      <c r="D27" s="19" t="n">
        <v>5299</v>
      </c>
      <c r="E27" s="18" t="n">
        <v>479.68485832</v>
      </c>
      <c r="F27" s="20" t="n">
        <v>1.63612127</v>
      </c>
      <c r="G27" s="18" t="n">
        <v>493.10659315</v>
      </c>
      <c r="H27" s="20" t="n">
        <v>4.23619182</v>
      </c>
      <c r="I27" s="18" t="n">
        <v>439.99215838</v>
      </c>
      <c r="J27" s="20" t="n">
        <v>6.58075607</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422.73772219</v>
      </c>
      <c r="F28" s="20" t="n">
        <v>3.37875188</v>
      </c>
      <c r="G28" s="18" t="n">
        <v>450.6579131</v>
      </c>
      <c r="H28" s="20" t="n">
        <v>12.93348099</v>
      </c>
      <c r="I28" s="18" t="n">
        <v>420.11689391</v>
      </c>
      <c r="J28" s="20" t="n">
        <v>5.38127301</v>
      </c>
      <c r="K28" s="18" t="s">
        <v>404</v>
      </c>
      <c r="L28" s="20" t="s">
        <v>404</v>
      </c>
      <c r="M28" s="18" t="s">
        <v>404</v>
      </c>
      <c r="N28" s="20" t="s">
        <v>404</v>
      </c>
      <c r="O28" s="18" t="s">
        <v>404</v>
      </c>
      <c r="P28" s="20" t="s">
        <v>404</v>
      </c>
      <c r="Q28" s="18" t="s">
        <v>404</v>
      </c>
      <c r="R28" s="20" t="s">
        <v>404</v>
      </c>
      <c r="S28" s="18" t="n">
        <v>365.33548216</v>
      </c>
      <c r="T28" s="20" t="n">
        <v>21.9391623</v>
      </c>
    </row>
    <row r="29" spans="1:20">
      <c r="A29" s="15" t="s">
        <v>426</v>
      </c>
      <c r="B29" s="17" t="n">
        <v>5385</v>
      </c>
      <c r="C29" s="18">
        <f>(1123.0/B29*100)</f>
        <v/>
      </c>
      <c r="D29" s="19" t="n">
        <v>4262</v>
      </c>
      <c r="E29" s="18" t="n">
        <v>496.82721122</v>
      </c>
      <c r="F29" s="20" t="n">
        <v>8.799036620000001</v>
      </c>
      <c r="G29" s="18" t="n">
        <v>507.77580511</v>
      </c>
      <c r="H29" s="20" t="n">
        <v>12.79585383</v>
      </c>
      <c r="I29" s="18" t="n">
        <v>535.98677676</v>
      </c>
      <c r="J29" s="20" t="n">
        <v>15.7023398</v>
      </c>
      <c r="K29" s="18" t="s">
        <v>404</v>
      </c>
      <c r="L29" s="20" t="s">
        <v>404</v>
      </c>
      <c r="M29" s="18" t="s">
        <v>404</v>
      </c>
      <c r="N29" s="20" t="s">
        <v>404</v>
      </c>
      <c r="O29" s="18" t="s">
        <v>404</v>
      </c>
      <c r="P29" s="20" t="s">
        <v>404</v>
      </c>
      <c r="Q29" s="18" t="s">
        <v>404</v>
      </c>
      <c r="R29" s="20" t="s">
        <v>404</v>
      </c>
      <c r="S29" s="18" t="n">
        <v>490.81424904</v>
      </c>
      <c r="T29" s="20" t="n">
        <v>11.17318834</v>
      </c>
    </row>
    <row r="30" spans="1:20">
      <c r="A30" s="15" t="s">
        <v>427</v>
      </c>
      <c r="B30" s="17" t="n">
        <v>4520</v>
      </c>
      <c r="C30" s="18">
        <f>(1076.0/B30*100)</f>
        <v/>
      </c>
      <c r="D30" s="19" t="n">
        <v>3444</v>
      </c>
      <c r="E30" s="18" t="n">
        <v>512.18735349</v>
      </c>
      <c r="F30" s="20" t="n">
        <v>3.16174744</v>
      </c>
      <c r="G30" s="18" t="n">
        <v>504.3186918</v>
      </c>
      <c r="H30" s="20" t="n">
        <v>15.79182088</v>
      </c>
      <c r="I30" s="18" t="n">
        <v>486.62779657</v>
      </c>
      <c r="J30" s="20" t="n">
        <v>32.60292281</v>
      </c>
      <c r="K30" s="18" t="s">
        <v>404</v>
      </c>
      <c r="L30" s="20" t="s">
        <v>404</v>
      </c>
      <c r="M30" s="18" t="s">
        <v>404</v>
      </c>
      <c r="N30" s="20" t="s">
        <v>404</v>
      </c>
      <c r="O30" s="18" t="s">
        <v>404</v>
      </c>
      <c r="P30" s="20" t="s">
        <v>404</v>
      </c>
      <c r="Q30" s="18" t="s">
        <v>404</v>
      </c>
      <c r="R30" s="20" t="s">
        <v>404</v>
      </c>
      <c r="S30" s="18" t="n">
        <v>466.27942076</v>
      </c>
      <c r="T30" s="20" t="n">
        <v>11.42206963</v>
      </c>
    </row>
    <row r="31" spans="1:20">
      <c r="A31" s="15" t="s">
        <v>428</v>
      </c>
      <c r="B31" s="17" t="n">
        <v>5456</v>
      </c>
      <c r="C31" s="18">
        <f>(502.0/B31*100)</f>
        <v/>
      </c>
      <c r="D31" s="19" t="n">
        <v>4954</v>
      </c>
      <c r="E31" s="18" t="n">
        <v>514.3384602</v>
      </c>
      <c r="F31" s="20" t="n">
        <v>3.66156442</v>
      </c>
      <c r="G31" s="18" t="n">
        <v>488.16011603</v>
      </c>
      <c r="H31" s="20" t="n">
        <v>11.34559895</v>
      </c>
      <c r="I31" s="18" t="n">
        <v>515.82111259</v>
      </c>
      <c r="J31" s="20" t="n">
        <v>4.54131882</v>
      </c>
      <c r="K31" s="18" t="s">
        <v>404</v>
      </c>
      <c r="L31" s="20" t="s">
        <v>404</v>
      </c>
      <c r="M31" s="18" t="s">
        <v>404</v>
      </c>
      <c r="N31" s="20" t="s">
        <v>404</v>
      </c>
      <c r="O31" s="18" t="s">
        <v>404</v>
      </c>
      <c r="P31" s="20" t="s">
        <v>404</v>
      </c>
      <c r="Q31" s="18" t="s">
        <v>404</v>
      </c>
      <c r="R31" s="20" t="s">
        <v>404</v>
      </c>
      <c r="S31" s="18" t="n">
        <v>511.69435428</v>
      </c>
      <c r="T31" s="20" t="n">
        <v>9.434759809999999</v>
      </c>
    </row>
    <row r="32" spans="1:20">
      <c r="A32" s="15" t="s">
        <v>429</v>
      </c>
      <c r="B32" s="17" t="n">
        <v>4478</v>
      </c>
      <c r="C32" s="18">
        <f>(0.0/B32*100)</f>
        <v/>
      </c>
      <c r="D32" s="19" t="n">
        <v>4478</v>
      </c>
      <c r="E32" s="18" t="n">
        <v>504.13007909</v>
      </c>
      <c r="F32" s="20" t="n">
        <v>2.73263998</v>
      </c>
      <c r="G32" s="18" t="n">
        <v>528.22684212</v>
      </c>
      <c r="H32" s="20" t="n">
        <v>23.53920137</v>
      </c>
      <c r="I32" s="18" t="n">
        <v>513.27090127</v>
      </c>
      <c r="J32" s="20" t="n">
        <v>9.01631662</v>
      </c>
      <c r="K32" s="18" t="s">
        <v>404</v>
      </c>
      <c r="L32" s="20" t="s">
        <v>404</v>
      </c>
      <c r="M32" s="18" t="s">
        <v>404</v>
      </c>
      <c r="N32" s="20" t="s">
        <v>404</v>
      </c>
      <c r="O32" s="18" t="s">
        <v>404</v>
      </c>
      <c r="P32" s="20" t="s">
        <v>404</v>
      </c>
      <c r="Q32" s="18" t="s">
        <v>404</v>
      </c>
      <c r="R32" s="20" t="s">
        <v>404</v>
      </c>
      <c r="S32" s="18" t="n">
        <v>538.03708553</v>
      </c>
      <c r="T32" s="20" t="n">
        <v>11.06818337</v>
      </c>
    </row>
    <row r="33" spans="1:20">
      <c r="A33" s="15" t="s">
        <v>430</v>
      </c>
      <c r="B33" s="17" t="n">
        <v>7325</v>
      </c>
      <c r="C33" s="18">
        <f>(29.0/B33*100)</f>
        <v/>
      </c>
      <c r="D33" s="19" t="n">
        <v>7296</v>
      </c>
      <c r="E33" s="18" t="n">
        <v>500.07523069</v>
      </c>
      <c r="F33" s="20" t="n">
        <v>2.88368805</v>
      </c>
      <c r="G33" s="18" t="n">
        <v>460.59992717</v>
      </c>
      <c r="H33" s="20" t="n">
        <v>13.73507268</v>
      </c>
      <c r="I33" s="18" t="n">
        <v>475.07237169</v>
      </c>
      <c r="J33" s="20" t="n">
        <v>15.96842415</v>
      </c>
      <c r="K33" s="18" t="s">
        <v>404</v>
      </c>
      <c r="L33" s="20" t="s">
        <v>404</v>
      </c>
      <c r="M33" s="18" t="s">
        <v>404</v>
      </c>
      <c r="N33" s="20" t="s">
        <v>404</v>
      </c>
      <c r="O33" s="18" t="s">
        <v>404</v>
      </c>
      <c r="P33" s="20" t="s">
        <v>404</v>
      </c>
      <c r="Q33" s="18" t="s">
        <v>404</v>
      </c>
      <c r="R33" s="20" t="s">
        <v>404</v>
      </c>
      <c r="S33" s="18" t="n">
        <v>472.38580464</v>
      </c>
      <c r="T33" s="20" t="n">
        <v>11.86033294</v>
      </c>
    </row>
    <row r="34" spans="1:20">
      <c r="A34" s="15" t="s">
        <v>431</v>
      </c>
      <c r="B34" s="17" t="n">
        <v>6350</v>
      </c>
      <c r="C34" s="18">
        <f>(0.0/B34*100)</f>
        <v/>
      </c>
      <c r="D34" s="19" t="n">
        <v>6350</v>
      </c>
      <c r="E34" s="18" t="n">
        <v>463.78682432</v>
      </c>
      <c r="F34" s="20" t="n">
        <v>6.75321213</v>
      </c>
      <c r="G34" s="18" t="n">
        <v>435.36144786</v>
      </c>
      <c r="H34" s="20" t="n">
        <v>10.92744378</v>
      </c>
      <c r="I34" s="18" t="n">
        <v>447.58913193</v>
      </c>
      <c r="J34" s="20" t="n">
        <v>7.22193925</v>
      </c>
      <c r="K34" s="18" t="s">
        <v>404</v>
      </c>
      <c r="L34" s="20" t="s">
        <v>404</v>
      </c>
      <c r="M34" s="18" t="s">
        <v>404</v>
      </c>
      <c r="N34" s="20" t="s">
        <v>404</v>
      </c>
      <c r="O34" s="18" t="s">
        <v>404</v>
      </c>
      <c r="P34" s="20" t="s">
        <v>404</v>
      </c>
      <c r="Q34" s="18" t="s">
        <v>404</v>
      </c>
      <c r="R34" s="20" t="s">
        <v>404</v>
      </c>
      <c r="S34" s="18" t="n">
        <v>438.47026506</v>
      </c>
      <c r="T34" s="20" t="n">
        <v>30.11349434</v>
      </c>
    </row>
    <row r="35" spans="1:20">
      <c r="A35" s="15" t="s">
        <v>432</v>
      </c>
      <c r="B35" s="17" t="n">
        <v>6406</v>
      </c>
      <c r="C35" s="18">
        <f>(443.0/B35*100)</f>
        <v/>
      </c>
      <c r="D35" s="19" t="n">
        <v>5963</v>
      </c>
      <c r="E35" s="18" t="n">
        <v>487.64089606</v>
      </c>
      <c r="F35" s="20" t="n">
        <v>2.42283357</v>
      </c>
      <c r="G35" s="18" t="n">
        <v>510.48107211</v>
      </c>
      <c r="H35" s="20" t="n">
        <v>3.39637587</v>
      </c>
      <c r="I35" s="18" t="n">
        <v>513.67050983</v>
      </c>
      <c r="J35" s="20" t="n">
        <v>2.06847596</v>
      </c>
      <c r="K35" s="18" t="s">
        <v>404</v>
      </c>
      <c r="L35" s="20" t="s">
        <v>404</v>
      </c>
      <c r="M35" s="18" t="s">
        <v>404</v>
      </c>
      <c r="N35" s="20" t="s">
        <v>404</v>
      </c>
      <c r="O35" s="18" t="s">
        <v>404</v>
      </c>
      <c r="P35" s="20" t="s">
        <v>404</v>
      </c>
      <c r="Q35" s="18" t="s">
        <v>404</v>
      </c>
      <c r="R35" s="20" t="s">
        <v>404</v>
      </c>
      <c r="S35" s="18" t="n">
        <v>508.89790018</v>
      </c>
      <c r="T35" s="20" t="n">
        <v>8.50834349</v>
      </c>
    </row>
    <row r="36" spans="1:20">
      <c r="A36" s="15" t="s">
        <v>433</v>
      </c>
      <c r="B36" s="17" t="n">
        <v>6736</v>
      </c>
      <c r="C36" s="18">
        <f>(10.0/B36*100)</f>
        <v/>
      </c>
      <c r="D36" s="19" t="n">
        <v>6726</v>
      </c>
      <c r="E36" s="18" t="n">
        <v>495.75667273</v>
      </c>
      <c r="F36" s="20" t="n">
        <v>3.26780389</v>
      </c>
      <c r="G36" s="18" t="n">
        <v>497.66303131</v>
      </c>
      <c r="H36" s="20" t="n">
        <v>7.22577169</v>
      </c>
      <c r="I36" s="18" t="n">
        <v>494.70587457</v>
      </c>
      <c r="J36" s="20" t="n">
        <v>5.76357763</v>
      </c>
      <c r="K36" s="18" t="s">
        <v>404</v>
      </c>
      <c r="L36" s="20" t="s">
        <v>404</v>
      </c>
      <c r="M36" s="18" t="s">
        <v>404</v>
      </c>
      <c r="N36" s="20" t="s">
        <v>404</v>
      </c>
      <c r="O36" s="18" t="s">
        <v>404</v>
      </c>
      <c r="P36" s="20" t="s">
        <v>404</v>
      </c>
      <c r="Q36" s="18" t="s">
        <v>404</v>
      </c>
      <c r="R36" s="20" t="s">
        <v>404</v>
      </c>
      <c r="S36" s="18" t="n">
        <v>480.89534494</v>
      </c>
      <c r="T36" s="20" t="n">
        <v>12.06239854</v>
      </c>
    </row>
    <row r="37" spans="1:20">
      <c r="A37" s="15" t="s">
        <v>434</v>
      </c>
      <c r="B37" s="17" t="n">
        <v>5458</v>
      </c>
      <c r="C37" s="18">
        <f>(0.0/B37*100)</f>
        <v/>
      </c>
      <c r="D37" s="19" t="n">
        <v>5458</v>
      </c>
      <c r="E37" s="18" t="n">
        <v>499.94404905</v>
      </c>
      <c r="F37" s="20" t="n">
        <v>4.75045418</v>
      </c>
      <c r="G37" s="18" t="n">
        <v>497.83905103</v>
      </c>
      <c r="H37" s="20" t="n">
        <v>8.566556800000001</v>
      </c>
      <c r="I37" s="18" t="n">
        <v>502.01922551</v>
      </c>
      <c r="J37" s="20" t="n">
        <v>5.36660606</v>
      </c>
      <c r="K37" s="18" t="s">
        <v>404</v>
      </c>
      <c r="L37" s="20" t="s">
        <v>404</v>
      </c>
      <c r="M37" s="18" t="s">
        <v>404</v>
      </c>
      <c r="N37" s="20" t="s">
        <v>404</v>
      </c>
      <c r="O37" s="18" t="s">
        <v>404</v>
      </c>
      <c r="P37" s="20" t="s">
        <v>404</v>
      </c>
      <c r="Q37" s="18" t="s">
        <v>404</v>
      </c>
      <c r="R37" s="20" t="s">
        <v>404</v>
      </c>
      <c r="S37" s="18" t="n">
        <v>485.90468154</v>
      </c>
      <c r="T37" s="20" t="n">
        <v>12.0491455</v>
      </c>
    </row>
    <row r="38" spans="1:20">
      <c r="A38" s="15" t="s">
        <v>435</v>
      </c>
      <c r="B38" s="17" t="n">
        <v>5860</v>
      </c>
      <c r="C38" s="18">
        <f>(268.0/B38*100)</f>
        <v/>
      </c>
      <c r="D38" s="19" t="n">
        <v>5592</v>
      </c>
      <c r="E38" s="18" t="n">
        <v>483.92139937</v>
      </c>
      <c r="F38" s="20" t="n">
        <v>4.33570263</v>
      </c>
      <c r="G38" s="18" t="n">
        <v>483.53497838</v>
      </c>
      <c r="H38" s="20" t="n">
        <v>12.56353487</v>
      </c>
      <c r="I38" s="18" t="n">
        <v>507.89179353</v>
      </c>
      <c r="J38" s="20" t="n">
        <v>8.10499248</v>
      </c>
      <c r="K38" s="18" t="s">
        <v>404</v>
      </c>
      <c r="L38" s="20" t="s">
        <v>404</v>
      </c>
      <c r="M38" s="18" t="s">
        <v>404</v>
      </c>
      <c r="N38" s="20" t="s">
        <v>404</v>
      </c>
      <c r="O38" s="18" t="s">
        <v>404</v>
      </c>
      <c r="P38" s="20" t="s">
        <v>404</v>
      </c>
      <c r="Q38" s="18" t="s">
        <v>404</v>
      </c>
      <c r="R38" s="20" t="s">
        <v>404</v>
      </c>
      <c r="S38" s="18" t="n">
        <v>520.39059839</v>
      </c>
      <c r="T38" s="20" t="n">
        <v>20.58459049</v>
      </c>
    </row>
    <row r="39" spans="1:20">
      <c r="A39" s="15" t="s">
        <v>436</v>
      </c>
      <c r="B39" s="17" t="n">
        <v>5895</v>
      </c>
      <c r="C39" s="18">
        <f>(0.0/B39*100)</f>
        <v/>
      </c>
      <c r="D39" s="19" t="n">
        <v>5895</v>
      </c>
      <c r="E39" s="18" t="n">
        <v>431.93000347</v>
      </c>
      <c r="F39" s="20" t="n">
        <v>5.22582159</v>
      </c>
      <c r="G39" s="18" t="n">
        <v>436.11213042</v>
      </c>
      <c r="H39" s="20" t="n">
        <v>12.24658327</v>
      </c>
      <c r="I39" s="18" t="n">
        <v>413.69185908</v>
      </c>
      <c r="J39" s="20" t="n">
        <v>10.83772863</v>
      </c>
      <c r="K39" s="18" t="s">
        <v>404</v>
      </c>
      <c r="L39" s="20" t="s">
        <v>404</v>
      </c>
      <c r="M39" s="18" t="s">
        <v>404</v>
      </c>
      <c r="N39" s="20" t="s">
        <v>404</v>
      </c>
      <c r="O39" s="18" t="s">
        <v>404</v>
      </c>
      <c r="P39" s="20" t="s">
        <v>404</v>
      </c>
      <c r="Q39" s="18" t="s">
        <v>404</v>
      </c>
      <c r="R39" s="20" t="s">
        <v>404</v>
      </c>
      <c r="S39" s="18" t="n">
        <v>383.95206583</v>
      </c>
      <c r="T39" s="20" t="n">
        <v>13.30578868</v>
      </c>
    </row>
    <row r="40" spans="1:20">
      <c r="A40" s="15" t="s">
        <v>437</v>
      </c>
      <c r="B40" s="17" t="n">
        <v>14157</v>
      </c>
      <c r="C40" s="18">
        <f>(2978.0/B40*100)</f>
        <v/>
      </c>
      <c r="D40" s="19" t="n">
        <v>11179</v>
      </c>
      <c r="E40" s="18" t="n">
        <v>503.34423903</v>
      </c>
      <c r="F40" s="20" t="n">
        <v>4.07598431</v>
      </c>
      <c r="G40" s="18" t="n">
        <v>494.66642147</v>
      </c>
      <c r="H40" s="20" t="n">
        <v>7.39080278</v>
      </c>
      <c r="I40" s="18" t="n">
        <v>514.08461813</v>
      </c>
      <c r="J40" s="20" t="n">
        <v>20.82660278</v>
      </c>
      <c r="K40" s="18" t="s">
        <v>404</v>
      </c>
      <c r="L40" s="20" t="s">
        <v>404</v>
      </c>
      <c r="M40" s="18" t="s">
        <v>404</v>
      </c>
      <c r="N40" s="20" t="s">
        <v>404</v>
      </c>
      <c r="O40" s="18" t="s">
        <v>404</v>
      </c>
      <c r="P40" s="20" t="s">
        <v>404</v>
      </c>
      <c r="Q40" s="18" t="s">
        <v>404</v>
      </c>
      <c r="R40" s="20" t="s">
        <v>404</v>
      </c>
      <c r="S40" s="18" t="n">
        <v>477.09773265</v>
      </c>
      <c r="T40" s="20" t="n">
        <v>16.08334701</v>
      </c>
    </row>
    <row r="41" spans="1:20">
      <c r="A41" s="15" t="s">
        <v>438</v>
      </c>
      <c r="B41" s="17" t="n">
        <v>5712</v>
      </c>
      <c r="C41" s="18">
        <f>(99.0/B41*100)</f>
        <v/>
      </c>
      <c r="D41" s="19" t="n">
        <v>5613</v>
      </c>
      <c r="E41" s="18" t="n">
        <v>492.65271031</v>
      </c>
      <c r="F41" s="20" t="n">
        <v>4.63653593</v>
      </c>
      <c r="G41" s="18" t="n">
        <v>508.85435845</v>
      </c>
      <c r="H41" s="20" t="n">
        <v>9.923127170000001</v>
      </c>
      <c r="I41" s="18" t="n">
        <v>514.59228419</v>
      </c>
      <c r="J41" s="20" t="n">
        <v>5.84889554</v>
      </c>
      <c r="K41" s="18" t="s">
        <v>404</v>
      </c>
      <c r="L41" s="20" t="s">
        <v>404</v>
      </c>
      <c r="M41" s="18" t="s">
        <v>404</v>
      </c>
      <c r="N41" s="20" t="s">
        <v>404</v>
      </c>
      <c r="O41" s="18" t="s">
        <v>404</v>
      </c>
      <c r="P41" s="20" t="s">
        <v>404</v>
      </c>
      <c r="Q41" s="18" t="s">
        <v>404</v>
      </c>
      <c r="R41" s="20" t="s">
        <v>404</v>
      </c>
      <c r="S41" s="18" t="n">
        <v>467.29984</v>
      </c>
      <c r="T41" s="20" t="n">
        <v>33.34948295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405.27992188</v>
      </c>
      <c r="F44" s="20" t="n">
        <v>4.7447853</v>
      </c>
      <c r="G44" s="18" t="n">
        <v>396.0134405</v>
      </c>
      <c r="H44" s="20" t="n">
        <v>11.59588747</v>
      </c>
      <c r="I44" s="18" t="n">
        <v>406.1471088</v>
      </c>
      <c r="J44" s="20" t="n">
        <v>19.13596766</v>
      </c>
      <c r="K44" s="18" t="s">
        <v>404</v>
      </c>
      <c r="L44" s="20" t="s">
        <v>404</v>
      </c>
      <c r="M44" s="18" t="s">
        <v>404</v>
      </c>
      <c r="N44" s="20" t="s">
        <v>404</v>
      </c>
      <c r="O44" s="18" t="s">
        <v>404</v>
      </c>
      <c r="P44" s="20" t="s">
        <v>404</v>
      </c>
      <c r="Q44" s="18" t="s">
        <v>404</v>
      </c>
      <c r="R44" s="20" t="s">
        <v>404</v>
      </c>
      <c r="S44" s="18" t="n">
        <v>419.18833586</v>
      </c>
      <c r="T44" s="20" t="n">
        <v>12.8091628</v>
      </c>
    </row>
    <row r="45" spans="1:20">
      <c r="A45" s="15" t="s">
        <v>442</v>
      </c>
      <c r="B45" s="17" t="n">
        <v>5519</v>
      </c>
      <c r="C45" s="18">
        <f>(0.0/B45*100)</f>
        <v/>
      </c>
      <c r="D45" s="19" t="n">
        <v>5519</v>
      </c>
      <c r="E45" s="18" t="n">
        <v>356.0866296</v>
      </c>
      <c r="F45" s="20" t="n">
        <v>5.96985758</v>
      </c>
      <c r="G45" s="18" t="n">
        <v>343.21070894</v>
      </c>
      <c r="H45" s="20" t="n">
        <v>8.8212119</v>
      </c>
      <c r="I45" s="18" t="n">
        <v>344.99293465</v>
      </c>
      <c r="J45" s="20" t="n">
        <v>4.69892936</v>
      </c>
      <c r="K45" s="18" t="s">
        <v>404</v>
      </c>
      <c r="L45" s="20" t="s">
        <v>404</v>
      </c>
      <c r="M45" s="18" t="s">
        <v>404</v>
      </c>
      <c r="N45" s="20" t="s">
        <v>404</v>
      </c>
      <c r="O45" s="18" t="s">
        <v>404</v>
      </c>
      <c r="P45" s="20" t="s">
        <v>404</v>
      </c>
      <c r="Q45" s="18" t="s">
        <v>404</v>
      </c>
      <c r="R45" s="20" t="s">
        <v>404</v>
      </c>
      <c r="S45" s="18" t="n">
        <v>349.09429388</v>
      </c>
      <c r="T45" s="20" t="n">
        <v>10.58750624</v>
      </c>
    </row>
    <row r="46" spans="1:20">
      <c r="A46" s="15" t="s">
        <v>443</v>
      </c>
      <c r="B46" s="17" t="n">
        <v>23141</v>
      </c>
      <c r="C46" s="18">
        <f>(4196.0/B46*100)</f>
        <v/>
      </c>
      <c r="D46" s="19" t="n">
        <v>18945</v>
      </c>
      <c r="E46" s="18" t="n">
        <v>402.80360367</v>
      </c>
      <c r="F46" s="20" t="n">
        <v>3.57831407</v>
      </c>
      <c r="G46" s="18" t="n">
        <v>456.83309152</v>
      </c>
      <c r="H46" s="20" t="n">
        <v>9.45260184</v>
      </c>
      <c r="I46" s="18" t="n">
        <v>439.0788169</v>
      </c>
      <c r="J46" s="20" t="n">
        <v>9.73153072</v>
      </c>
      <c r="K46" s="18" t="s">
        <v>404</v>
      </c>
      <c r="L46" s="20" t="s">
        <v>404</v>
      </c>
      <c r="M46" s="18" t="s">
        <v>404</v>
      </c>
      <c r="N46" s="20" t="s">
        <v>404</v>
      </c>
      <c r="O46" s="18" t="s">
        <v>404</v>
      </c>
      <c r="P46" s="20" t="s">
        <v>404</v>
      </c>
      <c r="Q46" s="18" t="s">
        <v>404</v>
      </c>
      <c r="R46" s="20" t="s">
        <v>404</v>
      </c>
      <c r="S46" s="18" t="n">
        <v>389.66449634</v>
      </c>
      <c r="T46" s="20" t="n">
        <v>12.1387873</v>
      </c>
    </row>
    <row r="47" spans="1:20">
      <c r="A47" s="15" t="s">
        <v>444</v>
      </c>
      <c r="B47" s="17" t="n">
        <v>5928</v>
      </c>
      <c r="C47" s="18">
        <f>(0.0/B47*100)</f>
        <v/>
      </c>
      <c r="D47" s="19" t="n">
        <v>5928</v>
      </c>
      <c r="E47" s="18" t="n">
        <v>428.3223583</v>
      </c>
      <c r="F47" s="20" t="n">
        <v>5.49781512</v>
      </c>
      <c r="G47" s="18" t="n">
        <v>412.74279856</v>
      </c>
      <c r="H47" s="20" t="n">
        <v>59.16137482</v>
      </c>
      <c r="I47" s="18" t="n">
        <v>466.98904016</v>
      </c>
      <c r="J47" s="20" t="n">
        <v>18.34547733</v>
      </c>
      <c r="K47" s="18" t="s">
        <v>404</v>
      </c>
      <c r="L47" s="20" t="s">
        <v>404</v>
      </c>
      <c r="M47" s="18" t="s">
        <v>404</v>
      </c>
      <c r="N47" s="20" t="s">
        <v>404</v>
      </c>
      <c r="O47" s="18" t="s">
        <v>404</v>
      </c>
      <c r="P47" s="20" t="s">
        <v>404</v>
      </c>
      <c r="Q47" s="18" t="s">
        <v>404</v>
      </c>
      <c r="R47" s="20" t="s">
        <v>404</v>
      </c>
      <c r="S47" s="18" t="n">
        <v>500.05786043</v>
      </c>
      <c r="T47" s="20" t="n">
        <v>32.13473212</v>
      </c>
    </row>
    <row r="48" spans="1:20">
      <c r="A48" s="15" t="s">
        <v>445</v>
      </c>
      <c r="B48" s="17" t="n">
        <v>9841</v>
      </c>
      <c r="C48" s="18">
        <f>(40.0/B48*100)</f>
        <v/>
      </c>
      <c r="D48" s="19" t="n">
        <v>9801</v>
      </c>
      <c r="E48" s="18" t="n">
        <v>505.06618209</v>
      </c>
      <c r="F48" s="20" t="n">
        <v>5.94978859</v>
      </c>
      <c r="G48" s="18" t="n">
        <v>497.65884818</v>
      </c>
      <c r="H48" s="20" t="n">
        <v>29.10531307</v>
      </c>
      <c r="I48" s="18" t="n">
        <v>453.3288787</v>
      </c>
      <c r="J48" s="20" t="n">
        <v>11.75066933</v>
      </c>
      <c r="K48" s="18" t="s">
        <v>404</v>
      </c>
      <c r="L48" s="20" t="s">
        <v>404</v>
      </c>
      <c r="M48" s="18" t="s">
        <v>404</v>
      </c>
      <c r="N48" s="20" t="s">
        <v>404</v>
      </c>
      <c r="O48" s="18" t="s">
        <v>404</v>
      </c>
      <c r="P48" s="20" t="s">
        <v>404</v>
      </c>
      <c r="Q48" s="18" t="s">
        <v>404</v>
      </c>
      <c r="R48" s="20" t="s">
        <v>404</v>
      </c>
      <c r="S48" s="18" t="n">
        <v>521.51175384</v>
      </c>
      <c r="T48" s="20" t="n">
        <v>47.13198557</v>
      </c>
    </row>
    <row r="49" spans="1:20">
      <c r="A49" s="15" t="s">
        <v>446</v>
      </c>
      <c r="B49" s="17" t="n">
        <v>6349</v>
      </c>
      <c r="C49" s="18">
        <f>(52.0/B49*100)</f>
        <v/>
      </c>
      <c r="D49" s="19" t="n">
        <v>6297</v>
      </c>
      <c r="E49" s="18" t="n">
        <v>411.99879591</v>
      </c>
      <c r="F49" s="20" t="n">
        <v>4.79525825</v>
      </c>
      <c r="G49" s="18" t="n">
        <v>437.46417895</v>
      </c>
      <c r="H49" s="20" t="n">
        <v>16.41529243</v>
      </c>
      <c r="I49" s="18" t="n">
        <v>435.85365582</v>
      </c>
      <c r="J49" s="20" t="n">
        <v>5.21648841</v>
      </c>
      <c r="K49" s="18" t="s">
        <v>404</v>
      </c>
      <c r="L49" s="20" t="s">
        <v>404</v>
      </c>
      <c r="M49" s="18" t="s">
        <v>404</v>
      </c>
      <c r="N49" s="20" t="s">
        <v>404</v>
      </c>
      <c r="O49" s="18" t="s">
        <v>404</v>
      </c>
      <c r="P49" s="20" t="s">
        <v>404</v>
      </c>
      <c r="Q49" s="18" t="s">
        <v>404</v>
      </c>
      <c r="R49" s="20" t="s">
        <v>404</v>
      </c>
      <c r="S49" s="18" t="n">
        <v>422.07476089</v>
      </c>
      <c r="T49" s="20" t="n">
        <v>21.92419533</v>
      </c>
    </row>
    <row r="50" spans="1:20">
      <c r="A50" s="15" t="s">
        <v>447</v>
      </c>
      <c r="B50" s="17" t="n">
        <v>11795</v>
      </c>
      <c r="C50" s="18">
        <f>(1031.0/B50*100)</f>
        <v/>
      </c>
      <c r="D50" s="19" t="n">
        <v>10764</v>
      </c>
      <c r="E50" s="18" t="n">
        <v>426.33265844</v>
      </c>
      <c r="F50" s="20" t="n">
        <v>4.81199371</v>
      </c>
      <c r="G50" s="18" t="n">
        <v>436.36098014</v>
      </c>
      <c r="H50" s="20" t="n">
        <v>8.877071109999999</v>
      </c>
      <c r="I50" s="18" t="n">
        <v>433.8080174</v>
      </c>
      <c r="J50" s="20" t="n">
        <v>15.96523542</v>
      </c>
      <c r="K50" s="18" t="s">
        <v>404</v>
      </c>
      <c r="L50" s="20" t="s">
        <v>404</v>
      </c>
      <c r="M50" s="18" t="s">
        <v>404</v>
      </c>
      <c r="N50" s="20" t="s">
        <v>404</v>
      </c>
      <c r="O50" s="18" t="s">
        <v>404</v>
      </c>
      <c r="P50" s="20" t="s">
        <v>404</v>
      </c>
      <c r="Q50" s="18" t="s">
        <v>404</v>
      </c>
      <c r="R50" s="20" t="s">
        <v>404</v>
      </c>
      <c r="S50" s="18" t="n">
        <v>407.47516841</v>
      </c>
      <c r="T50" s="20" t="n">
        <v>14.35415356</v>
      </c>
    </row>
    <row r="51" spans="1:20">
      <c r="A51" s="15" t="s">
        <v>448</v>
      </c>
      <c r="B51" s="17" t="n">
        <v>6866</v>
      </c>
      <c r="C51" s="18">
        <f>(0.0/B51*100)</f>
        <v/>
      </c>
      <c r="D51" s="19" t="n">
        <v>6866</v>
      </c>
      <c r="E51" s="18" t="n">
        <v>427.2912088</v>
      </c>
      <c r="F51" s="20" t="n">
        <v>4.66907787</v>
      </c>
      <c r="G51" s="18" t="n">
        <v>421.91035064</v>
      </c>
      <c r="H51" s="20" t="n">
        <v>9.82681666</v>
      </c>
      <c r="I51" s="18" t="n">
        <v>429.57181929</v>
      </c>
      <c r="J51" s="20" t="n">
        <v>4.81572818</v>
      </c>
      <c r="K51" s="18" t="s">
        <v>404</v>
      </c>
      <c r="L51" s="20" t="s">
        <v>404</v>
      </c>
      <c r="M51" s="18" t="s">
        <v>404</v>
      </c>
      <c r="N51" s="20" t="s">
        <v>404</v>
      </c>
      <c r="O51" s="18" t="s">
        <v>404</v>
      </c>
      <c r="P51" s="20" t="s">
        <v>404</v>
      </c>
      <c r="Q51" s="18" t="s">
        <v>404</v>
      </c>
      <c r="R51" s="20" t="s">
        <v>404</v>
      </c>
      <c r="S51" s="18" t="n">
        <v>442.14972893</v>
      </c>
      <c r="T51" s="20" t="n">
        <v>12.84583211</v>
      </c>
    </row>
    <row r="52" spans="1:20">
      <c r="A52" s="15" t="s">
        <v>449</v>
      </c>
      <c r="B52" s="17" t="n">
        <v>5809</v>
      </c>
      <c r="C52" s="18">
        <f>(0.0/B52*100)</f>
        <v/>
      </c>
      <c r="D52" s="19" t="n">
        <v>5809</v>
      </c>
      <c r="E52" s="18" t="n">
        <v>486.95879606</v>
      </c>
      <c r="F52" s="20" t="n">
        <v>3.30123781</v>
      </c>
      <c r="G52" s="18" t="n">
        <v>480.29707129</v>
      </c>
      <c r="H52" s="20" t="n">
        <v>14.47336346</v>
      </c>
      <c r="I52" s="18" t="n">
        <v>495.39455734</v>
      </c>
      <c r="J52" s="20" t="n">
        <v>15.52648586</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436.07063591</v>
      </c>
      <c r="F53" s="20" t="n">
        <v>1.97681268</v>
      </c>
      <c r="G53" s="18" t="n">
        <v>435.92447568</v>
      </c>
      <c r="H53" s="20" t="n">
        <v>4.38916899</v>
      </c>
      <c r="I53" s="18" t="n">
        <v>460.22337999</v>
      </c>
      <c r="J53" s="20" t="n">
        <v>2.77072051</v>
      </c>
      <c r="K53" s="18" t="s">
        <v>404</v>
      </c>
      <c r="L53" s="20" t="s">
        <v>404</v>
      </c>
      <c r="M53" s="18" t="s">
        <v>404</v>
      </c>
      <c r="N53" s="20" t="s">
        <v>404</v>
      </c>
      <c r="O53" s="18" t="s">
        <v>404</v>
      </c>
      <c r="P53" s="20" t="s">
        <v>404</v>
      </c>
      <c r="Q53" s="18" t="s">
        <v>404</v>
      </c>
      <c r="R53" s="20" t="s">
        <v>404</v>
      </c>
      <c r="S53" s="18" t="n">
        <v>317.77115472</v>
      </c>
      <c r="T53" s="20" t="n">
        <v>38.31500887</v>
      </c>
    </row>
    <row r="54" spans="1:20">
      <c r="A54" s="15" t="s">
        <v>451</v>
      </c>
      <c r="B54" s="17" t="n">
        <v>4740</v>
      </c>
      <c r="C54" s="18">
        <f>(199.0/B54*100)</f>
        <v/>
      </c>
      <c r="D54" s="19" t="n">
        <v>4541</v>
      </c>
      <c r="E54" s="18" t="n">
        <v>349.34060445</v>
      </c>
      <c r="F54" s="20" t="n">
        <v>4.52605601</v>
      </c>
      <c r="G54" s="18" t="n">
        <v>399.89314138</v>
      </c>
      <c r="H54" s="20" t="n">
        <v>12.81587852</v>
      </c>
      <c r="I54" s="18" t="n">
        <v>358.93945524</v>
      </c>
      <c r="J54" s="20" t="n">
        <v>10.13676382</v>
      </c>
      <c r="K54" s="18" t="s">
        <v>404</v>
      </c>
      <c r="L54" s="20" t="s">
        <v>404</v>
      </c>
      <c r="M54" s="18" t="s">
        <v>404</v>
      </c>
      <c r="N54" s="20" t="s">
        <v>404</v>
      </c>
      <c r="O54" s="18" t="s">
        <v>404</v>
      </c>
      <c r="P54" s="20" t="s">
        <v>404</v>
      </c>
      <c r="Q54" s="18" t="s">
        <v>404</v>
      </c>
      <c r="R54" s="20" t="s">
        <v>404</v>
      </c>
      <c r="S54" s="18" t="n">
        <v>361.61469913</v>
      </c>
      <c r="T54" s="20" t="n">
        <v>22.06823644</v>
      </c>
    </row>
    <row r="55" spans="1:20">
      <c r="A55" s="15" t="s">
        <v>452</v>
      </c>
      <c r="B55" s="17" t="n">
        <v>5316</v>
      </c>
      <c r="C55" s="18">
        <f>(43.0/B55*100)</f>
        <v/>
      </c>
      <c r="D55" s="19" t="n">
        <v>5273</v>
      </c>
      <c r="E55" s="18" t="n">
        <v>399.54022613</v>
      </c>
      <c r="F55" s="20" t="n">
        <v>4.83813276</v>
      </c>
      <c r="G55" s="18" t="n">
        <v>401.55642936</v>
      </c>
      <c r="H55" s="20" t="n">
        <v>9.484015299999999</v>
      </c>
      <c r="I55" s="18" t="n">
        <v>407.2717115</v>
      </c>
      <c r="J55" s="20" t="n">
        <v>6.28640759</v>
      </c>
      <c r="K55" s="18" t="s">
        <v>404</v>
      </c>
      <c r="L55" s="20" t="s">
        <v>404</v>
      </c>
      <c r="M55" s="18" t="s">
        <v>404</v>
      </c>
      <c r="N55" s="20" t="s">
        <v>404</v>
      </c>
      <c r="O55" s="18" t="s">
        <v>404</v>
      </c>
      <c r="P55" s="20" t="s">
        <v>404</v>
      </c>
      <c r="Q55" s="18" t="n">
        <v>413.6588634</v>
      </c>
      <c r="R55" s="20" t="n">
        <v>5.84716265</v>
      </c>
      <c r="S55" s="18" t="n">
        <v>387.84020415</v>
      </c>
      <c r="T55" s="20" t="n">
        <v>22.30904205</v>
      </c>
    </row>
    <row r="56" spans="1:20">
      <c r="A56" s="15" t="s">
        <v>453</v>
      </c>
      <c r="B56" s="17" t="n">
        <v>5359</v>
      </c>
      <c r="C56" s="18">
        <f>(0.0/B56*100)</f>
        <v/>
      </c>
      <c r="D56" s="19" t="n">
        <v>5359</v>
      </c>
      <c r="E56" s="18" t="n">
        <v>524.53552474</v>
      </c>
      <c r="F56" s="20" t="n">
        <v>3.39097207</v>
      </c>
      <c r="G56" s="18" t="n">
        <v>515.29366471</v>
      </c>
      <c r="H56" s="20" t="n">
        <v>17.41255796</v>
      </c>
      <c r="I56" s="18" t="n">
        <v>568.66220728</v>
      </c>
      <c r="J56" s="20" t="n">
        <v>12.27108325</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405.23116637</v>
      </c>
      <c r="F57" s="20" t="n">
        <v>4.1154222</v>
      </c>
      <c r="G57" s="18" t="n">
        <v>391.51074294</v>
      </c>
      <c r="H57" s="20" t="n">
        <v>5.65302044</v>
      </c>
      <c r="I57" s="18" t="n">
        <v>383.79144988</v>
      </c>
      <c r="J57" s="20" t="n">
        <v>9.137711749999999</v>
      </c>
      <c r="K57" s="18" t="s">
        <v>404</v>
      </c>
      <c r="L57" s="20" t="s">
        <v>404</v>
      </c>
      <c r="M57" s="18" t="s">
        <v>404</v>
      </c>
      <c r="N57" s="20" t="s">
        <v>404</v>
      </c>
      <c r="O57" s="18" t="s">
        <v>404</v>
      </c>
      <c r="P57" s="20" t="s">
        <v>404</v>
      </c>
      <c r="Q57" s="18" t="n">
        <v>391.71302398</v>
      </c>
      <c r="R57" s="20" t="n">
        <v>15.42233032</v>
      </c>
      <c r="S57" s="18" t="n">
        <v>403.07877773</v>
      </c>
      <c r="T57" s="20" t="n">
        <v>13.05684885</v>
      </c>
    </row>
    <row r="58" spans="1:20">
      <c r="A58" s="15" t="s">
        <v>455</v>
      </c>
      <c r="B58" s="17" t="n">
        <v>7267</v>
      </c>
      <c r="C58" s="18">
        <f>(0.0/B58*100)</f>
        <v/>
      </c>
      <c r="D58" s="19" t="n">
        <v>7267</v>
      </c>
      <c r="E58" s="18" t="n">
        <v>408.29762815</v>
      </c>
      <c r="F58" s="20" t="n">
        <v>4.72836818</v>
      </c>
      <c r="G58" s="18" t="n">
        <v>404.60319055</v>
      </c>
      <c r="H58" s="20" t="n">
        <v>8.66953788</v>
      </c>
      <c r="I58" s="18" t="n">
        <v>405.83149982</v>
      </c>
      <c r="J58" s="20" t="n">
        <v>8.21511737</v>
      </c>
      <c r="K58" s="18" t="s">
        <v>404</v>
      </c>
      <c r="L58" s="20" t="s">
        <v>404</v>
      </c>
      <c r="M58" s="18" t="s">
        <v>404</v>
      </c>
      <c r="N58" s="20" t="s">
        <v>404</v>
      </c>
      <c r="O58" s="18" t="s">
        <v>404</v>
      </c>
      <c r="P58" s="20" t="s">
        <v>404</v>
      </c>
      <c r="Q58" s="18" t="s">
        <v>404</v>
      </c>
      <c r="R58" s="20" t="s">
        <v>404</v>
      </c>
      <c r="S58" s="18" t="n">
        <v>430.30818592</v>
      </c>
      <c r="T58" s="20" t="n">
        <v>10.44957566</v>
      </c>
    </row>
    <row r="59" spans="1:20">
      <c r="A59" s="15" t="s">
        <v>456</v>
      </c>
      <c r="B59" s="17" t="n">
        <v>4826</v>
      </c>
      <c r="C59" s="18">
        <f>(0.0/B59*100)</f>
        <v/>
      </c>
      <c r="D59" s="19" t="n">
        <v>4826</v>
      </c>
      <c r="E59" s="18" t="n">
        <v>346.63840557</v>
      </c>
      <c r="F59" s="20" t="n">
        <v>1.74230497</v>
      </c>
      <c r="G59" s="18" t="n">
        <v>337.42329204</v>
      </c>
      <c r="H59" s="20" t="n">
        <v>9.602083439999999</v>
      </c>
      <c r="I59" s="18" t="n">
        <v>353.50844376</v>
      </c>
      <c r="J59" s="20" t="n">
        <v>3.93470947</v>
      </c>
      <c r="K59" s="18" t="s">
        <v>404</v>
      </c>
      <c r="L59" s="20" t="s">
        <v>404</v>
      </c>
      <c r="M59" s="18" t="s">
        <v>404</v>
      </c>
      <c r="N59" s="20" t="s">
        <v>404</v>
      </c>
      <c r="O59" s="18" t="s">
        <v>404</v>
      </c>
      <c r="P59" s="20" t="s">
        <v>404</v>
      </c>
      <c r="Q59" s="18" t="n">
        <v>320.57167705</v>
      </c>
      <c r="R59" s="20" t="n">
        <v>9.400527569999999</v>
      </c>
      <c r="S59" s="18" t="n">
        <v>332.12874933</v>
      </c>
      <c r="T59" s="20" t="n">
        <v>8.43712328</v>
      </c>
    </row>
    <row r="60" spans="1:20">
      <c r="A60" s="15" t="s">
        <v>457</v>
      </c>
      <c r="B60" s="17" t="n">
        <v>4546</v>
      </c>
      <c r="C60" s="18">
        <f>(0.0/B60*100)</f>
        <v/>
      </c>
      <c r="D60" s="19" t="n">
        <v>4546</v>
      </c>
      <c r="E60" s="18" t="n">
        <v>339.56160128</v>
      </c>
      <c r="F60" s="20" t="n">
        <v>9.109715469999999</v>
      </c>
      <c r="G60" s="18" t="n">
        <v>360.26321766</v>
      </c>
      <c r="H60" s="20" t="n">
        <v>11.7535853</v>
      </c>
      <c r="I60" s="18" t="n">
        <v>345.21312862</v>
      </c>
      <c r="J60" s="20" t="n">
        <v>8.709003190000001</v>
      </c>
      <c r="K60" s="18" t="s">
        <v>404</v>
      </c>
      <c r="L60" s="20" t="s">
        <v>404</v>
      </c>
      <c r="M60" s="18" t="s">
        <v>404</v>
      </c>
      <c r="N60" s="20" t="s">
        <v>404</v>
      </c>
      <c r="O60" s="18" t="s">
        <v>404</v>
      </c>
      <c r="P60" s="20" t="s">
        <v>404</v>
      </c>
      <c r="Q60" s="18" t="n">
        <v>278.0483604</v>
      </c>
      <c r="R60" s="20" t="n">
        <v>14.02090512</v>
      </c>
      <c r="S60" s="18" t="n">
        <v>346.80949708</v>
      </c>
      <c r="T60" s="20" t="n">
        <v>20.49444182</v>
      </c>
    </row>
    <row r="61" spans="1:20">
      <c r="A61" s="15" t="s">
        <v>458</v>
      </c>
      <c r="B61" s="17" t="n">
        <v>6525</v>
      </c>
      <c r="C61" s="18">
        <f>(0.0/B61*100)</f>
        <v/>
      </c>
      <c r="D61" s="19" t="n">
        <v>6525</v>
      </c>
      <c r="E61" s="18" t="n">
        <v>469.30801078</v>
      </c>
      <c r="F61" s="20" t="n">
        <v>2.9793348</v>
      </c>
      <c r="G61" s="18" t="n">
        <v>485.01398722</v>
      </c>
      <c r="H61" s="20" t="n">
        <v>10.85439628</v>
      </c>
      <c r="I61" s="18" t="n">
        <v>480.51507014</v>
      </c>
      <c r="J61" s="20" t="n">
        <v>9.65552347</v>
      </c>
      <c r="K61" s="18" t="s">
        <v>404</v>
      </c>
      <c r="L61" s="20" t="s">
        <v>404</v>
      </c>
      <c r="M61" s="18" t="s">
        <v>404</v>
      </c>
      <c r="N61" s="20" t="s">
        <v>404</v>
      </c>
      <c r="O61" s="18" t="s">
        <v>404</v>
      </c>
      <c r="P61" s="20" t="s">
        <v>404</v>
      </c>
      <c r="Q61" s="18" t="s">
        <v>404</v>
      </c>
      <c r="R61" s="20" t="s">
        <v>404</v>
      </c>
      <c r="S61" s="18" t="n">
        <v>428.51170133</v>
      </c>
      <c r="T61" s="20" t="n">
        <v>10.09713364</v>
      </c>
    </row>
    <row r="62" spans="1:20">
      <c r="A62" s="15" t="s">
        <v>459</v>
      </c>
      <c r="B62" s="17" t="n">
        <v>4476</v>
      </c>
      <c r="C62" s="18">
        <f>(0.0/B62*100)</f>
        <v/>
      </c>
      <c r="D62" s="19" t="n">
        <v>4476</v>
      </c>
      <c r="E62" s="18" t="n">
        <v>504.78052222</v>
      </c>
      <c r="F62" s="20" t="n">
        <v>1.81463012</v>
      </c>
      <c r="G62" s="18" t="n">
        <v>515.8519397</v>
      </c>
      <c r="H62" s="20" t="n">
        <v>2.69314684</v>
      </c>
      <c r="I62" s="18" t="n">
        <v>511.26155903</v>
      </c>
      <c r="J62" s="20" t="n">
        <v>2.08216796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350.75630457</v>
      </c>
      <c r="F63" s="20" t="n">
        <v>1.43522508</v>
      </c>
      <c r="G63" s="18" t="n">
        <v>279.19245172</v>
      </c>
      <c r="H63" s="20" t="n">
        <v>12.25459846</v>
      </c>
      <c r="I63" s="18" t="n">
        <v>363.7160296</v>
      </c>
      <c r="J63" s="20" t="n">
        <v>15.85232819</v>
      </c>
      <c r="K63" s="18" t="s">
        <v>404</v>
      </c>
      <c r="L63" s="20" t="s">
        <v>404</v>
      </c>
      <c r="M63" s="18" t="s">
        <v>404</v>
      </c>
      <c r="N63" s="20" t="s">
        <v>404</v>
      </c>
      <c r="O63" s="18" t="s">
        <v>404</v>
      </c>
      <c r="P63" s="20" t="s">
        <v>404</v>
      </c>
      <c r="Q63" s="18" t="n">
        <v>349.73178153</v>
      </c>
      <c r="R63" s="20" t="n">
        <v>21.74212076</v>
      </c>
      <c r="S63" s="18" t="n">
        <v>369.44723633</v>
      </c>
      <c r="T63" s="20" t="n">
        <v>5.68329158</v>
      </c>
    </row>
    <row r="64" spans="1:20">
      <c r="A64" s="15" t="s">
        <v>461</v>
      </c>
      <c r="B64" s="17" t="n">
        <v>3634</v>
      </c>
      <c r="C64" s="18">
        <f>(27.0/B64*100)</f>
        <v/>
      </c>
      <c r="D64" s="19" t="n">
        <v>3607</v>
      </c>
      <c r="E64" s="18" t="n">
        <v>444.70060199</v>
      </c>
      <c r="F64" s="20" t="n">
        <v>2.00575767</v>
      </c>
      <c r="G64" s="18" t="n">
        <v>479.68568326</v>
      </c>
      <c r="H64" s="20" t="n">
        <v>8.084325979999999</v>
      </c>
      <c r="I64" s="18" t="n">
        <v>432.18261075</v>
      </c>
      <c r="J64" s="20" t="n">
        <v>6.21063414</v>
      </c>
      <c r="K64" s="18" t="s">
        <v>404</v>
      </c>
      <c r="L64" s="20" t="s">
        <v>404</v>
      </c>
      <c r="M64" s="18" t="s">
        <v>404</v>
      </c>
      <c r="N64" s="20" t="s">
        <v>404</v>
      </c>
      <c r="O64" s="18" t="s">
        <v>404</v>
      </c>
      <c r="P64" s="20" t="s">
        <v>404</v>
      </c>
      <c r="Q64" s="18" t="n">
        <v>527.77008166</v>
      </c>
      <c r="R64" s="20" t="n">
        <v>11.72399336</v>
      </c>
      <c r="S64" s="18" t="s">
        <v>404</v>
      </c>
      <c r="T64" s="20" t="s">
        <v>404</v>
      </c>
    </row>
    <row r="65" spans="1:20">
      <c r="A65" s="15" t="s">
        <v>462</v>
      </c>
      <c r="B65" s="17" t="n">
        <v>5325</v>
      </c>
      <c r="C65" s="18">
        <f>(0.0/B65*100)</f>
        <v/>
      </c>
      <c r="D65" s="19" t="n">
        <v>5325</v>
      </c>
      <c r="E65" s="18" t="n">
        <v>418.27590702</v>
      </c>
      <c r="F65" s="20" t="n">
        <v>2.76314256</v>
      </c>
      <c r="G65" s="18" t="n">
        <v>394.23395062</v>
      </c>
      <c r="H65" s="20" t="n">
        <v>24.70020829</v>
      </c>
      <c r="I65" s="18" t="n">
        <v>401.49866966</v>
      </c>
      <c r="J65" s="20" t="n">
        <v>12.10502242</v>
      </c>
      <c r="K65" s="18" t="s">
        <v>404</v>
      </c>
      <c r="L65" s="20" t="s">
        <v>404</v>
      </c>
      <c r="M65" s="18" t="s">
        <v>404</v>
      </c>
      <c r="N65" s="20" t="s">
        <v>404</v>
      </c>
      <c r="O65" s="18" t="n">
        <v>417.10216495</v>
      </c>
      <c r="P65" s="20" t="n">
        <v>14.59530293</v>
      </c>
      <c r="Q65" s="18" t="s">
        <v>404</v>
      </c>
      <c r="R65" s="20" t="s">
        <v>404</v>
      </c>
      <c r="S65" s="18" t="n">
        <v>370.07354248</v>
      </c>
      <c r="T65" s="20" t="n">
        <v>9.251304559999999</v>
      </c>
    </row>
    <row r="66" spans="1:20">
      <c r="A66" s="15" t="s">
        <v>463</v>
      </c>
      <c r="B66" s="17" t="n">
        <v>5665</v>
      </c>
      <c r="C66" s="18">
        <f>(0.0/B66*100)</f>
        <v/>
      </c>
      <c r="D66" s="19" t="n">
        <v>5665</v>
      </c>
      <c r="E66" s="18" t="n">
        <v>426.87407276</v>
      </c>
      <c r="F66" s="20" t="n">
        <v>1.66467676</v>
      </c>
      <c r="G66" s="18" t="n">
        <v>430.86726657</v>
      </c>
      <c r="H66" s="20" t="n">
        <v>10.20670064</v>
      </c>
      <c r="I66" s="18" t="n">
        <v>414.36386513</v>
      </c>
      <c r="J66" s="20" t="n">
        <v>20.07515518</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397.59675951</v>
      </c>
      <c r="F67" s="20" t="n">
        <v>3.93571529</v>
      </c>
      <c r="G67" s="18" t="n">
        <v>389.62866202</v>
      </c>
      <c r="H67" s="20" t="n">
        <v>12.89218539</v>
      </c>
      <c r="I67" s="18" t="n">
        <v>397.96333256</v>
      </c>
      <c r="J67" s="20" t="n">
        <v>6.89059688</v>
      </c>
      <c r="K67" s="18" t="s">
        <v>404</v>
      </c>
      <c r="L67" s="20" t="s">
        <v>404</v>
      </c>
      <c r="M67" s="18" t="s">
        <v>404</v>
      </c>
      <c r="N67" s="20" t="s">
        <v>404</v>
      </c>
      <c r="O67" s="18" t="s">
        <v>404</v>
      </c>
      <c r="P67" s="20" t="s">
        <v>404</v>
      </c>
      <c r="Q67" s="18" t="s">
        <v>404</v>
      </c>
      <c r="R67" s="20" t="s">
        <v>404</v>
      </c>
      <c r="S67" s="18" t="n">
        <v>418.38496398</v>
      </c>
      <c r="T67" s="20" t="n">
        <v>32.98604035</v>
      </c>
    </row>
    <row r="68" spans="1:20">
      <c r="A68" s="15" t="s">
        <v>465</v>
      </c>
      <c r="B68" s="17" t="n">
        <v>12083</v>
      </c>
      <c r="C68" s="18">
        <f>(0.0/B68*100)</f>
        <v/>
      </c>
      <c r="D68" s="19" t="n">
        <v>12083</v>
      </c>
      <c r="E68" s="18" t="n">
        <v>387.94134429</v>
      </c>
      <c r="F68" s="20" t="n">
        <v>1.02744914</v>
      </c>
      <c r="G68" s="18" t="n">
        <v>441.82566018</v>
      </c>
      <c r="H68" s="20" t="n">
        <v>2.17115293</v>
      </c>
      <c r="I68" s="18" t="n">
        <v>377.73385656</v>
      </c>
      <c r="J68" s="20" t="n">
        <v>5.76724156</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429.65835441</v>
      </c>
      <c r="F69" s="20" t="n">
        <v>5.01622621</v>
      </c>
      <c r="G69" s="18" t="n">
        <v>441.10571111</v>
      </c>
      <c r="H69" s="20" t="n">
        <v>10.7209503</v>
      </c>
      <c r="I69" s="18" t="n">
        <v>490.17201673</v>
      </c>
      <c r="J69" s="20" t="n">
        <v>25.13485166</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495.04737213</v>
      </c>
      <c r="F70" s="20" t="n">
        <v>3.40681352</v>
      </c>
      <c r="G70" s="18" t="n">
        <v>495.33823068</v>
      </c>
      <c r="H70" s="20" t="n">
        <v>15.97824817</v>
      </c>
      <c r="I70" s="18" t="n">
        <v>446.28431645</v>
      </c>
      <c r="J70" s="20" t="n">
        <v>12.31215929</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533.10665153</v>
      </c>
      <c r="F71" s="20" t="n">
        <v>1.74363878</v>
      </c>
      <c r="G71" s="18" t="n">
        <v>554.75333387</v>
      </c>
      <c r="H71" s="20" t="n">
        <v>8.71386702</v>
      </c>
      <c r="I71" s="18" t="n">
        <v>594.20681487</v>
      </c>
      <c r="J71" s="20" t="n">
        <v>20.03421688</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497.25212264</v>
      </c>
      <c r="F72" s="20" t="n">
        <v>3.1318264</v>
      </c>
      <c r="G72" s="18" t="n">
        <v>517.14014844</v>
      </c>
      <c r="H72" s="20" t="n">
        <v>12.32260569</v>
      </c>
      <c r="I72" s="18" t="n">
        <v>480.05503535</v>
      </c>
      <c r="J72" s="20" t="n">
        <v>12.71334068</v>
      </c>
      <c r="K72" s="18" t="s">
        <v>404</v>
      </c>
      <c r="L72" s="20" t="s">
        <v>404</v>
      </c>
      <c r="M72" s="18" t="s">
        <v>404</v>
      </c>
      <c r="N72" s="20" t="s">
        <v>404</v>
      </c>
      <c r="O72" s="18" t="s">
        <v>404</v>
      </c>
      <c r="P72" s="20" t="s">
        <v>404</v>
      </c>
      <c r="Q72" s="18" t="s">
        <v>404</v>
      </c>
      <c r="R72" s="20" t="s">
        <v>404</v>
      </c>
      <c r="S72" s="18" t="n">
        <v>455.4834056</v>
      </c>
      <c r="T72" s="20" t="n">
        <v>11.91064394</v>
      </c>
    </row>
    <row r="73" spans="1:20">
      <c r="A73" s="15" t="s">
        <v>470</v>
      </c>
      <c r="B73" s="17" t="n">
        <v>8249</v>
      </c>
      <c r="C73" s="18">
        <f>(0.0/B73*100)</f>
        <v/>
      </c>
      <c r="D73" s="19" t="n">
        <v>8249</v>
      </c>
      <c r="E73" s="18" t="n">
        <v>409.57091115</v>
      </c>
      <c r="F73" s="20" t="n">
        <v>3.39435519</v>
      </c>
      <c r="G73" s="18" t="n">
        <v>395.28722074</v>
      </c>
      <c r="H73" s="20" t="n">
        <v>32.26952697</v>
      </c>
      <c r="I73" s="18" t="n">
        <v>413.6405</v>
      </c>
      <c r="J73" s="20" t="n">
        <v>10.13516967</v>
      </c>
      <c r="K73" s="18" t="s">
        <v>404</v>
      </c>
      <c r="L73" s="20" t="s">
        <v>404</v>
      </c>
      <c r="M73" s="18" t="s">
        <v>404</v>
      </c>
      <c r="N73" s="20" t="s">
        <v>404</v>
      </c>
      <c r="O73" s="18" t="s">
        <v>404</v>
      </c>
      <c r="P73" s="20" t="s">
        <v>404</v>
      </c>
      <c r="Q73" s="18" t="s">
        <v>404</v>
      </c>
      <c r="R73" s="20" t="s">
        <v>404</v>
      </c>
      <c r="S73" s="18" t="n">
        <v>398.43359698</v>
      </c>
      <c r="T73" s="20" t="n">
        <v>23.01208265</v>
      </c>
    </row>
    <row r="74" spans="1:20">
      <c r="A74" s="15" t="s">
        <v>471</v>
      </c>
      <c r="B74" s="17" t="n">
        <v>4692</v>
      </c>
      <c r="C74" s="18">
        <f>(484.0/B74*100)</f>
        <v/>
      </c>
      <c r="D74" s="19" t="n">
        <v>4208</v>
      </c>
      <c r="E74" s="18" t="n">
        <v>435.37398846</v>
      </c>
      <c r="F74" s="20" t="n">
        <v>2.13461232</v>
      </c>
      <c r="G74" s="18" t="n">
        <v>368.73783464</v>
      </c>
      <c r="H74" s="20" t="n">
        <v>5.15967062</v>
      </c>
      <c r="I74" s="18" t="n">
        <v>410.70488907</v>
      </c>
      <c r="J74" s="20" t="n">
        <v>2.7451015</v>
      </c>
      <c r="K74" s="18" t="s">
        <v>404</v>
      </c>
      <c r="L74" s="20" t="s">
        <v>404</v>
      </c>
      <c r="M74" s="18" t="s">
        <v>404</v>
      </c>
      <c r="N74" s="20" t="s">
        <v>404</v>
      </c>
      <c r="O74" s="18" t="s">
        <v>404</v>
      </c>
      <c r="P74" s="20" t="s">
        <v>404</v>
      </c>
      <c r="Q74" s="18" t="s">
        <v>404</v>
      </c>
      <c r="R74" s="20" t="s">
        <v>404</v>
      </c>
      <c r="S74" s="18" t="n">
        <v>453.79933631</v>
      </c>
      <c r="T74" s="20" t="n">
        <v>6.31021603</v>
      </c>
    </row>
    <row r="75" spans="1:20">
      <c r="A75" s="15" t="s">
        <v>472</v>
      </c>
      <c r="B75" s="17" t="n">
        <v>5375</v>
      </c>
      <c r="C75" s="18">
        <f>(483.0/B75*100)</f>
        <v/>
      </c>
      <c r="D75" s="19" t="n">
        <v>4892</v>
      </c>
      <c r="E75" s="18" t="n">
        <v>365.25034183</v>
      </c>
      <c r="F75" s="20" t="n">
        <v>5.46122332</v>
      </c>
      <c r="G75" s="18" t="n">
        <v>370.80745936</v>
      </c>
      <c r="H75" s="20" t="n">
        <v>15.7778975</v>
      </c>
      <c r="I75" s="18" t="n">
        <v>357.06573152</v>
      </c>
      <c r="J75" s="20" t="n">
        <v>8.6729924</v>
      </c>
      <c r="K75" s="18" t="s">
        <v>404</v>
      </c>
      <c r="L75" s="20" t="s">
        <v>404</v>
      </c>
      <c r="M75" s="18" t="s">
        <v>404</v>
      </c>
      <c r="N75" s="20" t="s">
        <v>404</v>
      </c>
      <c r="O75" s="18" t="s">
        <v>404</v>
      </c>
      <c r="P75" s="20" t="s">
        <v>404</v>
      </c>
      <c r="Q75" s="18" t="s">
        <v>404</v>
      </c>
      <c r="R75" s="20" t="s">
        <v>404</v>
      </c>
      <c r="S75" s="18" t="n">
        <v>350.62097661</v>
      </c>
      <c r="T75" s="20" t="n">
        <v>14.41752251</v>
      </c>
    </row>
    <row r="76" spans="1:20">
      <c r="A76" s="15" t="s">
        <v>473</v>
      </c>
      <c r="B76" s="17" t="n">
        <v>14167</v>
      </c>
      <c r="C76" s="18">
        <f>(1400.0/B76*100)</f>
        <v/>
      </c>
      <c r="D76" s="19" t="n">
        <v>12767</v>
      </c>
      <c r="E76" s="18" t="n">
        <v>435.97059662</v>
      </c>
      <c r="F76" s="20" t="n">
        <v>3.54061954</v>
      </c>
      <c r="G76" s="18" t="n">
        <v>420.47714106</v>
      </c>
      <c r="H76" s="20" t="n">
        <v>13.05477696</v>
      </c>
      <c r="I76" s="18" t="n">
        <v>364.00090662</v>
      </c>
      <c r="J76" s="20" t="n">
        <v>20.99159868</v>
      </c>
      <c r="K76" s="18" t="s">
        <v>404</v>
      </c>
      <c r="L76" s="20" t="s">
        <v>404</v>
      </c>
      <c r="M76" s="18" t="s">
        <v>404</v>
      </c>
      <c r="N76" s="20" t="s">
        <v>404</v>
      </c>
      <c r="O76" s="18" t="s">
        <v>404</v>
      </c>
      <c r="P76" s="20" t="s">
        <v>404</v>
      </c>
      <c r="Q76" s="18" t="s">
        <v>404</v>
      </c>
      <c r="R76" s="20" t="s">
        <v>404</v>
      </c>
      <c r="S76" s="18" t="n">
        <v>441.36881084</v>
      </c>
      <c r="T76" s="20" t="n">
        <v>9.368664539999999</v>
      </c>
    </row>
    <row r="77" spans="1:20">
      <c r="A77" s="15" t="s">
        <v>474</v>
      </c>
      <c r="B77" s="17" t="n">
        <v>6062</v>
      </c>
      <c r="C77" s="18">
        <f>(0.0/B77*100)</f>
        <v/>
      </c>
      <c r="D77" s="19" t="n">
        <v>6062</v>
      </c>
      <c r="E77" s="18" t="n">
        <v>416.05886237</v>
      </c>
      <c r="F77" s="20" t="n">
        <v>5.35519574</v>
      </c>
      <c r="G77" s="18" t="n">
        <v>474.62635605</v>
      </c>
      <c r="H77" s="20" t="n">
        <v>16.96004022</v>
      </c>
      <c r="I77" s="18" t="n">
        <v>446.56907426</v>
      </c>
      <c r="J77" s="20" t="n">
        <v>3.99451817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488.79886487</v>
      </c>
      <c r="F78" s="20" t="n">
        <v>5.12171057</v>
      </c>
      <c r="G78" s="18" t="n">
        <v>492.11397923</v>
      </c>
      <c r="H78" s="20" t="n">
        <v>14.44293209</v>
      </c>
      <c r="I78" s="18" t="n">
        <v>481.51457182</v>
      </c>
      <c r="J78" s="20" t="n">
        <v>7.78195869</v>
      </c>
      <c r="K78" s="18" t="s">
        <v>404</v>
      </c>
      <c r="L78" s="20" t="s">
        <v>404</v>
      </c>
      <c r="M78" s="18" t="s">
        <v>404</v>
      </c>
      <c r="N78" s="20" t="s">
        <v>404</v>
      </c>
      <c r="O78" s="18" t="s">
        <v>404</v>
      </c>
      <c r="P78" s="20" t="s">
        <v>404</v>
      </c>
      <c r="Q78" s="18" t="s">
        <v>404</v>
      </c>
      <c r="R78" s="20" t="s">
        <v>404</v>
      </c>
      <c r="S78" s="18" t="n">
        <v>466.13005798</v>
      </c>
      <c r="T78" s="20" t="n">
        <v>17.93906544</v>
      </c>
    </row>
    <row customHeight="1" ht="25" r="79" spans="1:20">
      <c r="A79" s="15" t="s">
        <v>476</v>
      </c>
      <c r="B79" s="17" t="n">
        <v>1657</v>
      </c>
      <c r="C79" s="18">
        <f>(21.0/B79*100)</f>
        <v/>
      </c>
      <c r="D79" s="19" t="n">
        <v>1636</v>
      </c>
      <c r="E79" s="18" t="n">
        <v>471.73719516</v>
      </c>
      <c r="F79" s="20" t="n">
        <v>11.53125705</v>
      </c>
      <c r="G79" s="18" t="n">
        <v>509.82177329</v>
      </c>
      <c r="H79" s="20" t="n">
        <v>14.43165468</v>
      </c>
      <c r="I79" s="18" t="n">
        <v>467.8590305</v>
      </c>
      <c r="J79" s="20" t="n">
        <v>11.81054639</v>
      </c>
      <c r="K79" s="18" t="s">
        <v>404</v>
      </c>
      <c r="L79" s="20" t="s">
        <v>404</v>
      </c>
      <c r="M79" s="18" t="s">
        <v>404</v>
      </c>
      <c r="N79" s="20" t="s">
        <v>404</v>
      </c>
      <c r="O79" s="18" t="s">
        <v>404</v>
      </c>
      <c r="P79" s="20" t="s">
        <v>404</v>
      </c>
      <c r="Q79" s="18" t="s">
        <v>404</v>
      </c>
      <c r="R79" s="20" t="s">
        <v>404</v>
      </c>
      <c r="S79" s="18" t="n">
        <v>409.25333894</v>
      </c>
      <c r="T79" s="20" t="n">
        <v>7.43247293</v>
      </c>
    </row>
    <row r="80" spans="1:20">
      <c r="A80" s="15" t="s">
        <v>477</v>
      </c>
      <c r="B80" s="17" t="n">
        <v>7841</v>
      </c>
      <c r="C80" s="18">
        <f>(0.0/B80*100)</f>
        <v/>
      </c>
      <c r="D80" s="19" t="n">
        <v>7841</v>
      </c>
      <c r="E80" s="18" t="n">
        <v>430.41019115</v>
      </c>
      <c r="F80" s="20" t="n">
        <v>3.94343395</v>
      </c>
      <c r="G80" s="18" t="n">
        <v>403.75961295</v>
      </c>
      <c r="H80" s="20" t="n">
        <v>8.60102335</v>
      </c>
      <c r="I80" s="18" t="n">
        <v>436.96081822</v>
      </c>
      <c r="J80" s="20" t="n">
        <v>16.28325539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430.94248351</v>
      </c>
      <c r="F81" s="20" t="n">
        <v>3.98242954</v>
      </c>
      <c r="G81" s="18" t="n">
        <v>425.9153866</v>
      </c>
      <c r="H81" s="20" t="n">
        <v>9.71040153</v>
      </c>
      <c r="I81" s="18" t="n">
        <v>435.64314319</v>
      </c>
      <c r="J81" s="20" t="n">
        <v>11.04101699</v>
      </c>
      <c r="K81" s="18" t="s">
        <v>404</v>
      </c>
      <c r="L81" s="20" t="s">
        <v>404</v>
      </c>
      <c r="M81" s="18" t="s">
        <v>404</v>
      </c>
      <c r="N81" s="20" t="s">
        <v>404</v>
      </c>
      <c r="O81" s="18" t="s">
        <v>404</v>
      </c>
      <c r="P81" s="20" t="s">
        <v>404</v>
      </c>
      <c r="Q81" s="18" t="s">
        <v>404</v>
      </c>
      <c r="R81" s="20" t="s">
        <v>404</v>
      </c>
      <c r="S81" s="18" t="n">
        <v>434.7221811</v>
      </c>
      <c r="T81" s="20" t="n">
        <v>16.38507346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680</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503.40036569</v>
      </c>
      <c r="F7" s="20" t="n">
        <v>2.83340087</v>
      </c>
      <c r="G7" s="18" t="n">
        <v>505.95381279</v>
      </c>
      <c r="H7" s="20" t="n">
        <v>3.42811704</v>
      </c>
      <c r="I7" s="18" t="n">
        <v>484.90180027</v>
      </c>
      <c r="J7" s="20" t="n">
        <v>15.07493894</v>
      </c>
      <c r="K7" s="18" t="s">
        <v>404</v>
      </c>
      <c r="L7" s="20" t="s">
        <v>404</v>
      </c>
      <c r="M7" s="18" t="s">
        <v>404</v>
      </c>
      <c r="N7" s="20" t="s">
        <v>404</v>
      </c>
      <c r="O7" s="18" t="s">
        <v>404</v>
      </c>
      <c r="P7" s="20" t="s">
        <v>404</v>
      </c>
      <c r="Q7" s="18" t="s">
        <v>404</v>
      </c>
      <c r="R7" s="20" t="s">
        <v>404</v>
      </c>
      <c r="S7" s="18" t="n">
        <v>499.07894015</v>
      </c>
      <c r="T7" s="20" t="n">
        <v>7.95604995</v>
      </c>
    </row>
    <row r="8" spans="1:20">
      <c r="A8" s="15" t="s">
        <v>405</v>
      </c>
      <c r="B8" s="17" t="n">
        <v>7007</v>
      </c>
      <c r="C8" s="18">
        <f>(0.0/B8*100)</f>
        <v/>
      </c>
      <c r="D8" s="19" t="n">
        <v>7007</v>
      </c>
      <c r="E8" s="18" t="n">
        <v>484.09059468</v>
      </c>
      <c r="F8" s="20" t="n">
        <v>7.18571143</v>
      </c>
      <c r="G8" s="18" t="n">
        <v>490.04212404</v>
      </c>
      <c r="H8" s="20" t="n">
        <v>7.42829953</v>
      </c>
      <c r="I8" s="18" t="n">
        <v>482.38148026</v>
      </c>
      <c r="J8" s="20" t="n">
        <v>12.0415222</v>
      </c>
      <c r="K8" s="18" t="s">
        <v>404</v>
      </c>
      <c r="L8" s="20" t="s">
        <v>404</v>
      </c>
      <c r="M8" s="18" t="s">
        <v>404</v>
      </c>
      <c r="N8" s="20" t="s">
        <v>404</v>
      </c>
      <c r="O8" s="18" t="s">
        <v>404</v>
      </c>
      <c r="P8" s="20" t="s">
        <v>404</v>
      </c>
      <c r="Q8" s="18" t="s">
        <v>404</v>
      </c>
      <c r="R8" s="20" t="s">
        <v>404</v>
      </c>
      <c r="S8" s="18" t="n">
        <v>464.81966915</v>
      </c>
      <c r="T8" s="20" t="n">
        <v>20.23999463</v>
      </c>
    </row>
    <row r="9" spans="1:20">
      <c r="A9" s="15" t="s">
        <v>406</v>
      </c>
      <c r="B9" s="17" t="n">
        <v>9651</v>
      </c>
      <c r="C9" s="18">
        <f>(200.0/B9*100)</f>
        <v/>
      </c>
      <c r="D9" s="19" t="n">
        <v>9451</v>
      </c>
      <c r="E9" s="18" t="n">
        <v>506.73382315</v>
      </c>
      <c r="F9" s="20" t="n">
        <v>4.3071172</v>
      </c>
      <c r="G9" s="18" t="n">
        <v>493.90791182</v>
      </c>
      <c r="H9" s="20" t="n">
        <v>6.45375633</v>
      </c>
      <c r="I9" s="18" t="n">
        <v>468.56592128</v>
      </c>
      <c r="J9" s="20" t="n">
        <v>16.44027884</v>
      </c>
      <c r="K9" s="18" t="s">
        <v>404</v>
      </c>
      <c r="L9" s="20" t="s">
        <v>404</v>
      </c>
      <c r="M9" s="18" t="s">
        <v>404</v>
      </c>
      <c r="N9" s="20" t="s">
        <v>404</v>
      </c>
      <c r="O9" s="18" t="s">
        <v>404</v>
      </c>
      <c r="P9" s="20" t="s">
        <v>404</v>
      </c>
      <c r="Q9" s="18" t="s">
        <v>404</v>
      </c>
      <c r="R9" s="20" t="s">
        <v>404</v>
      </c>
      <c r="S9" s="18" t="n">
        <v>486.34742343</v>
      </c>
      <c r="T9" s="20" t="n">
        <v>12.76163626</v>
      </c>
    </row>
    <row r="10" spans="1:20">
      <c r="A10" s="15" t="s">
        <v>407</v>
      </c>
      <c r="B10" s="17" t="n">
        <v>20058</v>
      </c>
      <c r="C10" s="18">
        <f>(3112.0/B10*100)</f>
        <v/>
      </c>
      <c r="D10" s="19" t="n">
        <v>16946</v>
      </c>
      <c r="E10" s="18" t="n">
        <v>524.50690066</v>
      </c>
      <c r="F10" s="20" t="n">
        <v>2.83293862</v>
      </c>
      <c r="G10" s="18" t="n">
        <v>531.47010371</v>
      </c>
      <c r="H10" s="20" t="n">
        <v>5.2567696</v>
      </c>
      <c r="I10" s="18" t="n">
        <v>536.0175793</v>
      </c>
      <c r="J10" s="20" t="n">
        <v>8.85830925</v>
      </c>
      <c r="K10" s="18" t="s">
        <v>404</v>
      </c>
      <c r="L10" s="20" t="s">
        <v>404</v>
      </c>
      <c r="M10" s="18" t="s">
        <v>404</v>
      </c>
      <c r="N10" s="20" t="s">
        <v>404</v>
      </c>
      <c r="O10" s="18" t="s">
        <v>404</v>
      </c>
      <c r="P10" s="20" t="s">
        <v>404</v>
      </c>
      <c r="Q10" s="18" t="s">
        <v>404</v>
      </c>
      <c r="R10" s="20" t="s">
        <v>404</v>
      </c>
      <c r="S10" s="18" t="n">
        <v>540.87104493</v>
      </c>
      <c r="T10" s="20" t="n">
        <v>8.185238030000001</v>
      </c>
    </row>
    <row r="11" spans="1:20">
      <c r="A11" s="15" t="s">
        <v>408</v>
      </c>
      <c r="B11" s="17" t="n">
        <v>7053</v>
      </c>
      <c r="C11" s="18">
        <f>(212.0/B11*100)</f>
        <v/>
      </c>
      <c r="D11" s="19" t="n">
        <v>6841</v>
      </c>
      <c r="E11" s="18" t="n">
        <v>451.51186036</v>
      </c>
      <c r="F11" s="20" t="n">
        <v>6.31231722</v>
      </c>
      <c r="G11" s="18" t="n">
        <v>470.87625108</v>
      </c>
      <c r="H11" s="20" t="n">
        <v>4.95645092</v>
      </c>
      <c r="I11" s="18" t="n">
        <v>439.32495742</v>
      </c>
      <c r="J11" s="20" t="n">
        <v>8.935795049999999</v>
      </c>
      <c r="K11" s="18" t="s">
        <v>404</v>
      </c>
      <c r="L11" s="20" t="s">
        <v>404</v>
      </c>
      <c r="M11" s="18" t="s">
        <v>404</v>
      </c>
      <c r="N11" s="20" t="s">
        <v>404</v>
      </c>
      <c r="O11" s="18" t="s">
        <v>404</v>
      </c>
      <c r="P11" s="20" t="s">
        <v>404</v>
      </c>
      <c r="Q11" s="18" t="s">
        <v>404</v>
      </c>
      <c r="R11" s="20" t="s">
        <v>404</v>
      </c>
      <c r="S11" s="18" t="n">
        <v>446.38748077</v>
      </c>
      <c r="T11" s="20" t="n">
        <v>12.05636569</v>
      </c>
    </row>
    <row r="12" spans="1:20">
      <c r="A12" s="15" t="s">
        <v>409</v>
      </c>
      <c r="B12" s="17" t="n">
        <v>6894</v>
      </c>
      <c r="C12" s="18">
        <f>(106.0/B12*100)</f>
        <v/>
      </c>
      <c r="D12" s="19" t="n">
        <v>6788</v>
      </c>
      <c r="E12" s="18" t="n">
        <v>484.21309864</v>
      </c>
      <c r="F12" s="20" t="n">
        <v>4.09447381</v>
      </c>
      <c r="G12" s="18" t="n">
        <v>500.20859949</v>
      </c>
      <c r="H12" s="20" t="n">
        <v>8.29396322</v>
      </c>
      <c r="I12" s="18" t="n">
        <v>367.3455804</v>
      </c>
      <c r="J12" s="20" t="n">
        <v>13.91728854</v>
      </c>
      <c r="K12" s="18" t="s">
        <v>404</v>
      </c>
      <c r="L12" s="20" t="s">
        <v>404</v>
      </c>
      <c r="M12" s="18" t="s">
        <v>404</v>
      </c>
      <c r="N12" s="20" t="s">
        <v>404</v>
      </c>
      <c r="O12" s="18" t="s">
        <v>404</v>
      </c>
      <c r="P12" s="20" t="s">
        <v>404</v>
      </c>
      <c r="Q12" s="18" t="s">
        <v>404</v>
      </c>
      <c r="R12" s="20" t="s">
        <v>404</v>
      </c>
      <c r="S12" s="18" t="n">
        <v>417.26573595</v>
      </c>
      <c r="T12" s="20" t="n">
        <v>12.189151</v>
      </c>
    </row>
    <row r="13" spans="1:20">
      <c r="A13" s="15" t="s">
        <v>410</v>
      </c>
      <c r="B13" s="17" t="n">
        <v>7161</v>
      </c>
      <c r="C13" s="18">
        <f>(1175.0/B13*100)</f>
        <v/>
      </c>
      <c r="D13" s="19" t="n">
        <v>5986</v>
      </c>
      <c r="E13" s="18" t="n">
        <v>491.53940482</v>
      </c>
      <c r="F13" s="20" t="n">
        <v>4.44704931</v>
      </c>
      <c r="G13" s="18" t="n">
        <v>513.76053318</v>
      </c>
      <c r="H13" s="20" t="n">
        <v>4.78605187</v>
      </c>
      <c r="I13" s="18" t="n">
        <v>500.45592691</v>
      </c>
      <c r="J13" s="20" t="n">
        <v>7.38511277</v>
      </c>
      <c r="K13" s="18" t="s">
        <v>404</v>
      </c>
      <c r="L13" s="20" t="s">
        <v>404</v>
      </c>
      <c r="M13" s="18" t="s">
        <v>404</v>
      </c>
      <c r="N13" s="20" t="s">
        <v>404</v>
      </c>
      <c r="O13" s="18" t="s">
        <v>404</v>
      </c>
      <c r="P13" s="20" t="s">
        <v>404</v>
      </c>
      <c r="Q13" s="18" t="s">
        <v>404</v>
      </c>
      <c r="R13" s="20" t="s">
        <v>404</v>
      </c>
      <c r="S13" s="18" t="n">
        <v>499.44133891</v>
      </c>
      <c r="T13" s="20" t="n">
        <v>7.09370309</v>
      </c>
    </row>
    <row r="14" spans="1:20">
      <c r="A14" s="15" t="s">
        <v>411</v>
      </c>
      <c r="B14" s="17" t="n">
        <v>5587</v>
      </c>
      <c r="C14" s="18">
        <f>(0.0/B14*100)</f>
        <v/>
      </c>
      <c r="D14" s="19" t="n">
        <v>5587</v>
      </c>
      <c r="E14" s="18" t="n">
        <v>519.9886530799999</v>
      </c>
      <c r="F14" s="20" t="n">
        <v>3.01638913</v>
      </c>
      <c r="G14" s="18" t="n">
        <v>517.4022064</v>
      </c>
      <c r="H14" s="20" t="n">
        <v>3.69178706</v>
      </c>
      <c r="I14" s="18" t="n">
        <v>524.18482778</v>
      </c>
      <c r="J14" s="20" t="n">
        <v>14.50127549</v>
      </c>
      <c r="K14" s="18" t="s">
        <v>404</v>
      </c>
      <c r="L14" s="20" t="s">
        <v>404</v>
      </c>
      <c r="M14" s="18" t="s">
        <v>404</v>
      </c>
      <c r="N14" s="20" t="s">
        <v>404</v>
      </c>
      <c r="O14" s="18" t="s">
        <v>404</v>
      </c>
      <c r="P14" s="20" t="s">
        <v>404</v>
      </c>
      <c r="Q14" s="18" t="s">
        <v>404</v>
      </c>
      <c r="R14" s="20" t="s">
        <v>404</v>
      </c>
      <c r="S14" s="18" t="n">
        <v>597.8352</v>
      </c>
      <c r="T14" s="20" t="n">
        <v>18.52489165</v>
      </c>
    </row>
    <row r="15" spans="1:20">
      <c r="A15" s="15" t="s">
        <v>412</v>
      </c>
      <c r="B15" s="17" t="n">
        <v>5882</v>
      </c>
      <c r="C15" s="18">
        <f>(0.0/B15*100)</f>
        <v/>
      </c>
      <c r="D15" s="19" t="n">
        <v>5882</v>
      </c>
      <c r="E15" s="18" t="n">
        <v>524.5668525</v>
      </c>
      <c r="F15" s="20" t="n">
        <v>3.85976887</v>
      </c>
      <c r="G15" s="18" t="n">
        <v>533.55127405</v>
      </c>
      <c r="H15" s="20" t="n">
        <v>4.96173147</v>
      </c>
      <c r="I15" s="18" t="n">
        <v>519.96838929</v>
      </c>
      <c r="J15" s="20" t="n">
        <v>7.00531673</v>
      </c>
      <c r="K15" s="18" t="s">
        <v>404</v>
      </c>
      <c r="L15" s="20" t="s">
        <v>404</v>
      </c>
      <c r="M15" s="18" t="s">
        <v>404</v>
      </c>
      <c r="N15" s="20" t="s">
        <v>404</v>
      </c>
      <c r="O15" s="18" t="s">
        <v>404</v>
      </c>
      <c r="P15" s="20" t="s">
        <v>404</v>
      </c>
      <c r="Q15" s="18" t="s">
        <v>404</v>
      </c>
      <c r="R15" s="20" t="s">
        <v>404</v>
      </c>
      <c r="S15" s="18" t="n">
        <v>529.45255606</v>
      </c>
      <c r="T15" s="20" t="n">
        <v>19.48815276</v>
      </c>
    </row>
    <row r="16" spans="1:20">
      <c r="A16" s="15" t="s">
        <v>413</v>
      </c>
      <c r="B16" s="17" t="n">
        <v>6108</v>
      </c>
      <c r="C16" s="18">
        <f>(495.0/B16*100)</f>
        <v/>
      </c>
      <c r="D16" s="19" t="n">
        <v>5613</v>
      </c>
      <c r="E16" s="18" t="n">
        <v>505.91141626</v>
      </c>
      <c r="F16" s="20" t="n">
        <v>6.52705517</v>
      </c>
      <c r="G16" s="18" t="n">
        <v>487.7929434</v>
      </c>
      <c r="H16" s="20" t="n">
        <v>9.541974359999999</v>
      </c>
      <c r="I16" s="18" t="n">
        <v>516.4096944200001</v>
      </c>
      <c r="J16" s="20" t="n">
        <v>10.97885008</v>
      </c>
      <c r="K16" s="18" t="s">
        <v>404</v>
      </c>
      <c r="L16" s="20" t="s">
        <v>404</v>
      </c>
      <c r="M16" s="18" t="s">
        <v>404</v>
      </c>
      <c r="N16" s="20" t="s">
        <v>404</v>
      </c>
      <c r="O16" s="18" t="s">
        <v>404</v>
      </c>
      <c r="P16" s="20" t="s">
        <v>404</v>
      </c>
      <c r="Q16" s="18" t="s">
        <v>404</v>
      </c>
      <c r="R16" s="20" t="s">
        <v>404</v>
      </c>
      <c r="S16" s="18" t="n">
        <v>491.02344877</v>
      </c>
      <c r="T16" s="20" t="n">
        <v>20.35273004</v>
      </c>
    </row>
    <row r="17" spans="1:20">
      <c r="A17" s="15" t="s">
        <v>414</v>
      </c>
      <c r="B17" s="17" t="n">
        <v>6504</v>
      </c>
      <c r="C17" s="18">
        <f>(1325.0/B17*100)</f>
        <v/>
      </c>
      <c r="D17" s="19" t="n">
        <v>5179</v>
      </c>
      <c r="E17" s="18" t="n">
        <v>510.99319122</v>
      </c>
      <c r="F17" s="20" t="n">
        <v>7.40585701</v>
      </c>
      <c r="G17" s="18" t="n">
        <v>502.30196972</v>
      </c>
      <c r="H17" s="20" t="n">
        <v>5.94527687</v>
      </c>
      <c r="I17" s="18" t="n">
        <v>519.9753504</v>
      </c>
      <c r="J17" s="20" t="n">
        <v>17.87471792</v>
      </c>
      <c r="K17" s="18" t="s">
        <v>404</v>
      </c>
      <c r="L17" s="20" t="s">
        <v>404</v>
      </c>
      <c r="M17" s="18" t="s">
        <v>404</v>
      </c>
      <c r="N17" s="20" t="s">
        <v>404</v>
      </c>
      <c r="O17" s="18" t="s">
        <v>404</v>
      </c>
      <c r="P17" s="20" t="s">
        <v>404</v>
      </c>
      <c r="Q17" s="18" t="s">
        <v>404</v>
      </c>
      <c r="R17" s="20" t="s">
        <v>404</v>
      </c>
      <c r="S17" s="18" t="n">
        <v>538.91676076</v>
      </c>
      <c r="T17" s="20" t="n">
        <v>14.80192842</v>
      </c>
    </row>
    <row r="18" spans="1:20">
      <c r="A18" s="15" t="s">
        <v>415</v>
      </c>
      <c r="B18" s="17" t="n">
        <v>5532</v>
      </c>
      <c r="C18" s="18">
        <f>(0.0/B18*100)</f>
        <v/>
      </c>
      <c r="D18" s="19" t="n">
        <v>5532</v>
      </c>
      <c r="E18" s="18" t="n">
        <v>474.6159053</v>
      </c>
      <c r="F18" s="20" t="n">
        <v>5.8140328</v>
      </c>
      <c r="G18" s="18" t="n">
        <v>467.87593183</v>
      </c>
      <c r="H18" s="20" t="n">
        <v>8.36093994</v>
      </c>
      <c r="I18" s="18" t="n">
        <v>456.10203781</v>
      </c>
      <c r="J18" s="20" t="n">
        <v>12.08611535</v>
      </c>
      <c r="K18" s="18" t="s">
        <v>404</v>
      </c>
      <c r="L18" s="20" t="s">
        <v>404</v>
      </c>
      <c r="M18" s="18" t="s">
        <v>404</v>
      </c>
      <c r="N18" s="20" t="s">
        <v>404</v>
      </c>
      <c r="O18" s="18" t="s">
        <v>404</v>
      </c>
      <c r="P18" s="20" t="s">
        <v>404</v>
      </c>
      <c r="Q18" s="18" t="s">
        <v>404</v>
      </c>
      <c r="R18" s="20" t="s">
        <v>404</v>
      </c>
      <c r="S18" s="18" t="n">
        <v>455.74536135</v>
      </c>
      <c r="T18" s="20" t="n">
        <v>20.0388868</v>
      </c>
    </row>
    <row r="19" spans="1:20">
      <c r="A19" s="15" t="s">
        <v>416</v>
      </c>
      <c r="B19" s="17" t="n">
        <v>5658</v>
      </c>
      <c r="C19" s="18">
        <f>(327.0/B19*100)</f>
        <v/>
      </c>
      <c r="D19" s="19" t="n">
        <v>5331</v>
      </c>
      <c r="E19" s="18" t="n">
        <v>468.48235633</v>
      </c>
      <c r="F19" s="20" t="n">
        <v>3.64494536</v>
      </c>
      <c r="G19" s="18" t="n">
        <v>477.07420667</v>
      </c>
      <c r="H19" s="20" t="n">
        <v>12.64461935</v>
      </c>
      <c r="I19" s="18" t="n">
        <v>420.12392</v>
      </c>
      <c r="J19" s="20" t="n">
        <v>13.67207142</v>
      </c>
      <c r="K19" s="18" t="s">
        <v>404</v>
      </c>
      <c r="L19" s="20" t="s">
        <v>404</v>
      </c>
      <c r="M19" s="18" t="s">
        <v>404</v>
      </c>
      <c r="N19" s="20" t="s">
        <v>404</v>
      </c>
      <c r="O19" s="18" t="s">
        <v>404</v>
      </c>
      <c r="P19" s="20" t="s">
        <v>404</v>
      </c>
      <c r="Q19" s="18" t="s">
        <v>404</v>
      </c>
      <c r="R19" s="20" t="s">
        <v>404</v>
      </c>
      <c r="S19" s="18" t="n">
        <v>483.39884435</v>
      </c>
      <c r="T19" s="20" t="n">
        <v>37.79806686</v>
      </c>
    </row>
    <row r="20" spans="1:20">
      <c r="A20" s="15" t="s">
        <v>417</v>
      </c>
      <c r="B20" s="17" t="n">
        <v>3371</v>
      </c>
      <c r="C20" s="18">
        <f>(24.0/B20*100)</f>
        <v/>
      </c>
      <c r="D20" s="19" t="n">
        <v>3347</v>
      </c>
      <c r="E20" s="18" t="n">
        <v>470.66360465</v>
      </c>
      <c r="F20" s="20" t="n">
        <v>3.33456902</v>
      </c>
      <c r="G20" s="18" t="n">
        <v>484.94222064</v>
      </c>
      <c r="H20" s="20" t="n">
        <v>2.7912098</v>
      </c>
      <c r="I20" s="18" t="n">
        <v>492.55611595</v>
      </c>
      <c r="J20" s="20" t="n">
        <v>5.19953978</v>
      </c>
      <c r="K20" s="18" t="s">
        <v>404</v>
      </c>
      <c r="L20" s="20" t="s">
        <v>404</v>
      </c>
      <c r="M20" s="18" t="s">
        <v>404</v>
      </c>
      <c r="N20" s="20" t="s">
        <v>404</v>
      </c>
      <c r="O20" s="18" t="s">
        <v>404</v>
      </c>
      <c r="P20" s="20" t="s">
        <v>404</v>
      </c>
      <c r="Q20" s="18" t="s">
        <v>404</v>
      </c>
      <c r="R20" s="20" t="s">
        <v>404</v>
      </c>
      <c r="S20" s="18" t="n">
        <v>482.31161973</v>
      </c>
      <c r="T20" s="20" t="n">
        <v>9.99607715</v>
      </c>
    </row>
    <row r="21" spans="1:20">
      <c r="A21" s="15" t="s">
        <v>418</v>
      </c>
      <c r="B21" s="17" t="n">
        <v>5741</v>
      </c>
      <c r="C21" s="18">
        <f>(0.0/B21*100)</f>
        <v/>
      </c>
      <c r="D21" s="19" t="n">
        <v>5741</v>
      </c>
      <c r="E21" s="18" t="n">
        <v>514.7864521499999</v>
      </c>
      <c r="F21" s="20" t="n">
        <v>4.88732407</v>
      </c>
      <c r="G21" s="18" t="n">
        <v>525.7169053699999</v>
      </c>
      <c r="H21" s="20" t="n">
        <v>3.55860307</v>
      </c>
      <c r="I21" s="18" t="n">
        <v>522.19225883</v>
      </c>
      <c r="J21" s="20" t="n">
        <v>6.82309331</v>
      </c>
      <c r="K21" s="18" t="s">
        <v>404</v>
      </c>
      <c r="L21" s="20" t="s">
        <v>404</v>
      </c>
      <c r="M21" s="18" t="s">
        <v>404</v>
      </c>
      <c r="N21" s="20" t="s">
        <v>404</v>
      </c>
      <c r="O21" s="18" t="s">
        <v>404</v>
      </c>
      <c r="P21" s="20" t="s">
        <v>404</v>
      </c>
      <c r="Q21" s="18" t="s">
        <v>404</v>
      </c>
      <c r="R21" s="20" t="s">
        <v>404</v>
      </c>
      <c r="S21" s="18" t="n">
        <v>509.62432141</v>
      </c>
      <c r="T21" s="20" t="n">
        <v>6.63654028</v>
      </c>
    </row>
    <row r="22" spans="1:20">
      <c r="A22" s="15" t="s">
        <v>419</v>
      </c>
      <c r="B22" s="17" t="n">
        <v>6598</v>
      </c>
      <c r="C22" s="18">
        <f>(0.0/B22*100)</f>
        <v/>
      </c>
      <c r="D22" s="19" t="n">
        <v>6598</v>
      </c>
      <c r="E22" s="18" t="n">
        <v>468.59543253</v>
      </c>
      <c r="F22" s="20" t="n">
        <v>7.58664527</v>
      </c>
      <c r="G22" s="18" t="n">
        <v>486.71592407</v>
      </c>
      <c r="H22" s="20" t="n">
        <v>6.80488433</v>
      </c>
      <c r="I22" s="18" t="n">
        <v>496.97421046</v>
      </c>
      <c r="J22" s="20" t="n">
        <v>59.85715607</v>
      </c>
      <c r="K22" s="18" t="s">
        <v>404</v>
      </c>
      <c r="L22" s="20" t="s">
        <v>404</v>
      </c>
      <c r="M22" s="18" t="s">
        <v>404</v>
      </c>
      <c r="N22" s="20" t="s">
        <v>404</v>
      </c>
      <c r="O22" s="18" t="s">
        <v>404</v>
      </c>
      <c r="P22" s="20" t="s">
        <v>404</v>
      </c>
      <c r="Q22" s="18" t="s">
        <v>404</v>
      </c>
      <c r="R22" s="20" t="s">
        <v>404</v>
      </c>
      <c r="S22" s="18" t="n">
        <v>508.59271554</v>
      </c>
      <c r="T22" s="20" t="n">
        <v>21.90360424</v>
      </c>
    </row>
    <row r="23" spans="1:20">
      <c r="A23" s="15" t="s">
        <v>420</v>
      </c>
      <c r="B23" s="17" t="n">
        <v>11583</v>
      </c>
      <c r="C23" s="18">
        <f>(3194.0/B23*100)</f>
        <v/>
      </c>
      <c r="D23" s="19" t="n">
        <v>8389</v>
      </c>
      <c r="E23" s="18" t="n">
        <v>487.92205834</v>
      </c>
      <c r="F23" s="20" t="n">
        <v>8.68325364</v>
      </c>
      <c r="G23" s="18" t="n">
        <v>492.68106043</v>
      </c>
      <c r="H23" s="20" t="n">
        <v>3.87393901</v>
      </c>
      <c r="I23" s="18" t="n">
        <v>485.19681269</v>
      </c>
      <c r="J23" s="20" t="n">
        <v>11.98070337</v>
      </c>
      <c r="K23" s="18" t="s">
        <v>404</v>
      </c>
      <c r="L23" s="20" t="s">
        <v>404</v>
      </c>
      <c r="M23" s="18" t="s">
        <v>404</v>
      </c>
      <c r="N23" s="20" t="s">
        <v>404</v>
      </c>
      <c r="O23" s="18" t="s">
        <v>404</v>
      </c>
      <c r="P23" s="20" t="s">
        <v>404</v>
      </c>
      <c r="Q23" s="18" t="s">
        <v>404</v>
      </c>
      <c r="R23" s="20" t="s">
        <v>404</v>
      </c>
      <c r="S23" s="18" t="n">
        <v>458.38757297</v>
      </c>
      <c r="T23" s="20" t="n">
        <v>17.6350674</v>
      </c>
    </row>
    <row r="24" spans="1:20">
      <c r="A24" s="15" t="s">
        <v>421</v>
      </c>
      <c r="B24" s="17" t="n">
        <v>6647</v>
      </c>
      <c r="C24" s="18">
        <f>(0.0/B24*100)</f>
        <v/>
      </c>
      <c r="D24" s="19" t="n">
        <v>6647</v>
      </c>
      <c r="E24" s="18" t="n">
        <v>512.59616909</v>
      </c>
      <c r="F24" s="20" t="n">
        <v>5.29048698</v>
      </c>
      <c r="G24" s="18" t="n">
        <v>517.94278875</v>
      </c>
      <c r="H24" s="20" t="n">
        <v>5.21235472</v>
      </c>
      <c r="I24" s="18" t="n">
        <v>524.52152022</v>
      </c>
      <c r="J24" s="20" t="n">
        <v>21.05458427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522.23773712</v>
      </c>
      <c r="F25" s="20" t="n">
        <v>5.37664954</v>
      </c>
      <c r="G25" s="18" t="n">
        <v>511.0422276</v>
      </c>
      <c r="H25" s="20" t="n">
        <v>5.81391865</v>
      </c>
      <c r="I25" s="18" t="n">
        <v>503.88435769</v>
      </c>
      <c r="J25" s="20" t="n">
        <v>17.83245069</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490.6800406</v>
      </c>
      <c r="F26" s="20" t="n">
        <v>2.61686556</v>
      </c>
      <c r="G26" s="18" t="n">
        <v>484.51969844</v>
      </c>
      <c r="H26" s="20" t="n">
        <v>3.49597825</v>
      </c>
      <c r="I26" s="18" t="n">
        <v>485.46637514</v>
      </c>
      <c r="J26" s="20" t="n">
        <v>7.10420782</v>
      </c>
      <c r="K26" s="18" t="s">
        <v>404</v>
      </c>
      <c r="L26" s="20" t="s">
        <v>404</v>
      </c>
      <c r="M26" s="18" t="s">
        <v>404</v>
      </c>
      <c r="N26" s="20" t="s">
        <v>404</v>
      </c>
      <c r="O26" s="18" t="s">
        <v>404</v>
      </c>
      <c r="P26" s="20" t="s">
        <v>404</v>
      </c>
      <c r="Q26" s="18" t="s">
        <v>404</v>
      </c>
      <c r="R26" s="20" t="s">
        <v>404</v>
      </c>
      <c r="S26" s="18" t="n">
        <v>474.43227191</v>
      </c>
      <c r="T26" s="20" t="n">
        <v>7.18723963</v>
      </c>
    </row>
    <row r="27" spans="1:20">
      <c r="A27" s="15" t="s">
        <v>424</v>
      </c>
      <c r="B27" s="17" t="n">
        <v>5299</v>
      </c>
      <c r="C27" s="18">
        <f>(0.0/B27*100)</f>
        <v/>
      </c>
      <c r="D27" s="19" t="n">
        <v>5299</v>
      </c>
      <c r="E27" s="18" t="n">
        <v>480.652985</v>
      </c>
      <c r="F27" s="20" t="n">
        <v>1.98274537</v>
      </c>
      <c r="G27" s="18" t="n">
        <v>477.08971837</v>
      </c>
      <c r="H27" s="20" t="n">
        <v>2.08782782</v>
      </c>
      <c r="I27" s="18" t="n">
        <v>480.37287303</v>
      </c>
      <c r="J27" s="20" t="n">
        <v>2.58267293</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418.33574914</v>
      </c>
      <c r="F28" s="20" t="n">
        <v>3.46073527</v>
      </c>
      <c r="G28" s="18" t="n">
        <v>433.94871222</v>
      </c>
      <c r="H28" s="20" t="n">
        <v>5.81987666</v>
      </c>
      <c r="I28" s="18" t="n">
        <v>416.64593842</v>
      </c>
      <c r="J28" s="20" t="n">
        <v>10.02825167</v>
      </c>
      <c r="K28" s="18" t="s">
        <v>404</v>
      </c>
      <c r="L28" s="20" t="s">
        <v>404</v>
      </c>
      <c r="M28" s="18" t="s">
        <v>404</v>
      </c>
      <c r="N28" s="20" t="s">
        <v>404</v>
      </c>
      <c r="O28" s="18" t="s">
        <v>404</v>
      </c>
      <c r="P28" s="20" t="s">
        <v>404</v>
      </c>
      <c r="Q28" s="18" t="s">
        <v>404</v>
      </c>
      <c r="R28" s="20" t="s">
        <v>404</v>
      </c>
      <c r="S28" s="18" t="n">
        <v>427.87902098</v>
      </c>
      <c r="T28" s="20" t="n">
        <v>9.57813928</v>
      </c>
    </row>
    <row r="29" spans="1:20">
      <c r="A29" s="15" t="s">
        <v>426</v>
      </c>
      <c r="B29" s="17" t="n">
        <v>5385</v>
      </c>
      <c r="C29" s="18">
        <f>(1123.0/B29*100)</f>
        <v/>
      </c>
      <c r="D29" s="19" t="n">
        <v>4262</v>
      </c>
      <c r="E29" s="18" t="n">
        <v>503.51368764</v>
      </c>
      <c r="F29" s="20" t="n">
        <v>10.68779963</v>
      </c>
      <c r="G29" s="18" t="n">
        <v>513.30726563</v>
      </c>
      <c r="H29" s="20" t="n">
        <v>10.33219868</v>
      </c>
      <c r="I29" s="18" t="n">
        <v>490.34608053</v>
      </c>
      <c r="J29" s="20" t="n">
        <v>19.84740558</v>
      </c>
      <c r="K29" s="18" t="s">
        <v>404</v>
      </c>
      <c r="L29" s="20" t="s">
        <v>404</v>
      </c>
      <c r="M29" s="18" t="s">
        <v>404</v>
      </c>
      <c r="N29" s="20" t="s">
        <v>404</v>
      </c>
      <c r="O29" s="18" t="s">
        <v>404</v>
      </c>
      <c r="P29" s="20" t="s">
        <v>404</v>
      </c>
      <c r="Q29" s="18" t="s">
        <v>404</v>
      </c>
      <c r="R29" s="20" t="s">
        <v>404</v>
      </c>
      <c r="S29" s="18" t="n">
        <v>490.3622023</v>
      </c>
      <c r="T29" s="20" t="n">
        <v>10.95059994</v>
      </c>
    </row>
    <row r="30" spans="1:20">
      <c r="A30" s="15" t="s">
        <v>427</v>
      </c>
      <c r="B30" s="17" t="n">
        <v>4520</v>
      </c>
      <c r="C30" s="18">
        <f>(1076.0/B30*100)</f>
        <v/>
      </c>
      <c r="D30" s="19" t="n">
        <v>3444</v>
      </c>
      <c r="E30" s="18" t="n">
        <v>510.77799469</v>
      </c>
      <c r="F30" s="20" t="n">
        <v>4.4499879</v>
      </c>
      <c r="G30" s="18" t="n">
        <v>517.74265458</v>
      </c>
      <c r="H30" s="20" t="n">
        <v>6.39038764</v>
      </c>
      <c r="I30" s="18" t="n">
        <v>490.77118771</v>
      </c>
      <c r="J30" s="20" t="n">
        <v>23.93930523</v>
      </c>
      <c r="K30" s="18" t="s">
        <v>404</v>
      </c>
      <c r="L30" s="20" t="s">
        <v>404</v>
      </c>
      <c r="M30" s="18" t="s">
        <v>404</v>
      </c>
      <c r="N30" s="20" t="s">
        <v>404</v>
      </c>
      <c r="O30" s="18" t="s">
        <v>404</v>
      </c>
      <c r="P30" s="20" t="s">
        <v>404</v>
      </c>
      <c r="Q30" s="18" t="s">
        <v>404</v>
      </c>
      <c r="R30" s="20" t="s">
        <v>404</v>
      </c>
      <c r="S30" s="18" t="n">
        <v>427.436054</v>
      </c>
      <c r="T30" s="20" t="n">
        <v>19.05524901</v>
      </c>
    </row>
    <row r="31" spans="1:20">
      <c r="A31" s="15" t="s">
        <v>428</v>
      </c>
      <c r="B31" s="17" t="n">
        <v>5456</v>
      </c>
      <c r="C31" s="18">
        <f>(502.0/B31*100)</f>
        <v/>
      </c>
      <c r="D31" s="19" t="n">
        <v>4954</v>
      </c>
      <c r="E31" s="18" t="n">
        <v>517.2338961200001</v>
      </c>
      <c r="F31" s="20" t="n">
        <v>3.76054277</v>
      </c>
      <c r="G31" s="18" t="n">
        <v>509.32550943</v>
      </c>
      <c r="H31" s="20" t="n">
        <v>5.33971565</v>
      </c>
      <c r="I31" s="18" t="n">
        <v>512.0571085399999</v>
      </c>
      <c r="J31" s="20" t="n">
        <v>6.44443146</v>
      </c>
      <c r="K31" s="18" t="s">
        <v>404</v>
      </c>
      <c r="L31" s="20" t="s">
        <v>404</v>
      </c>
      <c r="M31" s="18" t="s">
        <v>404</v>
      </c>
      <c r="N31" s="20" t="s">
        <v>404</v>
      </c>
      <c r="O31" s="18" t="s">
        <v>404</v>
      </c>
      <c r="P31" s="20" t="s">
        <v>404</v>
      </c>
      <c r="Q31" s="18" t="s">
        <v>404</v>
      </c>
      <c r="R31" s="20" t="s">
        <v>404</v>
      </c>
      <c r="S31" s="18" t="n">
        <v>507.94164546</v>
      </c>
      <c r="T31" s="20" t="n">
        <v>8.662853119999999</v>
      </c>
    </row>
    <row r="32" spans="1:20">
      <c r="A32" s="15" t="s">
        <v>429</v>
      </c>
      <c r="B32" s="17" t="n">
        <v>4478</v>
      </c>
      <c r="C32" s="18">
        <f>(0.0/B32*100)</f>
        <v/>
      </c>
      <c r="D32" s="19" t="n">
        <v>4478</v>
      </c>
      <c r="E32" s="18" t="n">
        <v>504.07203946</v>
      </c>
      <c r="F32" s="20" t="n">
        <v>6.91813344</v>
      </c>
      <c r="G32" s="18" t="n">
        <v>513.97683049</v>
      </c>
      <c r="H32" s="20" t="n">
        <v>3.8837298</v>
      </c>
      <c r="I32" s="18" t="n">
        <v>497.8991176</v>
      </c>
      <c r="J32" s="20" t="n">
        <v>4.72689179</v>
      </c>
      <c r="K32" s="18" t="s">
        <v>404</v>
      </c>
      <c r="L32" s="20" t="s">
        <v>404</v>
      </c>
      <c r="M32" s="18" t="s">
        <v>404</v>
      </c>
      <c r="N32" s="20" t="s">
        <v>404</v>
      </c>
      <c r="O32" s="18" t="s">
        <v>404</v>
      </c>
      <c r="P32" s="20" t="s">
        <v>404</v>
      </c>
      <c r="Q32" s="18" t="s">
        <v>404</v>
      </c>
      <c r="R32" s="20" t="s">
        <v>404</v>
      </c>
      <c r="S32" s="18" t="n">
        <v>516.0009272999999</v>
      </c>
      <c r="T32" s="20" t="n">
        <v>11.66786991</v>
      </c>
    </row>
    <row r="33" spans="1:20">
      <c r="A33" s="15" t="s">
        <v>430</v>
      </c>
      <c r="B33" s="17" t="n">
        <v>7325</v>
      </c>
      <c r="C33" s="18">
        <f>(29.0/B33*100)</f>
        <v/>
      </c>
      <c r="D33" s="19" t="n">
        <v>7296</v>
      </c>
      <c r="E33" s="18" t="n">
        <v>492.42177091</v>
      </c>
      <c r="F33" s="20" t="n">
        <v>6.26338796</v>
      </c>
      <c r="G33" s="18" t="n">
        <v>501.96267383</v>
      </c>
      <c r="H33" s="20" t="n">
        <v>4.05607224</v>
      </c>
      <c r="I33" s="18" t="n">
        <v>495.57287857</v>
      </c>
      <c r="J33" s="20" t="n">
        <v>12.07222922</v>
      </c>
      <c r="K33" s="18" t="s">
        <v>404</v>
      </c>
      <c r="L33" s="20" t="s">
        <v>404</v>
      </c>
      <c r="M33" s="18" t="s">
        <v>404</v>
      </c>
      <c r="N33" s="20" t="s">
        <v>404</v>
      </c>
      <c r="O33" s="18" t="s">
        <v>404</v>
      </c>
      <c r="P33" s="20" t="s">
        <v>404</v>
      </c>
      <c r="Q33" s="18" t="s">
        <v>404</v>
      </c>
      <c r="R33" s="20" t="s">
        <v>404</v>
      </c>
      <c r="S33" s="18" t="n">
        <v>457.0595251</v>
      </c>
      <c r="T33" s="20" t="n">
        <v>6.75747774</v>
      </c>
    </row>
    <row r="34" spans="1:20">
      <c r="A34" s="15" t="s">
        <v>431</v>
      </c>
      <c r="B34" s="17" t="n">
        <v>6350</v>
      </c>
      <c r="C34" s="18">
        <f>(0.0/B34*100)</f>
        <v/>
      </c>
      <c r="D34" s="19" t="n">
        <v>6350</v>
      </c>
      <c r="E34" s="18" t="n">
        <v>459.05778625</v>
      </c>
      <c r="F34" s="20" t="n">
        <v>4.25131354</v>
      </c>
      <c r="G34" s="18" t="n">
        <v>438.75772116</v>
      </c>
      <c r="H34" s="20" t="n">
        <v>8.410115709999999</v>
      </c>
      <c r="I34" s="18" t="n">
        <v>419.6810055</v>
      </c>
      <c r="J34" s="20" t="n">
        <v>21.48825481</v>
      </c>
      <c r="K34" s="18" t="s">
        <v>404</v>
      </c>
      <c r="L34" s="20" t="s">
        <v>404</v>
      </c>
      <c r="M34" s="18" t="s">
        <v>404</v>
      </c>
      <c r="N34" s="20" t="s">
        <v>404</v>
      </c>
      <c r="O34" s="18" t="s">
        <v>404</v>
      </c>
      <c r="P34" s="20" t="s">
        <v>404</v>
      </c>
      <c r="Q34" s="18" t="s">
        <v>404</v>
      </c>
      <c r="R34" s="20" t="s">
        <v>404</v>
      </c>
      <c r="S34" s="18" t="n">
        <v>462.53157733</v>
      </c>
      <c r="T34" s="20" t="n">
        <v>32.73125661</v>
      </c>
    </row>
    <row r="35" spans="1:20">
      <c r="A35" s="15" t="s">
        <v>432</v>
      </c>
      <c r="B35" s="17" t="n">
        <v>6406</v>
      </c>
      <c r="C35" s="18">
        <f>(443.0/B35*100)</f>
        <v/>
      </c>
      <c r="D35" s="19" t="n">
        <v>5963</v>
      </c>
      <c r="E35" s="18" t="n">
        <v>514.20828927</v>
      </c>
      <c r="F35" s="20" t="n">
        <v>1.86212797</v>
      </c>
      <c r="G35" s="18" t="n">
        <v>494.23408666</v>
      </c>
      <c r="H35" s="20" t="n">
        <v>2.42074797</v>
      </c>
      <c r="I35" s="18" t="n">
        <v>507.10015594</v>
      </c>
      <c r="J35" s="20" t="n">
        <v>12.78188211</v>
      </c>
      <c r="K35" s="18" t="s">
        <v>404</v>
      </c>
      <c r="L35" s="20" t="s">
        <v>404</v>
      </c>
      <c r="M35" s="18" t="s">
        <v>404</v>
      </c>
      <c r="N35" s="20" t="s">
        <v>404</v>
      </c>
      <c r="O35" s="18" t="s">
        <v>404</v>
      </c>
      <c r="P35" s="20" t="s">
        <v>404</v>
      </c>
      <c r="Q35" s="18" t="s">
        <v>404</v>
      </c>
      <c r="R35" s="20" t="s">
        <v>404</v>
      </c>
      <c r="S35" s="18" t="n">
        <v>482.62830768</v>
      </c>
      <c r="T35" s="20" t="n">
        <v>7.42572491</v>
      </c>
    </row>
    <row r="36" spans="1:20">
      <c r="A36" s="15" t="s">
        <v>433</v>
      </c>
      <c r="B36" s="17" t="n">
        <v>6736</v>
      </c>
      <c r="C36" s="18">
        <f>(10.0/B36*100)</f>
        <v/>
      </c>
      <c r="D36" s="19" t="n">
        <v>6726</v>
      </c>
      <c r="E36" s="18" t="n">
        <v>496.98210661</v>
      </c>
      <c r="F36" s="20" t="n">
        <v>4.27621019</v>
      </c>
      <c r="G36" s="18" t="n">
        <v>494.80057784</v>
      </c>
      <c r="H36" s="20" t="n">
        <v>3.84375546</v>
      </c>
      <c r="I36" s="18" t="n">
        <v>493.39249402</v>
      </c>
      <c r="J36" s="20" t="n">
        <v>8.31878625</v>
      </c>
      <c r="K36" s="18" t="s">
        <v>404</v>
      </c>
      <c r="L36" s="20" t="s">
        <v>404</v>
      </c>
      <c r="M36" s="18" t="s">
        <v>404</v>
      </c>
      <c r="N36" s="20" t="s">
        <v>404</v>
      </c>
      <c r="O36" s="18" t="s">
        <v>404</v>
      </c>
      <c r="P36" s="20" t="s">
        <v>404</v>
      </c>
      <c r="Q36" s="18" t="s">
        <v>404</v>
      </c>
      <c r="R36" s="20" t="s">
        <v>404</v>
      </c>
      <c r="S36" s="18" t="n">
        <v>499.73510903</v>
      </c>
      <c r="T36" s="20" t="n">
        <v>19.054846</v>
      </c>
    </row>
    <row r="37" spans="1:20">
      <c r="A37" s="15" t="s">
        <v>434</v>
      </c>
      <c r="B37" s="17" t="n">
        <v>5458</v>
      </c>
      <c r="C37" s="18">
        <f>(0.0/B37*100)</f>
        <v/>
      </c>
      <c r="D37" s="19" t="n">
        <v>5458</v>
      </c>
      <c r="E37" s="18" t="n">
        <v>504.07486586</v>
      </c>
      <c r="F37" s="20" t="n">
        <v>5.32838811</v>
      </c>
      <c r="G37" s="18" t="n">
        <v>496.16006897</v>
      </c>
      <c r="H37" s="20" t="n">
        <v>5.98467561</v>
      </c>
      <c r="I37" s="18" t="n">
        <v>494.44018013</v>
      </c>
      <c r="J37" s="20" t="n">
        <v>6.90613375</v>
      </c>
      <c r="K37" s="18" t="s">
        <v>404</v>
      </c>
      <c r="L37" s="20" t="s">
        <v>404</v>
      </c>
      <c r="M37" s="18" t="s">
        <v>404</v>
      </c>
      <c r="N37" s="20" t="s">
        <v>404</v>
      </c>
      <c r="O37" s="18" t="s">
        <v>404</v>
      </c>
      <c r="P37" s="20" t="s">
        <v>404</v>
      </c>
      <c r="Q37" s="18" t="s">
        <v>404</v>
      </c>
      <c r="R37" s="20" t="s">
        <v>404</v>
      </c>
      <c r="S37" s="18" t="n">
        <v>517.10172241</v>
      </c>
      <c r="T37" s="20" t="n">
        <v>18.92359169</v>
      </c>
    </row>
    <row r="38" spans="1:20">
      <c r="A38" s="15" t="s">
        <v>435</v>
      </c>
      <c r="B38" s="17" t="n">
        <v>5860</v>
      </c>
      <c r="C38" s="18">
        <f>(268.0/B38*100)</f>
        <v/>
      </c>
      <c r="D38" s="19" t="n">
        <v>5592</v>
      </c>
      <c r="E38" s="18" t="n">
        <v>509.05716094</v>
      </c>
      <c r="F38" s="20" t="n">
        <v>6.66235997</v>
      </c>
      <c r="G38" s="18" t="n">
        <v>484.91332068</v>
      </c>
      <c r="H38" s="20" t="n">
        <v>7.00742538</v>
      </c>
      <c r="I38" s="18" t="n">
        <v>467.98360499</v>
      </c>
      <c r="J38" s="20" t="n">
        <v>7.06169888</v>
      </c>
      <c r="K38" s="18" t="s">
        <v>404</v>
      </c>
      <c r="L38" s="20" t="s">
        <v>404</v>
      </c>
      <c r="M38" s="18" t="s">
        <v>404</v>
      </c>
      <c r="N38" s="20" t="s">
        <v>404</v>
      </c>
      <c r="O38" s="18" t="s">
        <v>404</v>
      </c>
      <c r="P38" s="20" t="s">
        <v>404</v>
      </c>
      <c r="Q38" s="18" t="s">
        <v>404</v>
      </c>
      <c r="R38" s="20" t="s">
        <v>404</v>
      </c>
      <c r="S38" s="18" t="n">
        <v>480.62133326</v>
      </c>
      <c r="T38" s="20" t="n">
        <v>12.50068044</v>
      </c>
    </row>
    <row r="39" spans="1:20">
      <c r="A39" s="15" t="s">
        <v>436</v>
      </c>
      <c r="B39" s="17" t="n">
        <v>5895</v>
      </c>
      <c r="C39" s="18">
        <f>(0.0/B39*100)</f>
        <v/>
      </c>
      <c r="D39" s="19" t="n">
        <v>5895</v>
      </c>
      <c r="E39" s="18" t="n">
        <v>428.51448622</v>
      </c>
      <c r="F39" s="20" t="n">
        <v>5.38536964</v>
      </c>
      <c r="G39" s="18" t="n">
        <v>426.91828023</v>
      </c>
      <c r="H39" s="20" t="n">
        <v>11.62423509</v>
      </c>
      <c r="I39" s="18" t="n">
        <v>430.23886922</v>
      </c>
      <c r="J39" s="20" t="n">
        <v>19.61520867</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499.33704607</v>
      </c>
      <c r="F40" s="20" t="n">
        <v>4.88695345</v>
      </c>
      <c r="G40" s="18" t="n">
        <v>502.01005676</v>
      </c>
      <c r="H40" s="20" t="n">
        <v>5.61406561</v>
      </c>
      <c r="I40" s="18" t="n">
        <v>504.95214278</v>
      </c>
      <c r="J40" s="20" t="n">
        <v>9.15034459</v>
      </c>
      <c r="K40" s="18" t="s">
        <v>404</v>
      </c>
      <c r="L40" s="20" t="s">
        <v>404</v>
      </c>
      <c r="M40" s="18" t="s">
        <v>404</v>
      </c>
      <c r="N40" s="20" t="s">
        <v>404</v>
      </c>
      <c r="O40" s="18" t="s">
        <v>404</v>
      </c>
      <c r="P40" s="20" t="s">
        <v>404</v>
      </c>
      <c r="Q40" s="18" t="s">
        <v>404</v>
      </c>
      <c r="R40" s="20" t="s">
        <v>404</v>
      </c>
      <c r="S40" s="18" t="n">
        <v>488.08656911</v>
      </c>
      <c r="T40" s="20" t="n">
        <v>6.97907748</v>
      </c>
    </row>
    <row r="41" spans="1:20">
      <c r="A41" s="15" t="s">
        <v>438</v>
      </c>
      <c r="B41" s="17" t="n">
        <v>5712</v>
      </c>
      <c r="C41" s="18">
        <f>(99.0/B41*100)</f>
        <v/>
      </c>
      <c r="D41" s="19" t="n">
        <v>5613</v>
      </c>
      <c r="E41" s="18" t="n">
        <v>496.55166118</v>
      </c>
      <c r="F41" s="20" t="n">
        <v>4.76723263</v>
      </c>
      <c r="G41" s="18" t="n">
        <v>502.36561146</v>
      </c>
      <c r="H41" s="20" t="n">
        <v>5.25059345</v>
      </c>
      <c r="I41" s="18" t="n">
        <v>501.38237051</v>
      </c>
      <c r="J41" s="20" t="n">
        <v>11.54488981</v>
      </c>
      <c r="K41" s="18" t="s">
        <v>404</v>
      </c>
      <c r="L41" s="20" t="s">
        <v>404</v>
      </c>
      <c r="M41" s="18" t="s">
        <v>404</v>
      </c>
      <c r="N41" s="20" t="s">
        <v>404</v>
      </c>
      <c r="O41" s="18" t="s">
        <v>404</v>
      </c>
      <c r="P41" s="20" t="s">
        <v>404</v>
      </c>
      <c r="Q41" s="18" t="s">
        <v>404</v>
      </c>
      <c r="R41" s="20" t="s">
        <v>404</v>
      </c>
      <c r="S41" s="18" t="n">
        <v>467.05404678</v>
      </c>
      <c r="T41" s="20" t="n">
        <v>38.46894812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405.44304797</v>
      </c>
      <c r="F44" s="20" t="n">
        <v>5.27600935</v>
      </c>
      <c r="G44" s="18" t="n">
        <v>407.62900436</v>
      </c>
      <c r="H44" s="20" t="n">
        <v>6.09802782</v>
      </c>
      <c r="I44" s="18" t="n">
        <v>347.25183878</v>
      </c>
      <c r="J44" s="20" t="n">
        <v>15.85526092</v>
      </c>
      <c r="K44" s="18" t="s">
        <v>404</v>
      </c>
      <c r="L44" s="20" t="s">
        <v>404</v>
      </c>
      <c r="M44" s="18" t="s">
        <v>404</v>
      </c>
      <c r="N44" s="20" t="s">
        <v>404</v>
      </c>
      <c r="O44" s="18" t="s">
        <v>404</v>
      </c>
      <c r="P44" s="20" t="s">
        <v>404</v>
      </c>
      <c r="Q44" s="18" t="n">
        <v>355.93279361</v>
      </c>
      <c r="R44" s="20" t="n">
        <v>11.43903796</v>
      </c>
      <c r="S44" s="18" t="n">
        <v>407.32390755</v>
      </c>
      <c r="T44" s="20" t="n">
        <v>17.61528582</v>
      </c>
    </row>
    <row r="45" spans="1:20">
      <c r="A45" s="15" t="s">
        <v>442</v>
      </c>
      <c r="B45" s="17" t="n">
        <v>5519</v>
      </c>
      <c r="C45" s="18">
        <f>(0.0/B45*100)</f>
        <v/>
      </c>
      <c r="D45" s="19" t="n">
        <v>5519</v>
      </c>
      <c r="E45" s="18" t="n">
        <v>349.1546987</v>
      </c>
      <c r="F45" s="20" t="n">
        <v>3.27915073</v>
      </c>
      <c r="G45" s="18" t="n">
        <v>429.33475778</v>
      </c>
      <c r="H45" s="20" t="n">
        <v>43.6725631</v>
      </c>
      <c r="I45" s="18" t="n">
        <v>349.12082562</v>
      </c>
      <c r="J45" s="20" t="n">
        <v>11.47060622</v>
      </c>
      <c r="K45" s="18" t="s">
        <v>404</v>
      </c>
      <c r="L45" s="20" t="s">
        <v>404</v>
      </c>
      <c r="M45" s="18" t="s">
        <v>404</v>
      </c>
      <c r="N45" s="20" t="s">
        <v>404</v>
      </c>
      <c r="O45" s="18" t="s">
        <v>404</v>
      </c>
      <c r="P45" s="20" t="s">
        <v>404</v>
      </c>
      <c r="Q45" s="18" t="s">
        <v>404</v>
      </c>
      <c r="R45" s="20" t="s">
        <v>404</v>
      </c>
      <c r="S45" s="18" t="n">
        <v>350.79942021</v>
      </c>
      <c r="T45" s="20" t="n">
        <v>20.07602176</v>
      </c>
    </row>
    <row r="46" spans="1:20">
      <c r="A46" s="15" t="s">
        <v>443</v>
      </c>
      <c r="B46" s="17" t="n">
        <v>23141</v>
      </c>
      <c r="C46" s="18">
        <f>(4196.0/B46*100)</f>
        <v/>
      </c>
      <c r="D46" s="19" t="n">
        <v>18945</v>
      </c>
      <c r="E46" s="18" t="n">
        <v>412.72620547</v>
      </c>
      <c r="F46" s="20" t="n">
        <v>5.07311743</v>
      </c>
      <c r="G46" s="18" t="n">
        <v>410.67424071</v>
      </c>
      <c r="H46" s="20" t="n">
        <v>4.6475532</v>
      </c>
      <c r="I46" s="18" t="n">
        <v>438.39009995</v>
      </c>
      <c r="J46" s="20" t="n">
        <v>29.59026685</v>
      </c>
      <c r="K46" s="18" t="s">
        <v>404</v>
      </c>
      <c r="L46" s="20" t="s">
        <v>404</v>
      </c>
      <c r="M46" s="18" t="s">
        <v>404</v>
      </c>
      <c r="N46" s="20" t="s">
        <v>404</v>
      </c>
      <c r="O46" s="18" t="s">
        <v>404</v>
      </c>
      <c r="P46" s="20" t="s">
        <v>404</v>
      </c>
      <c r="Q46" s="18" t="s">
        <v>404</v>
      </c>
      <c r="R46" s="20" t="s">
        <v>404</v>
      </c>
      <c r="S46" s="18" t="n">
        <v>387.85282925</v>
      </c>
      <c r="T46" s="20" t="n">
        <v>12.94775616</v>
      </c>
    </row>
    <row r="47" spans="1:20">
      <c r="A47" s="15" t="s">
        <v>444</v>
      </c>
      <c r="B47" s="17" t="n">
        <v>5928</v>
      </c>
      <c r="C47" s="18">
        <f>(0.0/B47*100)</f>
        <v/>
      </c>
      <c r="D47" s="19" t="n">
        <v>5928</v>
      </c>
      <c r="E47" s="18" t="n">
        <v>425.47893563</v>
      </c>
      <c r="F47" s="20" t="n">
        <v>7.82311968</v>
      </c>
      <c r="G47" s="18" t="n">
        <v>425.83103301</v>
      </c>
      <c r="H47" s="20" t="n">
        <v>9.99075092</v>
      </c>
      <c r="I47" s="18" t="n">
        <v>458.80718424</v>
      </c>
      <c r="J47" s="20" t="n">
        <v>19.87129129</v>
      </c>
      <c r="K47" s="18" t="s">
        <v>404</v>
      </c>
      <c r="L47" s="20" t="s">
        <v>404</v>
      </c>
      <c r="M47" s="18" t="s">
        <v>404</v>
      </c>
      <c r="N47" s="20" t="s">
        <v>404</v>
      </c>
      <c r="O47" s="18" t="s">
        <v>404</v>
      </c>
      <c r="P47" s="20" t="s">
        <v>404</v>
      </c>
      <c r="Q47" s="18" t="s">
        <v>404</v>
      </c>
      <c r="R47" s="20" t="s">
        <v>404</v>
      </c>
      <c r="S47" s="18" t="n">
        <v>449.06470092</v>
      </c>
      <c r="T47" s="20" t="n">
        <v>23.52885768</v>
      </c>
    </row>
    <row r="48" spans="1:20">
      <c r="A48" s="15" t="s">
        <v>445</v>
      </c>
      <c r="B48" s="17" t="n">
        <v>9841</v>
      </c>
      <c r="C48" s="18">
        <f>(40.0/B48*100)</f>
        <v/>
      </c>
      <c r="D48" s="19" t="n">
        <v>9801</v>
      </c>
      <c r="E48" s="18" t="n">
        <v>492.53747518</v>
      </c>
      <c r="F48" s="20" t="n">
        <v>7.92152935</v>
      </c>
      <c r="G48" s="18" t="n">
        <v>500.28476801</v>
      </c>
      <c r="H48" s="20" t="n">
        <v>9.842435</v>
      </c>
      <c r="I48" s="18" t="n">
        <v>422.8835723</v>
      </c>
      <c r="J48" s="20" t="n">
        <v>37.24404966</v>
      </c>
      <c r="K48" s="18" t="s">
        <v>404</v>
      </c>
      <c r="L48" s="20" t="s">
        <v>404</v>
      </c>
      <c r="M48" s="18" t="s">
        <v>404</v>
      </c>
      <c r="N48" s="20" t="s">
        <v>404</v>
      </c>
      <c r="O48" s="18" t="s">
        <v>404</v>
      </c>
      <c r="P48" s="20" t="s">
        <v>404</v>
      </c>
      <c r="Q48" s="18" t="s">
        <v>404</v>
      </c>
      <c r="R48" s="20" t="s">
        <v>404</v>
      </c>
      <c r="S48" s="18" t="n">
        <v>660.6999378</v>
      </c>
      <c r="T48" s="20" t="n">
        <v>17.6858745</v>
      </c>
    </row>
    <row r="49" spans="1:20">
      <c r="A49" s="15" t="s">
        <v>446</v>
      </c>
      <c r="B49" s="17" t="n">
        <v>6349</v>
      </c>
      <c r="C49" s="18">
        <f>(52.0/B49*100)</f>
        <v/>
      </c>
      <c r="D49" s="19" t="n">
        <v>6297</v>
      </c>
      <c r="E49" s="18" t="n">
        <v>426.5186205</v>
      </c>
      <c r="F49" s="20" t="n">
        <v>4.96600326</v>
      </c>
      <c r="G49" s="18" t="n">
        <v>428.63658418</v>
      </c>
      <c r="H49" s="20" t="n">
        <v>4.78374801</v>
      </c>
      <c r="I49" s="18" t="n">
        <v>403.57000578</v>
      </c>
      <c r="J49" s="20" t="n">
        <v>16.97597454</v>
      </c>
      <c r="K49" s="18" t="s">
        <v>404</v>
      </c>
      <c r="L49" s="20" t="s">
        <v>404</v>
      </c>
      <c r="M49" s="18" t="s">
        <v>404</v>
      </c>
      <c r="N49" s="20" t="s">
        <v>404</v>
      </c>
      <c r="O49" s="18" t="s">
        <v>404</v>
      </c>
      <c r="P49" s="20" t="s">
        <v>404</v>
      </c>
      <c r="Q49" s="18" t="s">
        <v>404</v>
      </c>
      <c r="R49" s="20" t="s">
        <v>404</v>
      </c>
      <c r="S49" s="18" t="n">
        <v>393.13655648</v>
      </c>
      <c r="T49" s="20" t="n">
        <v>12.10865836</v>
      </c>
    </row>
    <row r="50" spans="1:20">
      <c r="A50" s="15" t="s">
        <v>447</v>
      </c>
      <c r="B50" s="17" t="n">
        <v>11795</v>
      </c>
      <c r="C50" s="18">
        <f>(1031.0/B50*100)</f>
        <v/>
      </c>
      <c r="D50" s="19" t="n">
        <v>10764</v>
      </c>
      <c r="E50" s="18" t="n">
        <v>420.88183371</v>
      </c>
      <c r="F50" s="20" t="n">
        <v>7.53370304</v>
      </c>
      <c r="G50" s="18" t="n">
        <v>432.84069336</v>
      </c>
      <c r="H50" s="20" t="n">
        <v>4.87553228</v>
      </c>
      <c r="I50" s="18" t="n">
        <v>438.58155153</v>
      </c>
      <c r="J50" s="20" t="n">
        <v>12.95004954</v>
      </c>
      <c r="K50" s="18" t="s">
        <v>404</v>
      </c>
      <c r="L50" s="20" t="s">
        <v>404</v>
      </c>
      <c r="M50" s="18" t="s">
        <v>404</v>
      </c>
      <c r="N50" s="20" t="s">
        <v>404</v>
      </c>
      <c r="O50" s="18" t="s">
        <v>404</v>
      </c>
      <c r="P50" s="20" t="s">
        <v>404</v>
      </c>
      <c r="Q50" s="18" t="s">
        <v>404</v>
      </c>
      <c r="R50" s="20" t="s">
        <v>404</v>
      </c>
      <c r="S50" s="18" t="n">
        <v>405.26119488</v>
      </c>
      <c r="T50" s="20" t="n">
        <v>13.63494345</v>
      </c>
    </row>
    <row r="51" spans="1:20">
      <c r="A51" s="15" t="s">
        <v>448</v>
      </c>
      <c r="B51" s="17" t="n">
        <v>6866</v>
      </c>
      <c r="C51" s="18">
        <f>(0.0/B51*100)</f>
        <v/>
      </c>
      <c r="D51" s="19" t="n">
        <v>6866</v>
      </c>
      <c r="E51" s="18" t="n">
        <v>430.32842179</v>
      </c>
      <c r="F51" s="20" t="n">
        <v>3.81174267</v>
      </c>
      <c r="G51" s="18" t="n">
        <v>426.58807364</v>
      </c>
      <c r="H51" s="20" t="n">
        <v>6.15412633</v>
      </c>
      <c r="I51" s="18" t="n">
        <v>415.96616471</v>
      </c>
      <c r="J51" s="20" t="n">
        <v>6.766228</v>
      </c>
      <c r="K51" s="18" t="s">
        <v>404</v>
      </c>
      <c r="L51" s="20" t="s">
        <v>404</v>
      </c>
      <c r="M51" s="18" t="s">
        <v>404</v>
      </c>
      <c r="N51" s="20" t="s">
        <v>404</v>
      </c>
      <c r="O51" s="18" t="s">
        <v>404</v>
      </c>
      <c r="P51" s="20" t="s">
        <v>404</v>
      </c>
      <c r="Q51" s="18" t="s">
        <v>404</v>
      </c>
      <c r="R51" s="20" t="s">
        <v>404</v>
      </c>
      <c r="S51" s="18" t="n">
        <v>427.56206226</v>
      </c>
      <c r="T51" s="20" t="n">
        <v>7.9264071</v>
      </c>
    </row>
    <row r="52" spans="1:20">
      <c r="A52" s="15" t="s">
        <v>449</v>
      </c>
      <c r="B52" s="17" t="n">
        <v>5809</v>
      </c>
      <c r="C52" s="18">
        <f>(0.0/B52*100)</f>
        <v/>
      </c>
      <c r="D52" s="19" t="n">
        <v>5809</v>
      </c>
      <c r="E52" s="18" t="n">
        <v>493.76054297</v>
      </c>
      <c r="F52" s="20" t="n">
        <v>4.10266639</v>
      </c>
      <c r="G52" s="18" t="n">
        <v>476.86843334</v>
      </c>
      <c r="H52" s="20" t="n">
        <v>9.38655977</v>
      </c>
      <c r="I52" s="18" t="n">
        <v>461.26537816</v>
      </c>
      <c r="J52" s="20" t="n">
        <v>16.71050331</v>
      </c>
      <c r="K52" s="18" t="s">
        <v>404</v>
      </c>
      <c r="L52" s="20" t="s">
        <v>404</v>
      </c>
      <c r="M52" s="18" t="s">
        <v>404</v>
      </c>
      <c r="N52" s="20" t="s">
        <v>404</v>
      </c>
      <c r="O52" s="18" t="s">
        <v>404</v>
      </c>
      <c r="P52" s="20" t="s">
        <v>404</v>
      </c>
      <c r="Q52" s="18" t="s">
        <v>404</v>
      </c>
      <c r="R52" s="20" t="s">
        <v>404</v>
      </c>
      <c r="S52" s="18" t="n">
        <v>452.24992912</v>
      </c>
      <c r="T52" s="20" t="n">
        <v>18.74385163</v>
      </c>
    </row>
    <row r="53" spans="1:20">
      <c r="A53" s="15" t="s">
        <v>450</v>
      </c>
      <c r="B53" s="17" t="n">
        <v>5571</v>
      </c>
      <c r="C53" s="18">
        <f>(0.0/B53*100)</f>
        <v/>
      </c>
      <c r="D53" s="19" t="n">
        <v>5571</v>
      </c>
      <c r="E53" s="18" t="n">
        <v>438.92848808</v>
      </c>
      <c r="F53" s="20" t="n">
        <v>1.85354187</v>
      </c>
      <c r="G53" s="18" t="n">
        <v>458.20168967</v>
      </c>
      <c r="H53" s="20" t="n">
        <v>3.24757754</v>
      </c>
      <c r="I53" s="18" t="n">
        <v>421.52117894</v>
      </c>
      <c r="J53" s="20" t="n">
        <v>7.82689668</v>
      </c>
      <c r="K53" s="18" t="s">
        <v>404</v>
      </c>
      <c r="L53" s="20" t="s">
        <v>404</v>
      </c>
      <c r="M53" s="18" t="s">
        <v>404</v>
      </c>
      <c r="N53" s="20" t="s">
        <v>404</v>
      </c>
      <c r="O53" s="18" t="s">
        <v>404</v>
      </c>
      <c r="P53" s="20" t="s">
        <v>404</v>
      </c>
      <c r="Q53" s="18" t="s">
        <v>404</v>
      </c>
      <c r="R53" s="20" t="s">
        <v>404</v>
      </c>
      <c r="S53" s="18" t="n">
        <v>338.92362498</v>
      </c>
      <c r="T53" s="20" t="n">
        <v>17.15494159</v>
      </c>
    </row>
    <row r="54" spans="1:20">
      <c r="A54" s="15" t="s">
        <v>451</v>
      </c>
      <c r="B54" s="17" t="n">
        <v>4740</v>
      </c>
      <c r="C54" s="18">
        <f>(199.0/B54*100)</f>
        <v/>
      </c>
      <c r="D54" s="19" t="n">
        <v>4541</v>
      </c>
      <c r="E54" s="18" t="n">
        <v>354.51470792</v>
      </c>
      <c r="F54" s="20" t="n">
        <v>5.07087639</v>
      </c>
      <c r="G54" s="18" t="n">
        <v>370.62063285</v>
      </c>
      <c r="H54" s="20" t="n">
        <v>8.09020467</v>
      </c>
      <c r="I54" s="18" t="n">
        <v>342.17933653</v>
      </c>
      <c r="J54" s="20" t="n">
        <v>17.83348584</v>
      </c>
      <c r="K54" s="18" t="s">
        <v>404</v>
      </c>
      <c r="L54" s="20" t="s">
        <v>404</v>
      </c>
      <c r="M54" s="18" t="s">
        <v>404</v>
      </c>
      <c r="N54" s="20" t="s">
        <v>404</v>
      </c>
      <c r="O54" s="18" t="s">
        <v>404</v>
      </c>
      <c r="P54" s="20" t="s">
        <v>404</v>
      </c>
      <c r="Q54" s="18" t="s">
        <v>404</v>
      </c>
      <c r="R54" s="20" t="s">
        <v>404</v>
      </c>
      <c r="S54" s="18" t="n">
        <v>353.60958035</v>
      </c>
      <c r="T54" s="20" t="n">
        <v>17.15596538</v>
      </c>
    </row>
    <row r="55" spans="1:20">
      <c r="A55" s="15" t="s">
        <v>452</v>
      </c>
      <c r="B55" s="17" t="n">
        <v>5316</v>
      </c>
      <c r="C55" s="18">
        <f>(43.0/B55*100)</f>
        <v/>
      </c>
      <c r="D55" s="19" t="n">
        <v>5273</v>
      </c>
      <c r="E55" s="18" t="n">
        <v>398.83976758</v>
      </c>
      <c r="F55" s="20" t="n">
        <v>5.95629206</v>
      </c>
      <c r="G55" s="18" t="n">
        <v>404.21029231</v>
      </c>
      <c r="H55" s="20" t="n">
        <v>4.36467425</v>
      </c>
      <c r="I55" s="18" t="n">
        <v>399.92087503</v>
      </c>
      <c r="J55" s="20" t="n">
        <v>10.59436731</v>
      </c>
      <c r="K55" s="18" t="s">
        <v>404</v>
      </c>
      <c r="L55" s="20" t="s">
        <v>404</v>
      </c>
      <c r="M55" s="18" t="s">
        <v>404</v>
      </c>
      <c r="N55" s="20" t="s">
        <v>404</v>
      </c>
      <c r="O55" s="18" t="s">
        <v>404</v>
      </c>
      <c r="P55" s="20" t="s">
        <v>404</v>
      </c>
      <c r="Q55" s="18" t="n">
        <v>380.06728405</v>
      </c>
      <c r="R55" s="20" t="n">
        <v>11.14290908</v>
      </c>
      <c r="S55" s="18" t="n">
        <v>388.72819928</v>
      </c>
      <c r="T55" s="20" t="n">
        <v>16.70759888</v>
      </c>
    </row>
    <row r="56" spans="1:20">
      <c r="A56" s="15" t="s">
        <v>453</v>
      </c>
      <c r="B56" s="17" t="n">
        <v>5359</v>
      </c>
      <c r="C56" s="18">
        <f>(0.0/B56*100)</f>
        <v/>
      </c>
      <c r="D56" s="19" t="n">
        <v>5359</v>
      </c>
      <c r="E56" s="18" t="n">
        <v>517.47500215</v>
      </c>
      <c r="F56" s="20" t="n">
        <v>7.29187879</v>
      </c>
      <c r="G56" s="18" t="n">
        <v>533.14418779</v>
      </c>
      <c r="H56" s="20" t="n">
        <v>4.55897392</v>
      </c>
      <c r="I56" s="18" t="n">
        <v>485.66476762</v>
      </c>
      <c r="J56" s="20" t="n">
        <v>11.47104465</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402.23501259</v>
      </c>
      <c r="F57" s="20" t="n">
        <v>5.1523836</v>
      </c>
      <c r="G57" s="18" t="n">
        <v>393.58566788</v>
      </c>
      <c r="H57" s="20" t="n">
        <v>4.94873249</v>
      </c>
      <c r="I57" s="18" t="n">
        <v>370.03733443</v>
      </c>
      <c r="J57" s="20" t="n">
        <v>17.66032856</v>
      </c>
      <c r="K57" s="18" t="s">
        <v>404</v>
      </c>
      <c r="L57" s="20" t="s">
        <v>404</v>
      </c>
      <c r="M57" s="18" t="s">
        <v>404</v>
      </c>
      <c r="N57" s="20" t="s">
        <v>404</v>
      </c>
      <c r="O57" s="18" t="s">
        <v>404</v>
      </c>
      <c r="P57" s="20" t="s">
        <v>404</v>
      </c>
      <c r="Q57" s="18" t="n">
        <v>385.62529883</v>
      </c>
      <c r="R57" s="20" t="n">
        <v>20.06398956</v>
      </c>
      <c r="S57" s="18" t="n">
        <v>407.13693489</v>
      </c>
      <c r="T57" s="20" t="n">
        <v>13.66024544</v>
      </c>
    </row>
    <row r="58" spans="1:20">
      <c r="A58" s="15" t="s">
        <v>455</v>
      </c>
      <c r="B58" s="17" t="n">
        <v>7267</v>
      </c>
      <c r="C58" s="18">
        <f>(0.0/B58*100)</f>
        <v/>
      </c>
      <c r="D58" s="19" t="n">
        <v>7267</v>
      </c>
      <c r="E58" s="18" t="n">
        <v>408.073587</v>
      </c>
      <c r="F58" s="20" t="n">
        <v>3.87817972</v>
      </c>
      <c r="G58" s="18" t="n">
        <v>404.48129191</v>
      </c>
      <c r="H58" s="20" t="n">
        <v>12.52896758</v>
      </c>
      <c r="I58" s="18" t="n">
        <v>424.22521385</v>
      </c>
      <c r="J58" s="20" t="n">
        <v>16.31876993</v>
      </c>
      <c r="K58" s="18" t="s">
        <v>404</v>
      </c>
      <c r="L58" s="20" t="s">
        <v>404</v>
      </c>
      <c r="M58" s="18" t="s">
        <v>404</v>
      </c>
      <c r="N58" s="20" t="s">
        <v>404</v>
      </c>
      <c r="O58" s="18" t="s">
        <v>404</v>
      </c>
      <c r="P58" s="20" t="s">
        <v>404</v>
      </c>
      <c r="Q58" s="18" t="n">
        <v>444.4662328</v>
      </c>
      <c r="R58" s="20" t="n">
        <v>12.69955083</v>
      </c>
      <c r="S58" s="18" t="n">
        <v>399.93740758</v>
      </c>
      <c r="T58" s="20" t="n">
        <v>21.07351666</v>
      </c>
    </row>
    <row r="59" spans="1:20">
      <c r="A59" s="15" t="s">
        <v>456</v>
      </c>
      <c r="B59" s="17" t="n">
        <v>4826</v>
      </c>
      <c r="C59" s="18">
        <f>(0.0/B59*100)</f>
        <v/>
      </c>
      <c r="D59" s="19" t="n">
        <v>4826</v>
      </c>
      <c r="E59" s="18" t="n">
        <v>347.52503672</v>
      </c>
      <c r="F59" s="20" t="n">
        <v>2.00943517</v>
      </c>
      <c r="G59" s="18" t="n">
        <v>340.20329425</v>
      </c>
      <c r="H59" s="20" t="n">
        <v>4.51860389</v>
      </c>
      <c r="I59" s="18" t="n">
        <v>335.67746668</v>
      </c>
      <c r="J59" s="20" t="n">
        <v>4.77759565</v>
      </c>
      <c r="K59" s="18" t="s">
        <v>404</v>
      </c>
      <c r="L59" s="20" t="s">
        <v>404</v>
      </c>
      <c r="M59" s="18" t="s">
        <v>404</v>
      </c>
      <c r="N59" s="20" t="s">
        <v>404</v>
      </c>
      <c r="O59" s="18" t="s">
        <v>404</v>
      </c>
      <c r="P59" s="20" t="s">
        <v>404</v>
      </c>
      <c r="Q59" s="18" t="n">
        <v>421.02766768</v>
      </c>
      <c r="R59" s="20" t="n">
        <v>7.62819015</v>
      </c>
      <c r="S59" s="18" t="n">
        <v>334.49556859</v>
      </c>
      <c r="T59" s="20" t="n">
        <v>6.09794279</v>
      </c>
    </row>
    <row r="60" spans="1:20">
      <c r="A60" s="15" t="s">
        <v>457</v>
      </c>
      <c r="B60" s="17" t="n">
        <v>4546</v>
      </c>
      <c r="C60" s="18">
        <f>(0.0/B60*100)</f>
        <v/>
      </c>
      <c r="D60" s="19" t="n">
        <v>4546</v>
      </c>
      <c r="E60" s="18" t="n">
        <v>321.61680191</v>
      </c>
      <c r="F60" s="20" t="n">
        <v>8.204177469999999</v>
      </c>
      <c r="G60" s="18" t="n">
        <v>362.70109797</v>
      </c>
      <c r="H60" s="20" t="n">
        <v>7.10340363</v>
      </c>
      <c r="I60" s="18" t="n">
        <v>373.10644289</v>
      </c>
      <c r="J60" s="20" t="n">
        <v>32.80241668</v>
      </c>
      <c r="K60" s="18" t="s">
        <v>404</v>
      </c>
      <c r="L60" s="20" t="s">
        <v>404</v>
      </c>
      <c r="M60" s="18" t="s">
        <v>404</v>
      </c>
      <c r="N60" s="20" t="s">
        <v>404</v>
      </c>
      <c r="O60" s="18" t="s">
        <v>404</v>
      </c>
      <c r="P60" s="20" t="s">
        <v>404</v>
      </c>
      <c r="Q60" s="18" t="n">
        <v>278.0483604</v>
      </c>
      <c r="R60" s="20" t="n">
        <v>14.02090512</v>
      </c>
      <c r="S60" s="18" t="n">
        <v>343.23383411</v>
      </c>
      <c r="T60" s="20" t="n">
        <v>18.30417938</v>
      </c>
    </row>
    <row r="61" spans="1:20">
      <c r="A61" s="15" t="s">
        <v>458</v>
      </c>
      <c r="B61" s="17" t="n">
        <v>6525</v>
      </c>
      <c r="C61" s="18">
        <f>(0.0/B61*100)</f>
        <v/>
      </c>
      <c r="D61" s="19" t="n">
        <v>6525</v>
      </c>
      <c r="E61" s="18" t="n">
        <v>477.3135566</v>
      </c>
      <c r="F61" s="20" t="n">
        <v>4.11925102</v>
      </c>
      <c r="G61" s="18" t="n">
        <v>465.62245487</v>
      </c>
      <c r="H61" s="20" t="n">
        <v>5.39799638</v>
      </c>
      <c r="I61" s="18" t="n">
        <v>473.65949796</v>
      </c>
      <c r="J61" s="20" t="n">
        <v>18.95188645</v>
      </c>
      <c r="K61" s="18" t="s">
        <v>404</v>
      </c>
      <c r="L61" s="20" t="s">
        <v>404</v>
      </c>
      <c r="M61" s="18" t="s">
        <v>404</v>
      </c>
      <c r="N61" s="20" t="s">
        <v>404</v>
      </c>
      <c r="O61" s="18" t="s">
        <v>404</v>
      </c>
      <c r="P61" s="20" t="s">
        <v>404</v>
      </c>
      <c r="Q61" s="18" t="s">
        <v>404</v>
      </c>
      <c r="R61" s="20" t="s">
        <v>404</v>
      </c>
      <c r="S61" s="18" t="n">
        <v>428.51170133</v>
      </c>
      <c r="T61" s="20" t="n">
        <v>10.09713364</v>
      </c>
    </row>
    <row r="62" spans="1:20">
      <c r="A62" s="15" t="s">
        <v>459</v>
      </c>
      <c r="B62" s="17" t="n">
        <v>4476</v>
      </c>
      <c r="C62" s="18">
        <f>(0.0/B62*100)</f>
        <v/>
      </c>
      <c r="D62" s="19" t="n">
        <v>4476</v>
      </c>
      <c r="E62" s="18" t="n">
        <v>516.88015541</v>
      </c>
      <c r="F62" s="20" t="n">
        <v>2.56854905</v>
      </c>
      <c r="G62" s="18" t="n">
        <v>510.02934452</v>
      </c>
      <c r="H62" s="20" t="n">
        <v>1.55111678</v>
      </c>
      <c r="I62" s="18" t="n">
        <v>465.98572591</v>
      </c>
      <c r="J62" s="20" t="n">
        <v>5.09162984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356.51615397</v>
      </c>
      <c r="F63" s="20" t="n">
        <v>1.63129552</v>
      </c>
      <c r="G63" s="18" t="n">
        <v>339.8917415</v>
      </c>
      <c r="H63" s="20" t="n">
        <v>6.08023995</v>
      </c>
      <c r="I63" s="18" t="n">
        <v>331.35558573</v>
      </c>
      <c r="J63" s="20" t="n">
        <v>4.07535347</v>
      </c>
      <c r="K63" s="18" t="s">
        <v>404</v>
      </c>
      <c r="L63" s="20" t="s">
        <v>404</v>
      </c>
      <c r="M63" s="18" t="s">
        <v>404</v>
      </c>
      <c r="N63" s="20" t="s">
        <v>404</v>
      </c>
      <c r="O63" s="18" t="s">
        <v>404</v>
      </c>
      <c r="P63" s="20" t="s">
        <v>404</v>
      </c>
      <c r="Q63" s="18" t="n">
        <v>349.73178153</v>
      </c>
      <c r="R63" s="20" t="n">
        <v>21.74212076</v>
      </c>
      <c r="S63" s="18" t="n">
        <v>355.1801888</v>
      </c>
      <c r="T63" s="20" t="n">
        <v>4.34822192</v>
      </c>
    </row>
    <row r="64" spans="1:20">
      <c r="A64" s="15" t="s">
        <v>461</v>
      </c>
      <c r="B64" s="17" t="n">
        <v>3634</v>
      </c>
      <c r="C64" s="18">
        <f>(27.0/B64*100)</f>
        <v/>
      </c>
      <c r="D64" s="19" t="n">
        <v>3607</v>
      </c>
      <c r="E64" s="18" t="n">
        <v>426.69169341</v>
      </c>
      <c r="F64" s="20" t="n">
        <v>2.36526724</v>
      </c>
      <c r="G64" s="18" t="n">
        <v>477.60013714</v>
      </c>
      <c r="H64" s="20" t="n">
        <v>3.46422794</v>
      </c>
      <c r="I64" s="18" t="n">
        <v>477.05264914</v>
      </c>
      <c r="J64" s="20" t="n">
        <v>7.46759923</v>
      </c>
      <c r="K64" s="18" t="s">
        <v>404</v>
      </c>
      <c r="L64" s="20" t="s">
        <v>404</v>
      </c>
      <c r="M64" s="18" t="s">
        <v>404</v>
      </c>
      <c r="N64" s="20" t="s">
        <v>404</v>
      </c>
      <c r="O64" s="18" t="s">
        <v>404</v>
      </c>
      <c r="P64" s="20" t="s">
        <v>404</v>
      </c>
      <c r="Q64" s="18" t="s">
        <v>404</v>
      </c>
      <c r="R64" s="20" t="s">
        <v>404</v>
      </c>
      <c r="S64" s="18" t="n">
        <v>501.78722248</v>
      </c>
      <c r="T64" s="20" t="n">
        <v>9.54458984</v>
      </c>
    </row>
    <row r="65" spans="1:20">
      <c r="A65" s="15" t="s">
        <v>462</v>
      </c>
      <c r="B65" s="17" t="n">
        <v>5325</v>
      </c>
      <c r="C65" s="18">
        <f>(0.0/B65*100)</f>
        <v/>
      </c>
      <c r="D65" s="19" t="n">
        <v>5325</v>
      </c>
      <c r="E65" s="18" t="n">
        <v>418.2183464</v>
      </c>
      <c r="F65" s="20" t="n">
        <v>3.53749105</v>
      </c>
      <c r="G65" s="18" t="n">
        <v>411.60455539</v>
      </c>
      <c r="H65" s="20" t="n">
        <v>5.94117004</v>
      </c>
      <c r="I65" s="18" t="n">
        <v>397.39131468</v>
      </c>
      <c r="J65" s="20" t="n">
        <v>24.15843328</v>
      </c>
      <c r="K65" s="18" t="s">
        <v>404</v>
      </c>
      <c r="L65" s="20" t="s">
        <v>404</v>
      </c>
      <c r="M65" s="18" t="s">
        <v>404</v>
      </c>
      <c r="N65" s="20" t="s">
        <v>404</v>
      </c>
      <c r="O65" s="18" t="n">
        <v>417.10216495</v>
      </c>
      <c r="P65" s="20" t="n">
        <v>14.59530293</v>
      </c>
      <c r="Q65" s="18" t="n">
        <v>467.66904286</v>
      </c>
      <c r="R65" s="20" t="n">
        <v>10.09119102</v>
      </c>
      <c r="S65" s="18" t="n">
        <v>425.38254735</v>
      </c>
      <c r="T65" s="20" t="n">
        <v>13.96401002</v>
      </c>
    </row>
    <row r="66" spans="1:20">
      <c r="A66" s="15" t="s">
        <v>463</v>
      </c>
      <c r="B66" s="17" t="n">
        <v>5665</v>
      </c>
      <c r="C66" s="18">
        <f>(0.0/B66*100)</f>
        <v/>
      </c>
      <c r="D66" s="19" t="n">
        <v>5665</v>
      </c>
      <c r="E66" s="18" t="n">
        <v>427.85334882</v>
      </c>
      <c r="F66" s="20" t="n">
        <v>1.87722755</v>
      </c>
      <c r="G66" s="18" t="n">
        <v>419.92453263</v>
      </c>
      <c r="H66" s="20" t="n">
        <v>2.74913169</v>
      </c>
      <c r="I66" s="18" t="n">
        <v>453.3863635</v>
      </c>
      <c r="J66" s="20" t="n">
        <v>8.033645509999999</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392.6690664</v>
      </c>
      <c r="F67" s="20" t="n">
        <v>4.92911056</v>
      </c>
      <c r="G67" s="18" t="n">
        <v>406.10338039</v>
      </c>
      <c r="H67" s="20" t="n">
        <v>5.19452412</v>
      </c>
      <c r="I67" s="18" t="n">
        <v>354.95407548</v>
      </c>
      <c r="J67" s="20" t="n">
        <v>16.51443463</v>
      </c>
      <c r="K67" s="18" t="s">
        <v>404</v>
      </c>
      <c r="L67" s="20" t="s">
        <v>404</v>
      </c>
      <c r="M67" s="18" t="s">
        <v>404</v>
      </c>
      <c r="N67" s="20" t="s">
        <v>404</v>
      </c>
      <c r="O67" s="18" t="s">
        <v>404</v>
      </c>
      <c r="P67" s="20" t="s">
        <v>404</v>
      </c>
      <c r="Q67" s="18" t="s">
        <v>404</v>
      </c>
      <c r="R67" s="20" t="s">
        <v>404</v>
      </c>
      <c r="S67" s="18" t="n">
        <v>383.26655461</v>
      </c>
      <c r="T67" s="20" t="n">
        <v>25.36876002</v>
      </c>
    </row>
    <row r="68" spans="1:20">
      <c r="A68" s="15" t="s">
        <v>465</v>
      </c>
      <c r="B68" s="17" t="n">
        <v>12083</v>
      </c>
      <c r="C68" s="18">
        <f>(0.0/B68*100)</f>
        <v/>
      </c>
      <c r="D68" s="19" t="n">
        <v>12083</v>
      </c>
      <c r="E68" s="18" t="n">
        <v>374.46498267</v>
      </c>
      <c r="F68" s="20" t="n">
        <v>1.01693365</v>
      </c>
      <c r="G68" s="18" t="n">
        <v>449.18238699</v>
      </c>
      <c r="H68" s="20" t="n">
        <v>1.80084891</v>
      </c>
      <c r="I68" s="18" t="n">
        <v>417.72750892</v>
      </c>
      <c r="J68" s="20" t="n">
        <v>4.60441313</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441.85742823</v>
      </c>
      <c r="F69" s="20" t="n">
        <v>5.62664537</v>
      </c>
      <c r="G69" s="18" t="n">
        <v>420.56516475</v>
      </c>
      <c r="H69" s="20" t="n">
        <v>7.62693355</v>
      </c>
      <c r="I69" s="18" t="n">
        <v>427.11507244</v>
      </c>
      <c r="J69" s="20" t="n">
        <v>30.53697693</v>
      </c>
      <c r="K69" s="18" t="s">
        <v>404</v>
      </c>
      <c r="L69" s="20" t="s">
        <v>404</v>
      </c>
      <c r="M69" s="18" t="s">
        <v>404</v>
      </c>
      <c r="N69" s="20" t="s">
        <v>404</v>
      </c>
      <c r="O69" s="18" t="s">
        <v>404</v>
      </c>
      <c r="P69" s="20" t="s">
        <v>404</v>
      </c>
      <c r="Q69" s="18" t="s">
        <v>404</v>
      </c>
      <c r="R69" s="20" t="s">
        <v>404</v>
      </c>
      <c r="S69" s="18" t="n">
        <v>387.06681451</v>
      </c>
      <c r="T69" s="20" t="n">
        <v>14.25053022</v>
      </c>
    </row>
    <row r="70" spans="1:20">
      <c r="A70" s="15" t="s">
        <v>467</v>
      </c>
      <c r="B70" s="17" t="n">
        <v>6036</v>
      </c>
      <c r="C70" s="18">
        <f>(0.0/B70*100)</f>
        <v/>
      </c>
      <c r="D70" s="19" t="n">
        <v>6036</v>
      </c>
      <c r="E70" s="18" t="n">
        <v>491.68165431</v>
      </c>
      <c r="F70" s="20" t="n">
        <v>4.00431078</v>
      </c>
      <c r="G70" s="18" t="n">
        <v>498.97368995</v>
      </c>
      <c r="H70" s="20" t="n">
        <v>4.43393062</v>
      </c>
      <c r="I70" s="18" t="s">
        <v>404</v>
      </c>
      <c r="J70" s="20" t="s">
        <v>404</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532.35958705</v>
      </c>
      <c r="F71" s="20" t="n">
        <v>2.57708168</v>
      </c>
      <c r="G71" s="18" t="n">
        <v>535.54014313</v>
      </c>
      <c r="H71" s="20" t="n">
        <v>2.05329457</v>
      </c>
      <c r="I71" s="18" t="n">
        <v>530.5413161</v>
      </c>
      <c r="J71" s="20" t="n">
        <v>9.433249780000001</v>
      </c>
      <c r="K71" s="18" t="s">
        <v>404</v>
      </c>
      <c r="L71" s="20" t="s">
        <v>404</v>
      </c>
      <c r="M71" s="18" t="s">
        <v>404</v>
      </c>
      <c r="N71" s="20" t="s">
        <v>404</v>
      </c>
      <c r="O71" s="18" t="s">
        <v>404</v>
      </c>
      <c r="P71" s="20" t="s">
        <v>404</v>
      </c>
      <c r="Q71" s="18" t="s">
        <v>404</v>
      </c>
      <c r="R71" s="20" t="s">
        <v>404</v>
      </c>
      <c r="S71" s="18" t="n">
        <v>610.83705047</v>
      </c>
      <c r="T71" s="20" t="n">
        <v>9.99706855</v>
      </c>
    </row>
    <row r="72" spans="1:20">
      <c r="A72" s="15" t="s">
        <v>469</v>
      </c>
      <c r="B72" s="17" t="n">
        <v>7708</v>
      </c>
      <c r="C72" s="18">
        <f>(0.0/B72*100)</f>
        <v/>
      </c>
      <c r="D72" s="19" t="n">
        <v>7708</v>
      </c>
      <c r="E72" s="18" t="n">
        <v>490.99347636</v>
      </c>
      <c r="F72" s="20" t="n">
        <v>4.58730426</v>
      </c>
      <c r="G72" s="18" t="n">
        <v>505.0125622</v>
      </c>
      <c r="H72" s="20" t="n">
        <v>4.83403945</v>
      </c>
      <c r="I72" s="18" t="n">
        <v>502.68240844</v>
      </c>
      <c r="J72" s="20" t="n">
        <v>39.70563745</v>
      </c>
      <c r="K72" s="18" t="s">
        <v>404</v>
      </c>
      <c r="L72" s="20" t="s">
        <v>404</v>
      </c>
      <c r="M72" s="18" t="s">
        <v>404</v>
      </c>
      <c r="N72" s="20" t="s">
        <v>404</v>
      </c>
      <c r="O72" s="18" t="s">
        <v>404</v>
      </c>
      <c r="P72" s="20" t="s">
        <v>404</v>
      </c>
      <c r="Q72" s="18" t="s">
        <v>404</v>
      </c>
      <c r="R72" s="20" t="s">
        <v>404</v>
      </c>
      <c r="S72" s="18" t="n">
        <v>486.0274023</v>
      </c>
      <c r="T72" s="20" t="n">
        <v>22.16605215</v>
      </c>
    </row>
    <row r="73" spans="1:20">
      <c r="A73" s="15" t="s">
        <v>470</v>
      </c>
      <c r="B73" s="17" t="n">
        <v>8249</v>
      </c>
      <c r="C73" s="18">
        <f>(0.0/B73*100)</f>
        <v/>
      </c>
      <c r="D73" s="19" t="n">
        <v>8249</v>
      </c>
      <c r="E73" s="18" t="n">
        <v>404.12760646</v>
      </c>
      <c r="F73" s="20" t="n">
        <v>5.53825295</v>
      </c>
      <c r="G73" s="18" t="n">
        <v>413.42970527</v>
      </c>
      <c r="H73" s="20" t="n">
        <v>5.16079979</v>
      </c>
      <c r="I73" s="18" t="n">
        <v>349.1075375</v>
      </c>
      <c r="J73" s="20" t="n">
        <v>7.49508572</v>
      </c>
      <c r="K73" s="18" t="s">
        <v>404</v>
      </c>
      <c r="L73" s="20" t="s">
        <v>404</v>
      </c>
      <c r="M73" s="18" t="s">
        <v>404</v>
      </c>
      <c r="N73" s="20" t="s">
        <v>404</v>
      </c>
      <c r="O73" s="18" t="s">
        <v>404</v>
      </c>
      <c r="P73" s="20" t="s">
        <v>404</v>
      </c>
      <c r="Q73" s="18" t="s">
        <v>404</v>
      </c>
      <c r="R73" s="20" t="s">
        <v>404</v>
      </c>
      <c r="S73" s="18" t="n">
        <v>415.12790545</v>
      </c>
      <c r="T73" s="20" t="n">
        <v>16.06451856</v>
      </c>
    </row>
    <row r="74" spans="1:20">
      <c r="A74" s="15" t="s">
        <v>471</v>
      </c>
      <c r="B74" s="17" t="n">
        <v>4692</v>
      </c>
      <c r="C74" s="18">
        <f>(484.0/B74*100)</f>
        <v/>
      </c>
      <c r="D74" s="19" t="n">
        <v>4208</v>
      </c>
      <c r="E74" s="18" t="n">
        <v>433.7537688</v>
      </c>
      <c r="F74" s="20" t="n">
        <v>1.97565307</v>
      </c>
      <c r="G74" s="18" t="n">
        <v>416.86011153</v>
      </c>
      <c r="H74" s="20" t="n">
        <v>2.6729098</v>
      </c>
      <c r="I74" s="18" t="n">
        <v>413.16824012</v>
      </c>
      <c r="J74" s="20" t="n">
        <v>5.09521265</v>
      </c>
      <c r="K74" s="18" t="s">
        <v>404</v>
      </c>
      <c r="L74" s="20" t="s">
        <v>404</v>
      </c>
      <c r="M74" s="18" t="s">
        <v>404</v>
      </c>
      <c r="N74" s="20" t="s">
        <v>404</v>
      </c>
      <c r="O74" s="18" t="s">
        <v>404</v>
      </c>
      <c r="P74" s="20" t="s">
        <v>404</v>
      </c>
      <c r="Q74" s="18" t="n">
        <v>409.63389069</v>
      </c>
      <c r="R74" s="20" t="n">
        <v>9.429496070000001</v>
      </c>
      <c r="S74" s="18" t="n">
        <v>405.94967511</v>
      </c>
      <c r="T74" s="20" t="n">
        <v>8.436449059999999</v>
      </c>
    </row>
    <row r="75" spans="1:20">
      <c r="A75" s="15" t="s">
        <v>472</v>
      </c>
      <c r="B75" s="17" t="n">
        <v>5375</v>
      </c>
      <c r="C75" s="18">
        <f>(483.0/B75*100)</f>
        <v/>
      </c>
      <c r="D75" s="19" t="n">
        <v>4892</v>
      </c>
      <c r="E75" s="18" t="n">
        <v>360.03212696</v>
      </c>
      <c r="F75" s="20" t="n">
        <v>5.99161714</v>
      </c>
      <c r="G75" s="18" t="n">
        <v>362.68644171</v>
      </c>
      <c r="H75" s="20" t="n">
        <v>9.599007909999999</v>
      </c>
      <c r="I75" s="18" t="n">
        <v>363.88581051</v>
      </c>
      <c r="J75" s="20" t="n">
        <v>6.61315004</v>
      </c>
      <c r="K75" s="18" t="s">
        <v>404</v>
      </c>
      <c r="L75" s="20" t="s">
        <v>404</v>
      </c>
      <c r="M75" s="18" t="s">
        <v>404</v>
      </c>
      <c r="N75" s="20" t="s">
        <v>404</v>
      </c>
      <c r="O75" s="18" t="s">
        <v>404</v>
      </c>
      <c r="P75" s="20" t="s">
        <v>404</v>
      </c>
      <c r="Q75" s="18" t="s">
        <v>404</v>
      </c>
      <c r="R75" s="20" t="s">
        <v>404</v>
      </c>
      <c r="S75" s="18" t="n">
        <v>361.34757483</v>
      </c>
      <c r="T75" s="20" t="n">
        <v>14.41230361</v>
      </c>
    </row>
    <row r="76" spans="1:20">
      <c r="A76" s="15" t="s">
        <v>473</v>
      </c>
      <c r="B76" s="17" t="n">
        <v>14167</v>
      </c>
      <c r="C76" s="18">
        <f>(1400.0/B76*100)</f>
        <v/>
      </c>
      <c r="D76" s="19" t="n">
        <v>12767</v>
      </c>
      <c r="E76" s="18" t="n">
        <v>423.74891265</v>
      </c>
      <c r="F76" s="20" t="n">
        <v>4.71395943</v>
      </c>
      <c r="G76" s="18" t="n">
        <v>448.52649462</v>
      </c>
      <c r="H76" s="20" t="n">
        <v>5.55222454</v>
      </c>
      <c r="I76" s="18" t="n">
        <v>471.31276199</v>
      </c>
      <c r="J76" s="20" t="n">
        <v>31.35826717</v>
      </c>
      <c r="K76" s="18" t="s">
        <v>404</v>
      </c>
      <c r="L76" s="20" t="s">
        <v>404</v>
      </c>
      <c r="M76" s="18" t="s">
        <v>404</v>
      </c>
      <c r="N76" s="20" t="s">
        <v>404</v>
      </c>
      <c r="O76" s="18" t="s">
        <v>404</v>
      </c>
      <c r="P76" s="20" t="s">
        <v>404</v>
      </c>
      <c r="Q76" s="18" t="s">
        <v>404</v>
      </c>
      <c r="R76" s="20" t="s">
        <v>404</v>
      </c>
      <c r="S76" s="18" t="n">
        <v>437.63717898</v>
      </c>
      <c r="T76" s="20" t="n">
        <v>9.699701080000001</v>
      </c>
    </row>
    <row r="77" spans="1:20">
      <c r="A77" s="15" t="s">
        <v>474</v>
      </c>
      <c r="B77" s="17" t="n">
        <v>6062</v>
      </c>
      <c r="C77" s="18">
        <f>(0.0/B77*100)</f>
        <v/>
      </c>
      <c r="D77" s="19" t="n">
        <v>6062</v>
      </c>
      <c r="E77" s="18" t="n">
        <v>423.29201037</v>
      </c>
      <c r="F77" s="20" t="n">
        <v>5.06699128</v>
      </c>
      <c r="G77" s="18" t="n">
        <v>447.81956948</v>
      </c>
      <c r="H77" s="20" t="n">
        <v>4.01829631</v>
      </c>
      <c r="I77" s="18" t="n">
        <v>426.26239402</v>
      </c>
      <c r="J77" s="20" t="n">
        <v>8.74519548</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482.91228858</v>
      </c>
      <c r="F78" s="20" t="n">
        <v>3.9978195</v>
      </c>
      <c r="G78" s="18" t="n">
        <v>502.57745154</v>
      </c>
      <c r="H78" s="20" t="n">
        <v>7.68696209</v>
      </c>
      <c r="I78" s="18" t="n">
        <v>404.40309266</v>
      </c>
      <c r="J78" s="20" t="n">
        <v>5.81964392</v>
      </c>
      <c r="K78" s="18" t="s">
        <v>404</v>
      </c>
      <c r="L78" s="20" t="s">
        <v>404</v>
      </c>
      <c r="M78" s="18" t="s">
        <v>404</v>
      </c>
      <c r="N78" s="20" t="s">
        <v>404</v>
      </c>
      <c r="O78" s="18" t="s">
        <v>404</v>
      </c>
      <c r="P78" s="20" t="s">
        <v>404</v>
      </c>
      <c r="Q78" s="18" t="s">
        <v>404</v>
      </c>
      <c r="R78" s="20" t="s">
        <v>404</v>
      </c>
      <c r="S78" s="18" t="n">
        <v>446.52859687</v>
      </c>
      <c r="T78" s="20" t="n">
        <v>8.54895863</v>
      </c>
    </row>
    <row customHeight="1" ht="25" r="79" spans="1:20">
      <c r="A79" s="15" t="s">
        <v>476</v>
      </c>
      <c r="B79" s="17" t="n">
        <v>1657</v>
      </c>
      <c r="C79" s="18">
        <f>(21.0/B79*100)</f>
        <v/>
      </c>
      <c r="D79" s="19" t="n">
        <v>1636</v>
      </c>
      <c r="E79" s="18" t="n">
        <v>447.29359426</v>
      </c>
      <c r="F79" s="20" t="n">
        <v>10.78909086</v>
      </c>
      <c r="G79" s="18" t="n">
        <v>492.26391414</v>
      </c>
      <c r="H79" s="20" t="n">
        <v>9.798723730000001</v>
      </c>
      <c r="I79" s="18" t="n">
        <v>514.50848159</v>
      </c>
      <c r="J79" s="20" t="n">
        <v>34.63031445</v>
      </c>
      <c r="K79" s="18" t="s">
        <v>404</v>
      </c>
      <c r="L79" s="20" t="s">
        <v>404</v>
      </c>
      <c r="M79" s="18" t="s">
        <v>404</v>
      </c>
      <c r="N79" s="20" t="s">
        <v>404</v>
      </c>
      <c r="O79" s="18" t="s">
        <v>404</v>
      </c>
      <c r="P79" s="20" t="s">
        <v>404</v>
      </c>
      <c r="Q79" s="18" t="s">
        <v>404</v>
      </c>
      <c r="R79" s="20" t="s">
        <v>404</v>
      </c>
      <c r="S79" s="18" t="n">
        <v>449.09607463</v>
      </c>
      <c r="T79" s="20" t="n">
        <v>38.59287308</v>
      </c>
    </row>
    <row r="80" spans="1:20">
      <c r="A80" s="15" t="s">
        <v>477</v>
      </c>
      <c r="B80" s="17" t="n">
        <v>7841</v>
      </c>
      <c r="C80" s="18">
        <f>(0.0/B80*100)</f>
        <v/>
      </c>
      <c r="D80" s="19" t="n">
        <v>7841</v>
      </c>
      <c r="E80" s="18" t="n">
        <v>426.71430254</v>
      </c>
      <c r="F80" s="20" t="n">
        <v>4.69446516</v>
      </c>
      <c r="G80" s="18" t="n">
        <v>428.26893228</v>
      </c>
      <c r="H80" s="20" t="n">
        <v>5.30340793</v>
      </c>
      <c r="I80" s="18" t="n">
        <v>372.96525838</v>
      </c>
      <c r="J80" s="20" t="n">
        <v>17.15966646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430.37050932</v>
      </c>
      <c r="F81" s="20" t="n">
        <v>3.92914216</v>
      </c>
      <c r="G81" s="18" t="n">
        <v>437.24803541</v>
      </c>
      <c r="H81" s="20" t="n">
        <v>9.129163610000001</v>
      </c>
      <c r="I81" s="18" t="n">
        <v>394.28082555</v>
      </c>
      <c r="J81" s="20" t="n">
        <v>9.130996870000001</v>
      </c>
      <c r="K81" s="18" t="s">
        <v>404</v>
      </c>
      <c r="L81" s="20" t="s">
        <v>404</v>
      </c>
      <c r="M81" s="18" t="s">
        <v>404</v>
      </c>
      <c r="N81" s="20" t="s">
        <v>404</v>
      </c>
      <c r="O81" s="18" t="s">
        <v>404</v>
      </c>
      <c r="P81" s="20" t="s">
        <v>404</v>
      </c>
      <c r="Q81" s="18" t="s">
        <v>404</v>
      </c>
      <c r="R81" s="20" t="s">
        <v>404</v>
      </c>
      <c r="S81" s="18" t="n">
        <v>411.29957414</v>
      </c>
      <c r="T81" s="20" t="n">
        <v>24.44697956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681</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500.28538071</v>
      </c>
      <c r="F7" s="20" t="n">
        <v>2.77627419</v>
      </c>
      <c r="G7" s="18" t="n">
        <v>513.47033633</v>
      </c>
      <c r="H7" s="20" t="n">
        <v>3.66171275</v>
      </c>
      <c r="I7" s="18" t="n">
        <v>499.74488605</v>
      </c>
      <c r="J7" s="20" t="n">
        <v>9.89540646</v>
      </c>
      <c r="K7" s="18" t="s">
        <v>404</v>
      </c>
      <c r="L7" s="20" t="s">
        <v>404</v>
      </c>
      <c r="M7" s="18" t="s">
        <v>404</v>
      </c>
      <c r="N7" s="20" t="s">
        <v>404</v>
      </c>
      <c r="O7" s="18" t="s">
        <v>404</v>
      </c>
      <c r="P7" s="20" t="s">
        <v>404</v>
      </c>
      <c r="Q7" s="18" t="s">
        <v>404</v>
      </c>
      <c r="R7" s="20" t="s">
        <v>404</v>
      </c>
      <c r="S7" s="18" t="n">
        <v>488.90616802</v>
      </c>
      <c r="T7" s="20" t="n">
        <v>8.47560979</v>
      </c>
    </row>
    <row r="8" spans="1:20">
      <c r="A8" s="15" t="s">
        <v>405</v>
      </c>
      <c r="B8" s="17" t="n">
        <v>7007</v>
      </c>
      <c r="C8" s="18">
        <f>(0.0/B8*100)</f>
        <v/>
      </c>
      <c r="D8" s="19" t="n">
        <v>7007</v>
      </c>
      <c r="E8" s="18" t="n">
        <v>497.72538276</v>
      </c>
      <c r="F8" s="20" t="n">
        <v>7.91527205</v>
      </c>
      <c r="G8" s="18" t="n">
        <v>470.78755575</v>
      </c>
      <c r="H8" s="20" t="n">
        <v>8.50431313</v>
      </c>
      <c r="I8" s="18" t="n">
        <v>486.39640904</v>
      </c>
      <c r="J8" s="20" t="n">
        <v>7.90070641</v>
      </c>
      <c r="K8" s="18" t="s">
        <v>404</v>
      </c>
      <c r="L8" s="20" t="s">
        <v>404</v>
      </c>
      <c r="M8" s="18" t="s">
        <v>404</v>
      </c>
      <c r="N8" s="20" t="s">
        <v>404</v>
      </c>
      <c r="O8" s="18" t="s">
        <v>404</v>
      </c>
      <c r="P8" s="20" t="s">
        <v>404</v>
      </c>
      <c r="Q8" s="18" t="s">
        <v>404</v>
      </c>
      <c r="R8" s="20" t="s">
        <v>404</v>
      </c>
      <c r="S8" s="18" t="n">
        <v>489.89438846</v>
      </c>
      <c r="T8" s="20" t="n">
        <v>13.96986818</v>
      </c>
    </row>
    <row r="9" spans="1:20">
      <c r="A9" s="15" t="s">
        <v>406</v>
      </c>
      <c r="B9" s="17" t="n">
        <v>9651</v>
      </c>
      <c r="C9" s="18">
        <f>(200.0/B9*100)</f>
        <v/>
      </c>
      <c r="D9" s="19" t="n">
        <v>9451</v>
      </c>
      <c r="E9" s="18" t="n">
        <v>502.69403947</v>
      </c>
      <c r="F9" s="20" t="n">
        <v>7.58040475</v>
      </c>
      <c r="G9" s="18" t="n">
        <v>508.5615735</v>
      </c>
      <c r="H9" s="20" t="n">
        <v>6.7735674</v>
      </c>
      <c r="I9" s="18" t="n">
        <v>492.39957811</v>
      </c>
      <c r="J9" s="20" t="n">
        <v>6.08327857</v>
      </c>
      <c r="K9" s="18" t="s">
        <v>404</v>
      </c>
      <c r="L9" s="20" t="s">
        <v>404</v>
      </c>
      <c r="M9" s="18" t="s">
        <v>404</v>
      </c>
      <c r="N9" s="20" t="s">
        <v>404</v>
      </c>
      <c r="O9" s="18" t="s">
        <v>404</v>
      </c>
      <c r="P9" s="20" t="s">
        <v>404</v>
      </c>
      <c r="Q9" s="18" t="s">
        <v>404</v>
      </c>
      <c r="R9" s="20" t="s">
        <v>404</v>
      </c>
      <c r="S9" s="18" t="n">
        <v>483.03475617</v>
      </c>
      <c r="T9" s="20" t="n">
        <v>11.2900848</v>
      </c>
    </row>
    <row r="10" spans="1:20">
      <c r="A10" s="15" t="s">
        <v>407</v>
      </c>
      <c r="B10" s="17" t="n">
        <v>20058</v>
      </c>
      <c r="C10" s="18">
        <f>(3112.0/B10*100)</f>
        <v/>
      </c>
      <c r="D10" s="19" t="n">
        <v>16946</v>
      </c>
      <c r="E10" s="18" t="n">
        <v>527.24652629</v>
      </c>
      <c r="F10" s="20" t="n">
        <v>3.35895144</v>
      </c>
      <c r="G10" s="18" t="n">
        <v>524.40410901</v>
      </c>
      <c r="H10" s="20" t="n">
        <v>5.06681148</v>
      </c>
      <c r="I10" s="18" t="n">
        <v>531.66692417</v>
      </c>
      <c r="J10" s="20" t="n">
        <v>5.98109732</v>
      </c>
      <c r="K10" s="18" t="s">
        <v>404</v>
      </c>
      <c r="L10" s="20" t="s">
        <v>404</v>
      </c>
      <c r="M10" s="18" t="s">
        <v>404</v>
      </c>
      <c r="N10" s="20" t="s">
        <v>404</v>
      </c>
      <c r="O10" s="18" t="s">
        <v>404</v>
      </c>
      <c r="P10" s="20" t="s">
        <v>404</v>
      </c>
      <c r="Q10" s="18" t="s">
        <v>404</v>
      </c>
      <c r="R10" s="20" t="s">
        <v>404</v>
      </c>
      <c r="S10" s="18" t="n">
        <v>543.67849616</v>
      </c>
      <c r="T10" s="20" t="n">
        <v>8.09254722</v>
      </c>
    </row>
    <row r="11" spans="1:20">
      <c r="A11" s="15" t="s">
        <v>408</v>
      </c>
      <c r="B11" s="17" t="n">
        <v>7053</v>
      </c>
      <c r="C11" s="18">
        <f>(212.0/B11*100)</f>
        <v/>
      </c>
      <c r="D11" s="19" t="n">
        <v>6841</v>
      </c>
      <c r="E11" s="18" t="n">
        <v>451.48770752</v>
      </c>
      <c r="F11" s="20" t="n">
        <v>6.03201173</v>
      </c>
      <c r="G11" s="18" t="n">
        <v>470.90558786</v>
      </c>
      <c r="H11" s="20" t="n">
        <v>5.7439449</v>
      </c>
      <c r="I11" s="18" t="n">
        <v>452.74252629</v>
      </c>
      <c r="J11" s="20" t="n">
        <v>7.72549397</v>
      </c>
      <c r="K11" s="18" t="s">
        <v>404</v>
      </c>
      <c r="L11" s="20" t="s">
        <v>404</v>
      </c>
      <c r="M11" s="18" t="s">
        <v>404</v>
      </c>
      <c r="N11" s="20" t="s">
        <v>404</v>
      </c>
      <c r="O11" s="18" t="s">
        <v>404</v>
      </c>
      <c r="P11" s="20" t="s">
        <v>404</v>
      </c>
      <c r="Q11" s="18" t="s">
        <v>404</v>
      </c>
      <c r="R11" s="20" t="s">
        <v>404</v>
      </c>
      <c r="S11" s="18" t="n">
        <v>436.39051914</v>
      </c>
      <c r="T11" s="20" t="n">
        <v>12.82778567</v>
      </c>
    </row>
    <row r="12" spans="1:20">
      <c r="A12" s="15" t="s">
        <v>409</v>
      </c>
      <c r="B12" s="17" t="n">
        <v>6894</v>
      </c>
      <c r="C12" s="18">
        <f>(106.0/B12*100)</f>
        <v/>
      </c>
      <c r="D12" s="19" t="n">
        <v>6788</v>
      </c>
      <c r="E12" s="18" t="n">
        <v>485.50229988</v>
      </c>
      <c r="F12" s="20" t="n">
        <v>3.94557476</v>
      </c>
      <c r="G12" s="18" t="n">
        <v>495.2906151</v>
      </c>
      <c r="H12" s="20" t="n">
        <v>7.34463727</v>
      </c>
      <c r="I12" s="18" t="n">
        <v>485.25822863</v>
      </c>
      <c r="J12" s="20" t="n">
        <v>10.71451113</v>
      </c>
      <c r="K12" s="18" t="s">
        <v>404</v>
      </c>
      <c r="L12" s="20" t="s">
        <v>404</v>
      </c>
      <c r="M12" s="18" t="s">
        <v>404</v>
      </c>
      <c r="N12" s="20" t="s">
        <v>404</v>
      </c>
      <c r="O12" s="18" t="s">
        <v>404</v>
      </c>
      <c r="P12" s="20" t="s">
        <v>404</v>
      </c>
      <c r="Q12" s="18" t="s">
        <v>404</v>
      </c>
      <c r="R12" s="20" t="s">
        <v>404</v>
      </c>
      <c r="S12" s="18" t="n">
        <v>407.01340779</v>
      </c>
      <c r="T12" s="20" t="n">
        <v>16.35118108</v>
      </c>
    </row>
    <row r="13" spans="1:20">
      <c r="A13" s="15" t="s">
        <v>410</v>
      </c>
      <c r="B13" s="17" t="n">
        <v>7161</v>
      </c>
      <c r="C13" s="18">
        <f>(1175.0/B13*100)</f>
        <v/>
      </c>
      <c r="D13" s="19" t="n">
        <v>5986</v>
      </c>
      <c r="E13" s="18" t="n">
        <v>495.65586468</v>
      </c>
      <c r="F13" s="20" t="n">
        <v>3.91037529</v>
      </c>
      <c r="G13" s="18" t="n">
        <v>506.33110625</v>
      </c>
      <c r="H13" s="20" t="n">
        <v>5.87352191</v>
      </c>
      <c r="I13" s="18" t="n">
        <v>502.24062938</v>
      </c>
      <c r="J13" s="20" t="n">
        <v>6.97629513</v>
      </c>
      <c r="K13" s="18" t="s">
        <v>404</v>
      </c>
      <c r="L13" s="20" t="s">
        <v>404</v>
      </c>
      <c r="M13" s="18" t="s">
        <v>404</v>
      </c>
      <c r="N13" s="20" t="s">
        <v>404</v>
      </c>
      <c r="O13" s="18" t="s">
        <v>404</v>
      </c>
      <c r="P13" s="20" t="s">
        <v>404</v>
      </c>
      <c r="Q13" s="18" t="s">
        <v>404</v>
      </c>
      <c r="R13" s="20" t="s">
        <v>404</v>
      </c>
      <c r="S13" s="18" t="n">
        <v>506.07218966</v>
      </c>
      <c r="T13" s="20" t="n">
        <v>6.43946632</v>
      </c>
    </row>
    <row r="14" spans="1:20">
      <c r="A14" s="15" t="s">
        <v>411</v>
      </c>
      <c r="B14" s="17" t="n">
        <v>5587</v>
      </c>
      <c r="C14" s="18">
        <f>(0.0/B14*100)</f>
        <v/>
      </c>
      <c r="D14" s="19" t="n">
        <v>5587</v>
      </c>
      <c r="E14" s="18" t="n">
        <v>519.20309319</v>
      </c>
      <c r="F14" s="20" t="n">
        <v>4.0240778</v>
      </c>
      <c r="G14" s="18" t="n">
        <v>519.67546843</v>
      </c>
      <c r="H14" s="20" t="n">
        <v>4.39958824</v>
      </c>
      <c r="I14" s="18" t="n">
        <v>517.66800882</v>
      </c>
      <c r="J14" s="20" t="n">
        <v>3.88694062</v>
      </c>
      <c r="K14" s="18" t="s">
        <v>404</v>
      </c>
      <c r="L14" s="20" t="s">
        <v>404</v>
      </c>
      <c r="M14" s="18" t="s">
        <v>404</v>
      </c>
      <c r="N14" s="20" t="s">
        <v>404</v>
      </c>
      <c r="O14" s="18" t="s">
        <v>404</v>
      </c>
      <c r="P14" s="20" t="s">
        <v>404</v>
      </c>
      <c r="Q14" s="18" t="s">
        <v>404</v>
      </c>
      <c r="R14" s="20" t="s">
        <v>404</v>
      </c>
      <c r="S14" s="18" t="n">
        <v>533.30224541</v>
      </c>
      <c r="T14" s="20" t="n">
        <v>16.08008172</v>
      </c>
    </row>
    <row r="15" spans="1:20">
      <c r="A15" s="15" t="s">
        <v>412</v>
      </c>
      <c r="B15" s="17" t="n">
        <v>5882</v>
      </c>
      <c r="C15" s="18">
        <f>(0.0/B15*100)</f>
        <v/>
      </c>
      <c r="D15" s="19" t="n">
        <v>5882</v>
      </c>
      <c r="E15" s="18" t="n">
        <v>525.99524755</v>
      </c>
      <c r="F15" s="20" t="n">
        <v>3.46839818</v>
      </c>
      <c r="G15" s="18" t="n">
        <v>522.77813081</v>
      </c>
      <c r="H15" s="20" t="n">
        <v>7.29725124</v>
      </c>
      <c r="I15" s="18" t="n">
        <v>529.15511014</v>
      </c>
      <c r="J15" s="20" t="n">
        <v>5.33766447</v>
      </c>
      <c r="K15" s="18" t="s">
        <v>404</v>
      </c>
      <c r="L15" s="20" t="s">
        <v>404</v>
      </c>
      <c r="M15" s="18" t="s">
        <v>404</v>
      </c>
      <c r="N15" s="20" t="s">
        <v>404</v>
      </c>
      <c r="O15" s="18" t="s">
        <v>404</v>
      </c>
      <c r="P15" s="20" t="s">
        <v>404</v>
      </c>
      <c r="Q15" s="18" t="s">
        <v>404</v>
      </c>
      <c r="R15" s="20" t="s">
        <v>404</v>
      </c>
      <c r="S15" s="18" t="n">
        <v>532.05890989</v>
      </c>
      <c r="T15" s="20" t="n">
        <v>24.38843876</v>
      </c>
    </row>
    <row r="16" spans="1:20">
      <c r="A16" s="15" t="s">
        <v>413</v>
      </c>
      <c r="B16" s="17" t="n">
        <v>6108</v>
      </c>
      <c r="C16" s="18">
        <f>(495.0/B16*100)</f>
        <v/>
      </c>
      <c r="D16" s="19" t="n">
        <v>5613</v>
      </c>
      <c r="E16" s="18" t="n">
        <v>507.9050835</v>
      </c>
      <c r="F16" s="20" t="n">
        <v>7.60248304</v>
      </c>
      <c r="G16" s="18" t="n">
        <v>494.70519878</v>
      </c>
      <c r="H16" s="20" t="n">
        <v>16.65129161</v>
      </c>
      <c r="I16" s="18" t="n">
        <v>495.62033713</v>
      </c>
      <c r="J16" s="20" t="n">
        <v>7.96273602</v>
      </c>
      <c r="K16" s="18" t="s">
        <v>404</v>
      </c>
      <c r="L16" s="20" t="s">
        <v>404</v>
      </c>
      <c r="M16" s="18" t="s">
        <v>404</v>
      </c>
      <c r="N16" s="20" t="s">
        <v>404</v>
      </c>
      <c r="O16" s="18" t="s">
        <v>404</v>
      </c>
      <c r="P16" s="20" t="s">
        <v>404</v>
      </c>
      <c r="Q16" s="18" t="s">
        <v>404</v>
      </c>
      <c r="R16" s="20" t="s">
        <v>404</v>
      </c>
      <c r="S16" s="18" t="n">
        <v>510.02598114</v>
      </c>
      <c r="T16" s="20" t="n">
        <v>21.67885286</v>
      </c>
    </row>
    <row r="17" spans="1:20">
      <c r="A17" s="15" t="s">
        <v>414</v>
      </c>
      <c r="B17" s="17" t="n">
        <v>6504</v>
      </c>
      <c r="C17" s="18">
        <f>(1325.0/B17*100)</f>
        <v/>
      </c>
      <c r="D17" s="19" t="n">
        <v>5179</v>
      </c>
      <c r="E17" s="18" t="n">
        <v>519.06746362</v>
      </c>
      <c r="F17" s="20" t="n">
        <v>8.563309540000001</v>
      </c>
      <c r="G17" s="18" t="n">
        <v>490.96867634</v>
      </c>
      <c r="H17" s="20" t="n">
        <v>7.22314265</v>
      </c>
      <c r="I17" s="18" t="n">
        <v>518.14179089</v>
      </c>
      <c r="J17" s="20" t="n">
        <v>10.48878557</v>
      </c>
      <c r="K17" s="18" t="s">
        <v>404</v>
      </c>
      <c r="L17" s="20" t="s">
        <v>404</v>
      </c>
      <c r="M17" s="18" t="s">
        <v>404</v>
      </c>
      <c r="N17" s="20" t="s">
        <v>404</v>
      </c>
      <c r="O17" s="18" t="s">
        <v>404</v>
      </c>
      <c r="P17" s="20" t="s">
        <v>404</v>
      </c>
      <c r="Q17" s="18" t="s">
        <v>404</v>
      </c>
      <c r="R17" s="20" t="s">
        <v>404</v>
      </c>
      <c r="S17" s="18" t="n">
        <v>537.44026458</v>
      </c>
      <c r="T17" s="20" t="n">
        <v>14.90298977</v>
      </c>
    </row>
    <row r="18" spans="1:20">
      <c r="A18" s="15" t="s">
        <v>415</v>
      </c>
      <c r="B18" s="17" t="n">
        <v>5532</v>
      </c>
      <c r="C18" s="18">
        <f>(0.0/B18*100)</f>
        <v/>
      </c>
      <c r="D18" s="19" t="n">
        <v>5532</v>
      </c>
      <c r="E18" s="18" t="n">
        <v>464.30954797</v>
      </c>
      <c r="F18" s="20" t="n">
        <v>7.72290261</v>
      </c>
      <c r="G18" s="18" t="n">
        <v>474.62935456</v>
      </c>
      <c r="H18" s="20" t="n">
        <v>10.27018434</v>
      </c>
      <c r="I18" s="18" t="n">
        <v>467.08124647</v>
      </c>
      <c r="J18" s="20" t="n">
        <v>7.71306772</v>
      </c>
      <c r="K18" s="18" t="s">
        <v>404</v>
      </c>
      <c r="L18" s="20" t="s">
        <v>404</v>
      </c>
      <c r="M18" s="18" t="s">
        <v>404</v>
      </c>
      <c r="N18" s="20" t="s">
        <v>404</v>
      </c>
      <c r="O18" s="18" t="s">
        <v>404</v>
      </c>
      <c r="P18" s="20" t="s">
        <v>404</v>
      </c>
      <c r="Q18" s="18" t="s">
        <v>404</v>
      </c>
      <c r="R18" s="20" t="s">
        <v>404</v>
      </c>
      <c r="S18" s="18" t="n">
        <v>425.04251822</v>
      </c>
      <c r="T18" s="20" t="n">
        <v>42.9338786</v>
      </c>
    </row>
    <row r="19" spans="1:20">
      <c r="A19" s="15" t="s">
        <v>416</v>
      </c>
      <c r="B19" s="17" t="n">
        <v>5658</v>
      </c>
      <c r="C19" s="18">
        <f>(327.0/B19*100)</f>
        <v/>
      </c>
      <c r="D19" s="19" t="n">
        <v>5331</v>
      </c>
      <c r="E19" s="18" t="n">
        <v>471.99872803</v>
      </c>
      <c r="F19" s="20" t="n">
        <v>5.84914958</v>
      </c>
      <c r="G19" s="18" t="n">
        <v>465.65296033</v>
      </c>
      <c r="H19" s="20" t="n">
        <v>6.52082437</v>
      </c>
      <c r="I19" s="18" t="n">
        <v>497.96539813</v>
      </c>
      <c r="J19" s="20" t="n">
        <v>16.28101341</v>
      </c>
      <c r="K19" s="18" t="s">
        <v>404</v>
      </c>
      <c r="L19" s="20" t="s">
        <v>404</v>
      </c>
      <c r="M19" s="18" t="s">
        <v>404</v>
      </c>
      <c r="N19" s="20" t="s">
        <v>404</v>
      </c>
      <c r="O19" s="18" t="s">
        <v>404</v>
      </c>
      <c r="P19" s="20" t="s">
        <v>404</v>
      </c>
      <c r="Q19" s="18" t="s">
        <v>404</v>
      </c>
      <c r="R19" s="20" t="s">
        <v>404</v>
      </c>
      <c r="S19" s="18" t="n">
        <v>490.99238486</v>
      </c>
      <c r="T19" s="20" t="n">
        <v>29.34796121</v>
      </c>
    </row>
    <row r="20" spans="1:20">
      <c r="A20" s="15" t="s">
        <v>417</v>
      </c>
      <c r="B20" s="17" t="n">
        <v>3371</v>
      </c>
      <c r="C20" s="18">
        <f>(24.0/B20*100)</f>
        <v/>
      </c>
      <c r="D20" s="19" t="n">
        <v>3347</v>
      </c>
      <c r="E20" s="18" t="n">
        <v>478.20659837</v>
      </c>
      <c r="F20" s="20" t="n">
        <v>3.26312996</v>
      </c>
      <c r="G20" s="18" t="n">
        <v>482.08281234</v>
      </c>
      <c r="H20" s="20" t="n">
        <v>2.60663187</v>
      </c>
      <c r="I20" s="18" t="n">
        <v>487.83191739</v>
      </c>
      <c r="J20" s="20" t="n">
        <v>5.61574004</v>
      </c>
      <c r="K20" s="18" t="s">
        <v>404</v>
      </c>
      <c r="L20" s="20" t="s">
        <v>404</v>
      </c>
      <c r="M20" s="18" t="s">
        <v>404</v>
      </c>
      <c r="N20" s="20" t="s">
        <v>404</v>
      </c>
      <c r="O20" s="18" t="s">
        <v>404</v>
      </c>
      <c r="P20" s="20" t="s">
        <v>404</v>
      </c>
      <c r="Q20" s="18" t="s">
        <v>404</v>
      </c>
      <c r="R20" s="20" t="s">
        <v>404</v>
      </c>
      <c r="S20" s="18" t="n">
        <v>480.25476661</v>
      </c>
      <c r="T20" s="20" t="n">
        <v>8.52438577</v>
      </c>
    </row>
    <row r="21" spans="1:20">
      <c r="A21" s="15" t="s">
        <v>418</v>
      </c>
      <c r="B21" s="17" t="n">
        <v>5741</v>
      </c>
      <c r="C21" s="18">
        <f>(0.0/B21*100)</f>
        <v/>
      </c>
      <c r="D21" s="19" t="n">
        <v>5741</v>
      </c>
      <c r="E21" s="18" t="n">
        <v>508.32278967</v>
      </c>
      <c r="F21" s="20" t="n">
        <v>7.2271642</v>
      </c>
      <c r="G21" s="18" t="n">
        <v>525.88951016</v>
      </c>
      <c r="H21" s="20" t="n">
        <v>4.0285492</v>
      </c>
      <c r="I21" s="18" t="n">
        <v>521.50029594</v>
      </c>
      <c r="J21" s="20" t="n">
        <v>4.72493402</v>
      </c>
      <c r="K21" s="18" t="s">
        <v>404</v>
      </c>
      <c r="L21" s="20" t="s">
        <v>404</v>
      </c>
      <c r="M21" s="18" t="s">
        <v>404</v>
      </c>
      <c r="N21" s="20" t="s">
        <v>404</v>
      </c>
      <c r="O21" s="18" t="s">
        <v>404</v>
      </c>
      <c r="P21" s="20" t="s">
        <v>404</v>
      </c>
      <c r="Q21" s="18" t="s">
        <v>404</v>
      </c>
      <c r="R21" s="20" t="s">
        <v>404</v>
      </c>
      <c r="S21" s="18" t="n">
        <v>517.63564378</v>
      </c>
      <c r="T21" s="20" t="n">
        <v>6.89587565</v>
      </c>
    </row>
    <row r="22" spans="1:20">
      <c r="A22" s="15" t="s">
        <v>419</v>
      </c>
      <c r="B22" s="17" t="n">
        <v>6598</v>
      </c>
      <c r="C22" s="18">
        <f>(0.0/B22*100)</f>
        <v/>
      </c>
      <c r="D22" s="19" t="n">
        <v>6598</v>
      </c>
      <c r="E22" s="18" t="n">
        <v>455.96591454</v>
      </c>
      <c r="F22" s="20" t="n">
        <v>12.1218766</v>
      </c>
      <c r="G22" s="18" t="n">
        <v>481.74366989</v>
      </c>
      <c r="H22" s="20" t="n">
        <v>7.56409848</v>
      </c>
      <c r="I22" s="18" t="n">
        <v>495.34909116</v>
      </c>
      <c r="J22" s="20" t="n">
        <v>11.32946103</v>
      </c>
      <c r="K22" s="18" t="s">
        <v>404</v>
      </c>
      <c r="L22" s="20" t="s">
        <v>404</v>
      </c>
      <c r="M22" s="18" t="s">
        <v>404</v>
      </c>
      <c r="N22" s="20" t="s">
        <v>404</v>
      </c>
      <c r="O22" s="18" t="s">
        <v>404</v>
      </c>
      <c r="P22" s="20" t="s">
        <v>404</v>
      </c>
      <c r="Q22" s="18" t="s">
        <v>404</v>
      </c>
      <c r="R22" s="20" t="s">
        <v>404</v>
      </c>
      <c r="S22" s="18" t="n">
        <v>507.29396688</v>
      </c>
      <c r="T22" s="20" t="n">
        <v>17.8182953</v>
      </c>
    </row>
    <row r="23" spans="1:20">
      <c r="A23" s="15" t="s">
        <v>420</v>
      </c>
      <c r="B23" s="17" t="n">
        <v>11583</v>
      </c>
      <c r="C23" s="18">
        <f>(3194.0/B23*100)</f>
        <v/>
      </c>
      <c r="D23" s="19" t="n">
        <v>8389</v>
      </c>
      <c r="E23" s="18" t="n">
        <v>482.27045111</v>
      </c>
      <c r="F23" s="20" t="n">
        <v>12.51374543</v>
      </c>
      <c r="G23" s="18" t="n">
        <v>489.74773697</v>
      </c>
      <c r="H23" s="20" t="n">
        <v>4.74322422</v>
      </c>
      <c r="I23" s="18" t="n">
        <v>496.68313057</v>
      </c>
      <c r="J23" s="20" t="n">
        <v>6.02324061</v>
      </c>
      <c r="K23" s="18" t="s">
        <v>404</v>
      </c>
      <c r="L23" s="20" t="s">
        <v>404</v>
      </c>
      <c r="M23" s="18" t="s">
        <v>404</v>
      </c>
      <c r="N23" s="20" t="s">
        <v>404</v>
      </c>
      <c r="O23" s="18" t="s">
        <v>404</v>
      </c>
      <c r="P23" s="20" t="s">
        <v>404</v>
      </c>
      <c r="Q23" s="18" t="s">
        <v>404</v>
      </c>
      <c r="R23" s="20" t="s">
        <v>404</v>
      </c>
      <c r="S23" s="18" t="n">
        <v>464.52914491</v>
      </c>
      <c r="T23" s="20" t="n">
        <v>15.10384808</v>
      </c>
    </row>
    <row r="24" spans="1:20">
      <c r="A24" s="15" t="s">
        <v>421</v>
      </c>
      <c r="B24" s="17" t="n">
        <v>6647</v>
      </c>
      <c r="C24" s="18">
        <f>(0.0/B24*100)</f>
        <v/>
      </c>
      <c r="D24" s="19" t="n">
        <v>6647</v>
      </c>
      <c r="E24" s="18" t="n">
        <v>515.44420953</v>
      </c>
      <c r="F24" s="20" t="n">
        <v>11.06252201</v>
      </c>
      <c r="G24" s="18" t="n">
        <v>505.68710809</v>
      </c>
      <c r="H24" s="20" t="n">
        <v>5.4585409</v>
      </c>
      <c r="I24" s="18" t="n">
        <v>534.07762875</v>
      </c>
      <c r="J24" s="20" t="n">
        <v>6.23761826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521.77538344</v>
      </c>
      <c r="F25" s="20" t="n">
        <v>5.46891483</v>
      </c>
      <c r="G25" s="18" t="n">
        <v>512.8876867499999</v>
      </c>
      <c r="H25" s="20" t="n">
        <v>5.25101614</v>
      </c>
      <c r="I25" s="18" t="s">
        <v>404</v>
      </c>
      <c r="J25" s="20" t="s">
        <v>404</v>
      </c>
      <c r="K25" s="18" t="s">
        <v>404</v>
      </c>
      <c r="L25" s="20" t="s">
        <v>404</v>
      </c>
      <c r="M25" s="18" t="s">
        <v>404</v>
      </c>
      <c r="N25" s="20" t="s">
        <v>404</v>
      </c>
      <c r="O25" s="18" t="s">
        <v>404</v>
      </c>
      <c r="P25" s="20" t="s">
        <v>404</v>
      </c>
      <c r="Q25" s="18" t="s">
        <v>404</v>
      </c>
      <c r="R25" s="20" t="s">
        <v>404</v>
      </c>
      <c r="S25" s="18" t="n">
        <v>432.76884203</v>
      </c>
      <c r="T25" s="20" t="n">
        <v>11.11551089</v>
      </c>
    </row>
    <row r="26" spans="1:20">
      <c r="A26" s="15" t="s">
        <v>423</v>
      </c>
      <c r="B26" s="17" t="n">
        <v>4869</v>
      </c>
      <c r="C26" s="18">
        <f>(11.0/B26*100)</f>
        <v/>
      </c>
      <c r="D26" s="19" t="n">
        <v>4858</v>
      </c>
      <c r="E26" s="18" t="n">
        <v>486.24463884</v>
      </c>
      <c r="F26" s="20" t="n">
        <v>2.62111543</v>
      </c>
      <c r="G26" s="18" t="n">
        <v>489.82014693</v>
      </c>
      <c r="H26" s="20" t="n">
        <v>3.72621071</v>
      </c>
      <c r="I26" s="18" t="n">
        <v>490.54529902</v>
      </c>
      <c r="J26" s="20" t="n">
        <v>5.92778915</v>
      </c>
      <c r="K26" s="18" t="s">
        <v>404</v>
      </c>
      <c r="L26" s="20" t="s">
        <v>404</v>
      </c>
      <c r="M26" s="18" t="s">
        <v>404</v>
      </c>
      <c r="N26" s="20" t="s">
        <v>404</v>
      </c>
      <c r="O26" s="18" t="s">
        <v>404</v>
      </c>
      <c r="P26" s="20" t="s">
        <v>404</v>
      </c>
      <c r="Q26" s="18" t="s">
        <v>404</v>
      </c>
      <c r="R26" s="20" t="s">
        <v>404</v>
      </c>
      <c r="S26" s="18" t="n">
        <v>478.50572403</v>
      </c>
      <c r="T26" s="20" t="n">
        <v>10.67191937</v>
      </c>
    </row>
    <row r="27" spans="1:20">
      <c r="A27" s="15" t="s">
        <v>424</v>
      </c>
      <c r="B27" s="17" t="n">
        <v>5299</v>
      </c>
      <c r="C27" s="18">
        <f>(0.0/B27*100)</f>
        <v/>
      </c>
      <c r="D27" s="19" t="n">
        <v>5299</v>
      </c>
      <c r="E27" s="18" t="n">
        <v>485.98400153</v>
      </c>
      <c r="F27" s="20" t="n">
        <v>2.21013932</v>
      </c>
      <c r="G27" s="18" t="n">
        <v>536.17855286</v>
      </c>
      <c r="H27" s="20" t="n">
        <v>4.10330126</v>
      </c>
      <c r="I27" s="18" t="n">
        <v>466.1600874</v>
      </c>
      <c r="J27" s="20" t="n">
        <v>1.57723223</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419.44171847</v>
      </c>
      <c r="F28" s="20" t="n">
        <v>3.71453381</v>
      </c>
      <c r="G28" s="18" t="n">
        <v>426.67754853</v>
      </c>
      <c r="H28" s="20" t="n">
        <v>5.71314374</v>
      </c>
      <c r="I28" s="18" t="n">
        <v>433.22233554</v>
      </c>
      <c r="J28" s="20" t="n">
        <v>8.81601225</v>
      </c>
      <c r="K28" s="18" t="s">
        <v>404</v>
      </c>
      <c r="L28" s="20" t="s">
        <v>404</v>
      </c>
      <c r="M28" s="18" t="s">
        <v>404</v>
      </c>
      <c r="N28" s="20" t="s">
        <v>404</v>
      </c>
      <c r="O28" s="18" t="s">
        <v>404</v>
      </c>
      <c r="P28" s="20" t="s">
        <v>404</v>
      </c>
      <c r="Q28" s="18" t="s">
        <v>404</v>
      </c>
      <c r="R28" s="20" t="s">
        <v>404</v>
      </c>
      <c r="S28" s="18" t="n">
        <v>417.45829492</v>
      </c>
      <c r="T28" s="20" t="n">
        <v>17.14821446</v>
      </c>
    </row>
    <row r="29" spans="1:20">
      <c r="A29" s="15" t="s">
        <v>426</v>
      </c>
      <c r="B29" s="17" t="n">
        <v>5385</v>
      </c>
      <c r="C29" s="18">
        <f>(1123.0/B29*100)</f>
        <v/>
      </c>
      <c r="D29" s="19" t="n">
        <v>4262</v>
      </c>
      <c r="E29" s="18" t="n">
        <v>492.55868604</v>
      </c>
      <c r="F29" s="20" t="n">
        <v>12.24407969</v>
      </c>
      <c r="G29" s="18" t="n">
        <v>505.47310456</v>
      </c>
      <c r="H29" s="20" t="n">
        <v>12.34220372</v>
      </c>
      <c r="I29" s="18" t="n">
        <v>515.84766255</v>
      </c>
      <c r="J29" s="20" t="n">
        <v>13.28503098</v>
      </c>
      <c r="K29" s="18" t="s">
        <v>404</v>
      </c>
      <c r="L29" s="20" t="s">
        <v>404</v>
      </c>
      <c r="M29" s="18" t="s">
        <v>404</v>
      </c>
      <c r="N29" s="20" t="s">
        <v>404</v>
      </c>
      <c r="O29" s="18" t="s">
        <v>404</v>
      </c>
      <c r="P29" s="20" t="s">
        <v>404</v>
      </c>
      <c r="Q29" s="18" t="s">
        <v>404</v>
      </c>
      <c r="R29" s="20" t="s">
        <v>404</v>
      </c>
      <c r="S29" s="18" t="n">
        <v>489.4135923</v>
      </c>
      <c r="T29" s="20" t="n">
        <v>11.06060213</v>
      </c>
    </row>
    <row r="30" spans="1:20">
      <c r="A30" s="15" t="s">
        <v>427</v>
      </c>
      <c r="B30" s="17" t="n">
        <v>4520</v>
      </c>
      <c r="C30" s="18">
        <f>(1076.0/B30*100)</f>
        <v/>
      </c>
      <c r="D30" s="19" t="n">
        <v>3444</v>
      </c>
      <c r="E30" s="18" t="n">
        <v>507.92022223</v>
      </c>
      <c r="F30" s="20" t="n">
        <v>4.51195212</v>
      </c>
      <c r="G30" s="18" t="n">
        <v>519.04172954</v>
      </c>
      <c r="H30" s="20" t="n">
        <v>5.64371957</v>
      </c>
      <c r="I30" s="18" t="n">
        <v>487.76803902</v>
      </c>
      <c r="J30" s="20" t="n">
        <v>28.34761703</v>
      </c>
      <c r="K30" s="18" t="s">
        <v>404</v>
      </c>
      <c r="L30" s="20" t="s">
        <v>404</v>
      </c>
      <c r="M30" s="18" t="s">
        <v>404</v>
      </c>
      <c r="N30" s="20" t="s">
        <v>404</v>
      </c>
      <c r="O30" s="18" t="s">
        <v>404</v>
      </c>
      <c r="P30" s="20" t="s">
        <v>404</v>
      </c>
      <c r="Q30" s="18" t="s">
        <v>404</v>
      </c>
      <c r="R30" s="20" t="s">
        <v>404</v>
      </c>
      <c r="S30" s="18" t="n">
        <v>468.82665379</v>
      </c>
      <c r="T30" s="20" t="n">
        <v>11.27691039</v>
      </c>
    </row>
    <row r="31" spans="1:20">
      <c r="A31" s="15" t="s">
        <v>428</v>
      </c>
      <c r="B31" s="17" t="n">
        <v>5456</v>
      </c>
      <c r="C31" s="18">
        <f>(502.0/B31*100)</f>
        <v/>
      </c>
      <c r="D31" s="19" t="n">
        <v>4954</v>
      </c>
      <c r="E31" s="18" t="n">
        <v>510.21520074</v>
      </c>
      <c r="F31" s="20" t="n">
        <v>4.54335392</v>
      </c>
      <c r="G31" s="18" t="n">
        <v>515.9797886699999</v>
      </c>
      <c r="H31" s="20" t="n">
        <v>3.85691489</v>
      </c>
      <c r="I31" s="18" t="n">
        <v>516.52039742</v>
      </c>
      <c r="J31" s="20" t="n">
        <v>7.55413611</v>
      </c>
      <c r="K31" s="18" t="s">
        <v>404</v>
      </c>
      <c r="L31" s="20" t="s">
        <v>404</v>
      </c>
      <c r="M31" s="18" t="s">
        <v>404</v>
      </c>
      <c r="N31" s="20" t="s">
        <v>404</v>
      </c>
      <c r="O31" s="18" t="s">
        <v>404</v>
      </c>
      <c r="P31" s="20" t="s">
        <v>404</v>
      </c>
      <c r="Q31" s="18" t="s">
        <v>404</v>
      </c>
      <c r="R31" s="20" t="s">
        <v>404</v>
      </c>
      <c r="S31" s="18" t="n">
        <v>506.37184427</v>
      </c>
      <c r="T31" s="20" t="n">
        <v>9.58669712</v>
      </c>
    </row>
    <row r="32" spans="1:20">
      <c r="A32" s="15" t="s">
        <v>429</v>
      </c>
      <c r="B32" s="17" t="n">
        <v>4478</v>
      </c>
      <c r="C32" s="18">
        <f>(0.0/B32*100)</f>
        <v/>
      </c>
      <c r="D32" s="19" t="n">
        <v>4478</v>
      </c>
      <c r="E32" s="18" t="n">
        <v>498.04461001</v>
      </c>
      <c r="F32" s="20" t="n">
        <v>5.22601979</v>
      </c>
      <c r="G32" s="18" t="n">
        <v>507.00067738</v>
      </c>
      <c r="H32" s="20" t="n">
        <v>3.58834235</v>
      </c>
      <c r="I32" s="18" t="n">
        <v>507.81143595</v>
      </c>
      <c r="J32" s="20" t="n">
        <v>6.79000286</v>
      </c>
      <c r="K32" s="18" t="s">
        <v>404</v>
      </c>
      <c r="L32" s="20" t="s">
        <v>404</v>
      </c>
      <c r="M32" s="18" t="s">
        <v>404</v>
      </c>
      <c r="N32" s="20" t="s">
        <v>404</v>
      </c>
      <c r="O32" s="18" t="s">
        <v>404</v>
      </c>
      <c r="P32" s="20" t="s">
        <v>404</v>
      </c>
      <c r="Q32" s="18" t="s">
        <v>404</v>
      </c>
      <c r="R32" s="20" t="s">
        <v>404</v>
      </c>
      <c r="S32" s="18" t="n">
        <v>529.5108562200001</v>
      </c>
      <c r="T32" s="20" t="n">
        <v>10.74544177</v>
      </c>
    </row>
    <row r="33" spans="1:20">
      <c r="A33" s="15" t="s">
        <v>430</v>
      </c>
      <c r="B33" s="17" t="n">
        <v>7325</v>
      </c>
      <c r="C33" s="18">
        <f>(29.0/B33*100)</f>
        <v/>
      </c>
      <c r="D33" s="19" t="n">
        <v>7296</v>
      </c>
      <c r="E33" s="18" t="n">
        <v>490.94729358</v>
      </c>
      <c r="F33" s="20" t="n">
        <v>6.9358589</v>
      </c>
      <c r="G33" s="18" t="n">
        <v>497.17197411</v>
      </c>
      <c r="H33" s="20" t="n">
        <v>4.06570729</v>
      </c>
      <c r="I33" s="18" t="n">
        <v>508.91623166</v>
      </c>
      <c r="J33" s="20" t="n">
        <v>8.06170876</v>
      </c>
      <c r="K33" s="18" t="s">
        <v>404</v>
      </c>
      <c r="L33" s="20" t="s">
        <v>404</v>
      </c>
      <c r="M33" s="18" t="s">
        <v>404</v>
      </c>
      <c r="N33" s="20" t="s">
        <v>404</v>
      </c>
      <c r="O33" s="18" t="s">
        <v>404</v>
      </c>
      <c r="P33" s="20" t="s">
        <v>404</v>
      </c>
      <c r="Q33" s="18" t="s">
        <v>404</v>
      </c>
      <c r="R33" s="20" t="s">
        <v>404</v>
      </c>
      <c r="S33" s="18" t="n">
        <v>506.81393485</v>
      </c>
      <c r="T33" s="20" t="n">
        <v>11.21127213</v>
      </c>
    </row>
    <row r="34" spans="1:20">
      <c r="A34" s="15" t="s">
        <v>431</v>
      </c>
      <c r="B34" s="17" t="n">
        <v>6350</v>
      </c>
      <c r="C34" s="18">
        <f>(0.0/B34*100)</f>
        <v/>
      </c>
      <c r="D34" s="19" t="n">
        <v>6350</v>
      </c>
      <c r="E34" s="18" t="n">
        <v>458.87931939</v>
      </c>
      <c r="F34" s="20" t="n">
        <v>4.01627383</v>
      </c>
      <c r="G34" s="18" t="n">
        <v>437.66474622</v>
      </c>
      <c r="H34" s="20" t="n">
        <v>10.99923054</v>
      </c>
      <c r="I34" s="18" t="n">
        <v>445.87346703</v>
      </c>
      <c r="J34" s="20" t="n">
        <v>11.2477863</v>
      </c>
      <c r="K34" s="18" t="s">
        <v>404</v>
      </c>
      <c r="L34" s="20" t="s">
        <v>404</v>
      </c>
      <c r="M34" s="18" t="s">
        <v>404</v>
      </c>
      <c r="N34" s="20" t="s">
        <v>404</v>
      </c>
      <c r="O34" s="18" t="s">
        <v>404</v>
      </c>
      <c r="P34" s="20" t="s">
        <v>404</v>
      </c>
      <c r="Q34" s="18" t="s">
        <v>404</v>
      </c>
      <c r="R34" s="20" t="s">
        <v>404</v>
      </c>
      <c r="S34" s="18" t="n">
        <v>420.18133379</v>
      </c>
      <c r="T34" s="20" t="n">
        <v>31.58764294</v>
      </c>
    </row>
    <row r="35" spans="1:20">
      <c r="A35" s="15" t="s">
        <v>432</v>
      </c>
      <c r="B35" s="17" t="n">
        <v>6406</v>
      </c>
      <c r="C35" s="18">
        <f>(443.0/B35*100)</f>
        <v/>
      </c>
      <c r="D35" s="19" t="n">
        <v>5963</v>
      </c>
      <c r="E35" s="18" t="n">
        <v>510.22181891</v>
      </c>
      <c r="F35" s="20" t="n">
        <v>1.69658388</v>
      </c>
      <c r="G35" s="18" t="n">
        <v>502.90856752</v>
      </c>
      <c r="H35" s="20" t="n">
        <v>2.71871762</v>
      </c>
      <c r="I35" s="18" t="n">
        <v>504.69778903</v>
      </c>
      <c r="J35" s="20" t="n">
        <v>11.97702417</v>
      </c>
      <c r="K35" s="18" t="s">
        <v>404</v>
      </c>
      <c r="L35" s="20" t="s">
        <v>404</v>
      </c>
      <c r="M35" s="18" t="s">
        <v>404</v>
      </c>
      <c r="N35" s="20" t="s">
        <v>404</v>
      </c>
      <c r="O35" s="18" t="s">
        <v>404</v>
      </c>
      <c r="P35" s="20" t="s">
        <v>404</v>
      </c>
      <c r="Q35" s="18" t="s">
        <v>404</v>
      </c>
      <c r="R35" s="20" t="s">
        <v>404</v>
      </c>
      <c r="S35" s="18" t="n">
        <v>472.4864399</v>
      </c>
      <c r="T35" s="20" t="n">
        <v>8.93999225</v>
      </c>
    </row>
    <row r="36" spans="1:20">
      <c r="A36" s="15" t="s">
        <v>433</v>
      </c>
      <c r="B36" s="17" t="n">
        <v>6736</v>
      </c>
      <c r="C36" s="18">
        <f>(10.0/B36*100)</f>
        <v/>
      </c>
      <c r="D36" s="19" t="n">
        <v>6726</v>
      </c>
      <c r="E36" s="18" t="n">
        <v>493.58764655</v>
      </c>
      <c r="F36" s="20" t="n">
        <v>4.38166474</v>
      </c>
      <c r="G36" s="18" t="n">
        <v>494.51602581</v>
      </c>
      <c r="H36" s="20" t="n">
        <v>3.56604119</v>
      </c>
      <c r="I36" s="18" t="n">
        <v>504.38462022</v>
      </c>
      <c r="J36" s="20" t="n">
        <v>6.67761648</v>
      </c>
      <c r="K36" s="18" t="s">
        <v>404</v>
      </c>
      <c r="L36" s="20" t="s">
        <v>404</v>
      </c>
      <c r="M36" s="18" t="s">
        <v>404</v>
      </c>
      <c r="N36" s="20" t="s">
        <v>404</v>
      </c>
      <c r="O36" s="18" t="s">
        <v>404</v>
      </c>
      <c r="P36" s="20" t="s">
        <v>404</v>
      </c>
      <c r="Q36" s="18" t="s">
        <v>404</v>
      </c>
      <c r="R36" s="20" t="s">
        <v>404</v>
      </c>
      <c r="S36" s="18" t="n">
        <v>483.24225115</v>
      </c>
      <c r="T36" s="20" t="n">
        <v>8.325075930000001</v>
      </c>
    </row>
    <row r="37" spans="1:20">
      <c r="A37" s="15" t="s">
        <v>434</v>
      </c>
      <c r="B37" s="17" t="n">
        <v>5458</v>
      </c>
      <c r="C37" s="18">
        <f>(0.0/B37*100)</f>
        <v/>
      </c>
      <c r="D37" s="19" t="n">
        <v>5458</v>
      </c>
      <c r="E37" s="18" t="n">
        <v>502.48826764</v>
      </c>
      <c r="F37" s="20" t="n">
        <v>5.0131286</v>
      </c>
      <c r="G37" s="18" t="n">
        <v>497.53949052</v>
      </c>
      <c r="H37" s="20" t="n">
        <v>4.81288644</v>
      </c>
      <c r="I37" s="18" t="n">
        <v>499.93012321</v>
      </c>
      <c r="J37" s="20" t="n">
        <v>28.24059524</v>
      </c>
      <c r="K37" s="18" t="s">
        <v>404</v>
      </c>
      <c r="L37" s="20" t="s">
        <v>404</v>
      </c>
      <c r="M37" s="18" t="s">
        <v>404</v>
      </c>
      <c r="N37" s="20" t="s">
        <v>404</v>
      </c>
      <c r="O37" s="18" t="s">
        <v>404</v>
      </c>
      <c r="P37" s="20" t="s">
        <v>404</v>
      </c>
      <c r="Q37" s="18" t="s">
        <v>404</v>
      </c>
      <c r="R37" s="20" t="s">
        <v>404</v>
      </c>
      <c r="S37" s="18" t="n">
        <v>468.95723985</v>
      </c>
      <c r="T37" s="20" t="n">
        <v>9.598680460000001</v>
      </c>
    </row>
    <row r="38" spans="1:20">
      <c r="A38" s="15" t="s">
        <v>435</v>
      </c>
      <c r="B38" s="17" t="n">
        <v>5860</v>
      </c>
      <c r="C38" s="18">
        <f>(268.0/B38*100)</f>
        <v/>
      </c>
      <c r="D38" s="19" t="n">
        <v>5592</v>
      </c>
      <c r="E38" s="18" t="n">
        <v>498.11701408</v>
      </c>
      <c r="F38" s="20" t="n">
        <v>8.47200965</v>
      </c>
      <c r="G38" s="18" t="n">
        <v>475.12125187</v>
      </c>
      <c r="H38" s="20" t="n">
        <v>8.52517961</v>
      </c>
      <c r="I38" s="18" t="n">
        <v>493.3994931</v>
      </c>
      <c r="J38" s="20" t="n">
        <v>5.76670459</v>
      </c>
      <c r="K38" s="18" t="s">
        <v>404</v>
      </c>
      <c r="L38" s="20" t="s">
        <v>404</v>
      </c>
      <c r="M38" s="18" t="s">
        <v>404</v>
      </c>
      <c r="N38" s="20" t="s">
        <v>404</v>
      </c>
      <c r="O38" s="18" t="s">
        <v>404</v>
      </c>
      <c r="P38" s="20" t="s">
        <v>404</v>
      </c>
      <c r="Q38" s="18" t="s">
        <v>404</v>
      </c>
      <c r="R38" s="20" t="s">
        <v>404</v>
      </c>
      <c r="S38" s="18" t="n">
        <v>516.0080087699999</v>
      </c>
      <c r="T38" s="20" t="n">
        <v>31.07296157</v>
      </c>
    </row>
    <row r="39" spans="1:20">
      <c r="A39" s="15" t="s">
        <v>436</v>
      </c>
      <c r="B39" s="17" t="n">
        <v>5895</v>
      </c>
      <c r="C39" s="18">
        <f>(0.0/B39*100)</f>
        <v/>
      </c>
      <c r="D39" s="19" t="n">
        <v>5895</v>
      </c>
      <c r="E39" s="18" t="n">
        <v>436.82031047</v>
      </c>
      <c r="F39" s="20" t="n">
        <v>5.48812965</v>
      </c>
      <c r="G39" s="18" t="n">
        <v>421.28847315</v>
      </c>
      <c r="H39" s="20" t="n">
        <v>8.36857286</v>
      </c>
      <c r="I39" s="18" t="n">
        <v>411.50821273</v>
      </c>
      <c r="J39" s="20" t="n">
        <v>14.34929569</v>
      </c>
      <c r="K39" s="18" t="s">
        <v>404</v>
      </c>
      <c r="L39" s="20" t="s">
        <v>404</v>
      </c>
      <c r="M39" s="18" t="s">
        <v>404</v>
      </c>
      <c r="N39" s="20" t="s">
        <v>404</v>
      </c>
      <c r="O39" s="18" t="s">
        <v>404</v>
      </c>
      <c r="P39" s="20" t="s">
        <v>404</v>
      </c>
      <c r="Q39" s="18" t="s">
        <v>404</v>
      </c>
      <c r="R39" s="20" t="s">
        <v>404</v>
      </c>
      <c r="S39" s="18" t="n">
        <v>429.25040314</v>
      </c>
      <c r="T39" s="20" t="n">
        <v>42.33725032</v>
      </c>
    </row>
    <row r="40" spans="1:20">
      <c r="A40" s="15" t="s">
        <v>437</v>
      </c>
      <c r="B40" s="17" t="n">
        <v>14157</v>
      </c>
      <c r="C40" s="18">
        <f>(2978.0/B40*100)</f>
        <v/>
      </c>
      <c r="D40" s="19" t="n">
        <v>11179</v>
      </c>
      <c r="E40" s="18" t="n">
        <v>493.04003608</v>
      </c>
      <c r="F40" s="20" t="n">
        <v>4.65540139</v>
      </c>
      <c r="G40" s="18" t="n">
        <v>511.27301555</v>
      </c>
      <c r="H40" s="20" t="n">
        <v>5.56736055</v>
      </c>
      <c r="I40" s="18" t="n">
        <v>509.9409289</v>
      </c>
      <c r="J40" s="20" t="n">
        <v>7.54151569</v>
      </c>
      <c r="K40" s="18" t="s">
        <v>404</v>
      </c>
      <c r="L40" s="20" t="s">
        <v>404</v>
      </c>
      <c r="M40" s="18" t="s">
        <v>404</v>
      </c>
      <c r="N40" s="20" t="s">
        <v>404</v>
      </c>
      <c r="O40" s="18" t="s">
        <v>404</v>
      </c>
      <c r="P40" s="20" t="s">
        <v>404</v>
      </c>
      <c r="Q40" s="18" t="s">
        <v>404</v>
      </c>
      <c r="R40" s="20" t="s">
        <v>404</v>
      </c>
      <c r="S40" s="18" t="n">
        <v>491.65505415</v>
      </c>
      <c r="T40" s="20" t="n">
        <v>6.69561127</v>
      </c>
    </row>
    <row r="41" spans="1:20">
      <c r="A41" s="15" t="s">
        <v>438</v>
      </c>
      <c r="B41" s="17" t="n">
        <v>5712</v>
      </c>
      <c r="C41" s="18">
        <f>(99.0/B41*100)</f>
        <v/>
      </c>
      <c r="D41" s="19" t="n">
        <v>5613</v>
      </c>
      <c r="E41" s="18" t="n">
        <v>492.39983937</v>
      </c>
      <c r="F41" s="20" t="n">
        <v>4.73933118</v>
      </c>
      <c r="G41" s="18" t="n">
        <v>506.65274204</v>
      </c>
      <c r="H41" s="20" t="n">
        <v>6.09489332</v>
      </c>
      <c r="I41" s="18" t="n">
        <v>540.66440993</v>
      </c>
      <c r="J41" s="20" t="n">
        <v>12.79055041</v>
      </c>
      <c r="K41" s="18" t="s">
        <v>404</v>
      </c>
      <c r="L41" s="20" t="s">
        <v>404</v>
      </c>
      <c r="M41" s="18" t="s">
        <v>404</v>
      </c>
      <c r="N41" s="20" t="s">
        <v>404</v>
      </c>
      <c r="O41" s="18" t="s">
        <v>404</v>
      </c>
      <c r="P41" s="20" t="s">
        <v>404</v>
      </c>
      <c r="Q41" s="18" t="s">
        <v>404</v>
      </c>
      <c r="R41" s="20" t="s">
        <v>404</v>
      </c>
      <c r="S41" s="18" t="n">
        <v>506.17096456</v>
      </c>
      <c r="T41" s="20" t="n">
        <v>34.0173336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404.6171255</v>
      </c>
      <c r="F44" s="20" t="n">
        <v>4.98519021</v>
      </c>
      <c r="G44" s="18" t="n">
        <v>403.98617262</v>
      </c>
      <c r="H44" s="20" t="n">
        <v>7.25868941</v>
      </c>
      <c r="I44" s="18" t="n">
        <v>380.80146936</v>
      </c>
      <c r="J44" s="20" t="n">
        <v>11.25485336</v>
      </c>
      <c r="K44" s="18" t="s">
        <v>404</v>
      </c>
      <c r="L44" s="20" t="s">
        <v>404</v>
      </c>
      <c r="M44" s="18" t="s">
        <v>404</v>
      </c>
      <c r="N44" s="20" t="s">
        <v>404</v>
      </c>
      <c r="O44" s="18" t="s">
        <v>404</v>
      </c>
      <c r="P44" s="20" t="s">
        <v>404</v>
      </c>
      <c r="Q44" s="18" t="n">
        <v>465.85063574</v>
      </c>
      <c r="R44" s="20" t="n">
        <v>24.24054063</v>
      </c>
      <c r="S44" s="18" t="n">
        <v>456.84134284</v>
      </c>
      <c r="T44" s="20" t="n">
        <v>20.25158795</v>
      </c>
    </row>
    <row r="45" spans="1:20">
      <c r="A45" s="15" t="s">
        <v>442</v>
      </c>
      <c r="B45" s="17" t="n">
        <v>5519</v>
      </c>
      <c r="C45" s="18">
        <f>(0.0/B45*100)</f>
        <v/>
      </c>
      <c r="D45" s="19" t="n">
        <v>5519</v>
      </c>
      <c r="E45" s="18" t="n">
        <v>352.18338996</v>
      </c>
      <c r="F45" s="20" t="n">
        <v>5.17191249</v>
      </c>
      <c r="G45" s="18" t="n">
        <v>349.78999795</v>
      </c>
      <c r="H45" s="20" t="n">
        <v>5.77495317</v>
      </c>
      <c r="I45" s="18" t="n">
        <v>339.64400327</v>
      </c>
      <c r="J45" s="20" t="n">
        <v>8.186217940000001</v>
      </c>
      <c r="K45" s="18" t="s">
        <v>404</v>
      </c>
      <c r="L45" s="20" t="s">
        <v>404</v>
      </c>
      <c r="M45" s="18" t="s">
        <v>404</v>
      </c>
      <c r="N45" s="20" t="s">
        <v>404</v>
      </c>
      <c r="O45" s="18" t="s">
        <v>404</v>
      </c>
      <c r="P45" s="20" t="s">
        <v>404</v>
      </c>
      <c r="Q45" s="18" t="s">
        <v>404</v>
      </c>
      <c r="R45" s="20" t="s">
        <v>404</v>
      </c>
      <c r="S45" s="18" t="n">
        <v>354.15380255</v>
      </c>
      <c r="T45" s="20" t="n">
        <v>18.35928469</v>
      </c>
    </row>
    <row r="46" spans="1:20">
      <c r="A46" s="15" t="s">
        <v>443</v>
      </c>
      <c r="B46" s="17" t="n">
        <v>23141</v>
      </c>
      <c r="C46" s="18">
        <f>(4196.0/B46*100)</f>
        <v/>
      </c>
      <c r="D46" s="19" t="n">
        <v>18945</v>
      </c>
      <c r="E46" s="18" t="n">
        <v>408.13197789</v>
      </c>
      <c r="F46" s="20" t="n">
        <v>4.4352131</v>
      </c>
      <c r="G46" s="18" t="n">
        <v>417.32959906</v>
      </c>
      <c r="H46" s="20" t="n">
        <v>6.5722797</v>
      </c>
      <c r="I46" s="18" t="n">
        <v>424.60763687</v>
      </c>
      <c r="J46" s="20" t="n">
        <v>8.959589380000001</v>
      </c>
      <c r="K46" s="18" t="s">
        <v>404</v>
      </c>
      <c r="L46" s="20" t="s">
        <v>404</v>
      </c>
      <c r="M46" s="18" t="s">
        <v>404</v>
      </c>
      <c r="N46" s="20" t="s">
        <v>404</v>
      </c>
      <c r="O46" s="18" t="s">
        <v>404</v>
      </c>
      <c r="P46" s="20" t="s">
        <v>404</v>
      </c>
      <c r="Q46" s="18" t="s">
        <v>404</v>
      </c>
      <c r="R46" s="20" t="s">
        <v>404</v>
      </c>
      <c r="S46" s="18" t="n">
        <v>384.95564125</v>
      </c>
      <c r="T46" s="20" t="n">
        <v>13.20758684</v>
      </c>
    </row>
    <row r="47" spans="1:20">
      <c r="A47" s="15" t="s">
        <v>444</v>
      </c>
      <c r="B47" s="17" t="n">
        <v>5928</v>
      </c>
      <c r="C47" s="18">
        <f>(0.0/B47*100)</f>
        <v/>
      </c>
      <c r="D47" s="19" t="n">
        <v>5928</v>
      </c>
      <c r="E47" s="18" t="n">
        <v>422.184915</v>
      </c>
      <c r="F47" s="20" t="n">
        <v>7.04795879</v>
      </c>
      <c r="G47" s="18" t="n">
        <v>441.4436707</v>
      </c>
      <c r="H47" s="20" t="n">
        <v>13.77844912</v>
      </c>
      <c r="I47" s="18" t="n">
        <v>438.25862083</v>
      </c>
      <c r="J47" s="20" t="n">
        <v>20.04226157</v>
      </c>
      <c r="K47" s="18" t="s">
        <v>404</v>
      </c>
      <c r="L47" s="20" t="s">
        <v>404</v>
      </c>
      <c r="M47" s="18" t="s">
        <v>404</v>
      </c>
      <c r="N47" s="20" t="s">
        <v>404</v>
      </c>
      <c r="O47" s="18" t="s">
        <v>404</v>
      </c>
      <c r="P47" s="20" t="s">
        <v>404</v>
      </c>
      <c r="Q47" s="18" t="s">
        <v>404</v>
      </c>
      <c r="R47" s="20" t="s">
        <v>404</v>
      </c>
      <c r="S47" s="18" t="n">
        <v>500.64530122</v>
      </c>
      <c r="T47" s="20" t="n">
        <v>31.58254769</v>
      </c>
    </row>
    <row r="48" spans="1:20">
      <c r="A48" s="15" t="s">
        <v>445</v>
      </c>
      <c r="B48" s="17" t="n">
        <v>9841</v>
      </c>
      <c r="C48" s="18">
        <f>(40.0/B48*100)</f>
        <v/>
      </c>
      <c r="D48" s="19" t="n">
        <v>9801</v>
      </c>
      <c r="E48" s="18" t="n">
        <v>503.03939232</v>
      </c>
      <c r="F48" s="20" t="n">
        <v>10.37152793</v>
      </c>
      <c r="G48" s="18" t="n">
        <v>505.39925252</v>
      </c>
      <c r="H48" s="20" t="n">
        <v>8.96977356</v>
      </c>
      <c r="I48" s="18" t="n">
        <v>456.43493733</v>
      </c>
      <c r="J48" s="20" t="n">
        <v>11.3183815</v>
      </c>
      <c r="K48" s="18" t="s">
        <v>404</v>
      </c>
      <c r="L48" s="20" t="s">
        <v>404</v>
      </c>
      <c r="M48" s="18" t="s">
        <v>404</v>
      </c>
      <c r="N48" s="20" t="s">
        <v>404</v>
      </c>
      <c r="O48" s="18" t="s">
        <v>404</v>
      </c>
      <c r="P48" s="20" t="s">
        <v>404</v>
      </c>
      <c r="Q48" s="18" t="s">
        <v>404</v>
      </c>
      <c r="R48" s="20" t="s">
        <v>404</v>
      </c>
      <c r="S48" s="18" t="n">
        <v>569.45933689</v>
      </c>
      <c r="T48" s="20" t="n">
        <v>22.81426361</v>
      </c>
    </row>
    <row r="49" spans="1:20">
      <c r="A49" s="15" t="s">
        <v>446</v>
      </c>
      <c r="B49" s="17" t="n">
        <v>6349</v>
      </c>
      <c r="C49" s="18">
        <f>(52.0/B49*100)</f>
        <v/>
      </c>
      <c r="D49" s="19" t="n">
        <v>6297</v>
      </c>
      <c r="E49" s="18" t="n">
        <v>420.64450839</v>
      </c>
      <c r="F49" s="20" t="n">
        <v>6.49186061</v>
      </c>
      <c r="G49" s="18" t="n">
        <v>433.81667761</v>
      </c>
      <c r="H49" s="20" t="n">
        <v>5.58360509</v>
      </c>
      <c r="I49" s="18" t="n">
        <v>418.22954849</v>
      </c>
      <c r="J49" s="20" t="n">
        <v>6.81372384</v>
      </c>
      <c r="K49" s="18" t="s">
        <v>404</v>
      </c>
      <c r="L49" s="20" t="s">
        <v>404</v>
      </c>
      <c r="M49" s="18" t="s">
        <v>404</v>
      </c>
      <c r="N49" s="20" t="s">
        <v>404</v>
      </c>
      <c r="O49" s="18" t="s">
        <v>404</v>
      </c>
      <c r="P49" s="20" t="s">
        <v>404</v>
      </c>
      <c r="Q49" s="18" t="s">
        <v>404</v>
      </c>
      <c r="R49" s="20" t="s">
        <v>404</v>
      </c>
      <c r="S49" s="18" t="n">
        <v>425.21081146</v>
      </c>
      <c r="T49" s="20" t="n">
        <v>19.26498047</v>
      </c>
    </row>
    <row r="50" spans="1:20">
      <c r="A50" s="15" t="s">
        <v>447</v>
      </c>
      <c r="B50" s="17" t="n">
        <v>11795</v>
      </c>
      <c r="C50" s="18">
        <f>(1031.0/B50*100)</f>
        <v/>
      </c>
      <c r="D50" s="19" t="n">
        <v>10764</v>
      </c>
      <c r="E50" s="18" t="n">
        <v>420.61053684</v>
      </c>
      <c r="F50" s="20" t="n">
        <v>6.05404811</v>
      </c>
      <c r="G50" s="18" t="n">
        <v>437.56367318</v>
      </c>
      <c r="H50" s="20" t="n">
        <v>5.53098</v>
      </c>
      <c r="I50" s="18" t="n">
        <v>432.78005349</v>
      </c>
      <c r="J50" s="20" t="n">
        <v>13.95369765</v>
      </c>
      <c r="K50" s="18" t="s">
        <v>404</v>
      </c>
      <c r="L50" s="20" t="s">
        <v>404</v>
      </c>
      <c r="M50" s="18" t="s">
        <v>404</v>
      </c>
      <c r="N50" s="20" t="s">
        <v>404</v>
      </c>
      <c r="O50" s="18" t="s">
        <v>404</v>
      </c>
      <c r="P50" s="20" t="s">
        <v>404</v>
      </c>
      <c r="Q50" s="18" t="s">
        <v>404</v>
      </c>
      <c r="R50" s="20" t="s">
        <v>404</v>
      </c>
      <c r="S50" s="18" t="n">
        <v>413.31814677</v>
      </c>
      <c r="T50" s="20" t="n">
        <v>14.60475274</v>
      </c>
    </row>
    <row r="51" spans="1:20">
      <c r="A51" s="15" t="s">
        <v>448</v>
      </c>
      <c r="B51" s="17" t="n">
        <v>6866</v>
      </c>
      <c r="C51" s="18">
        <f>(0.0/B51*100)</f>
        <v/>
      </c>
      <c r="D51" s="19" t="n">
        <v>6866</v>
      </c>
      <c r="E51" s="18" t="n">
        <v>429.69977438</v>
      </c>
      <c r="F51" s="20" t="n">
        <v>4.44049184</v>
      </c>
      <c r="G51" s="18" t="n">
        <v>427.70586296</v>
      </c>
      <c r="H51" s="20" t="n">
        <v>6.38836296</v>
      </c>
      <c r="I51" s="18" t="n">
        <v>423.90561716</v>
      </c>
      <c r="J51" s="20" t="n">
        <v>5.89179545</v>
      </c>
      <c r="K51" s="18" t="s">
        <v>404</v>
      </c>
      <c r="L51" s="20" t="s">
        <v>404</v>
      </c>
      <c r="M51" s="18" t="s">
        <v>404</v>
      </c>
      <c r="N51" s="20" t="s">
        <v>404</v>
      </c>
      <c r="O51" s="18" t="s">
        <v>404</v>
      </c>
      <c r="P51" s="20" t="s">
        <v>404</v>
      </c>
      <c r="Q51" s="18" t="s">
        <v>404</v>
      </c>
      <c r="R51" s="20" t="s">
        <v>404</v>
      </c>
      <c r="S51" s="18" t="n">
        <v>409.50712014</v>
      </c>
      <c r="T51" s="20" t="n">
        <v>30.88375314</v>
      </c>
    </row>
    <row r="52" spans="1:20">
      <c r="A52" s="15" t="s">
        <v>449</v>
      </c>
      <c r="B52" s="17" t="n">
        <v>5809</v>
      </c>
      <c r="C52" s="18">
        <f>(0.0/B52*100)</f>
        <v/>
      </c>
      <c r="D52" s="19" t="n">
        <v>5809</v>
      </c>
      <c r="E52" s="18" t="n">
        <v>487.75559291</v>
      </c>
      <c r="F52" s="20" t="n">
        <v>4.93815323</v>
      </c>
      <c r="G52" s="18" t="n">
        <v>492.77862796</v>
      </c>
      <c r="H52" s="20" t="n">
        <v>8.43713204</v>
      </c>
      <c r="I52" s="18" t="n">
        <v>474.3488362</v>
      </c>
      <c r="J52" s="20" t="n">
        <v>12.18084958</v>
      </c>
      <c r="K52" s="18" t="s">
        <v>404</v>
      </c>
      <c r="L52" s="20" t="s">
        <v>404</v>
      </c>
      <c r="M52" s="18" t="s">
        <v>404</v>
      </c>
      <c r="N52" s="20" t="s">
        <v>404</v>
      </c>
      <c r="O52" s="18" t="s">
        <v>404</v>
      </c>
      <c r="P52" s="20" t="s">
        <v>404</v>
      </c>
      <c r="Q52" s="18" t="s">
        <v>404</v>
      </c>
      <c r="R52" s="20" t="s">
        <v>404</v>
      </c>
      <c r="S52" s="18" t="n">
        <v>483.52817627</v>
      </c>
      <c r="T52" s="20" t="n">
        <v>17.67905765</v>
      </c>
    </row>
    <row r="53" spans="1:20">
      <c r="A53" s="15" t="s">
        <v>450</v>
      </c>
      <c r="B53" s="17" t="n">
        <v>5571</v>
      </c>
      <c r="C53" s="18">
        <f>(0.0/B53*100)</f>
        <v/>
      </c>
      <c r="D53" s="19" t="n">
        <v>5571</v>
      </c>
      <c r="E53" s="18" t="n">
        <v>439.42299038</v>
      </c>
      <c r="F53" s="20" t="n">
        <v>2.58375749</v>
      </c>
      <c r="G53" s="18" t="n">
        <v>452.06782145</v>
      </c>
      <c r="H53" s="20" t="n">
        <v>3.15993952</v>
      </c>
      <c r="I53" s="18" t="n">
        <v>430.79864608</v>
      </c>
      <c r="J53" s="20" t="n">
        <v>3.32339654</v>
      </c>
      <c r="K53" s="18" t="s">
        <v>404</v>
      </c>
      <c r="L53" s="20" t="s">
        <v>404</v>
      </c>
      <c r="M53" s="18" t="s">
        <v>404</v>
      </c>
      <c r="N53" s="20" t="s">
        <v>404</v>
      </c>
      <c r="O53" s="18" t="s">
        <v>404</v>
      </c>
      <c r="P53" s="20" t="s">
        <v>404</v>
      </c>
      <c r="Q53" s="18" t="s">
        <v>404</v>
      </c>
      <c r="R53" s="20" t="s">
        <v>404</v>
      </c>
      <c r="S53" s="18" t="n">
        <v>450.12834392</v>
      </c>
      <c r="T53" s="20" t="n">
        <v>9.496972120000001</v>
      </c>
    </row>
    <row r="54" spans="1:20">
      <c r="A54" s="15" t="s">
        <v>451</v>
      </c>
      <c r="B54" s="17" t="n">
        <v>4740</v>
      </c>
      <c r="C54" s="18">
        <f>(199.0/B54*100)</f>
        <v/>
      </c>
      <c r="D54" s="19" t="n">
        <v>4541</v>
      </c>
      <c r="E54" s="18" t="n">
        <v>351.51524157</v>
      </c>
      <c r="F54" s="20" t="n">
        <v>6.30572694</v>
      </c>
      <c r="G54" s="18" t="n">
        <v>361.63294613</v>
      </c>
      <c r="H54" s="20" t="n">
        <v>5.52401947</v>
      </c>
      <c r="I54" s="18" t="n">
        <v>371.40935422</v>
      </c>
      <c r="J54" s="20" t="n">
        <v>22.12799715</v>
      </c>
      <c r="K54" s="18" t="s">
        <v>404</v>
      </c>
      <c r="L54" s="20" t="s">
        <v>404</v>
      </c>
      <c r="M54" s="18" t="s">
        <v>404</v>
      </c>
      <c r="N54" s="20" t="s">
        <v>404</v>
      </c>
      <c r="O54" s="18" t="s">
        <v>404</v>
      </c>
      <c r="P54" s="20" t="s">
        <v>404</v>
      </c>
      <c r="Q54" s="18" t="s">
        <v>404</v>
      </c>
      <c r="R54" s="20" t="s">
        <v>404</v>
      </c>
      <c r="S54" s="18" t="n">
        <v>334.50579535</v>
      </c>
      <c r="T54" s="20" t="n">
        <v>12.19611326</v>
      </c>
    </row>
    <row r="55" spans="1:20">
      <c r="A55" s="15" t="s">
        <v>452</v>
      </c>
      <c r="B55" s="17" t="n">
        <v>5316</v>
      </c>
      <c r="C55" s="18">
        <f>(43.0/B55*100)</f>
        <v/>
      </c>
      <c r="D55" s="19" t="n">
        <v>5273</v>
      </c>
      <c r="E55" s="18" t="n">
        <v>395.20163072</v>
      </c>
      <c r="F55" s="20" t="n">
        <v>9.059707380000001</v>
      </c>
      <c r="G55" s="18" t="n">
        <v>403.55986088</v>
      </c>
      <c r="H55" s="20" t="n">
        <v>4.19863531</v>
      </c>
      <c r="I55" s="18" t="n">
        <v>402.04522866</v>
      </c>
      <c r="J55" s="20" t="n">
        <v>8.78736896</v>
      </c>
      <c r="K55" s="18" t="s">
        <v>404</v>
      </c>
      <c r="L55" s="20" t="s">
        <v>404</v>
      </c>
      <c r="M55" s="18" t="s">
        <v>404</v>
      </c>
      <c r="N55" s="20" t="s">
        <v>404</v>
      </c>
      <c r="O55" s="18" t="s">
        <v>404</v>
      </c>
      <c r="P55" s="20" t="s">
        <v>404</v>
      </c>
      <c r="Q55" s="18" t="s">
        <v>404</v>
      </c>
      <c r="R55" s="20" t="s">
        <v>404</v>
      </c>
      <c r="S55" s="18" t="n">
        <v>401.60527842</v>
      </c>
      <c r="T55" s="20" t="n">
        <v>20.98667332</v>
      </c>
    </row>
    <row r="56" spans="1:20">
      <c r="A56" s="15" t="s">
        <v>453</v>
      </c>
      <c r="B56" s="17" t="n">
        <v>5359</v>
      </c>
      <c r="C56" s="18">
        <f>(0.0/B56*100)</f>
        <v/>
      </c>
      <c r="D56" s="19" t="n">
        <v>5359</v>
      </c>
      <c r="E56" s="18" t="n">
        <v>500.76479964</v>
      </c>
      <c r="F56" s="20" t="n">
        <v>10.26061287</v>
      </c>
      <c r="G56" s="18" t="n">
        <v>532.7632582</v>
      </c>
      <c r="H56" s="20" t="n">
        <v>4.28350153</v>
      </c>
      <c r="I56" s="18" t="n">
        <v>529.73353353</v>
      </c>
      <c r="J56" s="20" t="n">
        <v>10.99081654</v>
      </c>
      <c r="K56" s="18" t="s">
        <v>404</v>
      </c>
      <c r="L56" s="20" t="s">
        <v>404</v>
      </c>
      <c r="M56" s="18" t="s">
        <v>404</v>
      </c>
      <c r="N56" s="20" t="s">
        <v>404</v>
      </c>
      <c r="O56" s="18" t="s">
        <v>404</v>
      </c>
      <c r="P56" s="20" t="s">
        <v>404</v>
      </c>
      <c r="Q56" s="18" t="s">
        <v>404</v>
      </c>
      <c r="R56" s="20" t="s">
        <v>404</v>
      </c>
      <c r="S56" s="18" t="n">
        <v>522.66019985</v>
      </c>
      <c r="T56" s="20" t="n">
        <v>15.21037689</v>
      </c>
    </row>
    <row r="57" spans="1:20">
      <c r="A57" s="15" t="s">
        <v>454</v>
      </c>
      <c r="B57" s="17" t="n">
        <v>6513</v>
      </c>
      <c r="C57" s="18">
        <f>(0.0/B57*100)</f>
        <v/>
      </c>
      <c r="D57" s="19" t="n">
        <v>6513</v>
      </c>
      <c r="E57" s="18" t="n">
        <v>402.11734819</v>
      </c>
      <c r="F57" s="20" t="n">
        <v>5.24733837</v>
      </c>
      <c r="G57" s="18" t="n">
        <v>396.4678282</v>
      </c>
      <c r="H57" s="20" t="n">
        <v>4.34778236</v>
      </c>
      <c r="I57" s="18" t="n">
        <v>376.15842431</v>
      </c>
      <c r="J57" s="20" t="n">
        <v>16.80556478</v>
      </c>
      <c r="K57" s="18" t="s">
        <v>404</v>
      </c>
      <c r="L57" s="20" t="s">
        <v>404</v>
      </c>
      <c r="M57" s="18" t="s">
        <v>404</v>
      </c>
      <c r="N57" s="20" t="s">
        <v>404</v>
      </c>
      <c r="O57" s="18" t="s">
        <v>404</v>
      </c>
      <c r="P57" s="20" t="s">
        <v>404</v>
      </c>
      <c r="Q57" s="18" t="n">
        <v>415.29513629</v>
      </c>
      <c r="R57" s="20" t="n">
        <v>20.27587852</v>
      </c>
      <c r="S57" s="18" t="n">
        <v>422.84464066</v>
      </c>
      <c r="T57" s="20" t="n">
        <v>18.45267677</v>
      </c>
    </row>
    <row r="58" spans="1:20">
      <c r="A58" s="15" t="s">
        <v>455</v>
      </c>
      <c r="B58" s="17" t="n">
        <v>7267</v>
      </c>
      <c r="C58" s="18">
        <f>(0.0/B58*100)</f>
        <v/>
      </c>
      <c r="D58" s="19" t="n">
        <v>7267</v>
      </c>
      <c r="E58" s="18" t="n">
        <v>410.69612051</v>
      </c>
      <c r="F58" s="20" t="n">
        <v>4.48662204</v>
      </c>
      <c r="G58" s="18" t="n">
        <v>404.19567848</v>
      </c>
      <c r="H58" s="20" t="n">
        <v>6.44349919</v>
      </c>
      <c r="I58" s="18" t="n">
        <v>355.87301877</v>
      </c>
      <c r="J58" s="20" t="n">
        <v>24.02575491</v>
      </c>
      <c r="K58" s="18" t="s">
        <v>404</v>
      </c>
      <c r="L58" s="20" t="s">
        <v>404</v>
      </c>
      <c r="M58" s="18" t="s">
        <v>404</v>
      </c>
      <c r="N58" s="20" t="s">
        <v>404</v>
      </c>
      <c r="O58" s="18" t="s">
        <v>404</v>
      </c>
      <c r="P58" s="20" t="s">
        <v>404</v>
      </c>
      <c r="Q58" s="18" t="n">
        <v>426.94537744</v>
      </c>
      <c r="R58" s="20" t="n">
        <v>20.18480902</v>
      </c>
      <c r="S58" s="18" t="n">
        <v>440.18236674</v>
      </c>
      <c r="T58" s="20" t="n">
        <v>11.71909146</v>
      </c>
    </row>
    <row r="59" spans="1:20">
      <c r="A59" s="15" t="s">
        <v>456</v>
      </c>
      <c r="B59" s="17" t="n">
        <v>4826</v>
      </c>
      <c r="C59" s="18">
        <f>(0.0/B59*100)</f>
        <v/>
      </c>
      <c r="D59" s="19" t="n">
        <v>4826</v>
      </c>
      <c r="E59" s="18" t="n">
        <v>350.56782712</v>
      </c>
      <c r="F59" s="20" t="n">
        <v>2.40621807</v>
      </c>
      <c r="G59" s="18" t="n">
        <v>348.67550296</v>
      </c>
      <c r="H59" s="20" t="n">
        <v>2.29410791</v>
      </c>
      <c r="I59" s="18" t="n">
        <v>338.29179268</v>
      </c>
      <c r="J59" s="20" t="n">
        <v>3.86739625</v>
      </c>
      <c r="K59" s="18" t="s">
        <v>404</v>
      </c>
      <c r="L59" s="20" t="s">
        <v>404</v>
      </c>
      <c r="M59" s="18" t="s">
        <v>404</v>
      </c>
      <c r="N59" s="20" t="s">
        <v>404</v>
      </c>
      <c r="O59" s="18" t="s">
        <v>404</v>
      </c>
      <c r="P59" s="20" t="s">
        <v>404</v>
      </c>
      <c r="Q59" s="18" t="n">
        <v>404.77125</v>
      </c>
      <c r="R59" s="20" t="n">
        <v>12.71455912</v>
      </c>
      <c r="S59" s="18" t="n">
        <v>330.47674986</v>
      </c>
      <c r="T59" s="20" t="n">
        <v>7.77018703</v>
      </c>
    </row>
    <row r="60" spans="1:20">
      <c r="A60" s="15" t="s">
        <v>457</v>
      </c>
      <c r="B60" s="17" t="n">
        <v>4546</v>
      </c>
      <c r="C60" s="18">
        <f>(0.0/B60*100)</f>
        <v/>
      </c>
      <c r="D60" s="19" t="n">
        <v>4546</v>
      </c>
      <c r="E60" s="18" t="n">
        <v>326.13671574</v>
      </c>
      <c r="F60" s="20" t="n">
        <v>10.13955826</v>
      </c>
      <c r="G60" s="18" t="n">
        <v>352.43981938</v>
      </c>
      <c r="H60" s="20" t="n">
        <v>6.22248917</v>
      </c>
      <c r="I60" s="18" t="n">
        <v>348.56337798</v>
      </c>
      <c r="J60" s="20" t="n">
        <v>19.43958032</v>
      </c>
      <c r="K60" s="18" t="s">
        <v>404</v>
      </c>
      <c r="L60" s="20" t="s">
        <v>404</v>
      </c>
      <c r="M60" s="18" t="s">
        <v>404</v>
      </c>
      <c r="N60" s="20" t="s">
        <v>404</v>
      </c>
      <c r="O60" s="18" t="s">
        <v>404</v>
      </c>
      <c r="P60" s="20" t="s">
        <v>404</v>
      </c>
      <c r="Q60" s="18" t="n">
        <v>278.0483604</v>
      </c>
      <c r="R60" s="20" t="n">
        <v>14.02090512</v>
      </c>
      <c r="S60" s="18" t="n">
        <v>346.97617812</v>
      </c>
      <c r="T60" s="20" t="n">
        <v>19.0435172</v>
      </c>
    </row>
    <row r="61" spans="1:20">
      <c r="A61" s="15" t="s">
        <v>458</v>
      </c>
      <c r="B61" s="17" t="n">
        <v>6525</v>
      </c>
      <c r="C61" s="18">
        <f>(0.0/B61*100)</f>
        <v/>
      </c>
      <c r="D61" s="19" t="n">
        <v>6525</v>
      </c>
      <c r="E61" s="18" t="n">
        <v>472.73949363</v>
      </c>
      <c r="F61" s="20" t="n">
        <v>7.15619931</v>
      </c>
      <c r="G61" s="18" t="n">
        <v>466.06596555</v>
      </c>
      <c r="H61" s="20" t="n">
        <v>4.24183078</v>
      </c>
      <c r="I61" s="18" t="n">
        <v>482.08037878</v>
      </c>
      <c r="J61" s="20" t="n">
        <v>6.17165236</v>
      </c>
      <c r="K61" s="18" t="s">
        <v>404</v>
      </c>
      <c r="L61" s="20" t="s">
        <v>404</v>
      </c>
      <c r="M61" s="18" t="s">
        <v>404</v>
      </c>
      <c r="N61" s="20" t="s">
        <v>404</v>
      </c>
      <c r="O61" s="18" t="s">
        <v>404</v>
      </c>
      <c r="P61" s="20" t="s">
        <v>404</v>
      </c>
      <c r="Q61" s="18" t="s">
        <v>404</v>
      </c>
      <c r="R61" s="20" t="s">
        <v>404</v>
      </c>
      <c r="S61" s="18" t="n">
        <v>448.86510239</v>
      </c>
      <c r="T61" s="20" t="n">
        <v>15.93500322</v>
      </c>
    </row>
    <row r="62" spans="1:20">
      <c r="A62" s="15" t="s">
        <v>459</v>
      </c>
      <c r="B62" s="17" t="n">
        <v>4476</v>
      </c>
      <c r="C62" s="18">
        <f>(0.0/B62*100)</f>
        <v/>
      </c>
      <c r="D62" s="19" t="n">
        <v>4476</v>
      </c>
      <c r="E62" s="18" t="n">
        <v>494.26529981</v>
      </c>
      <c r="F62" s="20" t="n">
        <v>3.6020961</v>
      </c>
      <c r="G62" s="18" t="n">
        <v>516.03640832</v>
      </c>
      <c r="H62" s="20" t="n">
        <v>1.50618686</v>
      </c>
      <c r="I62" s="18" t="n">
        <v>477.98299389</v>
      </c>
      <c r="J62" s="20" t="n">
        <v>2.96269591</v>
      </c>
      <c r="K62" s="18" t="s">
        <v>404</v>
      </c>
      <c r="L62" s="20" t="s">
        <v>404</v>
      </c>
      <c r="M62" s="18" t="s">
        <v>404</v>
      </c>
      <c r="N62" s="20" t="s">
        <v>404</v>
      </c>
      <c r="O62" s="18" t="s">
        <v>404</v>
      </c>
      <c r="P62" s="20" t="s">
        <v>404</v>
      </c>
      <c r="Q62" s="18" t="s">
        <v>404</v>
      </c>
      <c r="R62" s="20" t="s">
        <v>404</v>
      </c>
      <c r="S62" s="18" t="n">
        <v>549.86069508</v>
      </c>
      <c r="T62" s="20" t="n">
        <v>6.67684118</v>
      </c>
    </row>
    <row r="63" spans="1:20">
      <c r="A63" s="15" t="s">
        <v>460</v>
      </c>
      <c r="B63" s="17" t="n">
        <v>5324</v>
      </c>
      <c r="C63" s="18">
        <f>(0.0/B63*100)</f>
        <v/>
      </c>
      <c r="D63" s="19" t="n">
        <v>5324</v>
      </c>
      <c r="E63" s="18" t="n">
        <v>357.75416127</v>
      </c>
      <c r="F63" s="20" t="n">
        <v>1.71720009</v>
      </c>
      <c r="G63" s="18" t="n">
        <v>334.08970341</v>
      </c>
      <c r="H63" s="20" t="n">
        <v>3.969808</v>
      </c>
      <c r="I63" s="18" t="n">
        <v>342.83032371</v>
      </c>
      <c r="J63" s="20" t="n">
        <v>3.42605167</v>
      </c>
      <c r="K63" s="18" t="s">
        <v>404</v>
      </c>
      <c r="L63" s="20" t="s">
        <v>404</v>
      </c>
      <c r="M63" s="18" t="s">
        <v>404</v>
      </c>
      <c r="N63" s="20" t="s">
        <v>404</v>
      </c>
      <c r="O63" s="18" t="s">
        <v>404</v>
      </c>
      <c r="P63" s="20" t="s">
        <v>404</v>
      </c>
      <c r="Q63" s="18" t="n">
        <v>349.73178153</v>
      </c>
      <c r="R63" s="20" t="n">
        <v>21.74212076</v>
      </c>
      <c r="S63" s="18" t="n">
        <v>366.80532199</v>
      </c>
      <c r="T63" s="20" t="n">
        <v>4.7729359</v>
      </c>
    </row>
    <row r="64" spans="1:20">
      <c r="A64" s="15" t="s">
        <v>461</v>
      </c>
      <c r="B64" s="17" t="n">
        <v>3634</v>
      </c>
      <c r="C64" s="18">
        <f>(27.0/B64*100)</f>
        <v/>
      </c>
      <c r="D64" s="19" t="n">
        <v>3607</v>
      </c>
      <c r="E64" s="18" t="n">
        <v>423.69186281</v>
      </c>
      <c r="F64" s="20" t="n">
        <v>4.43381208</v>
      </c>
      <c r="G64" s="18" t="n">
        <v>473.14273304</v>
      </c>
      <c r="H64" s="20" t="n">
        <v>2.24255443</v>
      </c>
      <c r="I64" s="18" t="n">
        <v>424.18943353</v>
      </c>
      <c r="J64" s="20" t="n">
        <v>2.77483298</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415.21364949</v>
      </c>
      <c r="F65" s="20" t="n">
        <v>3.91299571</v>
      </c>
      <c r="G65" s="18" t="n">
        <v>417.75823942</v>
      </c>
      <c r="H65" s="20" t="n">
        <v>9.449509239999999</v>
      </c>
      <c r="I65" s="18" t="n">
        <v>407.3321876</v>
      </c>
      <c r="J65" s="20" t="n">
        <v>19.14498905</v>
      </c>
      <c r="K65" s="18" t="s">
        <v>404</v>
      </c>
      <c r="L65" s="20" t="s">
        <v>404</v>
      </c>
      <c r="M65" s="18" t="s">
        <v>404</v>
      </c>
      <c r="N65" s="20" t="s">
        <v>404</v>
      </c>
      <c r="O65" s="18" t="s">
        <v>404</v>
      </c>
      <c r="P65" s="20" t="s">
        <v>404</v>
      </c>
      <c r="Q65" s="18" t="n">
        <v>467.66904286</v>
      </c>
      <c r="R65" s="20" t="n">
        <v>10.09119102</v>
      </c>
      <c r="S65" s="18" t="n">
        <v>430.68377407</v>
      </c>
      <c r="T65" s="20" t="n">
        <v>14.85652688</v>
      </c>
    </row>
    <row r="66" spans="1:20">
      <c r="A66" s="15" t="s">
        <v>463</v>
      </c>
      <c r="B66" s="17" t="n">
        <v>5665</v>
      </c>
      <c r="C66" s="18">
        <f>(0.0/B66*100)</f>
        <v/>
      </c>
      <c r="D66" s="19" t="n">
        <v>5665</v>
      </c>
      <c r="E66" s="18" t="n">
        <v>427.96918536</v>
      </c>
      <c r="F66" s="20" t="n">
        <v>1.97230404</v>
      </c>
      <c r="G66" s="18" t="n">
        <v>405.65113621</v>
      </c>
      <c r="H66" s="20" t="n">
        <v>3.19233964</v>
      </c>
      <c r="I66" s="18" t="n">
        <v>451.86958013</v>
      </c>
      <c r="J66" s="20" t="n">
        <v>4.72666818</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395.7708778</v>
      </c>
      <c r="F67" s="20" t="n">
        <v>4.08458331</v>
      </c>
      <c r="G67" s="18" t="n">
        <v>404.0943326</v>
      </c>
      <c r="H67" s="20" t="n">
        <v>6.13034254</v>
      </c>
      <c r="I67" s="18" t="n">
        <v>384.50708379</v>
      </c>
      <c r="J67" s="20" t="n">
        <v>12.51150257</v>
      </c>
      <c r="K67" s="18" t="s">
        <v>404</v>
      </c>
      <c r="L67" s="20" t="s">
        <v>404</v>
      </c>
      <c r="M67" s="18" t="s">
        <v>404</v>
      </c>
      <c r="N67" s="20" t="s">
        <v>404</v>
      </c>
      <c r="O67" s="18" t="s">
        <v>404</v>
      </c>
      <c r="P67" s="20" t="s">
        <v>404</v>
      </c>
      <c r="Q67" s="18" t="s">
        <v>404</v>
      </c>
      <c r="R67" s="20" t="s">
        <v>404</v>
      </c>
      <c r="S67" s="18" t="n">
        <v>309.39468917</v>
      </c>
      <c r="T67" s="20" t="n">
        <v>18.6703232</v>
      </c>
    </row>
    <row r="68" spans="1:20">
      <c r="A68" s="15" t="s">
        <v>465</v>
      </c>
      <c r="B68" s="17" t="n">
        <v>12083</v>
      </c>
      <c r="C68" s="18">
        <f>(0.0/B68*100)</f>
        <v/>
      </c>
      <c r="D68" s="19" t="n">
        <v>12083</v>
      </c>
      <c r="E68" s="18" t="n">
        <v>391.15404808</v>
      </c>
      <c r="F68" s="20" t="n">
        <v>1.24424932</v>
      </c>
      <c r="G68" s="18" t="n">
        <v>419.05403284</v>
      </c>
      <c r="H68" s="20" t="n">
        <v>1.80904359</v>
      </c>
      <c r="I68" s="18" t="n">
        <v>477.07208401</v>
      </c>
      <c r="J68" s="20" t="n">
        <v>15.35379478</v>
      </c>
      <c r="K68" s="18" t="s">
        <v>404</v>
      </c>
      <c r="L68" s="20" t="s">
        <v>404</v>
      </c>
      <c r="M68" s="18" t="s">
        <v>404</v>
      </c>
      <c r="N68" s="20" t="s">
        <v>404</v>
      </c>
      <c r="O68" s="18" t="s">
        <v>404</v>
      </c>
      <c r="P68" s="20" t="s">
        <v>404</v>
      </c>
      <c r="Q68" s="18" t="s">
        <v>404</v>
      </c>
      <c r="R68" s="20" t="s">
        <v>404</v>
      </c>
      <c r="S68" s="18" t="n">
        <v>405.56505976</v>
      </c>
      <c r="T68" s="20" t="n">
        <v>7.7399048</v>
      </c>
    </row>
    <row r="69" spans="1:20">
      <c r="A69" s="15" t="s">
        <v>466</v>
      </c>
      <c r="B69" s="17" t="n">
        <v>4876</v>
      </c>
      <c r="C69" s="18">
        <f>(0.0/B69*100)</f>
        <v/>
      </c>
      <c r="D69" s="19" t="n">
        <v>4876</v>
      </c>
      <c r="E69" s="18" t="n">
        <v>435.72551677</v>
      </c>
      <c r="F69" s="20" t="n">
        <v>5.7670967</v>
      </c>
      <c r="G69" s="18" t="n">
        <v>428.20791284</v>
      </c>
      <c r="H69" s="20" t="n">
        <v>7.75238438</v>
      </c>
      <c r="I69" s="18" t="n">
        <v>443.94278749</v>
      </c>
      <c r="J69" s="20" t="n">
        <v>21.17130752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494.79604792</v>
      </c>
      <c r="F70" s="20" t="n">
        <v>3.44608313</v>
      </c>
      <c r="G70" s="18" t="n">
        <v>495.76359415</v>
      </c>
      <c r="H70" s="20" t="n">
        <v>7.90870006</v>
      </c>
      <c r="I70" s="18" t="s">
        <v>404</v>
      </c>
      <c r="J70" s="20" t="s">
        <v>404</v>
      </c>
      <c r="K70" s="18" t="s">
        <v>404</v>
      </c>
      <c r="L70" s="20" t="s">
        <v>404</v>
      </c>
      <c r="M70" s="18" t="s">
        <v>404</v>
      </c>
      <c r="N70" s="20" t="s">
        <v>404</v>
      </c>
      <c r="O70" s="18" t="s">
        <v>404</v>
      </c>
      <c r="P70" s="20" t="s">
        <v>404</v>
      </c>
      <c r="Q70" s="18" t="s">
        <v>404</v>
      </c>
      <c r="R70" s="20" t="s">
        <v>404</v>
      </c>
      <c r="S70" s="18" t="n">
        <v>472.55124075</v>
      </c>
      <c r="T70" s="20" t="n">
        <v>23.47825656</v>
      </c>
    </row>
    <row r="71" spans="1:20">
      <c r="A71" s="15" t="s">
        <v>468</v>
      </c>
      <c r="B71" s="17" t="n">
        <v>6115</v>
      </c>
      <c r="C71" s="18">
        <f>(0.0/B71*100)</f>
        <v/>
      </c>
      <c r="D71" s="19" t="n">
        <v>6115</v>
      </c>
      <c r="E71" s="18" t="n">
        <v>525.30678325</v>
      </c>
      <c r="F71" s="20" t="n">
        <v>2.93257325</v>
      </c>
      <c r="G71" s="18" t="n">
        <v>540.43545877</v>
      </c>
      <c r="H71" s="20" t="n">
        <v>2.0197795</v>
      </c>
      <c r="I71" s="18" t="n">
        <v>537.79300963</v>
      </c>
      <c r="J71" s="20" t="n">
        <v>5.77130069</v>
      </c>
      <c r="K71" s="18" t="s">
        <v>404</v>
      </c>
      <c r="L71" s="20" t="s">
        <v>404</v>
      </c>
      <c r="M71" s="18" t="s">
        <v>404</v>
      </c>
      <c r="N71" s="20" t="s">
        <v>404</v>
      </c>
      <c r="O71" s="18" t="s">
        <v>404</v>
      </c>
      <c r="P71" s="20" t="s">
        <v>404</v>
      </c>
      <c r="Q71" s="18" t="s">
        <v>404</v>
      </c>
      <c r="R71" s="20" t="s">
        <v>404</v>
      </c>
      <c r="S71" s="18" t="n">
        <v>506.73305672</v>
      </c>
      <c r="T71" s="20" t="n">
        <v>16.71886336</v>
      </c>
    </row>
    <row r="72" spans="1:20">
      <c r="A72" s="15" t="s">
        <v>469</v>
      </c>
      <c r="B72" s="17" t="n">
        <v>7708</v>
      </c>
      <c r="C72" s="18">
        <f>(0.0/B72*100)</f>
        <v/>
      </c>
      <c r="D72" s="19" t="n">
        <v>7708</v>
      </c>
      <c r="E72" s="18" t="n">
        <v>495.03871948</v>
      </c>
      <c r="F72" s="20" t="n">
        <v>7.10316265</v>
      </c>
      <c r="G72" s="18" t="n">
        <v>495.92041069</v>
      </c>
      <c r="H72" s="20" t="n">
        <v>4.45653018</v>
      </c>
      <c r="I72" s="18" t="n">
        <v>505.9772472</v>
      </c>
      <c r="J72" s="20" t="n">
        <v>12.97452211</v>
      </c>
      <c r="K72" s="18" t="s">
        <v>404</v>
      </c>
      <c r="L72" s="20" t="s">
        <v>404</v>
      </c>
      <c r="M72" s="18" t="s">
        <v>404</v>
      </c>
      <c r="N72" s="20" t="s">
        <v>404</v>
      </c>
      <c r="O72" s="18" t="s">
        <v>404</v>
      </c>
      <c r="P72" s="20" t="s">
        <v>404</v>
      </c>
      <c r="Q72" s="18" t="s">
        <v>404</v>
      </c>
      <c r="R72" s="20" t="s">
        <v>404</v>
      </c>
      <c r="S72" s="18" t="n">
        <v>522.87494731</v>
      </c>
      <c r="T72" s="20" t="n">
        <v>33.54688519</v>
      </c>
    </row>
    <row r="73" spans="1:20">
      <c r="A73" s="15" t="s">
        <v>470</v>
      </c>
      <c r="B73" s="17" t="n">
        <v>8249</v>
      </c>
      <c r="C73" s="18">
        <f>(0.0/B73*100)</f>
        <v/>
      </c>
      <c r="D73" s="19" t="n">
        <v>8249</v>
      </c>
      <c r="E73" s="18" t="n">
        <v>409.60656694</v>
      </c>
      <c r="F73" s="20" t="n">
        <v>4.87259164</v>
      </c>
      <c r="G73" s="18" t="n">
        <v>407.88212419</v>
      </c>
      <c r="H73" s="20" t="n">
        <v>5.10546523</v>
      </c>
      <c r="I73" s="18" t="n">
        <v>330.62355</v>
      </c>
      <c r="J73" s="20" t="n">
        <v>22.09549311</v>
      </c>
      <c r="K73" s="18" t="s">
        <v>404</v>
      </c>
      <c r="L73" s="20" t="s">
        <v>404</v>
      </c>
      <c r="M73" s="18" t="s">
        <v>404</v>
      </c>
      <c r="N73" s="20" t="s">
        <v>404</v>
      </c>
      <c r="O73" s="18" t="s">
        <v>404</v>
      </c>
      <c r="P73" s="20" t="s">
        <v>404</v>
      </c>
      <c r="Q73" s="18" t="s">
        <v>404</v>
      </c>
      <c r="R73" s="20" t="s">
        <v>404</v>
      </c>
      <c r="S73" s="18" t="n">
        <v>417.99775313</v>
      </c>
      <c r="T73" s="20" t="n">
        <v>18.04297732</v>
      </c>
    </row>
    <row r="74" spans="1:20">
      <c r="A74" s="15" t="s">
        <v>471</v>
      </c>
      <c r="B74" s="17" t="n">
        <v>4692</v>
      </c>
      <c r="C74" s="18">
        <f>(484.0/B74*100)</f>
        <v/>
      </c>
      <c r="D74" s="19" t="n">
        <v>4208</v>
      </c>
      <c r="E74" s="18" t="n">
        <v>422.86635947</v>
      </c>
      <c r="F74" s="20" t="n">
        <v>2.71298</v>
      </c>
      <c r="G74" s="18" t="n">
        <v>430.97377221</v>
      </c>
      <c r="H74" s="20" t="n">
        <v>2.10809097</v>
      </c>
      <c r="I74" s="18" t="n">
        <v>417.29604048</v>
      </c>
      <c r="J74" s="20" t="n">
        <v>4.14913252</v>
      </c>
      <c r="K74" s="18" t="s">
        <v>404</v>
      </c>
      <c r="L74" s="20" t="s">
        <v>404</v>
      </c>
      <c r="M74" s="18" t="s">
        <v>404</v>
      </c>
      <c r="N74" s="20" t="s">
        <v>404</v>
      </c>
      <c r="O74" s="18" t="s">
        <v>404</v>
      </c>
      <c r="P74" s="20" t="s">
        <v>404</v>
      </c>
      <c r="Q74" s="18" t="n">
        <v>461.82218717</v>
      </c>
      <c r="R74" s="20" t="n">
        <v>12.64312833</v>
      </c>
      <c r="S74" s="18" t="n">
        <v>386.73725251</v>
      </c>
      <c r="T74" s="20" t="n">
        <v>7.27700368</v>
      </c>
    </row>
    <row r="75" spans="1:20">
      <c r="A75" s="15" t="s">
        <v>472</v>
      </c>
      <c r="B75" s="17" t="n">
        <v>5375</v>
      </c>
      <c r="C75" s="18">
        <f>(483.0/B75*100)</f>
        <v/>
      </c>
      <c r="D75" s="19" t="n">
        <v>4892</v>
      </c>
      <c r="E75" s="18" t="n">
        <v>365.90692035</v>
      </c>
      <c r="F75" s="20" t="n">
        <v>4.98727527</v>
      </c>
      <c r="G75" s="18" t="n">
        <v>345.31397816</v>
      </c>
      <c r="H75" s="20" t="n">
        <v>9.765276999999999</v>
      </c>
      <c r="I75" s="18" t="n">
        <v>379.65538575</v>
      </c>
      <c r="J75" s="20" t="n">
        <v>9.06182413</v>
      </c>
      <c r="K75" s="18" t="s">
        <v>404</v>
      </c>
      <c r="L75" s="20" t="s">
        <v>404</v>
      </c>
      <c r="M75" s="18" t="s">
        <v>404</v>
      </c>
      <c r="N75" s="20" t="s">
        <v>404</v>
      </c>
      <c r="O75" s="18" t="s">
        <v>404</v>
      </c>
      <c r="P75" s="20" t="s">
        <v>404</v>
      </c>
      <c r="Q75" s="18" t="s">
        <v>404</v>
      </c>
      <c r="R75" s="20" t="s">
        <v>404</v>
      </c>
      <c r="S75" s="18" t="n">
        <v>359.41077452</v>
      </c>
      <c r="T75" s="20" t="n">
        <v>14.12996232</v>
      </c>
    </row>
    <row r="76" spans="1:20">
      <c r="A76" s="15" t="s">
        <v>473</v>
      </c>
      <c r="B76" s="17" t="n">
        <v>14167</v>
      </c>
      <c r="C76" s="18">
        <f>(1400.0/B76*100)</f>
        <v/>
      </c>
      <c r="D76" s="19" t="n">
        <v>12767</v>
      </c>
      <c r="E76" s="18" t="n">
        <v>418.35993812</v>
      </c>
      <c r="F76" s="20" t="n">
        <v>4.61771612</v>
      </c>
      <c r="G76" s="18" t="n">
        <v>449.64819571</v>
      </c>
      <c r="H76" s="20" t="n">
        <v>5.31400714</v>
      </c>
      <c r="I76" s="18" t="n">
        <v>465.57814916</v>
      </c>
      <c r="J76" s="20" t="n">
        <v>34.73225017</v>
      </c>
      <c r="K76" s="18" t="s">
        <v>404</v>
      </c>
      <c r="L76" s="20" t="s">
        <v>404</v>
      </c>
      <c r="M76" s="18" t="s">
        <v>404</v>
      </c>
      <c r="N76" s="20" t="s">
        <v>404</v>
      </c>
      <c r="O76" s="18" t="s">
        <v>404</v>
      </c>
      <c r="P76" s="20" t="s">
        <v>404</v>
      </c>
      <c r="Q76" s="18" t="s">
        <v>404</v>
      </c>
      <c r="R76" s="20" t="s">
        <v>404</v>
      </c>
      <c r="S76" s="18" t="n">
        <v>449.13547179</v>
      </c>
      <c r="T76" s="20" t="n">
        <v>11.06042746</v>
      </c>
    </row>
    <row r="77" spans="1:20">
      <c r="A77" s="15" t="s">
        <v>474</v>
      </c>
      <c r="B77" s="17" t="n">
        <v>6062</v>
      </c>
      <c r="C77" s="18">
        <f>(0.0/B77*100)</f>
        <v/>
      </c>
      <c r="D77" s="19" t="n">
        <v>6062</v>
      </c>
      <c r="E77" s="18" t="n">
        <v>422.12110011</v>
      </c>
      <c r="F77" s="20" t="n">
        <v>5.98274057</v>
      </c>
      <c r="G77" s="18" t="n">
        <v>436.87667952</v>
      </c>
      <c r="H77" s="20" t="n">
        <v>6.23963895</v>
      </c>
      <c r="I77" s="18" t="n">
        <v>448.78444534</v>
      </c>
      <c r="J77" s="20" t="n">
        <v>6.54104267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489.87908974</v>
      </c>
      <c r="F78" s="20" t="n">
        <v>5.38565806</v>
      </c>
      <c r="G78" s="18" t="n">
        <v>490.90640138</v>
      </c>
      <c r="H78" s="20" t="n">
        <v>6.37311</v>
      </c>
      <c r="I78" s="18" t="n">
        <v>448.21031489</v>
      </c>
      <c r="J78" s="20" t="n">
        <v>13.65862788</v>
      </c>
      <c r="K78" s="18" t="s">
        <v>404</v>
      </c>
      <c r="L78" s="20" t="s">
        <v>404</v>
      </c>
      <c r="M78" s="18" t="s">
        <v>404</v>
      </c>
      <c r="N78" s="20" t="s">
        <v>404</v>
      </c>
      <c r="O78" s="18" t="s">
        <v>404</v>
      </c>
      <c r="P78" s="20" t="s">
        <v>404</v>
      </c>
      <c r="Q78" s="18" t="s">
        <v>404</v>
      </c>
      <c r="R78" s="20" t="s">
        <v>404</v>
      </c>
      <c r="S78" s="18" t="n">
        <v>451.58279832</v>
      </c>
      <c r="T78" s="20" t="n">
        <v>9.58858365</v>
      </c>
    </row>
    <row customHeight="1" ht="25" r="79" spans="1:20">
      <c r="A79" s="15" t="s">
        <v>476</v>
      </c>
      <c r="B79" s="17" t="n">
        <v>1657</v>
      </c>
      <c r="C79" s="18">
        <f>(21.0/B79*100)</f>
        <v/>
      </c>
      <c r="D79" s="19" t="n">
        <v>1636</v>
      </c>
      <c r="E79" s="18" t="n">
        <v>450.70400191</v>
      </c>
      <c r="F79" s="20" t="n">
        <v>11.92928365</v>
      </c>
      <c r="G79" s="18" t="n">
        <v>484.27593531</v>
      </c>
      <c r="H79" s="20" t="n">
        <v>11.9556429</v>
      </c>
      <c r="I79" s="18" t="n">
        <v>482.34338905</v>
      </c>
      <c r="J79" s="20" t="n">
        <v>14.3421696</v>
      </c>
      <c r="K79" s="18" t="s">
        <v>404</v>
      </c>
      <c r="L79" s="20" t="s">
        <v>404</v>
      </c>
      <c r="M79" s="18" t="s">
        <v>404</v>
      </c>
      <c r="N79" s="20" t="s">
        <v>404</v>
      </c>
      <c r="O79" s="18" t="s">
        <v>404</v>
      </c>
      <c r="P79" s="20" t="s">
        <v>404</v>
      </c>
      <c r="Q79" s="18" t="s">
        <v>404</v>
      </c>
      <c r="R79" s="20" t="s">
        <v>404</v>
      </c>
      <c r="S79" s="18" t="n">
        <v>449.09607463</v>
      </c>
      <c r="T79" s="20" t="n">
        <v>38.59287308</v>
      </c>
    </row>
    <row r="80" spans="1:20">
      <c r="A80" s="15" t="s">
        <v>477</v>
      </c>
      <c r="B80" s="17" t="n">
        <v>7841</v>
      </c>
      <c r="C80" s="18">
        <f>(0.0/B80*100)</f>
        <v/>
      </c>
      <c r="D80" s="19" t="n">
        <v>7841</v>
      </c>
      <c r="E80" s="18" t="n">
        <v>439.1506736</v>
      </c>
      <c r="F80" s="20" t="n">
        <v>5.37494527</v>
      </c>
      <c r="G80" s="18" t="n">
        <v>417.66416868</v>
      </c>
      <c r="H80" s="20" t="n">
        <v>4.16056228</v>
      </c>
      <c r="I80" s="18" t="n">
        <v>461.23669345</v>
      </c>
      <c r="J80" s="20" t="n">
        <v>19.07036337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426.35110242</v>
      </c>
      <c r="F81" s="20" t="n">
        <v>3.76998925</v>
      </c>
      <c r="G81" s="18" t="n">
        <v>441.58711029</v>
      </c>
      <c r="H81" s="20" t="n">
        <v>7.90714943</v>
      </c>
      <c r="I81" s="18" t="n">
        <v>402.8158368</v>
      </c>
      <c r="J81" s="20" t="n">
        <v>10.24712499</v>
      </c>
      <c r="K81" s="18" t="s">
        <v>404</v>
      </c>
      <c r="L81" s="20" t="s">
        <v>404</v>
      </c>
      <c r="M81" s="18" t="s">
        <v>404</v>
      </c>
      <c r="N81" s="20" t="s">
        <v>404</v>
      </c>
      <c r="O81" s="18" t="s">
        <v>404</v>
      </c>
      <c r="P81" s="20" t="s">
        <v>404</v>
      </c>
      <c r="Q81" s="18" t="s">
        <v>404</v>
      </c>
      <c r="R81" s="20" t="s">
        <v>404</v>
      </c>
      <c r="S81" s="18" t="n">
        <v>505.675185</v>
      </c>
      <c r="T81" s="20" t="n">
        <v>7.77493105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682</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504.08385453</v>
      </c>
      <c r="F7" s="20" t="n">
        <v>2.44447283</v>
      </c>
      <c r="G7" s="18" t="n">
        <v>503.07742207</v>
      </c>
      <c r="H7" s="20" t="n">
        <v>3.84424692</v>
      </c>
      <c r="I7" s="18" t="n">
        <v>515.01985878</v>
      </c>
      <c r="J7" s="20" t="n">
        <v>19.1876861</v>
      </c>
      <c r="K7" s="18" t="s">
        <v>404</v>
      </c>
      <c r="L7" s="20" t="s">
        <v>404</v>
      </c>
      <c r="M7" s="18" t="s">
        <v>404</v>
      </c>
      <c r="N7" s="20" t="s">
        <v>404</v>
      </c>
      <c r="O7" s="18" t="s">
        <v>404</v>
      </c>
      <c r="P7" s="20" t="s">
        <v>404</v>
      </c>
      <c r="Q7" s="18" t="s">
        <v>404</v>
      </c>
      <c r="R7" s="20" t="s">
        <v>404</v>
      </c>
      <c r="S7" s="18" t="n">
        <v>495.89255294</v>
      </c>
      <c r="T7" s="20" t="n">
        <v>7.12852763</v>
      </c>
    </row>
    <row r="8" spans="1:20">
      <c r="A8" s="15" t="s">
        <v>405</v>
      </c>
      <c r="B8" s="17" t="n">
        <v>7007</v>
      </c>
      <c r="C8" s="18">
        <f>(0.0/B8*100)</f>
        <v/>
      </c>
      <c r="D8" s="19" t="n">
        <v>7007</v>
      </c>
      <c r="E8" s="18" t="n">
        <v>482.70942138</v>
      </c>
      <c r="F8" s="20" t="n">
        <v>7.21463356</v>
      </c>
      <c r="G8" s="18" t="n">
        <v>483.69031353</v>
      </c>
      <c r="H8" s="20" t="n">
        <v>6.63123332</v>
      </c>
      <c r="I8" s="18" t="n">
        <v>489.67549644</v>
      </c>
      <c r="J8" s="20" t="n">
        <v>11.58108497</v>
      </c>
      <c r="K8" s="18" t="s">
        <v>404</v>
      </c>
      <c r="L8" s="20" t="s">
        <v>404</v>
      </c>
      <c r="M8" s="18" t="s">
        <v>404</v>
      </c>
      <c r="N8" s="20" t="s">
        <v>404</v>
      </c>
      <c r="O8" s="18" t="s">
        <v>404</v>
      </c>
      <c r="P8" s="20" t="s">
        <v>404</v>
      </c>
      <c r="Q8" s="18" t="s">
        <v>404</v>
      </c>
      <c r="R8" s="20" t="s">
        <v>404</v>
      </c>
      <c r="S8" s="18" t="n">
        <v>494.40525945</v>
      </c>
      <c r="T8" s="20" t="n">
        <v>17.97203551</v>
      </c>
    </row>
    <row r="9" spans="1:20">
      <c r="A9" s="15" t="s">
        <v>406</v>
      </c>
      <c r="B9" s="17" t="n">
        <v>9651</v>
      </c>
      <c r="C9" s="18">
        <f>(200.0/B9*100)</f>
        <v/>
      </c>
      <c r="D9" s="19" t="n">
        <v>9451</v>
      </c>
      <c r="E9" s="18" t="n">
        <v>501.74251542</v>
      </c>
      <c r="F9" s="20" t="n">
        <v>6.00022315</v>
      </c>
      <c r="G9" s="18" t="n">
        <v>500.84014167</v>
      </c>
      <c r="H9" s="20" t="n">
        <v>5.97892003</v>
      </c>
      <c r="I9" s="18" t="n">
        <v>494.84595987</v>
      </c>
      <c r="J9" s="20" t="n">
        <v>11.20834352</v>
      </c>
      <c r="K9" s="18" t="s">
        <v>404</v>
      </c>
      <c r="L9" s="20" t="s">
        <v>404</v>
      </c>
      <c r="M9" s="18" t="s">
        <v>404</v>
      </c>
      <c r="N9" s="20" t="s">
        <v>404</v>
      </c>
      <c r="O9" s="18" t="s">
        <v>404</v>
      </c>
      <c r="P9" s="20" t="s">
        <v>404</v>
      </c>
      <c r="Q9" s="18" t="s">
        <v>404</v>
      </c>
      <c r="R9" s="20" t="s">
        <v>404</v>
      </c>
      <c r="S9" s="18" t="n">
        <v>483.61774234</v>
      </c>
      <c r="T9" s="20" t="n">
        <v>11.33749663</v>
      </c>
    </row>
    <row r="10" spans="1:20">
      <c r="A10" s="15" t="s">
        <v>407</v>
      </c>
      <c r="B10" s="17" t="n">
        <v>20058</v>
      </c>
      <c r="C10" s="18">
        <f>(3112.0/B10*100)</f>
        <v/>
      </c>
      <c r="D10" s="19" t="n">
        <v>16946</v>
      </c>
      <c r="E10" s="18" t="n">
        <v>526.58488084</v>
      </c>
      <c r="F10" s="20" t="n">
        <v>3.43315795</v>
      </c>
      <c r="G10" s="18" t="n">
        <v>530.09608552</v>
      </c>
      <c r="H10" s="20" t="n">
        <v>4.98717528</v>
      </c>
      <c r="I10" s="18" t="n">
        <v>522.81216919</v>
      </c>
      <c r="J10" s="20" t="n">
        <v>5.83073644</v>
      </c>
      <c r="K10" s="18" t="s">
        <v>404</v>
      </c>
      <c r="L10" s="20" t="s">
        <v>404</v>
      </c>
      <c r="M10" s="18" t="s">
        <v>404</v>
      </c>
      <c r="N10" s="20" t="s">
        <v>404</v>
      </c>
      <c r="O10" s="18" t="s">
        <v>404</v>
      </c>
      <c r="P10" s="20" t="s">
        <v>404</v>
      </c>
      <c r="Q10" s="18" t="s">
        <v>404</v>
      </c>
      <c r="R10" s="20" t="s">
        <v>404</v>
      </c>
      <c r="S10" s="18" t="n">
        <v>542.16433066</v>
      </c>
      <c r="T10" s="20" t="n">
        <v>7.40545861</v>
      </c>
    </row>
    <row r="11" spans="1:20">
      <c r="A11" s="15" t="s">
        <v>408</v>
      </c>
      <c r="B11" s="17" t="n">
        <v>7053</v>
      </c>
      <c r="C11" s="18">
        <f>(212.0/B11*100)</f>
        <v/>
      </c>
      <c r="D11" s="19" t="n">
        <v>6841</v>
      </c>
      <c r="E11" s="18" t="n">
        <v>444.97135929</v>
      </c>
      <c r="F11" s="20" t="n">
        <v>7.64681479</v>
      </c>
      <c r="G11" s="18" t="n">
        <v>467.99749147</v>
      </c>
      <c r="H11" s="20" t="n">
        <v>3.6698225</v>
      </c>
      <c r="I11" s="18" t="n">
        <v>433.69046302</v>
      </c>
      <c r="J11" s="20" t="n">
        <v>12.42336281</v>
      </c>
      <c r="K11" s="18" t="s">
        <v>404</v>
      </c>
      <c r="L11" s="20" t="s">
        <v>404</v>
      </c>
      <c r="M11" s="18" t="s">
        <v>404</v>
      </c>
      <c r="N11" s="20" t="s">
        <v>404</v>
      </c>
      <c r="O11" s="18" t="s">
        <v>404</v>
      </c>
      <c r="P11" s="20" t="s">
        <v>404</v>
      </c>
      <c r="Q11" s="18" t="s">
        <v>404</v>
      </c>
      <c r="R11" s="20" t="s">
        <v>404</v>
      </c>
      <c r="S11" s="18" t="n">
        <v>439.08215989</v>
      </c>
      <c r="T11" s="20" t="n">
        <v>20.9885393</v>
      </c>
    </row>
    <row r="12" spans="1:20">
      <c r="A12" s="15" t="s">
        <v>409</v>
      </c>
      <c r="B12" s="17" t="n">
        <v>6894</v>
      </c>
      <c r="C12" s="18">
        <f>(106.0/B12*100)</f>
        <v/>
      </c>
      <c r="D12" s="19" t="n">
        <v>6788</v>
      </c>
      <c r="E12" s="18" t="n">
        <v>491.74928113</v>
      </c>
      <c r="F12" s="20" t="n">
        <v>5.41542298</v>
      </c>
      <c r="G12" s="18" t="n">
        <v>481.66043304</v>
      </c>
      <c r="H12" s="20" t="n">
        <v>4.92702624</v>
      </c>
      <c r="I12" s="18" t="n">
        <v>515.28752223</v>
      </c>
      <c r="J12" s="20" t="n">
        <v>27.48253368</v>
      </c>
      <c r="K12" s="18" t="s">
        <v>404</v>
      </c>
      <c r="L12" s="20" t="s">
        <v>404</v>
      </c>
      <c r="M12" s="18" t="s">
        <v>404</v>
      </c>
      <c r="N12" s="20" t="s">
        <v>404</v>
      </c>
      <c r="O12" s="18" t="s">
        <v>404</v>
      </c>
      <c r="P12" s="20" t="s">
        <v>404</v>
      </c>
      <c r="Q12" s="18" t="s">
        <v>404</v>
      </c>
      <c r="R12" s="20" t="s">
        <v>404</v>
      </c>
      <c r="S12" s="18" t="n">
        <v>442.00676088</v>
      </c>
      <c r="T12" s="20" t="n">
        <v>37.78119938</v>
      </c>
    </row>
    <row r="13" spans="1:20">
      <c r="A13" s="15" t="s">
        <v>410</v>
      </c>
      <c r="B13" s="17" t="n">
        <v>7161</v>
      </c>
      <c r="C13" s="18">
        <f>(1175.0/B13*100)</f>
        <v/>
      </c>
      <c r="D13" s="19" t="n">
        <v>5986</v>
      </c>
      <c r="E13" s="18" t="n">
        <v>495.63491659</v>
      </c>
      <c r="F13" s="20" t="n">
        <v>3.54194388</v>
      </c>
      <c r="G13" s="18" t="n">
        <v>506.27023215</v>
      </c>
      <c r="H13" s="20" t="n">
        <v>5.36707402</v>
      </c>
      <c r="I13" s="18" t="n">
        <v>506.65053491</v>
      </c>
      <c r="J13" s="20" t="n">
        <v>9.663308860000001</v>
      </c>
      <c r="K13" s="18" t="s">
        <v>404</v>
      </c>
      <c r="L13" s="20" t="s">
        <v>404</v>
      </c>
      <c r="M13" s="18" t="s">
        <v>404</v>
      </c>
      <c r="N13" s="20" t="s">
        <v>404</v>
      </c>
      <c r="O13" s="18" t="s">
        <v>404</v>
      </c>
      <c r="P13" s="20" t="s">
        <v>404</v>
      </c>
      <c r="Q13" s="18" t="s">
        <v>404</v>
      </c>
      <c r="R13" s="20" t="s">
        <v>404</v>
      </c>
      <c r="S13" s="18" t="n">
        <v>504.76027908</v>
      </c>
      <c r="T13" s="20" t="n">
        <v>7.02906188</v>
      </c>
    </row>
    <row r="14" spans="1:20">
      <c r="A14" s="15" t="s">
        <v>411</v>
      </c>
      <c r="B14" s="17" t="n">
        <v>5587</v>
      </c>
      <c r="C14" s="18">
        <f>(0.0/B14*100)</f>
        <v/>
      </c>
      <c r="D14" s="19" t="n">
        <v>5587</v>
      </c>
      <c r="E14" s="18" t="n">
        <v>522.16705365</v>
      </c>
      <c r="F14" s="20" t="n">
        <v>4.02527222</v>
      </c>
      <c r="G14" s="18" t="n">
        <v>518.09405727</v>
      </c>
      <c r="H14" s="20" t="n">
        <v>3.09110684</v>
      </c>
      <c r="I14" s="18" t="n">
        <v>512.56007284</v>
      </c>
      <c r="J14" s="20" t="n">
        <v>8.604058029999999</v>
      </c>
      <c r="K14" s="18" t="s">
        <v>404</v>
      </c>
      <c r="L14" s="20" t="s">
        <v>404</v>
      </c>
      <c r="M14" s="18" t="s">
        <v>404</v>
      </c>
      <c r="N14" s="20" t="s">
        <v>404</v>
      </c>
      <c r="O14" s="18" t="s">
        <v>404</v>
      </c>
      <c r="P14" s="20" t="s">
        <v>404</v>
      </c>
      <c r="Q14" s="18" t="s">
        <v>404</v>
      </c>
      <c r="R14" s="20" t="s">
        <v>404</v>
      </c>
      <c r="S14" s="18" t="n">
        <v>520.44465115</v>
      </c>
      <c r="T14" s="20" t="n">
        <v>17.34837867</v>
      </c>
    </row>
    <row r="15" spans="1:20">
      <c r="A15" s="15" t="s">
        <v>412</v>
      </c>
      <c r="B15" s="17" t="n">
        <v>5882</v>
      </c>
      <c r="C15" s="18">
        <f>(0.0/B15*100)</f>
        <v/>
      </c>
      <c r="D15" s="19" t="n">
        <v>5882</v>
      </c>
      <c r="E15" s="18" t="n">
        <v>525.68328201</v>
      </c>
      <c r="F15" s="20" t="n">
        <v>3.81181268</v>
      </c>
      <c r="G15" s="18" t="n">
        <v>524.63292547</v>
      </c>
      <c r="H15" s="20" t="n">
        <v>4.21593956</v>
      </c>
      <c r="I15" s="18" t="n">
        <v>532.84719501</v>
      </c>
      <c r="J15" s="20" t="n">
        <v>7.62596618</v>
      </c>
      <c r="K15" s="18" t="s">
        <v>404</v>
      </c>
      <c r="L15" s="20" t="s">
        <v>404</v>
      </c>
      <c r="M15" s="18" t="s">
        <v>404</v>
      </c>
      <c r="N15" s="20" t="s">
        <v>404</v>
      </c>
      <c r="O15" s="18" t="s">
        <v>404</v>
      </c>
      <c r="P15" s="20" t="s">
        <v>404</v>
      </c>
      <c r="Q15" s="18" t="s">
        <v>404</v>
      </c>
      <c r="R15" s="20" t="s">
        <v>404</v>
      </c>
      <c r="S15" s="18" t="n">
        <v>533.53779237</v>
      </c>
      <c r="T15" s="20" t="n">
        <v>18.11071339</v>
      </c>
    </row>
    <row r="16" spans="1:20">
      <c r="A16" s="15" t="s">
        <v>413</v>
      </c>
      <c r="B16" s="17" t="n">
        <v>6108</v>
      </c>
      <c r="C16" s="18">
        <f>(495.0/B16*100)</f>
        <v/>
      </c>
      <c r="D16" s="19" t="n">
        <v>5613</v>
      </c>
      <c r="E16" s="18" t="n">
        <v>505.73694776</v>
      </c>
      <c r="F16" s="20" t="n">
        <v>7.98658403</v>
      </c>
      <c r="G16" s="18" t="n">
        <v>502.68564276</v>
      </c>
      <c r="H16" s="20" t="n">
        <v>7.33768735</v>
      </c>
      <c r="I16" s="18" t="n">
        <v>491.59710578</v>
      </c>
      <c r="J16" s="20" t="n">
        <v>11.22569575</v>
      </c>
      <c r="K16" s="18" t="s">
        <v>404</v>
      </c>
      <c r="L16" s="20" t="s">
        <v>404</v>
      </c>
      <c r="M16" s="18" t="s">
        <v>404</v>
      </c>
      <c r="N16" s="20" t="s">
        <v>404</v>
      </c>
      <c r="O16" s="18" t="s">
        <v>404</v>
      </c>
      <c r="P16" s="20" t="s">
        <v>404</v>
      </c>
      <c r="Q16" s="18" t="s">
        <v>404</v>
      </c>
      <c r="R16" s="20" t="s">
        <v>404</v>
      </c>
      <c r="S16" s="18" t="n">
        <v>503.11432374</v>
      </c>
      <c r="T16" s="20" t="n">
        <v>23.68295595</v>
      </c>
    </row>
    <row r="17" spans="1:20">
      <c r="A17" s="15" t="s">
        <v>414</v>
      </c>
      <c r="B17" s="17" t="n">
        <v>6504</v>
      </c>
      <c r="C17" s="18">
        <f>(1325.0/B17*100)</f>
        <v/>
      </c>
      <c r="D17" s="19" t="n">
        <v>5179</v>
      </c>
      <c r="E17" s="18" t="n">
        <v>497.50201192</v>
      </c>
      <c r="F17" s="20" t="n">
        <v>8.30881791</v>
      </c>
      <c r="G17" s="18" t="n">
        <v>511.84980925</v>
      </c>
      <c r="H17" s="20" t="n">
        <v>6.71098189</v>
      </c>
      <c r="I17" s="18" t="n">
        <v>528.27710092</v>
      </c>
      <c r="J17" s="20" t="n">
        <v>10.16979972</v>
      </c>
      <c r="K17" s="18" t="s">
        <v>404</v>
      </c>
      <c r="L17" s="20" t="s">
        <v>404</v>
      </c>
      <c r="M17" s="18" t="s">
        <v>404</v>
      </c>
      <c r="N17" s="20" t="s">
        <v>404</v>
      </c>
      <c r="O17" s="18" t="s">
        <v>404</v>
      </c>
      <c r="P17" s="20" t="s">
        <v>404</v>
      </c>
      <c r="Q17" s="18" t="s">
        <v>404</v>
      </c>
      <c r="R17" s="20" t="s">
        <v>404</v>
      </c>
      <c r="S17" s="18" t="n">
        <v>536.26846672</v>
      </c>
      <c r="T17" s="20" t="n">
        <v>15.77500579</v>
      </c>
    </row>
    <row r="18" spans="1:20">
      <c r="A18" s="15" t="s">
        <v>415</v>
      </c>
      <c r="B18" s="17" t="n">
        <v>5532</v>
      </c>
      <c r="C18" s="18">
        <f>(0.0/B18*100)</f>
        <v/>
      </c>
      <c r="D18" s="19" t="n">
        <v>5532</v>
      </c>
      <c r="E18" s="18" t="n">
        <v>467.33297717</v>
      </c>
      <c r="F18" s="20" t="n">
        <v>4.29146744</v>
      </c>
      <c r="G18" s="18" t="n">
        <v>466.52170828</v>
      </c>
      <c r="H18" s="20" t="n">
        <v>10.35833636</v>
      </c>
      <c r="I18" s="18" t="n">
        <v>471.1173518</v>
      </c>
      <c r="J18" s="20" t="n">
        <v>15.5527255</v>
      </c>
      <c r="K18" s="18" t="s">
        <v>404</v>
      </c>
      <c r="L18" s="20" t="s">
        <v>404</v>
      </c>
      <c r="M18" s="18" t="s">
        <v>404</v>
      </c>
      <c r="N18" s="20" t="s">
        <v>404</v>
      </c>
      <c r="O18" s="18" t="s">
        <v>404</v>
      </c>
      <c r="P18" s="20" t="s">
        <v>404</v>
      </c>
      <c r="Q18" s="18" t="s">
        <v>404</v>
      </c>
      <c r="R18" s="20" t="s">
        <v>404</v>
      </c>
      <c r="S18" s="18" t="n">
        <v>404.02881472</v>
      </c>
      <c r="T18" s="20" t="n">
        <v>57.30448442</v>
      </c>
    </row>
    <row r="19" spans="1:20">
      <c r="A19" s="15" t="s">
        <v>416</v>
      </c>
      <c r="B19" s="17" t="n">
        <v>5658</v>
      </c>
      <c r="C19" s="18">
        <f>(327.0/B19*100)</f>
        <v/>
      </c>
      <c r="D19" s="19" t="n">
        <v>5331</v>
      </c>
      <c r="E19" s="18" t="n">
        <v>471.7655678</v>
      </c>
      <c r="F19" s="20" t="n">
        <v>5.5343135</v>
      </c>
      <c r="G19" s="18" t="n">
        <v>467.11235665</v>
      </c>
      <c r="H19" s="20" t="n">
        <v>6.90648341</v>
      </c>
      <c r="I19" s="18" t="s">
        <v>404</v>
      </c>
      <c r="J19" s="20" t="s">
        <v>404</v>
      </c>
      <c r="K19" s="18" t="s">
        <v>404</v>
      </c>
      <c r="L19" s="20" t="s">
        <v>404</v>
      </c>
      <c r="M19" s="18" t="s">
        <v>404</v>
      </c>
      <c r="N19" s="20" t="s">
        <v>404</v>
      </c>
      <c r="O19" s="18" t="s">
        <v>404</v>
      </c>
      <c r="P19" s="20" t="s">
        <v>404</v>
      </c>
      <c r="Q19" s="18" t="s">
        <v>404</v>
      </c>
      <c r="R19" s="20" t="s">
        <v>404</v>
      </c>
      <c r="S19" s="18" t="n">
        <v>483.39884435</v>
      </c>
      <c r="T19" s="20" t="n">
        <v>37.79806686</v>
      </c>
    </row>
    <row r="20" spans="1:20">
      <c r="A20" s="15" t="s">
        <v>417</v>
      </c>
      <c r="B20" s="17" t="n">
        <v>3371</v>
      </c>
      <c r="C20" s="18">
        <f>(24.0/B20*100)</f>
        <v/>
      </c>
      <c r="D20" s="19" t="n">
        <v>3347</v>
      </c>
      <c r="E20" s="18" t="n">
        <v>476.69766585</v>
      </c>
      <c r="F20" s="20" t="n">
        <v>3.24692759</v>
      </c>
      <c r="G20" s="18" t="n">
        <v>483.11027701</v>
      </c>
      <c r="H20" s="20" t="n">
        <v>2.35057259</v>
      </c>
      <c r="I20" s="18" t="n">
        <v>496.5353435</v>
      </c>
      <c r="J20" s="20" t="n">
        <v>12.73629045</v>
      </c>
      <c r="K20" s="18" t="s">
        <v>404</v>
      </c>
      <c r="L20" s="20" t="s">
        <v>404</v>
      </c>
      <c r="M20" s="18" t="s">
        <v>404</v>
      </c>
      <c r="N20" s="20" t="s">
        <v>404</v>
      </c>
      <c r="O20" s="18" t="s">
        <v>404</v>
      </c>
      <c r="P20" s="20" t="s">
        <v>404</v>
      </c>
      <c r="Q20" s="18" t="s">
        <v>404</v>
      </c>
      <c r="R20" s="20" t="s">
        <v>404</v>
      </c>
      <c r="S20" s="18" t="n">
        <v>485.43760325</v>
      </c>
      <c r="T20" s="20" t="n">
        <v>8.09488513</v>
      </c>
    </row>
    <row r="21" spans="1:20">
      <c r="A21" s="15" t="s">
        <v>418</v>
      </c>
      <c r="B21" s="17" t="n">
        <v>5741</v>
      </c>
      <c r="C21" s="18">
        <f>(0.0/B21*100)</f>
        <v/>
      </c>
      <c r="D21" s="19" t="n">
        <v>5741</v>
      </c>
      <c r="E21" s="18" t="n">
        <v>517.81998337</v>
      </c>
      <c r="F21" s="20" t="n">
        <v>4.00525686</v>
      </c>
      <c r="G21" s="18" t="n">
        <v>525.04351793</v>
      </c>
      <c r="H21" s="20" t="n">
        <v>4.27336832</v>
      </c>
      <c r="I21" s="18" t="n">
        <v>516.54830517</v>
      </c>
      <c r="J21" s="20" t="n">
        <v>11.70475021</v>
      </c>
      <c r="K21" s="18" t="s">
        <v>404</v>
      </c>
      <c r="L21" s="20" t="s">
        <v>404</v>
      </c>
      <c r="M21" s="18" t="s">
        <v>404</v>
      </c>
      <c r="N21" s="20" t="s">
        <v>404</v>
      </c>
      <c r="O21" s="18" t="s">
        <v>404</v>
      </c>
      <c r="P21" s="20" t="s">
        <v>404</v>
      </c>
      <c r="Q21" s="18" t="s">
        <v>404</v>
      </c>
      <c r="R21" s="20" t="s">
        <v>404</v>
      </c>
      <c r="S21" s="18" t="n">
        <v>515.17199214</v>
      </c>
      <c r="T21" s="20" t="n">
        <v>7.00276593</v>
      </c>
    </row>
    <row r="22" spans="1:20">
      <c r="A22" s="15" t="s">
        <v>419</v>
      </c>
      <c r="B22" s="17" t="n">
        <v>6598</v>
      </c>
      <c r="C22" s="18">
        <f>(0.0/B22*100)</f>
        <v/>
      </c>
      <c r="D22" s="19" t="n">
        <v>6598</v>
      </c>
      <c r="E22" s="18" t="n">
        <v>455.69534867</v>
      </c>
      <c r="F22" s="20" t="n">
        <v>10.54020745</v>
      </c>
      <c r="G22" s="18" t="n">
        <v>486.53246197</v>
      </c>
      <c r="H22" s="20" t="n">
        <v>5.42665122</v>
      </c>
      <c r="I22" s="18" t="n">
        <v>614.74556125</v>
      </c>
      <c r="J22" s="20" t="n">
        <v>9.33329049</v>
      </c>
      <c r="K22" s="18" t="s">
        <v>404</v>
      </c>
      <c r="L22" s="20" t="s">
        <v>404</v>
      </c>
      <c r="M22" s="18" t="s">
        <v>404</v>
      </c>
      <c r="N22" s="20" t="s">
        <v>404</v>
      </c>
      <c r="O22" s="18" t="s">
        <v>404</v>
      </c>
      <c r="P22" s="20" t="s">
        <v>404</v>
      </c>
      <c r="Q22" s="18" t="s">
        <v>404</v>
      </c>
      <c r="R22" s="20" t="s">
        <v>404</v>
      </c>
      <c r="S22" s="18" t="n">
        <v>518.2452510000001</v>
      </c>
      <c r="T22" s="20" t="n">
        <v>32.90582845</v>
      </c>
    </row>
    <row r="23" spans="1:20">
      <c r="A23" s="15" t="s">
        <v>420</v>
      </c>
      <c r="B23" s="17" t="n">
        <v>11583</v>
      </c>
      <c r="C23" s="18">
        <f>(3194.0/B23*100)</f>
        <v/>
      </c>
      <c r="D23" s="19" t="n">
        <v>8389</v>
      </c>
      <c r="E23" s="18" t="n">
        <v>490.64510959</v>
      </c>
      <c r="F23" s="20" t="n">
        <v>7.41146958</v>
      </c>
      <c r="G23" s="18" t="n">
        <v>492.95011063</v>
      </c>
      <c r="H23" s="20" t="n">
        <v>5.42577134</v>
      </c>
      <c r="I23" s="18" t="n">
        <v>484.93871742</v>
      </c>
      <c r="J23" s="20" t="n">
        <v>10.23081083</v>
      </c>
      <c r="K23" s="18" t="s">
        <v>404</v>
      </c>
      <c r="L23" s="20" t="s">
        <v>404</v>
      </c>
      <c r="M23" s="18" t="s">
        <v>404</v>
      </c>
      <c r="N23" s="20" t="s">
        <v>404</v>
      </c>
      <c r="O23" s="18" t="s">
        <v>404</v>
      </c>
      <c r="P23" s="20" t="s">
        <v>404</v>
      </c>
      <c r="Q23" s="18" t="s">
        <v>404</v>
      </c>
      <c r="R23" s="20" t="s">
        <v>404</v>
      </c>
      <c r="S23" s="18" t="n">
        <v>460.2192943</v>
      </c>
      <c r="T23" s="20" t="n">
        <v>16.78908471</v>
      </c>
    </row>
    <row r="24" spans="1:20">
      <c r="A24" s="15" t="s">
        <v>421</v>
      </c>
      <c r="B24" s="17" t="n">
        <v>6647</v>
      </c>
      <c r="C24" s="18">
        <f>(0.0/B24*100)</f>
        <v/>
      </c>
      <c r="D24" s="19" t="n">
        <v>6647</v>
      </c>
      <c r="E24" s="18" t="n">
        <v>517.96477249</v>
      </c>
      <c r="F24" s="20" t="n">
        <v>6.12602247</v>
      </c>
      <c r="G24" s="18" t="n">
        <v>506.60432778</v>
      </c>
      <c r="H24" s="20" t="n">
        <v>6.51534346</v>
      </c>
      <c r="I24" s="18" t="n">
        <v>532.24216652</v>
      </c>
      <c r="J24" s="20" t="n">
        <v>8.387952459999999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515.29984024</v>
      </c>
      <c r="F25" s="20" t="n">
        <v>5.28317542</v>
      </c>
      <c r="G25" s="18" t="n">
        <v>519.76013099</v>
      </c>
      <c r="H25" s="20" t="n">
        <v>5.26438242</v>
      </c>
      <c r="I25" s="18" t="n">
        <v>521.59510944</v>
      </c>
      <c r="J25" s="20" t="n">
        <v>24.64852946</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484.83851209</v>
      </c>
      <c r="F26" s="20" t="n">
        <v>2.59532683</v>
      </c>
      <c r="G26" s="18" t="n">
        <v>493.513162</v>
      </c>
      <c r="H26" s="20" t="n">
        <v>3.11681552</v>
      </c>
      <c r="I26" s="18" t="n">
        <v>433.9121689</v>
      </c>
      <c r="J26" s="20" t="n">
        <v>8.93847551</v>
      </c>
      <c r="K26" s="18" t="s">
        <v>404</v>
      </c>
      <c r="L26" s="20" t="s">
        <v>404</v>
      </c>
      <c r="M26" s="18" t="s">
        <v>404</v>
      </c>
      <c r="N26" s="20" t="s">
        <v>404</v>
      </c>
      <c r="O26" s="18" t="s">
        <v>404</v>
      </c>
      <c r="P26" s="20" t="s">
        <v>404</v>
      </c>
      <c r="Q26" s="18" t="s">
        <v>404</v>
      </c>
      <c r="R26" s="20" t="s">
        <v>404</v>
      </c>
      <c r="S26" s="18" t="n">
        <v>473.51818791</v>
      </c>
      <c r="T26" s="20" t="n">
        <v>11.12980717</v>
      </c>
    </row>
    <row r="27" spans="1:20">
      <c r="A27" s="15" t="s">
        <v>424</v>
      </c>
      <c r="B27" s="17" t="n">
        <v>5299</v>
      </c>
      <c r="C27" s="18">
        <f>(0.0/B27*100)</f>
        <v/>
      </c>
      <c r="D27" s="19" t="n">
        <v>5299</v>
      </c>
      <c r="E27" s="18" t="n">
        <v>478.51391564</v>
      </c>
      <c r="F27" s="20" t="n">
        <v>2.1018481</v>
      </c>
      <c r="G27" s="18" t="n">
        <v>475.03297018</v>
      </c>
      <c r="H27" s="20" t="n">
        <v>2.19615979</v>
      </c>
      <c r="I27" s="18" t="n">
        <v>489.27435922</v>
      </c>
      <c r="J27" s="20" t="n">
        <v>2.47444424</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424.02452973</v>
      </c>
      <c r="F28" s="20" t="n">
        <v>4.17690215</v>
      </c>
      <c r="G28" s="18" t="n">
        <v>422.12105047</v>
      </c>
      <c r="H28" s="20" t="n">
        <v>3.93364399</v>
      </c>
      <c r="I28" s="18" t="n">
        <v>435.10132038</v>
      </c>
      <c r="J28" s="20" t="n">
        <v>15.09743642</v>
      </c>
      <c r="K28" s="18" t="s">
        <v>404</v>
      </c>
      <c r="L28" s="20" t="s">
        <v>404</v>
      </c>
      <c r="M28" s="18" t="s">
        <v>404</v>
      </c>
      <c r="N28" s="20" t="s">
        <v>404</v>
      </c>
      <c r="O28" s="18" t="s">
        <v>404</v>
      </c>
      <c r="P28" s="20" t="s">
        <v>404</v>
      </c>
      <c r="Q28" s="18" t="s">
        <v>404</v>
      </c>
      <c r="R28" s="20" t="s">
        <v>404</v>
      </c>
      <c r="S28" s="18" t="n">
        <v>416.96066195</v>
      </c>
      <c r="T28" s="20" t="n">
        <v>9.926049669999999</v>
      </c>
    </row>
    <row r="29" spans="1:20">
      <c r="A29" s="15" t="s">
        <v>426</v>
      </c>
      <c r="B29" s="17" t="n">
        <v>5385</v>
      </c>
      <c r="C29" s="18">
        <f>(1123.0/B29*100)</f>
        <v/>
      </c>
      <c r="D29" s="19" t="n">
        <v>4262</v>
      </c>
      <c r="E29" s="18" t="n">
        <v>493.84057096</v>
      </c>
      <c r="F29" s="20" t="n">
        <v>13.30963071</v>
      </c>
      <c r="G29" s="18" t="n">
        <v>509.21200977</v>
      </c>
      <c r="H29" s="20" t="n">
        <v>8.59961466</v>
      </c>
      <c r="I29" s="18" t="n">
        <v>509.14302989</v>
      </c>
      <c r="J29" s="20" t="n">
        <v>24.68583074</v>
      </c>
      <c r="K29" s="18" t="s">
        <v>404</v>
      </c>
      <c r="L29" s="20" t="s">
        <v>404</v>
      </c>
      <c r="M29" s="18" t="s">
        <v>404</v>
      </c>
      <c r="N29" s="20" t="s">
        <v>404</v>
      </c>
      <c r="O29" s="18" t="s">
        <v>404</v>
      </c>
      <c r="P29" s="20" t="s">
        <v>404</v>
      </c>
      <c r="Q29" s="18" t="s">
        <v>404</v>
      </c>
      <c r="R29" s="20" t="s">
        <v>404</v>
      </c>
      <c r="S29" s="18" t="n">
        <v>490.81424904</v>
      </c>
      <c r="T29" s="20" t="n">
        <v>11.17318834</v>
      </c>
    </row>
    <row r="30" spans="1:20">
      <c r="A30" s="15" t="s">
        <v>427</v>
      </c>
      <c r="B30" s="17" t="n">
        <v>4520</v>
      </c>
      <c r="C30" s="18">
        <f>(1076.0/B30*100)</f>
        <v/>
      </c>
      <c r="D30" s="19" t="n">
        <v>3444</v>
      </c>
      <c r="E30" s="18" t="n">
        <v>518.23721191</v>
      </c>
      <c r="F30" s="20" t="n">
        <v>5.08257212</v>
      </c>
      <c r="G30" s="18" t="n">
        <v>505.09766627</v>
      </c>
      <c r="H30" s="20" t="n">
        <v>5.6613002</v>
      </c>
      <c r="I30" s="18" t="n">
        <v>517.61347114</v>
      </c>
      <c r="J30" s="20" t="n">
        <v>17.69491131</v>
      </c>
      <c r="K30" s="18" t="s">
        <v>404</v>
      </c>
      <c r="L30" s="20" t="s">
        <v>404</v>
      </c>
      <c r="M30" s="18" t="s">
        <v>404</v>
      </c>
      <c r="N30" s="20" t="s">
        <v>404</v>
      </c>
      <c r="O30" s="18" t="s">
        <v>404</v>
      </c>
      <c r="P30" s="20" t="s">
        <v>404</v>
      </c>
      <c r="Q30" s="18" t="s">
        <v>404</v>
      </c>
      <c r="R30" s="20" t="s">
        <v>404</v>
      </c>
      <c r="S30" s="18" t="n">
        <v>444.73667733</v>
      </c>
      <c r="T30" s="20" t="n">
        <v>21.4885849</v>
      </c>
    </row>
    <row r="31" spans="1:20">
      <c r="A31" s="15" t="s">
        <v>428</v>
      </c>
      <c r="B31" s="17" t="n">
        <v>5456</v>
      </c>
      <c r="C31" s="18">
        <f>(502.0/B31*100)</f>
        <v/>
      </c>
      <c r="D31" s="19" t="n">
        <v>4954</v>
      </c>
      <c r="E31" s="18" t="n">
        <v>516.86249202</v>
      </c>
      <c r="F31" s="20" t="n">
        <v>5.78634975</v>
      </c>
      <c r="G31" s="18" t="n">
        <v>514.87301255</v>
      </c>
      <c r="H31" s="20" t="n">
        <v>3.95834558</v>
      </c>
      <c r="I31" s="18" t="n">
        <v>506.52684062</v>
      </c>
      <c r="J31" s="20" t="n">
        <v>7.54840667</v>
      </c>
      <c r="K31" s="18" t="s">
        <v>404</v>
      </c>
      <c r="L31" s="20" t="s">
        <v>404</v>
      </c>
      <c r="M31" s="18" t="s">
        <v>404</v>
      </c>
      <c r="N31" s="20" t="s">
        <v>404</v>
      </c>
      <c r="O31" s="18" t="s">
        <v>404</v>
      </c>
      <c r="P31" s="20" t="s">
        <v>404</v>
      </c>
      <c r="Q31" s="18" t="s">
        <v>404</v>
      </c>
      <c r="R31" s="20" t="s">
        <v>404</v>
      </c>
      <c r="S31" s="18" t="n">
        <v>506.67669799</v>
      </c>
      <c r="T31" s="20" t="n">
        <v>9.49825864</v>
      </c>
    </row>
    <row r="32" spans="1:20">
      <c r="A32" s="15" t="s">
        <v>429</v>
      </c>
      <c r="B32" s="17" t="n">
        <v>4478</v>
      </c>
      <c r="C32" s="18">
        <f>(0.0/B32*100)</f>
        <v/>
      </c>
      <c r="D32" s="19" t="n">
        <v>4478</v>
      </c>
      <c r="E32" s="18" t="n">
        <v>504.51869809</v>
      </c>
      <c r="F32" s="20" t="n">
        <v>4.70508255</v>
      </c>
      <c r="G32" s="18" t="n">
        <v>505.69031067</v>
      </c>
      <c r="H32" s="20" t="n">
        <v>3.06965214</v>
      </c>
      <c r="I32" s="18" t="n">
        <v>491.73125618</v>
      </c>
      <c r="J32" s="20" t="n">
        <v>6.92160821</v>
      </c>
      <c r="K32" s="18" t="s">
        <v>404</v>
      </c>
      <c r="L32" s="20" t="s">
        <v>404</v>
      </c>
      <c r="M32" s="18" t="s">
        <v>404</v>
      </c>
      <c r="N32" s="20" t="s">
        <v>404</v>
      </c>
      <c r="O32" s="18" t="s">
        <v>404</v>
      </c>
      <c r="P32" s="20" t="s">
        <v>404</v>
      </c>
      <c r="Q32" s="18" t="s">
        <v>404</v>
      </c>
      <c r="R32" s="20" t="s">
        <v>404</v>
      </c>
      <c r="S32" s="18" t="n">
        <v>529.75723513</v>
      </c>
      <c r="T32" s="20" t="n">
        <v>9.03322219</v>
      </c>
    </row>
    <row r="33" spans="1:20">
      <c r="A33" s="15" t="s">
        <v>430</v>
      </c>
      <c r="B33" s="17" t="n">
        <v>7325</v>
      </c>
      <c r="C33" s="18">
        <f>(29.0/B33*100)</f>
        <v/>
      </c>
      <c r="D33" s="19" t="n">
        <v>7296</v>
      </c>
      <c r="E33" s="18" t="n">
        <v>495.70612319</v>
      </c>
      <c r="F33" s="20" t="n">
        <v>6.23827128</v>
      </c>
      <c r="G33" s="18" t="n">
        <v>495.75096877</v>
      </c>
      <c r="H33" s="20" t="n">
        <v>4.53678014</v>
      </c>
      <c r="I33" s="18" t="n">
        <v>510.865366</v>
      </c>
      <c r="J33" s="20" t="n">
        <v>10.52952243</v>
      </c>
      <c r="K33" s="18" t="s">
        <v>404</v>
      </c>
      <c r="L33" s="20" t="s">
        <v>404</v>
      </c>
      <c r="M33" s="18" t="s">
        <v>404</v>
      </c>
      <c r="N33" s="20" t="s">
        <v>404</v>
      </c>
      <c r="O33" s="18" t="s">
        <v>404</v>
      </c>
      <c r="P33" s="20" t="s">
        <v>404</v>
      </c>
      <c r="Q33" s="18" t="s">
        <v>404</v>
      </c>
      <c r="R33" s="20" t="s">
        <v>404</v>
      </c>
      <c r="S33" s="18" t="n">
        <v>496.71416361</v>
      </c>
      <c r="T33" s="20" t="n">
        <v>14.85271047</v>
      </c>
    </row>
    <row r="34" spans="1:20">
      <c r="A34" s="15" t="s">
        <v>431</v>
      </c>
      <c r="B34" s="17" t="n">
        <v>6350</v>
      </c>
      <c r="C34" s="18">
        <f>(0.0/B34*100)</f>
        <v/>
      </c>
      <c r="D34" s="19" t="n">
        <v>6350</v>
      </c>
      <c r="E34" s="18" t="n">
        <v>455.81176464</v>
      </c>
      <c r="F34" s="20" t="n">
        <v>3.42433535</v>
      </c>
      <c r="G34" s="18" t="n">
        <v>441.6389317</v>
      </c>
      <c r="H34" s="20" t="n">
        <v>9.42421495</v>
      </c>
      <c r="I34" s="18" t="n">
        <v>419.99268539</v>
      </c>
      <c r="J34" s="20" t="n">
        <v>28.47078921</v>
      </c>
      <c r="K34" s="18" t="s">
        <v>404</v>
      </c>
      <c r="L34" s="20" t="s">
        <v>404</v>
      </c>
      <c r="M34" s="18" t="s">
        <v>404</v>
      </c>
      <c r="N34" s="20" t="s">
        <v>404</v>
      </c>
      <c r="O34" s="18" t="s">
        <v>404</v>
      </c>
      <c r="P34" s="20" t="s">
        <v>404</v>
      </c>
      <c r="Q34" s="18" t="s">
        <v>404</v>
      </c>
      <c r="R34" s="20" t="s">
        <v>404</v>
      </c>
      <c r="S34" s="18" t="n">
        <v>480.7486187</v>
      </c>
      <c r="T34" s="20" t="n">
        <v>21.7737547</v>
      </c>
    </row>
    <row r="35" spans="1:20">
      <c r="A35" s="15" t="s">
        <v>432</v>
      </c>
      <c r="B35" s="17" t="n">
        <v>6406</v>
      </c>
      <c r="C35" s="18">
        <f>(443.0/B35*100)</f>
        <v/>
      </c>
      <c r="D35" s="19" t="n">
        <v>5963</v>
      </c>
      <c r="E35" s="18" t="n">
        <v>510.76747182</v>
      </c>
      <c r="F35" s="20" t="n">
        <v>2.08364505</v>
      </c>
      <c r="G35" s="18" t="n">
        <v>505.48375437</v>
      </c>
      <c r="H35" s="20" t="n">
        <v>2.10918637</v>
      </c>
      <c r="I35" s="18" t="n">
        <v>431.39406933</v>
      </c>
      <c r="J35" s="20" t="n">
        <v>44.06171957</v>
      </c>
      <c r="K35" s="18" t="s">
        <v>404</v>
      </c>
      <c r="L35" s="20" t="s">
        <v>404</v>
      </c>
      <c r="M35" s="18" t="s">
        <v>404</v>
      </c>
      <c r="N35" s="20" t="s">
        <v>404</v>
      </c>
      <c r="O35" s="18" t="s">
        <v>404</v>
      </c>
      <c r="P35" s="20" t="s">
        <v>404</v>
      </c>
      <c r="Q35" s="18" t="s">
        <v>404</v>
      </c>
      <c r="R35" s="20" t="s">
        <v>404</v>
      </c>
      <c r="S35" s="18" t="n">
        <v>481.05556607</v>
      </c>
      <c r="T35" s="20" t="n">
        <v>9.66701512</v>
      </c>
    </row>
    <row r="36" spans="1:20">
      <c r="A36" s="15" t="s">
        <v>433</v>
      </c>
      <c r="B36" s="17" t="n">
        <v>6736</v>
      </c>
      <c r="C36" s="18">
        <f>(10.0/B36*100)</f>
        <v/>
      </c>
      <c r="D36" s="19" t="n">
        <v>6726</v>
      </c>
      <c r="E36" s="18" t="n">
        <v>487.80922846</v>
      </c>
      <c r="F36" s="20" t="n">
        <v>3.41792636</v>
      </c>
      <c r="G36" s="18" t="n">
        <v>502.91698829</v>
      </c>
      <c r="H36" s="20" t="n">
        <v>4.37108349</v>
      </c>
      <c r="I36" s="18" t="n">
        <v>499.43185092</v>
      </c>
      <c r="J36" s="20" t="n">
        <v>7.59780871</v>
      </c>
      <c r="K36" s="18" t="s">
        <v>404</v>
      </c>
      <c r="L36" s="20" t="s">
        <v>404</v>
      </c>
      <c r="M36" s="18" t="s">
        <v>404</v>
      </c>
      <c r="N36" s="20" t="s">
        <v>404</v>
      </c>
      <c r="O36" s="18" t="s">
        <v>404</v>
      </c>
      <c r="P36" s="20" t="s">
        <v>404</v>
      </c>
      <c r="Q36" s="18" t="s">
        <v>404</v>
      </c>
      <c r="R36" s="20" t="s">
        <v>404</v>
      </c>
      <c r="S36" s="18" t="n">
        <v>480.61512354</v>
      </c>
      <c r="T36" s="20" t="n">
        <v>7.66567831</v>
      </c>
    </row>
    <row r="37" spans="1:20">
      <c r="A37" s="15" t="s">
        <v>434</v>
      </c>
      <c r="B37" s="17" t="n">
        <v>5458</v>
      </c>
      <c r="C37" s="18">
        <f>(0.0/B37*100)</f>
        <v/>
      </c>
      <c r="D37" s="19" t="n">
        <v>5458</v>
      </c>
      <c r="E37" s="18" t="n">
        <v>503.39497397</v>
      </c>
      <c r="F37" s="20" t="n">
        <v>5.08679499</v>
      </c>
      <c r="G37" s="18" t="n">
        <v>496.38011306</v>
      </c>
      <c r="H37" s="20" t="n">
        <v>4.78151384</v>
      </c>
      <c r="I37" s="18" t="n">
        <v>497.64834228</v>
      </c>
      <c r="J37" s="20" t="n">
        <v>11.17942797</v>
      </c>
      <c r="K37" s="18" t="s">
        <v>404</v>
      </c>
      <c r="L37" s="20" t="s">
        <v>404</v>
      </c>
      <c r="M37" s="18" t="s">
        <v>404</v>
      </c>
      <c r="N37" s="20" t="s">
        <v>404</v>
      </c>
      <c r="O37" s="18" t="s">
        <v>404</v>
      </c>
      <c r="P37" s="20" t="s">
        <v>404</v>
      </c>
      <c r="Q37" s="18" t="s">
        <v>404</v>
      </c>
      <c r="R37" s="20" t="s">
        <v>404</v>
      </c>
      <c r="S37" s="18" t="n">
        <v>479.2193306</v>
      </c>
      <c r="T37" s="20" t="n">
        <v>22.23623945</v>
      </c>
    </row>
    <row r="38" spans="1:20">
      <c r="A38" s="15" t="s">
        <v>435</v>
      </c>
      <c r="B38" s="17" t="n">
        <v>5860</v>
      </c>
      <c r="C38" s="18">
        <f>(268.0/B38*100)</f>
        <v/>
      </c>
      <c r="D38" s="19" t="n">
        <v>5592</v>
      </c>
      <c r="E38" s="18" t="n">
        <v>493.67446452</v>
      </c>
      <c r="F38" s="20" t="n">
        <v>8.41678241</v>
      </c>
      <c r="G38" s="18" t="n">
        <v>488.04229384</v>
      </c>
      <c r="H38" s="20" t="n">
        <v>6.27156107</v>
      </c>
      <c r="I38" s="18" t="n">
        <v>495.02356057</v>
      </c>
      <c r="J38" s="20" t="n">
        <v>8.02222349</v>
      </c>
      <c r="K38" s="18" t="s">
        <v>404</v>
      </c>
      <c r="L38" s="20" t="s">
        <v>404</v>
      </c>
      <c r="M38" s="18" t="s">
        <v>404</v>
      </c>
      <c r="N38" s="20" t="s">
        <v>404</v>
      </c>
      <c r="O38" s="18" t="s">
        <v>404</v>
      </c>
      <c r="P38" s="20" t="s">
        <v>404</v>
      </c>
      <c r="Q38" s="18" t="s">
        <v>404</v>
      </c>
      <c r="R38" s="20" t="s">
        <v>404</v>
      </c>
      <c r="S38" s="18" t="n">
        <v>489.67774468</v>
      </c>
      <c r="T38" s="20" t="n">
        <v>10.5985449</v>
      </c>
    </row>
    <row r="39" spans="1:20">
      <c r="A39" s="15" t="s">
        <v>436</v>
      </c>
      <c r="B39" s="17" t="n">
        <v>5895</v>
      </c>
      <c r="C39" s="18">
        <f>(0.0/B39*100)</f>
        <v/>
      </c>
      <c r="D39" s="19" t="n">
        <v>5895</v>
      </c>
      <c r="E39" s="18" t="n">
        <v>421.83033742</v>
      </c>
      <c r="F39" s="20" t="n">
        <v>4.8706668</v>
      </c>
      <c r="G39" s="18" t="n">
        <v>449.62579802</v>
      </c>
      <c r="H39" s="20" t="n">
        <v>9.95540649</v>
      </c>
      <c r="I39" s="18" t="n">
        <v>449.60416557</v>
      </c>
      <c r="J39" s="20" t="n">
        <v>20.85680485</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500.42742469</v>
      </c>
      <c r="F40" s="20" t="n">
        <v>4.80671935</v>
      </c>
      <c r="G40" s="18" t="n">
        <v>501.02405351</v>
      </c>
      <c r="H40" s="20" t="n">
        <v>5.79732471</v>
      </c>
      <c r="I40" s="18" t="n">
        <v>492.59688836</v>
      </c>
      <c r="J40" s="20" t="n">
        <v>9.595649099999999</v>
      </c>
      <c r="K40" s="18" t="s">
        <v>404</v>
      </c>
      <c r="L40" s="20" t="s">
        <v>404</v>
      </c>
      <c r="M40" s="18" t="s">
        <v>404</v>
      </c>
      <c r="N40" s="20" t="s">
        <v>404</v>
      </c>
      <c r="O40" s="18" t="s">
        <v>404</v>
      </c>
      <c r="P40" s="20" t="s">
        <v>404</v>
      </c>
      <c r="Q40" s="18" t="s">
        <v>404</v>
      </c>
      <c r="R40" s="20" t="s">
        <v>404</v>
      </c>
      <c r="S40" s="18" t="n">
        <v>491.58385309</v>
      </c>
      <c r="T40" s="20" t="n">
        <v>6.52235445</v>
      </c>
    </row>
    <row r="41" spans="1:20">
      <c r="A41" s="15" t="s">
        <v>438</v>
      </c>
      <c r="B41" s="17" t="n">
        <v>5712</v>
      </c>
      <c r="C41" s="18">
        <f>(99.0/B41*100)</f>
        <v/>
      </c>
      <c r="D41" s="19" t="n">
        <v>5613</v>
      </c>
      <c r="E41" s="18" t="n">
        <v>500.21424063</v>
      </c>
      <c r="F41" s="20" t="n">
        <v>4.42034176</v>
      </c>
      <c r="G41" s="18" t="n">
        <v>486.29448135</v>
      </c>
      <c r="H41" s="20" t="n">
        <v>6.25491748</v>
      </c>
      <c r="I41" s="18" t="n">
        <v>525.12074359</v>
      </c>
      <c r="J41" s="20" t="n">
        <v>15.47777039</v>
      </c>
      <c r="K41" s="18" t="s">
        <v>404</v>
      </c>
      <c r="L41" s="20" t="s">
        <v>404</v>
      </c>
      <c r="M41" s="18" t="s">
        <v>404</v>
      </c>
      <c r="N41" s="20" t="s">
        <v>404</v>
      </c>
      <c r="O41" s="18" t="s">
        <v>404</v>
      </c>
      <c r="P41" s="20" t="s">
        <v>404</v>
      </c>
      <c r="Q41" s="18" t="s">
        <v>404</v>
      </c>
      <c r="R41" s="20" t="s">
        <v>404</v>
      </c>
      <c r="S41" s="18" t="n">
        <v>505.74469135</v>
      </c>
      <c r="T41" s="20" t="n">
        <v>14.26875107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404.73401225</v>
      </c>
      <c r="F44" s="20" t="n">
        <v>5.40282294</v>
      </c>
      <c r="G44" s="18" t="n">
        <v>403.37467506</v>
      </c>
      <c r="H44" s="20" t="n">
        <v>6.01571148</v>
      </c>
      <c r="I44" s="18" t="n">
        <v>414.73154823</v>
      </c>
      <c r="J44" s="20" t="n">
        <v>14.17490713</v>
      </c>
      <c r="K44" s="18" t="s">
        <v>404</v>
      </c>
      <c r="L44" s="20" t="s">
        <v>404</v>
      </c>
      <c r="M44" s="18" t="s">
        <v>404</v>
      </c>
      <c r="N44" s="20" t="s">
        <v>404</v>
      </c>
      <c r="O44" s="18" t="s">
        <v>404</v>
      </c>
      <c r="P44" s="20" t="s">
        <v>404</v>
      </c>
      <c r="Q44" s="18" t="n">
        <v>361.69708144</v>
      </c>
      <c r="R44" s="20" t="n">
        <v>19.66553178</v>
      </c>
      <c r="S44" s="18" t="n">
        <v>474.69126416</v>
      </c>
      <c r="T44" s="20" t="n">
        <v>21.08303252</v>
      </c>
    </row>
    <row r="45" spans="1:20">
      <c r="A45" s="15" t="s">
        <v>442</v>
      </c>
      <c r="B45" s="17" t="n">
        <v>5519</v>
      </c>
      <c r="C45" s="18">
        <f>(0.0/B45*100)</f>
        <v/>
      </c>
      <c r="D45" s="19" t="n">
        <v>5519</v>
      </c>
      <c r="E45" s="18" t="n">
        <v>351.95486558</v>
      </c>
      <c r="F45" s="20" t="n">
        <v>3.47163264</v>
      </c>
      <c r="G45" s="18" t="n">
        <v>345.01053166</v>
      </c>
      <c r="H45" s="20" t="n">
        <v>7.2610993</v>
      </c>
      <c r="I45" s="18" t="n">
        <v>330.11425021</v>
      </c>
      <c r="J45" s="20" t="n">
        <v>22.06984159</v>
      </c>
      <c r="K45" s="18" t="s">
        <v>404</v>
      </c>
      <c r="L45" s="20" t="s">
        <v>404</v>
      </c>
      <c r="M45" s="18" t="s">
        <v>404</v>
      </c>
      <c r="N45" s="20" t="s">
        <v>404</v>
      </c>
      <c r="O45" s="18" t="s">
        <v>404</v>
      </c>
      <c r="P45" s="20" t="s">
        <v>404</v>
      </c>
      <c r="Q45" s="18" t="n">
        <v>338.76314796</v>
      </c>
      <c r="R45" s="20" t="n">
        <v>11.49429163</v>
      </c>
      <c r="S45" s="18" t="n">
        <v>377.03017808</v>
      </c>
      <c r="T45" s="20" t="n">
        <v>12.73572607</v>
      </c>
    </row>
    <row r="46" spans="1:20">
      <c r="A46" s="15" t="s">
        <v>443</v>
      </c>
      <c r="B46" s="17" t="n">
        <v>23141</v>
      </c>
      <c r="C46" s="18">
        <f>(4196.0/B46*100)</f>
        <v/>
      </c>
      <c r="D46" s="19" t="n">
        <v>18945</v>
      </c>
      <c r="E46" s="18" t="n">
        <v>417.47286941</v>
      </c>
      <c r="F46" s="20" t="n">
        <v>5.02655223</v>
      </c>
      <c r="G46" s="18" t="n">
        <v>410.59511586</v>
      </c>
      <c r="H46" s="20" t="n">
        <v>5.16637757</v>
      </c>
      <c r="I46" s="18" t="n">
        <v>394.44548455</v>
      </c>
      <c r="J46" s="20" t="n">
        <v>9.39968358</v>
      </c>
      <c r="K46" s="18" t="s">
        <v>404</v>
      </c>
      <c r="L46" s="20" t="s">
        <v>404</v>
      </c>
      <c r="M46" s="18" t="s">
        <v>404</v>
      </c>
      <c r="N46" s="20" t="s">
        <v>404</v>
      </c>
      <c r="O46" s="18" t="s">
        <v>404</v>
      </c>
      <c r="P46" s="20" t="s">
        <v>404</v>
      </c>
      <c r="Q46" s="18" t="s">
        <v>404</v>
      </c>
      <c r="R46" s="20" t="s">
        <v>404</v>
      </c>
      <c r="S46" s="18" t="n">
        <v>384.83935867</v>
      </c>
      <c r="T46" s="20" t="n">
        <v>12.53985657</v>
      </c>
    </row>
    <row r="47" spans="1:20">
      <c r="A47" s="15" t="s">
        <v>444</v>
      </c>
      <c r="B47" s="17" t="n">
        <v>5928</v>
      </c>
      <c r="C47" s="18">
        <f>(0.0/B47*100)</f>
        <v/>
      </c>
      <c r="D47" s="19" t="n">
        <v>5928</v>
      </c>
      <c r="E47" s="18" t="n">
        <v>429.25921935</v>
      </c>
      <c r="F47" s="20" t="n">
        <v>9.040049720000001</v>
      </c>
      <c r="G47" s="18" t="n">
        <v>433.46071404</v>
      </c>
      <c r="H47" s="20" t="n">
        <v>8.471034189999999</v>
      </c>
      <c r="I47" s="18" t="n">
        <v>390.35620749</v>
      </c>
      <c r="J47" s="20" t="n">
        <v>30.02099602</v>
      </c>
      <c r="K47" s="18" t="s">
        <v>404</v>
      </c>
      <c r="L47" s="20" t="s">
        <v>404</v>
      </c>
      <c r="M47" s="18" t="s">
        <v>404</v>
      </c>
      <c r="N47" s="20" t="s">
        <v>404</v>
      </c>
      <c r="O47" s="18" t="s">
        <v>404</v>
      </c>
      <c r="P47" s="20" t="s">
        <v>404</v>
      </c>
      <c r="Q47" s="18" t="s">
        <v>404</v>
      </c>
      <c r="R47" s="20" t="s">
        <v>404</v>
      </c>
      <c r="S47" s="18" t="n">
        <v>468.54669469</v>
      </c>
      <c r="T47" s="20" t="n">
        <v>37.48808805</v>
      </c>
    </row>
    <row r="48" spans="1:20">
      <c r="A48" s="15" t="s">
        <v>445</v>
      </c>
      <c r="B48" s="17" t="n">
        <v>9841</v>
      </c>
      <c r="C48" s="18">
        <f>(40.0/B48*100)</f>
        <v/>
      </c>
      <c r="D48" s="19" t="n">
        <v>9801</v>
      </c>
      <c r="E48" s="18" t="n">
        <v>534.7187786</v>
      </c>
      <c r="F48" s="20" t="n">
        <v>15.41759172</v>
      </c>
      <c r="G48" s="18" t="n">
        <v>490.00165087</v>
      </c>
      <c r="H48" s="20" t="n">
        <v>5.98776773</v>
      </c>
      <c r="I48" s="18" t="n">
        <v>472.33248437</v>
      </c>
      <c r="J48" s="20" t="n">
        <v>48.68001456</v>
      </c>
      <c r="K48" s="18" t="s">
        <v>404</v>
      </c>
      <c r="L48" s="20" t="s">
        <v>404</v>
      </c>
      <c r="M48" s="18" t="s">
        <v>404</v>
      </c>
      <c r="N48" s="20" t="s">
        <v>404</v>
      </c>
      <c r="O48" s="18" t="s">
        <v>404</v>
      </c>
      <c r="P48" s="20" t="s">
        <v>404</v>
      </c>
      <c r="Q48" s="18" t="s">
        <v>404</v>
      </c>
      <c r="R48" s="20" t="s">
        <v>404</v>
      </c>
      <c r="S48" s="18" t="n">
        <v>525.74766829</v>
      </c>
      <c r="T48" s="20" t="n">
        <v>87.2974627</v>
      </c>
    </row>
    <row r="49" spans="1:20">
      <c r="A49" s="15" t="s">
        <v>446</v>
      </c>
      <c r="B49" s="17" t="n">
        <v>6349</v>
      </c>
      <c r="C49" s="18">
        <f>(52.0/B49*100)</f>
        <v/>
      </c>
      <c r="D49" s="19" t="n">
        <v>6297</v>
      </c>
      <c r="E49" s="18" t="n">
        <v>419.3592441</v>
      </c>
      <c r="F49" s="20" t="n">
        <v>6.13801577</v>
      </c>
      <c r="G49" s="18" t="n">
        <v>430.25585187</v>
      </c>
      <c r="H49" s="20" t="n">
        <v>5.05247179</v>
      </c>
      <c r="I49" s="18" t="n">
        <v>421.53834836</v>
      </c>
      <c r="J49" s="20" t="n">
        <v>12.30722991</v>
      </c>
      <c r="K49" s="18" t="s">
        <v>404</v>
      </c>
      <c r="L49" s="20" t="s">
        <v>404</v>
      </c>
      <c r="M49" s="18" t="s">
        <v>404</v>
      </c>
      <c r="N49" s="20" t="s">
        <v>404</v>
      </c>
      <c r="O49" s="18" t="s">
        <v>404</v>
      </c>
      <c r="P49" s="20" t="s">
        <v>404</v>
      </c>
      <c r="Q49" s="18" t="s">
        <v>404</v>
      </c>
      <c r="R49" s="20" t="s">
        <v>404</v>
      </c>
      <c r="S49" s="18" t="n">
        <v>443.79170866</v>
      </c>
      <c r="T49" s="20" t="n">
        <v>19.83325899</v>
      </c>
    </row>
    <row r="50" spans="1:20">
      <c r="A50" s="15" t="s">
        <v>447</v>
      </c>
      <c r="B50" s="17" t="n">
        <v>11795</v>
      </c>
      <c r="C50" s="18">
        <f>(1031.0/B50*100)</f>
        <v/>
      </c>
      <c r="D50" s="19" t="n">
        <v>10764</v>
      </c>
      <c r="E50" s="18" t="n">
        <v>412.32364554</v>
      </c>
      <c r="F50" s="20" t="n">
        <v>6.74802187</v>
      </c>
      <c r="G50" s="18" t="n">
        <v>430.59669177</v>
      </c>
      <c r="H50" s="20" t="n">
        <v>4.09600867</v>
      </c>
      <c r="I50" s="18" t="n">
        <v>475.77804753</v>
      </c>
      <c r="J50" s="20" t="n">
        <v>26.53273779</v>
      </c>
      <c r="K50" s="18" t="s">
        <v>404</v>
      </c>
      <c r="L50" s="20" t="s">
        <v>404</v>
      </c>
      <c r="M50" s="18" t="s">
        <v>404</v>
      </c>
      <c r="N50" s="20" t="s">
        <v>404</v>
      </c>
      <c r="O50" s="18" t="s">
        <v>404</v>
      </c>
      <c r="P50" s="20" t="s">
        <v>404</v>
      </c>
      <c r="Q50" s="18" t="s">
        <v>404</v>
      </c>
      <c r="R50" s="20" t="s">
        <v>404</v>
      </c>
      <c r="S50" s="18" t="n">
        <v>407.28549341</v>
      </c>
      <c r="T50" s="20" t="n">
        <v>14.49669136</v>
      </c>
    </row>
    <row r="51" spans="1:20">
      <c r="A51" s="15" t="s">
        <v>448</v>
      </c>
      <c r="B51" s="17" t="n">
        <v>6866</v>
      </c>
      <c r="C51" s="18">
        <f>(0.0/B51*100)</f>
        <v/>
      </c>
      <c r="D51" s="19" t="n">
        <v>6866</v>
      </c>
      <c r="E51" s="18" t="n">
        <v>429.07747025</v>
      </c>
      <c r="F51" s="20" t="n">
        <v>3.83608128</v>
      </c>
      <c r="G51" s="18" t="n">
        <v>424.04890387</v>
      </c>
      <c r="H51" s="20" t="n">
        <v>5.26211525</v>
      </c>
      <c r="I51" s="18" t="n">
        <v>454.75361342</v>
      </c>
      <c r="J51" s="20" t="n">
        <v>20.85041309</v>
      </c>
      <c r="K51" s="18" t="s">
        <v>404</v>
      </c>
      <c r="L51" s="20" t="s">
        <v>404</v>
      </c>
      <c r="M51" s="18" t="s">
        <v>404</v>
      </c>
      <c r="N51" s="20" t="s">
        <v>404</v>
      </c>
      <c r="O51" s="18" t="s">
        <v>404</v>
      </c>
      <c r="P51" s="20" t="s">
        <v>404</v>
      </c>
      <c r="Q51" s="18" t="s">
        <v>404</v>
      </c>
      <c r="R51" s="20" t="s">
        <v>404</v>
      </c>
      <c r="S51" s="18" t="n">
        <v>421.4743614</v>
      </c>
      <c r="T51" s="20" t="n">
        <v>11.1020895</v>
      </c>
    </row>
    <row r="52" spans="1:20">
      <c r="A52" s="15" t="s">
        <v>449</v>
      </c>
      <c r="B52" s="17" t="n">
        <v>5809</v>
      </c>
      <c r="C52" s="18">
        <f>(0.0/B52*100)</f>
        <v/>
      </c>
      <c r="D52" s="19" t="n">
        <v>5809</v>
      </c>
      <c r="E52" s="18" t="n">
        <v>489.02455516</v>
      </c>
      <c r="F52" s="20" t="n">
        <v>4.0093452</v>
      </c>
      <c r="G52" s="18" t="n">
        <v>483.96403354</v>
      </c>
      <c r="H52" s="20" t="n">
        <v>6.67817056</v>
      </c>
      <c r="I52" s="18" t="n">
        <v>480.15450181</v>
      </c>
      <c r="J52" s="20" t="n">
        <v>24.12265791</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437.74507169</v>
      </c>
      <c r="F53" s="20" t="n">
        <v>1.79156784</v>
      </c>
      <c r="G53" s="18" t="n">
        <v>458.42355688</v>
      </c>
      <c r="H53" s="20" t="n">
        <v>3.68709641</v>
      </c>
      <c r="I53" s="18" t="n">
        <v>441.07322289</v>
      </c>
      <c r="J53" s="20" t="n">
        <v>5.44865276</v>
      </c>
      <c r="K53" s="18" t="s">
        <v>404</v>
      </c>
      <c r="L53" s="20" t="s">
        <v>404</v>
      </c>
      <c r="M53" s="18" t="s">
        <v>404</v>
      </c>
      <c r="N53" s="20" t="s">
        <v>404</v>
      </c>
      <c r="O53" s="18" t="s">
        <v>404</v>
      </c>
      <c r="P53" s="20" t="s">
        <v>404</v>
      </c>
      <c r="Q53" s="18" t="s">
        <v>404</v>
      </c>
      <c r="R53" s="20" t="s">
        <v>404</v>
      </c>
      <c r="S53" s="18" t="n">
        <v>460.81343762</v>
      </c>
      <c r="T53" s="20" t="n">
        <v>10.55274515</v>
      </c>
    </row>
    <row r="54" spans="1:20">
      <c r="A54" s="15" t="s">
        <v>451</v>
      </c>
      <c r="B54" s="17" t="n">
        <v>4740</v>
      </c>
      <c r="C54" s="18">
        <f>(199.0/B54*100)</f>
        <v/>
      </c>
      <c r="D54" s="19" t="n">
        <v>4541</v>
      </c>
      <c r="E54" s="18" t="n">
        <v>357.47076272</v>
      </c>
      <c r="F54" s="20" t="n">
        <v>4.64268375</v>
      </c>
      <c r="G54" s="18" t="n">
        <v>359.71781609</v>
      </c>
      <c r="H54" s="20" t="n">
        <v>6.48695251</v>
      </c>
      <c r="I54" s="18" t="n">
        <v>328.75620405</v>
      </c>
      <c r="J54" s="20" t="n">
        <v>18.94647858</v>
      </c>
      <c r="K54" s="18" t="s">
        <v>404</v>
      </c>
      <c r="L54" s="20" t="s">
        <v>404</v>
      </c>
      <c r="M54" s="18" t="s">
        <v>404</v>
      </c>
      <c r="N54" s="20" t="s">
        <v>404</v>
      </c>
      <c r="O54" s="18" t="s">
        <v>404</v>
      </c>
      <c r="P54" s="20" t="s">
        <v>404</v>
      </c>
      <c r="Q54" s="18" t="s">
        <v>404</v>
      </c>
      <c r="R54" s="20" t="s">
        <v>404</v>
      </c>
      <c r="S54" s="18" t="n">
        <v>342.66893989</v>
      </c>
      <c r="T54" s="20" t="n">
        <v>9.107902080000001</v>
      </c>
    </row>
    <row r="55" spans="1:20">
      <c r="A55" s="15" t="s">
        <v>452</v>
      </c>
      <c r="B55" s="17" t="n">
        <v>5316</v>
      </c>
      <c r="C55" s="18">
        <f>(43.0/B55*100)</f>
        <v/>
      </c>
      <c r="D55" s="19" t="n">
        <v>5273</v>
      </c>
      <c r="E55" s="18" t="n">
        <v>400.50717931</v>
      </c>
      <c r="F55" s="20" t="n">
        <v>7.42130896</v>
      </c>
      <c r="G55" s="18" t="n">
        <v>402.42351107</v>
      </c>
      <c r="H55" s="20" t="n">
        <v>3.58850966</v>
      </c>
      <c r="I55" s="18" t="n">
        <v>384.81470676</v>
      </c>
      <c r="J55" s="20" t="n">
        <v>13.69348216</v>
      </c>
      <c r="K55" s="18" t="s">
        <v>404</v>
      </c>
      <c r="L55" s="20" t="s">
        <v>404</v>
      </c>
      <c r="M55" s="18" t="s">
        <v>404</v>
      </c>
      <c r="N55" s="20" t="s">
        <v>404</v>
      </c>
      <c r="O55" s="18" t="s">
        <v>404</v>
      </c>
      <c r="P55" s="20" t="s">
        <v>404</v>
      </c>
      <c r="Q55" s="18" t="n">
        <v>368.14886506</v>
      </c>
      <c r="R55" s="20" t="n">
        <v>12.42950438</v>
      </c>
      <c r="S55" s="18" t="n">
        <v>421.981556</v>
      </c>
      <c r="T55" s="20" t="n">
        <v>29.25037557</v>
      </c>
    </row>
    <row r="56" spans="1:20">
      <c r="A56" s="15" t="s">
        <v>453</v>
      </c>
      <c r="B56" s="17" t="n">
        <v>5359</v>
      </c>
      <c r="C56" s="18">
        <f>(0.0/B56*100)</f>
        <v/>
      </c>
      <c r="D56" s="19" t="n">
        <v>5359</v>
      </c>
      <c r="E56" s="18" t="n">
        <v>519.3656678</v>
      </c>
      <c r="F56" s="20" t="n">
        <v>6.00619619</v>
      </c>
      <c r="G56" s="18" t="n">
        <v>530.36183136</v>
      </c>
      <c r="H56" s="20" t="n">
        <v>4.4963056</v>
      </c>
      <c r="I56" s="18" t="n">
        <v>572.99655952</v>
      </c>
      <c r="J56" s="20" t="n">
        <v>5.07877883</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402.76785785</v>
      </c>
      <c r="F57" s="20" t="n">
        <v>5.02256016</v>
      </c>
      <c r="G57" s="18" t="n">
        <v>393.44531384</v>
      </c>
      <c r="H57" s="20" t="n">
        <v>4.38073663</v>
      </c>
      <c r="I57" s="18" t="n">
        <v>391.51822959</v>
      </c>
      <c r="J57" s="20" t="n">
        <v>9.13406071</v>
      </c>
      <c r="K57" s="18" t="s">
        <v>404</v>
      </c>
      <c r="L57" s="20" t="s">
        <v>404</v>
      </c>
      <c r="M57" s="18" t="s">
        <v>404</v>
      </c>
      <c r="N57" s="20" t="s">
        <v>404</v>
      </c>
      <c r="O57" s="18" t="s">
        <v>404</v>
      </c>
      <c r="P57" s="20" t="s">
        <v>404</v>
      </c>
      <c r="Q57" s="18" t="n">
        <v>409.25322348</v>
      </c>
      <c r="R57" s="20" t="n">
        <v>12.76448973</v>
      </c>
      <c r="S57" s="18" t="n">
        <v>412.44926694</v>
      </c>
      <c r="T57" s="20" t="n">
        <v>20.86437907</v>
      </c>
    </row>
    <row r="58" spans="1:20">
      <c r="A58" s="15" t="s">
        <v>455</v>
      </c>
      <c r="B58" s="17" t="n">
        <v>7267</v>
      </c>
      <c r="C58" s="18">
        <f>(0.0/B58*100)</f>
        <v/>
      </c>
      <c r="D58" s="19" t="n">
        <v>7267</v>
      </c>
      <c r="E58" s="18" t="n">
        <v>410.19590155</v>
      </c>
      <c r="F58" s="20" t="n">
        <v>4.28134692</v>
      </c>
      <c r="G58" s="18" t="n">
        <v>405.7512561</v>
      </c>
      <c r="H58" s="20" t="n">
        <v>6.12203466</v>
      </c>
      <c r="I58" s="18" t="n">
        <v>351.5233191</v>
      </c>
      <c r="J58" s="20" t="n">
        <v>14.21185313</v>
      </c>
      <c r="K58" s="18" t="s">
        <v>404</v>
      </c>
      <c r="L58" s="20" t="s">
        <v>404</v>
      </c>
      <c r="M58" s="18" t="s">
        <v>404</v>
      </c>
      <c r="N58" s="20" t="s">
        <v>404</v>
      </c>
      <c r="O58" s="18" t="s">
        <v>404</v>
      </c>
      <c r="P58" s="20" t="s">
        <v>404</v>
      </c>
      <c r="Q58" s="18" t="n">
        <v>392.43961665</v>
      </c>
      <c r="R58" s="20" t="n">
        <v>26.22401885</v>
      </c>
      <c r="S58" s="18" t="n">
        <v>436.11784441</v>
      </c>
      <c r="T58" s="20" t="n">
        <v>8.26264602</v>
      </c>
    </row>
    <row r="59" spans="1:20">
      <c r="A59" s="15" t="s">
        <v>456</v>
      </c>
      <c r="B59" s="17" t="n">
        <v>4826</v>
      </c>
      <c r="C59" s="18">
        <f>(0.0/B59*100)</f>
        <v/>
      </c>
      <c r="D59" s="19" t="n">
        <v>4826</v>
      </c>
      <c r="E59" s="18" t="n">
        <v>347.92901703</v>
      </c>
      <c r="F59" s="20" t="n">
        <v>2.33506982</v>
      </c>
      <c r="G59" s="18" t="n">
        <v>345.24872275</v>
      </c>
      <c r="H59" s="20" t="n">
        <v>2.59040339</v>
      </c>
      <c r="I59" s="18" t="n">
        <v>353.9050719</v>
      </c>
      <c r="J59" s="20" t="n">
        <v>5.57657905</v>
      </c>
      <c r="K59" s="18" t="s">
        <v>404</v>
      </c>
      <c r="L59" s="20" t="s">
        <v>404</v>
      </c>
      <c r="M59" s="18" t="s">
        <v>404</v>
      </c>
      <c r="N59" s="20" t="s">
        <v>404</v>
      </c>
      <c r="O59" s="18" t="s">
        <v>404</v>
      </c>
      <c r="P59" s="20" t="s">
        <v>404</v>
      </c>
      <c r="Q59" s="18" t="n">
        <v>378.70204503</v>
      </c>
      <c r="R59" s="20" t="n">
        <v>7.45904857</v>
      </c>
      <c r="S59" s="18" t="n">
        <v>301.77954623</v>
      </c>
      <c r="T59" s="20" t="n">
        <v>7.84227372</v>
      </c>
    </row>
    <row r="60" spans="1:20">
      <c r="A60" s="15" t="s">
        <v>457</v>
      </c>
      <c r="B60" s="17" t="n">
        <v>4546</v>
      </c>
      <c r="C60" s="18">
        <f>(0.0/B60*100)</f>
        <v/>
      </c>
      <c r="D60" s="19" t="n">
        <v>4546</v>
      </c>
      <c r="E60" s="18" t="n">
        <v>313.90412508</v>
      </c>
      <c r="F60" s="20" t="n">
        <v>8.69519646</v>
      </c>
      <c r="G60" s="18" t="n">
        <v>359.95184666</v>
      </c>
      <c r="H60" s="20" t="n">
        <v>6.12026076</v>
      </c>
      <c r="I60" s="18" t="n">
        <v>341.72347633</v>
      </c>
      <c r="J60" s="20" t="n">
        <v>26.46414458</v>
      </c>
      <c r="K60" s="18" t="s">
        <v>404</v>
      </c>
      <c r="L60" s="20" t="s">
        <v>404</v>
      </c>
      <c r="M60" s="18" t="s">
        <v>404</v>
      </c>
      <c r="N60" s="20" t="s">
        <v>404</v>
      </c>
      <c r="O60" s="18" t="s">
        <v>404</v>
      </c>
      <c r="P60" s="20" t="s">
        <v>404</v>
      </c>
      <c r="Q60" s="18" t="n">
        <v>278.0483604</v>
      </c>
      <c r="R60" s="20" t="n">
        <v>14.02090512</v>
      </c>
      <c r="S60" s="18" t="n">
        <v>364.61409805</v>
      </c>
      <c r="T60" s="20" t="n">
        <v>19.02263293</v>
      </c>
    </row>
    <row r="61" spans="1:20">
      <c r="A61" s="15" t="s">
        <v>458</v>
      </c>
      <c r="B61" s="17" t="n">
        <v>6525</v>
      </c>
      <c r="C61" s="18">
        <f>(0.0/B61*100)</f>
        <v/>
      </c>
      <c r="D61" s="19" t="n">
        <v>6525</v>
      </c>
      <c r="E61" s="18" t="n">
        <v>464.34553676</v>
      </c>
      <c r="F61" s="20" t="n">
        <v>7.73476192</v>
      </c>
      <c r="G61" s="18" t="n">
        <v>475.1919127</v>
      </c>
      <c r="H61" s="20" t="n">
        <v>3.42829483</v>
      </c>
      <c r="I61" s="18" t="n">
        <v>425.97541844</v>
      </c>
      <c r="J61" s="20" t="n">
        <v>12.55117739</v>
      </c>
      <c r="K61" s="18" t="s">
        <v>404</v>
      </c>
      <c r="L61" s="20" t="s">
        <v>404</v>
      </c>
      <c r="M61" s="18" t="s">
        <v>404</v>
      </c>
      <c r="N61" s="20" t="s">
        <v>404</v>
      </c>
      <c r="O61" s="18" t="s">
        <v>404</v>
      </c>
      <c r="P61" s="20" t="s">
        <v>404</v>
      </c>
      <c r="Q61" s="18" t="s">
        <v>404</v>
      </c>
      <c r="R61" s="20" t="s">
        <v>404</v>
      </c>
      <c r="S61" s="18" t="n">
        <v>431.48364335</v>
      </c>
      <c r="T61" s="20" t="n">
        <v>9.121696829999999</v>
      </c>
    </row>
    <row r="62" spans="1:20">
      <c r="A62" s="15" t="s">
        <v>459</v>
      </c>
      <c r="B62" s="17" t="n">
        <v>4476</v>
      </c>
      <c r="C62" s="18">
        <f>(0.0/B62*100)</f>
        <v/>
      </c>
      <c r="D62" s="19" t="n">
        <v>4476</v>
      </c>
      <c r="E62" s="18" t="n">
        <v>548.17051241</v>
      </c>
      <c r="F62" s="20" t="n">
        <v>3.72028458</v>
      </c>
      <c r="G62" s="18" t="n">
        <v>504.8607047</v>
      </c>
      <c r="H62" s="20" t="n">
        <v>1.30997059</v>
      </c>
      <c r="I62" s="18" t="s">
        <v>404</v>
      </c>
      <c r="J62" s="20" t="s">
        <v>404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352.14967571</v>
      </c>
      <c r="F63" s="20" t="n">
        <v>2.02036429</v>
      </c>
      <c r="G63" s="18" t="n">
        <v>341.59431424</v>
      </c>
      <c r="H63" s="20" t="n">
        <v>2.6961179</v>
      </c>
      <c r="I63" s="18" t="n">
        <v>352.44610228</v>
      </c>
      <c r="J63" s="20" t="n">
        <v>7.05209567</v>
      </c>
      <c r="K63" s="18" t="s">
        <v>404</v>
      </c>
      <c r="L63" s="20" t="s">
        <v>404</v>
      </c>
      <c r="M63" s="18" t="s">
        <v>404</v>
      </c>
      <c r="N63" s="20" t="s">
        <v>404</v>
      </c>
      <c r="O63" s="18" t="s">
        <v>404</v>
      </c>
      <c r="P63" s="20" t="s">
        <v>404</v>
      </c>
      <c r="Q63" s="18" t="n">
        <v>382.7192322</v>
      </c>
      <c r="R63" s="20" t="n">
        <v>15.99499884</v>
      </c>
      <c r="S63" s="18" t="n">
        <v>374.18114584</v>
      </c>
      <c r="T63" s="20" t="n">
        <v>4.42537619</v>
      </c>
    </row>
    <row r="64" spans="1:20">
      <c r="A64" s="15" t="s">
        <v>461</v>
      </c>
      <c r="B64" s="17" t="n">
        <v>3634</v>
      </c>
      <c r="C64" s="18">
        <f>(27.0/B64*100)</f>
        <v/>
      </c>
      <c r="D64" s="19" t="n">
        <v>3607</v>
      </c>
      <c r="E64" s="18" t="n">
        <v>431.23882685</v>
      </c>
      <c r="F64" s="20" t="n">
        <v>2.20021535</v>
      </c>
      <c r="G64" s="18" t="n">
        <v>486.62247408</v>
      </c>
      <c r="H64" s="20" t="n">
        <v>3.72935875</v>
      </c>
      <c r="I64" s="18" t="n">
        <v>501.36929024</v>
      </c>
      <c r="J64" s="20" t="n">
        <v>11.55034159</v>
      </c>
      <c r="K64" s="18" t="s">
        <v>404</v>
      </c>
      <c r="L64" s="20" t="s">
        <v>404</v>
      </c>
      <c r="M64" s="18" t="s">
        <v>404</v>
      </c>
      <c r="N64" s="20" t="s">
        <v>404</v>
      </c>
      <c r="O64" s="18" t="s">
        <v>404</v>
      </c>
      <c r="P64" s="20" t="s">
        <v>404</v>
      </c>
      <c r="Q64" s="18" t="s">
        <v>404</v>
      </c>
      <c r="R64" s="20" t="s">
        <v>404</v>
      </c>
      <c r="S64" s="18" t="n">
        <v>503.18773269</v>
      </c>
      <c r="T64" s="20" t="n">
        <v>8.858802900000001</v>
      </c>
    </row>
    <row r="65" spans="1:20">
      <c r="A65" s="15" t="s">
        <v>462</v>
      </c>
      <c r="B65" s="17" t="n">
        <v>5325</v>
      </c>
      <c r="C65" s="18">
        <f>(0.0/B65*100)</f>
        <v/>
      </c>
      <c r="D65" s="19" t="n">
        <v>5325</v>
      </c>
      <c r="E65" s="18" t="n">
        <v>416.32764749</v>
      </c>
      <c r="F65" s="20" t="n">
        <v>5.1770816</v>
      </c>
      <c r="G65" s="18" t="n">
        <v>415.69446568</v>
      </c>
      <c r="H65" s="20" t="n">
        <v>4.4365044</v>
      </c>
      <c r="I65" s="18" t="n">
        <v>325.15077387</v>
      </c>
      <c r="J65" s="20" t="n">
        <v>13.49135055</v>
      </c>
      <c r="K65" s="18" t="s">
        <v>404</v>
      </c>
      <c r="L65" s="20" t="s">
        <v>404</v>
      </c>
      <c r="M65" s="18" t="s">
        <v>404</v>
      </c>
      <c r="N65" s="20" t="s">
        <v>404</v>
      </c>
      <c r="O65" s="18" t="n">
        <v>381.35191554</v>
      </c>
      <c r="P65" s="20" t="n">
        <v>24.58842876</v>
      </c>
      <c r="Q65" s="18" t="n">
        <v>466.72351139</v>
      </c>
      <c r="R65" s="20" t="n">
        <v>8.471614990000001</v>
      </c>
      <c r="S65" s="18" t="n">
        <v>444.46786732</v>
      </c>
      <c r="T65" s="20" t="n">
        <v>22.20754375</v>
      </c>
    </row>
    <row r="66" spans="1:20">
      <c r="A66" s="15" t="s">
        <v>463</v>
      </c>
      <c r="B66" s="17" t="n">
        <v>5665</v>
      </c>
      <c r="C66" s="18">
        <f>(0.0/B66*100)</f>
        <v/>
      </c>
      <c r="D66" s="19" t="n">
        <v>5665</v>
      </c>
      <c r="E66" s="18" t="n">
        <v>404.76615865</v>
      </c>
      <c r="F66" s="20" t="n">
        <v>2.05622877</v>
      </c>
      <c r="G66" s="18" t="n">
        <v>442.94422733</v>
      </c>
      <c r="H66" s="20" t="n">
        <v>1.99488336</v>
      </c>
      <c r="I66" s="18" t="s">
        <v>404</v>
      </c>
      <c r="J66" s="20" t="s">
        <v>404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387.72494423</v>
      </c>
      <c r="F67" s="20" t="n">
        <v>7.88070821</v>
      </c>
      <c r="G67" s="18" t="n">
        <v>400.95516109</v>
      </c>
      <c r="H67" s="20" t="n">
        <v>3.66534624</v>
      </c>
      <c r="I67" s="18" t="n">
        <v>377.19291904</v>
      </c>
      <c r="J67" s="20" t="n">
        <v>16.78602166</v>
      </c>
      <c r="K67" s="18" t="s">
        <v>404</v>
      </c>
      <c r="L67" s="20" t="s">
        <v>404</v>
      </c>
      <c r="M67" s="18" t="s">
        <v>404</v>
      </c>
      <c r="N67" s="20" t="s">
        <v>404</v>
      </c>
      <c r="O67" s="18" t="s">
        <v>404</v>
      </c>
      <c r="P67" s="20" t="s">
        <v>404</v>
      </c>
      <c r="Q67" s="18" t="s">
        <v>404</v>
      </c>
      <c r="R67" s="20" t="s">
        <v>404</v>
      </c>
      <c r="S67" s="18" t="n">
        <v>428.61748629</v>
      </c>
      <c r="T67" s="20" t="n">
        <v>41.67638144</v>
      </c>
    </row>
    <row r="68" spans="1:20">
      <c r="A68" s="15" t="s">
        <v>465</v>
      </c>
      <c r="B68" s="17" t="n">
        <v>12083</v>
      </c>
      <c r="C68" s="18">
        <f>(0.0/B68*100)</f>
        <v/>
      </c>
      <c r="D68" s="19" t="n">
        <v>12083</v>
      </c>
      <c r="E68" s="18" t="n">
        <v>392.71771941</v>
      </c>
      <c r="F68" s="20" t="n">
        <v>1.24990921</v>
      </c>
      <c r="G68" s="18" t="n">
        <v>412.90870638</v>
      </c>
      <c r="H68" s="20" t="n">
        <v>1.57630478</v>
      </c>
      <c r="I68" s="18" t="n">
        <v>390.66001747</v>
      </c>
      <c r="J68" s="20" t="n">
        <v>15.75445596</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442.18212876</v>
      </c>
      <c r="F69" s="20" t="n">
        <v>6.5211859</v>
      </c>
      <c r="G69" s="18" t="n">
        <v>423.16415512</v>
      </c>
      <c r="H69" s="20" t="n">
        <v>6.47597914</v>
      </c>
      <c r="I69" s="18" t="n">
        <v>429.69546856</v>
      </c>
      <c r="J69" s="20" t="n">
        <v>13.40588367</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493.22100995</v>
      </c>
      <c r="F70" s="20" t="n">
        <v>6.50116778</v>
      </c>
      <c r="G70" s="18" t="n">
        <v>494.18532662</v>
      </c>
      <c r="H70" s="20" t="n">
        <v>3.62570152</v>
      </c>
      <c r="I70" s="18" t="n">
        <v>530.46561729</v>
      </c>
      <c r="J70" s="20" t="n">
        <v>21.79042245</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535.94384732</v>
      </c>
      <c r="F71" s="20" t="n">
        <v>2.44479562</v>
      </c>
      <c r="G71" s="18" t="n">
        <v>533.53200244</v>
      </c>
      <c r="H71" s="20" t="n">
        <v>2.59499957</v>
      </c>
      <c r="I71" s="18" t="n">
        <v>564.8893585</v>
      </c>
      <c r="J71" s="20" t="n">
        <v>16.11064641</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495.88665498</v>
      </c>
      <c r="F72" s="20" t="n">
        <v>6.08161822</v>
      </c>
      <c r="G72" s="18" t="n">
        <v>497.08640921</v>
      </c>
      <c r="H72" s="20" t="n">
        <v>4.6420219</v>
      </c>
      <c r="I72" s="18" t="n">
        <v>536.71500769</v>
      </c>
      <c r="J72" s="20" t="n">
        <v>12.34630267</v>
      </c>
      <c r="K72" s="18" t="s">
        <v>404</v>
      </c>
      <c r="L72" s="20" t="s">
        <v>404</v>
      </c>
      <c r="M72" s="18" t="s">
        <v>404</v>
      </c>
      <c r="N72" s="20" t="s">
        <v>404</v>
      </c>
      <c r="O72" s="18" t="s">
        <v>404</v>
      </c>
      <c r="P72" s="20" t="s">
        <v>404</v>
      </c>
      <c r="Q72" s="18" t="s">
        <v>404</v>
      </c>
      <c r="R72" s="20" t="s">
        <v>404</v>
      </c>
      <c r="S72" s="18" t="n">
        <v>486.83068702</v>
      </c>
      <c r="T72" s="20" t="n">
        <v>40.68665589</v>
      </c>
    </row>
    <row r="73" spans="1:20">
      <c r="A73" s="15" t="s">
        <v>470</v>
      </c>
      <c r="B73" s="17" t="n">
        <v>8249</v>
      </c>
      <c r="C73" s="18">
        <f>(0.0/B73*100)</f>
        <v/>
      </c>
      <c r="D73" s="19" t="n">
        <v>8249</v>
      </c>
      <c r="E73" s="18" t="n">
        <v>409.11393679</v>
      </c>
      <c r="F73" s="20" t="n">
        <v>7.63448353</v>
      </c>
      <c r="G73" s="18" t="n">
        <v>408.60469543</v>
      </c>
      <c r="H73" s="20" t="n">
        <v>3.89265927</v>
      </c>
      <c r="I73" s="18" t="n">
        <v>431.06006778</v>
      </c>
      <c r="J73" s="20" t="n">
        <v>9.397291989999999</v>
      </c>
      <c r="K73" s="18" t="s">
        <v>404</v>
      </c>
      <c r="L73" s="20" t="s">
        <v>404</v>
      </c>
      <c r="M73" s="18" t="s">
        <v>404</v>
      </c>
      <c r="N73" s="20" t="s">
        <v>404</v>
      </c>
      <c r="O73" s="18" t="s">
        <v>404</v>
      </c>
      <c r="P73" s="20" t="s">
        <v>404</v>
      </c>
      <c r="Q73" s="18" t="s">
        <v>404</v>
      </c>
      <c r="R73" s="20" t="s">
        <v>404</v>
      </c>
      <c r="S73" s="18" t="n">
        <v>417.99775313</v>
      </c>
      <c r="T73" s="20" t="n">
        <v>18.04297732</v>
      </c>
    </row>
    <row r="74" spans="1:20">
      <c r="A74" s="15" t="s">
        <v>471</v>
      </c>
      <c r="B74" s="17" t="n">
        <v>4692</v>
      </c>
      <c r="C74" s="18">
        <f>(484.0/B74*100)</f>
        <v/>
      </c>
      <c r="D74" s="19" t="n">
        <v>4208</v>
      </c>
      <c r="E74" s="18" t="n">
        <v>424.25674984</v>
      </c>
      <c r="F74" s="20" t="n">
        <v>2.05465103</v>
      </c>
      <c r="G74" s="18" t="n">
        <v>434.11294043</v>
      </c>
      <c r="H74" s="20" t="n">
        <v>2.70377692</v>
      </c>
      <c r="I74" s="18" t="n">
        <v>366.04573142</v>
      </c>
      <c r="J74" s="20" t="n">
        <v>8.38400766</v>
      </c>
      <c r="K74" s="18" t="s">
        <v>404</v>
      </c>
      <c r="L74" s="20" t="s">
        <v>404</v>
      </c>
      <c r="M74" s="18" t="s">
        <v>404</v>
      </c>
      <c r="N74" s="20" t="s">
        <v>404</v>
      </c>
      <c r="O74" s="18" t="s">
        <v>404</v>
      </c>
      <c r="P74" s="20" t="s">
        <v>404</v>
      </c>
      <c r="Q74" s="18" t="n">
        <v>413.71832015</v>
      </c>
      <c r="R74" s="20" t="n">
        <v>9.181433780000001</v>
      </c>
      <c r="S74" s="18" t="n">
        <v>376.56173332</v>
      </c>
      <c r="T74" s="20" t="n">
        <v>6.12657221</v>
      </c>
    </row>
    <row r="75" spans="1:20">
      <c r="A75" s="15" t="s">
        <v>472</v>
      </c>
      <c r="B75" s="17" t="n">
        <v>5375</v>
      </c>
      <c r="C75" s="18">
        <f>(483.0/B75*100)</f>
        <v/>
      </c>
      <c r="D75" s="19" t="n">
        <v>4892</v>
      </c>
      <c r="E75" s="18" t="n">
        <v>366.76545085</v>
      </c>
      <c r="F75" s="20" t="n">
        <v>4.45773457</v>
      </c>
      <c r="G75" s="18" t="n">
        <v>352.74581333</v>
      </c>
      <c r="H75" s="20" t="n">
        <v>8.07436972</v>
      </c>
      <c r="I75" s="18" t="n">
        <v>354.31528686</v>
      </c>
      <c r="J75" s="20" t="n">
        <v>11.73198151</v>
      </c>
      <c r="K75" s="18" t="s">
        <v>404</v>
      </c>
      <c r="L75" s="20" t="s">
        <v>404</v>
      </c>
      <c r="M75" s="18" t="s">
        <v>404</v>
      </c>
      <c r="N75" s="20" t="s">
        <v>404</v>
      </c>
      <c r="O75" s="18" t="s">
        <v>404</v>
      </c>
      <c r="P75" s="20" t="s">
        <v>404</v>
      </c>
      <c r="Q75" s="18" t="s">
        <v>404</v>
      </c>
      <c r="R75" s="20" t="s">
        <v>404</v>
      </c>
      <c r="S75" s="18" t="n">
        <v>360.49887676</v>
      </c>
      <c r="T75" s="20" t="n">
        <v>16.05261663</v>
      </c>
    </row>
    <row r="76" spans="1:20">
      <c r="A76" s="15" t="s">
        <v>473</v>
      </c>
      <c r="B76" s="17" t="n">
        <v>14167</v>
      </c>
      <c r="C76" s="18">
        <f>(1400.0/B76*100)</f>
        <v/>
      </c>
      <c r="D76" s="19" t="n">
        <v>12767</v>
      </c>
      <c r="E76" s="18" t="n">
        <v>422.07667806</v>
      </c>
      <c r="F76" s="20" t="n">
        <v>4.46968561</v>
      </c>
      <c r="G76" s="18" t="n">
        <v>449.59324977</v>
      </c>
      <c r="H76" s="20" t="n">
        <v>5.40557306</v>
      </c>
      <c r="I76" s="18" t="n">
        <v>368.39596667</v>
      </c>
      <c r="J76" s="20" t="n">
        <v>30.44148698</v>
      </c>
      <c r="K76" s="18" t="s">
        <v>404</v>
      </c>
      <c r="L76" s="20" t="s">
        <v>404</v>
      </c>
      <c r="M76" s="18" t="s">
        <v>404</v>
      </c>
      <c r="N76" s="20" t="s">
        <v>404</v>
      </c>
      <c r="O76" s="18" t="s">
        <v>404</v>
      </c>
      <c r="P76" s="20" t="s">
        <v>404</v>
      </c>
      <c r="Q76" s="18" t="s">
        <v>404</v>
      </c>
      <c r="R76" s="20" t="s">
        <v>404</v>
      </c>
      <c r="S76" s="18" t="n">
        <v>450.68565869</v>
      </c>
      <c r="T76" s="20" t="n">
        <v>10.33341127</v>
      </c>
    </row>
    <row r="77" spans="1:20">
      <c r="A77" s="15" t="s">
        <v>474</v>
      </c>
      <c r="B77" s="17" t="n">
        <v>6062</v>
      </c>
      <c r="C77" s="18">
        <f>(0.0/B77*100)</f>
        <v/>
      </c>
      <c r="D77" s="19" t="n">
        <v>6062</v>
      </c>
      <c r="E77" s="18" t="n">
        <v>429.99759165</v>
      </c>
      <c r="F77" s="20" t="n">
        <v>4.38827981</v>
      </c>
      <c r="G77" s="18" t="n">
        <v>448.24191802</v>
      </c>
      <c r="H77" s="20" t="n">
        <v>6.20274963</v>
      </c>
      <c r="I77" s="18" t="n">
        <v>421.81896278</v>
      </c>
      <c r="J77" s="20" t="n">
        <v>16.69493477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484.69160437</v>
      </c>
      <c r="F78" s="20" t="n">
        <v>4.68992929</v>
      </c>
      <c r="G78" s="18" t="n">
        <v>491.10687364</v>
      </c>
      <c r="H78" s="20" t="n">
        <v>7.81043128</v>
      </c>
      <c r="I78" s="18" t="n">
        <v>498.66839093</v>
      </c>
      <c r="J78" s="20" t="n">
        <v>20.10872158</v>
      </c>
      <c r="K78" s="18" t="s">
        <v>404</v>
      </c>
      <c r="L78" s="20" t="s">
        <v>404</v>
      </c>
      <c r="M78" s="18" t="s">
        <v>404</v>
      </c>
      <c r="N78" s="20" t="s">
        <v>404</v>
      </c>
      <c r="O78" s="18" t="s">
        <v>404</v>
      </c>
      <c r="P78" s="20" t="s">
        <v>404</v>
      </c>
      <c r="Q78" s="18" t="n">
        <v>484.35925</v>
      </c>
      <c r="R78" s="20" t="n">
        <v>7.96208134</v>
      </c>
      <c r="S78" s="18" t="n">
        <v>446.52859687</v>
      </c>
      <c r="T78" s="20" t="n">
        <v>8.54895863</v>
      </c>
    </row>
    <row customHeight="1" ht="25" r="79" spans="1:20">
      <c r="A79" s="15" t="s">
        <v>476</v>
      </c>
      <c r="B79" s="17" t="n">
        <v>1657</v>
      </c>
      <c r="C79" s="18">
        <f>(21.0/B79*100)</f>
        <v/>
      </c>
      <c r="D79" s="19" t="n">
        <v>1636</v>
      </c>
      <c r="E79" s="18" t="n">
        <v>452.29221243</v>
      </c>
      <c r="F79" s="20" t="n">
        <v>15.22345772</v>
      </c>
      <c r="G79" s="18" t="n">
        <v>482.57508522</v>
      </c>
      <c r="H79" s="20" t="n">
        <v>8.78843593</v>
      </c>
      <c r="I79" s="18" t="n">
        <v>497.04775607</v>
      </c>
      <c r="J79" s="20" t="n">
        <v>20.25070872</v>
      </c>
      <c r="K79" s="18" t="s">
        <v>404</v>
      </c>
      <c r="L79" s="20" t="s">
        <v>404</v>
      </c>
      <c r="M79" s="18" t="s">
        <v>404</v>
      </c>
      <c r="N79" s="20" t="s">
        <v>404</v>
      </c>
      <c r="O79" s="18" t="s">
        <v>404</v>
      </c>
      <c r="P79" s="20" t="s">
        <v>404</v>
      </c>
      <c r="Q79" s="18" t="s">
        <v>404</v>
      </c>
      <c r="R79" s="20" t="s">
        <v>404</v>
      </c>
      <c r="S79" s="18" t="n">
        <v>379.35984192</v>
      </c>
      <c r="T79" s="20" t="n">
        <v>27.70886707</v>
      </c>
    </row>
    <row r="80" spans="1:20">
      <c r="A80" s="15" t="s">
        <v>477</v>
      </c>
      <c r="B80" s="17" t="n">
        <v>7841</v>
      </c>
      <c r="C80" s="18">
        <f>(0.0/B80*100)</f>
        <v/>
      </c>
      <c r="D80" s="19" t="n">
        <v>7841</v>
      </c>
      <c r="E80" s="18" t="n">
        <v>433.77956485</v>
      </c>
      <c r="F80" s="20" t="n">
        <v>7.64932906</v>
      </c>
      <c r="G80" s="18" t="n">
        <v>425.67895371</v>
      </c>
      <c r="H80" s="20" t="n">
        <v>4.23423806</v>
      </c>
      <c r="I80" s="18" t="n">
        <v>410.24480919</v>
      </c>
      <c r="J80" s="20" t="n">
        <v>24.64162742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430.1383436</v>
      </c>
      <c r="F81" s="20" t="n">
        <v>3.74938843</v>
      </c>
      <c r="G81" s="18" t="n">
        <v>432.68835404</v>
      </c>
      <c r="H81" s="20" t="n">
        <v>8.50580499</v>
      </c>
      <c r="I81" s="18" t="s">
        <v>404</v>
      </c>
      <c r="J81" s="20" t="s">
        <v>404</v>
      </c>
      <c r="K81" s="18" t="s">
        <v>404</v>
      </c>
      <c r="L81" s="20" t="s">
        <v>404</v>
      </c>
      <c r="M81" s="18" t="s">
        <v>404</v>
      </c>
      <c r="N81" s="20" t="s">
        <v>404</v>
      </c>
      <c r="O81" s="18" t="s">
        <v>404</v>
      </c>
      <c r="P81" s="20" t="s">
        <v>404</v>
      </c>
      <c r="Q81" s="18" t="s">
        <v>404</v>
      </c>
      <c r="R81" s="20" t="s">
        <v>404</v>
      </c>
      <c r="S81" s="18" t="n">
        <v>391.69833254</v>
      </c>
      <c r="T81" s="20" t="n">
        <v>12.69067151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683</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503.63390007</v>
      </c>
      <c r="F7" s="20" t="n">
        <v>2.90080324</v>
      </c>
      <c r="G7" s="18" t="n">
        <v>504.47793989</v>
      </c>
      <c r="H7" s="20" t="n">
        <v>3.86018018</v>
      </c>
      <c r="I7" s="18" t="n">
        <v>499.84469395</v>
      </c>
      <c r="J7" s="20" t="n">
        <v>11.45799322</v>
      </c>
      <c r="K7" s="18" t="s">
        <v>404</v>
      </c>
      <c r="L7" s="20" t="s">
        <v>404</v>
      </c>
      <c r="M7" s="18" t="s">
        <v>404</v>
      </c>
      <c r="N7" s="20" t="s">
        <v>404</v>
      </c>
      <c r="O7" s="18" t="s">
        <v>404</v>
      </c>
      <c r="P7" s="20" t="s">
        <v>404</v>
      </c>
      <c r="Q7" s="18" t="s">
        <v>404</v>
      </c>
      <c r="R7" s="20" t="s">
        <v>404</v>
      </c>
      <c r="S7" s="18" t="n">
        <v>496.5665233</v>
      </c>
      <c r="T7" s="20" t="n">
        <v>7.51433476</v>
      </c>
    </row>
    <row r="8" spans="1:20">
      <c r="A8" s="15" t="s">
        <v>405</v>
      </c>
      <c r="B8" s="17" t="n">
        <v>7007</v>
      </c>
      <c r="C8" s="18">
        <f>(0.0/B8*100)</f>
        <v/>
      </c>
      <c r="D8" s="19" t="n">
        <v>7007</v>
      </c>
      <c r="E8" s="18" t="n">
        <v>502.24183833</v>
      </c>
      <c r="F8" s="20" t="n">
        <v>6.05235036</v>
      </c>
      <c r="G8" s="18" t="n">
        <v>474.10982526</v>
      </c>
      <c r="H8" s="20" t="n">
        <v>8.778728579999999</v>
      </c>
      <c r="I8" s="18" t="n">
        <v>456.86634423</v>
      </c>
      <c r="J8" s="20" t="n">
        <v>11.85426637</v>
      </c>
      <c r="K8" s="18" t="s">
        <v>404</v>
      </c>
      <c r="L8" s="20" t="s">
        <v>404</v>
      </c>
      <c r="M8" s="18" t="s">
        <v>404</v>
      </c>
      <c r="N8" s="20" t="s">
        <v>404</v>
      </c>
      <c r="O8" s="18" t="s">
        <v>404</v>
      </c>
      <c r="P8" s="20" t="s">
        <v>404</v>
      </c>
      <c r="Q8" s="18" t="s">
        <v>404</v>
      </c>
      <c r="R8" s="20" t="s">
        <v>404</v>
      </c>
      <c r="S8" s="18" t="n">
        <v>474.77000543</v>
      </c>
      <c r="T8" s="20" t="n">
        <v>15.09732058</v>
      </c>
    </row>
    <row r="9" spans="1:20">
      <c r="A9" s="15" t="s">
        <v>406</v>
      </c>
      <c r="B9" s="17" t="n">
        <v>9651</v>
      </c>
      <c r="C9" s="18">
        <f>(200.0/B9*100)</f>
        <v/>
      </c>
      <c r="D9" s="19" t="n">
        <v>9451</v>
      </c>
      <c r="E9" s="18" t="n">
        <v>500.49038698</v>
      </c>
      <c r="F9" s="20" t="n">
        <v>7.00091132</v>
      </c>
      <c r="G9" s="18" t="n">
        <v>506.44377227</v>
      </c>
      <c r="H9" s="20" t="n">
        <v>4.30612509</v>
      </c>
      <c r="I9" s="18" t="n">
        <v>462.24918749</v>
      </c>
      <c r="J9" s="20" t="n">
        <v>15.26913365</v>
      </c>
      <c r="K9" s="18" t="s">
        <v>404</v>
      </c>
      <c r="L9" s="20" t="s">
        <v>404</v>
      </c>
      <c r="M9" s="18" t="s">
        <v>404</v>
      </c>
      <c r="N9" s="20" t="s">
        <v>404</v>
      </c>
      <c r="O9" s="18" t="s">
        <v>404</v>
      </c>
      <c r="P9" s="20" t="s">
        <v>404</v>
      </c>
      <c r="Q9" s="18" t="s">
        <v>404</v>
      </c>
      <c r="R9" s="20" t="s">
        <v>404</v>
      </c>
      <c r="S9" s="18" t="n">
        <v>479.27643297</v>
      </c>
      <c r="T9" s="20" t="n">
        <v>12.6453689</v>
      </c>
    </row>
    <row r="10" spans="1:20">
      <c r="A10" s="15" t="s">
        <v>407</v>
      </c>
      <c r="B10" s="17" t="n">
        <v>20058</v>
      </c>
      <c r="C10" s="18">
        <f>(3112.0/B10*100)</f>
        <v/>
      </c>
      <c r="D10" s="19" t="n">
        <v>16946</v>
      </c>
      <c r="E10" s="18" t="n">
        <v>525.8274294</v>
      </c>
      <c r="F10" s="20" t="n">
        <v>2.93178129</v>
      </c>
      <c r="G10" s="18" t="n">
        <v>531.09995454</v>
      </c>
      <c r="H10" s="20" t="n">
        <v>6.46655095</v>
      </c>
      <c r="I10" s="18" t="n">
        <v>531.55106282</v>
      </c>
      <c r="J10" s="20" t="n">
        <v>15.54237261</v>
      </c>
      <c r="K10" s="18" t="s">
        <v>404</v>
      </c>
      <c r="L10" s="20" t="s">
        <v>404</v>
      </c>
      <c r="M10" s="18" t="s">
        <v>404</v>
      </c>
      <c r="N10" s="20" t="s">
        <v>404</v>
      </c>
      <c r="O10" s="18" t="s">
        <v>404</v>
      </c>
      <c r="P10" s="20" t="s">
        <v>404</v>
      </c>
      <c r="Q10" s="18" t="s">
        <v>404</v>
      </c>
      <c r="R10" s="20" t="s">
        <v>404</v>
      </c>
      <c r="S10" s="18" t="n">
        <v>541.42561143</v>
      </c>
      <c r="T10" s="20" t="n">
        <v>12.18811835</v>
      </c>
    </row>
    <row r="11" spans="1:20">
      <c r="A11" s="15" t="s">
        <v>408</v>
      </c>
      <c r="B11" s="17" t="n">
        <v>7053</v>
      </c>
      <c r="C11" s="18">
        <f>(212.0/B11*100)</f>
        <v/>
      </c>
      <c r="D11" s="19" t="n">
        <v>6841</v>
      </c>
      <c r="E11" s="18" t="n">
        <v>447.45574244</v>
      </c>
      <c r="F11" s="20" t="n">
        <v>7.76104158</v>
      </c>
      <c r="G11" s="18" t="n">
        <v>462.98744797</v>
      </c>
      <c r="H11" s="20" t="n">
        <v>3.5760977</v>
      </c>
      <c r="I11" s="18" t="n">
        <v>473.17744475</v>
      </c>
      <c r="J11" s="20" t="n">
        <v>15.92044467</v>
      </c>
      <c r="K11" s="18" t="s">
        <v>404</v>
      </c>
      <c r="L11" s="20" t="s">
        <v>404</v>
      </c>
      <c r="M11" s="18" t="s">
        <v>404</v>
      </c>
      <c r="N11" s="20" t="s">
        <v>404</v>
      </c>
      <c r="O11" s="18" t="s">
        <v>404</v>
      </c>
      <c r="P11" s="20" t="s">
        <v>404</v>
      </c>
      <c r="Q11" s="18" t="s">
        <v>404</v>
      </c>
      <c r="R11" s="20" t="s">
        <v>404</v>
      </c>
      <c r="S11" s="18" t="n">
        <v>455.40263823</v>
      </c>
      <c r="T11" s="20" t="n">
        <v>15.88258261</v>
      </c>
    </row>
    <row r="12" spans="1:20">
      <c r="A12" s="15" t="s">
        <v>409</v>
      </c>
      <c r="B12" s="17" t="n">
        <v>6894</v>
      </c>
      <c r="C12" s="18">
        <f>(106.0/B12*100)</f>
        <v/>
      </c>
      <c r="D12" s="19" t="n">
        <v>6788</v>
      </c>
      <c r="E12" s="18" t="n">
        <v>475.85883715</v>
      </c>
      <c r="F12" s="20" t="n">
        <v>7.43712454</v>
      </c>
      <c r="G12" s="18" t="n">
        <v>491.94645259</v>
      </c>
      <c r="H12" s="20" t="n">
        <v>3.28153025</v>
      </c>
      <c r="I12" s="18" t="n">
        <v>454.52829095</v>
      </c>
      <c r="J12" s="20" t="n">
        <v>14.34639558</v>
      </c>
      <c r="K12" s="18" t="s">
        <v>404</v>
      </c>
      <c r="L12" s="20" t="s">
        <v>404</v>
      </c>
      <c r="M12" s="18" t="s">
        <v>404</v>
      </c>
      <c r="N12" s="20" t="s">
        <v>404</v>
      </c>
      <c r="O12" s="18" t="s">
        <v>404</v>
      </c>
      <c r="P12" s="20" t="s">
        <v>404</v>
      </c>
      <c r="Q12" s="18" t="s">
        <v>404</v>
      </c>
      <c r="R12" s="20" t="s">
        <v>404</v>
      </c>
      <c r="S12" s="18" t="n">
        <v>411.46498449</v>
      </c>
      <c r="T12" s="20" t="n">
        <v>16.3175426</v>
      </c>
    </row>
    <row r="13" spans="1:20">
      <c r="A13" s="15" t="s">
        <v>410</v>
      </c>
      <c r="B13" s="17" t="n">
        <v>7161</v>
      </c>
      <c r="C13" s="18">
        <f>(1175.0/B13*100)</f>
        <v/>
      </c>
      <c r="D13" s="19" t="n">
        <v>5986</v>
      </c>
      <c r="E13" s="18" t="n">
        <v>497.63048687</v>
      </c>
      <c r="F13" s="20" t="n">
        <v>3.05981178</v>
      </c>
      <c r="G13" s="18" t="n">
        <v>500.70594798</v>
      </c>
      <c r="H13" s="20" t="n">
        <v>8.7039101</v>
      </c>
      <c r="I13" s="18" t="n">
        <v>516.99577999</v>
      </c>
      <c r="J13" s="20" t="n">
        <v>10.92659635</v>
      </c>
      <c r="K13" s="18" t="s">
        <v>404</v>
      </c>
      <c r="L13" s="20" t="s">
        <v>404</v>
      </c>
      <c r="M13" s="18" t="s">
        <v>404</v>
      </c>
      <c r="N13" s="20" t="s">
        <v>404</v>
      </c>
      <c r="O13" s="18" t="s">
        <v>404</v>
      </c>
      <c r="P13" s="20" t="s">
        <v>404</v>
      </c>
      <c r="Q13" s="18" t="s">
        <v>404</v>
      </c>
      <c r="R13" s="20" t="s">
        <v>404</v>
      </c>
      <c r="S13" s="18" t="n">
        <v>507.2596177</v>
      </c>
      <c r="T13" s="20" t="n">
        <v>6.74504242</v>
      </c>
    </row>
    <row r="14" spans="1:20">
      <c r="A14" s="15" t="s">
        <v>411</v>
      </c>
      <c r="B14" s="17" t="n">
        <v>5587</v>
      </c>
      <c r="C14" s="18">
        <f>(0.0/B14*100)</f>
        <v/>
      </c>
      <c r="D14" s="19" t="n">
        <v>5587</v>
      </c>
      <c r="E14" s="18" t="n">
        <v>526.07743938</v>
      </c>
      <c r="F14" s="20" t="n">
        <v>4.01623437</v>
      </c>
      <c r="G14" s="18" t="n">
        <v>517.83395015</v>
      </c>
      <c r="H14" s="20" t="n">
        <v>2.88386469</v>
      </c>
      <c r="I14" s="18" t="n">
        <v>495.90984767</v>
      </c>
      <c r="J14" s="20" t="n">
        <v>10.92342885</v>
      </c>
      <c r="K14" s="18" t="s">
        <v>404</v>
      </c>
      <c r="L14" s="20" t="s">
        <v>404</v>
      </c>
      <c r="M14" s="18" t="s">
        <v>404</v>
      </c>
      <c r="N14" s="20" t="s">
        <v>404</v>
      </c>
      <c r="O14" s="18" t="s">
        <v>404</v>
      </c>
      <c r="P14" s="20" t="s">
        <v>404</v>
      </c>
      <c r="Q14" s="18" t="s">
        <v>404</v>
      </c>
      <c r="R14" s="20" t="s">
        <v>404</v>
      </c>
      <c r="S14" s="18" t="n">
        <v>542.8474751700001</v>
      </c>
      <c r="T14" s="20" t="n">
        <v>12.99205068</v>
      </c>
    </row>
    <row r="15" spans="1:20">
      <c r="A15" s="15" t="s">
        <v>412</v>
      </c>
      <c r="B15" s="17" t="n">
        <v>5882</v>
      </c>
      <c r="C15" s="18">
        <f>(0.0/B15*100)</f>
        <v/>
      </c>
      <c r="D15" s="19" t="n">
        <v>5882</v>
      </c>
      <c r="E15" s="18" t="n">
        <v>522.70821906</v>
      </c>
      <c r="F15" s="20" t="n">
        <v>3.90102811</v>
      </c>
      <c r="G15" s="18" t="n">
        <v>529.29015551</v>
      </c>
      <c r="H15" s="20" t="n">
        <v>4.40739309</v>
      </c>
      <c r="I15" s="18" t="n">
        <v>526.36010838</v>
      </c>
      <c r="J15" s="20" t="n">
        <v>6.23102685</v>
      </c>
      <c r="K15" s="18" t="s">
        <v>404</v>
      </c>
      <c r="L15" s="20" t="s">
        <v>404</v>
      </c>
      <c r="M15" s="18" t="s">
        <v>404</v>
      </c>
      <c r="N15" s="20" t="s">
        <v>404</v>
      </c>
      <c r="O15" s="18" t="s">
        <v>404</v>
      </c>
      <c r="P15" s="20" t="s">
        <v>404</v>
      </c>
      <c r="Q15" s="18" t="s">
        <v>404</v>
      </c>
      <c r="R15" s="20" t="s">
        <v>404</v>
      </c>
      <c r="S15" s="18" t="n">
        <v>545.59144033</v>
      </c>
      <c r="T15" s="20" t="n">
        <v>21.64087236</v>
      </c>
    </row>
    <row r="16" spans="1:20">
      <c r="A16" s="15" t="s">
        <v>413</v>
      </c>
      <c r="B16" s="17" t="n">
        <v>6108</v>
      </c>
      <c r="C16" s="18">
        <f>(495.0/B16*100)</f>
        <v/>
      </c>
      <c r="D16" s="19" t="n">
        <v>5613</v>
      </c>
      <c r="E16" s="18" t="n">
        <v>498.80584496</v>
      </c>
      <c r="F16" s="20" t="n">
        <v>6.06517579</v>
      </c>
      <c r="G16" s="18" t="n">
        <v>508.64747593</v>
      </c>
      <c r="H16" s="20" t="n">
        <v>6.77174758</v>
      </c>
      <c r="I16" s="18" t="n">
        <v>483.18488639</v>
      </c>
      <c r="J16" s="20" t="n">
        <v>21.82785352</v>
      </c>
      <c r="K16" s="18" t="s">
        <v>404</v>
      </c>
      <c r="L16" s="20" t="s">
        <v>404</v>
      </c>
      <c r="M16" s="18" t="s">
        <v>404</v>
      </c>
      <c r="N16" s="20" t="s">
        <v>404</v>
      </c>
      <c r="O16" s="18" t="s">
        <v>404</v>
      </c>
      <c r="P16" s="20" t="s">
        <v>404</v>
      </c>
      <c r="Q16" s="18" t="s">
        <v>404</v>
      </c>
      <c r="R16" s="20" t="s">
        <v>404</v>
      </c>
      <c r="S16" s="18" t="n">
        <v>498.65249112</v>
      </c>
      <c r="T16" s="20" t="n">
        <v>21.03477743</v>
      </c>
    </row>
    <row r="17" spans="1:20">
      <c r="A17" s="15" t="s">
        <v>414</v>
      </c>
      <c r="B17" s="17" t="n">
        <v>6504</v>
      </c>
      <c r="C17" s="18">
        <f>(1325.0/B17*100)</f>
        <v/>
      </c>
      <c r="D17" s="19" t="n">
        <v>5179</v>
      </c>
      <c r="E17" s="18" t="n">
        <v>507.33680806</v>
      </c>
      <c r="F17" s="20" t="n">
        <v>5.63483223</v>
      </c>
      <c r="G17" s="18" t="n">
        <v>516.52336353</v>
      </c>
      <c r="H17" s="20" t="n">
        <v>8.09802125</v>
      </c>
      <c r="I17" s="18" t="n">
        <v>470.81242657</v>
      </c>
      <c r="J17" s="20" t="n">
        <v>27.21601541</v>
      </c>
      <c r="K17" s="18" t="s">
        <v>404</v>
      </c>
      <c r="L17" s="20" t="s">
        <v>404</v>
      </c>
      <c r="M17" s="18" t="s">
        <v>404</v>
      </c>
      <c r="N17" s="20" t="s">
        <v>404</v>
      </c>
      <c r="O17" s="18" t="s">
        <v>404</v>
      </c>
      <c r="P17" s="20" t="s">
        <v>404</v>
      </c>
      <c r="Q17" s="18" t="s">
        <v>404</v>
      </c>
      <c r="R17" s="20" t="s">
        <v>404</v>
      </c>
      <c r="S17" s="18" t="n">
        <v>545.6066481399999</v>
      </c>
      <c r="T17" s="20" t="n">
        <v>16.81258981</v>
      </c>
    </row>
    <row r="18" spans="1:20">
      <c r="A18" s="15" t="s">
        <v>415</v>
      </c>
      <c r="B18" s="17" t="n">
        <v>5532</v>
      </c>
      <c r="C18" s="18">
        <f>(0.0/B18*100)</f>
        <v/>
      </c>
      <c r="D18" s="19" t="n">
        <v>5532</v>
      </c>
      <c r="E18" s="18" t="n">
        <v>466.84199605</v>
      </c>
      <c r="F18" s="20" t="n">
        <v>4.98249352</v>
      </c>
      <c r="G18" s="18" t="n">
        <v>471.80191019</v>
      </c>
      <c r="H18" s="20" t="n">
        <v>7.80169</v>
      </c>
      <c r="I18" s="18" t="n">
        <v>461.32715812</v>
      </c>
      <c r="J18" s="20" t="n">
        <v>17.5966743</v>
      </c>
      <c r="K18" s="18" t="s">
        <v>404</v>
      </c>
      <c r="L18" s="20" t="s">
        <v>404</v>
      </c>
      <c r="M18" s="18" t="s">
        <v>404</v>
      </c>
      <c r="N18" s="20" t="s">
        <v>404</v>
      </c>
      <c r="O18" s="18" t="s">
        <v>404</v>
      </c>
      <c r="P18" s="20" t="s">
        <v>404</v>
      </c>
      <c r="Q18" s="18" t="s">
        <v>404</v>
      </c>
      <c r="R18" s="20" t="s">
        <v>404</v>
      </c>
      <c r="S18" s="18" t="n">
        <v>414.13745007</v>
      </c>
      <c r="T18" s="20" t="n">
        <v>38.72098589</v>
      </c>
    </row>
    <row r="19" spans="1:20">
      <c r="A19" s="15" t="s">
        <v>416</v>
      </c>
      <c r="B19" s="17" t="n">
        <v>5658</v>
      </c>
      <c r="C19" s="18">
        <f>(327.0/B19*100)</f>
        <v/>
      </c>
      <c r="D19" s="19" t="n">
        <v>5331</v>
      </c>
      <c r="E19" s="18" t="n">
        <v>462.71405425</v>
      </c>
      <c r="F19" s="20" t="n">
        <v>6.49883525</v>
      </c>
      <c r="G19" s="18" t="n">
        <v>476.8995209</v>
      </c>
      <c r="H19" s="20" t="n">
        <v>6.01863219</v>
      </c>
      <c r="I19" s="18" t="n">
        <v>342.44266128</v>
      </c>
      <c r="J19" s="20" t="n">
        <v>26.43295877</v>
      </c>
      <c r="K19" s="18" t="s">
        <v>404</v>
      </c>
      <c r="L19" s="20" t="s">
        <v>404</v>
      </c>
      <c r="M19" s="18" t="s">
        <v>404</v>
      </c>
      <c r="N19" s="20" t="s">
        <v>404</v>
      </c>
      <c r="O19" s="18" t="s">
        <v>404</v>
      </c>
      <c r="P19" s="20" t="s">
        <v>404</v>
      </c>
      <c r="Q19" s="18" t="s">
        <v>404</v>
      </c>
      <c r="R19" s="20" t="s">
        <v>404</v>
      </c>
      <c r="S19" s="18" t="n">
        <v>499.12354556</v>
      </c>
      <c r="T19" s="20" t="n">
        <v>27.46399945</v>
      </c>
    </row>
    <row r="20" spans="1:20">
      <c r="A20" s="15" t="s">
        <v>417</v>
      </c>
      <c r="B20" s="17" t="n">
        <v>3371</v>
      </c>
      <c r="C20" s="18">
        <f>(24.0/B20*100)</f>
        <v/>
      </c>
      <c r="D20" s="19" t="n">
        <v>3347</v>
      </c>
      <c r="E20" s="18" t="n">
        <v>475.87531782</v>
      </c>
      <c r="F20" s="20" t="n">
        <v>2.89802567</v>
      </c>
      <c r="G20" s="18" t="n">
        <v>487.13573684</v>
      </c>
      <c r="H20" s="20" t="n">
        <v>2.73258086</v>
      </c>
      <c r="I20" s="18" t="n">
        <v>463.58617604</v>
      </c>
      <c r="J20" s="20" t="n">
        <v>9.98511293</v>
      </c>
      <c r="K20" s="18" t="s">
        <v>404</v>
      </c>
      <c r="L20" s="20" t="s">
        <v>404</v>
      </c>
      <c r="M20" s="18" t="s">
        <v>404</v>
      </c>
      <c r="N20" s="20" t="s">
        <v>404</v>
      </c>
      <c r="O20" s="18" t="s">
        <v>404</v>
      </c>
      <c r="P20" s="20" t="s">
        <v>404</v>
      </c>
      <c r="Q20" s="18" t="s">
        <v>404</v>
      </c>
      <c r="R20" s="20" t="s">
        <v>404</v>
      </c>
      <c r="S20" s="18" t="n">
        <v>477.83689232</v>
      </c>
      <c r="T20" s="20" t="n">
        <v>11.5547043</v>
      </c>
    </row>
    <row r="21" spans="1:20">
      <c r="A21" s="15" t="s">
        <v>418</v>
      </c>
      <c r="B21" s="17" t="n">
        <v>5741</v>
      </c>
      <c r="C21" s="18">
        <f>(0.0/B21*100)</f>
        <v/>
      </c>
      <c r="D21" s="19" t="n">
        <v>5741</v>
      </c>
      <c r="E21" s="18" t="n">
        <v>507.60864727</v>
      </c>
      <c r="F21" s="20" t="n">
        <v>7.4180087</v>
      </c>
      <c r="G21" s="18" t="n">
        <v>526.34778952</v>
      </c>
      <c r="H21" s="20" t="n">
        <v>2.97683288</v>
      </c>
      <c r="I21" s="18" t="n">
        <v>523.66082209</v>
      </c>
      <c r="J21" s="20" t="n">
        <v>18.89182049</v>
      </c>
      <c r="K21" s="18" t="s">
        <v>404</v>
      </c>
      <c r="L21" s="20" t="s">
        <v>404</v>
      </c>
      <c r="M21" s="18" t="s">
        <v>404</v>
      </c>
      <c r="N21" s="20" t="s">
        <v>404</v>
      </c>
      <c r="O21" s="18" t="s">
        <v>404</v>
      </c>
      <c r="P21" s="20" t="s">
        <v>404</v>
      </c>
      <c r="Q21" s="18" t="s">
        <v>404</v>
      </c>
      <c r="R21" s="20" t="s">
        <v>404</v>
      </c>
      <c r="S21" s="18" t="n">
        <v>512.31755673</v>
      </c>
      <c r="T21" s="20" t="n">
        <v>6.88713248</v>
      </c>
    </row>
    <row r="22" spans="1:20">
      <c r="A22" s="15" t="s">
        <v>419</v>
      </c>
      <c r="B22" s="17" t="n">
        <v>6598</v>
      </c>
      <c r="C22" s="18">
        <f>(0.0/B22*100)</f>
        <v/>
      </c>
      <c r="D22" s="19" t="n">
        <v>6598</v>
      </c>
      <c r="E22" s="18" t="n">
        <v>463.16707901</v>
      </c>
      <c r="F22" s="20" t="n">
        <v>7.58957114</v>
      </c>
      <c r="G22" s="18" t="n">
        <v>492.02097288</v>
      </c>
      <c r="H22" s="20" t="n">
        <v>6.81638214</v>
      </c>
      <c r="I22" s="18" t="n">
        <v>478.20338905</v>
      </c>
      <c r="J22" s="20" t="n">
        <v>11.90921039</v>
      </c>
      <c r="K22" s="18" t="s">
        <v>404</v>
      </c>
      <c r="L22" s="20" t="s">
        <v>404</v>
      </c>
      <c r="M22" s="18" t="s">
        <v>404</v>
      </c>
      <c r="N22" s="20" t="s">
        <v>404</v>
      </c>
      <c r="O22" s="18" t="s">
        <v>404</v>
      </c>
      <c r="P22" s="20" t="s">
        <v>404</v>
      </c>
      <c r="Q22" s="18" t="s">
        <v>404</v>
      </c>
      <c r="R22" s="20" t="s">
        <v>404</v>
      </c>
      <c r="S22" s="18" t="n">
        <v>509.13348194</v>
      </c>
      <c r="T22" s="20" t="n">
        <v>24.87121796</v>
      </c>
    </row>
    <row r="23" spans="1:20">
      <c r="A23" s="15" t="s">
        <v>420</v>
      </c>
      <c r="B23" s="17" t="n">
        <v>11583</v>
      </c>
      <c r="C23" s="18">
        <f>(3194.0/B23*100)</f>
        <v/>
      </c>
      <c r="D23" s="19" t="n">
        <v>8389</v>
      </c>
      <c r="E23" s="18" t="n">
        <v>479.83916423</v>
      </c>
      <c r="F23" s="20" t="n">
        <v>8.108647960000001</v>
      </c>
      <c r="G23" s="18" t="n">
        <v>495.15731402</v>
      </c>
      <c r="H23" s="20" t="n">
        <v>5.03073012</v>
      </c>
      <c r="I23" s="18" t="n">
        <v>494.50985054</v>
      </c>
      <c r="J23" s="20" t="n">
        <v>20.15055728</v>
      </c>
      <c r="K23" s="18" t="s">
        <v>404</v>
      </c>
      <c r="L23" s="20" t="s">
        <v>404</v>
      </c>
      <c r="M23" s="18" t="s">
        <v>404</v>
      </c>
      <c r="N23" s="20" t="s">
        <v>404</v>
      </c>
      <c r="O23" s="18" t="s">
        <v>404</v>
      </c>
      <c r="P23" s="20" t="s">
        <v>404</v>
      </c>
      <c r="Q23" s="18" t="s">
        <v>404</v>
      </c>
      <c r="R23" s="20" t="s">
        <v>404</v>
      </c>
      <c r="S23" s="18" t="n">
        <v>458.50721653</v>
      </c>
      <c r="T23" s="20" t="n">
        <v>17.59435511</v>
      </c>
    </row>
    <row r="24" spans="1:20">
      <c r="A24" s="15" t="s">
        <v>421</v>
      </c>
      <c r="B24" s="17" t="n">
        <v>6647</v>
      </c>
      <c r="C24" s="18">
        <f>(0.0/B24*100)</f>
        <v/>
      </c>
      <c r="D24" s="19" t="n">
        <v>6647</v>
      </c>
      <c r="E24" s="18" t="n">
        <v>532.05159321</v>
      </c>
      <c r="F24" s="20" t="n">
        <v>8.0132353</v>
      </c>
      <c r="G24" s="18" t="n">
        <v>508.25104854</v>
      </c>
      <c r="H24" s="20" t="n">
        <v>4.62923538</v>
      </c>
      <c r="I24" s="18" t="n">
        <v>527.28320029</v>
      </c>
      <c r="J24" s="20" t="n">
        <v>11.15830279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511.28386927</v>
      </c>
      <c r="F25" s="20" t="n">
        <v>5.21443714</v>
      </c>
      <c r="G25" s="18" t="n">
        <v>527.3761613299999</v>
      </c>
      <c r="H25" s="20" t="n">
        <v>5.64942828</v>
      </c>
      <c r="I25" s="18" t="n">
        <v>493.2138013</v>
      </c>
      <c r="J25" s="20" t="n">
        <v>16.94931928</v>
      </c>
      <c r="K25" s="18" t="s">
        <v>404</v>
      </c>
      <c r="L25" s="20" t="s">
        <v>404</v>
      </c>
      <c r="M25" s="18" t="s">
        <v>404</v>
      </c>
      <c r="N25" s="20" t="s">
        <v>404</v>
      </c>
      <c r="O25" s="18" t="s">
        <v>404</v>
      </c>
      <c r="P25" s="20" t="s">
        <v>404</v>
      </c>
      <c r="Q25" s="18" t="s">
        <v>404</v>
      </c>
      <c r="R25" s="20" t="s">
        <v>404</v>
      </c>
      <c r="S25" s="18" t="n">
        <v>543.9675</v>
      </c>
      <c r="T25" s="20" t="n">
        <v>8.8606499</v>
      </c>
    </row>
    <row r="26" spans="1:20">
      <c r="A26" s="15" t="s">
        <v>423</v>
      </c>
      <c r="B26" s="17" t="n">
        <v>4869</v>
      </c>
      <c r="C26" s="18">
        <f>(11.0/B26*100)</f>
        <v/>
      </c>
      <c r="D26" s="19" t="n">
        <v>4858</v>
      </c>
      <c r="E26" s="18" t="n">
        <v>484.31791057</v>
      </c>
      <c r="F26" s="20" t="n">
        <v>2.67971918</v>
      </c>
      <c r="G26" s="18" t="n">
        <v>494.43821611</v>
      </c>
      <c r="H26" s="20" t="n">
        <v>4.00704297</v>
      </c>
      <c r="I26" s="18" t="s">
        <v>404</v>
      </c>
      <c r="J26" s="20" t="s">
        <v>404</v>
      </c>
      <c r="K26" s="18" t="s">
        <v>404</v>
      </c>
      <c r="L26" s="20" t="s">
        <v>404</v>
      </c>
      <c r="M26" s="18" t="s">
        <v>404</v>
      </c>
      <c r="N26" s="20" t="s">
        <v>404</v>
      </c>
      <c r="O26" s="18" t="s">
        <v>404</v>
      </c>
      <c r="P26" s="20" t="s">
        <v>404</v>
      </c>
      <c r="Q26" s="18" t="s">
        <v>404</v>
      </c>
      <c r="R26" s="20" t="s">
        <v>404</v>
      </c>
      <c r="S26" s="18" t="n">
        <v>473.51818791</v>
      </c>
      <c r="T26" s="20" t="n">
        <v>11.12980717</v>
      </c>
    </row>
    <row r="27" spans="1:20">
      <c r="A27" s="15" t="s">
        <v>424</v>
      </c>
      <c r="B27" s="17" t="n">
        <v>5299</v>
      </c>
      <c r="C27" s="18">
        <f>(0.0/B27*100)</f>
        <v/>
      </c>
      <c r="D27" s="19" t="n">
        <v>5299</v>
      </c>
      <c r="E27" s="18" t="n">
        <v>477.17970688</v>
      </c>
      <c r="F27" s="20" t="n">
        <v>1.83780077</v>
      </c>
      <c r="G27" s="18" t="n">
        <v>484.8380817</v>
      </c>
      <c r="H27" s="20" t="n">
        <v>3.61534064</v>
      </c>
      <c r="I27" s="18" t="n">
        <v>481.15736854</v>
      </c>
      <c r="J27" s="20" t="n">
        <v>2.27365086</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423.51601083</v>
      </c>
      <c r="F28" s="20" t="n">
        <v>4.02232231</v>
      </c>
      <c r="G28" s="18" t="n">
        <v>423.51434866</v>
      </c>
      <c r="H28" s="20" t="n">
        <v>4.67787837</v>
      </c>
      <c r="I28" s="18" t="n">
        <v>416.49655541</v>
      </c>
      <c r="J28" s="20" t="n">
        <v>16.99032589</v>
      </c>
      <c r="K28" s="18" t="s">
        <v>404</v>
      </c>
      <c r="L28" s="20" t="s">
        <v>404</v>
      </c>
      <c r="M28" s="18" t="s">
        <v>404</v>
      </c>
      <c r="N28" s="20" t="s">
        <v>404</v>
      </c>
      <c r="O28" s="18" t="s">
        <v>404</v>
      </c>
      <c r="P28" s="20" t="s">
        <v>404</v>
      </c>
      <c r="Q28" s="18" t="s">
        <v>404</v>
      </c>
      <c r="R28" s="20" t="s">
        <v>404</v>
      </c>
      <c r="S28" s="18" t="n">
        <v>423.71722082</v>
      </c>
      <c r="T28" s="20" t="n">
        <v>7.87111005</v>
      </c>
    </row>
    <row r="29" spans="1:20">
      <c r="A29" s="15" t="s">
        <v>426</v>
      </c>
      <c r="B29" s="17" t="n">
        <v>5385</v>
      </c>
      <c r="C29" s="18">
        <f>(1123.0/B29*100)</f>
        <v/>
      </c>
      <c r="D29" s="19" t="n">
        <v>4262</v>
      </c>
      <c r="E29" s="18" t="n">
        <v>512.59360903</v>
      </c>
      <c r="F29" s="20" t="n">
        <v>11.39063539</v>
      </c>
      <c r="G29" s="18" t="n">
        <v>508.80979224</v>
      </c>
      <c r="H29" s="20" t="n">
        <v>8.269131700000001</v>
      </c>
      <c r="I29" s="18" t="n">
        <v>327.99329528</v>
      </c>
      <c r="J29" s="20" t="n">
        <v>30.54083501</v>
      </c>
      <c r="K29" s="18" t="s">
        <v>404</v>
      </c>
      <c r="L29" s="20" t="s">
        <v>404</v>
      </c>
      <c r="M29" s="18" t="s">
        <v>404</v>
      </c>
      <c r="N29" s="20" t="s">
        <v>404</v>
      </c>
      <c r="O29" s="18" t="s">
        <v>404</v>
      </c>
      <c r="P29" s="20" t="s">
        <v>404</v>
      </c>
      <c r="Q29" s="18" t="s">
        <v>404</v>
      </c>
      <c r="R29" s="20" t="s">
        <v>404</v>
      </c>
      <c r="S29" s="18" t="n">
        <v>491.25673574</v>
      </c>
      <c r="T29" s="20" t="n">
        <v>11.01030174</v>
      </c>
    </row>
    <row r="30" spans="1:20">
      <c r="A30" s="15" t="s">
        <v>427</v>
      </c>
      <c r="B30" s="17" t="n">
        <v>4520</v>
      </c>
      <c r="C30" s="18">
        <f>(1076.0/B30*100)</f>
        <v/>
      </c>
      <c r="D30" s="19" t="n">
        <v>3444</v>
      </c>
      <c r="E30" s="18" t="n">
        <v>509.73703016</v>
      </c>
      <c r="F30" s="20" t="n">
        <v>5.68262878</v>
      </c>
      <c r="G30" s="18" t="n">
        <v>512.87109803</v>
      </c>
      <c r="H30" s="20" t="n">
        <v>5.37419632</v>
      </c>
      <c r="I30" s="18" t="n">
        <v>507.46211796</v>
      </c>
      <c r="J30" s="20" t="n">
        <v>14.4020285</v>
      </c>
      <c r="K30" s="18" t="s">
        <v>404</v>
      </c>
      <c r="L30" s="20" t="s">
        <v>404</v>
      </c>
      <c r="M30" s="18" t="s">
        <v>404</v>
      </c>
      <c r="N30" s="20" t="s">
        <v>404</v>
      </c>
      <c r="O30" s="18" t="s">
        <v>404</v>
      </c>
      <c r="P30" s="20" t="s">
        <v>404</v>
      </c>
      <c r="Q30" s="18" t="s">
        <v>404</v>
      </c>
      <c r="R30" s="20" t="s">
        <v>404</v>
      </c>
      <c r="S30" s="18" t="n">
        <v>463.13069546</v>
      </c>
      <c r="T30" s="20" t="n">
        <v>12.21408245</v>
      </c>
    </row>
    <row r="31" spans="1:20">
      <c r="A31" s="15" t="s">
        <v>428</v>
      </c>
      <c r="B31" s="17" t="n">
        <v>5456</v>
      </c>
      <c r="C31" s="18">
        <f>(502.0/B31*100)</f>
        <v/>
      </c>
      <c r="D31" s="19" t="n">
        <v>4954</v>
      </c>
      <c r="E31" s="18" t="n">
        <v>515.21961927</v>
      </c>
      <c r="F31" s="20" t="n">
        <v>4.44716907</v>
      </c>
      <c r="G31" s="18" t="n">
        <v>513.31954576</v>
      </c>
      <c r="H31" s="20" t="n">
        <v>4.39239634</v>
      </c>
      <c r="I31" s="18" t="n">
        <v>505.77531454</v>
      </c>
      <c r="J31" s="20" t="n">
        <v>14.49753755</v>
      </c>
      <c r="K31" s="18" t="s">
        <v>404</v>
      </c>
      <c r="L31" s="20" t="s">
        <v>404</v>
      </c>
      <c r="M31" s="18" t="s">
        <v>404</v>
      </c>
      <c r="N31" s="20" t="s">
        <v>404</v>
      </c>
      <c r="O31" s="18" t="s">
        <v>404</v>
      </c>
      <c r="P31" s="20" t="s">
        <v>404</v>
      </c>
      <c r="Q31" s="18" t="s">
        <v>404</v>
      </c>
      <c r="R31" s="20" t="s">
        <v>404</v>
      </c>
      <c r="S31" s="18" t="n">
        <v>508.14610621</v>
      </c>
      <c r="T31" s="20" t="n">
        <v>10.11227243</v>
      </c>
    </row>
    <row r="32" spans="1:20">
      <c r="A32" s="15" t="s">
        <v>429</v>
      </c>
      <c r="B32" s="17" t="n">
        <v>4478</v>
      </c>
      <c r="C32" s="18">
        <f>(0.0/B32*100)</f>
        <v/>
      </c>
      <c r="D32" s="19" t="n">
        <v>4478</v>
      </c>
      <c r="E32" s="18" t="n">
        <v>508.36647065</v>
      </c>
      <c r="F32" s="20" t="n">
        <v>4.7871769</v>
      </c>
      <c r="G32" s="18" t="n">
        <v>503.70534279</v>
      </c>
      <c r="H32" s="20" t="n">
        <v>3.30365903</v>
      </c>
      <c r="I32" s="18" t="n">
        <v>472.73980905</v>
      </c>
      <c r="J32" s="20" t="n">
        <v>7.06631032</v>
      </c>
      <c r="K32" s="18" t="s">
        <v>404</v>
      </c>
      <c r="L32" s="20" t="s">
        <v>404</v>
      </c>
      <c r="M32" s="18" t="s">
        <v>404</v>
      </c>
      <c r="N32" s="20" t="s">
        <v>404</v>
      </c>
      <c r="O32" s="18" t="s">
        <v>404</v>
      </c>
      <c r="P32" s="20" t="s">
        <v>404</v>
      </c>
      <c r="Q32" s="18" t="s">
        <v>404</v>
      </c>
      <c r="R32" s="20" t="s">
        <v>404</v>
      </c>
      <c r="S32" s="18" t="n">
        <v>538.03708553</v>
      </c>
      <c r="T32" s="20" t="n">
        <v>11.06818337</v>
      </c>
    </row>
    <row r="33" spans="1:20">
      <c r="A33" s="15" t="s">
        <v>430</v>
      </c>
      <c r="B33" s="17" t="n">
        <v>7325</v>
      </c>
      <c r="C33" s="18">
        <f>(29.0/B33*100)</f>
        <v/>
      </c>
      <c r="D33" s="19" t="n">
        <v>7296</v>
      </c>
      <c r="E33" s="18" t="n">
        <v>493.12228199</v>
      </c>
      <c r="F33" s="20" t="n">
        <v>7.28384593</v>
      </c>
      <c r="G33" s="18" t="n">
        <v>498.52857619</v>
      </c>
      <c r="H33" s="20" t="n">
        <v>3.56952633</v>
      </c>
      <c r="I33" s="18" t="n">
        <v>531.12707576</v>
      </c>
      <c r="J33" s="20" t="n">
        <v>9.72590003</v>
      </c>
      <c r="K33" s="18" t="s">
        <v>404</v>
      </c>
      <c r="L33" s="20" t="s">
        <v>404</v>
      </c>
      <c r="M33" s="18" t="s">
        <v>404</v>
      </c>
      <c r="N33" s="20" t="s">
        <v>404</v>
      </c>
      <c r="O33" s="18" t="s">
        <v>404</v>
      </c>
      <c r="P33" s="20" t="s">
        <v>404</v>
      </c>
      <c r="Q33" s="18" t="s">
        <v>404</v>
      </c>
      <c r="R33" s="20" t="s">
        <v>404</v>
      </c>
      <c r="S33" s="18" t="n">
        <v>473.42522199</v>
      </c>
      <c r="T33" s="20" t="n">
        <v>11.94411467</v>
      </c>
    </row>
    <row r="34" spans="1:20">
      <c r="A34" s="15" t="s">
        <v>431</v>
      </c>
      <c r="B34" s="17" t="n">
        <v>6350</v>
      </c>
      <c r="C34" s="18">
        <f>(0.0/B34*100)</f>
        <v/>
      </c>
      <c r="D34" s="19" t="n">
        <v>6350</v>
      </c>
      <c r="E34" s="18" t="n">
        <v>454.74537356</v>
      </c>
      <c r="F34" s="20" t="n">
        <v>5.2975302</v>
      </c>
      <c r="G34" s="18" t="n">
        <v>451.80290848</v>
      </c>
      <c r="H34" s="20" t="n">
        <v>6.16883606</v>
      </c>
      <c r="I34" s="18" t="n">
        <v>405.01981783</v>
      </c>
      <c r="J34" s="20" t="n">
        <v>40.86973525</v>
      </c>
      <c r="K34" s="18" t="s">
        <v>404</v>
      </c>
      <c r="L34" s="20" t="s">
        <v>404</v>
      </c>
      <c r="M34" s="18" t="s">
        <v>404</v>
      </c>
      <c r="N34" s="20" t="s">
        <v>404</v>
      </c>
      <c r="O34" s="18" t="s">
        <v>404</v>
      </c>
      <c r="P34" s="20" t="s">
        <v>404</v>
      </c>
      <c r="Q34" s="18" t="s">
        <v>404</v>
      </c>
      <c r="R34" s="20" t="s">
        <v>404</v>
      </c>
      <c r="S34" s="18" t="n">
        <v>460.70434736</v>
      </c>
      <c r="T34" s="20" t="n">
        <v>21.72094016</v>
      </c>
    </row>
    <row r="35" spans="1:20">
      <c r="A35" s="15" t="s">
        <v>432</v>
      </c>
      <c r="B35" s="17" t="n">
        <v>6406</v>
      </c>
      <c r="C35" s="18">
        <f>(443.0/B35*100)</f>
        <v/>
      </c>
      <c r="D35" s="19" t="n">
        <v>5963</v>
      </c>
      <c r="E35" s="18" t="n">
        <v>511.45409157</v>
      </c>
      <c r="F35" s="20" t="n">
        <v>2.28767389</v>
      </c>
      <c r="G35" s="18" t="n">
        <v>505.84661941</v>
      </c>
      <c r="H35" s="20" t="n">
        <v>2.27360865</v>
      </c>
      <c r="I35" s="18" t="n">
        <v>481.10027464</v>
      </c>
      <c r="J35" s="20" t="n">
        <v>8.37381501</v>
      </c>
      <c r="K35" s="18" t="s">
        <v>404</v>
      </c>
      <c r="L35" s="20" t="s">
        <v>404</v>
      </c>
      <c r="M35" s="18" t="s">
        <v>404</v>
      </c>
      <c r="N35" s="20" t="s">
        <v>404</v>
      </c>
      <c r="O35" s="18" t="s">
        <v>404</v>
      </c>
      <c r="P35" s="20" t="s">
        <v>404</v>
      </c>
      <c r="Q35" s="18" t="s">
        <v>404</v>
      </c>
      <c r="R35" s="20" t="s">
        <v>404</v>
      </c>
      <c r="S35" s="18" t="n">
        <v>481.05556607</v>
      </c>
      <c r="T35" s="20" t="n">
        <v>9.66701512</v>
      </c>
    </row>
    <row r="36" spans="1:20">
      <c r="A36" s="15" t="s">
        <v>433</v>
      </c>
      <c r="B36" s="17" t="n">
        <v>6736</v>
      </c>
      <c r="C36" s="18">
        <f>(10.0/B36*100)</f>
        <v/>
      </c>
      <c r="D36" s="19" t="n">
        <v>6726</v>
      </c>
      <c r="E36" s="18" t="n">
        <v>488.33167466</v>
      </c>
      <c r="F36" s="20" t="n">
        <v>3.41977429</v>
      </c>
      <c r="G36" s="18" t="n">
        <v>503.32846002</v>
      </c>
      <c r="H36" s="20" t="n">
        <v>3.78223303</v>
      </c>
      <c r="I36" s="18" t="n">
        <v>490.72274134</v>
      </c>
      <c r="J36" s="20" t="n">
        <v>7.34218749</v>
      </c>
      <c r="K36" s="18" t="s">
        <v>404</v>
      </c>
      <c r="L36" s="20" t="s">
        <v>404</v>
      </c>
      <c r="M36" s="18" t="s">
        <v>404</v>
      </c>
      <c r="N36" s="20" t="s">
        <v>404</v>
      </c>
      <c r="O36" s="18" t="s">
        <v>404</v>
      </c>
      <c r="P36" s="20" t="s">
        <v>404</v>
      </c>
      <c r="Q36" s="18" t="s">
        <v>404</v>
      </c>
      <c r="R36" s="20" t="s">
        <v>404</v>
      </c>
      <c r="S36" s="18" t="n">
        <v>479.30441736</v>
      </c>
      <c r="T36" s="20" t="n">
        <v>8.14147485</v>
      </c>
    </row>
    <row r="37" spans="1:20">
      <c r="A37" s="15" t="s">
        <v>434</v>
      </c>
      <c r="B37" s="17" t="n">
        <v>5458</v>
      </c>
      <c r="C37" s="18">
        <f>(0.0/B37*100)</f>
        <v/>
      </c>
      <c r="D37" s="19" t="n">
        <v>5458</v>
      </c>
      <c r="E37" s="18" t="n">
        <v>497.3279837</v>
      </c>
      <c r="F37" s="20" t="n">
        <v>4.84786517</v>
      </c>
      <c r="G37" s="18" t="n">
        <v>505.04666469</v>
      </c>
      <c r="H37" s="20" t="n">
        <v>6.51607692</v>
      </c>
      <c r="I37" s="18" t="n">
        <v>498.45206381</v>
      </c>
      <c r="J37" s="20" t="n">
        <v>7.48538037</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498.4283177</v>
      </c>
      <c r="F38" s="20" t="n">
        <v>6.93595909</v>
      </c>
      <c r="G38" s="18" t="n">
        <v>497.57964211</v>
      </c>
      <c r="H38" s="20" t="n">
        <v>6.79141411</v>
      </c>
      <c r="I38" s="18" t="n">
        <v>482.26664665</v>
      </c>
      <c r="J38" s="20" t="n">
        <v>7.99523244</v>
      </c>
      <c r="K38" s="18" t="s">
        <v>404</v>
      </c>
      <c r="L38" s="20" t="s">
        <v>404</v>
      </c>
      <c r="M38" s="18" t="s">
        <v>404</v>
      </c>
      <c r="N38" s="20" t="s">
        <v>404</v>
      </c>
      <c r="O38" s="18" t="s">
        <v>404</v>
      </c>
      <c r="P38" s="20" t="s">
        <v>404</v>
      </c>
      <c r="Q38" s="18" t="s">
        <v>404</v>
      </c>
      <c r="R38" s="20" t="s">
        <v>404</v>
      </c>
      <c r="S38" s="18" t="n">
        <v>473.36626414</v>
      </c>
      <c r="T38" s="20" t="n">
        <v>8.23826495</v>
      </c>
    </row>
    <row r="39" spans="1:20">
      <c r="A39" s="15" t="s">
        <v>436</v>
      </c>
      <c r="B39" s="17" t="n">
        <v>5895</v>
      </c>
      <c r="C39" s="18">
        <f>(0.0/B39*100)</f>
        <v/>
      </c>
      <c r="D39" s="19" t="n">
        <v>5895</v>
      </c>
      <c r="E39" s="18" t="n">
        <v>426.03248984</v>
      </c>
      <c r="F39" s="20" t="n">
        <v>4.21222222</v>
      </c>
      <c r="G39" s="18" t="n">
        <v>447.64276428</v>
      </c>
      <c r="H39" s="20" t="n">
        <v>12.66244109</v>
      </c>
      <c r="I39" s="18" t="s">
        <v>404</v>
      </c>
      <c r="J39" s="20" t="s">
        <v>404</v>
      </c>
      <c r="K39" s="18" t="s">
        <v>404</v>
      </c>
      <c r="L39" s="20" t="s">
        <v>404</v>
      </c>
      <c r="M39" s="18" t="s">
        <v>404</v>
      </c>
      <c r="N39" s="20" t="s">
        <v>404</v>
      </c>
      <c r="O39" s="18" t="s">
        <v>404</v>
      </c>
      <c r="P39" s="20" t="s">
        <v>404</v>
      </c>
      <c r="Q39" s="18" t="s">
        <v>404</v>
      </c>
      <c r="R39" s="20" t="s">
        <v>404</v>
      </c>
      <c r="S39" s="18" t="n">
        <v>432.06686239</v>
      </c>
      <c r="T39" s="20" t="n">
        <v>10.69223422</v>
      </c>
    </row>
    <row r="40" spans="1:20">
      <c r="A40" s="15" t="s">
        <v>437</v>
      </c>
      <c r="B40" s="17" t="n">
        <v>14157</v>
      </c>
      <c r="C40" s="18">
        <f>(2978.0/B40*100)</f>
        <v/>
      </c>
      <c r="D40" s="19" t="n">
        <v>11179</v>
      </c>
      <c r="E40" s="18" t="n">
        <v>498.72836617</v>
      </c>
      <c r="F40" s="20" t="n">
        <v>5.1319455</v>
      </c>
      <c r="G40" s="18" t="n">
        <v>503.07638703</v>
      </c>
      <c r="H40" s="20" t="n">
        <v>5.02818455</v>
      </c>
      <c r="I40" s="18" t="n">
        <v>501.66999376</v>
      </c>
      <c r="J40" s="20" t="n">
        <v>13.2295714</v>
      </c>
      <c r="K40" s="18" t="s">
        <v>404</v>
      </c>
      <c r="L40" s="20" t="s">
        <v>404</v>
      </c>
      <c r="M40" s="18" t="s">
        <v>404</v>
      </c>
      <c r="N40" s="20" t="s">
        <v>404</v>
      </c>
      <c r="O40" s="18" t="s">
        <v>404</v>
      </c>
      <c r="P40" s="20" t="s">
        <v>404</v>
      </c>
      <c r="Q40" s="18" t="s">
        <v>404</v>
      </c>
      <c r="R40" s="20" t="s">
        <v>404</v>
      </c>
      <c r="S40" s="18" t="n">
        <v>490.76668138</v>
      </c>
      <c r="T40" s="20" t="n">
        <v>6.89414386</v>
      </c>
    </row>
    <row r="41" spans="1:20">
      <c r="A41" s="15" t="s">
        <v>438</v>
      </c>
      <c r="B41" s="17" t="n">
        <v>5712</v>
      </c>
      <c r="C41" s="18">
        <f>(99.0/B41*100)</f>
        <v/>
      </c>
      <c r="D41" s="19" t="n">
        <v>5613</v>
      </c>
      <c r="E41" s="18" t="n">
        <v>497.49950804</v>
      </c>
      <c r="F41" s="20" t="n">
        <v>3.96661004</v>
      </c>
      <c r="G41" s="18" t="n">
        <v>497.15938968</v>
      </c>
      <c r="H41" s="20" t="n">
        <v>11.09057147</v>
      </c>
      <c r="I41" s="18" t="n">
        <v>486.66984002</v>
      </c>
      <c r="J41" s="20" t="n">
        <v>7.85475964</v>
      </c>
      <c r="K41" s="18" t="s">
        <v>404</v>
      </c>
      <c r="L41" s="20" t="s">
        <v>404</v>
      </c>
      <c r="M41" s="18" t="s">
        <v>404</v>
      </c>
      <c r="N41" s="20" t="s">
        <v>404</v>
      </c>
      <c r="O41" s="18" t="s">
        <v>404</v>
      </c>
      <c r="P41" s="20" t="s">
        <v>404</v>
      </c>
      <c r="Q41" s="18" t="s">
        <v>404</v>
      </c>
      <c r="R41" s="20" t="s">
        <v>404</v>
      </c>
      <c r="S41" s="18" t="n">
        <v>501.56799466</v>
      </c>
      <c r="T41" s="20" t="n">
        <v>26.00538864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407.36665207</v>
      </c>
      <c r="F44" s="20" t="n">
        <v>7.78400683</v>
      </c>
      <c r="G44" s="18" t="n">
        <v>401.0111403</v>
      </c>
      <c r="H44" s="20" t="n">
        <v>4.54129649</v>
      </c>
      <c r="I44" s="18" t="s">
        <v>404</v>
      </c>
      <c r="J44" s="20" t="s">
        <v>404</v>
      </c>
      <c r="K44" s="18" t="s">
        <v>404</v>
      </c>
      <c r="L44" s="20" t="s">
        <v>404</v>
      </c>
      <c r="M44" s="18" t="s">
        <v>404</v>
      </c>
      <c r="N44" s="20" t="s">
        <v>404</v>
      </c>
      <c r="O44" s="18" t="s">
        <v>404</v>
      </c>
      <c r="P44" s="20" t="s">
        <v>404</v>
      </c>
      <c r="Q44" s="18" t="n">
        <v>498.65758795</v>
      </c>
      <c r="R44" s="20" t="n">
        <v>16.47504139</v>
      </c>
      <c r="S44" s="18" t="n">
        <v>439.88301246</v>
      </c>
      <c r="T44" s="20" t="n">
        <v>20.79327364</v>
      </c>
    </row>
    <row r="45" spans="1:20">
      <c r="A45" s="15" t="s">
        <v>442</v>
      </c>
      <c r="B45" s="17" t="n">
        <v>5519</v>
      </c>
      <c r="C45" s="18">
        <f>(0.0/B45*100)</f>
        <v/>
      </c>
      <c r="D45" s="19" t="n">
        <v>5519</v>
      </c>
      <c r="E45" s="18" t="n">
        <v>348.93816199</v>
      </c>
      <c r="F45" s="20" t="n">
        <v>3.3101606</v>
      </c>
      <c r="G45" s="18" t="n">
        <v>351.55536207</v>
      </c>
      <c r="H45" s="20" t="n">
        <v>8.24483631</v>
      </c>
      <c r="I45" s="18" t="n">
        <v>342.09326163</v>
      </c>
      <c r="J45" s="20" t="n">
        <v>12.41865473</v>
      </c>
      <c r="K45" s="18" t="s">
        <v>404</v>
      </c>
      <c r="L45" s="20" t="s">
        <v>404</v>
      </c>
      <c r="M45" s="18" t="s">
        <v>404</v>
      </c>
      <c r="N45" s="20" t="s">
        <v>404</v>
      </c>
      <c r="O45" s="18" t="s">
        <v>404</v>
      </c>
      <c r="P45" s="20" t="s">
        <v>404</v>
      </c>
      <c r="Q45" s="18" t="s">
        <v>404</v>
      </c>
      <c r="R45" s="20" t="s">
        <v>404</v>
      </c>
      <c r="S45" s="18" t="n">
        <v>368.17560773</v>
      </c>
      <c r="T45" s="20" t="n">
        <v>26.53005381</v>
      </c>
    </row>
    <row r="46" spans="1:20">
      <c r="A46" s="15" t="s">
        <v>443</v>
      </c>
      <c r="B46" s="17" t="n">
        <v>23141</v>
      </c>
      <c r="C46" s="18">
        <f>(4196.0/B46*100)</f>
        <v/>
      </c>
      <c r="D46" s="19" t="n">
        <v>18945</v>
      </c>
      <c r="E46" s="18" t="n">
        <v>417.42151065</v>
      </c>
      <c r="F46" s="20" t="n">
        <v>4.65025482</v>
      </c>
      <c r="G46" s="18" t="n">
        <v>412.84851888</v>
      </c>
      <c r="H46" s="20" t="n">
        <v>5.58103621</v>
      </c>
      <c r="I46" s="18" t="n">
        <v>394.6016711</v>
      </c>
      <c r="J46" s="20" t="n">
        <v>7.97812389</v>
      </c>
      <c r="K46" s="18" t="s">
        <v>404</v>
      </c>
      <c r="L46" s="20" t="s">
        <v>404</v>
      </c>
      <c r="M46" s="18" t="s">
        <v>404</v>
      </c>
      <c r="N46" s="20" t="s">
        <v>404</v>
      </c>
      <c r="O46" s="18" t="s">
        <v>404</v>
      </c>
      <c r="P46" s="20" t="s">
        <v>404</v>
      </c>
      <c r="Q46" s="18" t="s">
        <v>404</v>
      </c>
      <c r="R46" s="20" t="s">
        <v>404</v>
      </c>
      <c r="S46" s="18" t="n">
        <v>384.01123416</v>
      </c>
      <c r="T46" s="20" t="n">
        <v>12.56894342</v>
      </c>
    </row>
    <row r="47" spans="1:20">
      <c r="A47" s="15" t="s">
        <v>444</v>
      </c>
      <c r="B47" s="17" t="n">
        <v>5928</v>
      </c>
      <c r="C47" s="18">
        <f>(0.0/B47*100)</f>
        <v/>
      </c>
      <c r="D47" s="19" t="n">
        <v>5928</v>
      </c>
      <c r="E47" s="18" t="n">
        <v>426.19690895</v>
      </c>
      <c r="F47" s="20" t="n">
        <v>7.71766737</v>
      </c>
      <c r="G47" s="18" t="n">
        <v>435.27892258</v>
      </c>
      <c r="H47" s="20" t="n">
        <v>9.652426</v>
      </c>
      <c r="I47" s="18" t="n">
        <v>419.33832858</v>
      </c>
      <c r="J47" s="20" t="n">
        <v>67.35842579</v>
      </c>
      <c r="K47" s="18" t="s">
        <v>404</v>
      </c>
      <c r="L47" s="20" t="s">
        <v>404</v>
      </c>
      <c r="M47" s="18" t="s">
        <v>404</v>
      </c>
      <c r="N47" s="20" t="s">
        <v>404</v>
      </c>
      <c r="O47" s="18" t="s">
        <v>404</v>
      </c>
      <c r="P47" s="20" t="s">
        <v>404</v>
      </c>
      <c r="Q47" s="18" t="s">
        <v>404</v>
      </c>
      <c r="R47" s="20" t="s">
        <v>404</v>
      </c>
      <c r="S47" s="18" t="n">
        <v>497.74545396</v>
      </c>
      <c r="T47" s="20" t="n">
        <v>31.39315289</v>
      </c>
    </row>
    <row r="48" spans="1:20">
      <c r="A48" s="15" t="s">
        <v>445</v>
      </c>
      <c r="B48" s="17" t="n">
        <v>9841</v>
      </c>
      <c r="C48" s="18">
        <f>(40.0/B48*100)</f>
        <v/>
      </c>
      <c r="D48" s="19" t="n">
        <v>9801</v>
      </c>
      <c r="E48" s="18" t="n">
        <v>490.92275477</v>
      </c>
      <c r="F48" s="20" t="n">
        <v>10.63224903</v>
      </c>
      <c r="G48" s="18" t="n">
        <v>500.37678508</v>
      </c>
      <c r="H48" s="20" t="n">
        <v>7.69460278</v>
      </c>
      <c r="I48" s="18" t="n">
        <v>442.61534004</v>
      </c>
      <c r="J48" s="20" t="n">
        <v>17.55334046</v>
      </c>
      <c r="K48" s="18" t="s">
        <v>404</v>
      </c>
      <c r="L48" s="20" t="s">
        <v>404</v>
      </c>
      <c r="M48" s="18" t="s">
        <v>404</v>
      </c>
      <c r="N48" s="20" t="s">
        <v>404</v>
      </c>
      <c r="O48" s="18" t="s">
        <v>404</v>
      </c>
      <c r="P48" s="20" t="s">
        <v>404</v>
      </c>
      <c r="Q48" s="18" t="s">
        <v>404</v>
      </c>
      <c r="R48" s="20" t="s">
        <v>404</v>
      </c>
      <c r="S48" s="18" t="n">
        <v>655.70197267</v>
      </c>
      <c r="T48" s="20" t="n">
        <v>20.83101748</v>
      </c>
    </row>
    <row r="49" spans="1:20">
      <c r="A49" s="15" t="s">
        <v>446</v>
      </c>
      <c r="B49" s="17" t="n">
        <v>6349</v>
      </c>
      <c r="C49" s="18">
        <f>(52.0/B49*100)</f>
        <v/>
      </c>
      <c r="D49" s="19" t="n">
        <v>6297</v>
      </c>
      <c r="E49" s="18" t="n">
        <v>420.17867136</v>
      </c>
      <c r="F49" s="20" t="n">
        <v>6.0527275</v>
      </c>
      <c r="G49" s="18" t="n">
        <v>430.46282218</v>
      </c>
      <c r="H49" s="20" t="n">
        <v>5.02296325</v>
      </c>
      <c r="I49" s="18" t="n">
        <v>422.51935385</v>
      </c>
      <c r="J49" s="20" t="n">
        <v>12.76120254</v>
      </c>
      <c r="K49" s="18" t="s">
        <v>404</v>
      </c>
      <c r="L49" s="20" t="s">
        <v>404</v>
      </c>
      <c r="M49" s="18" t="s">
        <v>404</v>
      </c>
      <c r="N49" s="20" t="s">
        <v>404</v>
      </c>
      <c r="O49" s="18" t="s">
        <v>404</v>
      </c>
      <c r="P49" s="20" t="s">
        <v>404</v>
      </c>
      <c r="Q49" s="18" t="s">
        <v>404</v>
      </c>
      <c r="R49" s="20" t="s">
        <v>404</v>
      </c>
      <c r="S49" s="18" t="n">
        <v>423.92410444</v>
      </c>
      <c r="T49" s="20" t="n">
        <v>24.74596753</v>
      </c>
    </row>
    <row r="50" spans="1:20">
      <c r="A50" s="15" t="s">
        <v>447</v>
      </c>
      <c r="B50" s="17" t="n">
        <v>11795</v>
      </c>
      <c r="C50" s="18">
        <f>(1031.0/B50*100)</f>
        <v/>
      </c>
      <c r="D50" s="19" t="n">
        <v>10764</v>
      </c>
      <c r="E50" s="18" t="n">
        <v>418.07653374</v>
      </c>
      <c r="F50" s="20" t="n">
        <v>9.708129100000001</v>
      </c>
      <c r="G50" s="18" t="n">
        <v>432.19747579</v>
      </c>
      <c r="H50" s="20" t="n">
        <v>3.82380438</v>
      </c>
      <c r="I50" s="18" t="n">
        <v>398.04293643</v>
      </c>
      <c r="J50" s="20" t="n">
        <v>24.2516031</v>
      </c>
      <c r="K50" s="18" t="s">
        <v>404</v>
      </c>
      <c r="L50" s="20" t="s">
        <v>404</v>
      </c>
      <c r="M50" s="18" t="s">
        <v>404</v>
      </c>
      <c r="N50" s="20" t="s">
        <v>404</v>
      </c>
      <c r="O50" s="18" t="s">
        <v>404</v>
      </c>
      <c r="P50" s="20" t="s">
        <v>404</v>
      </c>
      <c r="Q50" s="18" t="s">
        <v>404</v>
      </c>
      <c r="R50" s="20" t="s">
        <v>404</v>
      </c>
      <c r="S50" s="18" t="n">
        <v>424.025068</v>
      </c>
      <c r="T50" s="20" t="n">
        <v>22.20793712</v>
      </c>
    </row>
    <row r="51" spans="1:20">
      <c r="A51" s="15" t="s">
        <v>448</v>
      </c>
      <c r="B51" s="17" t="n">
        <v>6866</v>
      </c>
      <c r="C51" s="18">
        <f>(0.0/B51*100)</f>
        <v/>
      </c>
      <c r="D51" s="19" t="n">
        <v>6866</v>
      </c>
      <c r="E51" s="18" t="n">
        <v>421.55640679</v>
      </c>
      <c r="F51" s="20" t="n">
        <v>3.90954918</v>
      </c>
      <c r="G51" s="18" t="n">
        <v>434.25609548</v>
      </c>
      <c r="H51" s="20" t="n">
        <v>5.77271758</v>
      </c>
      <c r="I51" s="18" t="n">
        <v>442.07730976</v>
      </c>
      <c r="J51" s="20" t="n">
        <v>14.61218059</v>
      </c>
      <c r="K51" s="18" t="s">
        <v>404</v>
      </c>
      <c r="L51" s="20" t="s">
        <v>404</v>
      </c>
      <c r="M51" s="18" t="s">
        <v>404</v>
      </c>
      <c r="N51" s="20" t="s">
        <v>404</v>
      </c>
      <c r="O51" s="18" t="s">
        <v>404</v>
      </c>
      <c r="P51" s="20" t="s">
        <v>404</v>
      </c>
      <c r="Q51" s="18" t="s">
        <v>404</v>
      </c>
      <c r="R51" s="20" t="s">
        <v>404</v>
      </c>
      <c r="S51" s="18" t="n">
        <v>442.14972893</v>
      </c>
      <c r="T51" s="20" t="n">
        <v>12.84583211</v>
      </c>
    </row>
    <row r="52" spans="1:20">
      <c r="A52" s="15" t="s">
        <v>449</v>
      </c>
      <c r="B52" s="17" t="n">
        <v>5809</v>
      </c>
      <c r="C52" s="18">
        <f>(0.0/B52*100)</f>
        <v/>
      </c>
      <c r="D52" s="19" t="n">
        <v>5809</v>
      </c>
      <c r="E52" s="18" t="n">
        <v>485.8578045</v>
      </c>
      <c r="F52" s="20" t="n">
        <v>7.3519259</v>
      </c>
      <c r="G52" s="18" t="n">
        <v>487.13145045</v>
      </c>
      <c r="H52" s="20" t="n">
        <v>4.95586237</v>
      </c>
      <c r="I52" s="18" t="n">
        <v>491.04734398</v>
      </c>
      <c r="J52" s="20" t="n">
        <v>14.50978014</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436.3539159</v>
      </c>
      <c r="F53" s="20" t="n">
        <v>1.97013451</v>
      </c>
      <c r="G53" s="18" t="n">
        <v>452.50585497</v>
      </c>
      <c r="H53" s="20" t="n">
        <v>2.59905091</v>
      </c>
      <c r="I53" s="18" t="n">
        <v>452.26082632</v>
      </c>
      <c r="J53" s="20" t="n">
        <v>6.5869643</v>
      </c>
      <c r="K53" s="18" t="s">
        <v>404</v>
      </c>
      <c r="L53" s="20" t="s">
        <v>404</v>
      </c>
      <c r="M53" s="18" t="s">
        <v>404</v>
      </c>
      <c r="N53" s="20" t="s">
        <v>404</v>
      </c>
      <c r="O53" s="18" t="s">
        <v>404</v>
      </c>
      <c r="P53" s="20" t="s">
        <v>404</v>
      </c>
      <c r="Q53" s="18" t="s">
        <v>404</v>
      </c>
      <c r="R53" s="20" t="s">
        <v>404</v>
      </c>
      <c r="S53" s="18" t="n">
        <v>317.77115472</v>
      </c>
      <c r="T53" s="20" t="n">
        <v>38.31500887</v>
      </c>
    </row>
    <row r="54" spans="1:20">
      <c r="A54" s="15" t="s">
        <v>451</v>
      </c>
      <c r="B54" s="17" t="n">
        <v>4740</v>
      </c>
      <c r="C54" s="18">
        <f>(199.0/B54*100)</f>
        <v/>
      </c>
      <c r="D54" s="19" t="n">
        <v>4541</v>
      </c>
      <c r="E54" s="18" t="n">
        <v>355.53590666</v>
      </c>
      <c r="F54" s="20" t="n">
        <v>6.15555547</v>
      </c>
      <c r="G54" s="18" t="n">
        <v>362.55822687</v>
      </c>
      <c r="H54" s="20" t="n">
        <v>5.78424303</v>
      </c>
      <c r="I54" s="18" t="n">
        <v>344.34861642</v>
      </c>
      <c r="J54" s="20" t="n">
        <v>8.736055240000001</v>
      </c>
      <c r="K54" s="18" t="s">
        <v>404</v>
      </c>
      <c r="L54" s="20" t="s">
        <v>404</v>
      </c>
      <c r="M54" s="18" t="s">
        <v>404</v>
      </c>
      <c r="N54" s="20" t="s">
        <v>404</v>
      </c>
      <c r="O54" s="18" t="s">
        <v>404</v>
      </c>
      <c r="P54" s="20" t="s">
        <v>404</v>
      </c>
      <c r="Q54" s="18" t="s">
        <v>404</v>
      </c>
      <c r="R54" s="20" t="s">
        <v>404</v>
      </c>
      <c r="S54" s="18" t="n">
        <v>329.94435873</v>
      </c>
      <c r="T54" s="20" t="n">
        <v>11.81350533</v>
      </c>
    </row>
    <row r="55" spans="1:20">
      <c r="A55" s="15" t="s">
        <v>452</v>
      </c>
      <c r="B55" s="17" t="n">
        <v>5316</v>
      </c>
      <c r="C55" s="18">
        <f>(43.0/B55*100)</f>
        <v/>
      </c>
      <c r="D55" s="19" t="n">
        <v>5273</v>
      </c>
      <c r="E55" s="18" t="n">
        <v>393.8377427</v>
      </c>
      <c r="F55" s="20" t="n">
        <v>6.6459236</v>
      </c>
      <c r="G55" s="18" t="n">
        <v>404.66467281</v>
      </c>
      <c r="H55" s="20" t="n">
        <v>3.61106856</v>
      </c>
      <c r="I55" s="18" t="n">
        <v>388.5603644</v>
      </c>
      <c r="J55" s="20" t="n">
        <v>25.49516339</v>
      </c>
      <c r="K55" s="18" t="s">
        <v>404</v>
      </c>
      <c r="L55" s="20" t="s">
        <v>404</v>
      </c>
      <c r="M55" s="18" t="s">
        <v>404</v>
      </c>
      <c r="N55" s="20" t="s">
        <v>404</v>
      </c>
      <c r="O55" s="18" t="s">
        <v>404</v>
      </c>
      <c r="P55" s="20" t="s">
        <v>404</v>
      </c>
      <c r="Q55" s="18" t="n">
        <v>398.34872728</v>
      </c>
      <c r="R55" s="20" t="n">
        <v>22.5153189</v>
      </c>
      <c r="S55" s="18" t="n">
        <v>393.94472044</v>
      </c>
      <c r="T55" s="20" t="n">
        <v>13.73954386</v>
      </c>
    </row>
    <row r="56" spans="1:20">
      <c r="A56" s="15" t="s">
        <v>453</v>
      </c>
      <c r="B56" s="17" t="n">
        <v>5359</v>
      </c>
      <c r="C56" s="18">
        <f>(0.0/B56*100)</f>
        <v/>
      </c>
      <c r="D56" s="19" t="n">
        <v>5359</v>
      </c>
      <c r="E56" s="18" t="n">
        <v>496.8516622</v>
      </c>
      <c r="F56" s="20" t="n">
        <v>11.50958385</v>
      </c>
      <c r="G56" s="18" t="n">
        <v>532.37580478</v>
      </c>
      <c r="H56" s="20" t="n">
        <v>3.53903146</v>
      </c>
      <c r="I56" s="18" t="n">
        <v>527.59758554</v>
      </c>
      <c r="J56" s="20" t="n">
        <v>31.18154035</v>
      </c>
      <c r="K56" s="18" t="s">
        <v>404</v>
      </c>
      <c r="L56" s="20" t="s">
        <v>404</v>
      </c>
      <c r="M56" s="18" t="s">
        <v>404</v>
      </c>
      <c r="N56" s="20" t="s">
        <v>404</v>
      </c>
      <c r="O56" s="18" t="s">
        <v>404</v>
      </c>
      <c r="P56" s="20" t="s">
        <v>404</v>
      </c>
      <c r="Q56" s="18" t="s">
        <v>404</v>
      </c>
      <c r="R56" s="20" t="s">
        <v>404</v>
      </c>
      <c r="S56" s="18" t="n">
        <v>531.4221516600001</v>
      </c>
      <c r="T56" s="20" t="n">
        <v>19.46389945</v>
      </c>
    </row>
    <row r="57" spans="1:20">
      <c r="A57" s="15" t="s">
        <v>454</v>
      </c>
      <c r="B57" s="17" t="n">
        <v>6513</v>
      </c>
      <c r="C57" s="18">
        <f>(0.0/B57*100)</f>
        <v/>
      </c>
      <c r="D57" s="19" t="n">
        <v>6513</v>
      </c>
      <c r="E57" s="18" t="n">
        <v>396.97692823</v>
      </c>
      <c r="F57" s="20" t="n">
        <v>4.69601503</v>
      </c>
      <c r="G57" s="18" t="n">
        <v>397.77454776</v>
      </c>
      <c r="H57" s="20" t="n">
        <v>5.05612371</v>
      </c>
      <c r="I57" s="18" t="n">
        <v>389.90186286</v>
      </c>
      <c r="J57" s="20" t="n">
        <v>12.79825338</v>
      </c>
      <c r="K57" s="18" t="s">
        <v>404</v>
      </c>
      <c r="L57" s="20" t="s">
        <v>404</v>
      </c>
      <c r="M57" s="18" t="s">
        <v>404</v>
      </c>
      <c r="N57" s="20" t="s">
        <v>404</v>
      </c>
      <c r="O57" s="18" t="s">
        <v>404</v>
      </c>
      <c r="P57" s="20" t="s">
        <v>404</v>
      </c>
      <c r="Q57" s="18" t="n">
        <v>385.6823402</v>
      </c>
      <c r="R57" s="20" t="n">
        <v>17.32526284</v>
      </c>
      <c r="S57" s="18" t="n">
        <v>412.44926694</v>
      </c>
      <c r="T57" s="20" t="n">
        <v>20.86437907</v>
      </c>
    </row>
    <row r="58" spans="1:20">
      <c r="A58" s="15" t="s">
        <v>455</v>
      </c>
      <c r="B58" s="17" t="n">
        <v>7267</v>
      </c>
      <c r="C58" s="18">
        <f>(0.0/B58*100)</f>
        <v/>
      </c>
      <c r="D58" s="19" t="n">
        <v>7267</v>
      </c>
      <c r="E58" s="18" t="n">
        <v>404.46973989</v>
      </c>
      <c r="F58" s="20" t="n">
        <v>4.33772339</v>
      </c>
      <c r="G58" s="18" t="n">
        <v>412.38838074</v>
      </c>
      <c r="H58" s="20" t="n">
        <v>6.56864329</v>
      </c>
      <c r="I58" s="18" t="n">
        <v>394.87738466</v>
      </c>
      <c r="J58" s="20" t="n">
        <v>30.59217696</v>
      </c>
      <c r="K58" s="18" t="s">
        <v>404</v>
      </c>
      <c r="L58" s="20" t="s">
        <v>404</v>
      </c>
      <c r="M58" s="18" t="s">
        <v>404</v>
      </c>
      <c r="N58" s="20" t="s">
        <v>404</v>
      </c>
      <c r="O58" s="18" t="s">
        <v>404</v>
      </c>
      <c r="P58" s="20" t="s">
        <v>404</v>
      </c>
      <c r="Q58" s="18" t="n">
        <v>436.04185608</v>
      </c>
      <c r="R58" s="20" t="n">
        <v>20.7208009</v>
      </c>
      <c r="S58" s="18" t="n">
        <v>443.94169918</v>
      </c>
      <c r="T58" s="20" t="n">
        <v>14.22943282</v>
      </c>
    </row>
    <row r="59" spans="1:20">
      <c r="A59" s="15" t="s">
        <v>456</v>
      </c>
      <c r="B59" s="17" t="n">
        <v>4826</v>
      </c>
      <c r="C59" s="18">
        <f>(0.0/B59*100)</f>
        <v/>
      </c>
      <c r="D59" s="19" t="n">
        <v>4826</v>
      </c>
      <c r="E59" s="18" t="n">
        <v>341.67755053</v>
      </c>
      <c r="F59" s="20" t="n">
        <v>1.93832084</v>
      </c>
      <c r="G59" s="18" t="n">
        <v>351.29200275</v>
      </c>
      <c r="H59" s="20" t="n">
        <v>2.73964826</v>
      </c>
      <c r="I59" s="18" t="n">
        <v>347.93460188</v>
      </c>
      <c r="J59" s="20" t="n">
        <v>6.50265494</v>
      </c>
      <c r="K59" s="18" t="s">
        <v>404</v>
      </c>
      <c r="L59" s="20" t="s">
        <v>404</v>
      </c>
      <c r="M59" s="18" t="s">
        <v>404</v>
      </c>
      <c r="N59" s="20" t="s">
        <v>404</v>
      </c>
      <c r="O59" s="18" t="s">
        <v>404</v>
      </c>
      <c r="P59" s="20" t="s">
        <v>404</v>
      </c>
      <c r="Q59" s="18" t="n">
        <v>410.93099649</v>
      </c>
      <c r="R59" s="20" t="n">
        <v>9.90963483</v>
      </c>
      <c r="S59" s="18" t="n">
        <v>296.74604135</v>
      </c>
      <c r="T59" s="20" t="n">
        <v>8.565655169999999</v>
      </c>
    </row>
    <row r="60" spans="1:20">
      <c r="A60" s="15" t="s">
        <v>457</v>
      </c>
      <c r="B60" s="17" t="n">
        <v>4546</v>
      </c>
      <c r="C60" s="18">
        <f>(0.0/B60*100)</f>
        <v/>
      </c>
      <c r="D60" s="19" t="n">
        <v>4546</v>
      </c>
      <c r="E60" s="18" t="n">
        <v>328.4532471</v>
      </c>
      <c r="F60" s="20" t="n">
        <v>8.281050649999999</v>
      </c>
      <c r="G60" s="18" t="n">
        <v>355.61366232</v>
      </c>
      <c r="H60" s="20" t="n">
        <v>6.85497448</v>
      </c>
      <c r="I60" s="18" t="n">
        <v>328.46631061</v>
      </c>
      <c r="J60" s="20" t="n">
        <v>33.40006141</v>
      </c>
      <c r="K60" s="18" t="s">
        <v>404</v>
      </c>
      <c r="L60" s="20" t="s">
        <v>404</v>
      </c>
      <c r="M60" s="18" t="s">
        <v>404</v>
      </c>
      <c r="N60" s="20" t="s">
        <v>404</v>
      </c>
      <c r="O60" s="18" t="s">
        <v>404</v>
      </c>
      <c r="P60" s="20" t="s">
        <v>404</v>
      </c>
      <c r="Q60" s="18" t="n">
        <v>278.0483604</v>
      </c>
      <c r="R60" s="20" t="n">
        <v>14.02090512</v>
      </c>
      <c r="S60" s="18" t="n">
        <v>359.22005007</v>
      </c>
      <c r="T60" s="20" t="n">
        <v>20.68386141</v>
      </c>
    </row>
    <row r="61" spans="1:20">
      <c r="A61" s="15" t="s">
        <v>458</v>
      </c>
      <c r="B61" s="17" t="n">
        <v>6525</v>
      </c>
      <c r="C61" s="18">
        <f>(0.0/B61*100)</f>
        <v/>
      </c>
      <c r="D61" s="19" t="n">
        <v>6525</v>
      </c>
      <c r="E61" s="18" t="n">
        <v>460.79782803</v>
      </c>
      <c r="F61" s="20" t="n">
        <v>7.45379999</v>
      </c>
      <c r="G61" s="18" t="n">
        <v>476.09405105</v>
      </c>
      <c r="H61" s="20" t="n">
        <v>3.56911204</v>
      </c>
      <c r="I61" s="18" t="n">
        <v>471.0434465</v>
      </c>
      <c r="J61" s="20" t="n">
        <v>9.43136215</v>
      </c>
      <c r="K61" s="18" t="s">
        <v>404</v>
      </c>
      <c r="L61" s="20" t="s">
        <v>404</v>
      </c>
      <c r="M61" s="18" t="s">
        <v>404</v>
      </c>
      <c r="N61" s="20" t="s">
        <v>404</v>
      </c>
      <c r="O61" s="18" t="s">
        <v>404</v>
      </c>
      <c r="P61" s="20" t="s">
        <v>404</v>
      </c>
      <c r="Q61" s="18" t="s">
        <v>404</v>
      </c>
      <c r="R61" s="20" t="s">
        <v>404</v>
      </c>
      <c r="S61" s="18" t="n">
        <v>428.51170133</v>
      </c>
      <c r="T61" s="20" t="n">
        <v>10.09713364</v>
      </c>
    </row>
    <row r="62" spans="1:20">
      <c r="A62" s="15" t="s">
        <v>459</v>
      </c>
      <c r="B62" s="17" t="n">
        <v>4476</v>
      </c>
      <c r="C62" s="18">
        <f>(0.0/B62*100)</f>
        <v/>
      </c>
      <c r="D62" s="19" t="n">
        <v>4476</v>
      </c>
      <c r="E62" s="18" t="n">
        <v>522.16544623</v>
      </c>
      <c r="F62" s="20" t="n">
        <v>10.0226429</v>
      </c>
      <c r="G62" s="18" t="n">
        <v>508.51178222</v>
      </c>
      <c r="H62" s="20" t="n">
        <v>1.29192419</v>
      </c>
      <c r="I62" s="18" t="s">
        <v>404</v>
      </c>
      <c r="J62" s="20" t="s">
        <v>404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347.47016869</v>
      </c>
      <c r="F63" s="20" t="n">
        <v>1.73968822</v>
      </c>
      <c r="G63" s="18" t="n">
        <v>345.7434579</v>
      </c>
      <c r="H63" s="20" t="n">
        <v>2.47133753</v>
      </c>
      <c r="I63" s="18" t="n">
        <v>384.48606293</v>
      </c>
      <c r="J63" s="20" t="n">
        <v>7.58915412</v>
      </c>
      <c r="K63" s="18" t="s">
        <v>404</v>
      </c>
      <c r="L63" s="20" t="s">
        <v>404</v>
      </c>
      <c r="M63" s="18" t="s">
        <v>404</v>
      </c>
      <c r="N63" s="20" t="s">
        <v>404</v>
      </c>
      <c r="O63" s="18" t="s">
        <v>404</v>
      </c>
      <c r="P63" s="20" t="s">
        <v>404</v>
      </c>
      <c r="Q63" s="18" t="n">
        <v>372.5687939</v>
      </c>
      <c r="R63" s="20" t="n">
        <v>14.61017673</v>
      </c>
      <c r="S63" s="18" t="n">
        <v>374.40128814</v>
      </c>
      <c r="T63" s="20" t="n">
        <v>6.14196951</v>
      </c>
    </row>
    <row r="64" spans="1:20">
      <c r="A64" s="15" t="s">
        <v>461</v>
      </c>
      <c r="B64" s="17" t="n">
        <v>3634</v>
      </c>
      <c r="C64" s="18">
        <f>(27.0/B64*100)</f>
        <v/>
      </c>
      <c r="D64" s="19" t="n">
        <v>3607</v>
      </c>
      <c r="E64" s="18" t="n">
        <v>412.62023563</v>
      </c>
      <c r="F64" s="20" t="n">
        <v>2.67310613</v>
      </c>
      <c r="G64" s="18" t="n">
        <v>483.43196814</v>
      </c>
      <c r="H64" s="20" t="n">
        <v>2.5328208</v>
      </c>
      <c r="I64" s="18" t="n">
        <v>483.46554321</v>
      </c>
      <c r="J64" s="20" t="n">
        <v>8.10570266</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418.27479973</v>
      </c>
      <c r="F65" s="20" t="n">
        <v>4.63877235</v>
      </c>
      <c r="G65" s="18" t="n">
        <v>414.20307061</v>
      </c>
      <c r="H65" s="20" t="n">
        <v>3.9469961</v>
      </c>
      <c r="I65" s="18" t="n">
        <v>400.60494687</v>
      </c>
      <c r="J65" s="20" t="n">
        <v>9.484569329999999</v>
      </c>
      <c r="K65" s="18" t="s">
        <v>404</v>
      </c>
      <c r="L65" s="20" t="s">
        <v>404</v>
      </c>
      <c r="M65" s="18" t="s">
        <v>404</v>
      </c>
      <c r="N65" s="20" t="s">
        <v>404</v>
      </c>
      <c r="O65" s="18" t="n">
        <v>417.10216495</v>
      </c>
      <c r="P65" s="20" t="n">
        <v>14.59530293</v>
      </c>
      <c r="Q65" s="18" t="n">
        <v>467.66904286</v>
      </c>
      <c r="R65" s="20" t="n">
        <v>10.09119102</v>
      </c>
      <c r="S65" s="18" t="n">
        <v>433.32182091</v>
      </c>
      <c r="T65" s="20" t="n">
        <v>35.98784075</v>
      </c>
    </row>
    <row r="66" spans="1:20">
      <c r="A66" s="15" t="s">
        <v>463</v>
      </c>
      <c r="B66" s="17" t="n">
        <v>5665</v>
      </c>
      <c r="C66" s="18">
        <f>(0.0/B66*100)</f>
        <v/>
      </c>
      <c r="D66" s="19" t="n">
        <v>5665</v>
      </c>
      <c r="E66" s="18" t="n">
        <v>410.67992564</v>
      </c>
      <c r="F66" s="20" t="n">
        <v>2.3036304</v>
      </c>
      <c r="G66" s="18" t="n">
        <v>441.1596627</v>
      </c>
      <c r="H66" s="20" t="n">
        <v>1.99835459</v>
      </c>
      <c r="I66" s="18" t="n">
        <v>449.00982955</v>
      </c>
      <c r="J66" s="20" t="n">
        <v>6.49328936</v>
      </c>
      <c r="K66" s="18" t="s">
        <v>404</v>
      </c>
      <c r="L66" s="20" t="s">
        <v>404</v>
      </c>
      <c r="M66" s="18" t="s">
        <v>404</v>
      </c>
      <c r="N66" s="20" t="s">
        <v>404</v>
      </c>
      <c r="O66" s="18" t="s">
        <v>404</v>
      </c>
      <c r="P66" s="20" t="s">
        <v>404</v>
      </c>
      <c r="Q66" s="18" t="s">
        <v>404</v>
      </c>
      <c r="R66" s="20" t="s">
        <v>404</v>
      </c>
      <c r="S66" s="18" t="n">
        <v>406.7937</v>
      </c>
      <c r="T66" s="20" t="n">
        <v>11.36449601</v>
      </c>
    </row>
    <row r="67" spans="1:20">
      <c r="A67" s="15" t="s">
        <v>464</v>
      </c>
      <c r="B67" s="17" t="n">
        <v>6971</v>
      </c>
      <c r="C67" s="18">
        <f>(0.0/B67*100)</f>
        <v/>
      </c>
      <c r="D67" s="19" t="n">
        <v>6971</v>
      </c>
      <c r="E67" s="18" t="n">
        <v>389.26667548</v>
      </c>
      <c r="F67" s="20" t="n">
        <v>7.48506835</v>
      </c>
      <c r="G67" s="18" t="n">
        <v>404.86859464</v>
      </c>
      <c r="H67" s="20" t="n">
        <v>4.26828422</v>
      </c>
      <c r="I67" s="18" t="n">
        <v>380.8575237</v>
      </c>
      <c r="J67" s="20" t="n">
        <v>10.45621366</v>
      </c>
      <c r="K67" s="18" t="s">
        <v>404</v>
      </c>
      <c r="L67" s="20" t="s">
        <v>404</v>
      </c>
      <c r="M67" s="18" t="s">
        <v>404</v>
      </c>
      <c r="N67" s="20" t="s">
        <v>404</v>
      </c>
      <c r="O67" s="18" t="s">
        <v>404</v>
      </c>
      <c r="P67" s="20" t="s">
        <v>404</v>
      </c>
      <c r="Q67" s="18" t="s">
        <v>404</v>
      </c>
      <c r="R67" s="20" t="s">
        <v>404</v>
      </c>
      <c r="S67" s="18" t="n">
        <v>304.11773659</v>
      </c>
      <c r="T67" s="20" t="n">
        <v>22.51084312</v>
      </c>
    </row>
    <row r="68" spans="1:20">
      <c r="A68" s="15" t="s">
        <v>465</v>
      </c>
      <c r="B68" s="17" t="n">
        <v>12083</v>
      </c>
      <c r="C68" s="18">
        <f>(0.0/B68*100)</f>
        <v/>
      </c>
      <c r="D68" s="19" t="n">
        <v>12083</v>
      </c>
      <c r="E68" s="18" t="n">
        <v>381.3169001</v>
      </c>
      <c r="F68" s="20" t="n">
        <v>1.16904053</v>
      </c>
      <c r="G68" s="18" t="n">
        <v>430.84450491</v>
      </c>
      <c r="H68" s="20" t="n">
        <v>1.69845648</v>
      </c>
      <c r="I68" s="18" t="n">
        <v>303.1462</v>
      </c>
      <c r="J68" s="20" t="n">
        <v>53.36128873</v>
      </c>
      <c r="K68" s="18" t="s">
        <v>404</v>
      </c>
      <c r="L68" s="20" t="s">
        <v>404</v>
      </c>
      <c r="M68" s="18" t="s">
        <v>404</v>
      </c>
      <c r="N68" s="20" t="s">
        <v>404</v>
      </c>
      <c r="O68" s="18" t="s">
        <v>404</v>
      </c>
      <c r="P68" s="20" t="s">
        <v>404</v>
      </c>
      <c r="Q68" s="18" t="s">
        <v>404</v>
      </c>
      <c r="R68" s="20" t="s">
        <v>404</v>
      </c>
      <c r="S68" s="18" t="n">
        <v>414.61141094</v>
      </c>
      <c r="T68" s="20" t="n">
        <v>11.67435081</v>
      </c>
    </row>
    <row r="69" spans="1:20">
      <c r="A69" s="15" t="s">
        <v>466</v>
      </c>
      <c r="B69" s="17" t="n">
        <v>4876</v>
      </c>
      <c r="C69" s="18">
        <f>(0.0/B69*100)</f>
        <v/>
      </c>
      <c r="D69" s="19" t="n">
        <v>4876</v>
      </c>
      <c r="E69" s="18" t="n">
        <v>434.75375587</v>
      </c>
      <c r="F69" s="20" t="n">
        <v>5.77511167</v>
      </c>
      <c r="G69" s="18" t="n">
        <v>431.99823725</v>
      </c>
      <c r="H69" s="20" t="n">
        <v>6.7963705</v>
      </c>
      <c r="I69" s="18" t="s">
        <v>404</v>
      </c>
      <c r="J69" s="20" t="s">
        <v>404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495.86636768</v>
      </c>
      <c r="F70" s="20" t="n">
        <v>4.5065169</v>
      </c>
      <c r="G70" s="18" t="n">
        <v>493.71733378</v>
      </c>
      <c r="H70" s="20" t="n">
        <v>4.26692834</v>
      </c>
      <c r="I70" s="18" t="n">
        <v>453.05984332</v>
      </c>
      <c r="J70" s="20" t="n">
        <v>18.05214246</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534.96908003</v>
      </c>
      <c r="F71" s="20" t="n">
        <v>2.03730605</v>
      </c>
      <c r="G71" s="18" t="n">
        <v>533.24752633</v>
      </c>
      <c r="H71" s="20" t="n">
        <v>3.0280315</v>
      </c>
      <c r="I71" s="18" t="s">
        <v>404</v>
      </c>
      <c r="J71" s="20" t="s">
        <v>404</v>
      </c>
      <c r="K71" s="18" t="s">
        <v>404</v>
      </c>
      <c r="L71" s="20" t="s">
        <v>404</v>
      </c>
      <c r="M71" s="18" t="s">
        <v>404</v>
      </c>
      <c r="N71" s="20" t="s">
        <v>404</v>
      </c>
      <c r="O71" s="18" t="s">
        <v>404</v>
      </c>
      <c r="P71" s="20" t="s">
        <v>404</v>
      </c>
      <c r="Q71" s="18" t="s">
        <v>404</v>
      </c>
      <c r="R71" s="20" t="s">
        <v>404</v>
      </c>
      <c r="S71" s="18" t="n">
        <v>655.10121367</v>
      </c>
      <c r="T71" s="20" t="n">
        <v>15.84748952</v>
      </c>
    </row>
    <row r="72" spans="1:20">
      <c r="A72" s="15" t="s">
        <v>469</v>
      </c>
      <c r="B72" s="17" t="n">
        <v>7708</v>
      </c>
      <c r="C72" s="18">
        <f>(0.0/B72*100)</f>
        <v/>
      </c>
      <c r="D72" s="19" t="n">
        <v>7708</v>
      </c>
      <c r="E72" s="18" t="n">
        <v>488.06585042</v>
      </c>
      <c r="F72" s="20" t="n">
        <v>5.23357514</v>
      </c>
      <c r="G72" s="18" t="n">
        <v>503.71256998</v>
      </c>
      <c r="H72" s="20" t="n">
        <v>4.48066511</v>
      </c>
      <c r="I72" s="18" t="n">
        <v>486.36086574</v>
      </c>
      <c r="J72" s="20" t="n">
        <v>10.4433042</v>
      </c>
      <c r="K72" s="18" t="s">
        <v>404</v>
      </c>
      <c r="L72" s="20" t="s">
        <v>404</v>
      </c>
      <c r="M72" s="18" t="s">
        <v>404</v>
      </c>
      <c r="N72" s="20" t="s">
        <v>404</v>
      </c>
      <c r="O72" s="18" t="s">
        <v>404</v>
      </c>
      <c r="P72" s="20" t="s">
        <v>404</v>
      </c>
      <c r="Q72" s="18" t="s">
        <v>404</v>
      </c>
      <c r="R72" s="20" t="s">
        <v>404</v>
      </c>
      <c r="S72" s="18" t="n">
        <v>522.8653609</v>
      </c>
      <c r="T72" s="20" t="n">
        <v>50.97240626</v>
      </c>
    </row>
    <row r="73" spans="1:20">
      <c r="A73" s="15" t="s">
        <v>470</v>
      </c>
      <c r="B73" s="17" t="n">
        <v>8249</v>
      </c>
      <c r="C73" s="18">
        <f>(0.0/B73*100)</f>
        <v/>
      </c>
      <c r="D73" s="19" t="n">
        <v>8249</v>
      </c>
      <c r="E73" s="18" t="n">
        <v>407.91637409</v>
      </c>
      <c r="F73" s="20" t="n">
        <v>4.77023443</v>
      </c>
      <c r="G73" s="18" t="n">
        <v>409.35869102</v>
      </c>
      <c r="H73" s="20" t="n">
        <v>4.77809803</v>
      </c>
      <c r="I73" s="18" t="s">
        <v>404</v>
      </c>
      <c r="J73" s="20" t="s">
        <v>404</v>
      </c>
      <c r="K73" s="18" t="s">
        <v>404</v>
      </c>
      <c r="L73" s="20" t="s">
        <v>404</v>
      </c>
      <c r="M73" s="18" t="s">
        <v>404</v>
      </c>
      <c r="N73" s="20" t="s">
        <v>404</v>
      </c>
      <c r="O73" s="18" t="s">
        <v>404</v>
      </c>
      <c r="P73" s="20" t="s">
        <v>404</v>
      </c>
      <c r="Q73" s="18" t="s">
        <v>404</v>
      </c>
      <c r="R73" s="20" t="s">
        <v>404</v>
      </c>
      <c r="S73" s="18" t="n">
        <v>429.26078406</v>
      </c>
      <c r="T73" s="20" t="n">
        <v>17.5808994</v>
      </c>
    </row>
    <row r="74" spans="1:20">
      <c r="A74" s="15" t="s">
        <v>471</v>
      </c>
      <c r="B74" s="17" t="n">
        <v>4692</v>
      </c>
      <c r="C74" s="18">
        <f>(484.0/B74*100)</f>
        <v/>
      </c>
      <c r="D74" s="19" t="n">
        <v>4208</v>
      </c>
      <c r="E74" s="18" t="n">
        <v>413.9243234</v>
      </c>
      <c r="F74" s="20" t="n">
        <v>2.18606879</v>
      </c>
      <c r="G74" s="18" t="n">
        <v>442.75041698</v>
      </c>
      <c r="H74" s="20" t="n">
        <v>2.3443935</v>
      </c>
      <c r="I74" s="18" t="n">
        <v>336.34108743</v>
      </c>
      <c r="J74" s="20" t="n">
        <v>8.92523473</v>
      </c>
      <c r="K74" s="18" t="s">
        <v>404</v>
      </c>
      <c r="L74" s="20" t="s">
        <v>404</v>
      </c>
      <c r="M74" s="18" t="s">
        <v>404</v>
      </c>
      <c r="N74" s="20" t="s">
        <v>404</v>
      </c>
      <c r="O74" s="18" t="s">
        <v>404</v>
      </c>
      <c r="P74" s="20" t="s">
        <v>404</v>
      </c>
      <c r="Q74" s="18" t="n">
        <v>369.05119688</v>
      </c>
      <c r="R74" s="20" t="n">
        <v>6.29851717</v>
      </c>
      <c r="S74" s="18" t="n">
        <v>392.79731561</v>
      </c>
      <c r="T74" s="20" t="n">
        <v>7.02014377</v>
      </c>
    </row>
    <row r="75" spans="1:20">
      <c r="A75" s="15" t="s">
        <v>472</v>
      </c>
      <c r="B75" s="17" t="n">
        <v>5375</v>
      </c>
      <c r="C75" s="18">
        <f>(483.0/B75*100)</f>
        <v/>
      </c>
      <c r="D75" s="19" t="n">
        <v>4892</v>
      </c>
      <c r="E75" s="18" t="n">
        <v>366.30513515</v>
      </c>
      <c r="F75" s="20" t="n">
        <v>4.23722341</v>
      </c>
      <c r="G75" s="18" t="n">
        <v>352.42243816</v>
      </c>
      <c r="H75" s="20" t="n">
        <v>8.60854616</v>
      </c>
      <c r="I75" s="18" t="n">
        <v>356.73555404</v>
      </c>
      <c r="J75" s="20" t="n">
        <v>28.04022985</v>
      </c>
      <c r="K75" s="18" t="s">
        <v>404</v>
      </c>
      <c r="L75" s="20" t="s">
        <v>404</v>
      </c>
      <c r="M75" s="18" t="s">
        <v>404</v>
      </c>
      <c r="N75" s="20" t="s">
        <v>404</v>
      </c>
      <c r="O75" s="18" t="s">
        <v>404</v>
      </c>
      <c r="P75" s="20" t="s">
        <v>404</v>
      </c>
      <c r="Q75" s="18" t="s">
        <v>404</v>
      </c>
      <c r="R75" s="20" t="s">
        <v>404</v>
      </c>
      <c r="S75" s="18" t="n">
        <v>356.41228638</v>
      </c>
      <c r="T75" s="20" t="n">
        <v>16.40696605</v>
      </c>
    </row>
    <row r="76" spans="1:20">
      <c r="A76" s="15" t="s">
        <v>473</v>
      </c>
      <c r="B76" s="17" t="n">
        <v>14167</v>
      </c>
      <c r="C76" s="18">
        <f>(1400.0/B76*100)</f>
        <v/>
      </c>
      <c r="D76" s="19" t="n">
        <v>12767</v>
      </c>
      <c r="E76" s="18" t="n">
        <v>424.50580752</v>
      </c>
      <c r="F76" s="20" t="n">
        <v>3.76136558</v>
      </c>
      <c r="G76" s="18" t="n">
        <v>459.43336872</v>
      </c>
      <c r="H76" s="20" t="n">
        <v>6.58602921</v>
      </c>
      <c r="I76" s="18" t="n">
        <v>529.10941956</v>
      </c>
      <c r="J76" s="20" t="n">
        <v>19.48407204</v>
      </c>
      <c r="K76" s="18" t="s">
        <v>404</v>
      </c>
      <c r="L76" s="20" t="s">
        <v>404</v>
      </c>
      <c r="M76" s="18" t="s">
        <v>404</v>
      </c>
      <c r="N76" s="20" t="s">
        <v>404</v>
      </c>
      <c r="O76" s="18" t="s">
        <v>404</v>
      </c>
      <c r="P76" s="20" t="s">
        <v>404</v>
      </c>
      <c r="Q76" s="18" t="s">
        <v>404</v>
      </c>
      <c r="R76" s="20" t="s">
        <v>404</v>
      </c>
      <c r="S76" s="18" t="n">
        <v>435.53850798</v>
      </c>
      <c r="T76" s="20" t="n">
        <v>10.73110913</v>
      </c>
    </row>
    <row r="77" spans="1:20">
      <c r="A77" s="15" t="s">
        <v>474</v>
      </c>
      <c r="B77" s="17" t="n">
        <v>6062</v>
      </c>
      <c r="C77" s="18">
        <f>(0.0/B77*100)</f>
        <v/>
      </c>
      <c r="D77" s="19" t="n">
        <v>6062</v>
      </c>
      <c r="E77" s="18" t="n">
        <v>432.90303386</v>
      </c>
      <c r="F77" s="20" t="n">
        <v>3.87440269</v>
      </c>
      <c r="G77" s="18" t="n">
        <v>440.80385953</v>
      </c>
      <c r="H77" s="20" t="n">
        <v>6.60915457</v>
      </c>
      <c r="I77" s="18" t="n">
        <v>467.58449322</v>
      </c>
      <c r="J77" s="20" t="n">
        <v>23.1579484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481.97031954</v>
      </c>
      <c r="F78" s="20" t="n">
        <v>5.16900803</v>
      </c>
      <c r="G78" s="18" t="n">
        <v>494.91069861</v>
      </c>
      <c r="H78" s="20" t="n">
        <v>6.11202727</v>
      </c>
      <c r="I78" s="18" t="n">
        <v>474.38723097</v>
      </c>
      <c r="J78" s="20" t="n">
        <v>15.92652212</v>
      </c>
      <c r="K78" s="18" t="s">
        <v>404</v>
      </c>
      <c r="L78" s="20" t="s">
        <v>404</v>
      </c>
      <c r="M78" s="18" t="s">
        <v>404</v>
      </c>
      <c r="N78" s="20" t="s">
        <v>404</v>
      </c>
      <c r="O78" s="18" t="s">
        <v>404</v>
      </c>
      <c r="P78" s="20" t="s">
        <v>404</v>
      </c>
      <c r="Q78" s="18" t="s">
        <v>404</v>
      </c>
      <c r="R78" s="20" t="s">
        <v>404</v>
      </c>
      <c r="S78" s="18" t="n">
        <v>452.44014113</v>
      </c>
      <c r="T78" s="20" t="n">
        <v>5.79000602</v>
      </c>
    </row>
    <row customHeight="1" ht="25" r="79" spans="1:20">
      <c r="A79" s="15" t="s">
        <v>476</v>
      </c>
      <c r="B79" s="17" t="n">
        <v>1657</v>
      </c>
      <c r="C79" s="18">
        <f>(21.0/B79*100)</f>
        <v/>
      </c>
      <c r="D79" s="19" t="n">
        <v>1636</v>
      </c>
      <c r="E79" s="18" t="n">
        <v>428.55649498</v>
      </c>
      <c r="F79" s="20" t="n">
        <v>10.64344778</v>
      </c>
      <c r="G79" s="18" t="n">
        <v>493.94738952</v>
      </c>
      <c r="H79" s="20" t="n">
        <v>10.19733136</v>
      </c>
      <c r="I79" s="18" t="n">
        <v>488.20045373</v>
      </c>
      <c r="J79" s="20" t="n">
        <v>17.25061115</v>
      </c>
      <c r="K79" s="18" t="s">
        <v>404</v>
      </c>
      <c r="L79" s="20" t="s">
        <v>404</v>
      </c>
      <c r="M79" s="18" t="s">
        <v>404</v>
      </c>
      <c r="N79" s="20" t="s">
        <v>404</v>
      </c>
      <c r="O79" s="18" t="s">
        <v>404</v>
      </c>
      <c r="P79" s="20" t="s">
        <v>404</v>
      </c>
      <c r="Q79" s="18" t="s">
        <v>404</v>
      </c>
      <c r="R79" s="20" t="s">
        <v>404</v>
      </c>
      <c r="S79" s="18" t="n">
        <v>379.35984192</v>
      </c>
      <c r="T79" s="20" t="n">
        <v>27.70886707</v>
      </c>
    </row>
    <row r="80" spans="1:20">
      <c r="A80" s="15" t="s">
        <v>477</v>
      </c>
      <c r="B80" s="17" t="n">
        <v>7841</v>
      </c>
      <c r="C80" s="18">
        <f>(0.0/B80*100)</f>
        <v/>
      </c>
      <c r="D80" s="19" t="n">
        <v>7841</v>
      </c>
      <c r="E80" s="18" t="n">
        <v>429.20309854</v>
      </c>
      <c r="F80" s="20" t="n">
        <v>4.95685504</v>
      </c>
      <c r="G80" s="18" t="n">
        <v>424.88593302</v>
      </c>
      <c r="H80" s="20" t="n">
        <v>5.16688266</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426.70169014</v>
      </c>
      <c r="F81" s="20" t="n">
        <v>4.16889907</v>
      </c>
      <c r="G81" s="18" t="n">
        <v>437.11937362</v>
      </c>
      <c r="H81" s="20" t="n">
        <v>5.94506321</v>
      </c>
      <c r="I81" s="18" t="s">
        <v>404</v>
      </c>
      <c r="J81" s="20" t="s">
        <v>404</v>
      </c>
      <c r="K81" s="18" t="s">
        <v>404</v>
      </c>
      <c r="L81" s="20" t="s">
        <v>404</v>
      </c>
      <c r="M81" s="18" t="s">
        <v>404</v>
      </c>
      <c r="N81" s="20" t="s">
        <v>404</v>
      </c>
      <c r="O81" s="18" t="s">
        <v>404</v>
      </c>
      <c r="P81" s="20" t="s">
        <v>404</v>
      </c>
      <c r="Q81" s="18" t="s">
        <v>404</v>
      </c>
      <c r="R81" s="20" t="s">
        <v>404</v>
      </c>
      <c r="S81" s="18" t="n">
        <v>431.715613</v>
      </c>
      <c r="T81" s="20" t="n">
        <v>13.41981596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684</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511.38676664</v>
      </c>
      <c r="F7" s="20" t="n">
        <v>9.056233349999999</v>
      </c>
      <c r="G7" s="18" t="n">
        <v>506.11443339</v>
      </c>
      <c r="H7" s="20" t="n">
        <v>2.48962867</v>
      </c>
      <c r="I7" s="18" t="n">
        <v>491.99627745</v>
      </c>
      <c r="J7" s="20" t="n">
        <v>5.43717575</v>
      </c>
      <c r="K7" s="18" t="s">
        <v>404</v>
      </c>
      <c r="L7" s="20" t="s">
        <v>404</v>
      </c>
      <c r="M7" s="18" t="s">
        <v>404</v>
      </c>
      <c r="N7" s="20" t="s">
        <v>404</v>
      </c>
      <c r="O7" s="18" t="s">
        <v>404</v>
      </c>
      <c r="P7" s="20" t="s">
        <v>404</v>
      </c>
      <c r="Q7" s="18" t="s">
        <v>404</v>
      </c>
      <c r="R7" s="20" t="s">
        <v>404</v>
      </c>
      <c r="S7" s="18" t="n">
        <v>493.8394262</v>
      </c>
      <c r="T7" s="20" t="n">
        <v>7.59693741</v>
      </c>
    </row>
    <row r="8" spans="1:20">
      <c r="A8" s="15" t="s">
        <v>405</v>
      </c>
      <c r="B8" s="17" t="n">
        <v>7007</v>
      </c>
      <c r="C8" s="18">
        <f>(0.0/B8*100)</f>
        <v/>
      </c>
      <c r="D8" s="19" t="n">
        <v>7007</v>
      </c>
      <c r="E8" s="18" t="n">
        <v>469.15028704</v>
      </c>
      <c r="F8" s="20" t="n">
        <v>9.398409490000001</v>
      </c>
      <c r="G8" s="18" t="n">
        <v>494.8946523</v>
      </c>
      <c r="H8" s="20" t="n">
        <v>4.72872678</v>
      </c>
      <c r="I8" s="18" t="n">
        <v>463.56879832</v>
      </c>
      <c r="J8" s="20" t="n">
        <v>17.86898523</v>
      </c>
      <c r="K8" s="18" t="s">
        <v>404</v>
      </c>
      <c r="L8" s="20" t="s">
        <v>404</v>
      </c>
      <c r="M8" s="18" t="s">
        <v>404</v>
      </c>
      <c r="N8" s="20" t="s">
        <v>404</v>
      </c>
      <c r="O8" s="18" t="s">
        <v>404</v>
      </c>
      <c r="P8" s="20" t="s">
        <v>404</v>
      </c>
      <c r="Q8" s="18" t="s">
        <v>404</v>
      </c>
      <c r="R8" s="20" t="s">
        <v>404</v>
      </c>
      <c r="S8" s="18" t="n">
        <v>473.18707518</v>
      </c>
      <c r="T8" s="20" t="n">
        <v>16.58721628</v>
      </c>
    </row>
    <row r="9" spans="1:20">
      <c r="A9" s="15" t="s">
        <v>406</v>
      </c>
      <c r="B9" s="17" t="n">
        <v>9651</v>
      </c>
      <c r="C9" s="18">
        <f>(200.0/B9*100)</f>
        <v/>
      </c>
      <c r="D9" s="19" t="n">
        <v>9451</v>
      </c>
      <c r="E9" s="18" t="n">
        <v>491.62223704</v>
      </c>
      <c r="F9" s="20" t="n">
        <v>27.4834494</v>
      </c>
      <c r="G9" s="18" t="n">
        <v>511.2656998</v>
      </c>
      <c r="H9" s="20" t="n">
        <v>3.92658922</v>
      </c>
      <c r="I9" s="18" t="n">
        <v>491.30797233</v>
      </c>
      <c r="J9" s="20" t="n">
        <v>5.85280626</v>
      </c>
      <c r="K9" s="18" t="s">
        <v>404</v>
      </c>
      <c r="L9" s="20" t="s">
        <v>404</v>
      </c>
      <c r="M9" s="18" t="s">
        <v>404</v>
      </c>
      <c r="N9" s="20" t="s">
        <v>404</v>
      </c>
      <c r="O9" s="18" t="s">
        <v>404</v>
      </c>
      <c r="P9" s="20" t="s">
        <v>404</v>
      </c>
      <c r="Q9" s="18" t="s">
        <v>404</v>
      </c>
      <c r="R9" s="20" t="s">
        <v>404</v>
      </c>
      <c r="S9" s="18" t="n">
        <v>480.03604354</v>
      </c>
      <c r="T9" s="20" t="n">
        <v>11.68690202</v>
      </c>
    </row>
    <row r="10" spans="1:20">
      <c r="A10" s="15" t="s">
        <v>407</v>
      </c>
      <c r="B10" s="17" t="n">
        <v>20058</v>
      </c>
      <c r="C10" s="18">
        <f>(3112.0/B10*100)</f>
        <v/>
      </c>
      <c r="D10" s="19" t="n">
        <v>16946</v>
      </c>
      <c r="E10" s="18" t="n">
        <v>532.34788343</v>
      </c>
      <c r="F10" s="20" t="n">
        <v>7.08552214</v>
      </c>
      <c r="G10" s="18" t="n">
        <v>527.57817438</v>
      </c>
      <c r="H10" s="20" t="n">
        <v>3.81483334</v>
      </c>
      <c r="I10" s="18" t="n">
        <v>526.26327641</v>
      </c>
      <c r="J10" s="20" t="n">
        <v>3.63537282</v>
      </c>
      <c r="K10" s="18" t="s">
        <v>404</v>
      </c>
      <c r="L10" s="20" t="s">
        <v>404</v>
      </c>
      <c r="M10" s="18" t="s">
        <v>404</v>
      </c>
      <c r="N10" s="20" t="s">
        <v>404</v>
      </c>
      <c r="O10" s="18" t="s">
        <v>404</v>
      </c>
      <c r="P10" s="20" t="s">
        <v>404</v>
      </c>
      <c r="Q10" s="18" t="s">
        <v>404</v>
      </c>
      <c r="R10" s="20" t="s">
        <v>404</v>
      </c>
      <c r="S10" s="18" t="n">
        <v>531.81518277</v>
      </c>
      <c r="T10" s="20" t="n">
        <v>8.29274062</v>
      </c>
    </row>
    <row r="11" spans="1:20">
      <c r="A11" s="15" t="s">
        <v>408</v>
      </c>
      <c r="B11" s="17" t="n">
        <v>7053</v>
      </c>
      <c r="C11" s="18">
        <f>(212.0/B11*100)</f>
        <v/>
      </c>
      <c r="D11" s="19" t="n">
        <v>6841</v>
      </c>
      <c r="E11" s="18" t="n">
        <v>400.18594408</v>
      </c>
      <c r="F11" s="20" t="n">
        <v>19.04207203</v>
      </c>
      <c r="G11" s="18" t="n">
        <v>462.98781043</v>
      </c>
      <c r="H11" s="20" t="n">
        <v>4.08405796</v>
      </c>
      <c r="I11" s="18" t="n">
        <v>458.71030574</v>
      </c>
      <c r="J11" s="20" t="n">
        <v>7.14046173</v>
      </c>
      <c r="K11" s="18" t="s">
        <v>404</v>
      </c>
      <c r="L11" s="20" t="s">
        <v>404</v>
      </c>
      <c r="M11" s="18" t="s">
        <v>404</v>
      </c>
      <c r="N11" s="20" t="s">
        <v>404</v>
      </c>
      <c r="O11" s="18" t="s">
        <v>404</v>
      </c>
      <c r="P11" s="20" t="s">
        <v>404</v>
      </c>
      <c r="Q11" s="18" t="s">
        <v>404</v>
      </c>
      <c r="R11" s="20" t="s">
        <v>404</v>
      </c>
      <c r="S11" s="18" t="n">
        <v>436.39051914</v>
      </c>
      <c r="T11" s="20" t="n">
        <v>12.82778567</v>
      </c>
    </row>
    <row r="12" spans="1:20">
      <c r="A12" s="15" t="s">
        <v>409</v>
      </c>
      <c r="B12" s="17" t="n">
        <v>6894</v>
      </c>
      <c r="C12" s="18">
        <f>(106.0/B12*100)</f>
        <v/>
      </c>
      <c r="D12" s="19" t="n">
        <v>6788</v>
      </c>
      <c r="E12" s="18" t="n">
        <v>421.09888001</v>
      </c>
      <c r="F12" s="20" t="n">
        <v>65.85270902000001</v>
      </c>
      <c r="G12" s="18" t="n">
        <v>492.54958449</v>
      </c>
      <c r="H12" s="20" t="n">
        <v>3.48291394</v>
      </c>
      <c r="I12" s="18" t="n">
        <v>475.9333977</v>
      </c>
      <c r="J12" s="20" t="n">
        <v>5.45492902</v>
      </c>
      <c r="K12" s="18" t="s">
        <v>404</v>
      </c>
      <c r="L12" s="20" t="s">
        <v>404</v>
      </c>
      <c r="M12" s="18" t="s">
        <v>404</v>
      </c>
      <c r="N12" s="20" t="s">
        <v>404</v>
      </c>
      <c r="O12" s="18" t="s">
        <v>404</v>
      </c>
      <c r="P12" s="20" t="s">
        <v>404</v>
      </c>
      <c r="Q12" s="18" t="s">
        <v>404</v>
      </c>
      <c r="R12" s="20" t="s">
        <v>404</v>
      </c>
      <c r="S12" s="18" t="n">
        <v>419.97616422</v>
      </c>
      <c r="T12" s="20" t="n">
        <v>11.87620617</v>
      </c>
    </row>
    <row r="13" spans="1:20">
      <c r="A13" s="15" t="s">
        <v>410</v>
      </c>
      <c r="B13" s="17" t="n">
        <v>7161</v>
      </c>
      <c r="C13" s="18">
        <f>(1175.0/B13*100)</f>
        <v/>
      </c>
      <c r="D13" s="19" t="n">
        <v>5986</v>
      </c>
      <c r="E13" s="18" t="n">
        <v>483.95014753</v>
      </c>
      <c r="F13" s="20" t="n">
        <v>10.63392031</v>
      </c>
      <c r="G13" s="18" t="n">
        <v>507.8276648</v>
      </c>
      <c r="H13" s="20" t="n">
        <v>4.05998828</v>
      </c>
      <c r="I13" s="18" t="n">
        <v>494.97667183</v>
      </c>
      <c r="J13" s="20" t="n">
        <v>3.51979686</v>
      </c>
      <c r="K13" s="18" t="s">
        <v>404</v>
      </c>
      <c r="L13" s="20" t="s">
        <v>404</v>
      </c>
      <c r="M13" s="18" t="s">
        <v>404</v>
      </c>
      <c r="N13" s="20" t="s">
        <v>404</v>
      </c>
      <c r="O13" s="18" t="s">
        <v>404</v>
      </c>
      <c r="P13" s="20" t="s">
        <v>404</v>
      </c>
      <c r="Q13" s="18" t="s">
        <v>404</v>
      </c>
      <c r="R13" s="20" t="s">
        <v>404</v>
      </c>
      <c r="S13" s="18" t="n">
        <v>502.11046173</v>
      </c>
      <c r="T13" s="20" t="n">
        <v>6.65904304</v>
      </c>
    </row>
    <row r="14" spans="1:20">
      <c r="A14" s="15" t="s">
        <v>411</v>
      </c>
      <c r="B14" s="17" t="n">
        <v>5587</v>
      </c>
      <c r="C14" s="18">
        <f>(0.0/B14*100)</f>
        <v/>
      </c>
      <c r="D14" s="19" t="n">
        <v>5587</v>
      </c>
      <c r="E14" s="18" t="n">
        <v>535.9499173</v>
      </c>
      <c r="F14" s="20" t="n">
        <v>12.85103142</v>
      </c>
      <c r="G14" s="18" t="n">
        <v>519.44713132</v>
      </c>
      <c r="H14" s="20" t="n">
        <v>2.30154538</v>
      </c>
      <c r="I14" s="18" t="n">
        <v>507.03049647</v>
      </c>
      <c r="J14" s="20" t="n">
        <v>9.884987860000001</v>
      </c>
      <c r="K14" s="18" t="s">
        <v>404</v>
      </c>
      <c r="L14" s="20" t="s">
        <v>404</v>
      </c>
      <c r="M14" s="18" t="s">
        <v>404</v>
      </c>
      <c r="N14" s="20" t="s">
        <v>404</v>
      </c>
      <c r="O14" s="18" t="s">
        <v>404</v>
      </c>
      <c r="P14" s="20" t="s">
        <v>404</v>
      </c>
      <c r="Q14" s="18" t="s">
        <v>404</v>
      </c>
      <c r="R14" s="20" t="s">
        <v>404</v>
      </c>
      <c r="S14" s="18" t="s">
        <v>404</v>
      </c>
      <c r="T14" s="20" t="s">
        <v>404</v>
      </c>
    </row>
    <row r="15" spans="1:20">
      <c r="A15" s="15" t="s">
        <v>412</v>
      </c>
      <c r="B15" s="17" t="n">
        <v>5882</v>
      </c>
      <c r="C15" s="18">
        <f>(0.0/B15*100)</f>
        <v/>
      </c>
      <c r="D15" s="19" t="n">
        <v>5882</v>
      </c>
      <c r="E15" s="18" t="n">
        <v>534.46060272</v>
      </c>
      <c r="F15" s="20" t="n">
        <v>8.397329920000001</v>
      </c>
      <c r="G15" s="18" t="n">
        <v>529.33841623</v>
      </c>
      <c r="H15" s="20" t="n">
        <v>2.88715657</v>
      </c>
      <c r="I15" s="18" t="n">
        <v>516.06191724</v>
      </c>
      <c r="J15" s="20" t="n">
        <v>5.32275537</v>
      </c>
      <c r="K15" s="18" t="s">
        <v>404</v>
      </c>
      <c r="L15" s="20" t="s">
        <v>404</v>
      </c>
      <c r="M15" s="18" t="s">
        <v>404</v>
      </c>
      <c r="N15" s="20" t="s">
        <v>404</v>
      </c>
      <c r="O15" s="18" t="s">
        <v>404</v>
      </c>
      <c r="P15" s="20" t="s">
        <v>404</v>
      </c>
      <c r="Q15" s="18" t="s">
        <v>404</v>
      </c>
      <c r="R15" s="20" t="s">
        <v>404</v>
      </c>
      <c r="S15" s="18" t="n">
        <v>537.2947253</v>
      </c>
      <c r="T15" s="20" t="n">
        <v>24.35550381</v>
      </c>
    </row>
    <row r="16" spans="1:20">
      <c r="A16" s="15" t="s">
        <v>413</v>
      </c>
      <c r="B16" s="17" t="n">
        <v>6108</v>
      </c>
      <c r="C16" s="18">
        <f>(495.0/B16*100)</f>
        <v/>
      </c>
      <c r="D16" s="19" t="n">
        <v>5613</v>
      </c>
      <c r="E16" s="18" t="n">
        <v>492.20277402</v>
      </c>
      <c r="F16" s="20" t="n">
        <v>22.31208305</v>
      </c>
      <c r="G16" s="18" t="n">
        <v>484.14178449</v>
      </c>
      <c r="H16" s="20" t="n">
        <v>11.65557475</v>
      </c>
      <c r="I16" s="18" t="n">
        <v>506.56227335</v>
      </c>
      <c r="J16" s="20" t="n">
        <v>3.67380667</v>
      </c>
      <c r="K16" s="18" t="s">
        <v>404</v>
      </c>
      <c r="L16" s="20" t="s">
        <v>404</v>
      </c>
      <c r="M16" s="18" t="s">
        <v>404</v>
      </c>
      <c r="N16" s="20" t="s">
        <v>404</v>
      </c>
      <c r="O16" s="18" t="s">
        <v>404</v>
      </c>
      <c r="P16" s="20" t="s">
        <v>404</v>
      </c>
      <c r="Q16" s="18" t="s">
        <v>404</v>
      </c>
      <c r="R16" s="20" t="s">
        <v>404</v>
      </c>
      <c r="S16" s="18" t="n">
        <v>501.44734433</v>
      </c>
      <c r="T16" s="20" t="n">
        <v>21.31085336</v>
      </c>
    </row>
    <row r="17" spans="1:20">
      <c r="A17" s="15" t="s">
        <v>414</v>
      </c>
      <c r="B17" s="17" t="n">
        <v>6504</v>
      </c>
      <c r="C17" s="18">
        <f>(1325.0/B17*100)</f>
        <v/>
      </c>
      <c r="D17" s="19" t="n">
        <v>5179</v>
      </c>
      <c r="E17" s="18" t="n">
        <v>470.59327037</v>
      </c>
      <c r="F17" s="20" t="n">
        <v>22.99191671</v>
      </c>
      <c r="G17" s="18" t="n">
        <v>517.3346777199999</v>
      </c>
      <c r="H17" s="20" t="n">
        <v>6.41522886</v>
      </c>
      <c r="I17" s="18" t="n">
        <v>495.56788634</v>
      </c>
      <c r="J17" s="20" t="n">
        <v>7.42801786</v>
      </c>
      <c r="K17" s="18" t="s">
        <v>404</v>
      </c>
      <c r="L17" s="20" t="s">
        <v>404</v>
      </c>
      <c r="M17" s="18" t="s">
        <v>404</v>
      </c>
      <c r="N17" s="20" t="s">
        <v>404</v>
      </c>
      <c r="O17" s="18" t="s">
        <v>404</v>
      </c>
      <c r="P17" s="20" t="s">
        <v>404</v>
      </c>
      <c r="Q17" s="18" t="s">
        <v>404</v>
      </c>
      <c r="R17" s="20" t="s">
        <v>404</v>
      </c>
      <c r="S17" s="18" t="n">
        <v>545.6066481399999</v>
      </c>
      <c r="T17" s="20" t="n">
        <v>16.81258981</v>
      </c>
    </row>
    <row r="18" spans="1:20">
      <c r="A18" s="15" t="s">
        <v>415</v>
      </c>
      <c r="B18" s="17" t="n">
        <v>5532</v>
      </c>
      <c r="C18" s="18">
        <f>(0.0/B18*100)</f>
        <v/>
      </c>
      <c r="D18" s="19" t="n">
        <v>5532</v>
      </c>
      <c r="E18" s="18" t="n">
        <v>437.87277431</v>
      </c>
      <c r="F18" s="20" t="n">
        <v>24.73964869</v>
      </c>
      <c r="G18" s="18" t="n">
        <v>469.43129504</v>
      </c>
      <c r="H18" s="20" t="n">
        <v>7.93350383</v>
      </c>
      <c r="I18" s="18" t="n">
        <v>467.35244038</v>
      </c>
      <c r="J18" s="20" t="n">
        <v>6.46417001</v>
      </c>
      <c r="K18" s="18" t="s">
        <v>404</v>
      </c>
      <c r="L18" s="20" t="s">
        <v>404</v>
      </c>
      <c r="M18" s="18" t="s">
        <v>404</v>
      </c>
      <c r="N18" s="20" t="s">
        <v>404</v>
      </c>
      <c r="O18" s="18" t="s">
        <v>404</v>
      </c>
      <c r="P18" s="20" t="s">
        <v>404</v>
      </c>
      <c r="Q18" s="18" t="s">
        <v>404</v>
      </c>
      <c r="R18" s="20" t="s">
        <v>404</v>
      </c>
      <c r="S18" s="18" t="n">
        <v>461.11205407</v>
      </c>
      <c r="T18" s="20" t="n">
        <v>34.1941681</v>
      </c>
    </row>
    <row r="19" spans="1:20">
      <c r="A19" s="15" t="s">
        <v>416</v>
      </c>
      <c r="B19" s="17" t="n">
        <v>5658</v>
      </c>
      <c r="C19" s="18">
        <f>(327.0/B19*100)</f>
        <v/>
      </c>
      <c r="D19" s="19" t="n">
        <v>5331</v>
      </c>
      <c r="E19" s="18" t="n">
        <v>473.05725154</v>
      </c>
      <c r="F19" s="20" t="n">
        <v>24.97916058</v>
      </c>
      <c r="G19" s="18" t="n">
        <v>479.21503837</v>
      </c>
      <c r="H19" s="20" t="n">
        <v>5.1236827</v>
      </c>
      <c r="I19" s="18" t="n">
        <v>453.36716723</v>
      </c>
      <c r="J19" s="20" t="n">
        <v>8.34129291</v>
      </c>
      <c r="K19" s="18" t="s">
        <v>404</v>
      </c>
      <c r="L19" s="20" t="s">
        <v>404</v>
      </c>
      <c r="M19" s="18" t="s">
        <v>404</v>
      </c>
      <c r="N19" s="20" t="s">
        <v>404</v>
      </c>
      <c r="O19" s="18" t="s">
        <v>404</v>
      </c>
      <c r="P19" s="20" t="s">
        <v>404</v>
      </c>
      <c r="Q19" s="18" t="s">
        <v>404</v>
      </c>
      <c r="R19" s="20" t="s">
        <v>404</v>
      </c>
      <c r="S19" s="18" t="n">
        <v>483.39884435</v>
      </c>
      <c r="T19" s="20" t="n">
        <v>37.79806686</v>
      </c>
    </row>
    <row r="20" spans="1:20">
      <c r="A20" s="15" t="s">
        <v>417</v>
      </c>
      <c r="B20" s="17" t="n">
        <v>3371</v>
      </c>
      <c r="C20" s="18">
        <f>(24.0/B20*100)</f>
        <v/>
      </c>
      <c r="D20" s="19" t="n">
        <v>3347</v>
      </c>
      <c r="E20" s="18" t="n">
        <v>478.08582271</v>
      </c>
      <c r="F20" s="20" t="n">
        <v>8.456329</v>
      </c>
      <c r="G20" s="18" t="n">
        <v>482.73530242</v>
      </c>
      <c r="H20" s="20" t="n">
        <v>2.52181574</v>
      </c>
      <c r="I20" s="18" t="n">
        <v>481.23567806</v>
      </c>
      <c r="J20" s="20" t="n">
        <v>3.01965428</v>
      </c>
      <c r="K20" s="18" t="s">
        <v>404</v>
      </c>
      <c r="L20" s="20" t="s">
        <v>404</v>
      </c>
      <c r="M20" s="18" t="s">
        <v>404</v>
      </c>
      <c r="N20" s="20" t="s">
        <v>404</v>
      </c>
      <c r="O20" s="18" t="s">
        <v>404</v>
      </c>
      <c r="P20" s="20" t="s">
        <v>404</v>
      </c>
      <c r="Q20" s="18" t="s">
        <v>404</v>
      </c>
      <c r="R20" s="20" t="s">
        <v>404</v>
      </c>
      <c r="S20" s="18" t="n">
        <v>470.16033531</v>
      </c>
      <c r="T20" s="20" t="n">
        <v>9.79379381</v>
      </c>
    </row>
    <row r="21" spans="1:20">
      <c r="A21" s="15" t="s">
        <v>418</v>
      </c>
      <c r="B21" s="17" t="n">
        <v>5741</v>
      </c>
      <c r="C21" s="18">
        <f>(0.0/B21*100)</f>
        <v/>
      </c>
      <c r="D21" s="19" t="n">
        <v>5741</v>
      </c>
      <c r="E21" s="18" t="n">
        <v>485.49343655</v>
      </c>
      <c r="F21" s="20" t="n">
        <v>22.3000394</v>
      </c>
      <c r="G21" s="18" t="n">
        <v>529.38222812</v>
      </c>
      <c r="H21" s="20" t="n">
        <v>3.51866503</v>
      </c>
      <c r="I21" s="18" t="n">
        <v>518.68414426</v>
      </c>
      <c r="J21" s="20" t="n">
        <v>3.74271815</v>
      </c>
      <c r="K21" s="18" t="s">
        <v>404</v>
      </c>
      <c r="L21" s="20" t="s">
        <v>404</v>
      </c>
      <c r="M21" s="18" t="s">
        <v>404</v>
      </c>
      <c r="N21" s="20" t="s">
        <v>404</v>
      </c>
      <c r="O21" s="18" t="s">
        <v>404</v>
      </c>
      <c r="P21" s="20" t="s">
        <v>404</v>
      </c>
      <c r="Q21" s="18" t="s">
        <v>404</v>
      </c>
      <c r="R21" s="20" t="s">
        <v>404</v>
      </c>
      <c r="S21" s="18" t="n">
        <v>511.53940143</v>
      </c>
      <c r="T21" s="20" t="n">
        <v>7.28365803</v>
      </c>
    </row>
    <row r="22" spans="1:20">
      <c r="A22" s="15" t="s">
        <v>419</v>
      </c>
      <c r="B22" s="17" t="n">
        <v>6598</v>
      </c>
      <c r="C22" s="18">
        <f>(0.0/B22*100)</f>
        <v/>
      </c>
      <c r="D22" s="19" t="n">
        <v>6598</v>
      </c>
      <c r="E22" s="18" t="n">
        <v>483.60660993</v>
      </c>
      <c r="F22" s="20" t="n">
        <v>22.37150489</v>
      </c>
      <c r="G22" s="18" t="n">
        <v>472.96311102</v>
      </c>
      <c r="H22" s="20" t="n">
        <v>7.40917089</v>
      </c>
      <c r="I22" s="18" t="n">
        <v>484.90830909</v>
      </c>
      <c r="J22" s="20" t="n">
        <v>7.74685456</v>
      </c>
      <c r="K22" s="18" t="s">
        <v>404</v>
      </c>
      <c r="L22" s="20" t="s">
        <v>404</v>
      </c>
      <c r="M22" s="18" t="s">
        <v>404</v>
      </c>
      <c r="N22" s="20" t="s">
        <v>404</v>
      </c>
      <c r="O22" s="18" t="s">
        <v>404</v>
      </c>
      <c r="P22" s="20" t="s">
        <v>404</v>
      </c>
      <c r="Q22" s="18" t="s">
        <v>404</v>
      </c>
      <c r="R22" s="20" t="s">
        <v>404</v>
      </c>
      <c r="S22" s="18" t="n">
        <v>481.53449981</v>
      </c>
      <c r="T22" s="20" t="n">
        <v>20.65414837</v>
      </c>
    </row>
    <row r="23" spans="1:20">
      <c r="A23" s="15" t="s">
        <v>420</v>
      </c>
      <c r="B23" s="17" t="n">
        <v>11583</v>
      </c>
      <c r="C23" s="18">
        <f>(3194.0/B23*100)</f>
        <v/>
      </c>
      <c r="D23" s="19" t="n">
        <v>8389</v>
      </c>
      <c r="E23" s="18" t="n">
        <v>437.77488092</v>
      </c>
      <c r="F23" s="20" t="n">
        <v>30.55080244</v>
      </c>
      <c r="G23" s="18" t="n">
        <v>497.32617315</v>
      </c>
      <c r="H23" s="20" t="n">
        <v>7.20930438</v>
      </c>
      <c r="I23" s="18" t="n">
        <v>488.11708937</v>
      </c>
      <c r="J23" s="20" t="n">
        <v>4.17369417</v>
      </c>
      <c r="K23" s="18" t="s">
        <v>404</v>
      </c>
      <c r="L23" s="20" t="s">
        <v>404</v>
      </c>
      <c r="M23" s="18" t="s">
        <v>404</v>
      </c>
      <c r="N23" s="20" t="s">
        <v>404</v>
      </c>
      <c r="O23" s="18" t="s">
        <v>404</v>
      </c>
      <c r="P23" s="20" t="s">
        <v>404</v>
      </c>
      <c r="Q23" s="18" t="s">
        <v>404</v>
      </c>
      <c r="R23" s="20" t="s">
        <v>404</v>
      </c>
      <c r="S23" s="18" t="n">
        <v>458.38757297</v>
      </c>
      <c r="T23" s="20" t="n">
        <v>17.6350674</v>
      </c>
    </row>
    <row r="24" spans="1:20">
      <c r="A24" s="15" t="s">
        <v>421</v>
      </c>
      <c r="B24" s="17" t="n">
        <v>6647</v>
      </c>
      <c r="C24" s="18">
        <f>(0.0/B24*100)</f>
        <v/>
      </c>
      <c r="D24" s="19" t="n">
        <v>6647</v>
      </c>
      <c r="E24" s="18" t="n">
        <v>520.24977406</v>
      </c>
      <c r="F24" s="20" t="n">
        <v>9.6836751</v>
      </c>
      <c r="G24" s="18" t="n">
        <v>513.0079672099999</v>
      </c>
      <c r="H24" s="20" t="n">
        <v>5.0038823</v>
      </c>
      <c r="I24" s="18" t="n">
        <v>524.18023119</v>
      </c>
      <c r="J24" s="20" t="n">
        <v>10.48780047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518.30074483</v>
      </c>
      <c r="F25" s="20" t="n">
        <v>5.86852781</v>
      </c>
      <c r="G25" s="18" t="n">
        <v>515.85347209</v>
      </c>
      <c r="H25" s="20" t="n">
        <v>5.3403936</v>
      </c>
      <c r="I25" s="18" t="n">
        <v>523.31589974</v>
      </c>
      <c r="J25" s="20" t="n">
        <v>13.56135054</v>
      </c>
      <c r="K25" s="18" t="s">
        <v>404</v>
      </c>
      <c r="L25" s="20" t="s">
        <v>404</v>
      </c>
      <c r="M25" s="18" t="s">
        <v>404</v>
      </c>
      <c r="N25" s="20" t="s">
        <v>404</v>
      </c>
      <c r="O25" s="18" t="s">
        <v>404</v>
      </c>
      <c r="P25" s="20" t="s">
        <v>404</v>
      </c>
      <c r="Q25" s="18" t="s">
        <v>404</v>
      </c>
      <c r="R25" s="20" t="s">
        <v>404</v>
      </c>
      <c r="S25" s="18" t="n">
        <v>464.69456176</v>
      </c>
      <c r="T25" s="20" t="n">
        <v>12.70584401</v>
      </c>
    </row>
    <row r="26" spans="1:20">
      <c r="A26" s="15" t="s">
        <v>423</v>
      </c>
      <c r="B26" s="17" t="n">
        <v>4869</v>
      </c>
      <c r="C26" s="18">
        <f>(11.0/B26*100)</f>
        <v/>
      </c>
      <c r="D26" s="19" t="n">
        <v>4858</v>
      </c>
      <c r="E26" s="18" t="n">
        <v>491.60859365</v>
      </c>
      <c r="F26" s="20" t="n">
        <v>10.58800733</v>
      </c>
      <c r="G26" s="18" t="n">
        <v>487.94315175</v>
      </c>
      <c r="H26" s="20" t="n">
        <v>2.06562884</v>
      </c>
      <c r="I26" s="18" t="n">
        <v>488.64462443</v>
      </c>
      <c r="J26" s="20" t="n">
        <v>5.17283153</v>
      </c>
      <c r="K26" s="18" t="s">
        <v>404</v>
      </c>
      <c r="L26" s="20" t="s">
        <v>404</v>
      </c>
      <c r="M26" s="18" t="s">
        <v>404</v>
      </c>
      <c r="N26" s="20" t="s">
        <v>404</v>
      </c>
      <c r="O26" s="18" t="s">
        <v>404</v>
      </c>
      <c r="P26" s="20" t="s">
        <v>404</v>
      </c>
      <c r="Q26" s="18" t="s">
        <v>404</v>
      </c>
      <c r="R26" s="20" t="s">
        <v>404</v>
      </c>
      <c r="S26" s="18" t="n">
        <v>473.51818791</v>
      </c>
      <c r="T26" s="20" t="n">
        <v>11.12980717</v>
      </c>
    </row>
    <row r="27" spans="1:20">
      <c r="A27" s="15" t="s">
        <v>424</v>
      </c>
      <c r="B27" s="17" t="n">
        <v>5299</v>
      </c>
      <c r="C27" s="18">
        <f>(0.0/B27*100)</f>
        <v/>
      </c>
      <c r="D27" s="19" t="n">
        <v>5299</v>
      </c>
      <c r="E27" s="18" t="n">
        <v>481.89400981</v>
      </c>
      <c r="F27" s="20" t="n">
        <v>6.48661056</v>
      </c>
      <c r="G27" s="18" t="n">
        <v>506.6726963</v>
      </c>
      <c r="H27" s="20" t="n">
        <v>3.44745671</v>
      </c>
      <c r="I27" s="18" t="n">
        <v>471.79871486</v>
      </c>
      <c r="J27" s="20" t="n">
        <v>1.5799962</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434.36848591</v>
      </c>
      <c r="F28" s="20" t="n">
        <v>6.34534842</v>
      </c>
      <c r="G28" s="18" t="n">
        <v>425.87016028</v>
      </c>
      <c r="H28" s="20" t="n">
        <v>3.70863988</v>
      </c>
      <c r="I28" s="18" t="n">
        <v>409.17214606</v>
      </c>
      <c r="J28" s="20" t="n">
        <v>6.51575921</v>
      </c>
      <c r="K28" s="18" t="s">
        <v>404</v>
      </c>
      <c r="L28" s="20" t="s">
        <v>404</v>
      </c>
      <c r="M28" s="18" t="s">
        <v>404</v>
      </c>
      <c r="N28" s="20" t="s">
        <v>404</v>
      </c>
      <c r="O28" s="18" t="s">
        <v>404</v>
      </c>
      <c r="P28" s="20" t="s">
        <v>404</v>
      </c>
      <c r="Q28" s="18" t="s">
        <v>404</v>
      </c>
      <c r="R28" s="20" t="s">
        <v>404</v>
      </c>
      <c r="S28" s="18" t="n">
        <v>409.84487312</v>
      </c>
      <c r="T28" s="20" t="n">
        <v>11.96376241</v>
      </c>
    </row>
    <row r="29" spans="1:20">
      <c r="A29" s="15" t="s">
        <v>426</v>
      </c>
      <c r="B29" s="17" t="n">
        <v>5385</v>
      </c>
      <c r="C29" s="18">
        <f>(1123.0/B29*100)</f>
        <v/>
      </c>
      <c r="D29" s="19" t="n">
        <v>4262</v>
      </c>
      <c r="E29" s="18" t="n">
        <v>549.1473230300001</v>
      </c>
      <c r="F29" s="20" t="n">
        <v>19.41448495</v>
      </c>
      <c r="G29" s="18" t="n">
        <v>511.74537882</v>
      </c>
      <c r="H29" s="20" t="n">
        <v>6.8928197</v>
      </c>
      <c r="I29" s="18" t="n">
        <v>470.460031</v>
      </c>
      <c r="J29" s="20" t="n">
        <v>20.5881455</v>
      </c>
      <c r="K29" s="18" t="s">
        <v>404</v>
      </c>
      <c r="L29" s="20" t="s">
        <v>404</v>
      </c>
      <c r="M29" s="18" t="s">
        <v>404</v>
      </c>
      <c r="N29" s="20" t="s">
        <v>404</v>
      </c>
      <c r="O29" s="18" t="s">
        <v>404</v>
      </c>
      <c r="P29" s="20" t="s">
        <v>404</v>
      </c>
      <c r="Q29" s="18" t="s">
        <v>404</v>
      </c>
      <c r="R29" s="20" t="s">
        <v>404</v>
      </c>
      <c r="S29" s="18" t="n">
        <v>489.10533085</v>
      </c>
      <c r="T29" s="20" t="n">
        <v>11.17326152</v>
      </c>
    </row>
    <row r="30" spans="1:20">
      <c r="A30" s="15" t="s">
        <v>427</v>
      </c>
      <c r="B30" s="17" t="n">
        <v>4520</v>
      </c>
      <c r="C30" s="18">
        <f>(1076.0/B30*100)</f>
        <v/>
      </c>
      <c r="D30" s="19" t="n">
        <v>3444</v>
      </c>
      <c r="E30" s="18" t="n">
        <v>455.5351445</v>
      </c>
      <c r="F30" s="20" t="n">
        <v>21.06447682</v>
      </c>
      <c r="G30" s="18" t="n">
        <v>513.55527101</v>
      </c>
      <c r="H30" s="20" t="n">
        <v>3.15578263</v>
      </c>
      <c r="I30" s="18" t="n">
        <v>519.01938282</v>
      </c>
      <c r="J30" s="20" t="n">
        <v>26.53135375</v>
      </c>
      <c r="K30" s="18" t="s">
        <v>404</v>
      </c>
      <c r="L30" s="20" t="s">
        <v>404</v>
      </c>
      <c r="M30" s="18" t="s">
        <v>404</v>
      </c>
      <c r="N30" s="20" t="s">
        <v>404</v>
      </c>
      <c r="O30" s="18" t="s">
        <v>404</v>
      </c>
      <c r="P30" s="20" t="s">
        <v>404</v>
      </c>
      <c r="Q30" s="18" t="s">
        <v>404</v>
      </c>
      <c r="R30" s="20" t="s">
        <v>404</v>
      </c>
      <c r="S30" s="18" t="n">
        <v>463.13069546</v>
      </c>
      <c r="T30" s="20" t="n">
        <v>12.21408245</v>
      </c>
    </row>
    <row r="31" spans="1:20">
      <c r="A31" s="15" t="s">
        <v>428</v>
      </c>
      <c r="B31" s="17" t="n">
        <v>5456</v>
      </c>
      <c r="C31" s="18">
        <f>(502.0/B31*100)</f>
        <v/>
      </c>
      <c r="D31" s="19" t="n">
        <v>4954</v>
      </c>
      <c r="E31" s="18" t="n">
        <v>518.58777504</v>
      </c>
      <c r="F31" s="20" t="n">
        <v>6.07614654</v>
      </c>
      <c r="G31" s="18" t="n">
        <v>518.06878755</v>
      </c>
      <c r="H31" s="20" t="n">
        <v>4.30911056</v>
      </c>
      <c r="I31" s="18" t="n">
        <v>507.20250007</v>
      </c>
      <c r="J31" s="20" t="n">
        <v>4.95194404</v>
      </c>
      <c r="K31" s="18" t="s">
        <v>404</v>
      </c>
      <c r="L31" s="20" t="s">
        <v>404</v>
      </c>
      <c r="M31" s="18" t="s">
        <v>404</v>
      </c>
      <c r="N31" s="20" t="s">
        <v>404</v>
      </c>
      <c r="O31" s="18" t="s">
        <v>404</v>
      </c>
      <c r="P31" s="20" t="s">
        <v>404</v>
      </c>
      <c r="Q31" s="18" t="s">
        <v>404</v>
      </c>
      <c r="R31" s="20" t="s">
        <v>404</v>
      </c>
      <c r="S31" s="18" t="n">
        <v>505.66314153</v>
      </c>
      <c r="T31" s="20" t="n">
        <v>9.631858019999999</v>
      </c>
    </row>
    <row r="32" spans="1:20">
      <c r="A32" s="15" t="s">
        <v>429</v>
      </c>
      <c r="B32" s="17" t="n">
        <v>4478</v>
      </c>
      <c r="C32" s="18">
        <f>(0.0/B32*100)</f>
        <v/>
      </c>
      <c r="D32" s="19" t="n">
        <v>4478</v>
      </c>
      <c r="E32" s="18" t="n">
        <v>482.01561192</v>
      </c>
      <c r="F32" s="20" t="n">
        <v>9.93453912</v>
      </c>
      <c r="G32" s="18" t="n">
        <v>505.54446396</v>
      </c>
      <c r="H32" s="20" t="n">
        <v>3.02639868</v>
      </c>
      <c r="I32" s="18" t="n">
        <v>508.82653326</v>
      </c>
      <c r="J32" s="20" t="n">
        <v>7.87826021</v>
      </c>
      <c r="K32" s="18" t="s">
        <v>404</v>
      </c>
      <c r="L32" s="20" t="s">
        <v>404</v>
      </c>
      <c r="M32" s="18" t="s">
        <v>404</v>
      </c>
      <c r="N32" s="20" t="s">
        <v>404</v>
      </c>
      <c r="O32" s="18" t="s">
        <v>404</v>
      </c>
      <c r="P32" s="20" t="s">
        <v>404</v>
      </c>
      <c r="Q32" s="18" t="s">
        <v>404</v>
      </c>
      <c r="R32" s="20" t="s">
        <v>404</v>
      </c>
      <c r="S32" s="18" t="n">
        <v>538.03708553</v>
      </c>
      <c r="T32" s="20" t="n">
        <v>11.06818337</v>
      </c>
    </row>
    <row r="33" spans="1:20">
      <c r="A33" s="15" t="s">
        <v>430</v>
      </c>
      <c r="B33" s="17" t="n">
        <v>7325</v>
      </c>
      <c r="C33" s="18">
        <f>(29.0/B33*100)</f>
        <v/>
      </c>
      <c r="D33" s="19" t="n">
        <v>7296</v>
      </c>
      <c r="E33" s="18" t="n">
        <v>484.69202987</v>
      </c>
      <c r="F33" s="20" t="n">
        <v>24.11243861</v>
      </c>
      <c r="G33" s="18" t="n">
        <v>495.22132377</v>
      </c>
      <c r="H33" s="20" t="n">
        <v>3.93468583</v>
      </c>
      <c r="I33" s="18" t="n">
        <v>506.48090728</v>
      </c>
      <c r="J33" s="20" t="n">
        <v>5.27788979</v>
      </c>
      <c r="K33" s="18" t="s">
        <v>404</v>
      </c>
      <c r="L33" s="20" t="s">
        <v>404</v>
      </c>
      <c r="M33" s="18" t="s">
        <v>404</v>
      </c>
      <c r="N33" s="20" t="s">
        <v>404</v>
      </c>
      <c r="O33" s="18" t="s">
        <v>404</v>
      </c>
      <c r="P33" s="20" t="s">
        <v>404</v>
      </c>
      <c r="Q33" s="18" t="s">
        <v>404</v>
      </c>
      <c r="R33" s="20" t="s">
        <v>404</v>
      </c>
      <c r="S33" s="18" t="n">
        <v>463.12196671</v>
      </c>
      <c r="T33" s="20" t="n">
        <v>11.06901067</v>
      </c>
    </row>
    <row r="34" spans="1:20">
      <c r="A34" s="15" t="s">
        <v>431</v>
      </c>
      <c r="B34" s="17" t="n">
        <v>6350</v>
      </c>
      <c r="C34" s="18">
        <f>(0.0/B34*100)</f>
        <v/>
      </c>
      <c r="D34" s="19" t="n">
        <v>6350</v>
      </c>
      <c r="E34" s="18" t="n">
        <v>445.34058909</v>
      </c>
      <c r="F34" s="20" t="n">
        <v>25.77534493</v>
      </c>
      <c r="G34" s="18" t="n">
        <v>456.79449758</v>
      </c>
      <c r="H34" s="20" t="n">
        <v>3.60490483</v>
      </c>
      <c r="I34" s="18" t="n">
        <v>441.39783126</v>
      </c>
      <c r="J34" s="20" t="n">
        <v>9.09490596</v>
      </c>
      <c r="K34" s="18" t="s">
        <v>404</v>
      </c>
      <c r="L34" s="20" t="s">
        <v>404</v>
      </c>
      <c r="M34" s="18" t="s">
        <v>404</v>
      </c>
      <c r="N34" s="20" t="s">
        <v>404</v>
      </c>
      <c r="O34" s="18" t="s">
        <v>404</v>
      </c>
      <c r="P34" s="20" t="s">
        <v>404</v>
      </c>
      <c r="Q34" s="18" t="s">
        <v>404</v>
      </c>
      <c r="R34" s="20" t="s">
        <v>404</v>
      </c>
      <c r="S34" s="18" t="n">
        <v>458.64643496</v>
      </c>
      <c r="T34" s="20" t="n">
        <v>17.58897154</v>
      </c>
    </row>
    <row r="35" spans="1:20">
      <c r="A35" s="15" t="s">
        <v>432</v>
      </c>
      <c r="B35" s="17" t="n">
        <v>6406</v>
      </c>
      <c r="C35" s="18">
        <f>(443.0/B35*100)</f>
        <v/>
      </c>
      <c r="D35" s="19" t="n">
        <v>5963</v>
      </c>
      <c r="E35" s="18" t="n">
        <v>520.31744971</v>
      </c>
      <c r="F35" s="20" t="n">
        <v>4.74355555</v>
      </c>
      <c r="G35" s="18" t="n">
        <v>507.90583288</v>
      </c>
      <c r="H35" s="20" t="n">
        <v>1.67058962</v>
      </c>
      <c r="I35" s="18" t="n">
        <v>506.18069668</v>
      </c>
      <c r="J35" s="20" t="n">
        <v>3.48341876</v>
      </c>
      <c r="K35" s="18" t="s">
        <v>404</v>
      </c>
      <c r="L35" s="20" t="s">
        <v>404</v>
      </c>
      <c r="M35" s="18" t="s">
        <v>404</v>
      </c>
      <c r="N35" s="20" t="s">
        <v>404</v>
      </c>
      <c r="O35" s="18" t="s">
        <v>404</v>
      </c>
      <c r="P35" s="20" t="s">
        <v>404</v>
      </c>
      <c r="Q35" s="18" t="s">
        <v>404</v>
      </c>
      <c r="R35" s="20" t="s">
        <v>404</v>
      </c>
      <c r="S35" s="18" t="n">
        <v>459.18674136</v>
      </c>
      <c r="T35" s="20" t="n">
        <v>6.51282797</v>
      </c>
    </row>
    <row r="36" spans="1:20">
      <c r="A36" s="15" t="s">
        <v>433</v>
      </c>
      <c r="B36" s="17" t="n">
        <v>6736</v>
      </c>
      <c r="C36" s="18">
        <f>(10.0/B36*100)</f>
        <v/>
      </c>
      <c r="D36" s="19" t="n">
        <v>6726</v>
      </c>
      <c r="E36" s="18" t="n">
        <v>491.95374348</v>
      </c>
      <c r="F36" s="20" t="n">
        <v>7.68999747</v>
      </c>
      <c r="G36" s="18" t="n">
        <v>495.40664516</v>
      </c>
      <c r="H36" s="20" t="n">
        <v>2.61210798</v>
      </c>
      <c r="I36" s="18" t="n">
        <v>497.70520562</v>
      </c>
      <c r="J36" s="20" t="n">
        <v>6.40528799</v>
      </c>
      <c r="K36" s="18" t="s">
        <v>404</v>
      </c>
      <c r="L36" s="20" t="s">
        <v>404</v>
      </c>
      <c r="M36" s="18" t="s">
        <v>404</v>
      </c>
      <c r="N36" s="20" t="s">
        <v>404</v>
      </c>
      <c r="O36" s="18" t="s">
        <v>404</v>
      </c>
      <c r="P36" s="20" t="s">
        <v>404</v>
      </c>
      <c r="Q36" s="18" t="s">
        <v>404</v>
      </c>
      <c r="R36" s="20" t="s">
        <v>404</v>
      </c>
      <c r="S36" s="18" t="n">
        <v>475.99288011</v>
      </c>
      <c r="T36" s="20" t="n">
        <v>18.06479778</v>
      </c>
    </row>
    <row r="37" spans="1:20">
      <c r="A37" s="15" t="s">
        <v>434</v>
      </c>
      <c r="B37" s="17" t="n">
        <v>5458</v>
      </c>
      <c r="C37" s="18">
        <f>(0.0/B37*100)</f>
        <v/>
      </c>
      <c r="D37" s="19" t="n">
        <v>5458</v>
      </c>
      <c r="E37" s="18" t="n">
        <v>514.06211605</v>
      </c>
      <c r="F37" s="20" t="n">
        <v>9.6109638</v>
      </c>
      <c r="G37" s="18" t="n">
        <v>500.62382601</v>
      </c>
      <c r="H37" s="20" t="n">
        <v>4.15206195</v>
      </c>
      <c r="I37" s="18" t="n">
        <v>492.62616686</v>
      </c>
      <c r="J37" s="20" t="n">
        <v>6.77806764</v>
      </c>
      <c r="K37" s="18" t="s">
        <v>404</v>
      </c>
      <c r="L37" s="20" t="s">
        <v>404</v>
      </c>
      <c r="M37" s="18" t="s">
        <v>404</v>
      </c>
      <c r="N37" s="20" t="s">
        <v>404</v>
      </c>
      <c r="O37" s="18" t="s">
        <v>404</v>
      </c>
      <c r="P37" s="20" t="s">
        <v>404</v>
      </c>
      <c r="Q37" s="18" t="s">
        <v>404</v>
      </c>
      <c r="R37" s="20" t="s">
        <v>404</v>
      </c>
      <c r="S37" s="18" t="n">
        <v>448.637142</v>
      </c>
      <c r="T37" s="20" t="n">
        <v>9.22204273</v>
      </c>
    </row>
    <row r="38" spans="1:20">
      <c r="A38" s="15" t="s">
        <v>435</v>
      </c>
      <c r="B38" s="17" t="n">
        <v>5860</v>
      </c>
      <c r="C38" s="18">
        <f>(268.0/B38*100)</f>
        <v/>
      </c>
      <c r="D38" s="19" t="n">
        <v>5592</v>
      </c>
      <c r="E38" s="18" t="n">
        <v>520.10774445</v>
      </c>
      <c r="F38" s="20" t="n">
        <v>14.63185919</v>
      </c>
      <c r="G38" s="18" t="n">
        <v>489.54746975</v>
      </c>
      <c r="H38" s="20" t="n">
        <v>5.20421627</v>
      </c>
      <c r="I38" s="18" t="n">
        <v>485.74048662</v>
      </c>
      <c r="J38" s="20" t="n">
        <v>6.83245353</v>
      </c>
      <c r="K38" s="18" t="s">
        <v>404</v>
      </c>
      <c r="L38" s="20" t="s">
        <v>404</v>
      </c>
      <c r="M38" s="18" t="s">
        <v>404</v>
      </c>
      <c r="N38" s="20" t="s">
        <v>404</v>
      </c>
      <c r="O38" s="18" t="s">
        <v>404</v>
      </c>
      <c r="P38" s="20" t="s">
        <v>404</v>
      </c>
      <c r="Q38" s="18" t="s">
        <v>404</v>
      </c>
      <c r="R38" s="20" t="s">
        <v>404</v>
      </c>
      <c r="S38" s="18" t="n">
        <v>486.99955596</v>
      </c>
      <c r="T38" s="20" t="n">
        <v>11.18600341</v>
      </c>
    </row>
    <row r="39" spans="1:20">
      <c r="A39" s="15" t="s">
        <v>436</v>
      </c>
      <c r="B39" s="17" t="n">
        <v>5895</v>
      </c>
      <c r="C39" s="18">
        <f>(0.0/B39*100)</f>
        <v/>
      </c>
      <c r="D39" s="19" t="n">
        <v>5895</v>
      </c>
      <c r="E39" s="18" t="n">
        <v>428.02279797</v>
      </c>
      <c r="F39" s="20" t="n">
        <v>7.25331641</v>
      </c>
      <c r="G39" s="18" t="n">
        <v>429.20989237</v>
      </c>
      <c r="H39" s="20" t="n">
        <v>7.4123767</v>
      </c>
      <c r="I39" s="18" t="n">
        <v>426.48011921</v>
      </c>
      <c r="J39" s="20" t="n">
        <v>15.68367409</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484.355768</v>
      </c>
      <c r="F40" s="20" t="n">
        <v>15.27828227</v>
      </c>
      <c r="G40" s="18" t="n">
        <v>499.99840125</v>
      </c>
      <c r="H40" s="20" t="n">
        <v>3.67778065</v>
      </c>
      <c r="I40" s="18" t="n">
        <v>513.94148388</v>
      </c>
      <c r="J40" s="20" t="n">
        <v>13.01785407</v>
      </c>
      <c r="K40" s="18" t="s">
        <v>404</v>
      </c>
      <c r="L40" s="20" t="s">
        <v>404</v>
      </c>
      <c r="M40" s="18" t="s">
        <v>404</v>
      </c>
      <c r="N40" s="20" t="s">
        <v>404</v>
      </c>
      <c r="O40" s="18" t="s">
        <v>404</v>
      </c>
      <c r="P40" s="20" t="s">
        <v>404</v>
      </c>
      <c r="Q40" s="18" t="s">
        <v>404</v>
      </c>
      <c r="R40" s="20" t="s">
        <v>404</v>
      </c>
      <c r="S40" s="18" t="n">
        <v>488.46597939</v>
      </c>
      <c r="T40" s="20" t="n">
        <v>6.87174624</v>
      </c>
    </row>
    <row r="41" spans="1:20">
      <c r="A41" s="15" t="s">
        <v>438</v>
      </c>
      <c r="B41" s="17" t="n">
        <v>5712</v>
      </c>
      <c r="C41" s="18">
        <f>(99.0/B41*100)</f>
        <v/>
      </c>
      <c r="D41" s="19" t="n">
        <v>5613</v>
      </c>
      <c r="E41" s="18" t="n">
        <v>487.95090706</v>
      </c>
      <c r="F41" s="20" t="n">
        <v>10.44765545</v>
      </c>
      <c r="G41" s="18" t="n">
        <v>496.93993605</v>
      </c>
      <c r="H41" s="20" t="n">
        <v>4.77528429</v>
      </c>
      <c r="I41" s="18" t="n">
        <v>504.56458793</v>
      </c>
      <c r="J41" s="20" t="n">
        <v>5.75772667</v>
      </c>
      <c r="K41" s="18" t="s">
        <v>404</v>
      </c>
      <c r="L41" s="20" t="s">
        <v>404</v>
      </c>
      <c r="M41" s="18" t="s">
        <v>404</v>
      </c>
      <c r="N41" s="20" t="s">
        <v>404</v>
      </c>
      <c r="O41" s="18" t="s">
        <v>404</v>
      </c>
      <c r="P41" s="20" t="s">
        <v>404</v>
      </c>
      <c r="Q41" s="18" t="s">
        <v>404</v>
      </c>
      <c r="R41" s="20" t="s">
        <v>404</v>
      </c>
      <c r="S41" s="18" t="n">
        <v>495.8239586</v>
      </c>
      <c r="T41" s="20" t="n">
        <v>27.24490338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415.29241177</v>
      </c>
      <c r="F44" s="20" t="n">
        <v>18.76525551</v>
      </c>
      <c r="G44" s="18" t="n">
        <v>403.159283</v>
      </c>
      <c r="H44" s="20" t="n">
        <v>4.06241348</v>
      </c>
      <c r="I44" s="18" t="n">
        <v>396.6916269</v>
      </c>
      <c r="J44" s="20" t="n">
        <v>12.02621669</v>
      </c>
      <c r="K44" s="18" t="s">
        <v>404</v>
      </c>
      <c r="L44" s="20" t="s">
        <v>404</v>
      </c>
      <c r="M44" s="18" t="s">
        <v>404</v>
      </c>
      <c r="N44" s="20" t="s">
        <v>404</v>
      </c>
      <c r="O44" s="18" t="s">
        <v>404</v>
      </c>
      <c r="P44" s="20" t="s">
        <v>404</v>
      </c>
      <c r="Q44" s="18" t="n">
        <v>432.86703977</v>
      </c>
      <c r="R44" s="20" t="n">
        <v>21.57526973</v>
      </c>
      <c r="S44" s="18" t="n">
        <v>439.88301246</v>
      </c>
      <c r="T44" s="20" t="n">
        <v>20.79327364</v>
      </c>
    </row>
    <row r="45" spans="1:20">
      <c r="A45" s="15" t="s">
        <v>442</v>
      </c>
      <c r="B45" s="17" t="n">
        <v>5519</v>
      </c>
      <c r="C45" s="18">
        <f>(0.0/B45*100)</f>
        <v/>
      </c>
      <c r="D45" s="19" t="n">
        <v>5519</v>
      </c>
      <c r="E45" s="18" t="n">
        <v>351.93223763</v>
      </c>
      <c r="F45" s="20" t="n">
        <v>5.36499491</v>
      </c>
      <c r="G45" s="18" t="n">
        <v>353.63172736</v>
      </c>
      <c r="H45" s="20" t="n">
        <v>6.85354336</v>
      </c>
      <c r="I45" s="18" t="n">
        <v>338.74444441</v>
      </c>
      <c r="J45" s="20" t="n">
        <v>7.10535455</v>
      </c>
      <c r="K45" s="18" t="s">
        <v>404</v>
      </c>
      <c r="L45" s="20" t="s">
        <v>404</v>
      </c>
      <c r="M45" s="18" t="s">
        <v>404</v>
      </c>
      <c r="N45" s="20" t="s">
        <v>404</v>
      </c>
      <c r="O45" s="18" t="s">
        <v>404</v>
      </c>
      <c r="P45" s="20" t="s">
        <v>404</v>
      </c>
      <c r="Q45" s="18" t="s">
        <v>404</v>
      </c>
      <c r="R45" s="20" t="s">
        <v>404</v>
      </c>
      <c r="S45" s="18" t="n">
        <v>345.35409602</v>
      </c>
      <c r="T45" s="20" t="n">
        <v>13.77945922</v>
      </c>
    </row>
    <row r="46" spans="1:20">
      <c r="A46" s="15" t="s">
        <v>443</v>
      </c>
      <c r="B46" s="17" t="n">
        <v>23141</v>
      </c>
      <c r="C46" s="18">
        <f>(4196.0/B46*100)</f>
        <v/>
      </c>
      <c r="D46" s="19" t="n">
        <v>18945</v>
      </c>
      <c r="E46" s="18" t="n">
        <v>408.56573754</v>
      </c>
      <c r="F46" s="20" t="n">
        <v>10.27792874</v>
      </c>
      <c r="G46" s="18" t="n">
        <v>420.22597563</v>
      </c>
      <c r="H46" s="20" t="n">
        <v>3.99600595</v>
      </c>
      <c r="I46" s="18" t="n">
        <v>390.84993795</v>
      </c>
      <c r="J46" s="20" t="n">
        <v>5.41301953</v>
      </c>
      <c r="K46" s="18" t="s">
        <v>404</v>
      </c>
      <c r="L46" s="20" t="s">
        <v>404</v>
      </c>
      <c r="M46" s="18" t="s">
        <v>404</v>
      </c>
      <c r="N46" s="20" t="s">
        <v>404</v>
      </c>
      <c r="O46" s="18" t="s">
        <v>404</v>
      </c>
      <c r="P46" s="20" t="s">
        <v>404</v>
      </c>
      <c r="Q46" s="18" t="s">
        <v>404</v>
      </c>
      <c r="R46" s="20" t="s">
        <v>404</v>
      </c>
      <c r="S46" s="18" t="n">
        <v>384.68655055</v>
      </c>
      <c r="T46" s="20" t="n">
        <v>13.10753654</v>
      </c>
    </row>
    <row r="47" spans="1:20">
      <c r="A47" s="15" t="s">
        <v>444</v>
      </c>
      <c r="B47" s="17" t="n">
        <v>5928</v>
      </c>
      <c r="C47" s="18">
        <f>(0.0/B47*100)</f>
        <v/>
      </c>
      <c r="D47" s="19" t="n">
        <v>5928</v>
      </c>
      <c r="E47" s="18" t="n">
        <v>449.49418182</v>
      </c>
      <c r="F47" s="20" t="n">
        <v>25.10227051</v>
      </c>
      <c r="G47" s="18" t="n">
        <v>425.48506628</v>
      </c>
      <c r="H47" s="20" t="n">
        <v>6.89817835</v>
      </c>
      <c r="I47" s="18" t="n">
        <v>435.62486086</v>
      </c>
      <c r="J47" s="20" t="n">
        <v>13.51300511</v>
      </c>
      <c r="K47" s="18" t="s">
        <v>404</v>
      </c>
      <c r="L47" s="20" t="s">
        <v>404</v>
      </c>
      <c r="M47" s="18" t="s">
        <v>404</v>
      </c>
      <c r="N47" s="20" t="s">
        <v>404</v>
      </c>
      <c r="O47" s="18" t="s">
        <v>404</v>
      </c>
      <c r="P47" s="20" t="s">
        <v>404</v>
      </c>
      <c r="Q47" s="18" t="s">
        <v>404</v>
      </c>
      <c r="R47" s="20" t="s">
        <v>404</v>
      </c>
      <c r="S47" s="18" t="n">
        <v>497.74545396</v>
      </c>
      <c r="T47" s="20" t="n">
        <v>31.39315289</v>
      </c>
    </row>
    <row r="48" spans="1:20">
      <c r="A48" s="15" t="s">
        <v>445</v>
      </c>
      <c r="B48" s="17" t="n">
        <v>9841</v>
      </c>
      <c r="C48" s="18">
        <f>(40.0/B48*100)</f>
        <v/>
      </c>
      <c r="D48" s="19" t="n">
        <v>9801</v>
      </c>
      <c r="E48" s="18" t="n">
        <v>525.89239049</v>
      </c>
      <c r="F48" s="20" t="n">
        <v>20.52035311</v>
      </c>
      <c r="G48" s="18" t="n">
        <v>496.51798293</v>
      </c>
      <c r="H48" s="20" t="n">
        <v>6.29304468</v>
      </c>
      <c r="I48" s="18" t="n">
        <v>461.59670298</v>
      </c>
      <c r="J48" s="20" t="n">
        <v>15.56916533</v>
      </c>
      <c r="K48" s="18" t="s">
        <v>404</v>
      </c>
      <c r="L48" s="20" t="s">
        <v>404</v>
      </c>
      <c r="M48" s="18" t="s">
        <v>404</v>
      </c>
      <c r="N48" s="20" t="s">
        <v>404</v>
      </c>
      <c r="O48" s="18" t="s">
        <v>404</v>
      </c>
      <c r="P48" s="20" t="s">
        <v>404</v>
      </c>
      <c r="Q48" s="18" t="s">
        <v>404</v>
      </c>
      <c r="R48" s="20" t="s">
        <v>404</v>
      </c>
      <c r="S48" s="18" t="n">
        <v>469.16936266</v>
      </c>
      <c r="T48" s="20" t="n">
        <v>41.37928054</v>
      </c>
    </row>
    <row r="49" spans="1:20">
      <c r="A49" s="15" t="s">
        <v>446</v>
      </c>
      <c r="B49" s="17" t="n">
        <v>6349</v>
      </c>
      <c r="C49" s="18">
        <f>(52.0/B49*100)</f>
        <v/>
      </c>
      <c r="D49" s="19" t="n">
        <v>6297</v>
      </c>
      <c r="E49" s="18" t="n">
        <v>428.25752619</v>
      </c>
      <c r="F49" s="20" t="n">
        <v>9.719182890000001</v>
      </c>
      <c r="G49" s="18" t="n">
        <v>426.32318818</v>
      </c>
      <c r="H49" s="20" t="n">
        <v>4.30690212</v>
      </c>
      <c r="I49" s="18" t="n">
        <v>417.25997415</v>
      </c>
      <c r="J49" s="20" t="n">
        <v>7.18819379</v>
      </c>
      <c r="K49" s="18" t="s">
        <v>404</v>
      </c>
      <c r="L49" s="20" t="s">
        <v>404</v>
      </c>
      <c r="M49" s="18" t="s">
        <v>404</v>
      </c>
      <c r="N49" s="20" t="s">
        <v>404</v>
      </c>
      <c r="O49" s="18" t="s">
        <v>404</v>
      </c>
      <c r="P49" s="20" t="s">
        <v>404</v>
      </c>
      <c r="Q49" s="18" t="s">
        <v>404</v>
      </c>
      <c r="R49" s="20" t="s">
        <v>404</v>
      </c>
      <c r="S49" s="18" t="n">
        <v>451.57796873</v>
      </c>
      <c r="T49" s="20" t="n">
        <v>17.75046627</v>
      </c>
    </row>
    <row r="50" spans="1:20">
      <c r="A50" s="15" t="s">
        <v>447</v>
      </c>
      <c r="B50" s="17" t="n">
        <v>11795</v>
      </c>
      <c r="C50" s="18">
        <f>(1031.0/B50*100)</f>
        <v/>
      </c>
      <c r="D50" s="19" t="n">
        <v>10764</v>
      </c>
      <c r="E50" s="18" t="n">
        <v>412.07615575</v>
      </c>
      <c r="F50" s="20" t="n">
        <v>12.07090324</v>
      </c>
      <c r="G50" s="18" t="n">
        <v>432.74246355</v>
      </c>
      <c r="H50" s="20" t="n">
        <v>3.84418051</v>
      </c>
      <c r="I50" s="18" t="n">
        <v>410.98201012</v>
      </c>
      <c r="J50" s="20" t="n">
        <v>13.00215499</v>
      </c>
      <c r="K50" s="18" t="s">
        <v>404</v>
      </c>
      <c r="L50" s="20" t="s">
        <v>404</v>
      </c>
      <c r="M50" s="18" t="s">
        <v>404</v>
      </c>
      <c r="N50" s="20" t="s">
        <v>404</v>
      </c>
      <c r="O50" s="18" t="s">
        <v>404</v>
      </c>
      <c r="P50" s="20" t="s">
        <v>404</v>
      </c>
      <c r="Q50" s="18" t="s">
        <v>404</v>
      </c>
      <c r="R50" s="20" t="s">
        <v>404</v>
      </c>
      <c r="S50" s="18" t="n">
        <v>403.70592782</v>
      </c>
      <c r="T50" s="20" t="n">
        <v>13.73813047</v>
      </c>
    </row>
    <row r="51" spans="1:20">
      <c r="A51" s="15" t="s">
        <v>448</v>
      </c>
      <c r="B51" s="17" t="n">
        <v>6866</v>
      </c>
      <c r="C51" s="18">
        <f>(0.0/B51*100)</f>
        <v/>
      </c>
      <c r="D51" s="19" t="n">
        <v>6866</v>
      </c>
      <c r="E51" s="18" t="n">
        <v>435.83776788</v>
      </c>
      <c r="F51" s="20" t="n">
        <v>10.35948728</v>
      </c>
      <c r="G51" s="18" t="n">
        <v>424.26256231</v>
      </c>
      <c r="H51" s="20" t="n">
        <v>4.6116864</v>
      </c>
      <c r="I51" s="18" t="n">
        <v>430.05861693</v>
      </c>
      <c r="J51" s="20" t="n">
        <v>6.19291838</v>
      </c>
      <c r="K51" s="18" t="s">
        <v>404</v>
      </c>
      <c r="L51" s="20" t="s">
        <v>404</v>
      </c>
      <c r="M51" s="18" t="s">
        <v>404</v>
      </c>
      <c r="N51" s="20" t="s">
        <v>404</v>
      </c>
      <c r="O51" s="18" t="s">
        <v>404</v>
      </c>
      <c r="P51" s="20" t="s">
        <v>404</v>
      </c>
      <c r="Q51" s="18" t="s">
        <v>404</v>
      </c>
      <c r="R51" s="20" t="s">
        <v>404</v>
      </c>
      <c r="S51" s="18" t="n">
        <v>427.17477213</v>
      </c>
      <c r="T51" s="20" t="n">
        <v>18.61278207</v>
      </c>
    </row>
    <row r="52" spans="1:20">
      <c r="A52" s="15" t="s">
        <v>449</v>
      </c>
      <c r="B52" s="17" t="n">
        <v>5809</v>
      </c>
      <c r="C52" s="18">
        <f>(0.0/B52*100)</f>
        <v/>
      </c>
      <c r="D52" s="19" t="n">
        <v>5809</v>
      </c>
      <c r="E52" s="18" t="n">
        <v>500.96952851</v>
      </c>
      <c r="F52" s="20" t="n">
        <v>17.16578717</v>
      </c>
      <c r="G52" s="18" t="n">
        <v>492.99254969</v>
      </c>
      <c r="H52" s="20" t="n">
        <v>3.77812277</v>
      </c>
      <c r="I52" s="18" t="n">
        <v>466.35087724</v>
      </c>
      <c r="J52" s="20" t="n">
        <v>7.99137435</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450.56582889</v>
      </c>
      <c r="F53" s="20" t="n">
        <v>3.7185383</v>
      </c>
      <c r="G53" s="18" t="n">
        <v>434.23962003</v>
      </c>
      <c r="H53" s="20" t="n">
        <v>2.64587401</v>
      </c>
      <c r="I53" s="18" t="n">
        <v>446.36316434</v>
      </c>
      <c r="J53" s="20" t="n">
        <v>2.13930071</v>
      </c>
      <c r="K53" s="18" t="s">
        <v>404</v>
      </c>
      <c r="L53" s="20" t="s">
        <v>404</v>
      </c>
      <c r="M53" s="18" t="s">
        <v>404</v>
      </c>
      <c r="N53" s="20" t="s">
        <v>404</v>
      </c>
      <c r="O53" s="18" t="s">
        <v>404</v>
      </c>
      <c r="P53" s="20" t="s">
        <v>404</v>
      </c>
      <c r="Q53" s="18" t="s">
        <v>404</v>
      </c>
      <c r="R53" s="20" t="s">
        <v>404</v>
      </c>
      <c r="S53" s="18" t="n">
        <v>317.77115472</v>
      </c>
      <c r="T53" s="20" t="n">
        <v>38.31500887</v>
      </c>
    </row>
    <row r="54" spans="1:20">
      <c r="A54" s="15" t="s">
        <v>451</v>
      </c>
      <c r="B54" s="17" t="n">
        <v>4740</v>
      </c>
      <c r="C54" s="18">
        <f>(199.0/B54*100)</f>
        <v/>
      </c>
      <c r="D54" s="19" t="n">
        <v>4541</v>
      </c>
      <c r="E54" s="18" t="n">
        <v>364.9867056</v>
      </c>
      <c r="F54" s="20" t="n">
        <v>10.49882936</v>
      </c>
      <c r="G54" s="18" t="n">
        <v>358.1047643</v>
      </c>
      <c r="H54" s="20" t="n">
        <v>3.74513772</v>
      </c>
      <c r="I54" s="18" t="n">
        <v>329.24832243</v>
      </c>
      <c r="J54" s="20" t="n">
        <v>10.72885642</v>
      </c>
      <c r="K54" s="18" t="s">
        <v>404</v>
      </c>
      <c r="L54" s="20" t="s">
        <v>404</v>
      </c>
      <c r="M54" s="18" t="s">
        <v>404</v>
      </c>
      <c r="N54" s="20" t="s">
        <v>404</v>
      </c>
      <c r="O54" s="18" t="s">
        <v>404</v>
      </c>
      <c r="P54" s="20" t="s">
        <v>404</v>
      </c>
      <c r="Q54" s="18" t="s">
        <v>404</v>
      </c>
      <c r="R54" s="20" t="s">
        <v>404</v>
      </c>
      <c r="S54" s="18" t="n">
        <v>342.710899</v>
      </c>
      <c r="T54" s="20" t="n">
        <v>8.50113393</v>
      </c>
    </row>
    <row r="55" spans="1:20">
      <c r="A55" s="15" t="s">
        <v>452</v>
      </c>
      <c r="B55" s="17" t="n">
        <v>5316</v>
      </c>
      <c r="C55" s="18">
        <f>(43.0/B55*100)</f>
        <v/>
      </c>
      <c r="D55" s="19" t="n">
        <v>5273</v>
      </c>
      <c r="E55" s="18" t="n">
        <v>384.62422303</v>
      </c>
      <c r="F55" s="20" t="n">
        <v>21.4742419</v>
      </c>
      <c r="G55" s="18" t="n">
        <v>404.79757423</v>
      </c>
      <c r="H55" s="20" t="n">
        <v>3.92629264</v>
      </c>
      <c r="I55" s="18" t="n">
        <v>397.28232372</v>
      </c>
      <c r="J55" s="20" t="n">
        <v>6.17197743</v>
      </c>
      <c r="K55" s="18" t="s">
        <v>404</v>
      </c>
      <c r="L55" s="20" t="s">
        <v>404</v>
      </c>
      <c r="M55" s="18" t="s">
        <v>404</v>
      </c>
      <c r="N55" s="20" t="s">
        <v>404</v>
      </c>
      <c r="O55" s="18" t="s">
        <v>404</v>
      </c>
      <c r="P55" s="20" t="s">
        <v>404</v>
      </c>
      <c r="Q55" s="18" t="n">
        <v>413.6588634</v>
      </c>
      <c r="R55" s="20" t="n">
        <v>5.84716265</v>
      </c>
      <c r="S55" s="18" t="n">
        <v>381.24935583</v>
      </c>
      <c r="T55" s="20" t="n">
        <v>19.91036293</v>
      </c>
    </row>
    <row r="56" spans="1:20">
      <c r="A56" s="15" t="s">
        <v>453</v>
      </c>
      <c r="B56" s="17" t="n">
        <v>5359</v>
      </c>
      <c r="C56" s="18">
        <f>(0.0/B56*100)</f>
        <v/>
      </c>
      <c r="D56" s="19" t="n">
        <v>5359</v>
      </c>
      <c r="E56" s="18" t="n">
        <v>512.27287901</v>
      </c>
      <c r="F56" s="20" t="n">
        <v>16.67014945</v>
      </c>
      <c r="G56" s="18" t="n">
        <v>528.88496049</v>
      </c>
      <c r="H56" s="20" t="n">
        <v>3.96315697</v>
      </c>
      <c r="I56" s="18" t="n">
        <v>523.07037034</v>
      </c>
      <c r="J56" s="20" t="n">
        <v>10.26287744</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399.82818768</v>
      </c>
      <c r="F57" s="20" t="n">
        <v>10.41035004</v>
      </c>
      <c r="G57" s="18" t="n">
        <v>397.83019025</v>
      </c>
      <c r="H57" s="20" t="n">
        <v>4.06400895</v>
      </c>
      <c r="I57" s="18" t="n">
        <v>388.9101616</v>
      </c>
      <c r="J57" s="20" t="n">
        <v>10.3835592</v>
      </c>
      <c r="K57" s="18" t="s">
        <v>404</v>
      </c>
      <c r="L57" s="20" t="s">
        <v>404</v>
      </c>
      <c r="M57" s="18" t="s">
        <v>404</v>
      </c>
      <c r="N57" s="20" t="s">
        <v>404</v>
      </c>
      <c r="O57" s="18" t="s">
        <v>404</v>
      </c>
      <c r="P57" s="20" t="s">
        <v>404</v>
      </c>
      <c r="Q57" s="18" t="n">
        <v>380.39530409</v>
      </c>
      <c r="R57" s="20" t="n">
        <v>18.02547977</v>
      </c>
      <c r="S57" s="18" t="n">
        <v>412.44926694</v>
      </c>
      <c r="T57" s="20" t="n">
        <v>20.86437907</v>
      </c>
    </row>
    <row r="58" spans="1:20">
      <c r="A58" s="15" t="s">
        <v>455</v>
      </c>
      <c r="B58" s="17" t="n">
        <v>7267</v>
      </c>
      <c r="C58" s="18">
        <f>(0.0/B58*100)</f>
        <v/>
      </c>
      <c r="D58" s="19" t="n">
        <v>7267</v>
      </c>
      <c r="E58" s="18" t="n">
        <v>406.10464618</v>
      </c>
      <c r="F58" s="20" t="n">
        <v>8.090283919999999</v>
      </c>
      <c r="G58" s="18" t="n">
        <v>410.18339427</v>
      </c>
      <c r="H58" s="20" t="n">
        <v>4.29577574</v>
      </c>
      <c r="I58" s="18" t="n">
        <v>397.16083745</v>
      </c>
      <c r="J58" s="20" t="n">
        <v>11.71839698</v>
      </c>
      <c r="K58" s="18" t="s">
        <v>404</v>
      </c>
      <c r="L58" s="20" t="s">
        <v>404</v>
      </c>
      <c r="M58" s="18" t="s">
        <v>404</v>
      </c>
      <c r="N58" s="20" t="s">
        <v>404</v>
      </c>
      <c r="O58" s="18" t="s">
        <v>404</v>
      </c>
      <c r="P58" s="20" t="s">
        <v>404</v>
      </c>
      <c r="Q58" s="18" t="n">
        <v>444.4662328</v>
      </c>
      <c r="R58" s="20" t="n">
        <v>12.69955083</v>
      </c>
      <c r="S58" s="18" t="n">
        <v>426.24919062</v>
      </c>
      <c r="T58" s="20" t="n">
        <v>7.43593804</v>
      </c>
    </row>
    <row r="59" spans="1:20">
      <c r="A59" s="15" t="s">
        <v>456</v>
      </c>
      <c r="B59" s="17" t="n">
        <v>4826</v>
      </c>
      <c r="C59" s="18">
        <f>(0.0/B59*100)</f>
        <v/>
      </c>
      <c r="D59" s="19" t="n">
        <v>4826</v>
      </c>
      <c r="E59" s="18" t="n">
        <v>349.04035537</v>
      </c>
      <c r="F59" s="20" t="n">
        <v>4.30220556</v>
      </c>
      <c r="G59" s="18" t="n">
        <v>346.79570501</v>
      </c>
      <c r="H59" s="20" t="n">
        <v>2.19118916</v>
      </c>
      <c r="I59" s="18" t="n">
        <v>350.30989762</v>
      </c>
      <c r="J59" s="20" t="n">
        <v>3.52692494</v>
      </c>
      <c r="K59" s="18" t="s">
        <v>404</v>
      </c>
      <c r="L59" s="20" t="s">
        <v>404</v>
      </c>
      <c r="M59" s="18" t="s">
        <v>404</v>
      </c>
      <c r="N59" s="20" t="s">
        <v>404</v>
      </c>
      <c r="O59" s="18" t="s">
        <v>404</v>
      </c>
      <c r="P59" s="20" t="s">
        <v>404</v>
      </c>
      <c r="Q59" s="18" t="s">
        <v>404</v>
      </c>
      <c r="R59" s="20" t="s">
        <v>404</v>
      </c>
      <c r="S59" s="18" t="n">
        <v>305.20937908</v>
      </c>
      <c r="T59" s="20" t="n">
        <v>8.49884391</v>
      </c>
    </row>
    <row r="60" spans="1:20">
      <c r="A60" s="15" t="s">
        <v>457</v>
      </c>
      <c r="B60" s="17" t="n">
        <v>4546</v>
      </c>
      <c r="C60" s="18">
        <f>(0.0/B60*100)</f>
        <v/>
      </c>
      <c r="D60" s="19" t="n">
        <v>4546</v>
      </c>
      <c r="E60" s="18" t="n">
        <v>336.16563443</v>
      </c>
      <c r="F60" s="20" t="n">
        <v>13.43341425</v>
      </c>
      <c r="G60" s="18" t="n">
        <v>346.09597186</v>
      </c>
      <c r="H60" s="20" t="n">
        <v>7.23132876</v>
      </c>
      <c r="I60" s="18" t="n">
        <v>353.78549728</v>
      </c>
      <c r="J60" s="20" t="n">
        <v>10.44923824</v>
      </c>
      <c r="K60" s="18" t="s">
        <v>404</v>
      </c>
      <c r="L60" s="20" t="s">
        <v>404</v>
      </c>
      <c r="M60" s="18" t="s">
        <v>404</v>
      </c>
      <c r="N60" s="20" t="s">
        <v>404</v>
      </c>
      <c r="O60" s="18" t="s">
        <v>404</v>
      </c>
      <c r="P60" s="20" t="s">
        <v>404</v>
      </c>
      <c r="Q60" s="18" t="s">
        <v>404</v>
      </c>
      <c r="R60" s="20" t="s">
        <v>404</v>
      </c>
      <c r="S60" s="18" t="n">
        <v>338.36127971</v>
      </c>
      <c r="T60" s="20" t="n">
        <v>18.98264309</v>
      </c>
    </row>
    <row r="61" spans="1:20">
      <c r="A61" s="15" t="s">
        <v>458</v>
      </c>
      <c r="B61" s="17" t="n">
        <v>6525</v>
      </c>
      <c r="C61" s="18">
        <f>(0.0/B61*100)</f>
        <v/>
      </c>
      <c r="D61" s="19" t="n">
        <v>6525</v>
      </c>
      <c r="E61" s="18" t="n">
        <v>450.61240661</v>
      </c>
      <c r="F61" s="20" t="n">
        <v>26.27593197</v>
      </c>
      <c r="G61" s="18" t="n">
        <v>473.18024708</v>
      </c>
      <c r="H61" s="20" t="n">
        <v>3.55161895</v>
      </c>
      <c r="I61" s="18" t="n">
        <v>473.59749175</v>
      </c>
      <c r="J61" s="20" t="n">
        <v>6.10332323</v>
      </c>
      <c r="K61" s="18" t="s">
        <v>404</v>
      </c>
      <c r="L61" s="20" t="s">
        <v>404</v>
      </c>
      <c r="M61" s="18" t="s">
        <v>404</v>
      </c>
      <c r="N61" s="20" t="s">
        <v>404</v>
      </c>
      <c r="O61" s="18" t="s">
        <v>404</v>
      </c>
      <c r="P61" s="20" t="s">
        <v>404</v>
      </c>
      <c r="Q61" s="18" t="s">
        <v>404</v>
      </c>
      <c r="R61" s="20" t="s">
        <v>404</v>
      </c>
      <c r="S61" s="18" t="n">
        <v>428.51170133</v>
      </c>
      <c r="T61" s="20" t="n">
        <v>10.09713364</v>
      </c>
    </row>
    <row r="62" spans="1:20">
      <c r="A62" s="15" t="s">
        <v>459</v>
      </c>
      <c r="B62" s="17" t="n">
        <v>4476</v>
      </c>
      <c r="C62" s="18">
        <f>(0.0/B62*100)</f>
        <v/>
      </c>
      <c r="D62" s="19" t="n">
        <v>4476</v>
      </c>
      <c r="E62" s="18" t="s">
        <v>404</v>
      </c>
      <c r="F62" s="20" t="s">
        <v>404</v>
      </c>
      <c r="G62" s="18" t="n">
        <v>514.37053642</v>
      </c>
      <c r="H62" s="20" t="n">
        <v>1.57846797</v>
      </c>
      <c r="I62" s="18" t="n">
        <v>492.6792523</v>
      </c>
      <c r="J62" s="20" t="n">
        <v>2.14266953</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355.00406244</v>
      </c>
      <c r="F63" s="20" t="n">
        <v>3.1509817</v>
      </c>
      <c r="G63" s="18" t="n">
        <v>351.90993881</v>
      </c>
      <c r="H63" s="20" t="n">
        <v>1.6040584</v>
      </c>
      <c r="I63" s="18" t="n">
        <v>340.71862187</v>
      </c>
      <c r="J63" s="20" t="n">
        <v>4.873093</v>
      </c>
      <c r="K63" s="18" t="s">
        <v>404</v>
      </c>
      <c r="L63" s="20" t="s">
        <v>404</v>
      </c>
      <c r="M63" s="18" t="s">
        <v>404</v>
      </c>
      <c r="N63" s="20" t="s">
        <v>404</v>
      </c>
      <c r="O63" s="18" t="s">
        <v>404</v>
      </c>
      <c r="P63" s="20" t="s">
        <v>404</v>
      </c>
      <c r="Q63" s="18" t="n">
        <v>382.7192322</v>
      </c>
      <c r="R63" s="20" t="n">
        <v>15.99499884</v>
      </c>
      <c r="S63" s="18" t="n">
        <v>357.69145025</v>
      </c>
      <c r="T63" s="20" t="n">
        <v>5.14950349</v>
      </c>
    </row>
    <row r="64" spans="1:20">
      <c r="A64" s="15" t="s">
        <v>461</v>
      </c>
      <c r="B64" s="17" t="n">
        <v>3634</v>
      </c>
      <c r="C64" s="18">
        <f>(27.0/B64*100)</f>
        <v/>
      </c>
      <c r="D64" s="19" t="n">
        <v>3607</v>
      </c>
      <c r="E64" s="18" t="n">
        <v>485.62733416</v>
      </c>
      <c r="F64" s="20" t="n">
        <v>7.27803049</v>
      </c>
      <c r="G64" s="18" t="n">
        <v>446.26425678</v>
      </c>
      <c r="H64" s="20" t="n">
        <v>2.88440409</v>
      </c>
      <c r="I64" s="18" t="n">
        <v>442.17823024</v>
      </c>
      <c r="J64" s="20" t="n">
        <v>2.35965104</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428.90563835</v>
      </c>
      <c r="F65" s="20" t="n">
        <v>16.45858054</v>
      </c>
      <c r="G65" s="18" t="n">
        <v>417.79364256</v>
      </c>
      <c r="H65" s="20" t="n">
        <v>3.4180847</v>
      </c>
      <c r="I65" s="18" t="n">
        <v>405.08612208</v>
      </c>
      <c r="J65" s="20" t="n">
        <v>7.44641702</v>
      </c>
      <c r="K65" s="18" t="s">
        <v>404</v>
      </c>
      <c r="L65" s="20" t="s">
        <v>404</v>
      </c>
      <c r="M65" s="18" t="s">
        <v>404</v>
      </c>
      <c r="N65" s="20" t="s">
        <v>404</v>
      </c>
      <c r="O65" s="18" t="s">
        <v>404</v>
      </c>
      <c r="P65" s="20" t="s">
        <v>404</v>
      </c>
      <c r="Q65" s="18" t="s">
        <v>404</v>
      </c>
      <c r="R65" s="20" t="s">
        <v>404</v>
      </c>
      <c r="S65" s="18" t="n">
        <v>433.32182091</v>
      </c>
      <c r="T65" s="20" t="n">
        <v>35.98784075</v>
      </c>
    </row>
    <row r="66" spans="1:20">
      <c r="A66" s="15" t="s">
        <v>463</v>
      </c>
      <c r="B66" s="17" t="n">
        <v>5665</v>
      </c>
      <c r="C66" s="18">
        <f>(0.0/B66*100)</f>
        <v/>
      </c>
      <c r="D66" s="19" t="n">
        <v>5665</v>
      </c>
      <c r="E66" s="18" t="n">
        <v>411.37157079</v>
      </c>
      <c r="F66" s="20" t="n">
        <v>2.9554138</v>
      </c>
      <c r="G66" s="18" t="n">
        <v>427.21839545</v>
      </c>
      <c r="H66" s="20" t="n">
        <v>2.03791158</v>
      </c>
      <c r="I66" s="18" t="n">
        <v>436.40124741</v>
      </c>
      <c r="J66" s="20" t="n">
        <v>2.20669963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385.86322452</v>
      </c>
      <c r="F67" s="20" t="n">
        <v>12.11268345</v>
      </c>
      <c r="G67" s="18" t="n">
        <v>402.88208458</v>
      </c>
      <c r="H67" s="20" t="n">
        <v>4.38671246</v>
      </c>
      <c r="I67" s="18" t="n">
        <v>390.21503952</v>
      </c>
      <c r="J67" s="20" t="n">
        <v>5.71930487</v>
      </c>
      <c r="K67" s="18" t="s">
        <v>404</v>
      </c>
      <c r="L67" s="20" t="s">
        <v>404</v>
      </c>
      <c r="M67" s="18" t="s">
        <v>404</v>
      </c>
      <c r="N67" s="20" t="s">
        <v>404</v>
      </c>
      <c r="O67" s="18" t="s">
        <v>404</v>
      </c>
      <c r="P67" s="20" t="s">
        <v>404</v>
      </c>
      <c r="Q67" s="18" t="s">
        <v>404</v>
      </c>
      <c r="R67" s="20" t="s">
        <v>404</v>
      </c>
      <c r="S67" s="18" t="n">
        <v>418.61392397</v>
      </c>
      <c r="T67" s="20" t="n">
        <v>54.00918387</v>
      </c>
    </row>
    <row r="68" spans="1:20">
      <c r="A68" s="15" t="s">
        <v>465</v>
      </c>
      <c r="B68" s="17" t="n">
        <v>12083</v>
      </c>
      <c r="C68" s="18">
        <f>(0.0/B68*100)</f>
        <v/>
      </c>
      <c r="D68" s="19" t="n">
        <v>12083</v>
      </c>
      <c r="E68" s="18" t="n">
        <v>373.03085245</v>
      </c>
      <c r="F68" s="20" t="n">
        <v>1.82095254</v>
      </c>
      <c r="G68" s="18" t="n">
        <v>407.13940144</v>
      </c>
      <c r="H68" s="20" t="n">
        <v>1.47384287</v>
      </c>
      <c r="I68" s="18" t="n">
        <v>468.2257887</v>
      </c>
      <c r="J68" s="20" t="n">
        <v>4.14582225</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449.23653462</v>
      </c>
      <c r="F69" s="20" t="n">
        <v>11.842868</v>
      </c>
      <c r="G69" s="18" t="n">
        <v>433.04187471</v>
      </c>
      <c r="H69" s="20" t="n">
        <v>4.56164708</v>
      </c>
      <c r="I69" s="18" t="n">
        <v>405.42700557</v>
      </c>
      <c r="J69" s="20" t="n">
        <v>14.25595484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503.18986667</v>
      </c>
      <c r="F70" s="20" t="n">
        <v>25.02369441</v>
      </c>
      <c r="G70" s="18" t="n">
        <v>495.68488486</v>
      </c>
      <c r="H70" s="20" t="n">
        <v>3.56490536</v>
      </c>
      <c r="I70" s="18" t="n">
        <v>490.25168364</v>
      </c>
      <c r="J70" s="20" t="n">
        <v>7.78818157</v>
      </c>
      <c r="K70" s="18" t="s">
        <v>404</v>
      </c>
      <c r="L70" s="20" t="s">
        <v>404</v>
      </c>
      <c r="M70" s="18" t="s">
        <v>404</v>
      </c>
      <c r="N70" s="20" t="s">
        <v>404</v>
      </c>
      <c r="O70" s="18" t="s">
        <v>404</v>
      </c>
      <c r="P70" s="20" t="s">
        <v>404</v>
      </c>
      <c r="Q70" s="18" t="s">
        <v>404</v>
      </c>
      <c r="R70" s="20" t="s">
        <v>404</v>
      </c>
      <c r="S70" s="18" t="n">
        <v>476.0747168</v>
      </c>
      <c r="T70" s="20" t="n">
        <v>14.34886988</v>
      </c>
    </row>
    <row r="71" spans="1:20">
      <c r="A71" s="15" t="s">
        <v>468</v>
      </c>
      <c r="B71" s="17" t="n">
        <v>6115</v>
      </c>
      <c r="C71" s="18">
        <f>(0.0/B71*100)</f>
        <v/>
      </c>
      <c r="D71" s="19" t="n">
        <v>6115</v>
      </c>
      <c r="E71" s="18" t="n">
        <v>515.1510081</v>
      </c>
      <c r="F71" s="20" t="n">
        <v>7.71152747</v>
      </c>
      <c r="G71" s="18" t="n">
        <v>537.52716156</v>
      </c>
      <c r="H71" s="20" t="n">
        <v>1.64857932</v>
      </c>
      <c r="I71" s="18" t="n">
        <v>525.36420529</v>
      </c>
      <c r="J71" s="20" t="n">
        <v>5.77967461</v>
      </c>
      <c r="K71" s="18" t="s">
        <v>404</v>
      </c>
      <c r="L71" s="20" t="s">
        <v>404</v>
      </c>
      <c r="M71" s="18" t="s">
        <v>404</v>
      </c>
      <c r="N71" s="20" t="s">
        <v>404</v>
      </c>
      <c r="O71" s="18" t="s">
        <v>404</v>
      </c>
      <c r="P71" s="20" t="s">
        <v>404</v>
      </c>
      <c r="Q71" s="18" t="s">
        <v>404</v>
      </c>
      <c r="R71" s="20" t="s">
        <v>404</v>
      </c>
      <c r="S71" s="18" t="n">
        <v>505.80560797</v>
      </c>
      <c r="T71" s="20" t="n">
        <v>16.6157386</v>
      </c>
    </row>
    <row r="72" spans="1:20">
      <c r="A72" s="15" t="s">
        <v>469</v>
      </c>
      <c r="B72" s="17" t="n">
        <v>7708</v>
      </c>
      <c r="C72" s="18">
        <f>(0.0/B72*100)</f>
        <v/>
      </c>
      <c r="D72" s="19" t="n">
        <v>7708</v>
      </c>
      <c r="E72" s="18" t="n">
        <v>498.65242311</v>
      </c>
      <c r="F72" s="20" t="n">
        <v>13.83732555</v>
      </c>
      <c r="G72" s="18" t="n">
        <v>497.16200593</v>
      </c>
      <c r="H72" s="20" t="n">
        <v>3.95896501</v>
      </c>
      <c r="I72" s="18" t="n">
        <v>496.6053448</v>
      </c>
      <c r="J72" s="20" t="n">
        <v>6.71790485</v>
      </c>
      <c r="K72" s="18" t="s">
        <v>404</v>
      </c>
      <c r="L72" s="20" t="s">
        <v>404</v>
      </c>
      <c r="M72" s="18" t="s">
        <v>404</v>
      </c>
      <c r="N72" s="20" t="s">
        <v>404</v>
      </c>
      <c r="O72" s="18" t="s">
        <v>404</v>
      </c>
      <c r="P72" s="20" t="s">
        <v>404</v>
      </c>
      <c r="Q72" s="18" t="s">
        <v>404</v>
      </c>
      <c r="R72" s="20" t="s">
        <v>404</v>
      </c>
      <c r="S72" s="18" t="n">
        <v>492.58288728</v>
      </c>
      <c r="T72" s="20" t="n">
        <v>39.9811408</v>
      </c>
    </row>
    <row r="73" spans="1:20">
      <c r="A73" s="15" t="s">
        <v>470</v>
      </c>
      <c r="B73" s="17" t="n">
        <v>8249</v>
      </c>
      <c r="C73" s="18">
        <f>(0.0/B73*100)</f>
        <v/>
      </c>
      <c r="D73" s="19" t="n">
        <v>8249</v>
      </c>
      <c r="E73" s="18" t="n">
        <v>406.84464418</v>
      </c>
      <c r="F73" s="20" t="n">
        <v>11.27618042</v>
      </c>
      <c r="G73" s="18" t="n">
        <v>411.65770884</v>
      </c>
      <c r="H73" s="20" t="n">
        <v>4.04548522</v>
      </c>
      <c r="I73" s="18" t="n">
        <v>395.58472546</v>
      </c>
      <c r="J73" s="20" t="n">
        <v>8.45301334</v>
      </c>
      <c r="K73" s="18" t="s">
        <v>404</v>
      </c>
      <c r="L73" s="20" t="s">
        <v>404</v>
      </c>
      <c r="M73" s="18" t="s">
        <v>404</v>
      </c>
      <c r="N73" s="20" t="s">
        <v>404</v>
      </c>
      <c r="O73" s="18" t="s">
        <v>404</v>
      </c>
      <c r="P73" s="20" t="s">
        <v>404</v>
      </c>
      <c r="Q73" s="18" t="s">
        <v>404</v>
      </c>
      <c r="R73" s="20" t="s">
        <v>404</v>
      </c>
      <c r="S73" s="18" t="n">
        <v>412.69901583</v>
      </c>
      <c r="T73" s="20" t="n">
        <v>16.53181296</v>
      </c>
    </row>
    <row r="74" spans="1:20">
      <c r="A74" s="15" t="s">
        <v>471</v>
      </c>
      <c r="B74" s="17" t="n">
        <v>4692</v>
      </c>
      <c r="C74" s="18">
        <f>(484.0/B74*100)</f>
        <v/>
      </c>
      <c r="D74" s="19" t="n">
        <v>4208</v>
      </c>
      <c r="E74" s="18" t="n">
        <v>386.7991136</v>
      </c>
      <c r="F74" s="20" t="n">
        <v>6.9117494</v>
      </c>
      <c r="G74" s="18" t="n">
        <v>443.92584857</v>
      </c>
      <c r="H74" s="20" t="n">
        <v>2.36281023</v>
      </c>
      <c r="I74" s="18" t="n">
        <v>414.96558706</v>
      </c>
      <c r="J74" s="20" t="n">
        <v>2.13504974</v>
      </c>
      <c r="K74" s="18" t="s">
        <v>404</v>
      </c>
      <c r="L74" s="20" t="s">
        <v>404</v>
      </c>
      <c r="M74" s="18" t="s">
        <v>404</v>
      </c>
      <c r="N74" s="20" t="s">
        <v>404</v>
      </c>
      <c r="O74" s="18" t="s">
        <v>404</v>
      </c>
      <c r="P74" s="20" t="s">
        <v>404</v>
      </c>
      <c r="Q74" s="18" t="s">
        <v>404</v>
      </c>
      <c r="R74" s="20" t="s">
        <v>404</v>
      </c>
      <c r="S74" s="18" t="n">
        <v>355.85019716</v>
      </c>
      <c r="T74" s="20" t="n">
        <v>9.81831272</v>
      </c>
    </row>
    <row r="75" spans="1:20">
      <c r="A75" s="15" t="s">
        <v>472</v>
      </c>
      <c r="B75" s="17" t="n">
        <v>5375</v>
      </c>
      <c r="C75" s="18">
        <f>(483.0/B75*100)</f>
        <v/>
      </c>
      <c r="D75" s="19" t="n">
        <v>4892</v>
      </c>
      <c r="E75" s="18" t="n">
        <v>353.87514694</v>
      </c>
      <c r="F75" s="20" t="n">
        <v>10.62503387</v>
      </c>
      <c r="G75" s="18" t="n">
        <v>348.64059346</v>
      </c>
      <c r="H75" s="20" t="n">
        <v>8.690300430000001</v>
      </c>
      <c r="I75" s="18" t="n">
        <v>371.24808486</v>
      </c>
      <c r="J75" s="20" t="n">
        <v>5.57725928</v>
      </c>
      <c r="K75" s="18" t="s">
        <v>404</v>
      </c>
      <c r="L75" s="20" t="s">
        <v>404</v>
      </c>
      <c r="M75" s="18" t="s">
        <v>404</v>
      </c>
      <c r="N75" s="20" t="s">
        <v>404</v>
      </c>
      <c r="O75" s="18" t="s">
        <v>404</v>
      </c>
      <c r="P75" s="20" t="s">
        <v>404</v>
      </c>
      <c r="Q75" s="18" t="s">
        <v>404</v>
      </c>
      <c r="R75" s="20" t="s">
        <v>404</v>
      </c>
      <c r="S75" s="18" t="n">
        <v>363.57987171</v>
      </c>
      <c r="T75" s="20" t="n">
        <v>12.52496931</v>
      </c>
    </row>
    <row r="76" spans="1:20">
      <c r="A76" s="15" t="s">
        <v>473</v>
      </c>
      <c r="B76" s="17" t="n">
        <v>14167</v>
      </c>
      <c r="C76" s="18">
        <f>(1400.0/B76*100)</f>
        <v/>
      </c>
      <c r="D76" s="19" t="n">
        <v>12767</v>
      </c>
      <c r="E76" s="18" t="n">
        <v>396.19071547</v>
      </c>
      <c r="F76" s="20" t="n">
        <v>7.39521694</v>
      </c>
      <c r="G76" s="18" t="n">
        <v>442.54594191</v>
      </c>
      <c r="H76" s="20" t="n">
        <v>4.14602428</v>
      </c>
      <c r="I76" s="18" t="n">
        <v>465.15481652</v>
      </c>
      <c r="J76" s="20" t="n">
        <v>9.906275859999999</v>
      </c>
      <c r="K76" s="18" t="s">
        <v>404</v>
      </c>
      <c r="L76" s="20" t="s">
        <v>404</v>
      </c>
      <c r="M76" s="18" t="s">
        <v>404</v>
      </c>
      <c r="N76" s="20" t="s">
        <v>404</v>
      </c>
      <c r="O76" s="18" t="s">
        <v>404</v>
      </c>
      <c r="P76" s="20" t="s">
        <v>404</v>
      </c>
      <c r="Q76" s="18" t="s">
        <v>404</v>
      </c>
      <c r="R76" s="20" t="s">
        <v>404</v>
      </c>
      <c r="S76" s="18" t="n">
        <v>441.08782026</v>
      </c>
      <c r="T76" s="20" t="n">
        <v>9.37803882</v>
      </c>
    </row>
    <row r="77" spans="1:20">
      <c r="A77" s="15" t="s">
        <v>474</v>
      </c>
      <c r="B77" s="17" t="n">
        <v>6062</v>
      </c>
      <c r="C77" s="18">
        <f>(0.0/B77*100)</f>
        <v/>
      </c>
      <c r="D77" s="19" t="n">
        <v>6062</v>
      </c>
      <c r="E77" s="18" t="n">
        <v>421.49177666</v>
      </c>
      <c r="F77" s="20" t="n">
        <v>16.29624471</v>
      </c>
      <c r="G77" s="18" t="n">
        <v>441.4519577</v>
      </c>
      <c r="H77" s="20" t="n">
        <v>4.23154662</v>
      </c>
      <c r="I77" s="18" t="n">
        <v>433.08465419</v>
      </c>
      <c r="J77" s="20" t="n">
        <v>4.79364026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484.6278609</v>
      </c>
      <c r="F78" s="20" t="n">
        <v>10.27175176</v>
      </c>
      <c r="G78" s="18" t="n">
        <v>488.64834821</v>
      </c>
      <c r="H78" s="20" t="n">
        <v>4.5573979</v>
      </c>
      <c r="I78" s="18" t="n">
        <v>485.57460908</v>
      </c>
      <c r="J78" s="20" t="n">
        <v>18.27099322</v>
      </c>
      <c r="K78" s="18" t="s">
        <v>404</v>
      </c>
      <c r="L78" s="20" t="s">
        <v>404</v>
      </c>
      <c r="M78" s="18" t="s">
        <v>404</v>
      </c>
      <c r="N78" s="20" t="s">
        <v>404</v>
      </c>
      <c r="O78" s="18" t="s">
        <v>404</v>
      </c>
      <c r="P78" s="20" t="s">
        <v>404</v>
      </c>
      <c r="Q78" s="18" t="s">
        <v>404</v>
      </c>
      <c r="R78" s="20" t="s">
        <v>404</v>
      </c>
      <c r="S78" s="18" t="n">
        <v>452.44014113</v>
      </c>
      <c r="T78" s="20" t="n">
        <v>5.79000602</v>
      </c>
    </row>
    <row customHeight="1" ht="25" r="79" spans="1:20">
      <c r="A79" s="15" t="s">
        <v>476</v>
      </c>
      <c r="B79" s="17" t="n">
        <v>1657</v>
      </c>
      <c r="C79" s="18">
        <f>(21.0/B79*100)</f>
        <v/>
      </c>
      <c r="D79" s="19" t="n">
        <v>1636</v>
      </c>
      <c r="E79" s="18" t="n">
        <v>452.98320534</v>
      </c>
      <c r="F79" s="20" t="n">
        <v>20.12898845</v>
      </c>
      <c r="G79" s="18" t="n">
        <v>477.33937448</v>
      </c>
      <c r="H79" s="20" t="n">
        <v>10.08891031</v>
      </c>
      <c r="I79" s="18" t="n">
        <v>477.76087125</v>
      </c>
      <c r="J79" s="20" t="n">
        <v>11.77880976</v>
      </c>
      <c r="K79" s="18" t="s">
        <v>404</v>
      </c>
      <c r="L79" s="20" t="s">
        <v>404</v>
      </c>
      <c r="M79" s="18" t="s">
        <v>404</v>
      </c>
      <c r="N79" s="20" t="s">
        <v>404</v>
      </c>
      <c r="O79" s="18" t="s">
        <v>404</v>
      </c>
      <c r="P79" s="20" t="s">
        <v>404</v>
      </c>
      <c r="Q79" s="18" t="s">
        <v>404</v>
      </c>
      <c r="R79" s="20" t="s">
        <v>404</v>
      </c>
      <c r="S79" s="18" t="n">
        <v>409.25333894</v>
      </c>
      <c r="T79" s="20" t="n">
        <v>7.43247293</v>
      </c>
    </row>
    <row r="80" spans="1:20">
      <c r="A80" s="15" t="s">
        <v>477</v>
      </c>
      <c r="B80" s="17" t="n">
        <v>7841</v>
      </c>
      <c r="C80" s="18">
        <f>(0.0/B80*100)</f>
        <v/>
      </c>
      <c r="D80" s="19" t="n">
        <v>7841</v>
      </c>
      <c r="E80" s="18" t="n">
        <v>443.58378267</v>
      </c>
      <c r="F80" s="20" t="n">
        <v>14.52050441</v>
      </c>
      <c r="G80" s="18" t="n">
        <v>426.5522798</v>
      </c>
      <c r="H80" s="20" t="n">
        <v>3.61981951</v>
      </c>
      <c r="I80" s="18" t="n">
        <v>427.09427409</v>
      </c>
      <c r="J80" s="20" t="n">
        <v>20.41241767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414.05316976</v>
      </c>
      <c r="F81" s="20" t="n">
        <v>10.38095696</v>
      </c>
      <c r="G81" s="18" t="n">
        <v>434.72647558</v>
      </c>
      <c r="H81" s="20" t="n">
        <v>3.82059141</v>
      </c>
      <c r="I81" s="18" t="n">
        <v>411.01777493</v>
      </c>
      <c r="J81" s="20" t="n">
        <v>15.42383139</v>
      </c>
      <c r="K81" s="18" t="s">
        <v>404</v>
      </c>
      <c r="L81" s="20" t="s">
        <v>404</v>
      </c>
      <c r="M81" s="18" t="s">
        <v>404</v>
      </c>
      <c r="N81" s="20" t="s">
        <v>404</v>
      </c>
      <c r="O81" s="18" t="s">
        <v>404</v>
      </c>
      <c r="P81" s="20" t="s">
        <v>404</v>
      </c>
      <c r="Q81" s="18" t="s">
        <v>404</v>
      </c>
      <c r="R81" s="20" t="s">
        <v>404</v>
      </c>
      <c r="S81" s="18" t="n">
        <v>505.675185</v>
      </c>
      <c r="T81" s="20" t="n">
        <v>7.77493105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685</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487.74047102</v>
      </c>
      <c r="F7" s="20" t="n">
        <v>6.66914991</v>
      </c>
      <c r="G7" s="18" t="n">
        <v>507.19586873</v>
      </c>
      <c r="H7" s="20" t="n">
        <v>2.25790827</v>
      </c>
      <c r="I7" s="18" t="n">
        <v>509.75235193</v>
      </c>
      <c r="J7" s="20" t="n">
        <v>10.75782819</v>
      </c>
      <c r="K7" s="18" t="s">
        <v>404</v>
      </c>
      <c r="L7" s="20" t="s">
        <v>404</v>
      </c>
      <c r="M7" s="18" t="s">
        <v>404</v>
      </c>
      <c r="N7" s="20" t="s">
        <v>404</v>
      </c>
      <c r="O7" s="18" t="s">
        <v>404</v>
      </c>
      <c r="P7" s="20" t="s">
        <v>404</v>
      </c>
      <c r="Q7" s="18" t="s">
        <v>404</v>
      </c>
      <c r="R7" s="20" t="s">
        <v>404</v>
      </c>
      <c r="S7" s="18" t="n">
        <v>494.85266569</v>
      </c>
      <c r="T7" s="20" t="n">
        <v>7.03411203</v>
      </c>
    </row>
    <row r="8" spans="1:20">
      <c r="A8" s="15" t="s">
        <v>405</v>
      </c>
      <c r="B8" s="17" t="n">
        <v>7007</v>
      </c>
      <c r="C8" s="18">
        <f>(0.0/B8*100)</f>
        <v/>
      </c>
      <c r="D8" s="19" t="n">
        <v>7007</v>
      </c>
      <c r="E8" s="18" t="n">
        <v>471.71671877</v>
      </c>
      <c r="F8" s="20" t="n">
        <v>16.56803984</v>
      </c>
      <c r="G8" s="18" t="n">
        <v>486.4558733</v>
      </c>
      <c r="H8" s="20" t="n">
        <v>4.77695459</v>
      </c>
      <c r="I8" s="18" t="n">
        <v>489.81899934</v>
      </c>
      <c r="J8" s="20" t="n">
        <v>9.92920968</v>
      </c>
      <c r="K8" s="18" t="s">
        <v>404</v>
      </c>
      <c r="L8" s="20" t="s">
        <v>404</v>
      </c>
      <c r="M8" s="18" t="s">
        <v>404</v>
      </c>
      <c r="N8" s="20" t="s">
        <v>404</v>
      </c>
      <c r="O8" s="18" t="s">
        <v>404</v>
      </c>
      <c r="P8" s="20" t="s">
        <v>404</v>
      </c>
      <c r="Q8" s="18" t="s">
        <v>404</v>
      </c>
      <c r="R8" s="20" t="s">
        <v>404</v>
      </c>
      <c r="S8" s="18" t="n">
        <v>470.67522193</v>
      </c>
      <c r="T8" s="20" t="n">
        <v>16.53552878</v>
      </c>
    </row>
    <row r="9" spans="1:20">
      <c r="A9" s="15" t="s">
        <v>406</v>
      </c>
      <c r="B9" s="17" t="n">
        <v>9651</v>
      </c>
      <c r="C9" s="18">
        <f>(200.0/B9*100)</f>
        <v/>
      </c>
      <c r="D9" s="19" t="n">
        <v>9451</v>
      </c>
      <c r="E9" s="18" t="n">
        <v>477.18939792</v>
      </c>
      <c r="F9" s="20" t="n">
        <v>22.03996205</v>
      </c>
      <c r="G9" s="18" t="n">
        <v>506.22457552</v>
      </c>
      <c r="H9" s="20" t="n">
        <v>3.09316391</v>
      </c>
      <c r="I9" s="18" t="n">
        <v>479.93587571</v>
      </c>
      <c r="J9" s="20" t="n">
        <v>10.02916324</v>
      </c>
      <c r="K9" s="18" t="s">
        <v>404</v>
      </c>
      <c r="L9" s="20" t="s">
        <v>404</v>
      </c>
      <c r="M9" s="18" t="s">
        <v>404</v>
      </c>
      <c r="N9" s="20" t="s">
        <v>404</v>
      </c>
      <c r="O9" s="18" t="s">
        <v>404</v>
      </c>
      <c r="P9" s="20" t="s">
        <v>404</v>
      </c>
      <c r="Q9" s="18" t="s">
        <v>404</v>
      </c>
      <c r="R9" s="20" t="s">
        <v>404</v>
      </c>
      <c r="S9" s="18" t="n">
        <v>481.63021276</v>
      </c>
      <c r="T9" s="20" t="n">
        <v>14.12476236</v>
      </c>
    </row>
    <row r="10" spans="1:20">
      <c r="A10" s="15" t="s">
        <v>407</v>
      </c>
      <c r="B10" s="17" t="n">
        <v>20058</v>
      </c>
      <c r="C10" s="18">
        <f>(3112.0/B10*100)</f>
        <v/>
      </c>
      <c r="D10" s="19" t="n">
        <v>16946</v>
      </c>
      <c r="E10" s="18" t="n">
        <v>527.0027184100001</v>
      </c>
      <c r="F10" s="20" t="n">
        <v>4.22384048</v>
      </c>
      <c r="G10" s="18" t="n">
        <v>525.5900736</v>
      </c>
      <c r="H10" s="20" t="n">
        <v>3.14940842</v>
      </c>
      <c r="I10" s="18" t="n">
        <v>535.18413074</v>
      </c>
      <c r="J10" s="20" t="n">
        <v>6.23620916</v>
      </c>
      <c r="K10" s="18" t="s">
        <v>404</v>
      </c>
      <c r="L10" s="20" t="s">
        <v>404</v>
      </c>
      <c r="M10" s="18" t="s">
        <v>404</v>
      </c>
      <c r="N10" s="20" t="s">
        <v>404</v>
      </c>
      <c r="O10" s="18" t="s">
        <v>404</v>
      </c>
      <c r="P10" s="20" t="s">
        <v>404</v>
      </c>
      <c r="Q10" s="18" t="s">
        <v>404</v>
      </c>
      <c r="R10" s="20" t="s">
        <v>404</v>
      </c>
      <c r="S10" s="18" t="n">
        <v>543.85468925</v>
      </c>
      <c r="T10" s="20" t="n">
        <v>10.69660412</v>
      </c>
    </row>
    <row r="11" spans="1:20">
      <c r="A11" s="15" t="s">
        <v>408</v>
      </c>
      <c r="B11" s="17" t="n">
        <v>7053</v>
      </c>
      <c r="C11" s="18">
        <f>(212.0/B11*100)</f>
        <v/>
      </c>
      <c r="D11" s="19" t="n">
        <v>6841</v>
      </c>
      <c r="E11" s="18" t="n">
        <v>427.71398787</v>
      </c>
      <c r="F11" s="20" t="n">
        <v>38.18378741</v>
      </c>
      <c r="G11" s="18" t="n">
        <v>471.99614851</v>
      </c>
      <c r="H11" s="20" t="n">
        <v>4.53179896</v>
      </c>
      <c r="I11" s="18" t="n">
        <v>444.81477589</v>
      </c>
      <c r="J11" s="20" t="n">
        <v>4.990584</v>
      </c>
      <c r="K11" s="18" t="s">
        <v>404</v>
      </c>
      <c r="L11" s="20" t="s">
        <v>404</v>
      </c>
      <c r="M11" s="18" t="s">
        <v>404</v>
      </c>
      <c r="N11" s="20" t="s">
        <v>404</v>
      </c>
      <c r="O11" s="18" t="s">
        <v>404</v>
      </c>
      <c r="P11" s="20" t="s">
        <v>404</v>
      </c>
      <c r="Q11" s="18" t="s">
        <v>404</v>
      </c>
      <c r="R11" s="20" t="s">
        <v>404</v>
      </c>
      <c r="S11" s="18" t="n">
        <v>439.72460877</v>
      </c>
      <c r="T11" s="20" t="n">
        <v>13.90176138</v>
      </c>
    </row>
    <row r="12" spans="1:20">
      <c r="A12" s="15" t="s">
        <v>409</v>
      </c>
      <c r="B12" s="17" t="n">
        <v>6894</v>
      </c>
      <c r="C12" s="18">
        <f>(106.0/B12*100)</f>
        <v/>
      </c>
      <c r="D12" s="19" t="n">
        <v>6788</v>
      </c>
      <c r="E12" s="18" t="n">
        <v>559.15093051</v>
      </c>
      <c r="F12" s="20" t="n">
        <v>9.390217720000001</v>
      </c>
      <c r="G12" s="18" t="n">
        <v>487.62631028</v>
      </c>
      <c r="H12" s="20" t="n">
        <v>2.78469717</v>
      </c>
      <c r="I12" s="18" t="n">
        <v>489.48524466</v>
      </c>
      <c r="J12" s="20" t="n">
        <v>15.8706611</v>
      </c>
      <c r="K12" s="18" t="s">
        <v>404</v>
      </c>
      <c r="L12" s="20" t="s">
        <v>404</v>
      </c>
      <c r="M12" s="18" t="s">
        <v>404</v>
      </c>
      <c r="N12" s="20" t="s">
        <v>404</v>
      </c>
      <c r="O12" s="18" t="s">
        <v>404</v>
      </c>
      <c r="P12" s="20" t="s">
        <v>404</v>
      </c>
      <c r="Q12" s="18" t="s">
        <v>404</v>
      </c>
      <c r="R12" s="20" t="s">
        <v>404</v>
      </c>
      <c r="S12" s="18" t="n">
        <v>419.97616422</v>
      </c>
      <c r="T12" s="20" t="n">
        <v>11.87620617</v>
      </c>
    </row>
    <row r="13" spans="1:20">
      <c r="A13" s="15" t="s">
        <v>410</v>
      </c>
      <c r="B13" s="17" t="n">
        <v>7161</v>
      </c>
      <c r="C13" s="18">
        <f>(1175.0/B13*100)</f>
        <v/>
      </c>
      <c r="D13" s="19" t="n">
        <v>5986</v>
      </c>
      <c r="E13" s="18" t="n">
        <v>493.86280091</v>
      </c>
      <c r="F13" s="20" t="n">
        <v>10.60295858</v>
      </c>
      <c r="G13" s="18" t="n">
        <v>500.9281095</v>
      </c>
      <c r="H13" s="20" t="n">
        <v>3.49693152</v>
      </c>
      <c r="I13" s="18" t="n">
        <v>497.17073601</v>
      </c>
      <c r="J13" s="20" t="n">
        <v>5.70550374</v>
      </c>
      <c r="K13" s="18" t="s">
        <v>404</v>
      </c>
      <c r="L13" s="20" t="s">
        <v>404</v>
      </c>
      <c r="M13" s="18" t="s">
        <v>404</v>
      </c>
      <c r="N13" s="20" t="s">
        <v>404</v>
      </c>
      <c r="O13" s="18" t="s">
        <v>404</v>
      </c>
      <c r="P13" s="20" t="s">
        <v>404</v>
      </c>
      <c r="Q13" s="18" t="s">
        <v>404</v>
      </c>
      <c r="R13" s="20" t="s">
        <v>404</v>
      </c>
      <c r="S13" s="18" t="n">
        <v>508.27229687</v>
      </c>
      <c r="T13" s="20" t="n">
        <v>6.26688294</v>
      </c>
    </row>
    <row r="14" spans="1:20">
      <c r="A14" s="15" t="s">
        <v>411</v>
      </c>
      <c r="B14" s="17" t="n">
        <v>5587</v>
      </c>
      <c r="C14" s="18">
        <f>(0.0/B14*100)</f>
        <v/>
      </c>
      <c r="D14" s="19" t="n">
        <v>5587</v>
      </c>
      <c r="E14" s="18" t="n">
        <v>533.44851728</v>
      </c>
      <c r="F14" s="20" t="n">
        <v>8.94780647</v>
      </c>
      <c r="G14" s="18" t="n">
        <v>518.4253386</v>
      </c>
      <c r="H14" s="20" t="n">
        <v>2.31156965</v>
      </c>
      <c r="I14" s="18" t="n">
        <v>529.88411665</v>
      </c>
      <c r="J14" s="20" t="n">
        <v>17.40433079</v>
      </c>
      <c r="K14" s="18" t="s">
        <v>404</v>
      </c>
      <c r="L14" s="20" t="s">
        <v>404</v>
      </c>
      <c r="M14" s="18" t="s">
        <v>404</v>
      </c>
      <c r="N14" s="20" t="s">
        <v>404</v>
      </c>
      <c r="O14" s="18" t="s">
        <v>404</v>
      </c>
      <c r="P14" s="20" t="s">
        <v>404</v>
      </c>
      <c r="Q14" s="18" t="s">
        <v>404</v>
      </c>
      <c r="R14" s="20" t="s">
        <v>404</v>
      </c>
      <c r="S14" s="18" t="n">
        <v>475.42611063</v>
      </c>
      <c r="T14" s="20" t="n">
        <v>19.914177</v>
      </c>
    </row>
    <row r="15" spans="1:20">
      <c r="A15" s="15" t="s">
        <v>412</v>
      </c>
      <c r="B15" s="17" t="n">
        <v>5882</v>
      </c>
      <c r="C15" s="18">
        <f>(0.0/B15*100)</f>
        <v/>
      </c>
      <c r="D15" s="19" t="n">
        <v>5882</v>
      </c>
      <c r="E15" s="18" t="n">
        <v>505.07482112</v>
      </c>
      <c r="F15" s="20" t="n">
        <v>18.44576542</v>
      </c>
      <c r="G15" s="18" t="n">
        <v>526.04603448</v>
      </c>
      <c r="H15" s="20" t="n">
        <v>3.2523564</v>
      </c>
      <c r="I15" s="18" t="n">
        <v>528.77194012</v>
      </c>
      <c r="J15" s="20" t="n">
        <v>3.93152644</v>
      </c>
      <c r="K15" s="18" t="s">
        <v>404</v>
      </c>
      <c r="L15" s="20" t="s">
        <v>404</v>
      </c>
      <c r="M15" s="18" t="s">
        <v>404</v>
      </c>
      <c r="N15" s="20" t="s">
        <v>404</v>
      </c>
      <c r="O15" s="18" t="s">
        <v>404</v>
      </c>
      <c r="P15" s="20" t="s">
        <v>404</v>
      </c>
      <c r="Q15" s="18" t="s">
        <v>404</v>
      </c>
      <c r="R15" s="20" t="s">
        <v>404</v>
      </c>
      <c r="S15" s="18" t="n">
        <v>537.2947253</v>
      </c>
      <c r="T15" s="20" t="n">
        <v>24.35550381</v>
      </c>
    </row>
    <row r="16" spans="1:20">
      <c r="A16" s="15" t="s">
        <v>413</v>
      </c>
      <c r="B16" s="17" t="n">
        <v>6108</v>
      </c>
      <c r="C16" s="18">
        <f>(495.0/B16*100)</f>
        <v/>
      </c>
      <c r="D16" s="19" t="n">
        <v>5613</v>
      </c>
      <c r="E16" s="18" t="n">
        <v>496.94824919</v>
      </c>
      <c r="F16" s="20" t="n">
        <v>10.94079017</v>
      </c>
      <c r="G16" s="18" t="n">
        <v>506.42137671</v>
      </c>
      <c r="H16" s="20" t="n">
        <v>6.42329847</v>
      </c>
      <c r="I16" s="18" t="n">
        <v>495.5502741</v>
      </c>
      <c r="J16" s="20" t="n">
        <v>9.22413783</v>
      </c>
      <c r="K16" s="18" t="s">
        <v>404</v>
      </c>
      <c r="L16" s="20" t="s">
        <v>404</v>
      </c>
      <c r="M16" s="18" t="s">
        <v>404</v>
      </c>
      <c r="N16" s="20" t="s">
        <v>404</v>
      </c>
      <c r="O16" s="18" t="s">
        <v>404</v>
      </c>
      <c r="P16" s="20" t="s">
        <v>404</v>
      </c>
      <c r="Q16" s="18" t="s">
        <v>404</v>
      </c>
      <c r="R16" s="20" t="s">
        <v>404</v>
      </c>
      <c r="S16" s="18" t="n">
        <v>514.28415895</v>
      </c>
      <c r="T16" s="20" t="n">
        <v>22.8212736</v>
      </c>
    </row>
    <row r="17" spans="1:20">
      <c r="A17" s="15" t="s">
        <v>414</v>
      </c>
      <c r="B17" s="17" t="n">
        <v>6504</v>
      </c>
      <c r="C17" s="18">
        <f>(1325.0/B17*100)</f>
        <v/>
      </c>
      <c r="D17" s="19" t="n">
        <v>5179</v>
      </c>
      <c r="E17" s="18" t="n">
        <v>504.80201197</v>
      </c>
      <c r="F17" s="20" t="n">
        <v>19.5118063</v>
      </c>
      <c r="G17" s="18" t="n">
        <v>504.46276661</v>
      </c>
      <c r="H17" s="20" t="n">
        <v>7.87386577</v>
      </c>
      <c r="I17" s="18" t="n">
        <v>509.95451469</v>
      </c>
      <c r="J17" s="20" t="n">
        <v>5.72355238</v>
      </c>
      <c r="K17" s="18" t="s">
        <v>404</v>
      </c>
      <c r="L17" s="20" t="s">
        <v>404</v>
      </c>
      <c r="M17" s="18" t="s">
        <v>404</v>
      </c>
      <c r="N17" s="20" t="s">
        <v>404</v>
      </c>
      <c r="O17" s="18" t="s">
        <v>404</v>
      </c>
      <c r="P17" s="20" t="s">
        <v>404</v>
      </c>
      <c r="Q17" s="18" t="s">
        <v>404</v>
      </c>
      <c r="R17" s="20" t="s">
        <v>404</v>
      </c>
      <c r="S17" s="18" t="n">
        <v>545.6066481399999</v>
      </c>
      <c r="T17" s="20" t="n">
        <v>16.81258981</v>
      </c>
    </row>
    <row r="18" spans="1:20">
      <c r="A18" s="15" t="s">
        <v>415</v>
      </c>
      <c r="B18" s="17" t="n">
        <v>5532</v>
      </c>
      <c r="C18" s="18">
        <f>(0.0/B18*100)</f>
        <v/>
      </c>
      <c r="D18" s="19" t="n">
        <v>5532</v>
      </c>
      <c r="E18" s="18" t="n">
        <v>470.28802258</v>
      </c>
      <c r="F18" s="20" t="n">
        <v>5.88863659</v>
      </c>
      <c r="G18" s="18" t="n">
        <v>466.36805913</v>
      </c>
      <c r="H18" s="20" t="n">
        <v>6.65310359</v>
      </c>
      <c r="I18" s="18" t="n">
        <v>467.06095328</v>
      </c>
      <c r="J18" s="20" t="n">
        <v>13.07535077</v>
      </c>
      <c r="K18" s="18" t="s">
        <v>404</v>
      </c>
      <c r="L18" s="20" t="s">
        <v>404</v>
      </c>
      <c r="M18" s="18" t="s">
        <v>404</v>
      </c>
      <c r="N18" s="20" t="s">
        <v>404</v>
      </c>
      <c r="O18" s="18" t="s">
        <v>404</v>
      </c>
      <c r="P18" s="20" t="s">
        <v>404</v>
      </c>
      <c r="Q18" s="18" t="s">
        <v>404</v>
      </c>
      <c r="R18" s="20" t="s">
        <v>404</v>
      </c>
      <c r="S18" s="18" t="n">
        <v>318.31380345</v>
      </c>
      <c r="T18" s="20" t="n">
        <v>15.25333811</v>
      </c>
    </row>
    <row r="19" spans="1:20">
      <c r="A19" s="15" t="s">
        <v>416</v>
      </c>
      <c r="B19" s="17" t="n">
        <v>5658</v>
      </c>
      <c r="C19" s="18">
        <f>(327.0/B19*100)</f>
        <v/>
      </c>
      <c r="D19" s="19" t="n">
        <v>5331</v>
      </c>
      <c r="E19" s="18" t="n">
        <v>467.5200313</v>
      </c>
      <c r="F19" s="20" t="n">
        <v>8.541586880000001</v>
      </c>
      <c r="G19" s="18" t="n">
        <v>476.6421541</v>
      </c>
      <c r="H19" s="20" t="n">
        <v>6.29159757</v>
      </c>
      <c r="I19" s="18" t="n">
        <v>457.38317544</v>
      </c>
      <c r="J19" s="20" t="n">
        <v>12.71069814</v>
      </c>
      <c r="K19" s="18" t="s">
        <v>404</v>
      </c>
      <c r="L19" s="20" t="s">
        <v>404</v>
      </c>
      <c r="M19" s="18" t="s">
        <v>404</v>
      </c>
      <c r="N19" s="20" t="s">
        <v>404</v>
      </c>
      <c r="O19" s="18" t="s">
        <v>404</v>
      </c>
      <c r="P19" s="20" t="s">
        <v>404</v>
      </c>
      <c r="Q19" s="18" t="s">
        <v>404</v>
      </c>
      <c r="R19" s="20" t="s">
        <v>404</v>
      </c>
      <c r="S19" s="18" t="n">
        <v>483.39884435</v>
      </c>
      <c r="T19" s="20" t="n">
        <v>37.79806686</v>
      </c>
    </row>
    <row r="20" spans="1:20">
      <c r="A20" s="15" t="s">
        <v>417</v>
      </c>
      <c r="B20" s="17" t="n">
        <v>3371</v>
      </c>
      <c r="C20" s="18">
        <f>(24.0/B20*100)</f>
        <v/>
      </c>
      <c r="D20" s="19" t="n">
        <v>3347</v>
      </c>
      <c r="E20" s="18" t="n">
        <v>461.6318917</v>
      </c>
      <c r="F20" s="20" t="n">
        <v>13.39618849</v>
      </c>
      <c r="G20" s="18" t="n">
        <v>477.75902334</v>
      </c>
      <c r="H20" s="20" t="n">
        <v>3.85236675</v>
      </c>
      <c r="I20" s="18" t="n">
        <v>482.92127567</v>
      </c>
      <c r="J20" s="20" t="n">
        <v>2.32650914</v>
      </c>
      <c r="K20" s="18" t="s">
        <v>404</v>
      </c>
      <c r="L20" s="20" t="s">
        <v>404</v>
      </c>
      <c r="M20" s="18" t="s">
        <v>404</v>
      </c>
      <c r="N20" s="20" t="s">
        <v>404</v>
      </c>
      <c r="O20" s="18" t="s">
        <v>404</v>
      </c>
      <c r="P20" s="20" t="s">
        <v>404</v>
      </c>
      <c r="Q20" s="18" t="s">
        <v>404</v>
      </c>
      <c r="R20" s="20" t="s">
        <v>404</v>
      </c>
      <c r="S20" s="18" t="n">
        <v>477.83689232</v>
      </c>
      <c r="T20" s="20" t="n">
        <v>11.5547043</v>
      </c>
    </row>
    <row r="21" spans="1:20">
      <c r="A21" s="15" t="s">
        <v>418</v>
      </c>
      <c r="B21" s="17" t="n">
        <v>5741</v>
      </c>
      <c r="C21" s="18">
        <f>(0.0/B21*100)</f>
        <v/>
      </c>
      <c r="D21" s="19" t="n">
        <v>5741</v>
      </c>
      <c r="E21" s="18" t="n">
        <v>478.2553013</v>
      </c>
      <c r="F21" s="20" t="n">
        <v>10.3036636</v>
      </c>
      <c r="G21" s="18" t="n">
        <v>523.75794506</v>
      </c>
      <c r="H21" s="20" t="n">
        <v>3.09908675</v>
      </c>
      <c r="I21" s="18" t="n">
        <v>523.09582533</v>
      </c>
      <c r="J21" s="20" t="n">
        <v>6.94694975</v>
      </c>
      <c r="K21" s="18" t="s">
        <v>404</v>
      </c>
      <c r="L21" s="20" t="s">
        <v>404</v>
      </c>
      <c r="M21" s="18" t="s">
        <v>404</v>
      </c>
      <c r="N21" s="20" t="s">
        <v>404</v>
      </c>
      <c r="O21" s="18" t="s">
        <v>404</v>
      </c>
      <c r="P21" s="20" t="s">
        <v>404</v>
      </c>
      <c r="Q21" s="18" t="s">
        <v>404</v>
      </c>
      <c r="R21" s="20" t="s">
        <v>404</v>
      </c>
      <c r="S21" s="18" t="n">
        <v>511.45375716</v>
      </c>
      <c r="T21" s="20" t="n">
        <v>7.28312891</v>
      </c>
    </row>
    <row r="22" spans="1:20">
      <c r="A22" s="15" t="s">
        <v>419</v>
      </c>
      <c r="B22" s="17" t="n">
        <v>6598</v>
      </c>
      <c r="C22" s="18">
        <f>(0.0/B22*100)</f>
        <v/>
      </c>
      <c r="D22" s="19" t="n">
        <v>6598</v>
      </c>
      <c r="E22" s="18" t="n">
        <v>474.07466784</v>
      </c>
      <c r="F22" s="20" t="n">
        <v>11.3349731</v>
      </c>
      <c r="G22" s="18" t="n">
        <v>482.26145147</v>
      </c>
      <c r="H22" s="20" t="n">
        <v>5.24206092</v>
      </c>
      <c r="I22" s="18" t="n">
        <v>429.34337561</v>
      </c>
      <c r="J22" s="20" t="n">
        <v>22.38560778</v>
      </c>
      <c r="K22" s="18" t="s">
        <v>404</v>
      </c>
      <c r="L22" s="20" t="s">
        <v>404</v>
      </c>
      <c r="M22" s="18" t="s">
        <v>404</v>
      </c>
      <c r="N22" s="20" t="s">
        <v>404</v>
      </c>
      <c r="O22" s="18" t="s">
        <v>404</v>
      </c>
      <c r="P22" s="20" t="s">
        <v>404</v>
      </c>
      <c r="Q22" s="18" t="s">
        <v>404</v>
      </c>
      <c r="R22" s="20" t="s">
        <v>404</v>
      </c>
      <c r="S22" s="18" t="n">
        <v>518.2452510000001</v>
      </c>
      <c r="T22" s="20" t="n">
        <v>32.90582845</v>
      </c>
    </row>
    <row r="23" spans="1:20">
      <c r="A23" s="15" t="s">
        <v>420</v>
      </c>
      <c r="B23" s="17" t="n">
        <v>11583</v>
      </c>
      <c r="C23" s="18">
        <f>(3194.0/B23*100)</f>
        <v/>
      </c>
      <c r="D23" s="19" t="n">
        <v>8389</v>
      </c>
      <c r="E23" s="18" t="n">
        <v>498.91733629</v>
      </c>
      <c r="F23" s="20" t="n">
        <v>10.56511112</v>
      </c>
      <c r="G23" s="18" t="n">
        <v>473.47630296</v>
      </c>
      <c r="H23" s="20" t="n">
        <v>10.09830974</v>
      </c>
      <c r="I23" s="18" t="n">
        <v>497.11057351</v>
      </c>
      <c r="J23" s="20" t="n">
        <v>4.66233322</v>
      </c>
      <c r="K23" s="18" t="s">
        <v>404</v>
      </c>
      <c r="L23" s="20" t="s">
        <v>404</v>
      </c>
      <c r="M23" s="18" t="s">
        <v>404</v>
      </c>
      <c r="N23" s="20" t="s">
        <v>404</v>
      </c>
      <c r="O23" s="18" t="s">
        <v>404</v>
      </c>
      <c r="P23" s="20" t="s">
        <v>404</v>
      </c>
      <c r="Q23" s="18" t="s">
        <v>404</v>
      </c>
      <c r="R23" s="20" t="s">
        <v>404</v>
      </c>
      <c r="S23" s="18" t="n">
        <v>458.38757297</v>
      </c>
      <c r="T23" s="20" t="n">
        <v>17.6350674</v>
      </c>
    </row>
    <row r="24" spans="1:20">
      <c r="A24" s="15" t="s">
        <v>421</v>
      </c>
      <c r="B24" s="17" t="n">
        <v>6647</v>
      </c>
      <c r="C24" s="18">
        <f>(0.0/B24*100)</f>
        <v/>
      </c>
      <c r="D24" s="19" t="n">
        <v>6647</v>
      </c>
      <c r="E24" s="18" t="n">
        <v>516.11326221</v>
      </c>
      <c r="F24" s="20" t="n">
        <v>8.91700986</v>
      </c>
      <c r="G24" s="18" t="n">
        <v>515.5920632900001</v>
      </c>
      <c r="H24" s="20" t="n">
        <v>4.61269509</v>
      </c>
      <c r="I24" s="18" t="n">
        <v>517.13291105</v>
      </c>
      <c r="J24" s="20" t="n">
        <v>12.0158686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547.34523113</v>
      </c>
      <c r="F25" s="20" t="n">
        <v>9.46125587</v>
      </c>
      <c r="G25" s="18" t="n">
        <v>512.12890214</v>
      </c>
      <c r="H25" s="20" t="n">
        <v>3.98560557</v>
      </c>
      <c r="I25" s="18" t="n">
        <v>546.00603269</v>
      </c>
      <c r="J25" s="20" t="n">
        <v>17.96791444</v>
      </c>
      <c r="K25" s="18" t="s">
        <v>404</v>
      </c>
      <c r="L25" s="20" t="s">
        <v>404</v>
      </c>
      <c r="M25" s="18" t="s">
        <v>404</v>
      </c>
      <c r="N25" s="20" t="s">
        <v>404</v>
      </c>
      <c r="O25" s="18" t="s">
        <v>404</v>
      </c>
      <c r="P25" s="20" t="s">
        <v>404</v>
      </c>
      <c r="Q25" s="18" t="s">
        <v>404</v>
      </c>
      <c r="R25" s="20" t="s">
        <v>404</v>
      </c>
      <c r="S25" s="18" t="n">
        <v>511.51127059</v>
      </c>
      <c r="T25" s="20" t="n">
        <v>7.43562997</v>
      </c>
    </row>
    <row r="26" spans="1:20">
      <c r="A26" s="15" t="s">
        <v>423</v>
      </c>
      <c r="B26" s="17" t="n">
        <v>4869</v>
      </c>
      <c r="C26" s="18">
        <f>(11.0/B26*100)</f>
        <v/>
      </c>
      <c r="D26" s="19" t="n">
        <v>4858</v>
      </c>
      <c r="E26" s="18" t="n">
        <v>485.10493026</v>
      </c>
      <c r="F26" s="20" t="n">
        <v>5.99214488</v>
      </c>
      <c r="G26" s="18" t="n">
        <v>492.60695592</v>
      </c>
      <c r="H26" s="20" t="n">
        <v>2.49280428</v>
      </c>
      <c r="I26" s="18" t="n">
        <v>474.93459776</v>
      </c>
      <c r="J26" s="20" t="n">
        <v>4.76355101</v>
      </c>
      <c r="K26" s="18" t="s">
        <v>404</v>
      </c>
      <c r="L26" s="20" t="s">
        <v>404</v>
      </c>
      <c r="M26" s="18" t="s">
        <v>404</v>
      </c>
      <c r="N26" s="20" t="s">
        <v>404</v>
      </c>
      <c r="O26" s="18" t="s">
        <v>404</v>
      </c>
      <c r="P26" s="20" t="s">
        <v>404</v>
      </c>
      <c r="Q26" s="18" t="s">
        <v>404</v>
      </c>
      <c r="R26" s="20" t="s">
        <v>404</v>
      </c>
      <c r="S26" s="18" t="n">
        <v>478.16123261</v>
      </c>
      <c r="T26" s="20" t="n">
        <v>8.46129299</v>
      </c>
    </row>
    <row r="27" spans="1:20">
      <c r="A27" s="15" t="s">
        <v>424</v>
      </c>
      <c r="B27" s="17" t="n">
        <v>5299</v>
      </c>
      <c r="C27" s="18">
        <f>(0.0/B27*100)</f>
        <v/>
      </c>
      <c r="D27" s="19" t="n">
        <v>5299</v>
      </c>
      <c r="E27" s="18" t="n">
        <v>475.60847086</v>
      </c>
      <c r="F27" s="20" t="n">
        <v>2.12765619</v>
      </c>
      <c r="G27" s="18" t="n">
        <v>479.61282805</v>
      </c>
      <c r="H27" s="20" t="n">
        <v>2.00703325</v>
      </c>
      <c r="I27" s="18" t="n">
        <v>485.21997275</v>
      </c>
      <c r="J27" s="20" t="n">
        <v>2.40833395</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412.45205634</v>
      </c>
      <c r="F28" s="20" t="n">
        <v>3.91852773</v>
      </c>
      <c r="G28" s="18" t="n">
        <v>441.05493581</v>
      </c>
      <c r="H28" s="20" t="n">
        <v>6.57400448</v>
      </c>
      <c r="I28" s="18" t="n">
        <v>424.12724863</v>
      </c>
      <c r="J28" s="20" t="n">
        <v>4.65503688</v>
      </c>
      <c r="K28" s="18" t="s">
        <v>404</v>
      </c>
      <c r="L28" s="20" t="s">
        <v>404</v>
      </c>
      <c r="M28" s="18" t="s">
        <v>404</v>
      </c>
      <c r="N28" s="20" t="s">
        <v>404</v>
      </c>
      <c r="O28" s="18" t="s">
        <v>404</v>
      </c>
      <c r="P28" s="20" t="s">
        <v>404</v>
      </c>
      <c r="Q28" s="18" t="s">
        <v>404</v>
      </c>
      <c r="R28" s="20" t="s">
        <v>404</v>
      </c>
      <c r="S28" s="18" t="n">
        <v>391.23519839</v>
      </c>
      <c r="T28" s="20" t="n">
        <v>19.47025212</v>
      </c>
    </row>
    <row r="29" spans="1:20">
      <c r="A29" s="15" t="s">
        <v>426</v>
      </c>
      <c r="B29" s="17" t="n">
        <v>5385</v>
      </c>
      <c r="C29" s="18">
        <f>(1123.0/B29*100)</f>
        <v/>
      </c>
      <c r="D29" s="19" t="n">
        <v>4262</v>
      </c>
      <c r="E29" s="18" t="n">
        <v>537.28583884</v>
      </c>
      <c r="F29" s="20" t="n">
        <v>32.0246404</v>
      </c>
      <c r="G29" s="18" t="n">
        <v>500.15372753</v>
      </c>
      <c r="H29" s="20" t="n">
        <v>6.32944385</v>
      </c>
      <c r="I29" s="18" t="n">
        <v>530.12145887</v>
      </c>
      <c r="J29" s="20" t="n">
        <v>28.03108439</v>
      </c>
      <c r="K29" s="18" t="s">
        <v>404</v>
      </c>
      <c r="L29" s="20" t="s">
        <v>404</v>
      </c>
      <c r="M29" s="18" t="s">
        <v>404</v>
      </c>
      <c r="N29" s="20" t="s">
        <v>404</v>
      </c>
      <c r="O29" s="18" t="s">
        <v>404</v>
      </c>
      <c r="P29" s="20" t="s">
        <v>404</v>
      </c>
      <c r="Q29" s="18" t="s">
        <v>404</v>
      </c>
      <c r="R29" s="20" t="s">
        <v>404</v>
      </c>
      <c r="S29" s="18" t="n">
        <v>492.54013468</v>
      </c>
      <c r="T29" s="20" t="n">
        <v>10.6777207</v>
      </c>
    </row>
    <row r="30" spans="1:20">
      <c r="A30" s="15" t="s">
        <v>427</v>
      </c>
      <c r="B30" s="17" t="n">
        <v>4520</v>
      </c>
      <c r="C30" s="18">
        <f>(1076.0/B30*100)</f>
        <v/>
      </c>
      <c r="D30" s="19" t="n">
        <v>3444</v>
      </c>
      <c r="E30" s="18" t="n">
        <v>501.76694679</v>
      </c>
      <c r="F30" s="20" t="n">
        <v>14.95698415</v>
      </c>
      <c r="G30" s="18" t="n">
        <v>513.78023636</v>
      </c>
      <c r="H30" s="20" t="n">
        <v>3.56771634</v>
      </c>
      <c r="I30" s="18" t="n">
        <v>469.87558252</v>
      </c>
      <c r="J30" s="20" t="n">
        <v>10.65868926</v>
      </c>
      <c r="K30" s="18" t="s">
        <v>404</v>
      </c>
      <c r="L30" s="20" t="s">
        <v>404</v>
      </c>
      <c r="M30" s="18" t="s">
        <v>404</v>
      </c>
      <c r="N30" s="20" t="s">
        <v>404</v>
      </c>
      <c r="O30" s="18" t="s">
        <v>404</v>
      </c>
      <c r="P30" s="20" t="s">
        <v>404</v>
      </c>
      <c r="Q30" s="18" t="s">
        <v>404</v>
      </c>
      <c r="R30" s="20" t="s">
        <v>404</v>
      </c>
      <c r="S30" s="18" t="n">
        <v>492.21522893</v>
      </c>
      <c r="T30" s="20" t="n">
        <v>24.01526312</v>
      </c>
    </row>
    <row r="31" spans="1:20">
      <c r="A31" s="15" t="s">
        <v>428</v>
      </c>
      <c r="B31" s="17" t="n">
        <v>5456</v>
      </c>
      <c r="C31" s="18">
        <f>(502.0/B31*100)</f>
        <v/>
      </c>
      <c r="D31" s="19" t="n">
        <v>4954</v>
      </c>
      <c r="E31" s="18" t="n">
        <v>519.8522104</v>
      </c>
      <c r="F31" s="20" t="n">
        <v>8.84355117</v>
      </c>
      <c r="G31" s="18" t="n">
        <v>515.43010329</v>
      </c>
      <c r="H31" s="20" t="n">
        <v>3.15774505</v>
      </c>
      <c r="I31" s="18" t="n">
        <v>490.34961088</v>
      </c>
      <c r="J31" s="20" t="n">
        <v>9.60438184</v>
      </c>
      <c r="K31" s="18" t="s">
        <v>404</v>
      </c>
      <c r="L31" s="20" t="s">
        <v>404</v>
      </c>
      <c r="M31" s="18" t="s">
        <v>404</v>
      </c>
      <c r="N31" s="20" t="s">
        <v>404</v>
      </c>
      <c r="O31" s="18" t="s">
        <v>404</v>
      </c>
      <c r="P31" s="20" t="s">
        <v>404</v>
      </c>
      <c r="Q31" s="18" t="s">
        <v>404</v>
      </c>
      <c r="R31" s="20" t="s">
        <v>404</v>
      </c>
      <c r="S31" s="18" t="n">
        <v>508.47068592</v>
      </c>
      <c r="T31" s="20" t="n">
        <v>9.37331777</v>
      </c>
    </row>
    <row r="32" spans="1:20">
      <c r="A32" s="15" t="s">
        <v>429</v>
      </c>
      <c r="B32" s="17" t="n">
        <v>4478</v>
      </c>
      <c r="C32" s="18">
        <f>(0.0/B32*100)</f>
        <v/>
      </c>
      <c r="D32" s="19" t="n">
        <v>4478</v>
      </c>
      <c r="E32" s="18" t="n">
        <v>473.60399321</v>
      </c>
      <c r="F32" s="20" t="n">
        <v>7.72111605</v>
      </c>
      <c r="G32" s="18" t="n">
        <v>506.07038472</v>
      </c>
      <c r="H32" s="20" t="n">
        <v>2.77659758</v>
      </c>
      <c r="I32" s="18" t="n">
        <v>512.23666217</v>
      </c>
      <c r="J32" s="20" t="n">
        <v>13.03762228</v>
      </c>
      <c r="K32" s="18" t="s">
        <v>404</v>
      </c>
      <c r="L32" s="20" t="s">
        <v>404</v>
      </c>
      <c r="M32" s="18" t="s">
        <v>404</v>
      </c>
      <c r="N32" s="20" t="s">
        <v>404</v>
      </c>
      <c r="O32" s="18" t="s">
        <v>404</v>
      </c>
      <c r="P32" s="20" t="s">
        <v>404</v>
      </c>
      <c r="Q32" s="18" t="s">
        <v>404</v>
      </c>
      <c r="R32" s="20" t="s">
        <v>404</v>
      </c>
      <c r="S32" s="18" t="n">
        <v>518.62485775</v>
      </c>
      <c r="T32" s="20" t="n">
        <v>18.4652256</v>
      </c>
    </row>
    <row r="33" spans="1:20">
      <c r="A33" s="15" t="s">
        <v>430</v>
      </c>
      <c r="B33" s="17" t="n">
        <v>7325</v>
      </c>
      <c r="C33" s="18">
        <f>(29.0/B33*100)</f>
        <v/>
      </c>
      <c r="D33" s="19" t="n">
        <v>7296</v>
      </c>
      <c r="E33" s="18" t="n">
        <v>501.65195891</v>
      </c>
      <c r="F33" s="20" t="n">
        <v>8.23578333</v>
      </c>
      <c r="G33" s="18" t="n">
        <v>494.11040757</v>
      </c>
      <c r="H33" s="20" t="n">
        <v>3.47939862</v>
      </c>
      <c r="I33" s="18" t="n">
        <v>508.84174374</v>
      </c>
      <c r="J33" s="20" t="n">
        <v>6.32000522</v>
      </c>
      <c r="K33" s="18" t="s">
        <v>404</v>
      </c>
      <c r="L33" s="20" t="s">
        <v>404</v>
      </c>
      <c r="M33" s="18" t="s">
        <v>404</v>
      </c>
      <c r="N33" s="20" t="s">
        <v>404</v>
      </c>
      <c r="O33" s="18" t="s">
        <v>404</v>
      </c>
      <c r="P33" s="20" t="s">
        <v>404</v>
      </c>
      <c r="Q33" s="18" t="s">
        <v>404</v>
      </c>
      <c r="R33" s="20" t="s">
        <v>404</v>
      </c>
      <c r="S33" s="18" t="n">
        <v>494.19591349</v>
      </c>
      <c r="T33" s="20" t="n">
        <v>18.14682401</v>
      </c>
    </row>
    <row r="34" spans="1:20">
      <c r="A34" s="15" t="s">
        <v>431</v>
      </c>
      <c r="B34" s="17" t="n">
        <v>6350</v>
      </c>
      <c r="C34" s="18">
        <f>(0.0/B34*100)</f>
        <v/>
      </c>
      <c r="D34" s="19" t="n">
        <v>6350</v>
      </c>
      <c r="E34" s="18" t="n">
        <v>456.52216102</v>
      </c>
      <c r="F34" s="20" t="n">
        <v>3.36729476</v>
      </c>
      <c r="G34" s="18" t="n">
        <v>420.76656481</v>
      </c>
      <c r="H34" s="20" t="n">
        <v>11.3191017</v>
      </c>
      <c r="I34" s="18" t="n">
        <v>538.90247913</v>
      </c>
      <c r="J34" s="20" t="n">
        <v>28.99677516</v>
      </c>
      <c r="K34" s="18" t="s">
        <v>404</v>
      </c>
      <c r="L34" s="20" t="s">
        <v>404</v>
      </c>
      <c r="M34" s="18" t="s">
        <v>404</v>
      </c>
      <c r="N34" s="20" t="s">
        <v>404</v>
      </c>
      <c r="O34" s="18" t="s">
        <v>404</v>
      </c>
      <c r="P34" s="20" t="s">
        <v>404</v>
      </c>
      <c r="Q34" s="18" t="s">
        <v>404</v>
      </c>
      <c r="R34" s="20" t="s">
        <v>404</v>
      </c>
      <c r="S34" s="18" t="n">
        <v>487.08582388</v>
      </c>
      <c r="T34" s="20" t="n">
        <v>21.0473621</v>
      </c>
    </row>
    <row r="35" spans="1:20">
      <c r="A35" s="15" t="s">
        <v>432</v>
      </c>
      <c r="B35" s="17" t="n">
        <v>6406</v>
      </c>
      <c r="C35" s="18">
        <f>(443.0/B35*100)</f>
        <v/>
      </c>
      <c r="D35" s="19" t="n">
        <v>5963</v>
      </c>
      <c r="E35" s="18" t="n">
        <v>509.95070355</v>
      </c>
      <c r="F35" s="20" t="n">
        <v>2.67426734</v>
      </c>
      <c r="G35" s="18" t="n">
        <v>509.72771853</v>
      </c>
      <c r="H35" s="20" t="n">
        <v>1.87195165</v>
      </c>
      <c r="I35" s="18" t="n">
        <v>503.57921696</v>
      </c>
      <c r="J35" s="20" t="n">
        <v>4.2946963</v>
      </c>
      <c r="K35" s="18" t="s">
        <v>404</v>
      </c>
      <c r="L35" s="20" t="s">
        <v>404</v>
      </c>
      <c r="M35" s="18" t="s">
        <v>404</v>
      </c>
      <c r="N35" s="20" t="s">
        <v>404</v>
      </c>
      <c r="O35" s="18" t="s">
        <v>404</v>
      </c>
      <c r="P35" s="20" t="s">
        <v>404</v>
      </c>
      <c r="Q35" s="18" t="s">
        <v>404</v>
      </c>
      <c r="R35" s="20" t="s">
        <v>404</v>
      </c>
      <c r="S35" s="18" t="n">
        <v>456.93574425</v>
      </c>
      <c r="T35" s="20" t="n">
        <v>7.48032269</v>
      </c>
    </row>
    <row r="36" spans="1:20">
      <c r="A36" s="15" t="s">
        <v>433</v>
      </c>
      <c r="B36" s="17" t="n">
        <v>6736</v>
      </c>
      <c r="C36" s="18">
        <f>(10.0/B36*100)</f>
        <v/>
      </c>
      <c r="D36" s="19" t="n">
        <v>6726</v>
      </c>
      <c r="E36" s="18" t="n">
        <v>493.24523815</v>
      </c>
      <c r="F36" s="20" t="n">
        <v>7.01085239</v>
      </c>
      <c r="G36" s="18" t="n">
        <v>504.39332621</v>
      </c>
      <c r="H36" s="20" t="n">
        <v>4.59053018</v>
      </c>
      <c r="I36" s="18" t="n">
        <v>490.79582177</v>
      </c>
      <c r="J36" s="20" t="n">
        <v>3.07084089</v>
      </c>
      <c r="K36" s="18" t="s">
        <v>404</v>
      </c>
      <c r="L36" s="20" t="s">
        <v>404</v>
      </c>
      <c r="M36" s="18" t="s">
        <v>404</v>
      </c>
      <c r="N36" s="20" t="s">
        <v>404</v>
      </c>
      <c r="O36" s="18" t="s">
        <v>404</v>
      </c>
      <c r="P36" s="20" t="s">
        <v>404</v>
      </c>
      <c r="Q36" s="18" t="s">
        <v>404</v>
      </c>
      <c r="R36" s="20" t="s">
        <v>404</v>
      </c>
      <c r="S36" s="18" t="n">
        <v>485.31586902</v>
      </c>
      <c r="T36" s="20" t="n">
        <v>13.77965098</v>
      </c>
    </row>
    <row r="37" spans="1:20">
      <c r="A37" s="15" t="s">
        <v>434</v>
      </c>
      <c r="B37" s="17" t="n">
        <v>5458</v>
      </c>
      <c r="C37" s="18">
        <f>(0.0/B37*100)</f>
        <v/>
      </c>
      <c r="D37" s="19" t="n">
        <v>5458</v>
      </c>
      <c r="E37" s="18" t="n">
        <v>506.69040694</v>
      </c>
      <c r="F37" s="20" t="n">
        <v>10.90404798</v>
      </c>
      <c r="G37" s="18" t="n">
        <v>501.21360858</v>
      </c>
      <c r="H37" s="20" t="n">
        <v>4.25080564</v>
      </c>
      <c r="I37" s="18" t="n">
        <v>494.0191118</v>
      </c>
      <c r="J37" s="20" t="n">
        <v>6.00758088</v>
      </c>
      <c r="K37" s="18" t="s">
        <v>404</v>
      </c>
      <c r="L37" s="20" t="s">
        <v>404</v>
      </c>
      <c r="M37" s="18" t="s">
        <v>404</v>
      </c>
      <c r="N37" s="20" t="s">
        <v>404</v>
      </c>
      <c r="O37" s="18" t="s">
        <v>404</v>
      </c>
      <c r="P37" s="20" t="s">
        <v>404</v>
      </c>
      <c r="Q37" s="18" t="s">
        <v>404</v>
      </c>
      <c r="R37" s="20" t="s">
        <v>404</v>
      </c>
      <c r="S37" s="18" t="n">
        <v>502.38694107</v>
      </c>
      <c r="T37" s="20" t="n">
        <v>28.44752693</v>
      </c>
    </row>
    <row r="38" spans="1:20">
      <c r="A38" s="15" t="s">
        <v>435</v>
      </c>
      <c r="B38" s="17" t="n">
        <v>5860</v>
      </c>
      <c r="C38" s="18">
        <f>(268.0/B38*100)</f>
        <v/>
      </c>
      <c r="D38" s="19" t="n">
        <v>5592</v>
      </c>
      <c r="E38" s="18" t="n">
        <v>489.44504926</v>
      </c>
      <c r="F38" s="20" t="n">
        <v>19.89767045</v>
      </c>
      <c r="G38" s="18" t="n">
        <v>494.38519054</v>
      </c>
      <c r="H38" s="20" t="n">
        <v>4.64481562</v>
      </c>
      <c r="I38" s="18" t="n">
        <v>485.77463092</v>
      </c>
      <c r="J38" s="20" t="n">
        <v>6.57317893</v>
      </c>
      <c r="K38" s="18" t="s">
        <v>404</v>
      </c>
      <c r="L38" s="20" t="s">
        <v>404</v>
      </c>
      <c r="M38" s="18" t="s">
        <v>404</v>
      </c>
      <c r="N38" s="20" t="s">
        <v>404</v>
      </c>
      <c r="O38" s="18" t="s">
        <v>404</v>
      </c>
      <c r="P38" s="20" t="s">
        <v>404</v>
      </c>
      <c r="Q38" s="18" t="s">
        <v>404</v>
      </c>
      <c r="R38" s="20" t="s">
        <v>404</v>
      </c>
      <c r="S38" s="18" t="n">
        <v>485.14447458</v>
      </c>
      <c r="T38" s="20" t="n">
        <v>16.99876929</v>
      </c>
    </row>
    <row r="39" spans="1:20">
      <c r="A39" s="15" t="s">
        <v>436</v>
      </c>
      <c r="B39" s="17" t="n">
        <v>5895</v>
      </c>
      <c r="C39" s="18">
        <f>(0.0/B39*100)</f>
        <v/>
      </c>
      <c r="D39" s="19" t="n">
        <v>5895</v>
      </c>
      <c r="E39" s="18" t="n">
        <v>416.23985412</v>
      </c>
      <c r="F39" s="20" t="n">
        <v>13.2946238</v>
      </c>
      <c r="G39" s="18" t="n">
        <v>432.000032</v>
      </c>
      <c r="H39" s="20" t="n">
        <v>6.30819305</v>
      </c>
      <c r="I39" s="18" t="n">
        <v>423.26468395</v>
      </c>
      <c r="J39" s="20" t="n">
        <v>7.85386289</v>
      </c>
      <c r="K39" s="18" t="s">
        <v>404</v>
      </c>
      <c r="L39" s="20" t="s">
        <v>404</v>
      </c>
      <c r="M39" s="18" t="s">
        <v>404</v>
      </c>
      <c r="N39" s="20" t="s">
        <v>404</v>
      </c>
      <c r="O39" s="18" t="s">
        <v>404</v>
      </c>
      <c r="P39" s="20" t="s">
        <v>404</v>
      </c>
      <c r="Q39" s="18" t="s">
        <v>404</v>
      </c>
      <c r="R39" s="20" t="s">
        <v>404</v>
      </c>
      <c r="S39" s="18" t="n">
        <v>482.27817888</v>
      </c>
      <c r="T39" s="20" t="n">
        <v>6.6675925</v>
      </c>
    </row>
    <row r="40" spans="1:20">
      <c r="A40" s="15" t="s">
        <v>437</v>
      </c>
      <c r="B40" s="17" t="n">
        <v>14157</v>
      </c>
      <c r="C40" s="18">
        <f>(2978.0/B40*100)</f>
        <v/>
      </c>
      <c r="D40" s="19" t="n">
        <v>11179</v>
      </c>
      <c r="E40" s="18" t="n">
        <v>511.75651914</v>
      </c>
      <c r="F40" s="20" t="n">
        <v>14.77688174</v>
      </c>
      <c r="G40" s="18" t="n">
        <v>500.52439803</v>
      </c>
      <c r="H40" s="20" t="n">
        <v>3.71299959</v>
      </c>
      <c r="I40" s="18" t="n">
        <v>477.71408891</v>
      </c>
      <c r="J40" s="20" t="n">
        <v>5.00086231</v>
      </c>
      <c r="K40" s="18" t="s">
        <v>404</v>
      </c>
      <c r="L40" s="20" t="s">
        <v>404</v>
      </c>
      <c r="M40" s="18" t="s">
        <v>404</v>
      </c>
      <c r="N40" s="20" t="s">
        <v>404</v>
      </c>
      <c r="O40" s="18" t="s">
        <v>404</v>
      </c>
      <c r="P40" s="20" t="s">
        <v>404</v>
      </c>
      <c r="Q40" s="18" t="s">
        <v>404</v>
      </c>
      <c r="R40" s="20" t="s">
        <v>404</v>
      </c>
      <c r="S40" s="18" t="n">
        <v>485.66926373</v>
      </c>
      <c r="T40" s="20" t="n">
        <v>7.62204141</v>
      </c>
    </row>
    <row r="41" spans="1:20">
      <c r="A41" s="15" t="s">
        <v>438</v>
      </c>
      <c r="B41" s="17" t="n">
        <v>5712</v>
      </c>
      <c r="C41" s="18">
        <f>(99.0/B41*100)</f>
        <v/>
      </c>
      <c r="D41" s="19" t="n">
        <v>5613</v>
      </c>
      <c r="E41" s="18" t="n">
        <v>497.6371729</v>
      </c>
      <c r="F41" s="20" t="n">
        <v>4.59952191</v>
      </c>
      <c r="G41" s="18" t="n">
        <v>497.13177129</v>
      </c>
      <c r="H41" s="20" t="n">
        <v>6.13059514</v>
      </c>
      <c r="I41" s="18" t="n">
        <v>493.91524573</v>
      </c>
      <c r="J41" s="20" t="n">
        <v>13.5714723</v>
      </c>
      <c r="K41" s="18" t="s">
        <v>404</v>
      </c>
      <c r="L41" s="20" t="s">
        <v>404</v>
      </c>
      <c r="M41" s="18" t="s">
        <v>404</v>
      </c>
      <c r="N41" s="20" t="s">
        <v>404</v>
      </c>
      <c r="O41" s="18" t="s">
        <v>404</v>
      </c>
      <c r="P41" s="20" t="s">
        <v>404</v>
      </c>
      <c r="Q41" s="18" t="s">
        <v>404</v>
      </c>
      <c r="R41" s="20" t="s">
        <v>404</v>
      </c>
      <c r="S41" s="18" t="n">
        <v>509.33260254</v>
      </c>
      <c r="T41" s="20" t="n">
        <v>30.0524149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411.70873765</v>
      </c>
      <c r="F44" s="20" t="n">
        <v>9.13535323</v>
      </c>
      <c r="G44" s="18" t="n">
        <v>401.906099</v>
      </c>
      <c r="H44" s="20" t="n">
        <v>4.4167432</v>
      </c>
      <c r="I44" s="18" t="n">
        <v>421.48625354</v>
      </c>
      <c r="J44" s="20" t="n">
        <v>13.08399137</v>
      </c>
      <c r="K44" s="18" t="s">
        <v>404</v>
      </c>
      <c r="L44" s="20" t="s">
        <v>404</v>
      </c>
      <c r="M44" s="18" t="s">
        <v>404</v>
      </c>
      <c r="N44" s="20" t="s">
        <v>404</v>
      </c>
      <c r="O44" s="18" t="s">
        <v>404</v>
      </c>
      <c r="P44" s="20" t="s">
        <v>404</v>
      </c>
      <c r="Q44" s="18" t="n">
        <v>361.5373913</v>
      </c>
      <c r="R44" s="20" t="n">
        <v>11.49509626</v>
      </c>
      <c r="S44" s="18" t="n">
        <v>396.95046327</v>
      </c>
      <c r="T44" s="20" t="n">
        <v>18.94174888</v>
      </c>
    </row>
    <row r="45" spans="1:20">
      <c r="A45" s="15" t="s">
        <v>442</v>
      </c>
      <c r="B45" s="17" t="n">
        <v>5519</v>
      </c>
      <c r="C45" s="18">
        <f>(0.0/B45*100)</f>
        <v/>
      </c>
      <c r="D45" s="19" t="n">
        <v>5519</v>
      </c>
      <c r="E45" s="18" t="n">
        <v>349.58420976</v>
      </c>
      <c r="F45" s="20" t="n">
        <v>3.22885984</v>
      </c>
      <c r="G45" s="18" t="n">
        <v>364.75567292</v>
      </c>
      <c r="H45" s="20" t="n">
        <v>26.75682007</v>
      </c>
      <c r="I45" s="18" t="n">
        <v>345.22927376</v>
      </c>
      <c r="J45" s="20" t="n">
        <v>28.95068205</v>
      </c>
      <c r="K45" s="18" t="s">
        <v>404</v>
      </c>
      <c r="L45" s="20" t="s">
        <v>404</v>
      </c>
      <c r="M45" s="18" t="s">
        <v>404</v>
      </c>
      <c r="N45" s="20" t="s">
        <v>404</v>
      </c>
      <c r="O45" s="18" t="s">
        <v>404</v>
      </c>
      <c r="P45" s="20" t="s">
        <v>404</v>
      </c>
      <c r="Q45" s="18" t="s">
        <v>404</v>
      </c>
      <c r="R45" s="20" t="s">
        <v>404</v>
      </c>
      <c r="S45" s="18" t="n">
        <v>345.93511666</v>
      </c>
      <c r="T45" s="20" t="n">
        <v>13.12403534</v>
      </c>
    </row>
    <row r="46" spans="1:20">
      <c r="A46" s="15" t="s">
        <v>443</v>
      </c>
      <c r="B46" s="17" t="n">
        <v>23141</v>
      </c>
      <c r="C46" s="18">
        <f>(4196.0/B46*100)</f>
        <v/>
      </c>
      <c r="D46" s="19" t="n">
        <v>18945</v>
      </c>
      <c r="E46" s="18" t="n">
        <v>405.81486207</v>
      </c>
      <c r="F46" s="20" t="n">
        <v>10.1849979</v>
      </c>
      <c r="G46" s="18" t="n">
        <v>414.43836423</v>
      </c>
      <c r="H46" s="20" t="n">
        <v>3.66027604</v>
      </c>
      <c r="I46" s="18" t="n">
        <v>396.44200099</v>
      </c>
      <c r="J46" s="20" t="n">
        <v>12.01154104</v>
      </c>
      <c r="K46" s="18" t="s">
        <v>404</v>
      </c>
      <c r="L46" s="20" t="s">
        <v>404</v>
      </c>
      <c r="M46" s="18" t="s">
        <v>404</v>
      </c>
      <c r="N46" s="20" t="s">
        <v>404</v>
      </c>
      <c r="O46" s="18" t="s">
        <v>404</v>
      </c>
      <c r="P46" s="20" t="s">
        <v>404</v>
      </c>
      <c r="Q46" s="18" t="s">
        <v>404</v>
      </c>
      <c r="R46" s="20" t="s">
        <v>404</v>
      </c>
      <c r="S46" s="18" t="n">
        <v>382.62432954</v>
      </c>
      <c r="T46" s="20" t="n">
        <v>13.11657933</v>
      </c>
    </row>
    <row r="47" spans="1:20">
      <c r="A47" s="15" t="s">
        <v>444</v>
      </c>
      <c r="B47" s="17" t="n">
        <v>5928</v>
      </c>
      <c r="C47" s="18">
        <f>(0.0/B47*100)</f>
        <v/>
      </c>
      <c r="D47" s="19" t="n">
        <v>5928</v>
      </c>
      <c r="E47" s="18" t="n">
        <v>428.75396474</v>
      </c>
      <c r="F47" s="20" t="n">
        <v>26.17732308</v>
      </c>
      <c r="G47" s="18" t="n">
        <v>432.25372767</v>
      </c>
      <c r="H47" s="20" t="n">
        <v>6.21417945</v>
      </c>
      <c r="I47" s="18" t="n">
        <v>424.52085007</v>
      </c>
      <c r="J47" s="20" t="n">
        <v>13.62118355</v>
      </c>
      <c r="K47" s="18" t="s">
        <v>404</v>
      </c>
      <c r="L47" s="20" t="s">
        <v>404</v>
      </c>
      <c r="M47" s="18" t="s">
        <v>404</v>
      </c>
      <c r="N47" s="20" t="s">
        <v>404</v>
      </c>
      <c r="O47" s="18" t="s">
        <v>404</v>
      </c>
      <c r="P47" s="20" t="s">
        <v>404</v>
      </c>
      <c r="Q47" s="18" t="s">
        <v>404</v>
      </c>
      <c r="R47" s="20" t="s">
        <v>404</v>
      </c>
      <c r="S47" s="18" t="n">
        <v>500.05786043</v>
      </c>
      <c r="T47" s="20" t="n">
        <v>32.13473212</v>
      </c>
    </row>
    <row r="48" spans="1:20">
      <c r="A48" s="15" t="s">
        <v>445</v>
      </c>
      <c r="B48" s="17" t="n">
        <v>9841</v>
      </c>
      <c r="C48" s="18">
        <f>(40.0/B48*100)</f>
        <v/>
      </c>
      <c r="D48" s="19" t="n">
        <v>9801</v>
      </c>
      <c r="E48" s="18" t="n">
        <v>500.70390133</v>
      </c>
      <c r="F48" s="20" t="n">
        <v>26.65462779</v>
      </c>
      <c r="G48" s="18" t="n">
        <v>495.41967648</v>
      </c>
      <c r="H48" s="20" t="n">
        <v>5.65380323</v>
      </c>
      <c r="I48" s="18" t="n">
        <v>453.92650455</v>
      </c>
      <c r="J48" s="20" t="n">
        <v>18.42285509</v>
      </c>
      <c r="K48" s="18" t="s">
        <v>404</v>
      </c>
      <c r="L48" s="20" t="s">
        <v>404</v>
      </c>
      <c r="M48" s="18" t="s">
        <v>404</v>
      </c>
      <c r="N48" s="20" t="s">
        <v>404</v>
      </c>
      <c r="O48" s="18" t="s">
        <v>404</v>
      </c>
      <c r="P48" s="20" t="s">
        <v>404</v>
      </c>
      <c r="Q48" s="18" t="s">
        <v>404</v>
      </c>
      <c r="R48" s="20" t="s">
        <v>404</v>
      </c>
      <c r="S48" s="18" t="n">
        <v>525.36773741</v>
      </c>
      <c r="T48" s="20" t="n">
        <v>85.75693708999999</v>
      </c>
    </row>
    <row r="49" spans="1:20">
      <c r="A49" s="15" t="s">
        <v>446</v>
      </c>
      <c r="B49" s="17" t="n">
        <v>6349</v>
      </c>
      <c r="C49" s="18">
        <f>(52.0/B49*100)</f>
        <v/>
      </c>
      <c r="D49" s="19" t="n">
        <v>6297</v>
      </c>
      <c r="E49" s="18" t="n">
        <v>412.30431996</v>
      </c>
      <c r="F49" s="20" t="n">
        <v>6.85506276</v>
      </c>
      <c r="G49" s="18" t="n">
        <v>433.87853136</v>
      </c>
      <c r="H49" s="20" t="n">
        <v>6.27832614</v>
      </c>
      <c r="I49" s="18" t="n">
        <v>425.18263112</v>
      </c>
      <c r="J49" s="20" t="n">
        <v>6.05651683</v>
      </c>
      <c r="K49" s="18" t="s">
        <v>404</v>
      </c>
      <c r="L49" s="20" t="s">
        <v>404</v>
      </c>
      <c r="M49" s="18" t="s">
        <v>404</v>
      </c>
      <c r="N49" s="20" t="s">
        <v>404</v>
      </c>
      <c r="O49" s="18" t="s">
        <v>404</v>
      </c>
      <c r="P49" s="20" t="s">
        <v>404</v>
      </c>
      <c r="Q49" s="18" t="s">
        <v>404</v>
      </c>
      <c r="R49" s="20" t="s">
        <v>404</v>
      </c>
      <c r="S49" s="18" t="n">
        <v>464.23481666</v>
      </c>
      <c r="T49" s="20" t="n">
        <v>12.93611544</v>
      </c>
    </row>
    <row r="50" spans="1:20">
      <c r="A50" s="15" t="s">
        <v>447</v>
      </c>
      <c r="B50" s="17" t="n">
        <v>11795</v>
      </c>
      <c r="C50" s="18">
        <f>(1031.0/B50*100)</f>
        <v/>
      </c>
      <c r="D50" s="19" t="n">
        <v>10764</v>
      </c>
      <c r="E50" s="18" t="n">
        <v>386.32521617</v>
      </c>
      <c r="F50" s="20" t="n">
        <v>23.3372279</v>
      </c>
      <c r="G50" s="18" t="n">
        <v>427.80801963</v>
      </c>
      <c r="H50" s="20" t="n">
        <v>3.93720635</v>
      </c>
      <c r="I50" s="18" t="n">
        <v>441.91731519</v>
      </c>
      <c r="J50" s="20" t="n">
        <v>9.1756668</v>
      </c>
      <c r="K50" s="18" t="s">
        <v>404</v>
      </c>
      <c r="L50" s="20" t="s">
        <v>404</v>
      </c>
      <c r="M50" s="18" t="s">
        <v>404</v>
      </c>
      <c r="N50" s="20" t="s">
        <v>404</v>
      </c>
      <c r="O50" s="18" t="s">
        <v>404</v>
      </c>
      <c r="P50" s="20" t="s">
        <v>404</v>
      </c>
      <c r="Q50" s="18" t="s">
        <v>404</v>
      </c>
      <c r="R50" s="20" t="s">
        <v>404</v>
      </c>
      <c r="S50" s="18" t="n">
        <v>410.52151906</v>
      </c>
      <c r="T50" s="20" t="n">
        <v>13.9522059</v>
      </c>
    </row>
    <row r="51" spans="1:20">
      <c r="A51" s="15" t="s">
        <v>448</v>
      </c>
      <c r="B51" s="17" t="n">
        <v>6866</v>
      </c>
      <c r="C51" s="18">
        <f>(0.0/B51*100)</f>
        <v/>
      </c>
      <c r="D51" s="19" t="n">
        <v>6866</v>
      </c>
      <c r="E51" s="18" t="n">
        <v>416.79914609</v>
      </c>
      <c r="F51" s="20" t="n">
        <v>6.62235216</v>
      </c>
      <c r="G51" s="18" t="n">
        <v>428.40734093</v>
      </c>
      <c r="H51" s="20" t="n">
        <v>3.72973146</v>
      </c>
      <c r="I51" s="18" t="n">
        <v>427.24007808</v>
      </c>
      <c r="J51" s="20" t="n">
        <v>6.19328917</v>
      </c>
      <c r="K51" s="18" t="s">
        <v>404</v>
      </c>
      <c r="L51" s="20" t="s">
        <v>404</v>
      </c>
      <c r="M51" s="18" t="s">
        <v>404</v>
      </c>
      <c r="N51" s="20" t="s">
        <v>404</v>
      </c>
      <c r="O51" s="18" t="s">
        <v>404</v>
      </c>
      <c r="P51" s="20" t="s">
        <v>404</v>
      </c>
      <c r="Q51" s="18" t="s">
        <v>404</v>
      </c>
      <c r="R51" s="20" t="s">
        <v>404</v>
      </c>
      <c r="S51" s="18" t="n">
        <v>441.62123175</v>
      </c>
      <c r="T51" s="20" t="n">
        <v>12.03027564</v>
      </c>
    </row>
    <row r="52" spans="1:20">
      <c r="A52" s="15" t="s">
        <v>449</v>
      </c>
      <c r="B52" s="17" t="n">
        <v>5809</v>
      </c>
      <c r="C52" s="18">
        <f>(0.0/B52*100)</f>
        <v/>
      </c>
      <c r="D52" s="19" t="n">
        <v>5809</v>
      </c>
      <c r="E52" s="18" t="n">
        <v>480.68325999</v>
      </c>
      <c r="F52" s="20" t="n">
        <v>4.67336734</v>
      </c>
      <c r="G52" s="18" t="n">
        <v>499.29233358</v>
      </c>
      <c r="H52" s="20" t="n">
        <v>6.06153717</v>
      </c>
      <c r="I52" s="18" t="n">
        <v>462.57973114</v>
      </c>
      <c r="J52" s="20" t="n">
        <v>21.70207308</v>
      </c>
      <c r="K52" s="18" t="s">
        <v>404</v>
      </c>
      <c r="L52" s="20" t="s">
        <v>404</v>
      </c>
      <c r="M52" s="18" t="s">
        <v>404</v>
      </c>
      <c r="N52" s="20" t="s">
        <v>404</v>
      </c>
      <c r="O52" s="18" t="s">
        <v>404</v>
      </c>
      <c r="P52" s="20" t="s">
        <v>404</v>
      </c>
      <c r="Q52" s="18" t="s">
        <v>404</v>
      </c>
      <c r="R52" s="20" t="s">
        <v>404</v>
      </c>
      <c r="S52" s="18" t="n">
        <v>456.83250159</v>
      </c>
      <c r="T52" s="20" t="n">
        <v>11.18157218</v>
      </c>
    </row>
    <row r="53" spans="1:20">
      <c r="A53" s="15" t="s">
        <v>450</v>
      </c>
      <c r="B53" s="17" t="n">
        <v>5571</v>
      </c>
      <c r="C53" s="18">
        <f>(0.0/B53*100)</f>
        <v/>
      </c>
      <c r="D53" s="19" t="n">
        <v>5571</v>
      </c>
      <c r="E53" s="18" t="n">
        <v>436.14162061</v>
      </c>
      <c r="F53" s="20" t="n">
        <v>2.07479382</v>
      </c>
      <c r="G53" s="18" t="n">
        <v>448.1643777</v>
      </c>
      <c r="H53" s="20" t="n">
        <v>2.1081955</v>
      </c>
      <c r="I53" s="18" t="n">
        <v>491.71405462</v>
      </c>
      <c r="J53" s="20" t="n">
        <v>11.93152153</v>
      </c>
      <c r="K53" s="18" t="s">
        <v>404</v>
      </c>
      <c r="L53" s="20" t="s">
        <v>404</v>
      </c>
      <c r="M53" s="18" t="s">
        <v>404</v>
      </c>
      <c r="N53" s="20" t="s">
        <v>404</v>
      </c>
      <c r="O53" s="18" t="s">
        <v>404</v>
      </c>
      <c r="P53" s="20" t="s">
        <v>404</v>
      </c>
      <c r="Q53" s="18" t="s">
        <v>404</v>
      </c>
      <c r="R53" s="20" t="s">
        <v>404</v>
      </c>
      <c r="S53" s="18" t="n">
        <v>317.77115472</v>
      </c>
      <c r="T53" s="20" t="n">
        <v>38.31500887</v>
      </c>
    </row>
    <row r="54" spans="1:20">
      <c r="A54" s="15" t="s">
        <v>451</v>
      </c>
      <c r="B54" s="17" t="n">
        <v>4740</v>
      </c>
      <c r="C54" s="18">
        <f>(199.0/B54*100)</f>
        <v/>
      </c>
      <c r="D54" s="19" t="n">
        <v>4541</v>
      </c>
      <c r="E54" s="18" t="n">
        <v>339.84743174</v>
      </c>
      <c r="F54" s="20" t="n">
        <v>6.39118434</v>
      </c>
      <c r="G54" s="18" t="n">
        <v>368.56641007</v>
      </c>
      <c r="H54" s="20" t="n">
        <v>6.00966571</v>
      </c>
      <c r="I54" s="18" t="n">
        <v>355.25659975</v>
      </c>
      <c r="J54" s="20" t="n">
        <v>10.01514216</v>
      </c>
      <c r="K54" s="18" t="s">
        <v>404</v>
      </c>
      <c r="L54" s="20" t="s">
        <v>404</v>
      </c>
      <c r="M54" s="18" t="s">
        <v>404</v>
      </c>
      <c r="N54" s="20" t="s">
        <v>404</v>
      </c>
      <c r="O54" s="18" t="s">
        <v>404</v>
      </c>
      <c r="P54" s="20" t="s">
        <v>404</v>
      </c>
      <c r="Q54" s="18" t="s">
        <v>404</v>
      </c>
      <c r="R54" s="20" t="s">
        <v>404</v>
      </c>
      <c r="S54" s="18" t="n">
        <v>339.38960927</v>
      </c>
      <c r="T54" s="20" t="n">
        <v>6.99768579</v>
      </c>
    </row>
    <row r="55" spans="1:20">
      <c r="A55" s="15" t="s">
        <v>452</v>
      </c>
      <c r="B55" s="17" t="n">
        <v>5316</v>
      </c>
      <c r="C55" s="18">
        <f>(43.0/B55*100)</f>
        <v/>
      </c>
      <c r="D55" s="19" t="n">
        <v>5273</v>
      </c>
      <c r="E55" s="18" t="n">
        <v>407.67189674</v>
      </c>
      <c r="F55" s="20" t="n">
        <v>9.38057433</v>
      </c>
      <c r="G55" s="18" t="n">
        <v>405.21364381</v>
      </c>
      <c r="H55" s="20" t="n">
        <v>8.68100085</v>
      </c>
      <c r="I55" s="18" t="n">
        <v>395.66250668</v>
      </c>
      <c r="J55" s="20" t="n">
        <v>3.87087637</v>
      </c>
      <c r="K55" s="18" t="s">
        <v>404</v>
      </c>
      <c r="L55" s="20" t="s">
        <v>404</v>
      </c>
      <c r="M55" s="18" t="s">
        <v>404</v>
      </c>
      <c r="N55" s="20" t="s">
        <v>404</v>
      </c>
      <c r="O55" s="18" t="s">
        <v>404</v>
      </c>
      <c r="P55" s="20" t="s">
        <v>404</v>
      </c>
      <c r="Q55" s="18" t="s">
        <v>404</v>
      </c>
      <c r="R55" s="20" t="s">
        <v>404</v>
      </c>
      <c r="S55" s="18" t="n">
        <v>402.52660799</v>
      </c>
      <c r="T55" s="20" t="n">
        <v>10.0761633</v>
      </c>
    </row>
    <row r="56" spans="1:20">
      <c r="A56" s="15" t="s">
        <v>453</v>
      </c>
      <c r="B56" s="17" t="n">
        <v>5359</v>
      </c>
      <c r="C56" s="18">
        <f>(0.0/B56*100)</f>
        <v/>
      </c>
      <c r="D56" s="19" t="n">
        <v>5359</v>
      </c>
      <c r="E56" s="18" t="n">
        <v>507.82804835</v>
      </c>
      <c r="F56" s="20" t="n">
        <v>25.75801336</v>
      </c>
      <c r="G56" s="18" t="n">
        <v>525.74221988</v>
      </c>
      <c r="H56" s="20" t="n">
        <v>3.61348941</v>
      </c>
      <c r="I56" s="18" t="n">
        <v>534.81441876</v>
      </c>
      <c r="J56" s="20" t="n">
        <v>11.68732649</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396.06969032</v>
      </c>
      <c r="F57" s="20" t="n">
        <v>5.80917808</v>
      </c>
      <c r="G57" s="18" t="n">
        <v>398.30506443</v>
      </c>
      <c r="H57" s="20" t="n">
        <v>4.4654752</v>
      </c>
      <c r="I57" s="18" t="n">
        <v>389.90186286</v>
      </c>
      <c r="J57" s="20" t="n">
        <v>12.79825338</v>
      </c>
      <c r="K57" s="18" t="s">
        <v>404</v>
      </c>
      <c r="L57" s="20" t="s">
        <v>404</v>
      </c>
      <c r="M57" s="18" t="s">
        <v>404</v>
      </c>
      <c r="N57" s="20" t="s">
        <v>404</v>
      </c>
      <c r="O57" s="18" t="s">
        <v>404</v>
      </c>
      <c r="P57" s="20" t="s">
        <v>404</v>
      </c>
      <c r="Q57" s="18" t="n">
        <v>393.50030636</v>
      </c>
      <c r="R57" s="20" t="n">
        <v>7.43342104</v>
      </c>
      <c r="S57" s="18" t="n">
        <v>412.44926694</v>
      </c>
      <c r="T57" s="20" t="n">
        <v>20.86437907</v>
      </c>
    </row>
    <row r="58" spans="1:20">
      <c r="A58" s="15" t="s">
        <v>455</v>
      </c>
      <c r="B58" s="17" t="n">
        <v>7267</v>
      </c>
      <c r="C58" s="18">
        <f>(0.0/B58*100)</f>
        <v/>
      </c>
      <c r="D58" s="19" t="n">
        <v>7267</v>
      </c>
      <c r="E58" s="18" t="n">
        <v>396.97923183</v>
      </c>
      <c r="F58" s="20" t="n">
        <v>7.86191991</v>
      </c>
      <c r="G58" s="18" t="n">
        <v>412.6870976</v>
      </c>
      <c r="H58" s="20" t="n">
        <v>4.51323092</v>
      </c>
      <c r="I58" s="18" t="n">
        <v>423.08495339</v>
      </c>
      <c r="J58" s="20" t="n">
        <v>23.36424865</v>
      </c>
      <c r="K58" s="18" t="s">
        <v>404</v>
      </c>
      <c r="L58" s="20" t="s">
        <v>404</v>
      </c>
      <c r="M58" s="18" t="s">
        <v>404</v>
      </c>
      <c r="N58" s="20" t="s">
        <v>404</v>
      </c>
      <c r="O58" s="18" t="s">
        <v>404</v>
      </c>
      <c r="P58" s="20" t="s">
        <v>404</v>
      </c>
      <c r="Q58" s="18" t="n">
        <v>427.74355005</v>
      </c>
      <c r="R58" s="20" t="n">
        <v>29.42609693</v>
      </c>
      <c r="S58" s="18" t="n">
        <v>424.33312551</v>
      </c>
      <c r="T58" s="20" t="n">
        <v>9.268132140000001</v>
      </c>
    </row>
    <row r="59" spans="1:20">
      <c r="A59" s="15" t="s">
        <v>456</v>
      </c>
      <c r="B59" s="17" t="n">
        <v>4826</v>
      </c>
      <c r="C59" s="18">
        <f>(0.0/B59*100)</f>
        <v/>
      </c>
      <c r="D59" s="19" t="n">
        <v>4826</v>
      </c>
      <c r="E59" s="18" t="n">
        <v>342.34480349</v>
      </c>
      <c r="F59" s="20" t="n">
        <v>3.81946083</v>
      </c>
      <c r="G59" s="18" t="n">
        <v>349.24003423</v>
      </c>
      <c r="H59" s="20" t="n">
        <v>1.79548468</v>
      </c>
      <c r="I59" s="18" t="n">
        <v>327.52362219</v>
      </c>
      <c r="J59" s="20" t="n">
        <v>8.25378725</v>
      </c>
      <c r="K59" s="18" t="s">
        <v>404</v>
      </c>
      <c r="L59" s="20" t="s">
        <v>404</v>
      </c>
      <c r="M59" s="18" t="s">
        <v>404</v>
      </c>
      <c r="N59" s="20" t="s">
        <v>404</v>
      </c>
      <c r="O59" s="18" t="s">
        <v>404</v>
      </c>
      <c r="P59" s="20" t="s">
        <v>404</v>
      </c>
      <c r="Q59" s="18" t="n">
        <v>360.69202814</v>
      </c>
      <c r="R59" s="20" t="n">
        <v>10.48538529</v>
      </c>
      <c r="S59" s="18" t="n">
        <v>351.36070656</v>
      </c>
      <c r="T59" s="20" t="n">
        <v>7.04174704</v>
      </c>
    </row>
    <row r="60" spans="1:20">
      <c r="A60" s="15" t="s">
        <v>457</v>
      </c>
      <c r="B60" s="17" t="n">
        <v>4546</v>
      </c>
      <c r="C60" s="18">
        <f>(0.0/B60*100)</f>
        <v/>
      </c>
      <c r="D60" s="19" t="n">
        <v>4546</v>
      </c>
      <c r="E60" s="18" t="n">
        <v>321.20511532</v>
      </c>
      <c r="F60" s="20" t="n">
        <v>10.87735077</v>
      </c>
      <c r="G60" s="18" t="n">
        <v>355.10075049</v>
      </c>
      <c r="H60" s="20" t="n">
        <v>8.125767850000001</v>
      </c>
      <c r="I60" s="18" t="n">
        <v>343.03147409</v>
      </c>
      <c r="J60" s="20" t="n">
        <v>13.00932243</v>
      </c>
      <c r="K60" s="18" t="s">
        <v>404</v>
      </c>
      <c r="L60" s="20" t="s">
        <v>404</v>
      </c>
      <c r="M60" s="18" t="s">
        <v>404</v>
      </c>
      <c r="N60" s="20" t="s">
        <v>404</v>
      </c>
      <c r="O60" s="18" t="s">
        <v>404</v>
      </c>
      <c r="P60" s="20" t="s">
        <v>404</v>
      </c>
      <c r="Q60" s="18" t="s">
        <v>404</v>
      </c>
      <c r="R60" s="20" t="s">
        <v>404</v>
      </c>
      <c r="S60" s="18" t="n">
        <v>345.68546658</v>
      </c>
      <c r="T60" s="20" t="n">
        <v>14.61222627</v>
      </c>
    </row>
    <row r="61" spans="1:20">
      <c r="A61" s="15" t="s">
        <v>458</v>
      </c>
      <c r="B61" s="17" t="n">
        <v>6525</v>
      </c>
      <c r="C61" s="18">
        <f>(0.0/B61*100)</f>
        <v/>
      </c>
      <c r="D61" s="19" t="n">
        <v>6525</v>
      </c>
      <c r="E61" s="18" t="n">
        <v>406.37881815</v>
      </c>
      <c r="F61" s="20" t="n">
        <v>29.16874694</v>
      </c>
      <c r="G61" s="18" t="n">
        <v>475.69648875</v>
      </c>
      <c r="H61" s="20" t="n">
        <v>3.81893274</v>
      </c>
      <c r="I61" s="18" t="n">
        <v>472.02747503</v>
      </c>
      <c r="J61" s="20" t="n">
        <v>5.25705829</v>
      </c>
      <c r="K61" s="18" t="s">
        <v>404</v>
      </c>
      <c r="L61" s="20" t="s">
        <v>404</v>
      </c>
      <c r="M61" s="18" t="s">
        <v>404</v>
      </c>
      <c r="N61" s="20" t="s">
        <v>404</v>
      </c>
      <c r="O61" s="18" t="s">
        <v>404</v>
      </c>
      <c r="P61" s="20" t="s">
        <v>404</v>
      </c>
      <c r="Q61" s="18" t="s">
        <v>404</v>
      </c>
      <c r="R61" s="20" t="s">
        <v>404</v>
      </c>
      <c r="S61" s="18" t="n">
        <v>442.96541479</v>
      </c>
      <c r="T61" s="20" t="n">
        <v>11.89407621</v>
      </c>
    </row>
    <row r="62" spans="1:20">
      <c r="A62" s="15" t="s">
        <v>459</v>
      </c>
      <c r="B62" s="17" t="n">
        <v>4476</v>
      </c>
      <c r="C62" s="18">
        <f>(0.0/B62*100)</f>
        <v/>
      </c>
      <c r="D62" s="19" t="n">
        <v>4476</v>
      </c>
      <c r="E62" s="18" t="n">
        <v>514.64988384</v>
      </c>
      <c r="F62" s="20" t="n">
        <v>9.54477586</v>
      </c>
      <c r="G62" s="18" t="n">
        <v>507.90969103</v>
      </c>
      <c r="H62" s="20" t="n">
        <v>1.34221041</v>
      </c>
      <c r="I62" s="18" t="n">
        <v>515.20854416</v>
      </c>
      <c r="J62" s="20" t="n">
        <v>3.97304626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358.92083057</v>
      </c>
      <c r="F63" s="20" t="n">
        <v>1.65761774</v>
      </c>
      <c r="G63" s="18" t="n">
        <v>335.26527511</v>
      </c>
      <c r="H63" s="20" t="n">
        <v>3.2015059</v>
      </c>
      <c r="I63" s="18" t="n">
        <v>345.72814356</v>
      </c>
      <c r="J63" s="20" t="n">
        <v>7.31948663</v>
      </c>
      <c r="K63" s="18" t="s">
        <v>404</v>
      </c>
      <c r="L63" s="20" t="s">
        <v>404</v>
      </c>
      <c r="M63" s="18" t="s">
        <v>404</v>
      </c>
      <c r="N63" s="20" t="s">
        <v>404</v>
      </c>
      <c r="O63" s="18" t="s">
        <v>404</v>
      </c>
      <c r="P63" s="20" t="s">
        <v>404</v>
      </c>
      <c r="Q63" s="18" t="n">
        <v>382.61332429</v>
      </c>
      <c r="R63" s="20" t="n">
        <v>16.92872325</v>
      </c>
      <c r="S63" s="18" t="n">
        <v>366.00973374</v>
      </c>
      <c r="T63" s="20" t="n">
        <v>5.67033649</v>
      </c>
    </row>
    <row r="64" spans="1:20">
      <c r="A64" s="15" t="s">
        <v>461</v>
      </c>
      <c r="B64" s="17" t="n">
        <v>3634</v>
      </c>
      <c r="C64" s="18">
        <f>(27.0/B64*100)</f>
        <v/>
      </c>
      <c r="D64" s="19" t="n">
        <v>3607</v>
      </c>
      <c r="E64" s="18" t="n">
        <v>408.07656795</v>
      </c>
      <c r="F64" s="20" t="n">
        <v>2.53034246</v>
      </c>
      <c r="G64" s="18" t="n">
        <v>484.17818202</v>
      </c>
      <c r="H64" s="20" t="n">
        <v>2.58244407</v>
      </c>
      <c r="I64" s="18" t="n">
        <v>487.38290971</v>
      </c>
      <c r="J64" s="20" t="n">
        <v>5.08427214</v>
      </c>
      <c r="K64" s="18" t="s">
        <v>404</v>
      </c>
      <c r="L64" s="20" t="s">
        <v>404</v>
      </c>
      <c r="M64" s="18" t="s">
        <v>404</v>
      </c>
      <c r="N64" s="20" t="s">
        <v>404</v>
      </c>
      <c r="O64" s="18" t="s">
        <v>404</v>
      </c>
      <c r="P64" s="20" t="s">
        <v>404</v>
      </c>
      <c r="Q64" s="18" t="n">
        <v>408.20922584</v>
      </c>
      <c r="R64" s="20" t="n">
        <v>12.79057844</v>
      </c>
      <c r="S64" s="18" t="s">
        <v>404</v>
      </c>
      <c r="T64" s="20" t="s">
        <v>404</v>
      </c>
    </row>
    <row r="65" spans="1:20">
      <c r="A65" s="15" t="s">
        <v>462</v>
      </c>
      <c r="B65" s="17" t="n">
        <v>5325</v>
      </c>
      <c r="C65" s="18">
        <f>(0.0/B65*100)</f>
        <v/>
      </c>
      <c r="D65" s="19" t="n">
        <v>5325</v>
      </c>
      <c r="E65" s="18" t="n">
        <v>404.71429114</v>
      </c>
      <c r="F65" s="20" t="n">
        <v>6.55924076</v>
      </c>
      <c r="G65" s="18" t="n">
        <v>416.88240347</v>
      </c>
      <c r="H65" s="20" t="n">
        <v>3.09837305</v>
      </c>
      <c r="I65" s="18" t="n">
        <v>447.55157715</v>
      </c>
      <c r="J65" s="20" t="n">
        <v>21.82785087</v>
      </c>
      <c r="K65" s="18" t="s">
        <v>404</v>
      </c>
      <c r="L65" s="20" t="s">
        <v>404</v>
      </c>
      <c r="M65" s="18" t="s">
        <v>404</v>
      </c>
      <c r="N65" s="20" t="s">
        <v>404</v>
      </c>
      <c r="O65" s="18" t="s">
        <v>404</v>
      </c>
      <c r="P65" s="20" t="s">
        <v>404</v>
      </c>
      <c r="Q65" s="18" t="s">
        <v>404</v>
      </c>
      <c r="R65" s="20" t="s">
        <v>404</v>
      </c>
      <c r="S65" s="18" t="n">
        <v>353.39765924</v>
      </c>
      <c r="T65" s="20" t="n">
        <v>19.74189453</v>
      </c>
    </row>
    <row r="66" spans="1:20">
      <c r="A66" s="15" t="s">
        <v>463</v>
      </c>
      <c r="B66" s="17" t="n">
        <v>5665</v>
      </c>
      <c r="C66" s="18">
        <f>(0.0/B66*100)</f>
        <v/>
      </c>
      <c r="D66" s="19" t="n">
        <v>5665</v>
      </c>
      <c r="E66" s="18" t="n">
        <v>428.93265626</v>
      </c>
      <c r="F66" s="20" t="n">
        <v>2.42141503</v>
      </c>
      <c r="G66" s="18" t="n">
        <v>424.75754617</v>
      </c>
      <c r="H66" s="20" t="n">
        <v>1.72386599</v>
      </c>
      <c r="I66" s="18" t="s">
        <v>404</v>
      </c>
      <c r="J66" s="20" t="s">
        <v>404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387.5883956</v>
      </c>
      <c r="F67" s="20" t="n">
        <v>5.49279962</v>
      </c>
      <c r="G67" s="18" t="n">
        <v>402.57525544</v>
      </c>
      <c r="H67" s="20" t="n">
        <v>4.22342561</v>
      </c>
      <c r="I67" s="18" t="n">
        <v>433.47594674</v>
      </c>
      <c r="J67" s="20" t="n">
        <v>25.58155204</v>
      </c>
      <c r="K67" s="18" t="s">
        <v>404</v>
      </c>
      <c r="L67" s="20" t="s">
        <v>404</v>
      </c>
      <c r="M67" s="18" t="s">
        <v>404</v>
      </c>
      <c r="N67" s="20" t="s">
        <v>404</v>
      </c>
      <c r="O67" s="18" t="s">
        <v>404</v>
      </c>
      <c r="P67" s="20" t="s">
        <v>404</v>
      </c>
      <c r="Q67" s="18" t="s">
        <v>404</v>
      </c>
      <c r="R67" s="20" t="s">
        <v>404</v>
      </c>
      <c r="S67" s="18" t="n">
        <v>368.32234394</v>
      </c>
      <c r="T67" s="20" t="n">
        <v>26.38517323</v>
      </c>
    </row>
    <row r="68" spans="1:20">
      <c r="A68" s="15" t="s">
        <v>465</v>
      </c>
      <c r="B68" s="17" t="n">
        <v>12083</v>
      </c>
      <c r="C68" s="18">
        <f>(0.0/B68*100)</f>
        <v/>
      </c>
      <c r="D68" s="19" t="n">
        <v>12083</v>
      </c>
      <c r="E68" s="18" t="n">
        <v>367.02926172</v>
      </c>
      <c r="F68" s="20" t="n">
        <v>1.44549338</v>
      </c>
      <c r="G68" s="18" t="n">
        <v>417.20620099</v>
      </c>
      <c r="H68" s="20" t="n">
        <v>1.39417457</v>
      </c>
      <c r="I68" s="18" t="n">
        <v>437.15097282</v>
      </c>
      <c r="J68" s="20" t="n">
        <v>14.60651206</v>
      </c>
      <c r="K68" s="18" t="s">
        <v>404</v>
      </c>
      <c r="L68" s="20" t="s">
        <v>404</v>
      </c>
      <c r="M68" s="18" t="s">
        <v>404</v>
      </c>
      <c r="N68" s="20" t="s">
        <v>404</v>
      </c>
      <c r="O68" s="18" t="s">
        <v>404</v>
      </c>
      <c r="P68" s="20" t="s">
        <v>404</v>
      </c>
      <c r="Q68" s="18" t="s">
        <v>404</v>
      </c>
      <c r="R68" s="20" t="s">
        <v>404</v>
      </c>
      <c r="S68" s="18" t="n">
        <v>395.12921335</v>
      </c>
      <c r="T68" s="20" t="n">
        <v>5.97660788</v>
      </c>
    </row>
    <row r="69" spans="1:20">
      <c r="A69" s="15" t="s">
        <v>466</v>
      </c>
      <c r="B69" s="17" t="n">
        <v>4876</v>
      </c>
      <c r="C69" s="18">
        <f>(0.0/B69*100)</f>
        <v/>
      </c>
      <c r="D69" s="19" t="n">
        <v>4876</v>
      </c>
      <c r="E69" s="18" t="n">
        <v>447.53565694</v>
      </c>
      <c r="F69" s="20" t="n">
        <v>10.02614833</v>
      </c>
      <c r="G69" s="18" t="n">
        <v>429.85614318</v>
      </c>
      <c r="H69" s="20" t="n">
        <v>5.09624562</v>
      </c>
      <c r="I69" s="18" t="n">
        <v>435.96148567</v>
      </c>
      <c r="J69" s="20" t="n">
        <v>20.4026036</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491.51803484</v>
      </c>
      <c r="F70" s="20" t="n">
        <v>8.78516479</v>
      </c>
      <c r="G70" s="18" t="n">
        <v>495.50731193</v>
      </c>
      <c r="H70" s="20" t="n">
        <v>3.34479446</v>
      </c>
      <c r="I70" s="18" t="s">
        <v>404</v>
      </c>
      <c r="J70" s="20" t="s">
        <v>404</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522.62828933</v>
      </c>
      <c r="F71" s="20" t="n">
        <v>3.24769069</v>
      </c>
      <c r="G71" s="18" t="n">
        <v>539.57889306</v>
      </c>
      <c r="H71" s="20" t="n">
        <v>1.79345939</v>
      </c>
      <c r="I71" s="18" t="s">
        <v>404</v>
      </c>
      <c r="J71" s="20" t="s">
        <v>404</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496.8040165</v>
      </c>
      <c r="F72" s="20" t="n">
        <v>5.63286405</v>
      </c>
      <c r="G72" s="18" t="n">
        <v>494.37089525</v>
      </c>
      <c r="H72" s="20" t="n">
        <v>4.57964652</v>
      </c>
      <c r="I72" s="18" t="n">
        <v>514.72983748</v>
      </c>
      <c r="J72" s="20" t="n">
        <v>9.41170715</v>
      </c>
      <c r="K72" s="18" t="s">
        <v>404</v>
      </c>
      <c r="L72" s="20" t="s">
        <v>404</v>
      </c>
      <c r="M72" s="18" t="s">
        <v>404</v>
      </c>
      <c r="N72" s="20" t="s">
        <v>404</v>
      </c>
      <c r="O72" s="18" t="s">
        <v>404</v>
      </c>
      <c r="P72" s="20" t="s">
        <v>404</v>
      </c>
      <c r="Q72" s="18" t="s">
        <v>404</v>
      </c>
      <c r="R72" s="20" t="s">
        <v>404</v>
      </c>
      <c r="S72" s="18" t="n">
        <v>493.82988438</v>
      </c>
      <c r="T72" s="20" t="n">
        <v>41.20345539</v>
      </c>
    </row>
    <row r="73" spans="1:20">
      <c r="A73" s="15" t="s">
        <v>470</v>
      </c>
      <c r="B73" s="17" t="n">
        <v>8249</v>
      </c>
      <c r="C73" s="18">
        <f>(0.0/B73*100)</f>
        <v/>
      </c>
      <c r="D73" s="19" t="n">
        <v>8249</v>
      </c>
      <c r="E73" s="18" t="n">
        <v>384.80406942</v>
      </c>
      <c r="F73" s="20" t="n">
        <v>9.466737419999999</v>
      </c>
      <c r="G73" s="18" t="n">
        <v>412.6898831</v>
      </c>
      <c r="H73" s="20" t="n">
        <v>3.64984642</v>
      </c>
      <c r="I73" s="18" t="n">
        <v>438.41522709</v>
      </c>
      <c r="J73" s="20" t="n">
        <v>11.7284206</v>
      </c>
      <c r="K73" s="18" t="s">
        <v>404</v>
      </c>
      <c r="L73" s="20" t="s">
        <v>404</v>
      </c>
      <c r="M73" s="18" t="s">
        <v>404</v>
      </c>
      <c r="N73" s="20" t="s">
        <v>404</v>
      </c>
      <c r="O73" s="18" t="s">
        <v>404</v>
      </c>
      <c r="P73" s="20" t="s">
        <v>404</v>
      </c>
      <c r="Q73" s="18" t="s">
        <v>404</v>
      </c>
      <c r="R73" s="20" t="s">
        <v>404</v>
      </c>
      <c r="S73" s="18" t="n">
        <v>417.99775313</v>
      </c>
      <c r="T73" s="20" t="n">
        <v>18.04297732</v>
      </c>
    </row>
    <row r="74" spans="1:20">
      <c r="A74" s="15" t="s">
        <v>471</v>
      </c>
      <c r="B74" s="17" t="n">
        <v>4692</v>
      </c>
      <c r="C74" s="18">
        <f>(484.0/B74*100)</f>
        <v/>
      </c>
      <c r="D74" s="19" t="n">
        <v>4208</v>
      </c>
      <c r="E74" s="18" t="n">
        <v>426.51628828</v>
      </c>
      <c r="F74" s="20" t="n">
        <v>5.34624975</v>
      </c>
      <c r="G74" s="18" t="n">
        <v>423.96123774</v>
      </c>
      <c r="H74" s="20" t="n">
        <v>2.02673485</v>
      </c>
      <c r="I74" s="18" t="n">
        <v>416.40709025</v>
      </c>
      <c r="J74" s="20" t="n">
        <v>4.63610967</v>
      </c>
      <c r="K74" s="18" t="s">
        <v>404</v>
      </c>
      <c r="L74" s="20" t="s">
        <v>404</v>
      </c>
      <c r="M74" s="18" t="s">
        <v>404</v>
      </c>
      <c r="N74" s="20" t="s">
        <v>404</v>
      </c>
      <c r="O74" s="18" t="s">
        <v>404</v>
      </c>
      <c r="P74" s="20" t="s">
        <v>404</v>
      </c>
      <c r="Q74" s="18" t="n">
        <v>499.0095051</v>
      </c>
      <c r="R74" s="20" t="n">
        <v>9.04961859</v>
      </c>
      <c r="S74" s="18" t="n">
        <v>436.91773143</v>
      </c>
      <c r="T74" s="20" t="n">
        <v>12.04528586</v>
      </c>
    </row>
    <row r="75" spans="1:20">
      <c r="A75" s="15" t="s">
        <v>472</v>
      </c>
      <c r="B75" s="17" t="n">
        <v>5375</v>
      </c>
      <c r="C75" s="18">
        <f>(483.0/B75*100)</f>
        <v/>
      </c>
      <c r="D75" s="19" t="n">
        <v>4892</v>
      </c>
      <c r="E75" s="18" t="n">
        <v>363.4264966</v>
      </c>
      <c r="F75" s="20" t="n">
        <v>4.37890804</v>
      </c>
      <c r="G75" s="18" t="n">
        <v>344.978497</v>
      </c>
      <c r="H75" s="20" t="n">
        <v>17.66102501</v>
      </c>
      <c r="I75" s="18" t="n">
        <v>374.10544722</v>
      </c>
      <c r="J75" s="20" t="n">
        <v>14.43647523</v>
      </c>
      <c r="K75" s="18" t="s">
        <v>404</v>
      </c>
      <c r="L75" s="20" t="s">
        <v>404</v>
      </c>
      <c r="M75" s="18" t="s">
        <v>404</v>
      </c>
      <c r="N75" s="20" t="s">
        <v>404</v>
      </c>
      <c r="O75" s="18" t="s">
        <v>404</v>
      </c>
      <c r="P75" s="20" t="s">
        <v>404</v>
      </c>
      <c r="Q75" s="18" t="s">
        <v>404</v>
      </c>
      <c r="R75" s="20" t="s">
        <v>404</v>
      </c>
      <c r="S75" s="18" t="n">
        <v>358.94235812</v>
      </c>
      <c r="T75" s="20" t="n">
        <v>14.46105072</v>
      </c>
    </row>
    <row r="76" spans="1:20">
      <c r="A76" s="15" t="s">
        <v>473</v>
      </c>
      <c r="B76" s="17" t="n">
        <v>14167</v>
      </c>
      <c r="C76" s="18">
        <f>(1400.0/B76*100)</f>
        <v/>
      </c>
      <c r="D76" s="19" t="n">
        <v>12767</v>
      </c>
      <c r="E76" s="18" t="n">
        <v>396.39179835</v>
      </c>
      <c r="F76" s="20" t="n">
        <v>4.4278345</v>
      </c>
      <c r="G76" s="18" t="n">
        <v>464.77136763</v>
      </c>
      <c r="H76" s="20" t="n">
        <v>5.11318407</v>
      </c>
      <c r="I76" s="18" t="n">
        <v>434.90931815</v>
      </c>
      <c r="J76" s="20" t="n">
        <v>15.66267528</v>
      </c>
      <c r="K76" s="18" t="s">
        <v>404</v>
      </c>
      <c r="L76" s="20" t="s">
        <v>404</v>
      </c>
      <c r="M76" s="18" t="s">
        <v>404</v>
      </c>
      <c r="N76" s="20" t="s">
        <v>404</v>
      </c>
      <c r="O76" s="18" t="s">
        <v>404</v>
      </c>
      <c r="P76" s="20" t="s">
        <v>404</v>
      </c>
      <c r="Q76" s="18" t="s">
        <v>404</v>
      </c>
      <c r="R76" s="20" t="s">
        <v>404</v>
      </c>
      <c r="S76" s="18" t="n">
        <v>441.39410191</v>
      </c>
      <c r="T76" s="20" t="n">
        <v>9.113261059999999</v>
      </c>
    </row>
    <row r="77" spans="1:20">
      <c r="A77" s="15" t="s">
        <v>474</v>
      </c>
      <c r="B77" s="17" t="n">
        <v>6062</v>
      </c>
      <c r="C77" s="18">
        <f>(0.0/B77*100)</f>
        <v/>
      </c>
      <c r="D77" s="19" t="n">
        <v>6062</v>
      </c>
      <c r="E77" s="18" t="n">
        <v>431.7511324</v>
      </c>
      <c r="F77" s="20" t="n">
        <v>7.611514</v>
      </c>
      <c r="G77" s="18" t="n">
        <v>444.62516689</v>
      </c>
      <c r="H77" s="20" t="n">
        <v>3.95384918</v>
      </c>
      <c r="I77" s="18" t="n">
        <v>426.43259804</v>
      </c>
      <c r="J77" s="20" t="n">
        <v>6.9990165</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478.31376525</v>
      </c>
      <c r="F78" s="20" t="n">
        <v>9.627273819999999</v>
      </c>
      <c r="G78" s="18" t="n">
        <v>489.14984141</v>
      </c>
      <c r="H78" s="20" t="n">
        <v>4.5701137</v>
      </c>
      <c r="I78" s="18" t="n">
        <v>473.74740241</v>
      </c>
      <c r="J78" s="20" t="n">
        <v>12.4373823</v>
      </c>
      <c r="K78" s="18" t="s">
        <v>404</v>
      </c>
      <c r="L78" s="20" t="s">
        <v>404</v>
      </c>
      <c r="M78" s="18" t="s">
        <v>404</v>
      </c>
      <c r="N78" s="20" t="s">
        <v>404</v>
      </c>
      <c r="O78" s="18" t="s">
        <v>404</v>
      </c>
      <c r="P78" s="20" t="s">
        <v>404</v>
      </c>
      <c r="Q78" s="18" t="s">
        <v>404</v>
      </c>
      <c r="R78" s="20" t="s">
        <v>404</v>
      </c>
      <c r="S78" s="18" t="n">
        <v>446.52859687</v>
      </c>
      <c r="T78" s="20" t="n">
        <v>8.54895863</v>
      </c>
    </row>
    <row customHeight="1" ht="25" r="79" spans="1:20">
      <c r="A79" s="15" t="s">
        <v>476</v>
      </c>
      <c r="B79" s="17" t="n">
        <v>1657</v>
      </c>
      <c r="C79" s="18">
        <f>(21.0/B79*100)</f>
        <v/>
      </c>
      <c r="D79" s="19" t="n">
        <v>1636</v>
      </c>
      <c r="E79" s="18" t="n">
        <v>429.93289355</v>
      </c>
      <c r="F79" s="20" t="n">
        <v>12.88501746</v>
      </c>
      <c r="G79" s="18" t="n">
        <v>493.6529362</v>
      </c>
      <c r="H79" s="20" t="n">
        <v>9.197966750000001</v>
      </c>
      <c r="I79" s="18" t="n">
        <v>502.03278809</v>
      </c>
      <c r="J79" s="20" t="n">
        <v>18.78010147</v>
      </c>
      <c r="K79" s="18" t="s">
        <v>404</v>
      </c>
      <c r="L79" s="20" t="s">
        <v>404</v>
      </c>
      <c r="M79" s="18" t="s">
        <v>404</v>
      </c>
      <c r="N79" s="20" t="s">
        <v>404</v>
      </c>
      <c r="O79" s="18" t="s">
        <v>404</v>
      </c>
      <c r="P79" s="20" t="s">
        <v>404</v>
      </c>
      <c r="Q79" s="18" t="s">
        <v>404</v>
      </c>
      <c r="R79" s="20" t="s">
        <v>404</v>
      </c>
      <c r="S79" s="18" t="n">
        <v>409.54421536</v>
      </c>
      <c r="T79" s="20" t="n">
        <v>29.74182716</v>
      </c>
    </row>
    <row r="80" spans="1:20">
      <c r="A80" s="15" t="s">
        <v>477</v>
      </c>
      <c r="B80" s="17" t="n">
        <v>7841</v>
      </c>
      <c r="C80" s="18">
        <f>(0.0/B80*100)</f>
        <v/>
      </c>
      <c r="D80" s="19" t="n">
        <v>7841</v>
      </c>
      <c r="E80" s="18" t="n">
        <v>437.03046538</v>
      </c>
      <c r="F80" s="20" t="n">
        <v>9.18484525</v>
      </c>
      <c r="G80" s="18" t="n">
        <v>425.79141165</v>
      </c>
      <c r="H80" s="20" t="n">
        <v>3.80307597</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421.17893438</v>
      </c>
      <c r="F81" s="20" t="n">
        <v>5.95149513</v>
      </c>
      <c r="G81" s="18" t="n">
        <v>434.2022931</v>
      </c>
      <c r="H81" s="20" t="n">
        <v>4.51932</v>
      </c>
      <c r="I81" s="18" t="s">
        <v>404</v>
      </c>
      <c r="J81" s="20" t="s">
        <v>404</v>
      </c>
      <c r="K81" s="18" t="s">
        <v>404</v>
      </c>
      <c r="L81" s="20" t="s">
        <v>404</v>
      </c>
      <c r="M81" s="18" t="s">
        <v>404</v>
      </c>
      <c r="N81" s="20" t="s">
        <v>404</v>
      </c>
      <c r="O81" s="18" t="s">
        <v>404</v>
      </c>
      <c r="P81" s="20" t="s">
        <v>404</v>
      </c>
      <c r="Q81" s="18" t="s">
        <v>404</v>
      </c>
      <c r="R81" s="20" t="s">
        <v>404</v>
      </c>
      <c r="S81" s="18" t="n">
        <v>471.24249049</v>
      </c>
      <c r="T81" s="20" t="n">
        <v>7.77152248</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477.51051293</v>
      </c>
      <c r="F7" s="20" t="n">
        <v>7.07245091</v>
      </c>
      <c r="G7" s="18" t="n">
        <v>506.10375202</v>
      </c>
      <c r="H7" s="20" t="n">
        <v>2.36625933</v>
      </c>
      <c r="I7" s="18" t="n">
        <v>515.6607596699999</v>
      </c>
      <c r="J7" s="20" t="n">
        <v>4.76133328</v>
      </c>
      <c r="K7" s="18" t="s">
        <v>404</v>
      </c>
      <c r="L7" s="20" t="s">
        <v>404</v>
      </c>
      <c r="M7" s="18" t="s">
        <v>404</v>
      </c>
      <c r="N7" s="20" t="s">
        <v>404</v>
      </c>
      <c r="O7" s="18" t="s">
        <v>404</v>
      </c>
      <c r="P7" s="20" t="s">
        <v>404</v>
      </c>
      <c r="Q7" s="18" t="s">
        <v>404</v>
      </c>
      <c r="R7" s="20" t="s">
        <v>404</v>
      </c>
      <c r="S7" s="18" t="n">
        <v>486.60858801</v>
      </c>
      <c r="T7" s="20" t="n">
        <v>7.96942029</v>
      </c>
    </row>
    <row r="8" spans="1:20">
      <c r="A8" s="15" t="s">
        <v>405</v>
      </c>
      <c r="B8" s="17" t="n">
        <v>7007</v>
      </c>
      <c r="C8" s="18">
        <f>(0.0/B8*100)</f>
        <v/>
      </c>
      <c r="D8" s="19" t="n">
        <v>7007</v>
      </c>
      <c r="E8" s="18" t="n">
        <v>470.84962638</v>
      </c>
      <c r="F8" s="20" t="n">
        <v>12.89021406</v>
      </c>
      <c r="G8" s="18" t="n">
        <v>480.890903</v>
      </c>
      <c r="H8" s="20" t="n">
        <v>7.25188323</v>
      </c>
      <c r="I8" s="18" t="n">
        <v>496.37914876</v>
      </c>
      <c r="J8" s="20" t="n">
        <v>6.32968873</v>
      </c>
      <c r="K8" s="18" t="s">
        <v>404</v>
      </c>
      <c r="L8" s="20" t="s">
        <v>404</v>
      </c>
      <c r="M8" s="18" t="s">
        <v>404</v>
      </c>
      <c r="N8" s="20" t="s">
        <v>404</v>
      </c>
      <c r="O8" s="18" t="s">
        <v>404</v>
      </c>
      <c r="P8" s="20" t="s">
        <v>404</v>
      </c>
      <c r="Q8" s="18" t="s">
        <v>404</v>
      </c>
      <c r="R8" s="20" t="s">
        <v>404</v>
      </c>
      <c r="S8" s="18" t="n">
        <v>487.81727042</v>
      </c>
      <c r="T8" s="20" t="n">
        <v>16.59785514</v>
      </c>
    </row>
    <row r="9" spans="1:20">
      <c r="A9" s="15" t="s">
        <v>406</v>
      </c>
      <c r="B9" s="17" t="n">
        <v>9651</v>
      </c>
      <c r="C9" s="18">
        <f>(200.0/B9*100)</f>
        <v/>
      </c>
      <c r="D9" s="19" t="n">
        <v>9451</v>
      </c>
      <c r="E9" s="18" t="n">
        <v>533.75857666</v>
      </c>
      <c r="F9" s="20" t="n">
        <v>17.55991092</v>
      </c>
      <c r="G9" s="18" t="n">
        <v>496.76026224</v>
      </c>
      <c r="H9" s="20" t="n">
        <v>4.79416583</v>
      </c>
      <c r="I9" s="18" t="n">
        <v>503.18074694</v>
      </c>
      <c r="J9" s="20" t="n">
        <v>5.02872348</v>
      </c>
      <c r="K9" s="18" t="s">
        <v>404</v>
      </c>
      <c r="L9" s="20" t="s">
        <v>404</v>
      </c>
      <c r="M9" s="18" t="s">
        <v>404</v>
      </c>
      <c r="N9" s="20" t="s">
        <v>404</v>
      </c>
      <c r="O9" s="18" t="s">
        <v>404</v>
      </c>
      <c r="P9" s="20" t="s">
        <v>404</v>
      </c>
      <c r="Q9" s="18" t="s">
        <v>404</v>
      </c>
      <c r="R9" s="20" t="s">
        <v>404</v>
      </c>
      <c r="S9" s="18" t="n">
        <v>478.14458272</v>
      </c>
      <c r="T9" s="20" t="n">
        <v>12.94803325</v>
      </c>
    </row>
    <row r="10" spans="1:20">
      <c r="A10" s="15" t="s">
        <v>407</v>
      </c>
      <c r="B10" s="17" t="n">
        <v>20058</v>
      </c>
      <c r="C10" s="18">
        <f>(3112.0/B10*100)</f>
        <v/>
      </c>
      <c r="D10" s="19" t="n">
        <v>16946</v>
      </c>
      <c r="E10" s="18" t="n">
        <v>530.21680679</v>
      </c>
      <c r="F10" s="20" t="n">
        <v>4.52086009</v>
      </c>
      <c r="G10" s="18" t="n">
        <v>527.13670912</v>
      </c>
      <c r="H10" s="20" t="n">
        <v>3.95755531</v>
      </c>
      <c r="I10" s="18" t="n">
        <v>523.37670451</v>
      </c>
      <c r="J10" s="20" t="n">
        <v>3.80741745</v>
      </c>
      <c r="K10" s="18" t="s">
        <v>404</v>
      </c>
      <c r="L10" s="20" t="s">
        <v>404</v>
      </c>
      <c r="M10" s="18" t="s">
        <v>404</v>
      </c>
      <c r="N10" s="20" t="s">
        <v>404</v>
      </c>
      <c r="O10" s="18" t="s">
        <v>404</v>
      </c>
      <c r="P10" s="20" t="s">
        <v>404</v>
      </c>
      <c r="Q10" s="18" t="s">
        <v>404</v>
      </c>
      <c r="R10" s="20" t="s">
        <v>404</v>
      </c>
      <c r="S10" s="18" t="n">
        <v>547.3743598999999</v>
      </c>
      <c r="T10" s="20" t="n">
        <v>14.05325709</v>
      </c>
    </row>
    <row r="11" spans="1:20">
      <c r="A11" s="15" t="s">
        <v>408</v>
      </c>
      <c r="B11" s="17" t="n">
        <v>7053</v>
      </c>
      <c r="C11" s="18">
        <f>(212.0/B11*100)</f>
        <v/>
      </c>
      <c r="D11" s="19" t="n">
        <v>6841</v>
      </c>
      <c r="E11" s="18" t="n">
        <v>434.39706921</v>
      </c>
      <c r="F11" s="20" t="n">
        <v>16.10228111</v>
      </c>
      <c r="G11" s="18" t="n">
        <v>474.22484441</v>
      </c>
      <c r="H11" s="20" t="n">
        <v>6.05001941</v>
      </c>
      <c r="I11" s="18" t="n">
        <v>453.03540575</v>
      </c>
      <c r="J11" s="20" t="n">
        <v>5.34266043</v>
      </c>
      <c r="K11" s="18" t="s">
        <v>404</v>
      </c>
      <c r="L11" s="20" t="s">
        <v>404</v>
      </c>
      <c r="M11" s="18" t="s">
        <v>404</v>
      </c>
      <c r="N11" s="20" t="s">
        <v>404</v>
      </c>
      <c r="O11" s="18" t="s">
        <v>404</v>
      </c>
      <c r="P11" s="20" t="s">
        <v>404</v>
      </c>
      <c r="Q11" s="18" t="s">
        <v>404</v>
      </c>
      <c r="R11" s="20" t="s">
        <v>404</v>
      </c>
      <c r="S11" s="18" t="n">
        <v>449.057041</v>
      </c>
      <c r="T11" s="20" t="n">
        <v>15.18031893</v>
      </c>
    </row>
    <row r="12" spans="1:20">
      <c r="A12" s="15" t="s">
        <v>409</v>
      </c>
      <c r="B12" s="17" t="n">
        <v>6894</v>
      </c>
      <c r="C12" s="18">
        <f>(106.0/B12*100)</f>
        <v/>
      </c>
      <c r="D12" s="19" t="n">
        <v>6788</v>
      </c>
      <c r="E12" s="18" t="n">
        <v>559.15093051</v>
      </c>
      <c r="F12" s="20" t="n">
        <v>9.390217720000001</v>
      </c>
      <c r="G12" s="18" t="n">
        <v>483.17442426</v>
      </c>
      <c r="H12" s="20" t="n">
        <v>6.88138304</v>
      </c>
      <c r="I12" s="18" t="n">
        <v>490.07686147</v>
      </c>
      <c r="J12" s="20" t="n">
        <v>3.7957645</v>
      </c>
      <c r="K12" s="18" t="s">
        <v>404</v>
      </c>
      <c r="L12" s="20" t="s">
        <v>404</v>
      </c>
      <c r="M12" s="18" t="s">
        <v>404</v>
      </c>
      <c r="N12" s="20" t="s">
        <v>404</v>
      </c>
      <c r="O12" s="18" t="s">
        <v>404</v>
      </c>
      <c r="P12" s="20" t="s">
        <v>404</v>
      </c>
      <c r="Q12" s="18" t="s">
        <v>404</v>
      </c>
      <c r="R12" s="20" t="s">
        <v>404</v>
      </c>
      <c r="S12" s="18" t="n">
        <v>420.60529464</v>
      </c>
      <c r="T12" s="20" t="n">
        <v>25.21003515</v>
      </c>
    </row>
    <row r="13" spans="1:20">
      <c r="A13" s="15" t="s">
        <v>410</v>
      </c>
      <c r="B13" s="17" t="n">
        <v>7161</v>
      </c>
      <c r="C13" s="18">
        <f>(1175.0/B13*100)</f>
        <v/>
      </c>
      <c r="D13" s="19" t="n">
        <v>5986</v>
      </c>
      <c r="E13" s="18" t="n">
        <v>492.68359799</v>
      </c>
      <c r="F13" s="20" t="n">
        <v>8.090681549999999</v>
      </c>
      <c r="G13" s="18" t="n">
        <v>503.55639921</v>
      </c>
      <c r="H13" s="20" t="n">
        <v>5.14685757</v>
      </c>
      <c r="I13" s="18" t="n">
        <v>497.87601483</v>
      </c>
      <c r="J13" s="20" t="n">
        <v>3.63422743</v>
      </c>
      <c r="K13" s="18" t="s">
        <v>404</v>
      </c>
      <c r="L13" s="20" t="s">
        <v>404</v>
      </c>
      <c r="M13" s="18" t="s">
        <v>404</v>
      </c>
      <c r="N13" s="20" t="s">
        <v>404</v>
      </c>
      <c r="O13" s="18" t="s">
        <v>404</v>
      </c>
      <c r="P13" s="20" t="s">
        <v>404</v>
      </c>
      <c r="Q13" s="18" t="s">
        <v>404</v>
      </c>
      <c r="R13" s="20" t="s">
        <v>404</v>
      </c>
      <c r="S13" s="18" t="n">
        <v>510.58391725</v>
      </c>
      <c r="T13" s="20" t="n">
        <v>7.30296115</v>
      </c>
    </row>
    <row r="14" spans="1:20">
      <c r="A14" s="15" t="s">
        <v>411</v>
      </c>
      <c r="B14" s="17" t="n">
        <v>5587</v>
      </c>
      <c r="C14" s="18">
        <f>(0.0/B14*100)</f>
        <v/>
      </c>
      <c r="D14" s="19" t="n">
        <v>5587</v>
      </c>
      <c r="E14" s="18" t="n">
        <v>521.0696096</v>
      </c>
      <c r="F14" s="20" t="n">
        <v>13.30972513</v>
      </c>
      <c r="G14" s="18" t="n">
        <v>515.80626925</v>
      </c>
      <c r="H14" s="20" t="n">
        <v>3.594999</v>
      </c>
      <c r="I14" s="18" t="n">
        <v>522.11882321</v>
      </c>
      <c r="J14" s="20" t="n">
        <v>3.29547641</v>
      </c>
      <c r="K14" s="18" t="s">
        <v>404</v>
      </c>
      <c r="L14" s="20" t="s">
        <v>404</v>
      </c>
      <c r="M14" s="18" t="s">
        <v>404</v>
      </c>
      <c r="N14" s="20" t="s">
        <v>404</v>
      </c>
      <c r="O14" s="18" t="s">
        <v>404</v>
      </c>
      <c r="P14" s="20" t="s">
        <v>404</v>
      </c>
      <c r="Q14" s="18" t="s">
        <v>404</v>
      </c>
      <c r="R14" s="20" t="s">
        <v>404</v>
      </c>
      <c r="S14" s="18" t="n">
        <v>597.8352</v>
      </c>
      <c r="T14" s="20" t="n">
        <v>18.52489165</v>
      </c>
    </row>
    <row r="15" spans="1:20">
      <c r="A15" s="15" t="s">
        <v>412</v>
      </c>
      <c r="B15" s="17" t="n">
        <v>5882</v>
      </c>
      <c r="C15" s="18">
        <f>(0.0/B15*100)</f>
        <v/>
      </c>
      <c r="D15" s="19" t="n">
        <v>5882</v>
      </c>
      <c r="E15" s="18" t="n">
        <v>406.64963721</v>
      </c>
      <c r="F15" s="20" t="n">
        <v>66.55671167</v>
      </c>
      <c r="G15" s="18" t="n">
        <v>509.95881217</v>
      </c>
      <c r="H15" s="20" t="n">
        <v>9.17343996</v>
      </c>
      <c r="I15" s="18" t="n">
        <v>528.46992606</v>
      </c>
      <c r="J15" s="20" t="n">
        <v>2.52870013</v>
      </c>
      <c r="K15" s="18" t="s">
        <v>404</v>
      </c>
      <c r="L15" s="20" t="s">
        <v>404</v>
      </c>
      <c r="M15" s="18" t="s">
        <v>404</v>
      </c>
      <c r="N15" s="20" t="s">
        <v>404</v>
      </c>
      <c r="O15" s="18" t="s">
        <v>404</v>
      </c>
      <c r="P15" s="20" t="s">
        <v>404</v>
      </c>
      <c r="Q15" s="18" t="s">
        <v>404</v>
      </c>
      <c r="R15" s="20" t="s">
        <v>404</v>
      </c>
      <c r="S15" s="18" t="n">
        <v>534.09244949</v>
      </c>
      <c r="T15" s="20" t="n">
        <v>19.47228837</v>
      </c>
    </row>
    <row r="16" spans="1:20">
      <c r="A16" s="15" t="s">
        <v>413</v>
      </c>
      <c r="B16" s="17" t="n">
        <v>6108</v>
      </c>
      <c r="C16" s="18">
        <f>(495.0/B16*100)</f>
        <v/>
      </c>
      <c r="D16" s="19" t="n">
        <v>5613</v>
      </c>
      <c r="E16" s="18" t="n">
        <v>520.2651147300001</v>
      </c>
      <c r="F16" s="20" t="n">
        <v>16.14652082</v>
      </c>
      <c r="G16" s="18" t="n">
        <v>490.33273656</v>
      </c>
      <c r="H16" s="20" t="n">
        <v>17.01678949</v>
      </c>
      <c r="I16" s="18" t="n">
        <v>503.34184867</v>
      </c>
      <c r="J16" s="20" t="n">
        <v>4.33297886</v>
      </c>
      <c r="K16" s="18" t="s">
        <v>404</v>
      </c>
      <c r="L16" s="20" t="s">
        <v>404</v>
      </c>
      <c r="M16" s="18" t="s">
        <v>404</v>
      </c>
      <c r="N16" s="20" t="s">
        <v>404</v>
      </c>
      <c r="O16" s="18" t="s">
        <v>404</v>
      </c>
      <c r="P16" s="20" t="s">
        <v>404</v>
      </c>
      <c r="Q16" s="18" t="s">
        <v>404</v>
      </c>
      <c r="R16" s="20" t="s">
        <v>404</v>
      </c>
      <c r="S16" s="18" t="n">
        <v>491.10783591</v>
      </c>
      <c r="T16" s="20" t="n">
        <v>21.75423388</v>
      </c>
    </row>
    <row r="17" spans="1:20">
      <c r="A17" s="15" t="s">
        <v>414</v>
      </c>
      <c r="B17" s="17" t="n">
        <v>6504</v>
      </c>
      <c r="C17" s="18">
        <f>(1325.0/B17*100)</f>
        <v/>
      </c>
      <c r="D17" s="19" t="n">
        <v>5179</v>
      </c>
      <c r="E17" s="18" t="n">
        <v>449.08988144</v>
      </c>
      <c r="F17" s="20" t="n">
        <v>31.2084987</v>
      </c>
      <c r="G17" s="18" t="n">
        <v>499.91731182</v>
      </c>
      <c r="H17" s="20" t="n">
        <v>7.54758012</v>
      </c>
      <c r="I17" s="18" t="n">
        <v>513.67640208</v>
      </c>
      <c r="J17" s="20" t="n">
        <v>5.37958877</v>
      </c>
      <c r="K17" s="18" t="s">
        <v>404</v>
      </c>
      <c r="L17" s="20" t="s">
        <v>404</v>
      </c>
      <c r="M17" s="18" t="s">
        <v>404</v>
      </c>
      <c r="N17" s="20" t="s">
        <v>404</v>
      </c>
      <c r="O17" s="18" t="s">
        <v>404</v>
      </c>
      <c r="P17" s="20" t="s">
        <v>404</v>
      </c>
      <c r="Q17" s="18" t="s">
        <v>404</v>
      </c>
      <c r="R17" s="20" t="s">
        <v>404</v>
      </c>
      <c r="S17" s="18" t="n">
        <v>545.6066481399999</v>
      </c>
      <c r="T17" s="20" t="n">
        <v>16.81258981</v>
      </c>
    </row>
    <row r="18" spans="1:20">
      <c r="A18" s="15" t="s">
        <v>415</v>
      </c>
      <c r="B18" s="17" t="n">
        <v>5532</v>
      </c>
      <c r="C18" s="18">
        <f>(0.0/B18*100)</f>
        <v/>
      </c>
      <c r="D18" s="19" t="n">
        <v>5532</v>
      </c>
      <c r="E18" s="18" t="n">
        <v>466.66618736</v>
      </c>
      <c r="F18" s="20" t="n">
        <v>7.74937789</v>
      </c>
      <c r="G18" s="18" t="n">
        <v>463.67229924</v>
      </c>
      <c r="H18" s="20" t="n">
        <v>6.17775793</v>
      </c>
      <c r="I18" s="18" t="n">
        <v>487.81414211</v>
      </c>
      <c r="J18" s="20" t="n">
        <v>8.20143114</v>
      </c>
      <c r="K18" s="18" t="s">
        <v>404</v>
      </c>
      <c r="L18" s="20" t="s">
        <v>404</v>
      </c>
      <c r="M18" s="18" t="s">
        <v>404</v>
      </c>
      <c r="N18" s="20" t="s">
        <v>404</v>
      </c>
      <c r="O18" s="18" t="s">
        <v>404</v>
      </c>
      <c r="P18" s="20" t="s">
        <v>404</v>
      </c>
      <c r="Q18" s="18" t="s">
        <v>404</v>
      </c>
      <c r="R18" s="20" t="s">
        <v>404</v>
      </c>
      <c r="S18" s="18" t="n">
        <v>376.44820968</v>
      </c>
      <c r="T18" s="20" t="n">
        <v>23.92758167</v>
      </c>
    </row>
    <row r="19" spans="1:20">
      <c r="A19" s="15" t="s">
        <v>416</v>
      </c>
      <c r="B19" s="17" t="n">
        <v>5658</v>
      </c>
      <c r="C19" s="18">
        <f>(327.0/B19*100)</f>
        <v/>
      </c>
      <c r="D19" s="19" t="n">
        <v>5331</v>
      </c>
      <c r="E19" s="18" t="n">
        <v>406.45918859</v>
      </c>
      <c r="F19" s="20" t="n">
        <v>24.549907</v>
      </c>
      <c r="G19" s="18" t="n">
        <v>468.01814855</v>
      </c>
      <c r="H19" s="20" t="n">
        <v>11.45236265</v>
      </c>
      <c r="I19" s="18" t="n">
        <v>473.39237611</v>
      </c>
      <c r="J19" s="20" t="n">
        <v>3.74656398</v>
      </c>
      <c r="K19" s="18" t="s">
        <v>404</v>
      </c>
      <c r="L19" s="20" t="s">
        <v>404</v>
      </c>
      <c r="M19" s="18" t="s">
        <v>404</v>
      </c>
      <c r="N19" s="20" t="s">
        <v>404</v>
      </c>
      <c r="O19" s="18" t="s">
        <v>404</v>
      </c>
      <c r="P19" s="20" t="s">
        <v>404</v>
      </c>
      <c r="Q19" s="18" t="s">
        <v>404</v>
      </c>
      <c r="R19" s="20" t="s">
        <v>404</v>
      </c>
      <c r="S19" s="18" t="n">
        <v>435.37655094</v>
      </c>
      <c r="T19" s="20" t="n">
        <v>40.44693422</v>
      </c>
    </row>
    <row r="20" spans="1:20">
      <c r="A20" s="15" t="s">
        <v>417</v>
      </c>
      <c r="B20" s="17" t="n">
        <v>3371</v>
      </c>
      <c r="C20" s="18">
        <f>(24.0/B20*100)</f>
        <v/>
      </c>
      <c r="D20" s="19" t="n">
        <v>3347</v>
      </c>
      <c r="E20" s="18" t="n">
        <v>459.61336662</v>
      </c>
      <c r="F20" s="20" t="n">
        <v>14.64554547</v>
      </c>
      <c r="G20" s="18" t="n">
        <v>479.96087195</v>
      </c>
      <c r="H20" s="20" t="n">
        <v>3.16477665</v>
      </c>
      <c r="I20" s="18" t="n">
        <v>483.59289093</v>
      </c>
      <c r="J20" s="20" t="n">
        <v>2.41063268</v>
      </c>
      <c r="K20" s="18" t="s">
        <v>404</v>
      </c>
      <c r="L20" s="20" t="s">
        <v>404</v>
      </c>
      <c r="M20" s="18" t="s">
        <v>404</v>
      </c>
      <c r="N20" s="20" t="s">
        <v>404</v>
      </c>
      <c r="O20" s="18" t="s">
        <v>404</v>
      </c>
      <c r="P20" s="20" t="s">
        <v>404</v>
      </c>
      <c r="Q20" s="18" t="s">
        <v>404</v>
      </c>
      <c r="R20" s="20" t="s">
        <v>404</v>
      </c>
      <c r="S20" s="18" t="n">
        <v>468.55930325</v>
      </c>
      <c r="T20" s="20" t="n">
        <v>9.54051351</v>
      </c>
    </row>
    <row r="21" spans="1:20">
      <c r="A21" s="15" t="s">
        <v>418</v>
      </c>
      <c r="B21" s="17" t="n">
        <v>5741</v>
      </c>
      <c r="C21" s="18">
        <f>(0.0/B21*100)</f>
        <v/>
      </c>
      <c r="D21" s="19" t="n">
        <v>5741</v>
      </c>
      <c r="E21" s="18" t="n">
        <v>504.75353995</v>
      </c>
      <c r="F21" s="20" t="n">
        <v>11.94176969</v>
      </c>
      <c r="G21" s="18" t="n">
        <v>524.31422657</v>
      </c>
      <c r="H21" s="20" t="n">
        <v>3.51669249</v>
      </c>
      <c r="I21" s="18" t="n">
        <v>519.7233572599999</v>
      </c>
      <c r="J21" s="20" t="n">
        <v>5.2978947</v>
      </c>
      <c r="K21" s="18" t="s">
        <v>404</v>
      </c>
      <c r="L21" s="20" t="s">
        <v>404</v>
      </c>
      <c r="M21" s="18" t="s">
        <v>404</v>
      </c>
      <c r="N21" s="20" t="s">
        <v>404</v>
      </c>
      <c r="O21" s="18" t="s">
        <v>404</v>
      </c>
      <c r="P21" s="20" t="s">
        <v>404</v>
      </c>
      <c r="Q21" s="18" t="s">
        <v>404</v>
      </c>
      <c r="R21" s="20" t="s">
        <v>404</v>
      </c>
      <c r="S21" s="18" t="n">
        <v>510.87595133</v>
      </c>
      <c r="T21" s="20" t="n">
        <v>7.99212811</v>
      </c>
    </row>
    <row r="22" spans="1:20">
      <c r="A22" s="15" t="s">
        <v>419</v>
      </c>
      <c r="B22" s="17" t="n">
        <v>6598</v>
      </c>
      <c r="C22" s="18">
        <f>(0.0/B22*100)</f>
        <v/>
      </c>
      <c r="D22" s="19" t="n">
        <v>6598</v>
      </c>
      <c r="E22" s="18" t="n">
        <v>425.43802667</v>
      </c>
      <c r="F22" s="20" t="n">
        <v>21.09521797</v>
      </c>
      <c r="G22" s="18" t="n">
        <v>478.65269616</v>
      </c>
      <c r="H22" s="20" t="n">
        <v>7.00927885</v>
      </c>
      <c r="I22" s="18" t="n">
        <v>493.03842901</v>
      </c>
      <c r="J22" s="20" t="n">
        <v>8.75290109</v>
      </c>
      <c r="K22" s="18" t="s">
        <v>404</v>
      </c>
      <c r="L22" s="20" t="s">
        <v>404</v>
      </c>
      <c r="M22" s="18" t="s">
        <v>404</v>
      </c>
      <c r="N22" s="20" t="s">
        <v>404</v>
      </c>
      <c r="O22" s="18" t="s">
        <v>404</v>
      </c>
      <c r="P22" s="20" t="s">
        <v>404</v>
      </c>
      <c r="Q22" s="18" t="s">
        <v>404</v>
      </c>
      <c r="R22" s="20" t="s">
        <v>404</v>
      </c>
      <c r="S22" s="18" t="n">
        <v>478.75982804</v>
      </c>
      <c r="T22" s="20" t="n">
        <v>39.03559602</v>
      </c>
    </row>
    <row r="23" spans="1:20">
      <c r="A23" s="15" t="s">
        <v>420</v>
      </c>
      <c r="B23" s="17" t="n">
        <v>11583</v>
      </c>
      <c r="C23" s="18">
        <f>(3194.0/B23*100)</f>
        <v/>
      </c>
      <c r="D23" s="19" t="n">
        <v>8389</v>
      </c>
      <c r="E23" s="18" t="n">
        <v>455.3490883</v>
      </c>
      <c r="F23" s="20" t="n">
        <v>17.04194375</v>
      </c>
      <c r="G23" s="18" t="n">
        <v>479.48223801</v>
      </c>
      <c r="H23" s="20" t="n">
        <v>16.87538567</v>
      </c>
      <c r="I23" s="18" t="n">
        <v>492.17154693</v>
      </c>
      <c r="J23" s="20" t="n">
        <v>3.46166983</v>
      </c>
      <c r="K23" s="18" t="s">
        <v>404</v>
      </c>
      <c r="L23" s="20" t="s">
        <v>404</v>
      </c>
      <c r="M23" s="18" t="s">
        <v>404</v>
      </c>
      <c r="N23" s="20" t="s">
        <v>404</v>
      </c>
      <c r="O23" s="18" t="s">
        <v>404</v>
      </c>
      <c r="P23" s="20" t="s">
        <v>404</v>
      </c>
      <c r="Q23" s="18" t="s">
        <v>404</v>
      </c>
      <c r="R23" s="20" t="s">
        <v>404</v>
      </c>
      <c r="S23" s="18" t="n">
        <v>468.25850767</v>
      </c>
      <c r="T23" s="20" t="n">
        <v>18.10270904</v>
      </c>
    </row>
    <row r="24" spans="1:20">
      <c r="A24" s="15" t="s">
        <v>421</v>
      </c>
      <c r="B24" s="17" t="n">
        <v>6647</v>
      </c>
      <c r="C24" s="18">
        <f>(0.0/B24*100)</f>
        <v/>
      </c>
      <c r="D24" s="19" t="n">
        <v>6647</v>
      </c>
      <c r="E24" s="18" t="n">
        <v>482.66431781</v>
      </c>
      <c r="F24" s="20" t="n">
        <v>27.60176836</v>
      </c>
      <c r="G24" s="18" t="n">
        <v>518.8076098499999</v>
      </c>
      <c r="H24" s="20" t="n">
        <v>13.02310008</v>
      </c>
      <c r="I24" s="18" t="n">
        <v>517.52710832</v>
      </c>
      <c r="J24" s="20" t="n">
        <v>3.57073768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528.40395835</v>
      </c>
      <c r="F25" s="20" t="n">
        <v>9.240574479999999</v>
      </c>
      <c r="G25" s="18" t="n">
        <v>512.75847808</v>
      </c>
      <c r="H25" s="20" t="n">
        <v>5.30002429</v>
      </c>
      <c r="I25" s="18" t="n">
        <v>520.7105911899999</v>
      </c>
      <c r="J25" s="20" t="n">
        <v>8.41496504</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492.01135613</v>
      </c>
      <c r="F26" s="20" t="n">
        <v>9.58800768</v>
      </c>
      <c r="G26" s="18" t="n">
        <v>489.27782137</v>
      </c>
      <c r="H26" s="20" t="n">
        <v>3.78059881</v>
      </c>
      <c r="I26" s="18" t="n">
        <v>487.24704363</v>
      </c>
      <c r="J26" s="20" t="n">
        <v>2.58967908</v>
      </c>
      <c r="K26" s="18" t="s">
        <v>404</v>
      </c>
      <c r="L26" s="20" t="s">
        <v>404</v>
      </c>
      <c r="M26" s="18" t="s">
        <v>404</v>
      </c>
      <c r="N26" s="20" t="s">
        <v>404</v>
      </c>
      <c r="O26" s="18" t="s">
        <v>404</v>
      </c>
      <c r="P26" s="20" t="s">
        <v>404</v>
      </c>
      <c r="Q26" s="18" t="s">
        <v>404</v>
      </c>
      <c r="R26" s="20" t="s">
        <v>404</v>
      </c>
      <c r="S26" s="18" t="n">
        <v>473.51818791</v>
      </c>
      <c r="T26" s="20" t="n">
        <v>11.12980717</v>
      </c>
    </row>
    <row r="27" spans="1:20">
      <c r="A27" s="15" t="s">
        <v>424</v>
      </c>
      <c r="B27" s="17" t="n">
        <v>5299</v>
      </c>
      <c r="C27" s="18">
        <f>(0.0/B27*100)</f>
        <v/>
      </c>
      <c r="D27" s="19" t="n">
        <v>5299</v>
      </c>
      <c r="E27" s="18" t="n">
        <v>484.84715434</v>
      </c>
      <c r="F27" s="20" t="n">
        <v>5.42189098</v>
      </c>
      <c r="G27" s="18" t="n">
        <v>480.81319864</v>
      </c>
      <c r="H27" s="20" t="n">
        <v>2.1258196</v>
      </c>
      <c r="I27" s="18" t="n">
        <v>477.73534493</v>
      </c>
      <c r="J27" s="20" t="n">
        <v>1.80629168</v>
      </c>
      <c r="K27" s="18" t="s">
        <v>404</v>
      </c>
      <c r="L27" s="20" t="s">
        <v>404</v>
      </c>
      <c r="M27" s="18" t="s">
        <v>404</v>
      </c>
      <c r="N27" s="20" t="s">
        <v>404</v>
      </c>
      <c r="O27" s="18" t="s">
        <v>404</v>
      </c>
      <c r="P27" s="20" t="s">
        <v>404</v>
      </c>
      <c r="Q27" s="18" t="s">
        <v>404</v>
      </c>
      <c r="R27" s="20" t="s">
        <v>404</v>
      </c>
      <c r="S27" s="18" t="n">
        <v>550.96438949</v>
      </c>
      <c r="T27" s="20" t="n">
        <v>5.80246206</v>
      </c>
    </row>
    <row r="28" spans="1:20">
      <c r="A28" s="15" t="s">
        <v>425</v>
      </c>
      <c r="B28" s="17" t="n">
        <v>7568</v>
      </c>
      <c r="C28" s="18">
        <f>(0.0/B28*100)</f>
        <v/>
      </c>
      <c r="D28" s="19" t="n">
        <v>7568</v>
      </c>
      <c r="E28" s="18" t="n">
        <v>419.49543571</v>
      </c>
      <c r="F28" s="20" t="n">
        <v>5.42424841</v>
      </c>
      <c r="G28" s="18" t="n">
        <v>425.68334263</v>
      </c>
      <c r="H28" s="20" t="n">
        <v>5.50093396</v>
      </c>
      <c r="I28" s="18" t="n">
        <v>423.3686956</v>
      </c>
      <c r="J28" s="20" t="n">
        <v>5.16526382</v>
      </c>
      <c r="K28" s="18" t="s">
        <v>404</v>
      </c>
      <c r="L28" s="20" t="s">
        <v>404</v>
      </c>
      <c r="M28" s="18" t="s">
        <v>404</v>
      </c>
      <c r="N28" s="20" t="s">
        <v>404</v>
      </c>
      <c r="O28" s="18" t="s">
        <v>404</v>
      </c>
      <c r="P28" s="20" t="s">
        <v>404</v>
      </c>
      <c r="Q28" s="18" t="s">
        <v>404</v>
      </c>
      <c r="R28" s="20" t="s">
        <v>404</v>
      </c>
      <c r="S28" s="18" t="n">
        <v>419.04033573</v>
      </c>
      <c r="T28" s="20" t="n">
        <v>10.55781841</v>
      </c>
    </row>
    <row r="29" spans="1:20">
      <c r="A29" s="15" t="s">
        <v>426</v>
      </c>
      <c r="B29" s="17" t="n">
        <v>5385</v>
      </c>
      <c r="C29" s="18">
        <f>(1123.0/B29*100)</f>
        <v/>
      </c>
      <c r="D29" s="19" t="n">
        <v>4262</v>
      </c>
      <c r="E29" s="18" t="n">
        <v>440.21609102</v>
      </c>
      <c r="F29" s="20" t="n">
        <v>10.4690264</v>
      </c>
      <c r="G29" s="18" t="n">
        <v>491.90549068</v>
      </c>
      <c r="H29" s="20" t="n">
        <v>8.601673809999999</v>
      </c>
      <c r="I29" s="18" t="n">
        <v>531.40046986</v>
      </c>
      <c r="J29" s="20" t="n">
        <v>9.21523732</v>
      </c>
      <c r="K29" s="18" t="s">
        <v>404</v>
      </c>
      <c r="L29" s="20" t="s">
        <v>404</v>
      </c>
      <c r="M29" s="18" t="s">
        <v>404</v>
      </c>
      <c r="N29" s="20" t="s">
        <v>404</v>
      </c>
      <c r="O29" s="18" t="s">
        <v>404</v>
      </c>
      <c r="P29" s="20" t="s">
        <v>404</v>
      </c>
      <c r="Q29" s="18" t="s">
        <v>404</v>
      </c>
      <c r="R29" s="20" t="s">
        <v>404</v>
      </c>
      <c r="S29" s="18" t="n">
        <v>489.10533085</v>
      </c>
      <c r="T29" s="20" t="n">
        <v>11.17326152</v>
      </c>
    </row>
    <row r="30" spans="1:20">
      <c r="A30" s="15" t="s">
        <v>427</v>
      </c>
      <c r="B30" s="17" t="n">
        <v>4520</v>
      </c>
      <c r="C30" s="18">
        <f>(1076.0/B30*100)</f>
        <v/>
      </c>
      <c r="D30" s="19" t="n">
        <v>3444</v>
      </c>
      <c r="E30" s="18" t="n">
        <v>432.31482791</v>
      </c>
      <c r="F30" s="20" t="n">
        <v>15.35177677</v>
      </c>
      <c r="G30" s="18" t="n">
        <v>512.89186623</v>
      </c>
      <c r="H30" s="20" t="n">
        <v>3.69771377</v>
      </c>
      <c r="I30" s="18" t="n">
        <v>521.84020652</v>
      </c>
      <c r="J30" s="20" t="n">
        <v>9.42699431</v>
      </c>
      <c r="K30" s="18" t="s">
        <v>404</v>
      </c>
      <c r="L30" s="20" t="s">
        <v>404</v>
      </c>
      <c r="M30" s="18" t="s">
        <v>404</v>
      </c>
      <c r="N30" s="20" t="s">
        <v>404</v>
      </c>
      <c r="O30" s="18" t="s">
        <v>404</v>
      </c>
      <c r="P30" s="20" t="s">
        <v>404</v>
      </c>
      <c r="Q30" s="18" t="s">
        <v>404</v>
      </c>
      <c r="R30" s="20" t="s">
        <v>404</v>
      </c>
      <c r="S30" s="18" t="n">
        <v>463.13069546</v>
      </c>
      <c r="T30" s="20" t="n">
        <v>12.21408245</v>
      </c>
    </row>
    <row r="31" spans="1:20">
      <c r="A31" s="15" t="s">
        <v>428</v>
      </c>
      <c r="B31" s="17" t="n">
        <v>5456</v>
      </c>
      <c r="C31" s="18">
        <f>(502.0/B31*100)</f>
        <v/>
      </c>
      <c r="D31" s="19" t="n">
        <v>4954</v>
      </c>
      <c r="E31" s="18" t="n">
        <v>513.8520886</v>
      </c>
      <c r="F31" s="20" t="n">
        <v>4.45240799</v>
      </c>
      <c r="G31" s="18" t="n">
        <v>512.8621017200001</v>
      </c>
      <c r="H31" s="20" t="n">
        <v>4.38338013</v>
      </c>
      <c r="I31" s="18" t="n">
        <v>516.3799494899999</v>
      </c>
      <c r="J31" s="20" t="n">
        <v>6.56988621</v>
      </c>
      <c r="K31" s="18" t="s">
        <v>404</v>
      </c>
      <c r="L31" s="20" t="s">
        <v>404</v>
      </c>
      <c r="M31" s="18" t="s">
        <v>404</v>
      </c>
      <c r="N31" s="20" t="s">
        <v>404</v>
      </c>
      <c r="O31" s="18" t="s">
        <v>404</v>
      </c>
      <c r="P31" s="20" t="s">
        <v>404</v>
      </c>
      <c r="Q31" s="18" t="s">
        <v>404</v>
      </c>
      <c r="R31" s="20" t="s">
        <v>404</v>
      </c>
      <c r="S31" s="18" t="n">
        <v>508.14610621</v>
      </c>
      <c r="T31" s="20" t="n">
        <v>10.11227243</v>
      </c>
    </row>
    <row r="32" spans="1:20">
      <c r="A32" s="15" t="s">
        <v>429</v>
      </c>
      <c r="B32" s="17" t="n">
        <v>4478</v>
      </c>
      <c r="C32" s="18">
        <f>(0.0/B32*100)</f>
        <v/>
      </c>
      <c r="D32" s="19" t="n">
        <v>4478</v>
      </c>
      <c r="E32" s="18" t="n">
        <v>514.43869822</v>
      </c>
      <c r="F32" s="20" t="n">
        <v>27.78243093</v>
      </c>
      <c r="G32" s="18" t="n">
        <v>505.07209413</v>
      </c>
      <c r="H32" s="20" t="n">
        <v>4.41624822</v>
      </c>
      <c r="I32" s="18" t="n">
        <v>504.64746915</v>
      </c>
      <c r="J32" s="20" t="n">
        <v>3.64665415</v>
      </c>
      <c r="K32" s="18" t="s">
        <v>404</v>
      </c>
      <c r="L32" s="20" t="s">
        <v>404</v>
      </c>
      <c r="M32" s="18" t="s">
        <v>404</v>
      </c>
      <c r="N32" s="20" t="s">
        <v>404</v>
      </c>
      <c r="O32" s="18" t="s">
        <v>404</v>
      </c>
      <c r="P32" s="20" t="s">
        <v>404</v>
      </c>
      <c r="Q32" s="18" t="s">
        <v>404</v>
      </c>
      <c r="R32" s="20" t="s">
        <v>404</v>
      </c>
      <c r="S32" s="18" t="n">
        <v>523.60430908</v>
      </c>
      <c r="T32" s="20" t="n">
        <v>10.78378962</v>
      </c>
    </row>
    <row r="33" spans="1:20">
      <c r="A33" s="15" t="s">
        <v>430</v>
      </c>
      <c r="B33" s="17" t="n">
        <v>7325</v>
      </c>
      <c r="C33" s="18">
        <f>(29.0/B33*100)</f>
        <v/>
      </c>
      <c r="D33" s="19" t="n">
        <v>7296</v>
      </c>
      <c r="E33" s="18" t="n">
        <v>450.12163861</v>
      </c>
      <c r="F33" s="20" t="n">
        <v>16.42791661</v>
      </c>
      <c r="G33" s="18" t="n">
        <v>502.78781702</v>
      </c>
      <c r="H33" s="20" t="n">
        <v>6.28409416</v>
      </c>
      <c r="I33" s="18" t="n">
        <v>496.18355079</v>
      </c>
      <c r="J33" s="20" t="n">
        <v>3.76413959</v>
      </c>
      <c r="K33" s="18" t="s">
        <v>404</v>
      </c>
      <c r="L33" s="20" t="s">
        <v>404</v>
      </c>
      <c r="M33" s="18" t="s">
        <v>404</v>
      </c>
      <c r="N33" s="20" t="s">
        <v>404</v>
      </c>
      <c r="O33" s="18" t="s">
        <v>404</v>
      </c>
      <c r="P33" s="20" t="s">
        <v>404</v>
      </c>
      <c r="Q33" s="18" t="s">
        <v>404</v>
      </c>
      <c r="R33" s="20" t="s">
        <v>404</v>
      </c>
      <c r="S33" s="18" t="n">
        <v>529.11288423</v>
      </c>
      <c r="T33" s="20" t="n">
        <v>35.73184747</v>
      </c>
    </row>
    <row r="34" spans="1:20">
      <c r="A34" s="15" t="s">
        <v>431</v>
      </c>
      <c r="B34" s="17" t="n">
        <v>6350</v>
      </c>
      <c r="C34" s="18">
        <f>(0.0/B34*100)</f>
        <v/>
      </c>
      <c r="D34" s="19" t="n">
        <v>6350</v>
      </c>
      <c r="E34" s="18" t="n">
        <v>454.35073173</v>
      </c>
      <c r="F34" s="20" t="n">
        <v>19.61962011</v>
      </c>
      <c r="G34" s="18" t="n">
        <v>446.73628128</v>
      </c>
      <c r="H34" s="20" t="n">
        <v>5.0642493</v>
      </c>
      <c r="I34" s="18" t="n">
        <v>460.79930518</v>
      </c>
      <c r="J34" s="20" t="n">
        <v>6.39133945</v>
      </c>
      <c r="K34" s="18" t="s">
        <v>404</v>
      </c>
      <c r="L34" s="20" t="s">
        <v>404</v>
      </c>
      <c r="M34" s="18" t="s">
        <v>404</v>
      </c>
      <c r="N34" s="20" t="s">
        <v>404</v>
      </c>
      <c r="O34" s="18" t="s">
        <v>404</v>
      </c>
      <c r="P34" s="20" t="s">
        <v>404</v>
      </c>
      <c r="Q34" s="18" t="s">
        <v>404</v>
      </c>
      <c r="R34" s="20" t="s">
        <v>404</v>
      </c>
      <c r="S34" s="18" t="n">
        <v>462.16390528</v>
      </c>
      <c r="T34" s="20" t="n">
        <v>10.1912733</v>
      </c>
    </row>
    <row r="35" spans="1:20">
      <c r="A35" s="15" t="s">
        <v>432</v>
      </c>
      <c r="B35" s="17" t="n">
        <v>6406</v>
      </c>
      <c r="C35" s="18">
        <f>(443.0/B35*100)</f>
        <v/>
      </c>
      <c r="D35" s="19" t="n">
        <v>5963</v>
      </c>
      <c r="E35" s="18" t="n">
        <v>504.63883118</v>
      </c>
      <c r="F35" s="20" t="n">
        <v>5.7918333</v>
      </c>
      <c r="G35" s="18" t="n">
        <v>505.57193193</v>
      </c>
      <c r="H35" s="20" t="n">
        <v>2.78709707</v>
      </c>
      <c r="I35" s="18" t="n">
        <v>510.16303659</v>
      </c>
      <c r="J35" s="20" t="n">
        <v>1.7659898</v>
      </c>
      <c r="K35" s="18" t="s">
        <v>404</v>
      </c>
      <c r="L35" s="20" t="s">
        <v>404</v>
      </c>
      <c r="M35" s="18" t="s">
        <v>404</v>
      </c>
      <c r="N35" s="20" t="s">
        <v>404</v>
      </c>
      <c r="O35" s="18" t="s">
        <v>404</v>
      </c>
      <c r="P35" s="20" t="s">
        <v>404</v>
      </c>
      <c r="Q35" s="18" t="s">
        <v>404</v>
      </c>
      <c r="R35" s="20" t="s">
        <v>404</v>
      </c>
      <c r="S35" s="18" t="n">
        <v>468.30777656</v>
      </c>
      <c r="T35" s="20" t="n">
        <v>6.71552402</v>
      </c>
    </row>
    <row r="36" spans="1:20">
      <c r="A36" s="15" t="s">
        <v>433</v>
      </c>
      <c r="B36" s="17" t="n">
        <v>6736</v>
      </c>
      <c r="C36" s="18">
        <f>(10.0/B36*100)</f>
        <v/>
      </c>
      <c r="D36" s="19" t="n">
        <v>6726</v>
      </c>
      <c r="E36" s="18" t="n">
        <v>513.54474669</v>
      </c>
      <c r="F36" s="20" t="n">
        <v>12.12771296</v>
      </c>
      <c r="G36" s="18" t="n">
        <v>504.13099748</v>
      </c>
      <c r="H36" s="20" t="n">
        <v>4.61090025</v>
      </c>
      <c r="I36" s="18" t="n">
        <v>492.42755623</v>
      </c>
      <c r="J36" s="20" t="n">
        <v>2.93328811</v>
      </c>
      <c r="K36" s="18" t="s">
        <v>404</v>
      </c>
      <c r="L36" s="20" t="s">
        <v>404</v>
      </c>
      <c r="M36" s="18" t="s">
        <v>404</v>
      </c>
      <c r="N36" s="20" t="s">
        <v>404</v>
      </c>
      <c r="O36" s="18" t="s">
        <v>404</v>
      </c>
      <c r="P36" s="20" t="s">
        <v>404</v>
      </c>
      <c r="Q36" s="18" t="s">
        <v>404</v>
      </c>
      <c r="R36" s="20" t="s">
        <v>404</v>
      </c>
      <c r="S36" s="18" t="n">
        <v>478.31444474</v>
      </c>
      <c r="T36" s="20" t="n">
        <v>9.240015570000001</v>
      </c>
    </row>
    <row r="37" spans="1:20">
      <c r="A37" s="15" t="s">
        <v>434</v>
      </c>
      <c r="B37" s="17" t="n">
        <v>5458</v>
      </c>
      <c r="C37" s="18">
        <f>(0.0/B37*100)</f>
        <v/>
      </c>
      <c r="D37" s="19" t="n">
        <v>5458</v>
      </c>
      <c r="E37" s="18" t="n">
        <v>525.04091449</v>
      </c>
      <c r="F37" s="20" t="n">
        <v>14.92292998</v>
      </c>
      <c r="G37" s="18" t="n">
        <v>490.37988851</v>
      </c>
      <c r="H37" s="20" t="n">
        <v>6.32780093</v>
      </c>
      <c r="I37" s="18" t="n">
        <v>502.04144492</v>
      </c>
      <c r="J37" s="20" t="n">
        <v>4.15197732</v>
      </c>
      <c r="K37" s="18" t="s">
        <v>404</v>
      </c>
      <c r="L37" s="20" t="s">
        <v>404</v>
      </c>
      <c r="M37" s="18" t="s">
        <v>404</v>
      </c>
      <c r="N37" s="20" t="s">
        <v>404</v>
      </c>
      <c r="O37" s="18" t="s">
        <v>404</v>
      </c>
      <c r="P37" s="20" t="s">
        <v>404</v>
      </c>
      <c r="Q37" s="18" t="s">
        <v>404</v>
      </c>
      <c r="R37" s="20" t="s">
        <v>404</v>
      </c>
      <c r="S37" s="18" t="n">
        <v>605.5571</v>
      </c>
      <c r="T37" s="20" t="n">
        <v>22.68662742</v>
      </c>
    </row>
    <row r="38" spans="1:20">
      <c r="A38" s="15" t="s">
        <v>435</v>
      </c>
      <c r="B38" s="17" t="n">
        <v>5860</v>
      </c>
      <c r="C38" s="18">
        <f>(268.0/B38*100)</f>
        <v/>
      </c>
      <c r="D38" s="19" t="n">
        <v>5592</v>
      </c>
      <c r="E38" s="18" t="n">
        <v>488.83929357</v>
      </c>
      <c r="F38" s="20" t="n">
        <v>23.79293946</v>
      </c>
      <c r="G38" s="18" t="n">
        <v>490.43764463</v>
      </c>
      <c r="H38" s="20" t="n">
        <v>9.87456235</v>
      </c>
      <c r="I38" s="18" t="n">
        <v>492.48396196</v>
      </c>
      <c r="J38" s="20" t="n">
        <v>4.36043953</v>
      </c>
      <c r="K38" s="18" t="s">
        <v>404</v>
      </c>
      <c r="L38" s="20" t="s">
        <v>404</v>
      </c>
      <c r="M38" s="18" t="s">
        <v>404</v>
      </c>
      <c r="N38" s="20" t="s">
        <v>404</v>
      </c>
      <c r="O38" s="18" t="s">
        <v>404</v>
      </c>
      <c r="P38" s="20" t="s">
        <v>404</v>
      </c>
      <c r="Q38" s="18" t="s">
        <v>404</v>
      </c>
      <c r="R38" s="20" t="s">
        <v>404</v>
      </c>
      <c r="S38" s="18" t="n">
        <v>485.14447458</v>
      </c>
      <c r="T38" s="20" t="n">
        <v>16.99876929</v>
      </c>
    </row>
    <row r="39" spans="1:20">
      <c r="A39" s="15" t="s">
        <v>436</v>
      </c>
      <c r="B39" s="17" t="n">
        <v>5895</v>
      </c>
      <c r="C39" s="18">
        <f>(0.0/B39*100)</f>
        <v/>
      </c>
      <c r="D39" s="19" t="n">
        <v>5895</v>
      </c>
      <c r="E39" s="18" t="n">
        <v>425.07980718</v>
      </c>
      <c r="F39" s="20" t="n">
        <v>14.52690425</v>
      </c>
      <c r="G39" s="18" t="n">
        <v>438.51351695</v>
      </c>
      <c r="H39" s="20" t="n">
        <v>6.70924433</v>
      </c>
      <c r="I39" s="18" t="n">
        <v>420.89569214</v>
      </c>
      <c r="J39" s="20" t="n">
        <v>5.88986643</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470.65199741</v>
      </c>
      <c r="F40" s="20" t="n">
        <v>8.115578279999999</v>
      </c>
      <c r="G40" s="18" t="n">
        <v>500.45862032</v>
      </c>
      <c r="H40" s="20" t="n">
        <v>3.96581436</v>
      </c>
      <c r="I40" s="18" t="n">
        <v>529.62741518</v>
      </c>
      <c r="J40" s="20" t="n">
        <v>8.679877769999999</v>
      </c>
      <c r="K40" s="18" t="s">
        <v>404</v>
      </c>
      <c r="L40" s="20" t="s">
        <v>404</v>
      </c>
      <c r="M40" s="18" t="s">
        <v>404</v>
      </c>
      <c r="N40" s="20" t="s">
        <v>404</v>
      </c>
      <c r="O40" s="18" t="s">
        <v>404</v>
      </c>
      <c r="P40" s="20" t="s">
        <v>404</v>
      </c>
      <c r="Q40" s="18" t="s">
        <v>404</v>
      </c>
      <c r="R40" s="20" t="s">
        <v>404</v>
      </c>
      <c r="S40" s="18" t="n">
        <v>495.10220265</v>
      </c>
      <c r="T40" s="20" t="n">
        <v>6.64298768</v>
      </c>
    </row>
    <row r="41" spans="1:20">
      <c r="A41" s="15" t="s">
        <v>438</v>
      </c>
      <c r="B41" s="17" t="n">
        <v>5712</v>
      </c>
      <c r="C41" s="18">
        <f>(99.0/B41*100)</f>
        <v/>
      </c>
      <c r="D41" s="19" t="n">
        <v>5613</v>
      </c>
      <c r="E41" s="18" t="n">
        <v>480.50840402</v>
      </c>
      <c r="F41" s="20" t="n">
        <v>6.05287181</v>
      </c>
      <c r="G41" s="18" t="n">
        <v>500.12938728</v>
      </c>
      <c r="H41" s="20" t="n">
        <v>6.90462239</v>
      </c>
      <c r="I41" s="18" t="n">
        <v>510.45350494</v>
      </c>
      <c r="J41" s="20" t="n">
        <v>5.74685141</v>
      </c>
      <c r="K41" s="18" t="s">
        <v>404</v>
      </c>
      <c r="L41" s="20" t="s">
        <v>404</v>
      </c>
      <c r="M41" s="18" t="s">
        <v>404</v>
      </c>
      <c r="N41" s="20" t="s">
        <v>404</v>
      </c>
      <c r="O41" s="18" t="s">
        <v>404</v>
      </c>
      <c r="P41" s="20" t="s">
        <v>404</v>
      </c>
      <c r="Q41" s="18" t="s">
        <v>404</v>
      </c>
      <c r="R41" s="20" t="s">
        <v>404</v>
      </c>
      <c r="S41" s="18" t="n">
        <v>506.17096456</v>
      </c>
      <c r="T41" s="20" t="n">
        <v>34.0173336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385.98671891</v>
      </c>
      <c r="F44" s="20" t="n">
        <v>7.07508657</v>
      </c>
      <c r="G44" s="18" t="n">
        <v>410.56661528</v>
      </c>
      <c r="H44" s="20" t="n">
        <v>6.31341062</v>
      </c>
      <c r="I44" s="18" t="n">
        <v>405.45822436</v>
      </c>
      <c r="J44" s="20" t="n">
        <v>5.8839714</v>
      </c>
      <c r="K44" s="18" t="s">
        <v>404</v>
      </c>
      <c r="L44" s="20" t="s">
        <v>404</v>
      </c>
      <c r="M44" s="18" t="s">
        <v>404</v>
      </c>
      <c r="N44" s="20" t="s">
        <v>404</v>
      </c>
      <c r="O44" s="18" t="s">
        <v>404</v>
      </c>
      <c r="P44" s="20" t="s">
        <v>404</v>
      </c>
      <c r="Q44" s="18" t="s">
        <v>404</v>
      </c>
      <c r="R44" s="20" t="s">
        <v>404</v>
      </c>
      <c r="S44" s="18" t="n">
        <v>420.3513921</v>
      </c>
      <c r="T44" s="20" t="n">
        <v>23.91194171</v>
      </c>
    </row>
    <row r="45" spans="1:20">
      <c r="A45" s="15" t="s">
        <v>442</v>
      </c>
      <c r="B45" s="17" t="n">
        <v>5519</v>
      </c>
      <c r="C45" s="18">
        <f>(0.0/B45*100)</f>
        <v/>
      </c>
      <c r="D45" s="19" t="n">
        <v>5519</v>
      </c>
      <c r="E45" s="18" t="n">
        <v>354.39812918</v>
      </c>
      <c r="F45" s="20" t="n">
        <v>7.24546052</v>
      </c>
      <c r="G45" s="18" t="n">
        <v>349.56194498</v>
      </c>
      <c r="H45" s="20" t="n">
        <v>10.35986552</v>
      </c>
      <c r="I45" s="18" t="n">
        <v>345.14027114</v>
      </c>
      <c r="J45" s="20" t="n">
        <v>4.348304</v>
      </c>
      <c r="K45" s="18" t="s">
        <v>404</v>
      </c>
      <c r="L45" s="20" t="s">
        <v>404</v>
      </c>
      <c r="M45" s="18" t="s">
        <v>404</v>
      </c>
      <c r="N45" s="20" t="s">
        <v>404</v>
      </c>
      <c r="O45" s="18" t="s">
        <v>404</v>
      </c>
      <c r="P45" s="20" t="s">
        <v>404</v>
      </c>
      <c r="Q45" s="18" t="s">
        <v>404</v>
      </c>
      <c r="R45" s="20" t="s">
        <v>404</v>
      </c>
      <c r="S45" s="18" t="n">
        <v>390.97533968</v>
      </c>
      <c r="T45" s="20" t="n">
        <v>24.3740145</v>
      </c>
    </row>
    <row r="46" spans="1:20">
      <c r="A46" s="15" t="s">
        <v>443</v>
      </c>
      <c r="B46" s="17" t="n">
        <v>23141</v>
      </c>
      <c r="C46" s="18">
        <f>(4196.0/B46*100)</f>
        <v/>
      </c>
      <c r="D46" s="19" t="n">
        <v>18945</v>
      </c>
      <c r="E46" s="18" t="n">
        <v>406.95006328</v>
      </c>
      <c r="F46" s="20" t="n">
        <v>8.724139470000001</v>
      </c>
      <c r="G46" s="18" t="n">
        <v>416.20243462</v>
      </c>
      <c r="H46" s="20" t="n">
        <v>5.59023569</v>
      </c>
      <c r="I46" s="18" t="n">
        <v>408.82824359</v>
      </c>
      <c r="J46" s="20" t="n">
        <v>4.14878187</v>
      </c>
      <c r="K46" s="18" t="s">
        <v>404</v>
      </c>
      <c r="L46" s="20" t="s">
        <v>404</v>
      </c>
      <c r="M46" s="18" t="s">
        <v>404</v>
      </c>
      <c r="N46" s="20" t="s">
        <v>404</v>
      </c>
      <c r="O46" s="18" t="s">
        <v>404</v>
      </c>
      <c r="P46" s="20" t="s">
        <v>404</v>
      </c>
      <c r="Q46" s="18" t="s">
        <v>404</v>
      </c>
      <c r="R46" s="20" t="s">
        <v>404</v>
      </c>
      <c r="S46" s="18" t="n">
        <v>392.39600729</v>
      </c>
      <c r="T46" s="20" t="n">
        <v>12.19786516</v>
      </c>
    </row>
    <row r="47" spans="1:20">
      <c r="A47" s="15" t="s">
        <v>444</v>
      </c>
      <c r="B47" s="17" t="n">
        <v>5928</v>
      </c>
      <c r="C47" s="18">
        <f>(0.0/B47*100)</f>
        <v/>
      </c>
      <c r="D47" s="19" t="n">
        <v>5928</v>
      </c>
      <c r="E47" s="18" t="n">
        <v>396.29919254</v>
      </c>
      <c r="F47" s="20" t="n">
        <v>17.17024517</v>
      </c>
      <c r="G47" s="18" t="n">
        <v>424.69470932</v>
      </c>
      <c r="H47" s="20" t="n">
        <v>7.86430028</v>
      </c>
      <c r="I47" s="18" t="n">
        <v>459.84022176</v>
      </c>
      <c r="J47" s="20" t="n">
        <v>12.15209344</v>
      </c>
      <c r="K47" s="18" t="s">
        <v>404</v>
      </c>
      <c r="L47" s="20" t="s">
        <v>404</v>
      </c>
      <c r="M47" s="18" t="s">
        <v>404</v>
      </c>
      <c r="N47" s="20" t="s">
        <v>404</v>
      </c>
      <c r="O47" s="18" t="s">
        <v>404</v>
      </c>
      <c r="P47" s="20" t="s">
        <v>404</v>
      </c>
      <c r="Q47" s="18" t="s">
        <v>404</v>
      </c>
      <c r="R47" s="20" t="s">
        <v>404</v>
      </c>
      <c r="S47" s="18" t="n">
        <v>466.05001705</v>
      </c>
      <c r="T47" s="20" t="n">
        <v>39.39386541</v>
      </c>
    </row>
    <row r="48" spans="1:20">
      <c r="A48" s="15" t="s">
        <v>445</v>
      </c>
      <c r="B48" s="17" t="n">
        <v>9841</v>
      </c>
      <c r="C48" s="18">
        <f>(40.0/B48*100)</f>
        <v/>
      </c>
      <c r="D48" s="19" t="n">
        <v>9801</v>
      </c>
      <c r="E48" s="18" t="n">
        <v>510.50397767</v>
      </c>
      <c r="F48" s="20" t="n">
        <v>24.71038936</v>
      </c>
      <c r="G48" s="18" t="n">
        <v>513.0791379999999</v>
      </c>
      <c r="H48" s="20" t="n">
        <v>8.546891479999999</v>
      </c>
      <c r="I48" s="18" t="n">
        <v>472.34532059</v>
      </c>
      <c r="J48" s="20" t="n">
        <v>10.44554729</v>
      </c>
      <c r="K48" s="18" t="s">
        <v>404</v>
      </c>
      <c r="L48" s="20" t="s">
        <v>404</v>
      </c>
      <c r="M48" s="18" t="s">
        <v>404</v>
      </c>
      <c r="N48" s="20" t="s">
        <v>404</v>
      </c>
      <c r="O48" s="18" t="s">
        <v>404</v>
      </c>
      <c r="P48" s="20" t="s">
        <v>404</v>
      </c>
      <c r="Q48" s="18" t="s">
        <v>404</v>
      </c>
      <c r="R48" s="20" t="s">
        <v>404</v>
      </c>
      <c r="S48" s="18" t="n">
        <v>526.03590852</v>
      </c>
      <c r="T48" s="20" t="n">
        <v>85.37362844</v>
      </c>
    </row>
    <row r="49" spans="1:20">
      <c r="A49" s="15" t="s">
        <v>446</v>
      </c>
      <c r="B49" s="17" t="n">
        <v>6349</v>
      </c>
      <c r="C49" s="18">
        <f>(52.0/B49*100)</f>
        <v/>
      </c>
      <c r="D49" s="19" t="n">
        <v>6297</v>
      </c>
      <c r="E49" s="18" t="n">
        <v>424.31019347</v>
      </c>
      <c r="F49" s="20" t="n">
        <v>10.22761914</v>
      </c>
      <c r="G49" s="18" t="n">
        <v>429.06475892</v>
      </c>
      <c r="H49" s="20" t="n">
        <v>6.62169541</v>
      </c>
      <c r="I49" s="18" t="n">
        <v>421.1377358</v>
      </c>
      <c r="J49" s="20" t="n">
        <v>4.77304607</v>
      </c>
      <c r="K49" s="18" t="s">
        <v>404</v>
      </c>
      <c r="L49" s="20" t="s">
        <v>404</v>
      </c>
      <c r="M49" s="18" t="s">
        <v>404</v>
      </c>
      <c r="N49" s="20" t="s">
        <v>404</v>
      </c>
      <c r="O49" s="18" t="s">
        <v>404</v>
      </c>
      <c r="P49" s="20" t="s">
        <v>404</v>
      </c>
      <c r="Q49" s="18" t="s">
        <v>404</v>
      </c>
      <c r="R49" s="20" t="s">
        <v>404</v>
      </c>
      <c r="S49" s="18" t="n">
        <v>464.51756947</v>
      </c>
      <c r="T49" s="20" t="n">
        <v>13.4961252</v>
      </c>
    </row>
    <row r="50" spans="1:20">
      <c r="A50" s="15" t="s">
        <v>447</v>
      </c>
      <c r="B50" s="17" t="n">
        <v>11795</v>
      </c>
      <c r="C50" s="18">
        <f>(1031.0/B50*100)</f>
        <v/>
      </c>
      <c r="D50" s="19" t="n">
        <v>10764</v>
      </c>
      <c r="E50" s="18" t="n">
        <v>421.50839826</v>
      </c>
      <c r="F50" s="20" t="n">
        <v>17.02896188</v>
      </c>
      <c r="G50" s="18" t="n">
        <v>437.81804434</v>
      </c>
      <c r="H50" s="20" t="n">
        <v>5.5056751</v>
      </c>
      <c r="I50" s="18" t="n">
        <v>422.70232805</v>
      </c>
      <c r="J50" s="20" t="n">
        <v>6.14423212</v>
      </c>
      <c r="K50" s="18" t="s">
        <v>404</v>
      </c>
      <c r="L50" s="20" t="s">
        <v>404</v>
      </c>
      <c r="M50" s="18" t="s">
        <v>404</v>
      </c>
      <c r="N50" s="20" t="s">
        <v>404</v>
      </c>
      <c r="O50" s="18" t="s">
        <v>404</v>
      </c>
      <c r="P50" s="20" t="s">
        <v>404</v>
      </c>
      <c r="Q50" s="18" t="s">
        <v>404</v>
      </c>
      <c r="R50" s="20" t="s">
        <v>404</v>
      </c>
      <c r="S50" s="18" t="n">
        <v>407.28549341</v>
      </c>
      <c r="T50" s="20" t="n">
        <v>14.49669136</v>
      </c>
    </row>
    <row r="51" spans="1:20">
      <c r="A51" s="15" t="s">
        <v>448</v>
      </c>
      <c r="B51" s="17" t="n">
        <v>6866</v>
      </c>
      <c r="C51" s="18">
        <f>(0.0/B51*100)</f>
        <v/>
      </c>
      <c r="D51" s="19" t="n">
        <v>6866</v>
      </c>
      <c r="E51" s="18" t="n">
        <v>434.00673395</v>
      </c>
      <c r="F51" s="20" t="n">
        <v>9.66153656</v>
      </c>
      <c r="G51" s="18" t="n">
        <v>428.41708739</v>
      </c>
      <c r="H51" s="20" t="n">
        <v>5.53323709</v>
      </c>
      <c r="I51" s="18" t="n">
        <v>424.06638945</v>
      </c>
      <c r="J51" s="20" t="n">
        <v>4.61717817</v>
      </c>
      <c r="K51" s="18" t="s">
        <v>404</v>
      </c>
      <c r="L51" s="20" t="s">
        <v>404</v>
      </c>
      <c r="M51" s="18" t="s">
        <v>404</v>
      </c>
      <c r="N51" s="20" t="s">
        <v>404</v>
      </c>
      <c r="O51" s="18" t="s">
        <v>404</v>
      </c>
      <c r="P51" s="20" t="s">
        <v>404</v>
      </c>
      <c r="Q51" s="18" t="s">
        <v>404</v>
      </c>
      <c r="R51" s="20" t="s">
        <v>404</v>
      </c>
      <c r="S51" s="18" t="n">
        <v>471.16173038</v>
      </c>
      <c r="T51" s="20" t="n">
        <v>25.34976926</v>
      </c>
    </row>
    <row r="52" spans="1:20">
      <c r="A52" s="15" t="s">
        <v>449</v>
      </c>
      <c r="B52" s="17" t="n">
        <v>5809</v>
      </c>
      <c r="C52" s="18">
        <f>(0.0/B52*100)</f>
        <v/>
      </c>
      <c r="D52" s="19" t="n">
        <v>5809</v>
      </c>
      <c r="E52" s="18" t="n">
        <v>503.59868543</v>
      </c>
      <c r="F52" s="20" t="n">
        <v>14.89701062</v>
      </c>
      <c r="G52" s="18" t="n">
        <v>489.4335641</v>
      </c>
      <c r="H52" s="20" t="n">
        <v>4.79470259</v>
      </c>
      <c r="I52" s="18" t="n">
        <v>482.00990921</v>
      </c>
      <c r="J52" s="20" t="n">
        <v>6.07160685</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476.21005799</v>
      </c>
      <c r="F53" s="20" t="n">
        <v>4.92722515</v>
      </c>
      <c r="G53" s="18" t="n">
        <v>434.91067056</v>
      </c>
      <c r="H53" s="20" t="n">
        <v>2.00878925</v>
      </c>
      <c r="I53" s="18" t="n">
        <v>447.60770803</v>
      </c>
      <c r="J53" s="20" t="n">
        <v>2.5221657</v>
      </c>
      <c r="K53" s="18" t="s">
        <v>404</v>
      </c>
      <c r="L53" s="20" t="s">
        <v>404</v>
      </c>
      <c r="M53" s="18" t="s">
        <v>404</v>
      </c>
      <c r="N53" s="20" t="s">
        <v>404</v>
      </c>
      <c r="O53" s="18" t="s">
        <v>404</v>
      </c>
      <c r="P53" s="20" t="s">
        <v>404</v>
      </c>
      <c r="Q53" s="18" t="s">
        <v>404</v>
      </c>
      <c r="R53" s="20" t="s">
        <v>404</v>
      </c>
      <c r="S53" s="18" t="n">
        <v>395.8588719</v>
      </c>
      <c r="T53" s="20" t="n">
        <v>11.85774034</v>
      </c>
    </row>
    <row r="54" spans="1:20">
      <c r="A54" s="15" t="s">
        <v>451</v>
      </c>
      <c r="B54" s="17" t="n">
        <v>4740</v>
      </c>
      <c r="C54" s="18">
        <f>(199.0/B54*100)</f>
        <v/>
      </c>
      <c r="D54" s="19" t="n">
        <v>4541</v>
      </c>
      <c r="E54" s="18" t="n">
        <v>350.30116067</v>
      </c>
      <c r="F54" s="20" t="n">
        <v>5.51272168</v>
      </c>
      <c r="G54" s="18" t="n">
        <v>383.79947867</v>
      </c>
      <c r="H54" s="20" t="n">
        <v>7.07381309</v>
      </c>
      <c r="I54" s="18" t="n">
        <v>335.51793031</v>
      </c>
      <c r="J54" s="20" t="n">
        <v>7.65990203</v>
      </c>
      <c r="K54" s="18" t="s">
        <v>404</v>
      </c>
      <c r="L54" s="20" t="s">
        <v>404</v>
      </c>
      <c r="M54" s="18" t="s">
        <v>404</v>
      </c>
      <c r="N54" s="20" t="s">
        <v>404</v>
      </c>
      <c r="O54" s="18" t="s">
        <v>404</v>
      </c>
      <c r="P54" s="20" t="s">
        <v>404</v>
      </c>
      <c r="Q54" s="18" t="s">
        <v>404</v>
      </c>
      <c r="R54" s="20" t="s">
        <v>404</v>
      </c>
      <c r="S54" s="18" t="n">
        <v>342.94884567</v>
      </c>
      <c r="T54" s="20" t="n">
        <v>7.45881052</v>
      </c>
    </row>
    <row r="55" spans="1:20">
      <c r="A55" s="15" t="s">
        <v>452</v>
      </c>
      <c r="B55" s="17" t="n">
        <v>5316</v>
      </c>
      <c r="C55" s="18">
        <f>(43.0/B55*100)</f>
        <v/>
      </c>
      <c r="D55" s="19" t="n">
        <v>5273</v>
      </c>
      <c r="E55" s="18" t="n">
        <v>369.8745447</v>
      </c>
      <c r="F55" s="20" t="n">
        <v>8.095142259999999</v>
      </c>
      <c r="G55" s="18" t="n">
        <v>406.78371576</v>
      </c>
      <c r="H55" s="20" t="n">
        <v>5.73738474</v>
      </c>
      <c r="I55" s="18" t="n">
        <v>405.6435891</v>
      </c>
      <c r="J55" s="20" t="n">
        <v>4.59661194</v>
      </c>
      <c r="K55" s="18" t="s">
        <v>404</v>
      </c>
      <c r="L55" s="20" t="s">
        <v>404</v>
      </c>
      <c r="M55" s="18" t="s">
        <v>404</v>
      </c>
      <c r="N55" s="20" t="s">
        <v>404</v>
      </c>
      <c r="O55" s="18" t="s">
        <v>404</v>
      </c>
      <c r="P55" s="20" t="s">
        <v>404</v>
      </c>
      <c r="Q55" s="18" t="s">
        <v>404</v>
      </c>
      <c r="R55" s="20" t="s">
        <v>404</v>
      </c>
      <c r="S55" s="18" t="n">
        <v>427.0625164</v>
      </c>
      <c r="T55" s="20" t="n">
        <v>30.9968443</v>
      </c>
    </row>
    <row r="56" spans="1:20">
      <c r="A56" s="15" t="s">
        <v>453</v>
      </c>
      <c r="B56" s="17" t="n">
        <v>5359</v>
      </c>
      <c r="C56" s="18">
        <f>(0.0/B56*100)</f>
        <v/>
      </c>
      <c r="D56" s="19" t="n">
        <v>5359</v>
      </c>
      <c r="E56" s="18" t="n">
        <v>521.43933292</v>
      </c>
      <c r="F56" s="20" t="n">
        <v>20.37542102</v>
      </c>
      <c r="G56" s="18" t="n">
        <v>520.27430137</v>
      </c>
      <c r="H56" s="20" t="n">
        <v>5.68006119</v>
      </c>
      <c r="I56" s="18" t="n">
        <v>533.38346973</v>
      </c>
      <c r="J56" s="20" t="n">
        <v>5.10544359</v>
      </c>
      <c r="K56" s="18" t="s">
        <v>404</v>
      </c>
      <c r="L56" s="20" t="s">
        <v>404</v>
      </c>
      <c r="M56" s="18" t="s">
        <v>404</v>
      </c>
      <c r="N56" s="20" t="s">
        <v>404</v>
      </c>
      <c r="O56" s="18" t="s">
        <v>404</v>
      </c>
      <c r="P56" s="20" t="s">
        <v>404</v>
      </c>
      <c r="Q56" s="18" t="s">
        <v>404</v>
      </c>
      <c r="R56" s="20" t="s">
        <v>404</v>
      </c>
      <c r="S56" s="18" t="n">
        <v>517.60785137</v>
      </c>
      <c r="T56" s="20" t="n">
        <v>18.90526238</v>
      </c>
    </row>
    <row r="57" spans="1:20">
      <c r="A57" s="15" t="s">
        <v>454</v>
      </c>
      <c r="B57" s="17" t="n">
        <v>6513</v>
      </c>
      <c r="C57" s="18">
        <f>(0.0/B57*100)</f>
        <v/>
      </c>
      <c r="D57" s="19" t="n">
        <v>6513</v>
      </c>
      <c r="E57" s="18" t="n">
        <v>395.12951889</v>
      </c>
      <c r="F57" s="20" t="n">
        <v>6.29041462</v>
      </c>
      <c r="G57" s="18" t="n">
        <v>401.52058644</v>
      </c>
      <c r="H57" s="20" t="n">
        <v>3.7153711</v>
      </c>
      <c r="I57" s="18" t="n">
        <v>372.69699674</v>
      </c>
      <c r="J57" s="20" t="n">
        <v>13.98204479</v>
      </c>
      <c r="K57" s="18" t="s">
        <v>404</v>
      </c>
      <c r="L57" s="20" t="s">
        <v>404</v>
      </c>
      <c r="M57" s="18" t="s">
        <v>404</v>
      </c>
      <c r="N57" s="20" t="s">
        <v>404</v>
      </c>
      <c r="O57" s="18" t="s">
        <v>404</v>
      </c>
      <c r="P57" s="20" t="s">
        <v>404</v>
      </c>
      <c r="Q57" s="18" t="n">
        <v>384.03324439</v>
      </c>
      <c r="R57" s="20" t="n">
        <v>11.19336957</v>
      </c>
      <c r="S57" s="18" t="n">
        <v>410.26069124</v>
      </c>
      <c r="T57" s="20" t="n">
        <v>18.01008964</v>
      </c>
    </row>
    <row r="58" spans="1:20">
      <c r="A58" s="15" t="s">
        <v>455</v>
      </c>
      <c r="B58" s="17" t="n">
        <v>7267</v>
      </c>
      <c r="C58" s="18">
        <f>(0.0/B58*100)</f>
        <v/>
      </c>
      <c r="D58" s="19" t="n">
        <v>7267</v>
      </c>
      <c r="E58" s="18" t="n">
        <v>409.27413364</v>
      </c>
      <c r="F58" s="20" t="n">
        <v>6.45773873</v>
      </c>
      <c r="G58" s="18" t="n">
        <v>406.90098832</v>
      </c>
      <c r="H58" s="20" t="n">
        <v>5.40904809</v>
      </c>
      <c r="I58" s="18" t="n">
        <v>405.03603011</v>
      </c>
      <c r="J58" s="20" t="n">
        <v>9.117452350000001</v>
      </c>
      <c r="K58" s="18" t="s">
        <v>404</v>
      </c>
      <c r="L58" s="20" t="s">
        <v>404</v>
      </c>
      <c r="M58" s="18" t="s">
        <v>404</v>
      </c>
      <c r="N58" s="20" t="s">
        <v>404</v>
      </c>
      <c r="O58" s="18" t="s">
        <v>404</v>
      </c>
      <c r="P58" s="20" t="s">
        <v>404</v>
      </c>
      <c r="Q58" s="18" t="n">
        <v>432.42099734</v>
      </c>
      <c r="R58" s="20" t="n">
        <v>35.51394462</v>
      </c>
      <c r="S58" s="18" t="n">
        <v>437.99387262</v>
      </c>
      <c r="T58" s="20" t="n">
        <v>13.2256359</v>
      </c>
    </row>
    <row r="59" spans="1:20">
      <c r="A59" s="15" t="s">
        <v>456</v>
      </c>
      <c r="B59" s="17" t="n">
        <v>4826</v>
      </c>
      <c r="C59" s="18">
        <f>(0.0/B59*100)</f>
        <v/>
      </c>
      <c r="D59" s="19" t="n">
        <v>4826</v>
      </c>
      <c r="E59" s="18" t="n">
        <v>343.89950304</v>
      </c>
      <c r="F59" s="20" t="n">
        <v>3.44920457</v>
      </c>
      <c r="G59" s="18" t="n">
        <v>350.84618008</v>
      </c>
      <c r="H59" s="20" t="n">
        <v>2.14084285</v>
      </c>
      <c r="I59" s="18" t="n">
        <v>344.13359462</v>
      </c>
      <c r="J59" s="20" t="n">
        <v>3.60092864</v>
      </c>
      <c r="K59" s="18" t="s">
        <v>404</v>
      </c>
      <c r="L59" s="20" t="s">
        <v>404</v>
      </c>
      <c r="M59" s="18" t="s">
        <v>404</v>
      </c>
      <c r="N59" s="20" t="s">
        <v>404</v>
      </c>
      <c r="O59" s="18" t="s">
        <v>404</v>
      </c>
      <c r="P59" s="20" t="s">
        <v>404</v>
      </c>
      <c r="Q59" s="18" t="n">
        <v>368.9224132</v>
      </c>
      <c r="R59" s="20" t="n">
        <v>10.64369099</v>
      </c>
      <c r="S59" s="18" t="n">
        <v>315.02621672</v>
      </c>
      <c r="T59" s="20" t="n">
        <v>9.250967660000001</v>
      </c>
    </row>
    <row r="60" spans="1:20">
      <c r="A60" s="15" t="s">
        <v>457</v>
      </c>
      <c r="B60" s="17" t="n">
        <v>4546</v>
      </c>
      <c r="C60" s="18">
        <f>(0.0/B60*100)</f>
        <v/>
      </c>
      <c r="D60" s="19" t="n">
        <v>4546</v>
      </c>
      <c r="E60" s="18" t="n">
        <v>316.86279208</v>
      </c>
      <c r="F60" s="20" t="n">
        <v>8.353415200000001</v>
      </c>
      <c r="G60" s="18" t="n">
        <v>357.68081494</v>
      </c>
      <c r="H60" s="20" t="n">
        <v>8.0184242</v>
      </c>
      <c r="I60" s="18" t="n">
        <v>342.14270972</v>
      </c>
      <c r="J60" s="20" t="n">
        <v>11.00872467</v>
      </c>
      <c r="K60" s="18" t="s">
        <v>404</v>
      </c>
      <c r="L60" s="20" t="s">
        <v>404</v>
      </c>
      <c r="M60" s="18" t="s">
        <v>404</v>
      </c>
      <c r="N60" s="20" t="s">
        <v>404</v>
      </c>
      <c r="O60" s="18" t="s">
        <v>404</v>
      </c>
      <c r="P60" s="20" t="s">
        <v>404</v>
      </c>
      <c r="Q60" s="18" t="s">
        <v>404</v>
      </c>
      <c r="R60" s="20" t="s">
        <v>404</v>
      </c>
      <c r="S60" s="18" t="n">
        <v>352.28024991</v>
      </c>
      <c r="T60" s="20" t="n">
        <v>20.25265616</v>
      </c>
    </row>
    <row r="61" spans="1:20">
      <c r="A61" s="15" t="s">
        <v>458</v>
      </c>
      <c r="B61" s="17" t="n">
        <v>6525</v>
      </c>
      <c r="C61" s="18">
        <f>(0.0/B61*100)</f>
        <v/>
      </c>
      <c r="D61" s="19" t="n">
        <v>6525</v>
      </c>
      <c r="E61" s="18" t="n">
        <v>436.04708503</v>
      </c>
      <c r="F61" s="20" t="n">
        <v>13.47489203</v>
      </c>
      <c r="G61" s="18" t="n">
        <v>473.43188528</v>
      </c>
      <c r="H61" s="20" t="n">
        <v>7.21346568</v>
      </c>
      <c r="I61" s="18" t="n">
        <v>473.33636266</v>
      </c>
      <c r="J61" s="20" t="n">
        <v>3.16648714</v>
      </c>
      <c r="K61" s="18" t="s">
        <v>404</v>
      </c>
      <c r="L61" s="20" t="s">
        <v>404</v>
      </c>
      <c r="M61" s="18" t="s">
        <v>404</v>
      </c>
      <c r="N61" s="20" t="s">
        <v>404</v>
      </c>
      <c r="O61" s="18" t="s">
        <v>404</v>
      </c>
      <c r="P61" s="20" t="s">
        <v>404</v>
      </c>
      <c r="Q61" s="18" t="s">
        <v>404</v>
      </c>
      <c r="R61" s="20" t="s">
        <v>404</v>
      </c>
      <c r="S61" s="18" t="n">
        <v>442.96541479</v>
      </c>
      <c r="T61" s="20" t="n">
        <v>11.89407621</v>
      </c>
    </row>
    <row r="62" spans="1:20">
      <c r="A62" s="15" t="s">
        <v>459</v>
      </c>
      <c r="B62" s="17" t="n">
        <v>4476</v>
      </c>
      <c r="C62" s="18">
        <f>(0.0/B62*100)</f>
        <v/>
      </c>
      <c r="D62" s="19" t="n">
        <v>4476</v>
      </c>
      <c r="E62" s="18" t="n">
        <v>514.4813040499999</v>
      </c>
      <c r="F62" s="20" t="n">
        <v>6.7932572</v>
      </c>
      <c r="G62" s="18" t="n">
        <v>513.80561268</v>
      </c>
      <c r="H62" s="20" t="n">
        <v>1.86664038</v>
      </c>
      <c r="I62" s="18" t="n">
        <v>502.76023144</v>
      </c>
      <c r="J62" s="20" t="n">
        <v>1.98960245</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353.96649484</v>
      </c>
      <c r="F63" s="20" t="n">
        <v>2.78998851</v>
      </c>
      <c r="G63" s="18" t="n">
        <v>350.1484739</v>
      </c>
      <c r="H63" s="20" t="n">
        <v>2.10246387</v>
      </c>
      <c r="I63" s="18" t="n">
        <v>348.49410376</v>
      </c>
      <c r="J63" s="20" t="n">
        <v>2.96636637</v>
      </c>
      <c r="K63" s="18" t="s">
        <v>404</v>
      </c>
      <c r="L63" s="20" t="s">
        <v>404</v>
      </c>
      <c r="M63" s="18" t="s">
        <v>404</v>
      </c>
      <c r="N63" s="20" t="s">
        <v>404</v>
      </c>
      <c r="O63" s="18" t="s">
        <v>404</v>
      </c>
      <c r="P63" s="20" t="s">
        <v>404</v>
      </c>
      <c r="Q63" s="18" t="s">
        <v>404</v>
      </c>
      <c r="R63" s="20" t="s">
        <v>404</v>
      </c>
      <c r="S63" s="18" t="n">
        <v>363.28729489</v>
      </c>
      <c r="T63" s="20" t="n">
        <v>5.89097887</v>
      </c>
    </row>
    <row r="64" spans="1:20">
      <c r="A64" s="15" t="s">
        <v>461</v>
      </c>
      <c r="B64" s="17" t="n">
        <v>3634</v>
      </c>
      <c r="C64" s="18">
        <f>(27.0/B64*100)</f>
        <v/>
      </c>
      <c r="D64" s="19" t="n">
        <v>3607</v>
      </c>
      <c r="E64" s="18" t="n">
        <v>404.19551692</v>
      </c>
      <c r="F64" s="20" t="n">
        <v>5.09689745</v>
      </c>
      <c r="G64" s="18" t="n">
        <v>454.3315715</v>
      </c>
      <c r="H64" s="20" t="n">
        <v>2.36429364</v>
      </c>
      <c r="I64" s="18" t="n">
        <v>437.91290054</v>
      </c>
      <c r="J64" s="20" t="n">
        <v>2.83794995</v>
      </c>
      <c r="K64" s="18" t="s">
        <v>404</v>
      </c>
      <c r="L64" s="20" t="s">
        <v>404</v>
      </c>
      <c r="M64" s="18" t="s">
        <v>404</v>
      </c>
      <c r="N64" s="20" t="s">
        <v>404</v>
      </c>
      <c r="O64" s="18" t="s">
        <v>404</v>
      </c>
      <c r="P64" s="20" t="s">
        <v>404</v>
      </c>
      <c r="Q64" s="18" t="s">
        <v>404</v>
      </c>
      <c r="R64" s="20" t="s">
        <v>404</v>
      </c>
      <c r="S64" s="18" t="n">
        <v>502.32847119</v>
      </c>
      <c r="T64" s="20" t="n">
        <v>9.569180360000001</v>
      </c>
    </row>
    <row r="65" spans="1:20">
      <c r="A65" s="15" t="s">
        <v>462</v>
      </c>
      <c r="B65" s="17" t="n">
        <v>5325</v>
      </c>
      <c r="C65" s="18">
        <f>(0.0/B65*100)</f>
        <v/>
      </c>
      <c r="D65" s="19" t="n">
        <v>5325</v>
      </c>
      <c r="E65" s="18" t="n">
        <v>402.26484365</v>
      </c>
      <c r="F65" s="20" t="n">
        <v>6.28194789</v>
      </c>
      <c r="G65" s="18" t="n">
        <v>419.65559217</v>
      </c>
      <c r="H65" s="20" t="n">
        <v>4.68041465</v>
      </c>
      <c r="I65" s="18" t="n">
        <v>420.00445058</v>
      </c>
      <c r="J65" s="20" t="n">
        <v>5.13157901</v>
      </c>
      <c r="K65" s="18" t="s">
        <v>404</v>
      </c>
      <c r="L65" s="20" t="s">
        <v>404</v>
      </c>
      <c r="M65" s="18" t="s">
        <v>404</v>
      </c>
      <c r="N65" s="20" t="s">
        <v>404</v>
      </c>
      <c r="O65" s="18" t="s">
        <v>404</v>
      </c>
      <c r="P65" s="20" t="s">
        <v>404</v>
      </c>
      <c r="Q65" s="18" t="s">
        <v>404</v>
      </c>
      <c r="R65" s="20" t="s">
        <v>404</v>
      </c>
      <c r="S65" s="18" t="n">
        <v>371.86456</v>
      </c>
      <c r="T65" s="20" t="n">
        <v>13.27791863</v>
      </c>
    </row>
    <row r="66" spans="1:20">
      <c r="A66" s="15" t="s">
        <v>463</v>
      </c>
      <c r="B66" s="17" t="n">
        <v>5665</v>
      </c>
      <c r="C66" s="18">
        <f>(0.0/B66*100)</f>
        <v/>
      </c>
      <c r="D66" s="19" t="n">
        <v>5665</v>
      </c>
      <c r="E66" s="18" t="n">
        <v>409.13866014</v>
      </c>
      <c r="F66" s="20" t="n">
        <v>2.30264107</v>
      </c>
      <c r="G66" s="18" t="n">
        <v>426.11111709</v>
      </c>
      <c r="H66" s="20" t="n">
        <v>1.99581091</v>
      </c>
      <c r="I66" s="18" t="n">
        <v>453.88427426</v>
      </c>
      <c r="J66" s="20" t="n">
        <v>3.28625673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382.14201521</v>
      </c>
      <c r="F67" s="20" t="n">
        <v>11.95112529</v>
      </c>
      <c r="G67" s="18" t="n">
        <v>402.00727875</v>
      </c>
      <c r="H67" s="20" t="n">
        <v>6.81752633</v>
      </c>
      <c r="I67" s="18" t="n">
        <v>399.39030535</v>
      </c>
      <c r="J67" s="20" t="n">
        <v>4.61537102</v>
      </c>
      <c r="K67" s="18" t="s">
        <v>404</v>
      </c>
      <c r="L67" s="20" t="s">
        <v>404</v>
      </c>
      <c r="M67" s="18" t="s">
        <v>404</v>
      </c>
      <c r="N67" s="20" t="s">
        <v>404</v>
      </c>
      <c r="O67" s="18" t="s">
        <v>404</v>
      </c>
      <c r="P67" s="20" t="s">
        <v>404</v>
      </c>
      <c r="Q67" s="18" t="s">
        <v>404</v>
      </c>
      <c r="R67" s="20" t="s">
        <v>404</v>
      </c>
      <c r="S67" s="18" t="n">
        <v>354.45345793</v>
      </c>
      <c r="T67" s="20" t="n">
        <v>16.39336648</v>
      </c>
    </row>
    <row r="68" spans="1:20">
      <c r="A68" s="15" t="s">
        <v>465</v>
      </c>
      <c r="B68" s="17" t="n">
        <v>12083</v>
      </c>
      <c r="C68" s="18">
        <f>(0.0/B68*100)</f>
        <v/>
      </c>
      <c r="D68" s="19" t="n">
        <v>12083</v>
      </c>
      <c r="E68" s="18" t="n">
        <v>383.28427457</v>
      </c>
      <c r="F68" s="20" t="n">
        <v>1.79138734</v>
      </c>
      <c r="G68" s="18" t="n">
        <v>413.85953194</v>
      </c>
      <c r="H68" s="20" t="n">
        <v>1.54023974</v>
      </c>
      <c r="I68" s="18" t="n">
        <v>416.17795641</v>
      </c>
      <c r="J68" s="20" t="n">
        <v>3.71360585</v>
      </c>
      <c r="K68" s="18" t="s">
        <v>404</v>
      </c>
      <c r="L68" s="20" t="s">
        <v>404</v>
      </c>
      <c r="M68" s="18" t="s">
        <v>404</v>
      </c>
      <c r="N68" s="20" t="s">
        <v>404</v>
      </c>
      <c r="O68" s="18" t="s">
        <v>404</v>
      </c>
      <c r="P68" s="20" t="s">
        <v>404</v>
      </c>
      <c r="Q68" s="18" t="s">
        <v>404</v>
      </c>
      <c r="R68" s="20" t="s">
        <v>404</v>
      </c>
      <c r="S68" s="18" t="n">
        <v>376.5883833</v>
      </c>
      <c r="T68" s="20" t="n">
        <v>11.17876972</v>
      </c>
    </row>
    <row r="69" spans="1:20">
      <c r="A69" s="15" t="s">
        <v>466</v>
      </c>
      <c r="B69" s="17" t="n">
        <v>4876</v>
      </c>
      <c r="C69" s="18">
        <f>(0.0/B69*100)</f>
        <v/>
      </c>
      <c r="D69" s="19" t="n">
        <v>4876</v>
      </c>
      <c r="E69" s="18" t="n">
        <v>453.25835622</v>
      </c>
      <c r="F69" s="20" t="n">
        <v>13.10790544</v>
      </c>
      <c r="G69" s="18" t="n">
        <v>427.84540143</v>
      </c>
      <c r="H69" s="20" t="n">
        <v>6.34501223</v>
      </c>
      <c r="I69" s="18" t="n">
        <v>432.72124508</v>
      </c>
      <c r="J69" s="20" t="n">
        <v>7.49056018</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487.14563712</v>
      </c>
      <c r="F70" s="20" t="n">
        <v>8.41154351</v>
      </c>
      <c r="G70" s="18" t="n">
        <v>495.81997436</v>
      </c>
      <c r="H70" s="20" t="n">
        <v>3.90685251</v>
      </c>
      <c r="I70" s="18" t="n">
        <v>495.86246843</v>
      </c>
      <c r="J70" s="20" t="n">
        <v>7.09854708</v>
      </c>
      <c r="K70" s="18" t="s">
        <v>404</v>
      </c>
      <c r="L70" s="20" t="s">
        <v>404</v>
      </c>
      <c r="M70" s="18" t="s">
        <v>404</v>
      </c>
      <c r="N70" s="20" t="s">
        <v>404</v>
      </c>
      <c r="O70" s="18" t="s">
        <v>404</v>
      </c>
      <c r="P70" s="20" t="s">
        <v>404</v>
      </c>
      <c r="Q70" s="18" t="s">
        <v>404</v>
      </c>
      <c r="R70" s="20" t="s">
        <v>404</v>
      </c>
      <c r="S70" s="18" t="n">
        <v>509.13294991</v>
      </c>
      <c r="T70" s="20" t="n">
        <v>10.06003486</v>
      </c>
    </row>
    <row r="71" spans="1:20">
      <c r="A71" s="15" t="s">
        <v>468</v>
      </c>
      <c r="B71" s="17" t="n">
        <v>6115</v>
      </c>
      <c r="C71" s="18">
        <f>(0.0/B71*100)</f>
        <v/>
      </c>
      <c r="D71" s="19" t="n">
        <v>6115</v>
      </c>
      <c r="E71" s="18" t="n">
        <v>505.89385372</v>
      </c>
      <c r="F71" s="20" t="n">
        <v>8.41835216</v>
      </c>
      <c r="G71" s="18" t="n">
        <v>538.83991486</v>
      </c>
      <c r="H71" s="20" t="n">
        <v>1.77536229</v>
      </c>
      <c r="I71" s="18" t="n">
        <v>532.06558593</v>
      </c>
      <c r="J71" s="20" t="n">
        <v>3.09983704</v>
      </c>
      <c r="K71" s="18" t="s">
        <v>404</v>
      </c>
      <c r="L71" s="20" t="s">
        <v>404</v>
      </c>
      <c r="M71" s="18" t="s">
        <v>404</v>
      </c>
      <c r="N71" s="20" t="s">
        <v>404</v>
      </c>
      <c r="O71" s="18" t="s">
        <v>404</v>
      </c>
      <c r="P71" s="20" t="s">
        <v>404</v>
      </c>
      <c r="Q71" s="18" t="s">
        <v>404</v>
      </c>
      <c r="R71" s="20" t="s">
        <v>404</v>
      </c>
      <c r="S71" s="18" t="n">
        <v>582.44380733</v>
      </c>
      <c r="T71" s="20" t="n">
        <v>10.83079993</v>
      </c>
    </row>
    <row r="72" spans="1:20">
      <c r="A72" s="15" t="s">
        <v>469</v>
      </c>
      <c r="B72" s="17" t="n">
        <v>7708</v>
      </c>
      <c r="C72" s="18">
        <f>(0.0/B72*100)</f>
        <v/>
      </c>
      <c r="D72" s="19" t="n">
        <v>7708</v>
      </c>
      <c r="E72" s="18" t="n">
        <v>482.90325332</v>
      </c>
      <c r="F72" s="20" t="n">
        <v>9.9238085</v>
      </c>
      <c r="G72" s="18" t="n">
        <v>501.47440354</v>
      </c>
      <c r="H72" s="20" t="n">
        <v>4.62227816</v>
      </c>
      <c r="I72" s="18" t="n">
        <v>496.22698475</v>
      </c>
      <c r="J72" s="20" t="n">
        <v>5.25624022</v>
      </c>
      <c r="K72" s="18" t="s">
        <v>404</v>
      </c>
      <c r="L72" s="20" t="s">
        <v>404</v>
      </c>
      <c r="M72" s="18" t="s">
        <v>404</v>
      </c>
      <c r="N72" s="20" t="s">
        <v>404</v>
      </c>
      <c r="O72" s="18" t="s">
        <v>404</v>
      </c>
      <c r="P72" s="20" t="s">
        <v>404</v>
      </c>
      <c r="Q72" s="18" t="s">
        <v>404</v>
      </c>
      <c r="R72" s="20" t="s">
        <v>404</v>
      </c>
      <c r="S72" s="18" t="n">
        <v>522.8653609</v>
      </c>
      <c r="T72" s="20" t="n">
        <v>50.97240626</v>
      </c>
    </row>
    <row r="73" spans="1:20">
      <c r="A73" s="15" t="s">
        <v>470</v>
      </c>
      <c r="B73" s="17" t="n">
        <v>8249</v>
      </c>
      <c r="C73" s="18">
        <f>(0.0/B73*100)</f>
        <v/>
      </c>
      <c r="D73" s="19" t="n">
        <v>8249</v>
      </c>
      <c r="E73" s="18" t="n">
        <v>405.24296706</v>
      </c>
      <c r="F73" s="20" t="n">
        <v>8.51453529</v>
      </c>
      <c r="G73" s="18" t="n">
        <v>412.27838858</v>
      </c>
      <c r="H73" s="20" t="n">
        <v>4.23073676</v>
      </c>
      <c r="I73" s="18" t="n">
        <v>392.74145441</v>
      </c>
      <c r="J73" s="20" t="n">
        <v>11.74090673</v>
      </c>
      <c r="K73" s="18" t="s">
        <v>404</v>
      </c>
      <c r="L73" s="20" t="s">
        <v>404</v>
      </c>
      <c r="M73" s="18" t="s">
        <v>404</v>
      </c>
      <c r="N73" s="20" t="s">
        <v>404</v>
      </c>
      <c r="O73" s="18" t="s">
        <v>404</v>
      </c>
      <c r="P73" s="20" t="s">
        <v>404</v>
      </c>
      <c r="Q73" s="18" t="s">
        <v>404</v>
      </c>
      <c r="R73" s="20" t="s">
        <v>404</v>
      </c>
      <c r="S73" s="18" t="n">
        <v>417.36934311</v>
      </c>
      <c r="T73" s="20" t="n">
        <v>17.98540614</v>
      </c>
    </row>
    <row r="74" spans="1:20">
      <c r="A74" s="15" t="s">
        <v>471</v>
      </c>
      <c r="B74" s="17" t="n">
        <v>4692</v>
      </c>
      <c r="C74" s="18">
        <f>(484.0/B74*100)</f>
        <v/>
      </c>
      <c r="D74" s="19" t="n">
        <v>4208</v>
      </c>
      <c r="E74" s="18" t="n">
        <v>429.0340125</v>
      </c>
      <c r="F74" s="20" t="n">
        <v>3.86857033</v>
      </c>
      <c r="G74" s="18" t="n">
        <v>432.49027862</v>
      </c>
      <c r="H74" s="20" t="n">
        <v>2.43676901</v>
      </c>
      <c r="I74" s="18" t="n">
        <v>414.71994968</v>
      </c>
      <c r="J74" s="20" t="n">
        <v>2.19442755</v>
      </c>
      <c r="K74" s="18" t="s">
        <v>404</v>
      </c>
      <c r="L74" s="20" t="s">
        <v>404</v>
      </c>
      <c r="M74" s="18" t="s">
        <v>404</v>
      </c>
      <c r="N74" s="20" t="s">
        <v>404</v>
      </c>
      <c r="O74" s="18" t="s">
        <v>404</v>
      </c>
      <c r="P74" s="20" t="s">
        <v>404</v>
      </c>
      <c r="Q74" s="18" t="n">
        <v>461.82218717</v>
      </c>
      <c r="R74" s="20" t="n">
        <v>12.64312833</v>
      </c>
      <c r="S74" s="18" t="n">
        <v>437.26681486</v>
      </c>
      <c r="T74" s="20" t="n">
        <v>9.63954148</v>
      </c>
    </row>
    <row r="75" spans="1:20">
      <c r="A75" s="15" t="s">
        <v>472</v>
      </c>
      <c r="B75" s="17" t="n">
        <v>5375</v>
      </c>
      <c r="C75" s="18">
        <f>(483.0/B75*100)</f>
        <v/>
      </c>
      <c r="D75" s="19" t="n">
        <v>4892</v>
      </c>
      <c r="E75" s="18" t="n">
        <v>365.7618941</v>
      </c>
      <c r="F75" s="20" t="n">
        <v>9.255060950000001</v>
      </c>
      <c r="G75" s="18" t="n">
        <v>361.95026215</v>
      </c>
      <c r="H75" s="20" t="n">
        <v>9.25211182</v>
      </c>
      <c r="I75" s="18" t="n">
        <v>360.89197166</v>
      </c>
      <c r="J75" s="20" t="n">
        <v>6.96108361</v>
      </c>
      <c r="K75" s="18" t="s">
        <v>404</v>
      </c>
      <c r="L75" s="20" t="s">
        <v>404</v>
      </c>
      <c r="M75" s="18" t="s">
        <v>404</v>
      </c>
      <c r="N75" s="20" t="s">
        <v>404</v>
      </c>
      <c r="O75" s="18" t="s">
        <v>404</v>
      </c>
      <c r="P75" s="20" t="s">
        <v>404</v>
      </c>
      <c r="Q75" s="18" t="s">
        <v>404</v>
      </c>
      <c r="R75" s="20" t="s">
        <v>404</v>
      </c>
      <c r="S75" s="18" t="n">
        <v>357.37465181</v>
      </c>
      <c r="T75" s="20" t="n">
        <v>14.05893847</v>
      </c>
    </row>
    <row r="76" spans="1:20">
      <c r="A76" s="15" t="s">
        <v>473</v>
      </c>
      <c r="B76" s="17" t="n">
        <v>14167</v>
      </c>
      <c r="C76" s="18">
        <f>(1400.0/B76*100)</f>
        <v/>
      </c>
      <c r="D76" s="19" t="n">
        <v>12767</v>
      </c>
      <c r="E76" s="18" t="n">
        <v>401.2885337</v>
      </c>
      <c r="F76" s="20" t="n">
        <v>5.51984433</v>
      </c>
      <c r="G76" s="18" t="n">
        <v>452.94350922</v>
      </c>
      <c r="H76" s="20" t="n">
        <v>5.53515637</v>
      </c>
      <c r="I76" s="18" t="n">
        <v>457.9473064</v>
      </c>
      <c r="J76" s="20" t="n">
        <v>6.67339828</v>
      </c>
      <c r="K76" s="18" t="s">
        <v>404</v>
      </c>
      <c r="L76" s="20" t="s">
        <v>404</v>
      </c>
      <c r="M76" s="18" t="s">
        <v>404</v>
      </c>
      <c r="N76" s="20" t="s">
        <v>404</v>
      </c>
      <c r="O76" s="18" t="s">
        <v>404</v>
      </c>
      <c r="P76" s="20" t="s">
        <v>404</v>
      </c>
      <c r="Q76" s="18" t="s">
        <v>404</v>
      </c>
      <c r="R76" s="20" t="s">
        <v>404</v>
      </c>
      <c r="S76" s="18" t="n">
        <v>437.3463221</v>
      </c>
      <c r="T76" s="20" t="n">
        <v>8.138118649999999</v>
      </c>
    </row>
    <row r="77" spans="1:20">
      <c r="A77" s="15" t="s">
        <v>474</v>
      </c>
      <c r="B77" s="17" t="n">
        <v>6062</v>
      </c>
      <c r="C77" s="18">
        <f>(0.0/B77*100)</f>
        <v/>
      </c>
      <c r="D77" s="19" t="n">
        <v>6062</v>
      </c>
      <c r="E77" s="18" t="n">
        <v>438.55642271</v>
      </c>
      <c r="F77" s="20" t="n">
        <v>14.35715319</v>
      </c>
      <c r="G77" s="18" t="n">
        <v>439.52954819</v>
      </c>
      <c r="H77" s="20" t="n">
        <v>11.74421785</v>
      </c>
      <c r="I77" s="18" t="n">
        <v>435.80801557</v>
      </c>
      <c r="J77" s="20" t="n">
        <v>3.48667756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497.90628481</v>
      </c>
      <c r="F78" s="20" t="n">
        <v>10.05492076</v>
      </c>
      <c r="G78" s="18" t="n">
        <v>492.81000833</v>
      </c>
      <c r="H78" s="20" t="n">
        <v>7.31893921</v>
      </c>
      <c r="I78" s="18" t="n">
        <v>480.92510635</v>
      </c>
      <c r="J78" s="20" t="n">
        <v>5.72852467</v>
      </c>
      <c r="K78" s="18" t="s">
        <v>404</v>
      </c>
      <c r="L78" s="20" t="s">
        <v>404</v>
      </c>
      <c r="M78" s="18" t="s">
        <v>404</v>
      </c>
      <c r="N78" s="20" t="s">
        <v>404</v>
      </c>
      <c r="O78" s="18" t="s">
        <v>404</v>
      </c>
      <c r="P78" s="20" t="s">
        <v>404</v>
      </c>
      <c r="Q78" s="18" t="s">
        <v>404</v>
      </c>
      <c r="R78" s="20" t="s">
        <v>404</v>
      </c>
      <c r="S78" s="18" t="n">
        <v>446.52859687</v>
      </c>
      <c r="T78" s="20" t="n">
        <v>8.54895863</v>
      </c>
    </row>
    <row customHeight="1" ht="25" r="79" spans="1:20">
      <c r="A79" s="15" t="s">
        <v>476</v>
      </c>
      <c r="B79" s="17" t="n">
        <v>1657</v>
      </c>
      <c r="C79" s="18">
        <f>(21.0/B79*100)</f>
        <v/>
      </c>
      <c r="D79" s="19" t="n">
        <v>1636</v>
      </c>
      <c r="E79" s="18" t="n">
        <v>429.60708392</v>
      </c>
      <c r="F79" s="20" t="n">
        <v>12.62827852</v>
      </c>
      <c r="G79" s="18" t="n">
        <v>490.1157491</v>
      </c>
      <c r="H79" s="20" t="n">
        <v>9.65453984</v>
      </c>
      <c r="I79" s="18" t="n">
        <v>477.23842603</v>
      </c>
      <c r="J79" s="20" t="n">
        <v>11.77040879</v>
      </c>
      <c r="K79" s="18" t="s">
        <v>404</v>
      </c>
      <c r="L79" s="20" t="s">
        <v>404</v>
      </c>
      <c r="M79" s="18" t="s">
        <v>404</v>
      </c>
      <c r="N79" s="20" t="s">
        <v>404</v>
      </c>
      <c r="O79" s="18" t="s">
        <v>404</v>
      </c>
      <c r="P79" s="20" t="s">
        <v>404</v>
      </c>
      <c r="Q79" s="18" t="s">
        <v>404</v>
      </c>
      <c r="R79" s="20" t="s">
        <v>404</v>
      </c>
      <c r="S79" s="18" t="n">
        <v>379.35984192</v>
      </c>
      <c r="T79" s="20" t="n">
        <v>27.70886707</v>
      </c>
    </row>
    <row r="80" spans="1:20">
      <c r="A80" s="15" t="s">
        <v>477</v>
      </c>
      <c r="B80" s="17" t="n">
        <v>7841</v>
      </c>
      <c r="C80" s="18">
        <f>(0.0/B80*100)</f>
        <v/>
      </c>
      <c r="D80" s="19" t="n">
        <v>7841</v>
      </c>
      <c r="E80" s="18" t="n">
        <v>439.11786761</v>
      </c>
      <c r="F80" s="20" t="n">
        <v>9.703533050000001</v>
      </c>
      <c r="G80" s="18" t="n">
        <v>423.09620412</v>
      </c>
      <c r="H80" s="20" t="n">
        <v>4.0209579</v>
      </c>
      <c r="I80" s="18" t="n">
        <v>430.53350179</v>
      </c>
      <c r="J80" s="20" t="n">
        <v>8.727300250000001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423.67705571</v>
      </c>
      <c r="F81" s="20" t="n">
        <v>5.69194481</v>
      </c>
      <c r="G81" s="18" t="n">
        <v>433.67560563</v>
      </c>
      <c r="H81" s="20" t="n">
        <v>4.74013022</v>
      </c>
      <c r="I81" s="18" t="n">
        <v>439.36566176</v>
      </c>
      <c r="J81" s="20" t="n">
        <v>17.35321077</v>
      </c>
      <c r="K81" s="18" t="s">
        <v>404</v>
      </c>
      <c r="L81" s="20" t="s">
        <v>404</v>
      </c>
      <c r="M81" s="18" t="s">
        <v>404</v>
      </c>
      <c r="N81" s="20" t="s">
        <v>404</v>
      </c>
      <c r="O81" s="18" t="s">
        <v>404</v>
      </c>
      <c r="P81" s="20" t="s">
        <v>404</v>
      </c>
      <c r="Q81" s="18" t="s">
        <v>404</v>
      </c>
      <c r="R81" s="20" t="s">
        <v>404</v>
      </c>
      <c r="S81" s="18" t="n">
        <v>391.69833254</v>
      </c>
      <c r="T81" s="20" t="n">
        <v>12.69067151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687</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495.85543914</v>
      </c>
      <c r="F7" s="20" t="n">
        <v>4.12007096</v>
      </c>
      <c r="G7" s="18" t="n">
        <v>508.25015194</v>
      </c>
      <c r="H7" s="20" t="n">
        <v>2.83826935</v>
      </c>
      <c r="I7" s="18" t="n">
        <v>507.34303836</v>
      </c>
      <c r="J7" s="20" t="n">
        <v>5.76597221</v>
      </c>
      <c r="K7" s="18" t="s">
        <v>404</v>
      </c>
      <c r="L7" s="20" t="s">
        <v>404</v>
      </c>
      <c r="M7" s="18" t="s">
        <v>404</v>
      </c>
      <c r="N7" s="20" t="s">
        <v>404</v>
      </c>
      <c r="O7" s="18" t="s">
        <v>404</v>
      </c>
      <c r="P7" s="20" t="s">
        <v>404</v>
      </c>
      <c r="Q7" s="18" t="s">
        <v>404</v>
      </c>
      <c r="R7" s="20" t="s">
        <v>404</v>
      </c>
      <c r="S7" s="18" t="n">
        <v>489.15651757</v>
      </c>
      <c r="T7" s="20" t="n">
        <v>8.6092233</v>
      </c>
    </row>
    <row r="8" spans="1:20">
      <c r="A8" s="15" t="s">
        <v>405</v>
      </c>
      <c r="B8" s="17" t="n">
        <v>7007</v>
      </c>
      <c r="C8" s="18">
        <f>(0.0/B8*100)</f>
        <v/>
      </c>
      <c r="D8" s="19" t="n">
        <v>7007</v>
      </c>
      <c r="E8" s="18" t="n">
        <v>489.87194282</v>
      </c>
      <c r="F8" s="20" t="n">
        <v>9.81687136</v>
      </c>
      <c r="G8" s="18" t="n">
        <v>490.40778602</v>
      </c>
      <c r="H8" s="20" t="n">
        <v>9.17717489</v>
      </c>
      <c r="I8" s="18" t="n">
        <v>481.63363492</v>
      </c>
      <c r="J8" s="20" t="n">
        <v>6.14962055</v>
      </c>
      <c r="K8" s="18" t="s">
        <v>404</v>
      </c>
      <c r="L8" s="20" t="s">
        <v>404</v>
      </c>
      <c r="M8" s="18" t="s">
        <v>404</v>
      </c>
      <c r="N8" s="20" t="s">
        <v>404</v>
      </c>
      <c r="O8" s="18" t="s">
        <v>404</v>
      </c>
      <c r="P8" s="20" t="s">
        <v>404</v>
      </c>
      <c r="Q8" s="18" t="s">
        <v>404</v>
      </c>
      <c r="R8" s="20" t="s">
        <v>404</v>
      </c>
      <c r="S8" s="18" t="n">
        <v>463.81334418</v>
      </c>
      <c r="T8" s="20" t="n">
        <v>12.88280865</v>
      </c>
    </row>
    <row r="9" spans="1:20">
      <c r="A9" s="15" t="s">
        <v>406</v>
      </c>
      <c r="B9" s="17" t="n">
        <v>9651</v>
      </c>
      <c r="C9" s="18">
        <f>(200.0/B9*100)</f>
        <v/>
      </c>
      <c r="D9" s="19" t="n">
        <v>9451</v>
      </c>
      <c r="E9" s="18" t="n">
        <v>525.6749182999999</v>
      </c>
      <c r="F9" s="20" t="n">
        <v>12.14639772</v>
      </c>
      <c r="G9" s="18" t="n">
        <v>499.52618298</v>
      </c>
      <c r="H9" s="20" t="n">
        <v>5.78101129</v>
      </c>
      <c r="I9" s="18" t="n">
        <v>494.70081831</v>
      </c>
      <c r="J9" s="20" t="n">
        <v>5.43745717</v>
      </c>
      <c r="K9" s="18" t="s">
        <v>404</v>
      </c>
      <c r="L9" s="20" t="s">
        <v>404</v>
      </c>
      <c r="M9" s="18" t="s">
        <v>404</v>
      </c>
      <c r="N9" s="20" t="s">
        <v>404</v>
      </c>
      <c r="O9" s="18" t="s">
        <v>404</v>
      </c>
      <c r="P9" s="20" t="s">
        <v>404</v>
      </c>
      <c r="Q9" s="18" t="s">
        <v>404</v>
      </c>
      <c r="R9" s="20" t="s">
        <v>404</v>
      </c>
      <c r="S9" s="18" t="n">
        <v>484.54435142</v>
      </c>
      <c r="T9" s="20" t="n">
        <v>11.98181836</v>
      </c>
    </row>
    <row r="10" spans="1:20">
      <c r="A10" s="15" t="s">
        <v>407</v>
      </c>
      <c r="B10" s="17" t="n">
        <v>20058</v>
      </c>
      <c r="C10" s="18">
        <f>(3112.0/B10*100)</f>
        <v/>
      </c>
      <c r="D10" s="19" t="n">
        <v>16946</v>
      </c>
      <c r="E10" s="18" t="n">
        <v>527.07540225</v>
      </c>
      <c r="F10" s="20" t="n">
        <v>4.11349125</v>
      </c>
      <c r="G10" s="18" t="n">
        <v>533.07438227</v>
      </c>
      <c r="H10" s="20" t="n">
        <v>4.52898787</v>
      </c>
      <c r="I10" s="18" t="n">
        <v>521.04782988</v>
      </c>
      <c r="J10" s="20" t="n">
        <v>3.68523148</v>
      </c>
      <c r="K10" s="18" t="s">
        <v>404</v>
      </c>
      <c r="L10" s="20" t="s">
        <v>404</v>
      </c>
      <c r="M10" s="18" t="s">
        <v>404</v>
      </c>
      <c r="N10" s="20" t="s">
        <v>404</v>
      </c>
      <c r="O10" s="18" t="s">
        <v>404</v>
      </c>
      <c r="P10" s="20" t="s">
        <v>404</v>
      </c>
      <c r="Q10" s="18" t="s">
        <v>404</v>
      </c>
      <c r="R10" s="20" t="s">
        <v>404</v>
      </c>
      <c r="S10" s="18" t="n">
        <v>542.14152804</v>
      </c>
      <c r="T10" s="20" t="n">
        <v>8.70954637</v>
      </c>
    </row>
    <row r="11" spans="1:20">
      <c r="A11" s="15" t="s">
        <v>408</v>
      </c>
      <c r="B11" s="17" t="n">
        <v>7053</v>
      </c>
      <c r="C11" s="18">
        <f>(212.0/B11*100)</f>
        <v/>
      </c>
      <c r="D11" s="19" t="n">
        <v>6841</v>
      </c>
      <c r="E11" s="18" t="n">
        <v>450.97926485</v>
      </c>
      <c r="F11" s="20" t="n">
        <v>13.50908411</v>
      </c>
      <c r="G11" s="18" t="n">
        <v>476.14782447</v>
      </c>
      <c r="H11" s="20" t="n">
        <v>4.40086263</v>
      </c>
      <c r="I11" s="18" t="n">
        <v>441.56771992</v>
      </c>
      <c r="J11" s="20" t="n">
        <v>5.05968489</v>
      </c>
      <c r="K11" s="18" t="s">
        <v>404</v>
      </c>
      <c r="L11" s="20" t="s">
        <v>404</v>
      </c>
      <c r="M11" s="18" t="s">
        <v>404</v>
      </c>
      <c r="N11" s="20" t="s">
        <v>404</v>
      </c>
      <c r="O11" s="18" t="s">
        <v>404</v>
      </c>
      <c r="P11" s="20" t="s">
        <v>404</v>
      </c>
      <c r="Q11" s="18" t="s">
        <v>404</v>
      </c>
      <c r="R11" s="20" t="s">
        <v>404</v>
      </c>
      <c r="S11" s="18" t="n">
        <v>458.43687416</v>
      </c>
      <c r="T11" s="20" t="n">
        <v>22.42411291</v>
      </c>
    </row>
    <row r="12" spans="1:20">
      <c r="A12" s="15" t="s">
        <v>409</v>
      </c>
      <c r="B12" s="17" t="n">
        <v>6894</v>
      </c>
      <c r="C12" s="18">
        <f>(106.0/B12*100)</f>
        <v/>
      </c>
      <c r="D12" s="19" t="n">
        <v>6788</v>
      </c>
      <c r="E12" s="18" t="n">
        <v>490.41469865</v>
      </c>
      <c r="F12" s="20" t="n">
        <v>6.06367659</v>
      </c>
      <c r="G12" s="18" t="n">
        <v>487.97167564</v>
      </c>
      <c r="H12" s="20" t="n">
        <v>4.13642227</v>
      </c>
      <c r="I12" s="18" t="n">
        <v>480.28904415</v>
      </c>
      <c r="J12" s="20" t="n">
        <v>10.47091291</v>
      </c>
      <c r="K12" s="18" t="s">
        <v>404</v>
      </c>
      <c r="L12" s="20" t="s">
        <v>404</v>
      </c>
      <c r="M12" s="18" t="s">
        <v>404</v>
      </c>
      <c r="N12" s="20" t="s">
        <v>404</v>
      </c>
      <c r="O12" s="18" t="s">
        <v>404</v>
      </c>
      <c r="P12" s="20" t="s">
        <v>404</v>
      </c>
      <c r="Q12" s="18" t="s">
        <v>404</v>
      </c>
      <c r="R12" s="20" t="s">
        <v>404</v>
      </c>
      <c r="S12" s="18" t="n">
        <v>419.97616422</v>
      </c>
      <c r="T12" s="20" t="n">
        <v>11.87620617</v>
      </c>
    </row>
    <row r="13" spans="1:20">
      <c r="A13" s="15" t="s">
        <v>410</v>
      </c>
      <c r="B13" s="17" t="n">
        <v>7161</v>
      </c>
      <c r="C13" s="18">
        <f>(1175.0/B13*100)</f>
        <v/>
      </c>
      <c r="D13" s="19" t="n">
        <v>5986</v>
      </c>
      <c r="E13" s="18" t="n">
        <v>476.47391836</v>
      </c>
      <c r="F13" s="20" t="n">
        <v>10.3352077</v>
      </c>
      <c r="G13" s="18" t="n">
        <v>504.90923249</v>
      </c>
      <c r="H13" s="20" t="n">
        <v>3.70659242</v>
      </c>
      <c r="I13" s="18" t="n">
        <v>498.17542241</v>
      </c>
      <c r="J13" s="20" t="n">
        <v>4.00589282</v>
      </c>
      <c r="K13" s="18" t="s">
        <v>404</v>
      </c>
      <c r="L13" s="20" t="s">
        <v>404</v>
      </c>
      <c r="M13" s="18" t="s">
        <v>404</v>
      </c>
      <c r="N13" s="20" t="s">
        <v>404</v>
      </c>
      <c r="O13" s="18" t="s">
        <v>404</v>
      </c>
      <c r="P13" s="20" t="s">
        <v>404</v>
      </c>
      <c r="Q13" s="18" t="s">
        <v>404</v>
      </c>
      <c r="R13" s="20" t="s">
        <v>404</v>
      </c>
      <c r="S13" s="18" t="n">
        <v>505.60025584</v>
      </c>
      <c r="T13" s="20" t="n">
        <v>6.81908185</v>
      </c>
    </row>
    <row r="14" spans="1:20">
      <c r="A14" s="15" t="s">
        <v>411</v>
      </c>
      <c r="B14" s="17" t="n">
        <v>5587</v>
      </c>
      <c r="C14" s="18">
        <f>(0.0/B14*100)</f>
        <v/>
      </c>
      <c r="D14" s="19" t="n">
        <v>5587</v>
      </c>
      <c r="E14" s="18" t="n">
        <v>517.97900357</v>
      </c>
      <c r="F14" s="20" t="n">
        <v>3.79912558</v>
      </c>
      <c r="G14" s="18" t="n">
        <v>519.64245936</v>
      </c>
      <c r="H14" s="20" t="n">
        <v>2.74133789</v>
      </c>
      <c r="I14" s="18" t="n">
        <v>517.22814583</v>
      </c>
      <c r="J14" s="20" t="n">
        <v>5.16958088</v>
      </c>
      <c r="K14" s="18" t="s">
        <v>404</v>
      </c>
      <c r="L14" s="20" t="s">
        <v>404</v>
      </c>
      <c r="M14" s="18" t="s">
        <v>404</v>
      </c>
      <c r="N14" s="20" t="s">
        <v>404</v>
      </c>
      <c r="O14" s="18" t="s">
        <v>404</v>
      </c>
      <c r="P14" s="20" t="s">
        <v>404</v>
      </c>
      <c r="Q14" s="18" t="s">
        <v>404</v>
      </c>
      <c r="R14" s="20" t="s">
        <v>404</v>
      </c>
      <c r="S14" s="18" t="n">
        <v>597.8352</v>
      </c>
      <c r="T14" s="20" t="n">
        <v>18.52489165</v>
      </c>
    </row>
    <row r="15" spans="1:20">
      <c r="A15" s="15" t="s">
        <v>412</v>
      </c>
      <c r="B15" s="17" t="n">
        <v>5882</v>
      </c>
      <c r="C15" s="18">
        <f>(0.0/B15*100)</f>
        <v/>
      </c>
      <c r="D15" s="19" t="n">
        <v>5882</v>
      </c>
      <c r="E15" s="18" t="n">
        <v>522.39984167</v>
      </c>
      <c r="F15" s="20" t="n">
        <v>6.45501455</v>
      </c>
      <c r="G15" s="18" t="n">
        <v>532.01791217</v>
      </c>
      <c r="H15" s="20" t="n">
        <v>4.446976</v>
      </c>
      <c r="I15" s="18" t="n">
        <v>522.64228325</v>
      </c>
      <c r="J15" s="20" t="n">
        <v>3.73387161</v>
      </c>
      <c r="K15" s="18" t="s">
        <v>404</v>
      </c>
      <c r="L15" s="20" t="s">
        <v>404</v>
      </c>
      <c r="M15" s="18" t="s">
        <v>404</v>
      </c>
      <c r="N15" s="20" t="s">
        <v>404</v>
      </c>
      <c r="O15" s="18" t="s">
        <v>404</v>
      </c>
      <c r="P15" s="20" t="s">
        <v>404</v>
      </c>
      <c r="Q15" s="18" t="s">
        <v>404</v>
      </c>
      <c r="R15" s="20" t="s">
        <v>404</v>
      </c>
      <c r="S15" s="18" t="n">
        <v>537.23100746</v>
      </c>
      <c r="T15" s="20" t="n">
        <v>21.46818323</v>
      </c>
    </row>
    <row r="16" spans="1:20">
      <c r="A16" s="15" t="s">
        <v>413</v>
      </c>
      <c r="B16" s="17" t="n">
        <v>6108</v>
      </c>
      <c r="C16" s="18">
        <f>(495.0/B16*100)</f>
        <v/>
      </c>
      <c r="D16" s="19" t="n">
        <v>5613</v>
      </c>
      <c r="E16" s="18" t="n">
        <v>512.75256003</v>
      </c>
      <c r="F16" s="20" t="n">
        <v>8.58491411</v>
      </c>
      <c r="G16" s="18" t="n">
        <v>521.21742233</v>
      </c>
      <c r="H16" s="20" t="n">
        <v>9.150543409999999</v>
      </c>
      <c r="I16" s="18" t="n">
        <v>480.99767189</v>
      </c>
      <c r="J16" s="20" t="n">
        <v>6.93127675</v>
      </c>
      <c r="K16" s="18" t="s">
        <v>404</v>
      </c>
      <c r="L16" s="20" t="s">
        <v>404</v>
      </c>
      <c r="M16" s="18" t="s">
        <v>404</v>
      </c>
      <c r="N16" s="20" t="s">
        <v>404</v>
      </c>
      <c r="O16" s="18" t="s">
        <v>404</v>
      </c>
      <c r="P16" s="20" t="s">
        <v>404</v>
      </c>
      <c r="Q16" s="18" t="s">
        <v>404</v>
      </c>
      <c r="R16" s="20" t="s">
        <v>404</v>
      </c>
      <c r="S16" s="18" t="n">
        <v>514.05844941</v>
      </c>
      <c r="T16" s="20" t="n">
        <v>22.35498214</v>
      </c>
    </row>
    <row r="17" spans="1:20">
      <c r="A17" s="15" t="s">
        <v>414</v>
      </c>
      <c r="B17" s="17" t="n">
        <v>6504</v>
      </c>
      <c r="C17" s="18">
        <f>(1325.0/B17*100)</f>
        <v/>
      </c>
      <c r="D17" s="19" t="n">
        <v>5179</v>
      </c>
      <c r="E17" s="18" t="n">
        <v>522.8782473</v>
      </c>
      <c r="F17" s="20" t="n">
        <v>7.78183671</v>
      </c>
      <c r="G17" s="18" t="n">
        <v>508.09459009</v>
      </c>
      <c r="H17" s="20" t="n">
        <v>8.775639290000001</v>
      </c>
      <c r="I17" s="18" t="n">
        <v>495.54391591</v>
      </c>
      <c r="J17" s="20" t="n">
        <v>6.6689985</v>
      </c>
      <c r="K17" s="18" t="s">
        <v>404</v>
      </c>
      <c r="L17" s="20" t="s">
        <v>404</v>
      </c>
      <c r="M17" s="18" t="s">
        <v>404</v>
      </c>
      <c r="N17" s="20" t="s">
        <v>404</v>
      </c>
      <c r="O17" s="18" t="s">
        <v>404</v>
      </c>
      <c r="P17" s="20" t="s">
        <v>404</v>
      </c>
      <c r="Q17" s="18" t="s">
        <v>404</v>
      </c>
      <c r="R17" s="20" t="s">
        <v>404</v>
      </c>
      <c r="S17" s="18" t="n">
        <v>532.42427679</v>
      </c>
      <c r="T17" s="20" t="n">
        <v>17.24427301</v>
      </c>
    </row>
    <row r="18" spans="1:20">
      <c r="A18" s="15" t="s">
        <v>415</v>
      </c>
      <c r="B18" s="17" t="n">
        <v>5532</v>
      </c>
      <c r="C18" s="18">
        <f>(0.0/B18*100)</f>
        <v/>
      </c>
      <c r="D18" s="19" t="n">
        <v>5532</v>
      </c>
      <c r="E18" s="18" t="n">
        <v>460.08237021</v>
      </c>
      <c r="F18" s="20" t="n">
        <v>5.17932171</v>
      </c>
      <c r="G18" s="18" t="n">
        <v>473.08041996</v>
      </c>
      <c r="H18" s="20" t="n">
        <v>10.16248407</v>
      </c>
      <c r="I18" s="18" t="n">
        <v>476.56711348</v>
      </c>
      <c r="J18" s="20" t="n">
        <v>12.08366727</v>
      </c>
      <c r="K18" s="18" t="s">
        <v>404</v>
      </c>
      <c r="L18" s="20" t="s">
        <v>404</v>
      </c>
      <c r="M18" s="18" t="s">
        <v>404</v>
      </c>
      <c r="N18" s="20" t="s">
        <v>404</v>
      </c>
      <c r="O18" s="18" t="s">
        <v>404</v>
      </c>
      <c r="P18" s="20" t="s">
        <v>404</v>
      </c>
      <c r="Q18" s="18" t="s">
        <v>404</v>
      </c>
      <c r="R18" s="20" t="s">
        <v>404</v>
      </c>
      <c r="S18" s="18" t="n">
        <v>491.61338989</v>
      </c>
      <c r="T18" s="20" t="n">
        <v>38.81864204</v>
      </c>
    </row>
    <row r="19" spans="1:20">
      <c r="A19" s="15" t="s">
        <v>416</v>
      </c>
      <c r="B19" s="17" t="n">
        <v>5658</v>
      </c>
      <c r="C19" s="18">
        <f>(327.0/B19*100)</f>
        <v/>
      </c>
      <c r="D19" s="19" t="n">
        <v>5331</v>
      </c>
      <c r="E19" s="18" t="n">
        <v>459.96790502</v>
      </c>
      <c r="F19" s="20" t="n">
        <v>9.776191770000001</v>
      </c>
      <c r="G19" s="18" t="n">
        <v>491.7450584</v>
      </c>
      <c r="H19" s="20" t="n">
        <v>7.12848681</v>
      </c>
      <c r="I19" s="18" t="n">
        <v>458.91221589</v>
      </c>
      <c r="J19" s="20" t="n">
        <v>6.58433853</v>
      </c>
      <c r="K19" s="18" t="s">
        <v>404</v>
      </c>
      <c r="L19" s="20" t="s">
        <v>404</v>
      </c>
      <c r="M19" s="18" t="s">
        <v>404</v>
      </c>
      <c r="N19" s="20" t="s">
        <v>404</v>
      </c>
      <c r="O19" s="18" t="s">
        <v>404</v>
      </c>
      <c r="P19" s="20" t="s">
        <v>404</v>
      </c>
      <c r="Q19" s="18" t="s">
        <v>404</v>
      </c>
      <c r="R19" s="20" t="s">
        <v>404</v>
      </c>
      <c r="S19" s="18" t="n">
        <v>482.31926371</v>
      </c>
      <c r="T19" s="20" t="n">
        <v>29.63965981</v>
      </c>
    </row>
    <row r="20" spans="1:20">
      <c r="A20" s="15" t="s">
        <v>417</v>
      </c>
      <c r="B20" s="17" t="n">
        <v>3371</v>
      </c>
      <c r="C20" s="18">
        <f>(24.0/B20*100)</f>
        <v/>
      </c>
      <c r="D20" s="19" t="n">
        <v>3347</v>
      </c>
      <c r="E20" s="18" t="n">
        <v>481.82567057</v>
      </c>
      <c r="F20" s="20" t="n">
        <v>4.08556026</v>
      </c>
      <c r="G20" s="18" t="n">
        <v>486.27388987</v>
      </c>
      <c r="H20" s="20" t="n">
        <v>3.4115883</v>
      </c>
      <c r="I20" s="18" t="n">
        <v>478.17377053</v>
      </c>
      <c r="J20" s="20" t="n">
        <v>2.57460539</v>
      </c>
      <c r="K20" s="18" t="s">
        <v>404</v>
      </c>
      <c r="L20" s="20" t="s">
        <v>404</v>
      </c>
      <c r="M20" s="18" t="s">
        <v>404</v>
      </c>
      <c r="N20" s="20" t="s">
        <v>404</v>
      </c>
      <c r="O20" s="18" t="s">
        <v>404</v>
      </c>
      <c r="P20" s="20" t="s">
        <v>404</v>
      </c>
      <c r="Q20" s="18" t="s">
        <v>404</v>
      </c>
      <c r="R20" s="20" t="s">
        <v>404</v>
      </c>
      <c r="S20" s="18" t="n">
        <v>478.16146849</v>
      </c>
      <c r="T20" s="20" t="n">
        <v>9.551344650000001</v>
      </c>
    </row>
    <row r="21" spans="1:20">
      <c r="A21" s="15" t="s">
        <v>418</v>
      </c>
      <c r="B21" s="17" t="n">
        <v>5741</v>
      </c>
      <c r="C21" s="18">
        <f>(0.0/B21*100)</f>
        <v/>
      </c>
      <c r="D21" s="19" t="n">
        <v>5741</v>
      </c>
      <c r="E21" s="18" t="n">
        <v>502.94684931</v>
      </c>
      <c r="F21" s="20" t="n">
        <v>5.97198317</v>
      </c>
      <c r="G21" s="18" t="n">
        <v>529.33468651</v>
      </c>
      <c r="H21" s="20" t="n">
        <v>2.98797918</v>
      </c>
      <c r="I21" s="18" t="n">
        <v>515.43815786</v>
      </c>
      <c r="J21" s="20" t="n">
        <v>8.763495880000001</v>
      </c>
      <c r="K21" s="18" t="s">
        <v>404</v>
      </c>
      <c r="L21" s="20" t="s">
        <v>404</v>
      </c>
      <c r="M21" s="18" t="s">
        <v>404</v>
      </c>
      <c r="N21" s="20" t="s">
        <v>404</v>
      </c>
      <c r="O21" s="18" t="s">
        <v>404</v>
      </c>
      <c r="P21" s="20" t="s">
        <v>404</v>
      </c>
      <c r="Q21" s="18" t="s">
        <v>404</v>
      </c>
      <c r="R21" s="20" t="s">
        <v>404</v>
      </c>
      <c r="S21" s="18" t="n">
        <v>512.7859902599999</v>
      </c>
      <c r="T21" s="20" t="n">
        <v>6.83224397</v>
      </c>
    </row>
    <row r="22" spans="1:20">
      <c r="A22" s="15" t="s">
        <v>419</v>
      </c>
      <c r="B22" s="17" t="n">
        <v>6598</v>
      </c>
      <c r="C22" s="18">
        <f>(0.0/B22*100)</f>
        <v/>
      </c>
      <c r="D22" s="19" t="n">
        <v>6598</v>
      </c>
      <c r="E22" s="18" t="n">
        <v>485.26890232</v>
      </c>
      <c r="F22" s="20" t="n">
        <v>7.69854779</v>
      </c>
      <c r="G22" s="18" t="n">
        <v>479.37888261</v>
      </c>
      <c r="H22" s="20" t="n">
        <v>9.16677512</v>
      </c>
      <c r="I22" s="18" t="n">
        <v>459.97320886</v>
      </c>
      <c r="J22" s="20" t="n">
        <v>15.1908375</v>
      </c>
      <c r="K22" s="18" t="s">
        <v>404</v>
      </c>
      <c r="L22" s="20" t="s">
        <v>404</v>
      </c>
      <c r="M22" s="18" t="s">
        <v>404</v>
      </c>
      <c r="N22" s="20" t="s">
        <v>404</v>
      </c>
      <c r="O22" s="18" t="s">
        <v>404</v>
      </c>
      <c r="P22" s="20" t="s">
        <v>404</v>
      </c>
      <c r="Q22" s="18" t="s">
        <v>404</v>
      </c>
      <c r="R22" s="20" t="s">
        <v>404</v>
      </c>
      <c r="S22" s="18" t="n">
        <v>491.37484112</v>
      </c>
      <c r="T22" s="20" t="n">
        <v>20.395361</v>
      </c>
    </row>
    <row r="23" spans="1:20">
      <c r="A23" s="15" t="s">
        <v>420</v>
      </c>
      <c r="B23" s="17" t="n">
        <v>11583</v>
      </c>
      <c r="C23" s="18">
        <f>(3194.0/B23*100)</f>
        <v/>
      </c>
      <c r="D23" s="19" t="n">
        <v>8389</v>
      </c>
      <c r="E23" s="18" t="n">
        <v>501.07441135</v>
      </c>
      <c r="F23" s="20" t="n">
        <v>20.48145617</v>
      </c>
      <c r="G23" s="18" t="n">
        <v>503.06777477</v>
      </c>
      <c r="H23" s="20" t="n">
        <v>5.20774869</v>
      </c>
      <c r="I23" s="18" t="n">
        <v>481.18400241</v>
      </c>
      <c r="J23" s="20" t="n">
        <v>5.80437425</v>
      </c>
      <c r="K23" s="18" t="s">
        <v>404</v>
      </c>
      <c r="L23" s="20" t="s">
        <v>404</v>
      </c>
      <c r="M23" s="18" t="s">
        <v>404</v>
      </c>
      <c r="N23" s="20" t="s">
        <v>404</v>
      </c>
      <c r="O23" s="18" t="s">
        <v>404</v>
      </c>
      <c r="P23" s="20" t="s">
        <v>404</v>
      </c>
      <c r="Q23" s="18" t="s">
        <v>404</v>
      </c>
      <c r="R23" s="20" t="s">
        <v>404</v>
      </c>
      <c r="S23" s="18" t="n">
        <v>458.38757297</v>
      </c>
      <c r="T23" s="20" t="n">
        <v>17.6350674</v>
      </c>
    </row>
    <row r="24" spans="1:20">
      <c r="A24" s="15" t="s">
        <v>421</v>
      </c>
      <c r="B24" s="17" t="n">
        <v>6647</v>
      </c>
      <c r="C24" s="18">
        <f>(0.0/B24*100)</f>
        <v/>
      </c>
      <c r="D24" s="19" t="n">
        <v>6647</v>
      </c>
      <c r="E24" s="18" t="n">
        <v>526.80231558</v>
      </c>
      <c r="F24" s="20" t="n">
        <v>12.00708556</v>
      </c>
      <c r="G24" s="18" t="n">
        <v>524.37921508</v>
      </c>
      <c r="H24" s="20" t="n">
        <v>6.66414987</v>
      </c>
      <c r="I24" s="18" t="n">
        <v>508.68077926</v>
      </c>
      <c r="J24" s="20" t="n">
        <v>5.38017115</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518.71557096</v>
      </c>
      <c r="F25" s="20" t="n">
        <v>6.75026207</v>
      </c>
      <c r="G25" s="18" t="n">
        <v>515.32411126</v>
      </c>
      <c r="H25" s="20" t="n">
        <v>4.58659734</v>
      </c>
      <c r="I25" s="18" t="n">
        <v>521.7729973</v>
      </c>
      <c r="J25" s="20" t="n">
        <v>12.36818272</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494.97005466</v>
      </c>
      <c r="F26" s="20" t="n">
        <v>3.96680976</v>
      </c>
      <c r="G26" s="18" t="n">
        <v>485.31086338</v>
      </c>
      <c r="H26" s="20" t="n">
        <v>3.31820458</v>
      </c>
      <c r="I26" s="18" t="n">
        <v>482.97231042</v>
      </c>
      <c r="J26" s="20" t="n">
        <v>4.8731879</v>
      </c>
      <c r="K26" s="18" t="s">
        <v>404</v>
      </c>
      <c r="L26" s="20" t="s">
        <v>404</v>
      </c>
      <c r="M26" s="18" t="s">
        <v>404</v>
      </c>
      <c r="N26" s="20" t="s">
        <v>404</v>
      </c>
      <c r="O26" s="18" t="s">
        <v>404</v>
      </c>
      <c r="P26" s="20" t="s">
        <v>404</v>
      </c>
      <c r="Q26" s="18" t="s">
        <v>404</v>
      </c>
      <c r="R26" s="20" t="s">
        <v>404</v>
      </c>
      <c r="S26" s="18" t="n">
        <v>475.95321646</v>
      </c>
      <c r="T26" s="20" t="n">
        <v>10.08498913</v>
      </c>
    </row>
    <row r="27" spans="1:20">
      <c r="A27" s="15" t="s">
        <v>424</v>
      </c>
      <c r="B27" s="17" t="n">
        <v>5299</v>
      </c>
      <c r="C27" s="18">
        <f>(0.0/B27*100)</f>
        <v/>
      </c>
      <c r="D27" s="19" t="n">
        <v>5299</v>
      </c>
      <c r="E27" s="18" t="n">
        <v>489.00254752</v>
      </c>
      <c r="F27" s="20" t="n">
        <v>2.20294604</v>
      </c>
      <c r="G27" s="18" t="n">
        <v>495.81031961</v>
      </c>
      <c r="H27" s="20" t="n">
        <v>2.6892299</v>
      </c>
      <c r="I27" s="18" t="n">
        <v>461.69636522</v>
      </c>
      <c r="J27" s="20" t="n">
        <v>2.12116075</v>
      </c>
      <c r="K27" s="18" t="s">
        <v>404</v>
      </c>
      <c r="L27" s="20" t="s">
        <v>404</v>
      </c>
      <c r="M27" s="18" t="s">
        <v>404</v>
      </c>
      <c r="N27" s="20" t="s">
        <v>404</v>
      </c>
      <c r="O27" s="18" t="s">
        <v>404</v>
      </c>
      <c r="P27" s="20" t="s">
        <v>404</v>
      </c>
      <c r="Q27" s="18" t="s">
        <v>404</v>
      </c>
      <c r="R27" s="20" t="s">
        <v>404</v>
      </c>
      <c r="S27" s="18" t="n">
        <v>546.90362429</v>
      </c>
      <c r="T27" s="20" t="n">
        <v>5.85527918</v>
      </c>
    </row>
    <row r="28" spans="1:20">
      <c r="A28" s="15" t="s">
        <v>425</v>
      </c>
      <c r="B28" s="17" t="n">
        <v>7568</v>
      </c>
      <c r="C28" s="18">
        <f>(0.0/B28*100)</f>
        <v/>
      </c>
      <c r="D28" s="19" t="n">
        <v>7568</v>
      </c>
      <c r="E28" s="18" t="n">
        <v>415.0297677</v>
      </c>
      <c r="F28" s="20" t="n">
        <v>4.63359655</v>
      </c>
      <c r="G28" s="18" t="n">
        <v>441.85033993</v>
      </c>
      <c r="H28" s="20" t="n">
        <v>6.15387093</v>
      </c>
      <c r="I28" s="18" t="n">
        <v>414.37290479</v>
      </c>
      <c r="J28" s="20" t="n">
        <v>4.67832601</v>
      </c>
      <c r="K28" s="18" t="s">
        <v>404</v>
      </c>
      <c r="L28" s="20" t="s">
        <v>404</v>
      </c>
      <c r="M28" s="18" t="s">
        <v>404</v>
      </c>
      <c r="N28" s="20" t="s">
        <v>404</v>
      </c>
      <c r="O28" s="18" t="s">
        <v>404</v>
      </c>
      <c r="P28" s="20" t="s">
        <v>404</v>
      </c>
      <c r="Q28" s="18" t="s">
        <v>404</v>
      </c>
      <c r="R28" s="20" t="s">
        <v>404</v>
      </c>
      <c r="S28" s="18" t="n">
        <v>428.21277898</v>
      </c>
      <c r="T28" s="20" t="n">
        <v>11.78446474</v>
      </c>
    </row>
    <row r="29" spans="1:20">
      <c r="A29" s="15" t="s">
        <v>426</v>
      </c>
      <c r="B29" s="17" t="n">
        <v>5385</v>
      </c>
      <c r="C29" s="18">
        <f>(1123.0/B29*100)</f>
        <v/>
      </c>
      <c r="D29" s="19" t="n">
        <v>4262</v>
      </c>
      <c r="E29" s="18" t="n">
        <v>444.58740596</v>
      </c>
      <c r="F29" s="20" t="n">
        <v>11.69849376</v>
      </c>
      <c r="G29" s="18" t="n">
        <v>500.68801661</v>
      </c>
      <c r="H29" s="20" t="n">
        <v>13.92366154</v>
      </c>
      <c r="I29" s="18" t="n">
        <v>509.27490218</v>
      </c>
      <c r="J29" s="20" t="n">
        <v>8.9339703</v>
      </c>
      <c r="K29" s="18" t="s">
        <v>404</v>
      </c>
      <c r="L29" s="20" t="s">
        <v>404</v>
      </c>
      <c r="M29" s="18" t="s">
        <v>404</v>
      </c>
      <c r="N29" s="20" t="s">
        <v>404</v>
      </c>
      <c r="O29" s="18" t="s">
        <v>404</v>
      </c>
      <c r="P29" s="20" t="s">
        <v>404</v>
      </c>
      <c r="Q29" s="18" t="s">
        <v>404</v>
      </c>
      <c r="R29" s="20" t="s">
        <v>404</v>
      </c>
      <c r="S29" s="18" t="n">
        <v>491.81791075</v>
      </c>
      <c r="T29" s="20" t="n">
        <v>10.96769445</v>
      </c>
    </row>
    <row r="30" spans="1:20">
      <c r="A30" s="15" t="s">
        <v>427</v>
      </c>
      <c r="B30" s="17" t="n">
        <v>4520</v>
      </c>
      <c r="C30" s="18">
        <f>(1076.0/B30*100)</f>
        <v/>
      </c>
      <c r="D30" s="19" t="n">
        <v>3444</v>
      </c>
      <c r="E30" s="18" t="n">
        <v>496.66037754</v>
      </c>
      <c r="F30" s="20" t="n">
        <v>12.34998088</v>
      </c>
      <c r="G30" s="18" t="n">
        <v>519.14466148</v>
      </c>
      <c r="H30" s="20" t="n">
        <v>3.92611</v>
      </c>
      <c r="I30" s="18" t="n">
        <v>497.22667491</v>
      </c>
      <c r="J30" s="20" t="n">
        <v>6.21926569</v>
      </c>
      <c r="K30" s="18" t="s">
        <v>404</v>
      </c>
      <c r="L30" s="20" t="s">
        <v>404</v>
      </c>
      <c r="M30" s="18" t="s">
        <v>404</v>
      </c>
      <c r="N30" s="20" t="s">
        <v>404</v>
      </c>
      <c r="O30" s="18" t="s">
        <v>404</v>
      </c>
      <c r="P30" s="20" t="s">
        <v>404</v>
      </c>
      <c r="Q30" s="18" t="s">
        <v>404</v>
      </c>
      <c r="R30" s="20" t="s">
        <v>404</v>
      </c>
      <c r="S30" s="18" t="n">
        <v>463.13069546</v>
      </c>
      <c r="T30" s="20" t="n">
        <v>12.21408245</v>
      </c>
    </row>
    <row r="31" spans="1:20">
      <c r="A31" s="15" t="s">
        <v>428</v>
      </c>
      <c r="B31" s="17" t="n">
        <v>5456</v>
      </c>
      <c r="C31" s="18">
        <f>(502.0/B31*100)</f>
        <v/>
      </c>
      <c r="D31" s="19" t="n">
        <v>4954</v>
      </c>
      <c r="E31" s="18" t="n">
        <v>502.07136999</v>
      </c>
      <c r="F31" s="20" t="n">
        <v>9.02762933</v>
      </c>
      <c r="G31" s="18" t="n">
        <v>515.03772951</v>
      </c>
      <c r="H31" s="20" t="n">
        <v>6.74635371</v>
      </c>
      <c r="I31" s="18" t="n">
        <v>515.35327215</v>
      </c>
      <c r="J31" s="20" t="n">
        <v>3.1100214</v>
      </c>
      <c r="K31" s="18" t="s">
        <v>404</v>
      </c>
      <c r="L31" s="20" t="s">
        <v>404</v>
      </c>
      <c r="M31" s="18" t="s">
        <v>404</v>
      </c>
      <c r="N31" s="20" t="s">
        <v>404</v>
      </c>
      <c r="O31" s="18" t="s">
        <v>404</v>
      </c>
      <c r="P31" s="20" t="s">
        <v>404</v>
      </c>
      <c r="Q31" s="18" t="s">
        <v>404</v>
      </c>
      <c r="R31" s="20" t="s">
        <v>404</v>
      </c>
      <c r="S31" s="18" t="n">
        <v>503.59808651</v>
      </c>
      <c r="T31" s="20" t="n">
        <v>9.28091489</v>
      </c>
    </row>
    <row r="32" spans="1:20">
      <c r="A32" s="15" t="s">
        <v>429</v>
      </c>
      <c r="B32" s="17" t="n">
        <v>4478</v>
      </c>
      <c r="C32" s="18">
        <f>(0.0/B32*100)</f>
        <v/>
      </c>
      <c r="D32" s="19" t="n">
        <v>4478</v>
      </c>
      <c r="E32" s="18" t="n">
        <v>513.42562753</v>
      </c>
      <c r="F32" s="20" t="n">
        <v>7.74588724</v>
      </c>
      <c r="G32" s="18" t="n">
        <v>506.78164582</v>
      </c>
      <c r="H32" s="20" t="n">
        <v>4.46063216</v>
      </c>
      <c r="I32" s="18" t="n">
        <v>500.77614184</v>
      </c>
      <c r="J32" s="20" t="n">
        <v>4.37470366</v>
      </c>
      <c r="K32" s="18" t="s">
        <v>404</v>
      </c>
      <c r="L32" s="20" t="s">
        <v>404</v>
      </c>
      <c r="M32" s="18" t="s">
        <v>404</v>
      </c>
      <c r="N32" s="20" t="s">
        <v>404</v>
      </c>
      <c r="O32" s="18" t="s">
        <v>404</v>
      </c>
      <c r="P32" s="20" t="s">
        <v>404</v>
      </c>
      <c r="Q32" s="18" t="s">
        <v>404</v>
      </c>
      <c r="R32" s="20" t="s">
        <v>404</v>
      </c>
      <c r="S32" s="18" t="n">
        <v>538.6271550500001</v>
      </c>
      <c r="T32" s="20" t="n">
        <v>8.27093367</v>
      </c>
    </row>
    <row r="33" spans="1:20">
      <c r="A33" s="15" t="s">
        <v>430</v>
      </c>
      <c r="B33" s="17" t="n">
        <v>7325</v>
      </c>
      <c r="C33" s="18">
        <f>(29.0/B33*100)</f>
        <v/>
      </c>
      <c r="D33" s="19" t="n">
        <v>7296</v>
      </c>
      <c r="E33" s="18" t="n">
        <v>486.91348821</v>
      </c>
      <c r="F33" s="20" t="n">
        <v>12.18868822</v>
      </c>
      <c r="G33" s="18" t="n">
        <v>510.63366465</v>
      </c>
      <c r="H33" s="20" t="n">
        <v>4.5823534</v>
      </c>
      <c r="I33" s="18" t="n">
        <v>489.35745788</v>
      </c>
      <c r="J33" s="20" t="n">
        <v>4.44598054</v>
      </c>
      <c r="K33" s="18" t="s">
        <v>404</v>
      </c>
      <c r="L33" s="20" t="s">
        <v>404</v>
      </c>
      <c r="M33" s="18" t="s">
        <v>404</v>
      </c>
      <c r="N33" s="20" t="s">
        <v>404</v>
      </c>
      <c r="O33" s="18" t="s">
        <v>404</v>
      </c>
      <c r="P33" s="20" t="s">
        <v>404</v>
      </c>
      <c r="Q33" s="18" t="s">
        <v>404</v>
      </c>
      <c r="R33" s="20" t="s">
        <v>404</v>
      </c>
      <c r="S33" s="18" t="n">
        <v>474.71915803</v>
      </c>
      <c r="T33" s="20" t="n">
        <v>13.02879681</v>
      </c>
    </row>
    <row r="34" spans="1:20">
      <c r="A34" s="15" t="s">
        <v>431</v>
      </c>
      <c r="B34" s="17" t="n">
        <v>6350</v>
      </c>
      <c r="C34" s="18">
        <f>(0.0/B34*100)</f>
        <v/>
      </c>
      <c r="D34" s="19" t="n">
        <v>6350</v>
      </c>
      <c r="E34" s="18" t="n">
        <v>446.16588652</v>
      </c>
      <c r="F34" s="20" t="n">
        <v>8.904124749999999</v>
      </c>
      <c r="G34" s="18" t="n">
        <v>456.50126272</v>
      </c>
      <c r="H34" s="20" t="n">
        <v>5.1902683</v>
      </c>
      <c r="I34" s="18" t="n">
        <v>452.52308339</v>
      </c>
      <c r="J34" s="20" t="n">
        <v>10.84681476</v>
      </c>
      <c r="K34" s="18" t="s">
        <v>404</v>
      </c>
      <c r="L34" s="20" t="s">
        <v>404</v>
      </c>
      <c r="M34" s="18" t="s">
        <v>404</v>
      </c>
      <c r="N34" s="20" t="s">
        <v>404</v>
      </c>
      <c r="O34" s="18" t="s">
        <v>404</v>
      </c>
      <c r="P34" s="20" t="s">
        <v>404</v>
      </c>
      <c r="Q34" s="18" t="s">
        <v>404</v>
      </c>
      <c r="R34" s="20" t="s">
        <v>404</v>
      </c>
      <c r="S34" s="18" t="n">
        <v>439.22622421</v>
      </c>
      <c r="T34" s="20" t="n">
        <v>19.38830229</v>
      </c>
    </row>
    <row r="35" spans="1:20">
      <c r="A35" s="15" t="s">
        <v>432</v>
      </c>
      <c r="B35" s="17" t="n">
        <v>6406</v>
      </c>
      <c r="C35" s="18">
        <f>(443.0/B35*100)</f>
        <v/>
      </c>
      <c r="D35" s="19" t="n">
        <v>5963</v>
      </c>
      <c r="E35" s="18" t="n">
        <v>507.69265517</v>
      </c>
      <c r="F35" s="20" t="n">
        <v>2.51021202</v>
      </c>
      <c r="G35" s="18" t="n">
        <v>503.17305819</v>
      </c>
      <c r="H35" s="20" t="n">
        <v>2.16948682</v>
      </c>
      <c r="I35" s="18" t="n">
        <v>509.37299536</v>
      </c>
      <c r="J35" s="20" t="n">
        <v>2.66126643</v>
      </c>
      <c r="K35" s="18" t="s">
        <v>404</v>
      </c>
      <c r="L35" s="20" t="s">
        <v>404</v>
      </c>
      <c r="M35" s="18" t="s">
        <v>404</v>
      </c>
      <c r="N35" s="20" t="s">
        <v>404</v>
      </c>
      <c r="O35" s="18" t="s">
        <v>404</v>
      </c>
      <c r="P35" s="20" t="s">
        <v>404</v>
      </c>
      <c r="Q35" s="18" t="s">
        <v>404</v>
      </c>
      <c r="R35" s="20" t="s">
        <v>404</v>
      </c>
      <c r="S35" s="18" t="n">
        <v>547.0222489400001</v>
      </c>
      <c r="T35" s="20" t="n">
        <v>7.47449739</v>
      </c>
    </row>
    <row r="36" spans="1:20">
      <c r="A36" s="15" t="s">
        <v>433</v>
      </c>
      <c r="B36" s="17" t="n">
        <v>6736</v>
      </c>
      <c r="C36" s="18">
        <f>(10.0/B36*100)</f>
        <v/>
      </c>
      <c r="D36" s="19" t="n">
        <v>6726</v>
      </c>
      <c r="E36" s="18" t="n">
        <v>511.15492037</v>
      </c>
      <c r="F36" s="20" t="n">
        <v>9.868225049999999</v>
      </c>
      <c r="G36" s="18" t="n">
        <v>504.7989466</v>
      </c>
      <c r="H36" s="20" t="n">
        <v>3.34504765</v>
      </c>
      <c r="I36" s="18" t="n">
        <v>489.49349524</v>
      </c>
      <c r="J36" s="20" t="n">
        <v>3.13413927</v>
      </c>
      <c r="K36" s="18" t="s">
        <v>404</v>
      </c>
      <c r="L36" s="20" t="s">
        <v>404</v>
      </c>
      <c r="M36" s="18" t="s">
        <v>404</v>
      </c>
      <c r="N36" s="20" t="s">
        <v>404</v>
      </c>
      <c r="O36" s="18" t="s">
        <v>404</v>
      </c>
      <c r="P36" s="20" t="s">
        <v>404</v>
      </c>
      <c r="Q36" s="18" t="s">
        <v>404</v>
      </c>
      <c r="R36" s="20" t="s">
        <v>404</v>
      </c>
      <c r="S36" s="18" t="n">
        <v>476.01454041</v>
      </c>
      <c r="T36" s="20" t="n">
        <v>11.27022627</v>
      </c>
    </row>
    <row r="37" spans="1:20">
      <c r="A37" s="15" t="s">
        <v>434</v>
      </c>
      <c r="B37" s="17" t="n">
        <v>5458</v>
      </c>
      <c r="C37" s="18">
        <f>(0.0/B37*100)</f>
        <v/>
      </c>
      <c r="D37" s="19" t="n">
        <v>5458</v>
      </c>
      <c r="E37" s="18" t="n">
        <v>503.79938379</v>
      </c>
      <c r="F37" s="20" t="n">
        <v>10.25160343</v>
      </c>
      <c r="G37" s="18" t="n">
        <v>501.20982002</v>
      </c>
      <c r="H37" s="20" t="n">
        <v>6.44228179</v>
      </c>
      <c r="I37" s="18" t="n">
        <v>499.03643842</v>
      </c>
      <c r="J37" s="20" t="n">
        <v>3.98261052</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489.70408171</v>
      </c>
      <c r="F38" s="20" t="n">
        <v>9.625494639999999</v>
      </c>
      <c r="G38" s="18" t="n">
        <v>484.32012289</v>
      </c>
      <c r="H38" s="20" t="n">
        <v>8.07364756</v>
      </c>
      <c r="I38" s="18" t="n">
        <v>496.55129605</v>
      </c>
      <c r="J38" s="20" t="n">
        <v>5.37361591</v>
      </c>
      <c r="K38" s="18" t="s">
        <v>404</v>
      </c>
      <c r="L38" s="20" t="s">
        <v>404</v>
      </c>
      <c r="M38" s="18" t="s">
        <v>404</v>
      </c>
      <c r="N38" s="20" t="s">
        <v>404</v>
      </c>
      <c r="O38" s="18" t="s">
        <v>404</v>
      </c>
      <c r="P38" s="20" t="s">
        <v>404</v>
      </c>
      <c r="Q38" s="18" t="s">
        <v>404</v>
      </c>
      <c r="R38" s="20" t="s">
        <v>404</v>
      </c>
      <c r="S38" s="18" t="n">
        <v>487.90263036</v>
      </c>
      <c r="T38" s="20" t="n">
        <v>30.73648737</v>
      </c>
    </row>
    <row r="39" spans="1:20">
      <c r="A39" s="15" t="s">
        <v>436</v>
      </c>
      <c r="B39" s="17" t="n">
        <v>5895</v>
      </c>
      <c r="C39" s="18">
        <f>(0.0/B39*100)</f>
        <v/>
      </c>
      <c r="D39" s="19" t="n">
        <v>5895</v>
      </c>
      <c r="E39" s="18" t="n">
        <v>426.59918696</v>
      </c>
      <c r="F39" s="20" t="n">
        <v>5.51436154</v>
      </c>
      <c r="G39" s="18" t="n">
        <v>441.44442338</v>
      </c>
      <c r="H39" s="20" t="n">
        <v>12.72253182</v>
      </c>
      <c r="I39" s="18" t="n">
        <v>421.78942301</v>
      </c>
      <c r="J39" s="20" t="n">
        <v>9.35148936</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486.67782718</v>
      </c>
      <c r="F40" s="20" t="n">
        <v>7.81913048</v>
      </c>
      <c r="G40" s="18" t="n">
        <v>504.07176033</v>
      </c>
      <c r="H40" s="20" t="n">
        <v>3.68509797</v>
      </c>
      <c r="I40" s="18" t="n">
        <v>499.28191322</v>
      </c>
      <c r="J40" s="20" t="n">
        <v>11.99279853</v>
      </c>
      <c r="K40" s="18" t="s">
        <v>404</v>
      </c>
      <c r="L40" s="20" t="s">
        <v>404</v>
      </c>
      <c r="M40" s="18" t="s">
        <v>404</v>
      </c>
      <c r="N40" s="20" t="s">
        <v>404</v>
      </c>
      <c r="O40" s="18" t="s">
        <v>404</v>
      </c>
      <c r="P40" s="20" t="s">
        <v>404</v>
      </c>
      <c r="Q40" s="18" t="s">
        <v>404</v>
      </c>
      <c r="R40" s="20" t="s">
        <v>404</v>
      </c>
      <c r="S40" s="18" t="n">
        <v>484.40072134</v>
      </c>
      <c r="T40" s="20" t="n">
        <v>8.448703350000001</v>
      </c>
    </row>
    <row r="41" spans="1:20">
      <c r="A41" s="15" t="s">
        <v>438</v>
      </c>
      <c r="B41" s="17" t="n">
        <v>5712</v>
      </c>
      <c r="C41" s="18">
        <f>(99.0/B41*100)</f>
        <v/>
      </c>
      <c r="D41" s="19" t="n">
        <v>5613</v>
      </c>
      <c r="E41" s="18" t="n">
        <v>495.51176337</v>
      </c>
      <c r="F41" s="20" t="n">
        <v>5.53526358</v>
      </c>
      <c r="G41" s="18" t="n">
        <v>501.10728245</v>
      </c>
      <c r="H41" s="20" t="n">
        <v>6.78788694</v>
      </c>
      <c r="I41" s="18" t="n">
        <v>493.89363367</v>
      </c>
      <c r="J41" s="20" t="n">
        <v>9.16855634</v>
      </c>
      <c r="K41" s="18" t="s">
        <v>404</v>
      </c>
      <c r="L41" s="20" t="s">
        <v>404</v>
      </c>
      <c r="M41" s="18" t="s">
        <v>404</v>
      </c>
      <c r="N41" s="20" t="s">
        <v>404</v>
      </c>
      <c r="O41" s="18" t="s">
        <v>404</v>
      </c>
      <c r="P41" s="20" t="s">
        <v>404</v>
      </c>
      <c r="Q41" s="18" t="s">
        <v>404</v>
      </c>
      <c r="R41" s="20" t="s">
        <v>404</v>
      </c>
      <c r="S41" s="18" t="n">
        <v>506.17096456</v>
      </c>
      <c r="T41" s="20" t="n">
        <v>34.0173336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399.3219584</v>
      </c>
      <c r="F44" s="20" t="n">
        <v>4.35848624</v>
      </c>
      <c r="G44" s="18" t="n">
        <v>414.52193972</v>
      </c>
      <c r="H44" s="20" t="n">
        <v>8.013123330000001</v>
      </c>
      <c r="I44" s="18" t="n">
        <v>421.66894091</v>
      </c>
      <c r="J44" s="20" t="n">
        <v>18.20657431</v>
      </c>
      <c r="K44" s="18" t="s">
        <v>404</v>
      </c>
      <c r="L44" s="20" t="s">
        <v>404</v>
      </c>
      <c r="M44" s="18" t="s">
        <v>404</v>
      </c>
      <c r="N44" s="20" t="s">
        <v>404</v>
      </c>
      <c r="O44" s="18" t="s">
        <v>404</v>
      </c>
      <c r="P44" s="20" t="s">
        <v>404</v>
      </c>
      <c r="Q44" s="18" t="n">
        <v>423.40621823</v>
      </c>
      <c r="R44" s="20" t="n">
        <v>35.96252301</v>
      </c>
      <c r="S44" s="18" t="n">
        <v>396.95144255</v>
      </c>
      <c r="T44" s="20" t="n">
        <v>22.31048765</v>
      </c>
    </row>
    <row r="45" spans="1:20">
      <c r="A45" s="15" t="s">
        <v>442</v>
      </c>
      <c r="B45" s="17" t="n">
        <v>5519</v>
      </c>
      <c r="C45" s="18">
        <f>(0.0/B45*100)</f>
        <v/>
      </c>
      <c r="D45" s="19" t="n">
        <v>5519</v>
      </c>
      <c r="E45" s="18" t="n">
        <v>350.54877733</v>
      </c>
      <c r="F45" s="20" t="n">
        <v>3.85226794</v>
      </c>
      <c r="G45" s="18" t="n">
        <v>333.67607326</v>
      </c>
      <c r="H45" s="20" t="n">
        <v>9.35708923</v>
      </c>
      <c r="I45" s="18" t="n">
        <v>348.34661918</v>
      </c>
      <c r="J45" s="20" t="n">
        <v>9.704157670000001</v>
      </c>
      <c r="K45" s="18" t="s">
        <v>404</v>
      </c>
      <c r="L45" s="20" t="s">
        <v>404</v>
      </c>
      <c r="M45" s="18" t="s">
        <v>404</v>
      </c>
      <c r="N45" s="20" t="s">
        <v>404</v>
      </c>
      <c r="O45" s="18" t="s">
        <v>404</v>
      </c>
      <c r="P45" s="20" t="s">
        <v>404</v>
      </c>
      <c r="Q45" s="18" t="s">
        <v>404</v>
      </c>
      <c r="R45" s="20" t="s">
        <v>404</v>
      </c>
      <c r="S45" s="18" t="n">
        <v>378.75611652</v>
      </c>
      <c r="T45" s="20" t="n">
        <v>24.42244493</v>
      </c>
    </row>
    <row r="46" spans="1:20">
      <c r="A46" s="15" t="s">
        <v>443</v>
      </c>
      <c r="B46" s="17" t="n">
        <v>23141</v>
      </c>
      <c r="C46" s="18">
        <f>(4196.0/B46*100)</f>
        <v/>
      </c>
      <c r="D46" s="19" t="n">
        <v>18945</v>
      </c>
      <c r="E46" s="18" t="n">
        <v>405.51825359</v>
      </c>
      <c r="F46" s="20" t="n">
        <v>5.70861457</v>
      </c>
      <c r="G46" s="18" t="n">
        <v>431.95078831</v>
      </c>
      <c r="H46" s="20" t="n">
        <v>9.91707888</v>
      </c>
      <c r="I46" s="18" t="n">
        <v>407.80946168</v>
      </c>
      <c r="J46" s="20" t="n">
        <v>4.14585908</v>
      </c>
      <c r="K46" s="18" t="s">
        <v>404</v>
      </c>
      <c r="L46" s="20" t="s">
        <v>404</v>
      </c>
      <c r="M46" s="18" t="s">
        <v>404</v>
      </c>
      <c r="N46" s="20" t="s">
        <v>404</v>
      </c>
      <c r="O46" s="18" t="s">
        <v>404</v>
      </c>
      <c r="P46" s="20" t="s">
        <v>404</v>
      </c>
      <c r="Q46" s="18" t="s">
        <v>404</v>
      </c>
      <c r="R46" s="20" t="s">
        <v>404</v>
      </c>
      <c r="S46" s="18" t="n">
        <v>385.50446404</v>
      </c>
      <c r="T46" s="20" t="n">
        <v>13.02719342</v>
      </c>
    </row>
    <row r="47" spans="1:20">
      <c r="A47" s="15" t="s">
        <v>444</v>
      </c>
      <c r="B47" s="17" t="n">
        <v>5928</v>
      </c>
      <c r="C47" s="18">
        <f>(0.0/B47*100)</f>
        <v/>
      </c>
      <c r="D47" s="19" t="n">
        <v>5928</v>
      </c>
      <c r="E47" s="18" t="n">
        <v>417.13033203</v>
      </c>
      <c r="F47" s="20" t="n">
        <v>7.80970997</v>
      </c>
      <c r="G47" s="18" t="n">
        <v>441.77890309</v>
      </c>
      <c r="H47" s="20" t="n">
        <v>14.14746641</v>
      </c>
      <c r="I47" s="18" t="n">
        <v>443.90933785</v>
      </c>
      <c r="J47" s="20" t="n">
        <v>12.8931661</v>
      </c>
      <c r="K47" s="18" t="s">
        <v>404</v>
      </c>
      <c r="L47" s="20" t="s">
        <v>404</v>
      </c>
      <c r="M47" s="18" t="s">
        <v>404</v>
      </c>
      <c r="N47" s="20" t="s">
        <v>404</v>
      </c>
      <c r="O47" s="18" t="s">
        <v>404</v>
      </c>
      <c r="P47" s="20" t="s">
        <v>404</v>
      </c>
      <c r="Q47" s="18" t="s">
        <v>404</v>
      </c>
      <c r="R47" s="20" t="s">
        <v>404</v>
      </c>
      <c r="S47" s="18" t="n">
        <v>497.74545396</v>
      </c>
      <c r="T47" s="20" t="n">
        <v>31.39315289</v>
      </c>
    </row>
    <row r="48" spans="1:20">
      <c r="A48" s="15" t="s">
        <v>445</v>
      </c>
      <c r="B48" s="17" t="n">
        <v>9841</v>
      </c>
      <c r="C48" s="18">
        <f>(40.0/B48*100)</f>
        <v/>
      </c>
      <c r="D48" s="19" t="n">
        <v>9801</v>
      </c>
      <c r="E48" s="18" t="n">
        <v>486.23088307</v>
      </c>
      <c r="F48" s="20" t="n">
        <v>7.45739095</v>
      </c>
      <c r="G48" s="18" t="n">
        <v>500.60508799</v>
      </c>
      <c r="H48" s="20" t="n">
        <v>11.78403018</v>
      </c>
      <c r="I48" s="18" t="n">
        <v>508.34179699</v>
      </c>
      <c r="J48" s="20" t="n">
        <v>17.08486408</v>
      </c>
      <c r="K48" s="18" t="s">
        <v>404</v>
      </c>
      <c r="L48" s="20" t="s">
        <v>404</v>
      </c>
      <c r="M48" s="18" t="s">
        <v>404</v>
      </c>
      <c r="N48" s="20" t="s">
        <v>404</v>
      </c>
      <c r="O48" s="18" t="s">
        <v>404</v>
      </c>
      <c r="P48" s="20" t="s">
        <v>404</v>
      </c>
      <c r="Q48" s="18" t="s">
        <v>404</v>
      </c>
      <c r="R48" s="20" t="s">
        <v>404</v>
      </c>
      <c r="S48" s="18" t="n">
        <v>665.09403666</v>
      </c>
      <c r="T48" s="20" t="n">
        <v>15.35749408</v>
      </c>
    </row>
    <row r="49" spans="1:20">
      <c r="A49" s="15" t="s">
        <v>446</v>
      </c>
      <c r="B49" s="17" t="n">
        <v>6349</v>
      </c>
      <c r="C49" s="18">
        <f>(52.0/B49*100)</f>
        <v/>
      </c>
      <c r="D49" s="19" t="n">
        <v>6297</v>
      </c>
      <c r="E49" s="18" t="n">
        <v>414.17238292</v>
      </c>
      <c r="F49" s="20" t="n">
        <v>6.89226922</v>
      </c>
      <c r="G49" s="18" t="n">
        <v>434.37962232</v>
      </c>
      <c r="H49" s="20" t="n">
        <v>7.58267447</v>
      </c>
      <c r="I49" s="18" t="n">
        <v>424.83660174</v>
      </c>
      <c r="J49" s="20" t="n">
        <v>5.73979838</v>
      </c>
      <c r="K49" s="18" t="s">
        <v>404</v>
      </c>
      <c r="L49" s="20" t="s">
        <v>404</v>
      </c>
      <c r="M49" s="18" t="s">
        <v>404</v>
      </c>
      <c r="N49" s="20" t="s">
        <v>404</v>
      </c>
      <c r="O49" s="18" t="s">
        <v>404</v>
      </c>
      <c r="P49" s="20" t="s">
        <v>404</v>
      </c>
      <c r="Q49" s="18" t="s">
        <v>404</v>
      </c>
      <c r="R49" s="20" t="s">
        <v>404</v>
      </c>
      <c r="S49" s="18" t="n">
        <v>428.72482121</v>
      </c>
      <c r="T49" s="20" t="n">
        <v>31.39094593</v>
      </c>
    </row>
    <row r="50" spans="1:20">
      <c r="A50" s="15" t="s">
        <v>447</v>
      </c>
      <c r="B50" s="17" t="n">
        <v>11795</v>
      </c>
      <c r="C50" s="18">
        <f>(1031.0/B50*100)</f>
        <v/>
      </c>
      <c r="D50" s="19" t="n">
        <v>10764</v>
      </c>
      <c r="E50" s="18" t="n">
        <v>432.21666448</v>
      </c>
      <c r="F50" s="20" t="n">
        <v>7.56271463</v>
      </c>
      <c r="G50" s="18" t="n">
        <v>430.008543</v>
      </c>
      <c r="H50" s="20" t="n">
        <v>5.28748119</v>
      </c>
      <c r="I50" s="18" t="n">
        <v>426.7736967</v>
      </c>
      <c r="J50" s="20" t="n">
        <v>6.37563394</v>
      </c>
      <c r="K50" s="18" t="s">
        <v>404</v>
      </c>
      <c r="L50" s="20" t="s">
        <v>404</v>
      </c>
      <c r="M50" s="18" t="s">
        <v>404</v>
      </c>
      <c r="N50" s="20" t="s">
        <v>404</v>
      </c>
      <c r="O50" s="18" t="s">
        <v>404</v>
      </c>
      <c r="P50" s="20" t="s">
        <v>404</v>
      </c>
      <c r="Q50" s="18" t="s">
        <v>404</v>
      </c>
      <c r="R50" s="20" t="s">
        <v>404</v>
      </c>
      <c r="S50" s="18" t="n">
        <v>407.28549341</v>
      </c>
      <c r="T50" s="20" t="n">
        <v>14.49669136</v>
      </c>
    </row>
    <row r="51" spans="1:20">
      <c r="A51" s="15" t="s">
        <v>448</v>
      </c>
      <c r="B51" s="17" t="n">
        <v>6866</v>
      </c>
      <c r="C51" s="18">
        <f>(0.0/B51*100)</f>
        <v/>
      </c>
      <c r="D51" s="19" t="n">
        <v>6866</v>
      </c>
      <c r="E51" s="18" t="n">
        <v>426.15767358</v>
      </c>
      <c r="F51" s="20" t="n">
        <v>5.37993749</v>
      </c>
      <c r="G51" s="18" t="n">
        <v>424.27314554</v>
      </c>
      <c r="H51" s="20" t="n">
        <v>7.89670877</v>
      </c>
      <c r="I51" s="18" t="n">
        <v>430.63996925</v>
      </c>
      <c r="J51" s="20" t="n">
        <v>4.71132659</v>
      </c>
      <c r="K51" s="18" t="s">
        <v>404</v>
      </c>
      <c r="L51" s="20" t="s">
        <v>404</v>
      </c>
      <c r="M51" s="18" t="s">
        <v>404</v>
      </c>
      <c r="N51" s="20" t="s">
        <v>404</v>
      </c>
      <c r="O51" s="18" t="s">
        <v>404</v>
      </c>
      <c r="P51" s="20" t="s">
        <v>404</v>
      </c>
      <c r="Q51" s="18" t="s">
        <v>404</v>
      </c>
      <c r="R51" s="20" t="s">
        <v>404</v>
      </c>
      <c r="S51" s="18" t="n">
        <v>442.14972893</v>
      </c>
      <c r="T51" s="20" t="n">
        <v>12.84583211</v>
      </c>
    </row>
    <row r="52" spans="1:20">
      <c r="A52" s="15" t="s">
        <v>449</v>
      </c>
      <c r="B52" s="17" t="n">
        <v>5809</v>
      </c>
      <c r="C52" s="18">
        <f>(0.0/B52*100)</f>
        <v/>
      </c>
      <c r="D52" s="19" t="n">
        <v>5809</v>
      </c>
      <c r="E52" s="18" t="n">
        <v>500.11214182</v>
      </c>
      <c r="F52" s="20" t="n">
        <v>6.82347058</v>
      </c>
      <c r="G52" s="18" t="n">
        <v>483.69552753</v>
      </c>
      <c r="H52" s="20" t="n">
        <v>7.48898162</v>
      </c>
      <c r="I52" s="18" t="n">
        <v>476.77484527</v>
      </c>
      <c r="J52" s="20" t="n">
        <v>6.88162688</v>
      </c>
      <c r="K52" s="18" t="s">
        <v>404</v>
      </c>
      <c r="L52" s="20" t="s">
        <v>404</v>
      </c>
      <c r="M52" s="18" t="s">
        <v>404</v>
      </c>
      <c r="N52" s="20" t="s">
        <v>404</v>
      </c>
      <c r="O52" s="18" t="s">
        <v>404</v>
      </c>
      <c r="P52" s="20" t="s">
        <v>404</v>
      </c>
      <c r="Q52" s="18" t="s">
        <v>404</v>
      </c>
      <c r="R52" s="20" t="s">
        <v>404</v>
      </c>
      <c r="S52" s="18" t="n">
        <v>457.75682872</v>
      </c>
      <c r="T52" s="20" t="n">
        <v>16.24577339</v>
      </c>
    </row>
    <row r="53" spans="1:20">
      <c r="A53" s="15" t="s">
        <v>450</v>
      </c>
      <c r="B53" s="17" t="n">
        <v>5571</v>
      </c>
      <c r="C53" s="18">
        <f>(0.0/B53*100)</f>
        <v/>
      </c>
      <c r="D53" s="19" t="n">
        <v>5571</v>
      </c>
      <c r="E53" s="18" t="n">
        <v>434.89040953</v>
      </c>
      <c r="F53" s="20" t="n">
        <v>1.91197753</v>
      </c>
      <c r="G53" s="18" t="n">
        <v>459.78613138</v>
      </c>
      <c r="H53" s="20" t="n">
        <v>3.09376672</v>
      </c>
      <c r="I53" s="18" t="n">
        <v>464.37592257</v>
      </c>
      <c r="J53" s="20" t="n">
        <v>7.63323174</v>
      </c>
      <c r="K53" s="18" t="s">
        <v>404</v>
      </c>
      <c r="L53" s="20" t="s">
        <v>404</v>
      </c>
      <c r="M53" s="18" t="s">
        <v>404</v>
      </c>
      <c r="N53" s="20" t="s">
        <v>404</v>
      </c>
      <c r="O53" s="18" t="s">
        <v>404</v>
      </c>
      <c r="P53" s="20" t="s">
        <v>404</v>
      </c>
      <c r="Q53" s="18" t="s">
        <v>404</v>
      </c>
      <c r="R53" s="20" t="s">
        <v>404</v>
      </c>
      <c r="S53" s="18" t="n">
        <v>395.8588719</v>
      </c>
      <c r="T53" s="20" t="n">
        <v>11.85774034</v>
      </c>
    </row>
    <row r="54" spans="1:20">
      <c r="A54" s="15" t="s">
        <v>451</v>
      </c>
      <c r="B54" s="17" t="n">
        <v>4740</v>
      </c>
      <c r="C54" s="18">
        <f>(199.0/B54*100)</f>
        <v/>
      </c>
      <c r="D54" s="19" t="n">
        <v>4541</v>
      </c>
      <c r="E54" s="18" t="n">
        <v>355.08667644</v>
      </c>
      <c r="F54" s="20" t="n">
        <v>4.85514372</v>
      </c>
      <c r="G54" s="18" t="n">
        <v>377.51613729</v>
      </c>
      <c r="H54" s="20" t="n">
        <v>9.060121329999999</v>
      </c>
      <c r="I54" s="18" t="n">
        <v>330.39834794</v>
      </c>
      <c r="J54" s="20" t="n">
        <v>11.60928675</v>
      </c>
      <c r="K54" s="18" t="s">
        <v>404</v>
      </c>
      <c r="L54" s="20" t="s">
        <v>404</v>
      </c>
      <c r="M54" s="18" t="s">
        <v>404</v>
      </c>
      <c r="N54" s="20" t="s">
        <v>404</v>
      </c>
      <c r="O54" s="18" t="s">
        <v>404</v>
      </c>
      <c r="P54" s="20" t="s">
        <v>404</v>
      </c>
      <c r="Q54" s="18" t="s">
        <v>404</v>
      </c>
      <c r="R54" s="20" t="s">
        <v>404</v>
      </c>
      <c r="S54" s="18" t="n">
        <v>342.49195213</v>
      </c>
      <c r="T54" s="20" t="n">
        <v>12.56572511</v>
      </c>
    </row>
    <row r="55" spans="1:20">
      <c r="A55" s="15" t="s">
        <v>452</v>
      </c>
      <c r="B55" s="17" t="n">
        <v>5316</v>
      </c>
      <c r="C55" s="18">
        <f>(43.0/B55*100)</f>
        <v/>
      </c>
      <c r="D55" s="19" t="n">
        <v>5273</v>
      </c>
      <c r="E55" s="18" t="n">
        <v>389.2566384</v>
      </c>
      <c r="F55" s="20" t="n">
        <v>8.796152360000001</v>
      </c>
      <c r="G55" s="18" t="n">
        <v>408.32588777</v>
      </c>
      <c r="H55" s="20" t="n">
        <v>4.90336134</v>
      </c>
      <c r="I55" s="18" t="n">
        <v>400.60750453</v>
      </c>
      <c r="J55" s="20" t="n">
        <v>6.61173231</v>
      </c>
      <c r="K55" s="18" t="s">
        <v>404</v>
      </c>
      <c r="L55" s="20" t="s">
        <v>404</v>
      </c>
      <c r="M55" s="18" t="s">
        <v>404</v>
      </c>
      <c r="N55" s="20" t="s">
        <v>404</v>
      </c>
      <c r="O55" s="18" t="s">
        <v>404</v>
      </c>
      <c r="P55" s="20" t="s">
        <v>404</v>
      </c>
      <c r="Q55" s="18" t="s">
        <v>404</v>
      </c>
      <c r="R55" s="20" t="s">
        <v>404</v>
      </c>
      <c r="S55" s="18" t="n">
        <v>360.7245325</v>
      </c>
      <c r="T55" s="20" t="n">
        <v>24.82262829</v>
      </c>
    </row>
    <row r="56" spans="1:20">
      <c r="A56" s="15" t="s">
        <v>453</v>
      </c>
      <c r="B56" s="17" t="n">
        <v>5359</v>
      </c>
      <c r="C56" s="18">
        <f>(0.0/B56*100)</f>
        <v/>
      </c>
      <c r="D56" s="19" t="n">
        <v>5359</v>
      </c>
      <c r="E56" s="18" t="n">
        <v>524.64316673</v>
      </c>
      <c r="F56" s="20" t="n">
        <v>19.19689175</v>
      </c>
      <c r="G56" s="18" t="n">
        <v>523.61792199</v>
      </c>
      <c r="H56" s="20" t="n">
        <v>4.6152512</v>
      </c>
      <c r="I56" s="18" t="n">
        <v>532.7718615700001</v>
      </c>
      <c r="J56" s="20" t="n">
        <v>6.45693745</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396.27392163</v>
      </c>
      <c r="F57" s="20" t="n">
        <v>5.01127252</v>
      </c>
      <c r="G57" s="18" t="n">
        <v>403.54626634</v>
      </c>
      <c r="H57" s="20" t="n">
        <v>4.96224484</v>
      </c>
      <c r="I57" s="18" t="n">
        <v>374.44233073</v>
      </c>
      <c r="J57" s="20" t="n">
        <v>13.09295225</v>
      </c>
      <c r="K57" s="18" t="s">
        <v>404</v>
      </c>
      <c r="L57" s="20" t="s">
        <v>404</v>
      </c>
      <c r="M57" s="18" t="s">
        <v>404</v>
      </c>
      <c r="N57" s="20" t="s">
        <v>404</v>
      </c>
      <c r="O57" s="18" t="s">
        <v>404</v>
      </c>
      <c r="P57" s="20" t="s">
        <v>404</v>
      </c>
      <c r="Q57" s="18" t="n">
        <v>405.14607208</v>
      </c>
      <c r="R57" s="20" t="n">
        <v>10.48522356</v>
      </c>
      <c r="S57" s="18" t="n">
        <v>414.51788548</v>
      </c>
      <c r="T57" s="20" t="n">
        <v>19.49290837</v>
      </c>
    </row>
    <row r="58" spans="1:20">
      <c r="A58" s="15" t="s">
        <v>455</v>
      </c>
      <c r="B58" s="17" t="n">
        <v>7267</v>
      </c>
      <c r="C58" s="18">
        <f>(0.0/B58*100)</f>
        <v/>
      </c>
      <c r="D58" s="19" t="n">
        <v>7267</v>
      </c>
      <c r="E58" s="18" t="n">
        <v>411.51002415</v>
      </c>
      <c r="F58" s="20" t="n">
        <v>4.97305712</v>
      </c>
      <c r="G58" s="18" t="n">
        <v>407.74710952</v>
      </c>
      <c r="H58" s="20" t="n">
        <v>6.61967741</v>
      </c>
      <c r="I58" s="18" t="n">
        <v>397.47932682</v>
      </c>
      <c r="J58" s="20" t="n">
        <v>8.09482068</v>
      </c>
      <c r="K58" s="18" t="s">
        <v>404</v>
      </c>
      <c r="L58" s="20" t="s">
        <v>404</v>
      </c>
      <c r="M58" s="18" t="s">
        <v>404</v>
      </c>
      <c r="N58" s="20" t="s">
        <v>404</v>
      </c>
      <c r="O58" s="18" t="s">
        <v>404</v>
      </c>
      <c r="P58" s="20" t="s">
        <v>404</v>
      </c>
      <c r="Q58" s="18" t="n">
        <v>433.99396296</v>
      </c>
      <c r="R58" s="20" t="n">
        <v>50.00898477</v>
      </c>
      <c r="S58" s="18" t="n">
        <v>437.99387262</v>
      </c>
      <c r="T58" s="20" t="n">
        <v>13.2256359</v>
      </c>
    </row>
    <row r="59" spans="1:20">
      <c r="A59" s="15" t="s">
        <v>456</v>
      </c>
      <c r="B59" s="17" t="n">
        <v>4826</v>
      </c>
      <c r="C59" s="18">
        <f>(0.0/B59*100)</f>
        <v/>
      </c>
      <c r="D59" s="19" t="n">
        <v>4826</v>
      </c>
      <c r="E59" s="18" t="n">
        <v>348.39254762</v>
      </c>
      <c r="F59" s="20" t="n">
        <v>1.88217523</v>
      </c>
      <c r="G59" s="18" t="n">
        <v>339.55350792</v>
      </c>
      <c r="H59" s="20" t="n">
        <v>4.07230311</v>
      </c>
      <c r="I59" s="18" t="n">
        <v>334.54913653</v>
      </c>
      <c r="J59" s="20" t="n">
        <v>3.68441871</v>
      </c>
      <c r="K59" s="18" t="s">
        <v>404</v>
      </c>
      <c r="L59" s="20" t="s">
        <v>404</v>
      </c>
      <c r="M59" s="18" t="s">
        <v>404</v>
      </c>
      <c r="N59" s="20" t="s">
        <v>404</v>
      </c>
      <c r="O59" s="18" t="n">
        <v>350.07533158</v>
      </c>
      <c r="P59" s="20" t="n">
        <v>7.08083953</v>
      </c>
      <c r="Q59" s="18" t="n">
        <v>414.66234569</v>
      </c>
      <c r="R59" s="20" t="n">
        <v>7.20663185</v>
      </c>
      <c r="S59" s="18" t="n">
        <v>306.77194556</v>
      </c>
      <c r="T59" s="20" t="n">
        <v>8.647279960000001</v>
      </c>
    </row>
    <row r="60" spans="1:20">
      <c r="A60" s="15" t="s">
        <v>457</v>
      </c>
      <c r="B60" s="17" t="n">
        <v>4546</v>
      </c>
      <c r="C60" s="18">
        <f>(0.0/B60*100)</f>
        <v/>
      </c>
      <c r="D60" s="19" t="n">
        <v>4546</v>
      </c>
      <c r="E60" s="18" t="n">
        <v>320.71810391</v>
      </c>
      <c r="F60" s="20" t="n">
        <v>8.16895216</v>
      </c>
      <c r="G60" s="18" t="n">
        <v>360.25406411</v>
      </c>
      <c r="H60" s="20" t="n">
        <v>7.78707289</v>
      </c>
      <c r="I60" s="18" t="n">
        <v>347.56228762</v>
      </c>
      <c r="J60" s="20" t="n">
        <v>13.82495295</v>
      </c>
      <c r="K60" s="18" t="s">
        <v>404</v>
      </c>
      <c r="L60" s="20" t="s">
        <v>404</v>
      </c>
      <c r="M60" s="18" t="s">
        <v>404</v>
      </c>
      <c r="N60" s="20" t="s">
        <v>404</v>
      </c>
      <c r="O60" s="18" t="s">
        <v>404</v>
      </c>
      <c r="P60" s="20" t="s">
        <v>404</v>
      </c>
      <c r="Q60" s="18" t="n">
        <v>278.0483604</v>
      </c>
      <c r="R60" s="20" t="n">
        <v>14.02090512</v>
      </c>
      <c r="S60" s="18" t="n">
        <v>353.26576678</v>
      </c>
      <c r="T60" s="20" t="n">
        <v>19.04012582</v>
      </c>
    </row>
    <row r="61" spans="1:20">
      <c r="A61" s="15" t="s">
        <v>458</v>
      </c>
      <c r="B61" s="17" t="n">
        <v>6525</v>
      </c>
      <c r="C61" s="18">
        <f>(0.0/B61*100)</f>
        <v/>
      </c>
      <c r="D61" s="19" t="n">
        <v>6525</v>
      </c>
      <c r="E61" s="18" t="n">
        <v>451.20300148</v>
      </c>
      <c r="F61" s="20" t="n">
        <v>14.99734592</v>
      </c>
      <c r="G61" s="18" t="n">
        <v>475.11413047</v>
      </c>
      <c r="H61" s="20" t="n">
        <v>5.60037634</v>
      </c>
      <c r="I61" s="18" t="n">
        <v>473.85939567</v>
      </c>
      <c r="J61" s="20" t="n">
        <v>3.69450907</v>
      </c>
      <c r="K61" s="18" t="s">
        <v>404</v>
      </c>
      <c r="L61" s="20" t="s">
        <v>404</v>
      </c>
      <c r="M61" s="18" t="s">
        <v>404</v>
      </c>
      <c r="N61" s="20" t="s">
        <v>404</v>
      </c>
      <c r="O61" s="18" t="s">
        <v>404</v>
      </c>
      <c r="P61" s="20" t="s">
        <v>404</v>
      </c>
      <c r="Q61" s="18" t="s">
        <v>404</v>
      </c>
      <c r="R61" s="20" t="s">
        <v>404</v>
      </c>
      <c r="S61" s="18" t="n">
        <v>438.61340245</v>
      </c>
      <c r="T61" s="20" t="n">
        <v>14.27602469</v>
      </c>
    </row>
    <row r="62" spans="1:20">
      <c r="A62" s="15" t="s">
        <v>459</v>
      </c>
      <c r="B62" s="17" t="n">
        <v>4476</v>
      </c>
      <c r="C62" s="18">
        <f>(0.0/B62*100)</f>
        <v/>
      </c>
      <c r="D62" s="19" t="n">
        <v>4476</v>
      </c>
      <c r="E62" s="18" t="n">
        <v>429.07246093</v>
      </c>
      <c r="F62" s="20" t="n">
        <v>13.50109594</v>
      </c>
      <c r="G62" s="18" t="n">
        <v>511.47650668</v>
      </c>
      <c r="H62" s="20" t="n">
        <v>1.46525253</v>
      </c>
      <c r="I62" s="18" t="n">
        <v>503.29102007</v>
      </c>
      <c r="J62" s="20" t="n">
        <v>2.80495184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346.85348573</v>
      </c>
      <c r="F63" s="20" t="n">
        <v>2.16864261</v>
      </c>
      <c r="G63" s="18" t="n">
        <v>342.82148962</v>
      </c>
      <c r="H63" s="20" t="n">
        <v>3.86969684</v>
      </c>
      <c r="I63" s="18" t="n">
        <v>359.29479469</v>
      </c>
      <c r="J63" s="20" t="n">
        <v>3.25291715</v>
      </c>
      <c r="K63" s="18" t="s">
        <v>404</v>
      </c>
      <c r="L63" s="20" t="s">
        <v>404</v>
      </c>
      <c r="M63" s="18" t="s">
        <v>404</v>
      </c>
      <c r="N63" s="20" t="s">
        <v>404</v>
      </c>
      <c r="O63" s="18" t="s">
        <v>404</v>
      </c>
      <c r="P63" s="20" t="s">
        <v>404</v>
      </c>
      <c r="Q63" s="18" t="n">
        <v>382.61332429</v>
      </c>
      <c r="R63" s="20" t="n">
        <v>16.92872325</v>
      </c>
      <c r="S63" s="18" t="n">
        <v>366.67803615</v>
      </c>
      <c r="T63" s="20" t="n">
        <v>5.28815617</v>
      </c>
    </row>
    <row r="64" spans="1:20">
      <c r="A64" s="15" t="s">
        <v>461</v>
      </c>
      <c r="B64" s="17" t="n">
        <v>3634</v>
      </c>
      <c r="C64" s="18">
        <f>(27.0/B64*100)</f>
        <v/>
      </c>
      <c r="D64" s="19" t="n">
        <v>3607</v>
      </c>
      <c r="E64" s="18" t="n">
        <v>427.4535113</v>
      </c>
      <c r="F64" s="20" t="n">
        <v>3.28233687</v>
      </c>
      <c r="G64" s="18" t="n">
        <v>470.77268311</v>
      </c>
      <c r="H64" s="20" t="n">
        <v>3.24544851</v>
      </c>
      <c r="I64" s="18" t="n">
        <v>440.93348941</v>
      </c>
      <c r="J64" s="20" t="n">
        <v>2.8668055</v>
      </c>
      <c r="K64" s="18" t="s">
        <v>404</v>
      </c>
      <c r="L64" s="20" t="s">
        <v>404</v>
      </c>
      <c r="M64" s="18" t="s">
        <v>404</v>
      </c>
      <c r="N64" s="20" t="s">
        <v>404</v>
      </c>
      <c r="O64" s="18" t="s">
        <v>404</v>
      </c>
      <c r="P64" s="20" t="s">
        <v>404</v>
      </c>
      <c r="Q64" s="18" t="n">
        <v>408.20922584</v>
      </c>
      <c r="R64" s="20" t="n">
        <v>12.79057844</v>
      </c>
      <c r="S64" s="18" t="n">
        <v>502.32847119</v>
      </c>
      <c r="T64" s="20" t="n">
        <v>9.569180360000001</v>
      </c>
    </row>
    <row r="65" spans="1:20">
      <c r="A65" s="15" t="s">
        <v>462</v>
      </c>
      <c r="B65" s="17" t="n">
        <v>5325</v>
      </c>
      <c r="C65" s="18">
        <f>(0.0/B65*100)</f>
        <v/>
      </c>
      <c r="D65" s="19" t="n">
        <v>5325</v>
      </c>
      <c r="E65" s="18" t="n">
        <v>418.58692535</v>
      </c>
      <c r="F65" s="20" t="n">
        <v>3.096242</v>
      </c>
      <c r="G65" s="18" t="n">
        <v>410.91857476</v>
      </c>
      <c r="H65" s="20" t="n">
        <v>8.15011486</v>
      </c>
      <c r="I65" s="18" t="n">
        <v>408.70617798</v>
      </c>
      <c r="J65" s="20" t="n">
        <v>9.600280010000001</v>
      </c>
      <c r="K65" s="18" t="s">
        <v>404</v>
      </c>
      <c r="L65" s="20" t="s">
        <v>404</v>
      </c>
      <c r="M65" s="18" t="s">
        <v>404</v>
      </c>
      <c r="N65" s="20" t="s">
        <v>404</v>
      </c>
      <c r="O65" s="18" t="n">
        <v>417.10216495</v>
      </c>
      <c r="P65" s="20" t="n">
        <v>14.59530293</v>
      </c>
      <c r="Q65" s="18" t="n">
        <v>467.66904286</v>
      </c>
      <c r="R65" s="20" t="n">
        <v>10.09119102</v>
      </c>
      <c r="S65" s="18" t="n">
        <v>395.72865144</v>
      </c>
      <c r="T65" s="20" t="n">
        <v>17.81804368</v>
      </c>
    </row>
    <row r="66" spans="1:20">
      <c r="A66" s="15" t="s">
        <v>463</v>
      </c>
      <c r="B66" s="17" t="n">
        <v>5665</v>
      </c>
      <c r="C66" s="18">
        <f>(0.0/B66*100)</f>
        <v/>
      </c>
      <c r="D66" s="19" t="n">
        <v>5665</v>
      </c>
      <c r="E66" s="18" t="n">
        <v>422.561752</v>
      </c>
      <c r="F66" s="20" t="n">
        <v>2.33407956</v>
      </c>
      <c r="G66" s="18" t="n">
        <v>410.82935311</v>
      </c>
      <c r="H66" s="20" t="n">
        <v>1.97046233</v>
      </c>
      <c r="I66" s="18" t="n">
        <v>477.12205959</v>
      </c>
      <c r="J66" s="20" t="n">
        <v>3.62865173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392.37043228</v>
      </c>
      <c r="F67" s="20" t="n">
        <v>8.39905313</v>
      </c>
      <c r="G67" s="18" t="n">
        <v>411.27918982</v>
      </c>
      <c r="H67" s="20" t="n">
        <v>7.45700262</v>
      </c>
      <c r="I67" s="18" t="n">
        <v>391.28686511</v>
      </c>
      <c r="J67" s="20" t="n">
        <v>4.73466277</v>
      </c>
      <c r="K67" s="18" t="s">
        <v>404</v>
      </c>
      <c r="L67" s="20" t="s">
        <v>404</v>
      </c>
      <c r="M67" s="18" t="s">
        <v>404</v>
      </c>
      <c r="N67" s="20" t="s">
        <v>404</v>
      </c>
      <c r="O67" s="18" t="s">
        <v>404</v>
      </c>
      <c r="P67" s="20" t="s">
        <v>404</v>
      </c>
      <c r="Q67" s="18" t="s">
        <v>404</v>
      </c>
      <c r="R67" s="20" t="s">
        <v>404</v>
      </c>
      <c r="S67" s="18" t="n">
        <v>396.43125935</v>
      </c>
      <c r="T67" s="20" t="n">
        <v>33.24457569</v>
      </c>
    </row>
    <row r="68" spans="1:20">
      <c r="A68" s="15" t="s">
        <v>465</v>
      </c>
      <c r="B68" s="17" t="n">
        <v>12083</v>
      </c>
      <c r="C68" s="18">
        <f>(0.0/B68*100)</f>
        <v/>
      </c>
      <c r="D68" s="19" t="n">
        <v>12083</v>
      </c>
      <c r="E68" s="18" t="n">
        <v>386.11858842</v>
      </c>
      <c r="F68" s="20" t="n">
        <v>1.27861293</v>
      </c>
      <c r="G68" s="18" t="n">
        <v>418.38635241</v>
      </c>
      <c r="H68" s="20" t="n">
        <v>1.60828809</v>
      </c>
      <c r="I68" s="18" t="n">
        <v>478.81020827</v>
      </c>
      <c r="J68" s="20" t="n">
        <v>4.98878544</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430.33060324</v>
      </c>
      <c r="F69" s="20" t="n">
        <v>7.02497757</v>
      </c>
      <c r="G69" s="18" t="n">
        <v>442.84737377</v>
      </c>
      <c r="H69" s="20" t="n">
        <v>7.02872874</v>
      </c>
      <c r="I69" s="18" t="n">
        <v>416.22795214</v>
      </c>
      <c r="J69" s="20" t="n">
        <v>13.22884086</v>
      </c>
      <c r="K69" s="18" t="s">
        <v>404</v>
      </c>
      <c r="L69" s="20" t="s">
        <v>404</v>
      </c>
      <c r="M69" s="18" t="s">
        <v>404</v>
      </c>
      <c r="N69" s="20" t="s">
        <v>404</v>
      </c>
      <c r="O69" s="18" t="s">
        <v>404</v>
      </c>
      <c r="P69" s="20" t="s">
        <v>404</v>
      </c>
      <c r="Q69" s="18" t="s">
        <v>404</v>
      </c>
      <c r="R69" s="20" t="s">
        <v>404</v>
      </c>
      <c r="S69" s="18" t="n">
        <v>371.05347576</v>
      </c>
      <c r="T69" s="20" t="n">
        <v>12.49067515</v>
      </c>
    </row>
    <row r="70" spans="1:20">
      <c r="A70" s="15" t="s">
        <v>467</v>
      </c>
      <c r="B70" s="17" t="n">
        <v>6036</v>
      </c>
      <c r="C70" s="18">
        <f>(0.0/B70*100)</f>
        <v/>
      </c>
      <c r="D70" s="19" t="n">
        <v>6036</v>
      </c>
      <c r="E70" s="18" t="n">
        <v>494.2536527</v>
      </c>
      <c r="F70" s="20" t="n">
        <v>4.0319478</v>
      </c>
      <c r="G70" s="18" t="n">
        <v>498.35291923</v>
      </c>
      <c r="H70" s="20" t="n">
        <v>5.00440267</v>
      </c>
      <c r="I70" s="18" t="n">
        <v>476.97250128</v>
      </c>
      <c r="J70" s="20" t="n">
        <v>12.88882722</v>
      </c>
      <c r="K70" s="18" t="s">
        <v>404</v>
      </c>
      <c r="L70" s="20" t="s">
        <v>404</v>
      </c>
      <c r="M70" s="18" t="s">
        <v>404</v>
      </c>
      <c r="N70" s="20" t="s">
        <v>404</v>
      </c>
      <c r="O70" s="18" t="s">
        <v>404</v>
      </c>
      <c r="P70" s="20" t="s">
        <v>404</v>
      </c>
      <c r="Q70" s="18" t="s">
        <v>404</v>
      </c>
      <c r="R70" s="20" t="s">
        <v>404</v>
      </c>
      <c r="S70" s="18" t="n">
        <v>497.59473846</v>
      </c>
      <c r="T70" s="20" t="n">
        <v>8.510625320000001</v>
      </c>
    </row>
    <row r="71" spans="1:20">
      <c r="A71" s="15" t="s">
        <v>468</v>
      </c>
      <c r="B71" s="17" t="n">
        <v>6115</v>
      </c>
      <c r="C71" s="18">
        <f>(0.0/B71*100)</f>
        <v/>
      </c>
      <c r="D71" s="19" t="n">
        <v>6115</v>
      </c>
      <c r="E71" s="18" t="n">
        <v>527.97696624</v>
      </c>
      <c r="F71" s="20" t="n">
        <v>2.575123</v>
      </c>
      <c r="G71" s="18" t="n">
        <v>543.08127028</v>
      </c>
      <c r="H71" s="20" t="n">
        <v>2.09728293</v>
      </c>
      <c r="I71" s="18" t="n">
        <v>528.70735773</v>
      </c>
      <c r="J71" s="20" t="n">
        <v>6.87779134</v>
      </c>
      <c r="K71" s="18" t="s">
        <v>404</v>
      </c>
      <c r="L71" s="20" t="s">
        <v>404</v>
      </c>
      <c r="M71" s="18" t="s">
        <v>404</v>
      </c>
      <c r="N71" s="20" t="s">
        <v>404</v>
      </c>
      <c r="O71" s="18" t="s">
        <v>404</v>
      </c>
      <c r="P71" s="20" t="s">
        <v>404</v>
      </c>
      <c r="Q71" s="18" t="s">
        <v>404</v>
      </c>
      <c r="R71" s="20" t="s">
        <v>404</v>
      </c>
      <c r="S71" s="18" t="n">
        <v>483.01772995</v>
      </c>
      <c r="T71" s="20" t="n">
        <v>11.499646</v>
      </c>
    </row>
    <row r="72" spans="1:20">
      <c r="A72" s="15" t="s">
        <v>469</v>
      </c>
      <c r="B72" s="17" t="n">
        <v>7708</v>
      </c>
      <c r="C72" s="18">
        <f>(0.0/B72*100)</f>
        <v/>
      </c>
      <c r="D72" s="19" t="n">
        <v>7708</v>
      </c>
      <c r="E72" s="18" t="n">
        <v>500.12265482</v>
      </c>
      <c r="F72" s="20" t="n">
        <v>6.94948202</v>
      </c>
      <c r="G72" s="18" t="n">
        <v>507.4873517</v>
      </c>
      <c r="H72" s="20" t="n">
        <v>4.2436161</v>
      </c>
      <c r="I72" s="18" t="n">
        <v>475.52727742</v>
      </c>
      <c r="J72" s="20" t="n">
        <v>7.4146818</v>
      </c>
      <c r="K72" s="18" t="s">
        <v>404</v>
      </c>
      <c r="L72" s="20" t="s">
        <v>404</v>
      </c>
      <c r="M72" s="18" t="s">
        <v>404</v>
      </c>
      <c r="N72" s="20" t="s">
        <v>404</v>
      </c>
      <c r="O72" s="18" t="s">
        <v>404</v>
      </c>
      <c r="P72" s="20" t="s">
        <v>404</v>
      </c>
      <c r="Q72" s="18" t="s">
        <v>404</v>
      </c>
      <c r="R72" s="20" t="s">
        <v>404</v>
      </c>
      <c r="S72" s="18" t="n">
        <v>493.08130482</v>
      </c>
      <c r="T72" s="20" t="n">
        <v>43.70092921</v>
      </c>
    </row>
    <row r="73" spans="1:20">
      <c r="A73" s="15" t="s">
        <v>470</v>
      </c>
      <c r="B73" s="17" t="n">
        <v>8249</v>
      </c>
      <c r="C73" s="18">
        <f>(0.0/B73*100)</f>
        <v/>
      </c>
      <c r="D73" s="19" t="n">
        <v>8249</v>
      </c>
      <c r="E73" s="18" t="n">
        <v>410.7756532</v>
      </c>
      <c r="F73" s="20" t="n">
        <v>6.09398019</v>
      </c>
      <c r="G73" s="18" t="n">
        <v>408.86746751</v>
      </c>
      <c r="H73" s="20" t="n">
        <v>5.02535795</v>
      </c>
      <c r="I73" s="18" t="n">
        <v>395.62021781</v>
      </c>
      <c r="J73" s="20" t="n">
        <v>11.38704246</v>
      </c>
      <c r="K73" s="18" t="s">
        <v>404</v>
      </c>
      <c r="L73" s="20" t="s">
        <v>404</v>
      </c>
      <c r="M73" s="18" t="s">
        <v>404</v>
      </c>
      <c r="N73" s="20" t="s">
        <v>404</v>
      </c>
      <c r="O73" s="18" t="s">
        <v>404</v>
      </c>
      <c r="P73" s="20" t="s">
        <v>404</v>
      </c>
      <c r="Q73" s="18" t="s">
        <v>404</v>
      </c>
      <c r="R73" s="20" t="s">
        <v>404</v>
      </c>
      <c r="S73" s="18" t="n">
        <v>417.46222061</v>
      </c>
      <c r="T73" s="20" t="n">
        <v>17.47624817</v>
      </c>
    </row>
    <row r="74" spans="1:20">
      <c r="A74" s="15" t="s">
        <v>471</v>
      </c>
      <c r="B74" s="17" t="n">
        <v>4692</v>
      </c>
      <c r="C74" s="18">
        <f>(484.0/B74*100)</f>
        <v/>
      </c>
      <c r="D74" s="19" t="n">
        <v>4208</v>
      </c>
      <c r="E74" s="18" t="n">
        <v>417.87014913</v>
      </c>
      <c r="F74" s="20" t="n">
        <v>2.36062444</v>
      </c>
      <c r="G74" s="18" t="n">
        <v>437.22741827</v>
      </c>
      <c r="H74" s="20" t="n">
        <v>2.81576869</v>
      </c>
      <c r="I74" s="18" t="n">
        <v>418.63630116</v>
      </c>
      <c r="J74" s="20" t="n">
        <v>3.070587</v>
      </c>
      <c r="K74" s="18" t="s">
        <v>404</v>
      </c>
      <c r="L74" s="20" t="s">
        <v>404</v>
      </c>
      <c r="M74" s="18" t="s">
        <v>404</v>
      </c>
      <c r="N74" s="20" t="s">
        <v>404</v>
      </c>
      <c r="O74" s="18" t="s">
        <v>404</v>
      </c>
      <c r="P74" s="20" t="s">
        <v>404</v>
      </c>
      <c r="Q74" s="18" t="n">
        <v>440.2414301</v>
      </c>
      <c r="R74" s="20" t="n">
        <v>8.699859780000001</v>
      </c>
      <c r="S74" s="18" t="n">
        <v>233.1186509</v>
      </c>
      <c r="T74" s="20" t="n">
        <v>16.4146665</v>
      </c>
    </row>
    <row r="75" spans="1:20">
      <c r="A75" s="15" t="s">
        <v>472</v>
      </c>
      <c r="B75" s="17" t="n">
        <v>5375</v>
      </c>
      <c r="C75" s="18">
        <f>(483.0/B75*100)</f>
        <v/>
      </c>
      <c r="D75" s="19" t="n">
        <v>4892</v>
      </c>
      <c r="E75" s="18" t="n">
        <v>364.24804178</v>
      </c>
      <c r="F75" s="20" t="n">
        <v>4.47404318</v>
      </c>
      <c r="G75" s="18" t="n">
        <v>348.2717951</v>
      </c>
      <c r="H75" s="20" t="n">
        <v>19.53096134</v>
      </c>
      <c r="I75" s="18" t="n">
        <v>358.7428957</v>
      </c>
      <c r="J75" s="20" t="n">
        <v>11.85731594</v>
      </c>
      <c r="K75" s="18" t="s">
        <v>404</v>
      </c>
      <c r="L75" s="20" t="s">
        <v>404</v>
      </c>
      <c r="M75" s="18" t="s">
        <v>404</v>
      </c>
      <c r="N75" s="20" t="s">
        <v>404</v>
      </c>
      <c r="O75" s="18" t="s">
        <v>404</v>
      </c>
      <c r="P75" s="20" t="s">
        <v>404</v>
      </c>
      <c r="Q75" s="18" t="s">
        <v>404</v>
      </c>
      <c r="R75" s="20" t="s">
        <v>404</v>
      </c>
      <c r="S75" s="18" t="n">
        <v>356.41228638</v>
      </c>
      <c r="T75" s="20" t="n">
        <v>16.40696605</v>
      </c>
    </row>
    <row r="76" spans="1:20">
      <c r="A76" s="15" t="s">
        <v>473</v>
      </c>
      <c r="B76" s="17" t="n">
        <v>14167</v>
      </c>
      <c r="C76" s="18">
        <f>(1400.0/B76*100)</f>
        <v/>
      </c>
      <c r="D76" s="19" t="n">
        <v>12767</v>
      </c>
      <c r="E76" s="18" t="n">
        <v>404.27452336</v>
      </c>
      <c r="F76" s="20" t="n">
        <v>4.36510694</v>
      </c>
      <c r="G76" s="18" t="n">
        <v>469.93371448</v>
      </c>
      <c r="H76" s="20" t="n">
        <v>5.32453233</v>
      </c>
      <c r="I76" s="18" t="n">
        <v>448.10611851</v>
      </c>
      <c r="J76" s="20" t="n">
        <v>24.30915361</v>
      </c>
      <c r="K76" s="18" t="s">
        <v>404</v>
      </c>
      <c r="L76" s="20" t="s">
        <v>404</v>
      </c>
      <c r="M76" s="18" t="s">
        <v>404</v>
      </c>
      <c r="N76" s="20" t="s">
        <v>404</v>
      </c>
      <c r="O76" s="18" t="s">
        <v>404</v>
      </c>
      <c r="P76" s="20" t="s">
        <v>404</v>
      </c>
      <c r="Q76" s="18" t="s">
        <v>404</v>
      </c>
      <c r="R76" s="20" t="s">
        <v>404</v>
      </c>
      <c r="S76" s="18" t="n">
        <v>436.09829341</v>
      </c>
      <c r="T76" s="20" t="n">
        <v>8.29447246</v>
      </c>
    </row>
    <row r="77" spans="1:20">
      <c r="A77" s="15" t="s">
        <v>474</v>
      </c>
      <c r="B77" s="17" t="n">
        <v>6062</v>
      </c>
      <c r="C77" s="18">
        <f>(0.0/B77*100)</f>
        <v/>
      </c>
      <c r="D77" s="19" t="n">
        <v>6062</v>
      </c>
      <c r="E77" s="18" t="n">
        <v>422.43147084</v>
      </c>
      <c r="F77" s="20" t="n">
        <v>7.95290759</v>
      </c>
      <c r="G77" s="18" t="n">
        <v>444.46033303</v>
      </c>
      <c r="H77" s="20" t="n">
        <v>9.51210013</v>
      </c>
      <c r="I77" s="18" t="n">
        <v>439.09949759</v>
      </c>
      <c r="J77" s="20" t="n">
        <v>3.75926294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487.61228837</v>
      </c>
      <c r="F78" s="20" t="n">
        <v>5.63686139</v>
      </c>
      <c r="G78" s="18" t="n">
        <v>496.18324953</v>
      </c>
      <c r="H78" s="20" t="n">
        <v>7.1819501</v>
      </c>
      <c r="I78" s="18" t="n">
        <v>467.98247246</v>
      </c>
      <c r="J78" s="20" t="n">
        <v>8.771927209999999</v>
      </c>
      <c r="K78" s="18" t="s">
        <v>404</v>
      </c>
      <c r="L78" s="20" t="s">
        <v>404</v>
      </c>
      <c r="M78" s="18" t="s">
        <v>404</v>
      </c>
      <c r="N78" s="20" t="s">
        <v>404</v>
      </c>
      <c r="O78" s="18" t="s">
        <v>404</v>
      </c>
      <c r="P78" s="20" t="s">
        <v>404</v>
      </c>
      <c r="Q78" s="18" t="s">
        <v>404</v>
      </c>
      <c r="R78" s="20" t="s">
        <v>404</v>
      </c>
      <c r="S78" s="18" t="n">
        <v>446.52859687</v>
      </c>
      <c r="T78" s="20" t="n">
        <v>8.54895863</v>
      </c>
    </row>
    <row customHeight="1" ht="25" r="79" spans="1:20">
      <c r="A79" s="15" t="s">
        <v>476</v>
      </c>
      <c r="B79" s="17" t="n">
        <v>1657</v>
      </c>
      <c r="C79" s="18">
        <f>(21.0/B79*100)</f>
        <v/>
      </c>
      <c r="D79" s="19" t="n">
        <v>1636</v>
      </c>
      <c r="E79" s="18" t="n">
        <v>443.50591936</v>
      </c>
      <c r="F79" s="20" t="n">
        <v>16.05683466</v>
      </c>
      <c r="G79" s="18" t="n">
        <v>497.45229136</v>
      </c>
      <c r="H79" s="20" t="n">
        <v>11.94253469</v>
      </c>
      <c r="I79" s="18" t="n">
        <v>477.23282695</v>
      </c>
      <c r="J79" s="20" t="n">
        <v>13.1331848</v>
      </c>
      <c r="K79" s="18" t="s">
        <v>404</v>
      </c>
      <c r="L79" s="20" t="s">
        <v>404</v>
      </c>
      <c r="M79" s="18" t="s">
        <v>404</v>
      </c>
      <c r="N79" s="20" t="s">
        <v>404</v>
      </c>
      <c r="O79" s="18" t="s">
        <v>404</v>
      </c>
      <c r="P79" s="20" t="s">
        <v>404</v>
      </c>
      <c r="Q79" s="18" t="s">
        <v>404</v>
      </c>
      <c r="R79" s="20" t="s">
        <v>404</v>
      </c>
      <c r="S79" s="18" t="n">
        <v>379.35984192</v>
      </c>
      <c r="T79" s="20" t="n">
        <v>27.70886707</v>
      </c>
    </row>
    <row r="80" spans="1:20">
      <c r="A80" s="15" t="s">
        <v>477</v>
      </c>
      <c r="B80" s="17" t="n">
        <v>7841</v>
      </c>
      <c r="C80" s="18">
        <f>(0.0/B80*100)</f>
        <v/>
      </c>
      <c r="D80" s="19" t="n">
        <v>7841</v>
      </c>
      <c r="E80" s="18" t="n">
        <v>427.45671082</v>
      </c>
      <c r="F80" s="20" t="n">
        <v>4.12604003</v>
      </c>
      <c r="G80" s="18" t="n">
        <v>423.55139826</v>
      </c>
      <c r="H80" s="20" t="n">
        <v>6.813873</v>
      </c>
      <c r="I80" s="18" t="n">
        <v>445.60435031</v>
      </c>
      <c r="J80" s="20" t="n">
        <v>23.69373422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426.69651496</v>
      </c>
      <c r="F81" s="20" t="n">
        <v>3.64185546</v>
      </c>
      <c r="G81" s="18" t="n">
        <v>441.3855051</v>
      </c>
      <c r="H81" s="20" t="n">
        <v>8.08004517</v>
      </c>
      <c r="I81" s="18" t="n">
        <v>408.69835508</v>
      </c>
      <c r="J81" s="20" t="n">
        <v>11.23523818</v>
      </c>
      <c r="K81" s="18" t="s">
        <v>404</v>
      </c>
      <c r="L81" s="20" t="s">
        <v>404</v>
      </c>
      <c r="M81" s="18" t="s">
        <v>404</v>
      </c>
      <c r="N81" s="20" t="s">
        <v>404</v>
      </c>
      <c r="O81" s="18" t="s">
        <v>404</v>
      </c>
      <c r="P81" s="20" t="s">
        <v>404</v>
      </c>
      <c r="Q81" s="18" t="s">
        <v>404</v>
      </c>
      <c r="R81" s="20" t="s">
        <v>404</v>
      </c>
      <c r="S81" s="18" t="n">
        <v>505.675185</v>
      </c>
      <c r="T81" s="20" t="n">
        <v>7.77493105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688</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497.90071653</v>
      </c>
      <c r="F7" s="20" t="n">
        <v>3.39065544</v>
      </c>
      <c r="G7" s="18" t="n">
        <v>512.63903152</v>
      </c>
      <c r="H7" s="20" t="n">
        <v>2.86613749</v>
      </c>
      <c r="I7" s="18" t="n">
        <v>491.39399136</v>
      </c>
      <c r="J7" s="20" t="n">
        <v>8.491524869999999</v>
      </c>
      <c r="K7" s="18" t="n">
        <v>497.83226861</v>
      </c>
      <c r="L7" s="20" t="n">
        <v>6.91629804</v>
      </c>
      <c r="M7" s="18" t="s">
        <v>404</v>
      </c>
      <c r="N7" s="20" t="s">
        <v>404</v>
      </c>
      <c r="O7" s="18" t="s">
        <v>404</v>
      </c>
      <c r="P7" s="20" t="s">
        <v>404</v>
      </c>
      <c r="Q7" s="18" t="s">
        <v>404</v>
      </c>
      <c r="R7" s="20" t="s">
        <v>404</v>
      </c>
      <c r="S7" s="18" t="n">
        <v>494.72538609</v>
      </c>
      <c r="T7" s="20" t="n">
        <v>20.00480248</v>
      </c>
    </row>
    <row r="8" spans="1:20">
      <c r="A8" s="15" t="s">
        <v>405</v>
      </c>
      <c r="B8" s="17" t="n">
        <v>7007</v>
      </c>
      <c r="C8" s="18">
        <f>(0.0/B8*100)</f>
        <v/>
      </c>
      <c r="D8" s="19" t="n">
        <v>7007</v>
      </c>
      <c r="E8" s="18" t="n">
        <v>477.92888105</v>
      </c>
      <c r="F8" s="20" t="n">
        <v>7.26576663</v>
      </c>
      <c r="G8" s="18" t="n">
        <v>494.69152659</v>
      </c>
      <c r="H8" s="20" t="n">
        <v>6.71026236</v>
      </c>
      <c r="I8" s="18" t="n">
        <v>464.68048626</v>
      </c>
      <c r="J8" s="20" t="n">
        <v>12.07226608</v>
      </c>
      <c r="K8" s="18" t="n">
        <v>497.16772588</v>
      </c>
      <c r="L8" s="20" t="n">
        <v>12.15271652</v>
      </c>
      <c r="M8" s="18" t="s">
        <v>404</v>
      </c>
      <c r="N8" s="20" t="s">
        <v>404</v>
      </c>
      <c r="O8" s="18" t="s">
        <v>404</v>
      </c>
      <c r="P8" s="20" t="s">
        <v>404</v>
      </c>
      <c r="Q8" s="18" t="s">
        <v>404</v>
      </c>
      <c r="R8" s="20" t="s">
        <v>404</v>
      </c>
      <c r="S8" s="18" t="n">
        <v>500.76660913</v>
      </c>
      <c r="T8" s="20" t="n">
        <v>18.50796554</v>
      </c>
    </row>
    <row r="9" spans="1:20">
      <c r="A9" s="15" t="s">
        <v>406</v>
      </c>
      <c r="B9" s="17" t="n">
        <v>9651</v>
      </c>
      <c r="C9" s="18">
        <f>(200.0/B9*100)</f>
        <v/>
      </c>
      <c r="D9" s="19" t="n">
        <v>9451</v>
      </c>
      <c r="E9" s="18" t="n">
        <v>499.52074464</v>
      </c>
      <c r="F9" s="20" t="n">
        <v>4.89653621</v>
      </c>
      <c r="G9" s="18" t="n">
        <v>515.07055347</v>
      </c>
      <c r="H9" s="20" t="n">
        <v>7.61938108</v>
      </c>
      <c r="I9" s="18" t="n">
        <v>472.3038561</v>
      </c>
      <c r="J9" s="20" t="n">
        <v>15.97478736</v>
      </c>
      <c r="K9" s="18" t="n">
        <v>518.86390438</v>
      </c>
      <c r="L9" s="20" t="n">
        <v>17.22367668</v>
      </c>
      <c r="M9" s="18" t="s">
        <v>404</v>
      </c>
      <c r="N9" s="20" t="s">
        <v>404</v>
      </c>
      <c r="O9" s="18" t="s">
        <v>404</v>
      </c>
      <c r="P9" s="20" t="s">
        <v>404</v>
      </c>
      <c r="Q9" s="18" t="s">
        <v>404</v>
      </c>
      <c r="R9" s="20" t="s">
        <v>404</v>
      </c>
      <c r="S9" s="18" t="n">
        <v>487.15612896</v>
      </c>
      <c r="T9" s="20" t="n">
        <v>8.541465820000001</v>
      </c>
    </row>
    <row r="10" spans="1:20">
      <c r="A10" s="15" t="s">
        <v>407</v>
      </c>
      <c r="B10" s="17" t="n">
        <v>20058</v>
      </c>
      <c r="C10" s="18">
        <f>(3112.0/B10*100)</f>
        <v/>
      </c>
      <c r="D10" s="19" t="n">
        <v>16946</v>
      </c>
      <c r="E10" s="18" t="n">
        <v>529.1272509200001</v>
      </c>
      <c r="F10" s="20" t="n">
        <v>4.24142102</v>
      </c>
      <c r="G10" s="18" t="n">
        <v>528.0493164</v>
      </c>
      <c r="H10" s="20" t="n">
        <v>4.09437415</v>
      </c>
      <c r="I10" s="18" t="n">
        <v>523.01436998</v>
      </c>
      <c r="J10" s="20" t="n">
        <v>5.90618123</v>
      </c>
      <c r="K10" s="18" t="n">
        <v>528.38159217</v>
      </c>
      <c r="L10" s="20" t="n">
        <v>6.05715618</v>
      </c>
      <c r="M10" s="18" t="s">
        <v>404</v>
      </c>
      <c r="N10" s="20" t="s">
        <v>404</v>
      </c>
      <c r="O10" s="18" t="s">
        <v>404</v>
      </c>
      <c r="P10" s="20" t="s">
        <v>404</v>
      </c>
      <c r="Q10" s="18" t="s">
        <v>404</v>
      </c>
      <c r="R10" s="20" t="s">
        <v>404</v>
      </c>
      <c r="S10" s="18" t="n">
        <v>543.31350611</v>
      </c>
      <c r="T10" s="20" t="n">
        <v>14.59154477</v>
      </c>
    </row>
    <row r="11" spans="1:20">
      <c r="A11" s="15" t="s">
        <v>408</v>
      </c>
      <c r="B11" s="17" t="n">
        <v>7053</v>
      </c>
      <c r="C11" s="18">
        <f>(212.0/B11*100)</f>
        <v/>
      </c>
      <c r="D11" s="19" t="n">
        <v>6841</v>
      </c>
      <c r="E11" s="18" t="n">
        <v>466.16250864</v>
      </c>
      <c r="F11" s="20" t="n">
        <v>4.34987983</v>
      </c>
      <c r="G11" s="18" t="n">
        <v>491.83353975</v>
      </c>
      <c r="H11" s="20" t="n">
        <v>10.85151117</v>
      </c>
      <c r="I11" s="18" t="n">
        <v>438.04136276</v>
      </c>
      <c r="J11" s="20" t="n">
        <v>6.82324662</v>
      </c>
      <c r="K11" s="18" t="n">
        <v>431.39238644</v>
      </c>
      <c r="L11" s="20" t="n">
        <v>10.54855492</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483.33069586</v>
      </c>
      <c r="F12" s="20" t="n">
        <v>5.04949447</v>
      </c>
      <c r="G12" s="18" t="n">
        <v>494.36010888</v>
      </c>
      <c r="H12" s="20" t="n">
        <v>4.85892161</v>
      </c>
      <c r="I12" s="18" t="n">
        <v>470.23532081</v>
      </c>
      <c r="J12" s="20" t="n">
        <v>15.16836734</v>
      </c>
      <c r="K12" s="18" t="n">
        <v>460.09739735</v>
      </c>
      <c r="L12" s="20" t="n">
        <v>20.20719698</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498.76895816</v>
      </c>
      <c r="F13" s="20" t="n">
        <v>3.27972898</v>
      </c>
      <c r="G13" s="18" t="n">
        <v>498.27016395</v>
      </c>
      <c r="H13" s="20" t="n">
        <v>7.05132858</v>
      </c>
      <c r="I13" s="18" t="n">
        <v>495.33280465</v>
      </c>
      <c r="J13" s="20" t="n">
        <v>8.54422694</v>
      </c>
      <c r="K13" s="18" t="n">
        <v>505.56437195</v>
      </c>
      <c r="L13" s="20" t="n">
        <v>5.29914237</v>
      </c>
      <c r="M13" s="18" t="s">
        <v>404</v>
      </c>
      <c r="N13" s="20" t="s">
        <v>404</v>
      </c>
      <c r="O13" s="18" t="s">
        <v>404</v>
      </c>
      <c r="P13" s="20" t="s">
        <v>404</v>
      </c>
      <c r="Q13" s="18" t="s">
        <v>404</v>
      </c>
      <c r="R13" s="20" t="s">
        <v>404</v>
      </c>
      <c r="S13" s="18" t="n">
        <v>513.12582293</v>
      </c>
      <c r="T13" s="20" t="n">
        <v>22.29924473</v>
      </c>
    </row>
    <row r="14" spans="1:20">
      <c r="A14" s="15" t="s">
        <v>411</v>
      </c>
      <c r="B14" s="17" t="n">
        <v>5587</v>
      </c>
      <c r="C14" s="18">
        <f>(0.0/B14*100)</f>
        <v/>
      </c>
      <c r="D14" s="19" t="n">
        <v>5587</v>
      </c>
      <c r="E14" s="18" t="n">
        <v>518.6764782499999</v>
      </c>
      <c r="F14" s="20" t="n">
        <v>2.6477593</v>
      </c>
      <c r="G14" s="18" t="n">
        <v>521.46879539</v>
      </c>
      <c r="H14" s="20" t="n">
        <v>4.45072419</v>
      </c>
      <c r="I14" s="18" t="n">
        <v>511.25102814</v>
      </c>
      <c r="J14" s="20" t="n">
        <v>11.78545165</v>
      </c>
      <c r="K14" s="18" t="n">
        <v>530.37081083</v>
      </c>
      <c r="L14" s="20" t="n">
        <v>12.32035483</v>
      </c>
      <c r="M14" s="18" t="s">
        <v>404</v>
      </c>
      <c r="N14" s="20" t="s">
        <v>404</v>
      </c>
      <c r="O14" s="18" t="s">
        <v>404</v>
      </c>
      <c r="P14" s="20" t="s">
        <v>404</v>
      </c>
      <c r="Q14" s="18" t="s">
        <v>404</v>
      </c>
      <c r="R14" s="20" t="s">
        <v>404</v>
      </c>
      <c r="S14" s="18" t="n">
        <v>497.55007548</v>
      </c>
      <c r="T14" s="20" t="n">
        <v>31.05553883</v>
      </c>
    </row>
    <row r="15" spans="1:20">
      <c r="A15" s="15" t="s">
        <v>412</v>
      </c>
      <c r="B15" s="17" t="n">
        <v>5882</v>
      </c>
      <c r="C15" s="18">
        <f>(0.0/B15*100)</f>
        <v/>
      </c>
      <c r="D15" s="19" t="n">
        <v>5882</v>
      </c>
      <c r="E15" s="18" t="n">
        <v>517.91289932</v>
      </c>
      <c r="F15" s="20" t="n">
        <v>5.32165355</v>
      </c>
      <c r="G15" s="18" t="n">
        <v>528.4958785600001</v>
      </c>
      <c r="H15" s="20" t="n">
        <v>3.18245206</v>
      </c>
      <c r="I15" s="18" t="n">
        <v>518.49322015</v>
      </c>
      <c r="J15" s="20" t="n">
        <v>8.890594330000001</v>
      </c>
      <c r="K15" s="18" t="n">
        <v>536.99590598</v>
      </c>
      <c r="L15" s="20" t="n">
        <v>12.23100215</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489.79938734</v>
      </c>
      <c r="F16" s="20" t="n">
        <v>15.23071811</v>
      </c>
      <c r="G16" s="18" t="n">
        <v>510.00134042</v>
      </c>
      <c r="H16" s="20" t="n">
        <v>8.30404768</v>
      </c>
      <c r="I16" s="18" t="n">
        <v>487.94856516</v>
      </c>
      <c r="J16" s="20" t="n">
        <v>9.885480230000001</v>
      </c>
      <c r="K16" s="18" t="n">
        <v>511.14014262</v>
      </c>
      <c r="L16" s="20" t="n">
        <v>7.5763418</v>
      </c>
      <c r="M16" s="18" t="s">
        <v>404</v>
      </c>
      <c r="N16" s="20" t="s">
        <v>404</v>
      </c>
      <c r="O16" s="18" t="s">
        <v>404</v>
      </c>
      <c r="P16" s="20" t="s">
        <v>404</v>
      </c>
      <c r="Q16" s="18" t="s">
        <v>404</v>
      </c>
      <c r="R16" s="20" t="s">
        <v>404</v>
      </c>
      <c r="S16" s="18" t="n">
        <v>520.6312188000001</v>
      </c>
      <c r="T16" s="20" t="n">
        <v>45.66127202</v>
      </c>
    </row>
    <row r="17" spans="1:20">
      <c r="A17" s="15" t="s">
        <v>414</v>
      </c>
      <c r="B17" s="17" t="n">
        <v>6504</v>
      </c>
      <c r="C17" s="18">
        <f>(1325.0/B17*100)</f>
        <v/>
      </c>
      <c r="D17" s="19" t="n">
        <v>5179</v>
      </c>
      <c r="E17" s="18" t="n">
        <v>508.59292598</v>
      </c>
      <c r="F17" s="20" t="n">
        <v>7.88253306</v>
      </c>
      <c r="G17" s="18" t="n">
        <v>511.65652487</v>
      </c>
      <c r="H17" s="20" t="n">
        <v>10.57188306</v>
      </c>
      <c r="I17" s="18" t="n">
        <v>507.5936263</v>
      </c>
      <c r="J17" s="20" t="n">
        <v>10.02122737</v>
      </c>
      <c r="K17" s="18" t="n">
        <v>515.33448544</v>
      </c>
      <c r="L17" s="20" t="n">
        <v>11.54528942</v>
      </c>
      <c r="M17" s="18" t="s">
        <v>404</v>
      </c>
      <c r="N17" s="20" t="s">
        <v>404</v>
      </c>
      <c r="O17" s="18" t="s">
        <v>404</v>
      </c>
      <c r="P17" s="20" t="s">
        <v>404</v>
      </c>
      <c r="Q17" s="18" t="s">
        <v>404</v>
      </c>
      <c r="R17" s="20" t="s">
        <v>404</v>
      </c>
      <c r="S17" s="18" t="n">
        <v>489.73566722</v>
      </c>
      <c r="T17" s="20" t="n">
        <v>9.405070719999999</v>
      </c>
    </row>
    <row r="18" spans="1:20">
      <c r="A18" s="15" t="s">
        <v>415</v>
      </c>
      <c r="B18" s="17" t="n">
        <v>5532</v>
      </c>
      <c r="C18" s="18">
        <f>(0.0/B18*100)</f>
        <v/>
      </c>
      <c r="D18" s="19" t="n">
        <v>5532</v>
      </c>
      <c r="E18" s="18" t="n">
        <v>483.12988006</v>
      </c>
      <c r="F18" s="20" t="n">
        <v>9.025039270000001</v>
      </c>
      <c r="G18" s="18" t="n">
        <v>467.69685742</v>
      </c>
      <c r="H18" s="20" t="n">
        <v>9.3025035</v>
      </c>
      <c r="I18" s="18" t="n">
        <v>467.67925462</v>
      </c>
      <c r="J18" s="20" t="n">
        <v>8.531575760000001</v>
      </c>
      <c r="K18" s="18" t="n">
        <v>449.83304494</v>
      </c>
      <c r="L18" s="20" t="n">
        <v>11.33678442</v>
      </c>
      <c r="M18" s="18" t="s">
        <v>404</v>
      </c>
      <c r="N18" s="20" t="s">
        <v>404</v>
      </c>
      <c r="O18" s="18" t="s">
        <v>404</v>
      </c>
      <c r="P18" s="20" t="s">
        <v>404</v>
      </c>
      <c r="Q18" s="18" t="s">
        <v>404</v>
      </c>
      <c r="R18" s="20" t="s">
        <v>404</v>
      </c>
      <c r="S18" s="18" t="n">
        <v>459.84551064</v>
      </c>
      <c r="T18" s="20" t="n">
        <v>25.70396642</v>
      </c>
    </row>
    <row r="19" spans="1:20">
      <c r="A19" s="15" t="s">
        <v>416</v>
      </c>
      <c r="B19" s="17" t="n">
        <v>5658</v>
      </c>
      <c r="C19" s="18">
        <f>(327.0/B19*100)</f>
        <v/>
      </c>
      <c r="D19" s="19" t="n">
        <v>5331</v>
      </c>
      <c r="E19" s="18" t="n">
        <v>471.9688256</v>
      </c>
      <c r="F19" s="20" t="n">
        <v>7.33270577</v>
      </c>
      <c r="G19" s="18" t="n">
        <v>476.01099344</v>
      </c>
      <c r="H19" s="20" t="n">
        <v>7.69581191</v>
      </c>
      <c r="I19" s="18" t="n">
        <v>463.90749682</v>
      </c>
      <c r="J19" s="20" t="n">
        <v>12.97083058</v>
      </c>
      <c r="K19" s="18" t="n">
        <v>454.86204015</v>
      </c>
      <c r="L19" s="20" t="n">
        <v>16.69056938</v>
      </c>
      <c r="M19" s="18" t="s">
        <v>404</v>
      </c>
      <c r="N19" s="20" t="s">
        <v>404</v>
      </c>
      <c r="O19" s="18" t="s">
        <v>404</v>
      </c>
      <c r="P19" s="20" t="s">
        <v>404</v>
      </c>
      <c r="Q19" s="18" t="s">
        <v>404</v>
      </c>
      <c r="R19" s="20" t="s">
        <v>404</v>
      </c>
      <c r="S19" s="18" t="n">
        <v>474.34464448</v>
      </c>
      <c r="T19" s="20" t="n">
        <v>56.80440833</v>
      </c>
    </row>
    <row r="20" spans="1:20">
      <c r="A20" s="15" t="s">
        <v>417</v>
      </c>
      <c r="B20" s="17" t="n">
        <v>3371</v>
      </c>
      <c r="C20" s="18">
        <f>(24.0/B20*100)</f>
        <v/>
      </c>
      <c r="D20" s="19" t="n">
        <v>3347</v>
      </c>
      <c r="E20" s="18" t="n">
        <v>481.1951845</v>
      </c>
      <c r="F20" s="20" t="n">
        <v>2.35566167</v>
      </c>
      <c r="G20" s="18" t="n">
        <v>486.05041009</v>
      </c>
      <c r="H20" s="20" t="n">
        <v>3.68290029</v>
      </c>
      <c r="I20" s="18" t="n">
        <v>468.11394684</v>
      </c>
      <c r="J20" s="20" t="n">
        <v>6.96010182</v>
      </c>
      <c r="K20" s="18" t="n">
        <v>476.70925256</v>
      </c>
      <c r="L20" s="20" t="n">
        <v>11.93975373</v>
      </c>
      <c r="M20" s="18" t="s">
        <v>404</v>
      </c>
      <c r="N20" s="20" t="s">
        <v>404</v>
      </c>
      <c r="O20" s="18" t="s">
        <v>404</v>
      </c>
      <c r="P20" s="20" t="s">
        <v>404</v>
      </c>
      <c r="Q20" s="18" t="s">
        <v>404</v>
      </c>
      <c r="R20" s="20" t="s">
        <v>404</v>
      </c>
      <c r="S20" s="18" t="s">
        <v>404</v>
      </c>
      <c r="T20" s="20" t="s">
        <v>404</v>
      </c>
    </row>
    <row r="21" spans="1:20">
      <c r="A21" s="15" t="s">
        <v>418</v>
      </c>
      <c r="B21" s="17" t="n">
        <v>5741</v>
      </c>
      <c r="C21" s="18">
        <f>(0.0/B21*100)</f>
        <v/>
      </c>
      <c r="D21" s="19" t="n">
        <v>5741</v>
      </c>
      <c r="E21" s="18" t="n">
        <v>519.04316308</v>
      </c>
      <c r="F21" s="20" t="n">
        <v>5.34548364</v>
      </c>
      <c r="G21" s="18" t="n">
        <v>522.85971921</v>
      </c>
      <c r="H21" s="20" t="n">
        <v>4.07672042</v>
      </c>
      <c r="I21" s="18" t="n">
        <v>520.84197419</v>
      </c>
      <c r="J21" s="20" t="n">
        <v>5.28317434</v>
      </c>
      <c r="K21" s="18" t="n">
        <v>511.53940143</v>
      </c>
      <c r="L21" s="20" t="n">
        <v>7.28365803</v>
      </c>
      <c r="M21" s="18" t="s">
        <v>404</v>
      </c>
      <c r="N21" s="20" t="s">
        <v>404</v>
      </c>
      <c r="O21" s="18" t="s">
        <v>404</v>
      </c>
      <c r="P21" s="20" t="s">
        <v>404</v>
      </c>
      <c r="Q21" s="18" t="s">
        <v>404</v>
      </c>
      <c r="R21" s="20" t="s">
        <v>404</v>
      </c>
      <c r="S21" s="18" t="n">
        <v>545.4799275</v>
      </c>
      <c r="T21" s="20" t="n">
        <v>12.78099661</v>
      </c>
    </row>
    <row r="22" spans="1:20">
      <c r="A22" s="15" t="s">
        <v>419</v>
      </c>
      <c r="B22" s="17" t="n">
        <v>6598</v>
      </c>
      <c r="C22" s="18">
        <f>(0.0/B22*100)</f>
        <v/>
      </c>
      <c r="D22" s="19" t="n">
        <v>6598</v>
      </c>
      <c r="E22" s="18" t="n">
        <v>478.79747461</v>
      </c>
      <c r="F22" s="20" t="n">
        <v>5.59195148</v>
      </c>
      <c r="G22" s="18" t="n">
        <v>455.88143698</v>
      </c>
      <c r="H22" s="20" t="n">
        <v>15.94076435</v>
      </c>
      <c r="I22" s="18" t="n">
        <v>505.17952024</v>
      </c>
      <c r="J22" s="20" t="n">
        <v>27.05113323</v>
      </c>
      <c r="K22" s="18" t="n">
        <v>480.90470927</v>
      </c>
      <c r="L22" s="20" t="n">
        <v>20.0121434</v>
      </c>
      <c r="M22" s="18" t="s">
        <v>404</v>
      </c>
      <c r="N22" s="20" t="s">
        <v>404</v>
      </c>
      <c r="O22" s="18" t="s">
        <v>404</v>
      </c>
      <c r="P22" s="20" t="s">
        <v>404</v>
      </c>
      <c r="Q22" s="18" t="s">
        <v>404</v>
      </c>
      <c r="R22" s="20" t="s">
        <v>404</v>
      </c>
      <c r="S22" s="18" t="n">
        <v>548.50879919</v>
      </c>
      <c r="T22" s="20" t="n">
        <v>28.26167284</v>
      </c>
    </row>
    <row r="23" spans="1:20">
      <c r="A23" s="15" t="s">
        <v>420</v>
      </c>
      <c r="B23" s="17" t="n">
        <v>11583</v>
      </c>
      <c r="C23" s="18">
        <f>(3194.0/B23*100)</f>
        <v/>
      </c>
      <c r="D23" s="19" t="n">
        <v>8389</v>
      </c>
      <c r="E23" s="18" t="n">
        <v>474.06047405</v>
      </c>
      <c r="F23" s="20" t="n">
        <v>8.23678788</v>
      </c>
      <c r="G23" s="18" t="n">
        <v>495.61294331</v>
      </c>
      <c r="H23" s="20" t="n">
        <v>9.383101140000001</v>
      </c>
      <c r="I23" s="18" t="n">
        <v>496.57366914</v>
      </c>
      <c r="J23" s="20" t="n">
        <v>4.74715382</v>
      </c>
      <c r="K23" s="18" t="n">
        <v>477.45562379</v>
      </c>
      <c r="L23" s="20" t="n">
        <v>13.19195818</v>
      </c>
      <c r="M23" s="18" t="s">
        <v>404</v>
      </c>
      <c r="N23" s="20" t="s">
        <v>404</v>
      </c>
      <c r="O23" s="18" t="s">
        <v>404</v>
      </c>
      <c r="P23" s="20" t="s">
        <v>404</v>
      </c>
      <c r="Q23" s="18" t="s">
        <v>404</v>
      </c>
      <c r="R23" s="20" t="s">
        <v>404</v>
      </c>
      <c r="S23" s="18" t="n">
        <v>434.64665591</v>
      </c>
      <c r="T23" s="20" t="n">
        <v>16.44067616</v>
      </c>
    </row>
    <row r="24" spans="1:20">
      <c r="A24" s="15" t="s">
        <v>421</v>
      </c>
      <c r="B24" s="17" t="n">
        <v>6647</v>
      </c>
      <c r="C24" s="18">
        <f>(0.0/B24*100)</f>
        <v/>
      </c>
      <c r="D24" s="19" t="n">
        <v>6647</v>
      </c>
      <c r="E24" s="18" t="n">
        <v>511.93985228</v>
      </c>
      <c r="F24" s="20" t="n">
        <v>4.17579423</v>
      </c>
      <c r="G24" s="18" t="n">
        <v>534.61523766</v>
      </c>
      <c r="H24" s="20" t="n">
        <v>13.48579462</v>
      </c>
      <c r="I24" s="18" t="n">
        <v>521.49997917</v>
      </c>
      <c r="J24" s="20" t="n">
        <v>10.79881112</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517.9365895</v>
      </c>
      <c r="F25" s="20" t="n">
        <v>4.27654432</v>
      </c>
      <c r="G25" s="18" t="n">
        <v>532.67015731</v>
      </c>
      <c r="H25" s="20" t="n">
        <v>15.15993978</v>
      </c>
      <c r="I25" s="18" t="n">
        <v>504.48409358</v>
      </c>
      <c r="J25" s="20" t="n">
        <v>13.49645399</v>
      </c>
      <c r="K25" s="18" t="n">
        <v>507.70980786</v>
      </c>
      <c r="L25" s="20" t="n">
        <v>6.11664649</v>
      </c>
      <c r="M25" s="18" t="s">
        <v>404</v>
      </c>
      <c r="N25" s="20" t="s">
        <v>404</v>
      </c>
      <c r="O25" s="18" t="s">
        <v>404</v>
      </c>
      <c r="P25" s="20" t="s">
        <v>404</v>
      </c>
      <c r="Q25" s="18" t="s">
        <v>404</v>
      </c>
      <c r="R25" s="20" t="s">
        <v>404</v>
      </c>
      <c r="S25" s="18" t="n">
        <v>443.61538333</v>
      </c>
      <c r="T25" s="20" t="n">
        <v>8.140604529999999</v>
      </c>
    </row>
    <row r="26" spans="1:20">
      <c r="A26" s="15" t="s">
        <v>423</v>
      </c>
      <c r="B26" s="17" t="n">
        <v>4869</v>
      </c>
      <c r="C26" s="18">
        <f>(11.0/B26*100)</f>
        <v/>
      </c>
      <c r="D26" s="19" t="n">
        <v>4858</v>
      </c>
      <c r="E26" s="18" t="n">
        <v>484.42260067</v>
      </c>
      <c r="F26" s="20" t="n">
        <v>2.86237619</v>
      </c>
      <c r="G26" s="18" t="n">
        <v>493.5959981</v>
      </c>
      <c r="H26" s="20" t="n">
        <v>3.01728018</v>
      </c>
      <c r="I26" s="18" t="n">
        <v>475.60909369</v>
      </c>
      <c r="J26" s="20" t="n">
        <v>18.92101373</v>
      </c>
      <c r="K26" s="18" t="n">
        <v>473.51818791</v>
      </c>
      <c r="L26" s="20" t="n">
        <v>11.12980717</v>
      </c>
      <c r="M26" s="18" t="s">
        <v>404</v>
      </c>
      <c r="N26" s="20" t="s">
        <v>404</v>
      </c>
      <c r="O26" s="18" t="s">
        <v>404</v>
      </c>
      <c r="P26" s="20" t="s">
        <v>404</v>
      </c>
      <c r="Q26" s="18" t="s">
        <v>404</v>
      </c>
      <c r="R26" s="20" t="s">
        <v>404</v>
      </c>
      <c r="S26" s="18" t="n">
        <v>503.05172987</v>
      </c>
      <c r="T26" s="20" t="n">
        <v>18.22089155</v>
      </c>
    </row>
    <row r="27" spans="1:20">
      <c r="A27" s="15" t="s">
        <v>424</v>
      </c>
      <c r="B27" s="17" t="n">
        <v>5299</v>
      </c>
      <c r="C27" s="18">
        <f>(0.0/B27*100)</f>
        <v/>
      </c>
      <c r="D27" s="19" t="n">
        <v>5299</v>
      </c>
      <c r="E27" s="18" t="n">
        <v>497.2472431</v>
      </c>
      <c r="F27" s="20" t="n">
        <v>3.9379655</v>
      </c>
      <c r="G27" s="18" t="n">
        <v>491.56460235</v>
      </c>
      <c r="H27" s="20" t="n">
        <v>2.43886919</v>
      </c>
      <c r="I27" s="18" t="n">
        <v>464.47987206</v>
      </c>
      <c r="J27" s="20" t="n">
        <v>2.35987027</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423.91649631</v>
      </c>
      <c r="F28" s="20" t="n">
        <v>4.28095186</v>
      </c>
      <c r="G28" s="18" t="n">
        <v>431.66931108</v>
      </c>
      <c r="H28" s="20" t="n">
        <v>10.06339724</v>
      </c>
      <c r="I28" s="18" t="n">
        <v>419.29171108</v>
      </c>
      <c r="J28" s="20" t="n">
        <v>8.056046220000001</v>
      </c>
      <c r="K28" s="18" t="n">
        <v>419.23399559</v>
      </c>
      <c r="L28" s="20" t="n">
        <v>7.07069488</v>
      </c>
      <c r="M28" s="18" t="s">
        <v>404</v>
      </c>
      <c r="N28" s="20" t="s">
        <v>404</v>
      </c>
      <c r="O28" s="18" t="s">
        <v>404</v>
      </c>
      <c r="P28" s="20" t="s">
        <v>404</v>
      </c>
      <c r="Q28" s="18" t="s">
        <v>404</v>
      </c>
      <c r="R28" s="20" t="s">
        <v>404</v>
      </c>
      <c r="S28" s="18" t="n">
        <v>411.14936126</v>
      </c>
      <c r="T28" s="20" t="n">
        <v>9.431894850000001</v>
      </c>
    </row>
    <row r="29" spans="1:20">
      <c r="A29" s="15" t="s">
        <v>426</v>
      </c>
      <c r="B29" s="17" t="n">
        <v>5385</v>
      </c>
      <c r="C29" s="18">
        <f>(1123.0/B29*100)</f>
        <v/>
      </c>
      <c r="D29" s="19" t="n">
        <v>4262</v>
      </c>
      <c r="E29" s="18" t="n">
        <v>501.8685736</v>
      </c>
      <c r="F29" s="20" t="n">
        <v>7.96512613</v>
      </c>
      <c r="G29" s="18" t="n">
        <v>498.92532382</v>
      </c>
      <c r="H29" s="20" t="n">
        <v>15.65255613</v>
      </c>
      <c r="I29" s="18" t="n">
        <v>528.67845283</v>
      </c>
      <c r="J29" s="20" t="n">
        <v>31.79073122</v>
      </c>
      <c r="K29" s="18" t="n">
        <v>497.94391089</v>
      </c>
      <c r="L29" s="20" t="n">
        <v>11.01076431</v>
      </c>
      <c r="M29" s="18" t="s">
        <v>404</v>
      </c>
      <c r="N29" s="20" t="s">
        <v>404</v>
      </c>
      <c r="O29" s="18" t="s">
        <v>404</v>
      </c>
      <c r="P29" s="20" t="s">
        <v>404</v>
      </c>
      <c r="Q29" s="18" t="s">
        <v>404</v>
      </c>
      <c r="R29" s="20" t="s">
        <v>404</v>
      </c>
      <c r="S29" s="18" t="n">
        <v>534.00056863</v>
      </c>
      <c r="T29" s="20" t="n">
        <v>9.573672820000001</v>
      </c>
    </row>
    <row r="30" spans="1:20">
      <c r="A30" s="15" t="s">
        <v>427</v>
      </c>
      <c r="B30" s="17" t="n">
        <v>4520</v>
      </c>
      <c r="C30" s="18">
        <f>(1076.0/B30*100)</f>
        <v/>
      </c>
      <c r="D30" s="19" t="n">
        <v>3444</v>
      </c>
      <c r="E30" s="18" t="n">
        <v>510.45049903</v>
      </c>
      <c r="F30" s="20" t="n">
        <v>5.04190088</v>
      </c>
      <c r="G30" s="18" t="n">
        <v>518.12965816</v>
      </c>
      <c r="H30" s="20" t="n">
        <v>5.65894415</v>
      </c>
      <c r="I30" s="18" t="n">
        <v>479.65142944</v>
      </c>
      <c r="J30" s="20" t="n">
        <v>12.34956487</v>
      </c>
      <c r="K30" s="18" t="n">
        <v>503.10657357</v>
      </c>
      <c r="L30" s="20" t="n">
        <v>28.40532272</v>
      </c>
      <c r="M30" s="18" t="s">
        <v>404</v>
      </c>
      <c r="N30" s="20" t="s">
        <v>404</v>
      </c>
      <c r="O30" s="18" t="s">
        <v>404</v>
      </c>
      <c r="P30" s="20" t="s">
        <v>404</v>
      </c>
      <c r="Q30" s="18" t="s">
        <v>404</v>
      </c>
      <c r="R30" s="20" t="s">
        <v>404</v>
      </c>
      <c r="S30" s="18" t="n">
        <v>483.39254025</v>
      </c>
      <c r="T30" s="20" t="n">
        <v>5.78394609</v>
      </c>
    </row>
    <row r="31" spans="1:20">
      <c r="A31" s="15" t="s">
        <v>428</v>
      </c>
      <c r="B31" s="17" t="n">
        <v>5456</v>
      </c>
      <c r="C31" s="18">
        <f>(502.0/B31*100)</f>
        <v/>
      </c>
      <c r="D31" s="19" t="n">
        <v>4954</v>
      </c>
      <c r="E31" s="18" t="n">
        <v>514.79641943</v>
      </c>
      <c r="F31" s="20" t="n">
        <v>3.75906877</v>
      </c>
      <c r="G31" s="18" t="n">
        <v>521.26986619</v>
      </c>
      <c r="H31" s="20" t="n">
        <v>4.45327995</v>
      </c>
      <c r="I31" s="18" t="n">
        <v>501.88445474</v>
      </c>
      <c r="J31" s="20" t="n">
        <v>7.22182968</v>
      </c>
      <c r="K31" s="18" t="n">
        <v>508.32971128</v>
      </c>
      <c r="L31" s="20" t="n">
        <v>8.964380220000001</v>
      </c>
      <c r="M31" s="18" t="s">
        <v>404</v>
      </c>
      <c r="N31" s="20" t="s">
        <v>404</v>
      </c>
      <c r="O31" s="18" t="s">
        <v>404</v>
      </c>
      <c r="P31" s="20" t="s">
        <v>404</v>
      </c>
      <c r="Q31" s="18" t="s">
        <v>404</v>
      </c>
      <c r="R31" s="20" t="s">
        <v>404</v>
      </c>
      <c r="S31" s="18" t="n">
        <v>512.54233302</v>
      </c>
      <c r="T31" s="20" t="n">
        <v>15.50758369</v>
      </c>
    </row>
    <row r="32" spans="1:20">
      <c r="A32" s="15" t="s">
        <v>429</v>
      </c>
      <c r="B32" s="17" t="n">
        <v>4478</v>
      </c>
      <c r="C32" s="18">
        <f>(0.0/B32*100)</f>
        <v/>
      </c>
      <c r="D32" s="19" t="n">
        <v>4478</v>
      </c>
      <c r="E32" s="18" t="n">
        <v>505.16453579</v>
      </c>
      <c r="F32" s="20" t="n">
        <v>4.97751753</v>
      </c>
      <c r="G32" s="18" t="n">
        <v>506.40196122</v>
      </c>
      <c r="H32" s="20" t="n">
        <v>4.66426152</v>
      </c>
      <c r="I32" s="18" t="n">
        <v>504.58157979</v>
      </c>
      <c r="J32" s="20" t="n">
        <v>7.28650294</v>
      </c>
      <c r="K32" s="18" t="n">
        <v>538.03708553</v>
      </c>
      <c r="L32" s="20" t="n">
        <v>11.06818337</v>
      </c>
      <c r="M32" s="18" t="s">
        <v>404</v>
      </c>
      <c r="N32" s="20" t="s">
        <v>404</v>
      </c>
      <c r="O32" s="18" t="s">
        <v>404</v>
      </c>
      <c r="P32" s="20" t="s">
        <v>404</v>
      </c>
      <c r="Q32" s="18" t="s">
        <v>404</v>
      </c>
      <c r="R32" s="20" t="s">
        <v>404</v>
      </c>
      <c r="S32" s="18" t="n">
        <v>479.83274627</v>
      </c>
      <c r="T32" s="20" t="n">
        <v>8.80974805</v>
      </c>
    </row>
    <row r="33" spans="1:20">
      <c r="A33" s="15" t="s">
        <v>430</v>
      </c>
      <c r="B33" s="17" t="n">
        <v>7325</v>
      </c>
      <c r="C33" s="18">
        <f>(29.0/B33*100)</f>
        <v/>
      </c>
      <c r="D33" s="19" t="n">
        <v>7296</v>
      </c>
      <c r="E33" s="18" t="n">
        <v>493.0658042</v>
      </c>
      <c r="F33" s="20" t="n">
        <v>4.32157478</v>
      </c>
      <c r="G33" s="18" t="n">
        <v>515.64255633</v>
      </c>
      <c r="H33" s="20" t="n">
        <v>7.2287925</v>
      </c>
      <c r="I33" s="18" t="n">
        <v>491.81837173</v>
      </c>
      <c r="J33" s="20" t="n">
        <v>7.57561084</v>
      </c>
      <c r="K33" s="18" t="n">
        <v>481.00745143</v>
      </c>
      <c r="L33" s="20" t="n">
        <v>7.89786077</v>
      </c>
      <c r="M33" s="18" t="s">
        <v>404</v>
      </c>
      <c r="N33" s="20" t="s">
        <v>404</v>
      </c>
      <c r="O33" s="18" t="s">
        <v>404</v>
      </c>
      <c r="P33" s="20" t="s">
        <v>404</v>
      </c>
      <c r="Q33" s="18" t="s">
        <v>404</v>
      </c>
      <c r="R33" s="20" t="s">
        <v>404</v>
      </c>
      <c r="S33" s="18" t="n">
        <v>501.10193655</v>
      </c>
      <c r="T33" s="20" t="n">
        <v>25.5772092</v>
      </c>
    </row>
    <row r="34" spans="1:20">
      <c r="A34" s="15" t="s">
        <v>431</v>
      </c>
      <c r="B34" s="17" t="n">
        <v>6350</v>
      </c>
      <c r="C34" s="18">
        <f>(0.0/B34*100)</f>
        <v/>
      </c>
      <c r="D34" s="19" t="n">
        <v>6350</v>
      </c>
      <c r="E34" s="18" t="n">
        <v>450.50745426</v>
      </c>
      <c r="F34" s="20" t="n">
        <v>6.55508621</v>
      </c>
      <c r="G34" s="18" t="n">
        <v>453.84246449</v>
      </c>
      <c r="H34" s="20" t="n">
        <v>5.13347793</v>
      </c>
      <c r="I34" s="18" t="n">
        <v>451.68910009</v>
      </c>
      <c r="J34" s="20" t="n">
        <v>17.9936903</v>
      </c>
      <c r="K34" s="18" t="n">
        <v>465.73385919</v>
      </c>
      <c r="L34" s="20" t="n">
        <v>23.50523611</v>
      </c>
      <c r="M34" s="18" t="s">
        <v>404</v>
      </c>
      <c r="N34" s="20" t="s">
        <v>404</v>
      </c>
      <c r="O34" s="18" t="s">
        <v>404</v>
      </c>
      <c r="P34" s="20" t="s">
        <v>404</v>
      </c>
      <c r="Q34" s="18" t="s">
        <v>404</v>
      </c>
      <c r="R34" s="20" t="s">
        <v>404</v>
      </c>
      <c r="S34" s="18" t="n">
        <v>429.16428723</v>
      </c>
      <c r="T34" s="20" t="n">
        <v>12.42681239</v>
      </c>
    </row>
    <row r="35" spans="1:20">
      <c r="A35" s="15" t="s">
        <v>432</v>
      </c>
      <c r="B35" s="17" t="n">
        <v>6406</v>
      </c>
      <c r="C35" s="18">
        <f>(443.0/B35*100)</f>
        <v/>
      </c>
      <c r="D35" s="19" t="n">
        <v>5963</v>
      </c>
      <c r="E35" s="18" t="n">
        <v>499.70400124</v>
      </c>
      <c r="F35" s="20" t="n">
        <v>2.91923181</v>
      </c>
      <c r="G35" s="18" t="n">
        <v>515.07116925</v>
      </c>
      <c r="H35" s="20" t="n">
        <v>1.82128283</v>
      </c>
      <c r="I35" s="18" t="n">
        <v>500.23450191</v>
      </c>
      <c r="J35" s="20" t="n">
        <v>4.70978474</v>
      </c>
      <c r="K35" s="18" t="n">
        <v>472.78104057</v>
      </c>
      <c r="L35" s="20" t="n">
        <v>6.01488055</v>
      </c>
      <c r="M35" s="18" t="s">
        <v>404</v>
      </c>
      <c r="N35" s="20" t="s">
        <v>404</v>
      </c>
      <c r="O35" s="18" t="s">
        <v>404</v>
      </c>
      <c r="P35" s="20" t="s">
        <v>404</v>
      </c>
      <c r="Q35" s="18" t="s">
        <v>404</v>
      </c>
      <c r="R35" s="20" t="s">
        <v>404</v>
      </c>
      <c r="S35" s="18" t="n">
        <v>502.3469962</v>
      </c>
      <c r="T35" s="20" t="n">
        <v>11.6791686</v>
      </c>
    </row>
    <row r="36" spans="1:20">
      <c r="A36" s="15" t="s">
        <v>433</v>
      </c>
      <c r="B36" s="17" t="n">
        <v>6736</v>
      </c>
      <c r="C36" s="18">
        <f>(10.0/B36*100)</f>
        <v/>
      </c>
      <c r="D36" s="19" t="n">
        <v>6726</v>
      </c>
      <c r="E36" s="18" t="n">
        <v>495.08190629</v>
      </c>
      <c r="F36" s="20" t="n">
        <v>4.40242222</v>
      </c>
      <c r="G36" s="18" t="n">
        <v>503.0853306</v>
      </c>
      <c r="H36" s="20" t="n">
        <v>4.61711549</v>
      </c>
      <c r="I36" s="18" t="n">
        <v>487.86841759</v>
      </c>
      <c r="J36" s="20" t="n">
        <v>4.46558792</v>
      </c>
      <c r="K36" s="18" t="n">
        <v>496.83030538</v>
      </c>
      <c r="L36" s="20" t="n">
        <v>9.00687621</v>
      </c>
      <c r="M36" s="18" t="s">
        <v>404</v>
      </c>
      <c r="N36" s="20" t="s">
        <v>404</v>
      </c>
      <c r="O36" s="18" t="s">
        <v>404</v>
      </c>
      <c r="P36" s="20" t="s">
        <v>404</v>
      </c>
      <c r="Q36" s="18" t="s">
        <v>404</v>
      </c>
      <c r="R36" s="20" t="s">
        <v>404</v>
      </c>
      <c r="S36" s="18" t="n">
        <v>502.34054875</v>
      </c>
      <c r="T36" s="20" t="n">
        <v>13.46635299</v>
      </c>
    </row>
    <row r="37" spans="1:20">
      <c r="A37" s="15" t="s">
        <v>434</v>
      </c>
      <c r="B37" s="17" t="n">
        <v>5458</v>
      </c>
      <c r="C37" s="18">
        <f>(0.0/B37*100)</f>
        <v/>
      </c>
      <c r="D37" s="19" t="n">
        <v>5458</v>
      </c>
      <c r="E37" s="18" t="n">
        <v>501.80093359</v>
      </c>
      <c r="F37" s="20" t="n">
        <v>4.00135836</v>
      </c>
      <c r="G37" s="18" t="n">
        <v>498.66571256</v>
      </c>
      <c r="H37" s="20" t="n">
        <v>7.13190541</v>
      </c>
      <c r="I37" s="18" t="n">
        <v>490.31180955</v>
      </c>
      <c r="J37" s="20" t="n">
        <v>16.13167418</v>
      </c>
      <c r="K37" s="18" t="n">
        <v>487.74794324</v>
      </c>
      <c r="L37" s="20" t="n">
        <v>4.79926794</v>
      </c>
      <c r="M37" s="18" t="s">
        <v>404</v>
      </c>
      <c r="N37" s="20" t="s">
        <v>404</v>
      </c>
      <c r="O37" s="18" t="s">
        <v>404</v>
      </c>
      <c r="P37" s="20" t="s">
        <v>404</v>
      </c>
      <c r="Q37" s="18" t="s">
        <v>404</v>
      </c>
      <c r="R37" s="20" t="s">
        <v>404</v>
      </c>
      <c r="S37" s="18" t="n">
        <v>427.77579305</v>
      </c>
      <c r="T37" s="20" t="n">
        <v>7.86824516</v>
      </c>
    </row>
    <row r="38" spans="1:20">
      <c r="A38" s="15" t="s">
        <v>435</v>
      </c>
      <c r="B38" s="17" t="n">
        <v>5860</v>
      </c>
      <c r="C38" s="18">
        <f>(268.0/B38*100)</f>
        <v/>
      </c>
      <c r="D38" s="19" t="n">
        <v>5592</v>
      </c>
      <c r="E38" s="18" t="n">
        <v>492.36700729</v>
      </c>
      <c r="F38" s="20" t="n">
        <v>8.280007729999999</v>
      </c>
      <c r="G38" s="18" t="n">
        <v>500.77649147</v>
      </c>
      <c r="H38" s="20" t="n">
        <v>7.05206306</v>
      </c>
      <c r="I38" s="18" t="n">
        <v>477.30794154</v>
      </c>
      <c r="J38" s="20" t="n">
        <v>8.97491009</v>
      </c>
      <c r="K38" s="18" t="n">
        <v>486.79952337</v>
      </c>
      <c r="L38" s="20" t="n">
        <v>11.49718334</v>
      </c>
      <c r="M38" s="18" t="s">
        <v>404</v>
      </c>
      <c r="N38" s="20" t="s">
        <v>404</v>
      </c>
      <c r="O38" s="18" t="s">
        <v>404</v>
      </c>
      <c r="P38" s="20" t="s">
        <v>404</v>
      </c>
      <c r="Q38" s="18" t="s">
        <v>404</v>
      </c>
      <c r="R38" s="20" t="s">
        <v>404</v>
      </c>
      <c r="S38" s="18" t="n">
        <v>417.79631568</v>
      </c>
      <c r="T38" s="20" t="n">
        <v>9.201499979999999</v>
      </c>
    </row>
    <row r="39" spans="1:20">
      <c r="A39" s="15" t="s">
        <v>436</v>
      </c>
      <c r="B39" s="17" t="n">
        <v>5895</v>
      </c>
      <c r="C39" s="18">
        <f>(0.0/B39*100)</f>
        <v/>
      </c>
      <c r="D39" s="19" t="n">
        <v>5895</v>
      </c>
      <c r="E39" s="18" t="n">
        <v>422.62615788</v>
      </c>
      <c r="F39" s="20" t="n">
        <v>6.24016884</v>
      </c>
      <c r="G39" s="18" t="n">
        <v>442.95581259</v>
      </c>
      <c r="H39" s="20" t="n">
        <v>11.09649494</v>
      </c>
      <c r="I39" s="18" t="n">
        <v>426.16797828</v>
      </c>
      <c r="J39" s="20" t="n">
        <v>9.71675668</v>
      </c>
      <c r="K39" s="18" t="n">
        <v>421.89435137</v>
      </c>
      <c r="L39" s="20" t="n">
        <v>27.03449617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492.86438497</v>
      </c>
      <c r="F40" s="20" t="n">
        <v>4.50738716</v>
      </c>
      <c r="G40" s="18" t="n">
        <v>509.95373541</v>
      </c>
      <c r="H40" s="20" t="n">
        <v>6.166093</v>
      </c>
      <c r="I40" s="18" t="n">
        <v>517.89093025</v>
      </c>
      <c r="J40" s="20" t="n">
        <v>9.595380609999999</v>
      </c>
      <c r="K40" s="18" t="n">
        <v>488.83509236</v>
      </c>
      <c r="L40" s="20" t="n">
        <v>7.04568652</v>
      </c>
      <c r="M40" s="18" t="s">
        <v>404</v>
      </c>
      <c r="N40" s="20" t="s">
        <v>404</v>
      </c>
      <c r="O40" s="18" t="s">
        <v>404</v>
      </c>
      <c r="P40" s="20" t="s">
        <v>404</v>
      </c>
      <c r="Q40" s="18" t="s">
        <v>404</v>
      </c>
      <c r="R40" s="20" t="s">
        <v>404</v>
      </c>
      <c r="S40" s="18" t="n">
        <v>474.28289833</v>
      </c>
      <c r="T40" s="20" t="n">
        <v>17.37948004</v>
      </c>
    </row>
    <row r="41" spans="1:20">
      <c r="A41" s="15" t="s">
        <v>438</v>
      </c>
      <c r="B41" s="17" t="n">
        <v>5712</v>
      </c>
      <c r="C41" s="18">
        <f>(99.0/B41*100)</f>
        <v/>
      </c>
      <c r="D41" s="19" t="n">
        <v>5613</v>
      </c>
      <c r="E41" s="18" t="n">
        <v>489.40911513</v>
      </c>
      <c r="F41" s="20" t="n">
        <v>5.84812573</v>
      </c>
      <c r="G41" s="18" t="n">
        <v>504.56265406</v>
      </c>
      <c r="H41" s="20" t="n">
        <v>5.92831871</v>
      </c>
      <c r="I41" s="18" t="n">
        <v>494.52527417</v>
      </c>
      <c r="J41" s="20" t="n">
        <v>13.25652067</v>
      </c>
      <c r="K41" s="18" t="n">
        <v>524.98944303</v>
      </c>
      <c r="L41" s="20" t="n">
        <v>17.401922</v>
      </c>
      <c r="M41" s="18" t="s">
        <v>404</v>
      </c>
      <c r="N41" s="20" t="s">
        <v>404</v>
      </c>
      <c r="O41" s="18" t="s">
        <v>404</v>
      </c>
      <c r="P41" s="20" t="s">
        <v>404</v>
      </c>
      <c r="Q41" s="18" t="s">
        <v>404</v>
      </c>
      <c r="R41" s="20" t="s">
        <v>404</v>
      </c>
      <c r="S41" s="18" t="n">
        <v>475.38121121</v>
      </c>
      <c r="T41" s="20" t="n">
        <v>15.35594928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408.10655154</v>
      </c>
      <c r="F44" s="20" t="n">
        <v>6.46866396</v>
      </c>
      <c r="G44" s="18" t="n">
        <v>406.6155842</v>
      </c>
      <c r="H44" s="20" t="n">
        <v>6.00663365</v>
      </c>
      <c r="I44" s="18" t="n">
        <v>394.94608246</v>
      </c>
      <c r="J44" s="20" t="n">
        <v>7.52268655</v>
      </c>
      <c r="K44" s="18" t="s">
        <v>404</v>
      </c>
      <c r="L44" s="20" t="s">
        <v>404</v>
      </c>
      <c r="M44" s="18" t="s">
        <v>404</v>
      </c>
      <c r="N44" s="20" t="s">
        <v>404</v>
      </c>
      <c r="O44" s="18" t="s">
        <v>404</v>
      </c>
      <c r="P44" s="20" t="s">
        <v>404</v>
      </c>
      <c r="Q44" s="18" t="n">
        <v>395.4174</v>
      </c>
      <c r="R44" s="20" t="n">
        <v>28.13581778</v>
      </c>
      <c r="S44" s="18" t="n">
        <v>400.39213566</v>
      </c>
      <c r="T44" s="20" t="n">
        <v>21.67695314</v>
      </c>
    </row>
    <row r="45" spans="1:20">
      <c r="A45" s="15" t="s">
        <v>442</v>
      </c>
      <c r="B45" s="17" t="n">
        <v>5519</v>
      </c>
      <c r="C45" s="18">
        <f>(0.0/B45*100)</f>
        <v/>
      </c>
      <c r="D45" s="19" t="n">
        <v>5519</v>
      </c>
      <c r="E45" s="18" t="n">
        <v>347.31346727</v>
      </c>
      <c r="F45" s="20" t="n">
        <v>4.65845366</v>
      </c>
      <c r="G45" s="18" t="n">
        <v>341.80206796</v>
      </c>
      <c r="H45" s="20" t="n">
        <v>5.83702669</v>
      </c>
      <c r="I45" s="18" t="n">
        <v>364.24404003</v>
      </c>
      <c r="J45" s="20" t="n">
        <v>9.17550965</v>
      </c>
      <c r="K45" s="18" t="n">
        <v>323.75767894</v>
      </c>
      <c r="L45" s="20" t="n">
        <v>20.89250406</v>
      </c>
      <c r="M45" s="18" t="s">
        <v>404</v>
      </c>
      <c r="N45" s="20" t="s">
        <v>404</v>
      </c>
      <c r="O45" s="18" t="s">
        <v>404</v>
      </c>
      <c r="P45" s="20" t="s">
        <v>404</v>
      </c>
      <c r="Q45" s="18" t="s">
        <v>404</v>
      </c>
      <c r="R45" s="20" t="s">
        <v>404</v>
      </c>
      <c r="S45" s="18" t="n">
        <v>368.45007347</v>
      </c>
      <c r="T45" s="20" t="n">
        <v>19.15782755</v>
      </c>
    </row>
    <row r="46" spans="1:20">
      <c r="A46" s="15" t="s">
        <v>443</v>
      </c>
      <c r="B46" s="17" t="n">
        <v>23141</v>
      </c>
      <c r="C46" s="18">
        <f>(4196.0/B46*100)</f>
        <v/>
      </c>
      <c r="D46" s="19" t="n">
        <v>18945</v>
      </c>
      <c r="E46" s="18" t="n">
        <v>414.21177064</v>
      </c>
      <c r="F46" s="20" t="n">
        <v>4.85787019</v>
      </c>
      <c r="G46" s="18" t="n">
        <v>439.91889488</v>
      </c>
      <c r="H46" s="20" t="n">
        <v>9.00889572</v>
      </c>
      <c r="I46" s="18" t="n">
        <v>398.42063887</v>
      </c>
      <c r="J46" s="20" t="n">
        <v>5.62291212</v>
      </c>
      <c r="K46" s="18" t="n">
        <v>387.59125925</v>
      </c>
      <c r="L46" s="20" t="n">
        <v>8.860374029999999</v>
      </c>
      <c r="M46" s="18" t="s">
        <v>404</v>
      </c>
      <c r="N46" s="20" t="s">
        <v>404</v>
      </c>
      <c r="O46" s="18" t="s">
        <v>404</v>
      </c>
      <c r="P46" s="20" t="s">
        <v>404</v>
      </c>
      <c r="Q46" s="18" t="s">
        <v>404</v>
      </c>
      <c r="R46" s="20" t="s">
        <v>404</v>
      </c>
      <c r="S46" s="18" t="n">
        <v>386.89101162</v>
      </c>
      <c r="T46" s="20" t="n">
        <v>10.9992051</v>
      </c>
    </row>
    <row r="47" spans="1:20">
      <c r="A47" s="15" t="s">
        <v>444</v>
      </c>
      <c r="B47" s="17" t="n">
        <v>5928</v>
      </c>
      <c r="C47" s="18">
        <f>(0.0/B47*100)</f>
        <v/>
      </c>
      <c r="D47" s="19" t="n">
        <v>5928</v>
      </c>
      <c r="E47" s="18" t="n">
        <v>409.07308311</v>
      </c>
      <c r="F47" s="20" t="n">
        <v>10.59281539</v>
      </c>
      <c r="G47" s="18" t="n">
        <v>440.37042655</v>
      </c>
      <c r="H47" s="20" t="n">
        <v>7.94720479</v>
      </c>
      <c r="I47" s="18" t="n">
        <v>422.36180397</v>
      </c>
      <c r="J47" s="20" t="n">
        <v>20.45007959</v>
      </c>
      <c r="K47" s="18" t="n">
        <v>483.28816521</v>
      </c>
      <c r="L47" s="20" t="n">
        <v>17.80206156</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n">
        <v>493.12892576</v>
      </c>
      <c r="F48" s="20" t="n">
        <v>6.0185734</v>
      </c>
      <c r="G48" s="18" t="n">
        <v>522.92470301</v>
      </c>
      <c r="H48" s="20" t="n">
        <v>13.20286488</v>
      </c>
      <c r="I48" s="18" t="n">
        <v>470.7360151</v>
      </c>
      <c r="J48" s="20" t="n">
        <v>23.89767225</v>
      </c>
      <c r="K48" s="18" t="n">
        <v>462.58628478</v>
      </c>
      <c r="L48" s="20" t="n">
        <v>40.34620614</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426.37251253</v>
      </c>
      <c r="F49" s="20" t="n">
        <v>4.81337711</v>
      </c>
      <c r="G49" s="18" t="n">
        <v>437.75662287</v>
      </c>
      <c r="H49" s="20" t="n">
        <v>13.5244622</v>
      </c>
      <c r="I49" s="18" t="n">
        <v>424.8759951</v>
      </c>
      <c r="J49" s="20" t="n">
        <v>7.25869118</v>
      </c>
      <c r="K49" s="18" t="n">
        <v>412.79586784</v>
      </c>
      <c r="L49" s="20" t="n">
        <v>14.91190082</v>
      </c>
      <c r="M49" s="18" t="s">
        <v>404</v>
      </c>
      <c r="N49" s="20" t="s">
        <v>404</v>
      </c>
      <c r="O49" s="18" t="s">
        <v>404</v>
      </c>
      <c r="P49" s="20" t="s">
        <v>404</v>
      </c>
      <c r="Q49" s="18" t="s">
        <v>404</v>
      </c>
      <c r="R49" s="20" t="s">
        <v>404</v>
      </c>
      <c r="S49" s="18" t="n">
        <v>408.95244981</v>
      </c>
      <c r="T49" s="20" t="n">
        <v>18.36116372</v>
      </c>
    </row>
    <row r="50" spans="1:20">
      <c r="A50" s="15" t="s">
        <v>447</v>
      </c>
      <c r="B50" s="17" t="n">
        <v>11795</v>
      </c>
      <c r="C50" s="18">
        <f>(1031.0/B50*100)</f>
        <v/>
      </c>
      <c r="D50" s="19" t="n">
        <v>10764</v>
      </c>
      <c r="E50" s="18" t="n">
        <v>425.99244609</v>
      </c>
      <c r="F50" s="20" t="n">
        <v>5.29901752</v>
      </c>
      <c r="G50" s="18" t="n">
        <v>446.07198337</v>
      </c>
      <c r="H50" s="20" t="n">
        <v>13.05864879</v>
      </c>
      <c r="I50" s="18" t="n">
        <v>425.49453435</v>
      </c>
      <c r="J50" s="20" t="n">
        <v>5.8388718</v>
      </c>
      <c r="K50" s="18" t="n">
        <v>405.54326927</v>
      </c>
      <c r="L50" s="20" t="n">
        <v>13.37992554</v>
      </c>
      <c r="M50" s="18" t="s">
        <v>404</v>
      </c>
      <c r="N50" s="20" t="s">
        <v>404</v>
      </c>
      <c r="O50" s="18" t="s">
        <v>404</v>
      </c>
      <c r="P50" s="20" t="s">
        <v>404</v>
      </c>
      <c r="Q50" s="18" t="s">
        <v>404</v>
      </c>
      <c r="R50" s="20" t="s">
        <v>404</v>
      </c>
      <c r="S50" s="18" t="n">
        <v>449.96113171</v>
      </c>
      <c r="T50" s="20" t="n">
        <v>9.0527842</v>
      </c>
    </row>
    <row r="51" spans="1:20">
      <c r="A51" s="15" t="s">
        <v>448</v>
      </c>
      <c r="B51" s="17" t="n">
        <v>6866</v>
      </c>
      <c r="C51" s="18">
        <f>(0.0/B51*100)</f>
        <v/>
      </c>
      <c r="D51" s="19" t="n">
        <v>6866</v>
      </c>
      <c r="E51" s="18" t="n">
        <v>424.37738081</v>
      </c>
      <c r="F51" s="20" t="n">
        <v>5.48642587</v>
      </c>
      <c r="G51" s="18" t="n">
        <v>432.03415238</v>
      </c>
      <c r="H51" s="20" t="n">
        <v>8.94150374</v>
      </c>
      <c r="I51" s="18" t="n">
        <v>429.82698817</v>
      </c>
      <c r="J51" s="20" t="n">
        <v>4.89838688</v>
      </c>
      <c r="K51" s="18" t="n">
        <v>421.01881779</v>
      </c>
      <c r="L51" s="20" t="n">
        <v>8.33003991</v>
      </c>
      <c r="M51" s="18" t="s">
        <v>404</v>
      </c>
      <c r="N51" s="20" t="s">
        <v>404</v>
      </c>
      <c r="O51" s="18" t="s">
        <v>404</v>
      </c>
      <c r="P51" s="20" t="s">
        <v>404</v>
      </c>
      <c r="Q51" s="18" t="s">
        <v>404</v>
      </c>
      <c r="R51" s="20" t="s">
        <v>404</v>
      </c>
      <c r="S51" s="18" t="n">
        <v>443.64053681</v>
      </c>
      <c r="T51" s="20" t="n">
        <v>14.54846476</v>
      </c>
    </row>
    <row r="52" spans="1:20">
      <c r="A52" s="15" t="s">
        <v>449</v>
      </c>
      <c r="B52" s="17" t="n">
        <v>5809</v>
      </c>
      <c r="C52" s="18">
        <f>(0.0/B52*100)</f>
        <v/>
      </c>
      <c r="D52" s="19" t="n">
        <v>5809</v>
      </c>
      <c r="E52" s="18" t="n">
        <v>480.45919167</v>
      </c>
      <c r="F52" s="20" t="n">
        <v>6.34470134</v>
      </c>
      <c r="G52" s="18" t="n">
        <v>491.61962671</v>
      </c>
      <c r="H52" s="20" t="n">
        <v>5.95400915</v>
      </c>
      <c r="I52" s="18" t="n">
        <v>483.28321178</v>
      </c>
      <c r="J52" s="20" t="n">
        <v>12.78114638</v>
      </c>
      <c r="K52" s="18" t="n">
        <v>528.39652491</v>
      </c>
      <c r="L52" s="20" t="n">
        <v>24.5780814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432.56023379</v>
      </c>
      <c r="F53" s="20" t="n">
        <v>2.85451045</v>
      </c>
      <c r="G53" s="18" t="n">
        <v>449.82833843</v>
      </c>
      <c r="H53" s="20" t="n">
        <v>3.57822295</v>
      </c>
      <c r="I53" s="18" t="n">
        <v>444.76072225</v>
      </c>
      <c r="J53" s="20" t="n">
        <v>2.3857873</v>
      </c>
      <c r="K53" s="18" t="n">
        <v>453.10362467</v>
      </c>
      <c r="L53" s="20" t="n">
        <v>5.01382565</v>
      </c>
      <c r="M53" s="18" t="s">
        <v>404</v>
      </c>
      <c r="N53" s="20" t="s">
        <v>404</v>
      </c>
      <c r="O53" s="18" t="s">
        <v>404</v>
      </c>
      <c r="P53" s="20" t="s">
        <v>404</v>
      </c>
      <c r="Q53" s="18" t="s">
        <v>404</v>
      </c>
      <c r="R53" s="20" t="s">
        <v>404</v>
      </c>
      <c r="S53" s="18" t="n">
        <v>456.780838</v>
      </c>
      <c r="T53" s="20" t="n">
        <v>10.32952039</v>
      </c>
    </row>
    <row r="54" spans="1:20">
      <c r="A54" s="15" t="s">
        <v>451</v>
      </c>
      <c r="B54" s="17" t="n">
        <v>4740</v>
      </c>
      <c r="C54" s="18">
        <f>(199.0/B54*100)</f>
        <v/>
      </c>
      <c r="D54" s="19" t="n">
        <v>4541</v>
      </c>
      <c r="E54" s="18" t="n">
        <v>362.30075528</v>
      </c>
      <c r="F54" s="20" t="n">
        <v>4.44417775</v>
      </c>
      <c r="G54" s="18" t="n">
        <v>353.9075672</v>
      </c>
      <c r="H54" s="20" t="n">
        <v>9.61257721</v>
      </c>
      <c r="I54" s="18" t="n">
        <v>323.65348586</v>
      </c>
      <c r="J54" s="20" t="n">
        <v>18.16765139</v>
      </c>
      <c r="K54" s="18" t="n">
        <v>350.18962508</v>
      </c>
      <c r="L54" s="20" t="n">
        <v>15.48165911</v>
      </c>
      <c r="M54" s="18" t="s">
        <v>404</v>
      </c>
      <c r="N54" s="20" t="s">
        <v>404</v>
      </c>
      <c r="O54" s="18" t="s">
        <v>404</v>
      </c>
      <c r="P54" s="20" t="s">
        <v>404</v>
      </c>
      <c r="Q54" s="18" t="s">
        <v>404</v>
      </c>
      <c r="R54" s="20" t="s">
        <v>404</v>
      </c>
      <c r="S54" s="18" t="n">
        <v>337.50498766</v>
      </c>
      <c r="T54" s="20" t="n">
        <v>10.33489754</v>
      </c>
    </row>
    <row r="55" spans="1:20">
      <c r="A55" s="15" t="s">
        <v>452</v>
      </c>
      <c r="B55" s="17" t="n">
        <v>5316</v>
      </c>
      <c r="C55" s="18">
        <f>(43.0/B55*100)</f>
        <v/>
      </c>
      <c r="D55" s="19" t="n">
        <v>5273</v>
      </c>
      <c r="E55" s="18" t="n">
        <v>401.97038413</v>
      </c>
      <c r="F55" s="20" t="n">
        <v>6.19887625</v>
      </c>
      <c r="G55" s="18" t="n">
        <v>404.87738897</v>
      </c>
      <c r="H55" s="20" t="n">
        <v>8.278052069999999</v>
      </c>
      <c r="I55" s="18" t="n">
        <v>388.5139639</v>
      </c>
      <c r="J55" s="20" t="n">
        <v>7.00314923</v>
      </c>
      <c r="K55" s="18" t="n">
        <v>391.7756671</v>
      </c>
      <c r="L55" s="20" t="n">
        <v>25.26966609</v>
      </c>
      <c r="M55" s="18" t="s">
        <v>404</v>
      </c>
      <c r="N55" s="20" t="s">
        <v>404</v>
      </c>
      <c r="O55" s="18" t="s">
        <v>404</v>
      </c>
      <c r="P55" s="20" t="s">
        <v>404</v>
      </c>
      <c r="Q55" s="18" t="n">
        <v>367.49725901</v>
      </c>
      <c r="R55" s="20" t="n">
        <v>14.01117395</v>
      </c>
      <c r="S55" s="18" t="n">
        <v>406.20493863</v>
      </c>
      <c r="T55" s="20" t="n">
        <v>7.10660514</v>
      </c>
    </row>
    <row r="56" spans="1:20">
      <c r="A56" s="15" t="s">
        <v>453</v>
      </c>
      <c r="B56" s="17" t="n">
        <v>5359</v>
      </c>
      <c r="C56" s="18">
        <f>(0.0/B56*100)</f>
        <v/>
      </c>
      <c r="D56" s="19" t="n">
        <v>5359</v>
      </c>
      <c r="E56" s="18" t="n">
        <v>518.12348659</v>
      </c>
      <c r="F56" s="20" t="n">
        <v>4.60882419</v>
      </c>
      <c r="G56" s="18" t="n">
        <v>545.46313441</v>
      </c>
      <c r="H56" s="20" t="n">
        <v>5.95972872</v>
      </c>
      <c r="I56" s="18" t="n">
        <v>525.95488353</v>
      </c>
      <c r="J56" s="20" t="n">
        <v>11.85556604</v>
      </c>
      <c r="K56" s="18" t="n">
        <v>531.02322</v>
      </c>
      <c r="L56" s="20" t="n">
        <v>19.17494347</v>
      </c>
      <c r="M56" s="18" t="s">
        <v>404</v>
      </c>
      <c r="N56" s="20" t="s">
        <v>404</v>
      </c>
      <c r="O56" s="18" t="s">
        <v>404</v>
      </c>
      <c r="P56" s="20" t="s">
        <v>404</v>
      </c>
      <c r="Q56" s="18" t="s">
        <v>404</v>
      </c>
      <c r="R56" s="20" t="s">
        <v>404</v>
      </c>
      <c r="S56" s="18" t="n">
        <v>521.8672741</v>
      </c>
      <c r="T56" s="20" t="n">
        <v>41.81270333</v>
      </c>
    </row>
    <row r="57" spans="1:20">
      <c r="A57" s="15" t="s">
        <v>454</v>
      </c>
      <c r="B57" s="17" t="n">
        <v>6513</v>
      </c>
      <c r="C57" s="18">
        <f>(0.0/B57*100)</f>
        <v/>
      </c>
      <c r="D57" s="19" t="n">
        <v>6513</v>
      </c>
      <c r="E57" s="18" t="n">
        <v>398.54186405</v>
      </c>
      <c r="F57" s="20" t="n">
        <v>2.90859483</v>
      </c>
      <c r="G57" s="18" t="n">
        <v>391.64616737</v>
      </c>
      <c r="H57" s="20" t="n">
        <v>11.55860063</v>
      </c>
      <c r="I57" s="18" t="n">
        <v>359.78135494</v>
      </c>
      <c r="J57" s="20" t="n">
        <v>35.49775553</v>
      </c>
      <c r="K57" s="18" t="n">
        <v>391.57306533</v>
      </c>
      <c r="L57" s="20" t="n">
        <v>16.31979807</v>
      </c>
      <c r="M57" s="18" t="s">
        <v>404</v>
      </c>
      <c r="N57" s="20" t="s">
        <v>404</v>
      </c>
      <c r="O57" s="18" t="s">
        <v>404</v>
      </c>
      <c r="P57" s="20" t="s">
        <v>404</v>
      </c>
      <c r="Q57" s="18" t="s">
        <v>404</v>
      </c>
      <c r="R57" s="20" t="s">
        <v>404</v>
      </c>
      <c r="S57" s="18" t="n">
        <v>436.52979278</v>
      </c>
      <c r="T57" s="20" t="n">
        <v>10.26059962</v>
      </c>
    </row>
    <row r="58" spans="1:20">
      <c r="A58" s="15" t="s">
        <v>455</v>
      </c>
      <c r="B58" s="17" t="n">
        <v>7267</v>
      </c>
      <c r="C58" s="18">
        <f>(0.0/B58*100)</f>
        <v/>
      </c>
      <c r="D58" s="19" t="n">
        <v>7267</v>
      </c>
      <c r="E58" s="18" t="n">
        <v>409.64434861</v>
      </c>
      <c r="F58" s="20" t="n">
        <v>5.08321586</v>
      </c>
      <c r="G58" s="18" t="n">
        <v>420.53360363</v>
      </c>
      <c r="H58" s="20" t="n">
        <v>6.82528737</v>
      </c>
      <c r="I58" s="18" t="n">
        <v>388.70734754</v>
      </c>
      <c r="J58" s="20" t="n">
        <v>9.502203720000001</v>
      </c>
      <c r="K58" s="18" t="n">
        <v>393.36479043</v>
      </c>
      <c r="L58" s="20" t="n">
        <v>22.31957889</v>
      </c>
      <c r="M58" s="18" t="s">
        <v>404</v>
      </c>
      <c r="N58" s="20" t="s">
        <v>404</v>
      </c>
      <c r="O58" s="18" t="s">
        <v>404</v>
      </c>
      <c r="P58" s="20" t="s">
        <v>404</v>
      </c>
      <c r="Q58" s="18" t="s">
        <v>404</v>
      </c>
      <c r="R58" s="20" t="s">
        <v>404</v>
      </c>
      <c r="S58" s="18" t="n">
        <v>404.61856651</v>
      </c>
      <c r="T58" s="20" t="n">
        <v>18.4437401</v>
      </c>
    </row>
    <row r="59" spans="1:20">
      <c r="A59" s="15" t="s">
        <v>456</v>
      </c>
      <c r="B59" s="17" t="n">
        <v>4826</v>
      </c>
      <c r="C59" s="18">
        <f>(0.0/B59*100)</f>
        <v/>
      </c>
      <c r="D59" s="19" t="n">
        <v>4826</v>
      </c>
      <c r="E59" s="18" t="n">
        <v>336.54657693</v>
      </c>
      <c r="F59" s="20" t="n">
        <v>2.51399979</v>
      </c>
      <c r="G59" s="18" t="n">
        <v>345.03225212</v>
      </c>
      <c r="H59" s="20" t="n">
        <v>3.69927859</v>
      </c>
      <c r="I59" s="18" t="n">
        <v>347.12863505</v>
      </c>
      <c r="J59" s="20" t="n">
        <v>3.53946731</v>
      </c>
      <c r="K59" s="18" t="n">
        <v>370.60127818</v>
      </c>
      <c r="L59" s="20" t="n">
        <v>5.66947932</v>
      </c>
      <c r="M59" s="18" t="s">
        <v>404</v>
      </c>
      <c r="N59" s="20" t="s">
        <v>404</v>
      </c>
      <c r="O59" s="18" t="s">
        <v>404</v>
      </c>
      <c r="P59" s="20" t="s">
        <v>404</v>
      </c>
      <c r="Q59" s="18" t="n">
        <v>327.51798606</v>
      </c>
      <c r="R59" s="20" t="n">
        <v>14.93671105</v>
      </c>
      <c r="S59" s="18" t="n">
        <v>393.85044706</v>
      </c>
      <c r="T59" s="20" t="n">
        <v>8.12233475</v>
      </c>
    </row>
    <row r="60" spans="1:20">
      <c r="A60" s="15" t="s">
        <v>457</v>
      </c>
      <c r="B60" s="17" t="n">
        <v>4546</v>
      </c>
      <c r="C60" s="18">
        <f>(0.0/B60*100)</f>
        <v/>
      </c>
      <c r="D60" s="19" t="n">
        <v>4546</v>
      </c>
      <c r="E60" s="18" t="n">
        <v>352.89123902</v>
      </c>
      <c r="F60" s="20" t="n">
        <v>8.89434911</v>
      </c>
      <c r="G60" s="18" t="n">
        <v>340.15670946</v>
      </c>
      <c r="H60" s="20" t="n">
        <v>9.116664930000001</v>
      </c>
      <c r="I60" s="18" t="n">
        <v>326.76225618</v>
      </c>
      <c r="J60" s="20" t="n">
        <v>16.65435587</v>
      </c>
      <c r="K60" s="18" t="n">
        <v>341.60460634</v>
      </c>
      <c r="L60" s="20" t="n">
        <v>14.73736326</v>
      </c>
      <c r="M60" s="18" t="s">
        <v>404</v>
      </c>
      <c r="N60" s="20" t="s">
        <v>404</v>
      </c>
      <c r="O60" s="18" t="s">
        <v>404</v>
      </c>
      <c r="P60" s="20" t="s">
        <v>404</v>
      </c>
      <c r="Q60" s="18" t="s">
        <v>404</v>
      </c>
      <c r="R60" s="20" t="s">
        <v>404</v>
      </c>
      <c r="S60" s="18" t="n">
        <v>357.0685298</v>
      </c>
      <c r="T60" s="20" t="n">
        <v>20.71632604</v>
      </c>
    </row>
    <row r="61" spans="1:20">
      <c r="A61" s="15" t="s">
        <v>458</v>
      </c>
      <c r="B61" s="17" t="n">
        <v>6525</v>
      </c>
      <c r="C61" s="18">
        <f>(0.0/B61*100)</f>
        <v/>
      </c>
      <c r="D61" s="19" t="n">
        <v>6525</v>
      </c>
      <c r="E61" s="18" t="n">
        <v>466.47196751</v>
      </c>
      <c r="F61" s="20" t="n">
        <v>3.76186308</v>
      </c>
      <c r="G61" s="18" t="n">
        <v>484.07569006</v>
      </c>
      <c r="H61" s="20" t="n">
        <v>6.92092459</v>
      </c>
      <c r="I61" s="18" t="n">
        <v>467.16858678</v>
      </c>
      <c r="J61" s="20" t="n">
        <v>7.93667293</v>
      </c>
      <c r="K61" s="18" t="n">
        <v>434.00220113</v>
      </c>
      <c r="L61" s="20" t="n">
        <v>12.38502257</v>
      </c>
      <c r="M61" s="18" t="s">
        <v>404</v>
      </c>
      <c r="N61" s="20" t="s">
        <v>404</v>
      </c>
      <c r="O61" s="18" t="s">
        <v>404</v>
      </c>
      <c r="P61" s="20" t="s">
        <v>404</v>
      </c>
      <c r="Q61" s="18" t="s">
        <v>404</v>
      </c>
      <c r="R61" s="20" t="s">
        <v>404</v>
      </c>
      <c r="S61" s="18" t="n">
        <v>395.26540271</v>
      </c>
      <c r="T61" s="20" t="n">
        <v>24.38551597</v>
      </c>
    </row>
    <row r="62" spans="1:20">
      <c r="A62" s="15" t="s">
        <v>459</v>
      </c>
      <c r="B62" s="17" t="n">
        <v>4476</v>
      </c>
      <c r="C62" s="18">
        <f>(0.0/B62*100)</f>
        <v/>
      </c>
      <c r="D62" s="19" t="n">
        <v>4476</v>
      </c>
      <c r="E62" s="18" t="n">
        <v>508.65613149</v>
      </c>
      <c r="F62" s="20" t="n">
        <v>1.39990417</v>
      </c>
      <c r="G62" s="18" t="n">
        <v>529.20307522</v>
      </c>
      <c r="H62" s="20" t="n">
        <v>3.21809025</v>
      </c>
      <c r="I62" s="18" t="n">
        <v>469.95466259</v>
      </c>
      <c r="J62" s="20" t="n">
        <v>3.69991041</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350.21422517</v>
      </c>
      <c r="F63" s="20" t="n">
        <v>2.38700824</v>
      </c>
      <c r="G63" s="18" t="n">
        <v>352.09876002</v>
      </c>
      <c r="H63" s="20" t="n">
        <v>2.68583251</v>
      </c>
      <c r="I63" s="18" t="n">
        <v>259.57458923</v>
      </c>
      <c r="J63" s="20" t="n">
        <v>12.80884634</v>
      </c>
      <c r="K63" s="18" t="n">
        <v>307.57068465</v>
      </c>
      <c r="L63" s="20" t="n">
        <v>13.7258314</v>
      </c>
      <c r="M63" s="18" t="s">
        <v>404</v>
      </c>
      <c r="N63" s="20" t="s">
        <v>404</v>
      </c>
      <c r="O63" s="18" t="s">
        <v>404</v>
      </c>
      <c r="P63" s="20" t="s">
        <v>404</v>
      </c>
      <c r="Q63" s="18" t="s">
        <v>404</v>
      </c>
      <c r="R63" s="20" t="s">
        <v>404</v>
      </c>
      <c r="S63" s="18" t="n">
        <v>366.0336757</v>
      </c>
      <c r="T63" s="20" t="n">
        <v>3.90390783</v>
      </c>
    </row>
    <row r="64" spans="1:20">
      <c r="A64" s="15" t="s">
        <v>461</v>
      </c>
      <c r="B64" s="17" t="n">
        <v>3634</v>
      </c>
      <c r="C64" s="18">
        <f>(27.0/B64*100)</f>
        <v/>
      </c>
      <c r="D64" s="19" t="n">
        <v>3607</v>
      </c>
      <c r="E64" s="18" t="n">
        <v>445.35627924</v>
      </c>
      <c r="F64" s="20" t="n">
        <v>5.76751111</v>
      </c>
      <c r="G64" s="18" t="n">
        <v>464.49710229</v>
      </c>
      <c r="H64" s="20" t="n">
        <v>2.98829486</v>
      </c>
      <c r="I64" s="18" t="n">
        <v>419.17213525</v>
      </c>
      <c r="J64" s="20" t="n">
        <v>2.82541425</v>
      </c>
      <c r="K64" s="18" t="n">
        <v>504.03400054</v>
      </c>
      <c r="L64" s="20" t="n">
        <v>17.51075689</v>
      </c>
      <c r="M64" s="18" t="s">
        <v>404</v>
      </c>
      <c r="N64" s="20" t="s">
        <v>404</v>
      </c>
      <c r="O64" s="18" t="n">
        <v>481.51559366</v>
      </c>
      <c r="P64" s="20" t="n">
        <v>25.36878196</v>
      </c>
      <c r="Q64" s="18" t="s">
        <v>404</v>
      </c>
      <c r="R64" s="20" t="s">
        <v>404</v>
      </c>
      <c r="S64" s="18" t="n">
        <v>486.63264858</v>
      </c>
      <c r="T64" s="20" t="n">
        <v>5.75151163</v>
      </c>
    </row>
    <row r="65" spans="1:20">
      <c r="A65" s="15" t="s">
        <v>462</v>
      </c>
      <c r="B65" s="17" t="n">
        <v>5325</v>
      </c>
      <c r="C65" s="18">
        <f>(0.0/B65*100)</f>
        <v/>
      </c>
      <c r="D65" s="19" t="n">
        <v>5325</v>
      </c>
      <c r="E65" s="18" t="n">
        <v>415.36475909</v>
      </c>
      <c r="F65" s="20" t="n">
        <v>4.32682009</v>
      </c>
      <c r="G65" s="18" t="n">
        <v>421.17360318</v>
      </c>
      <c r="H65" s="20" t="n">
        <v>5.80002741</v>
      </c>
      <c r="I65" s="18" t="n">
        <v>399.2544409</v>
      </c>
      <c r="J65" s="20" t="n">
        <v>10.06950392</v>
      </c>
      <c r="K65" s="18" t="n">
        <v>393.657276</v>
      </c>
      <c r="L65" s="20" t="n">
        <v>11.34256323</v>
      </c>
      <c r="M65" s="18" t="s">
        <v>404</v>
      </c>
      <c r="N65" s="20" t="s">
        <v>404</v>
      </c>
      <c r="O65" s="18" t="s">
        <v>404</v>
      </c>
      <c r="P65" s="20" t="s">
        <v>404</v>
      </c>
      <c r="Q65" s="18" t="s">
        <v>404</v>
      </c>
      <c r="R65" s="20" t="s">
        <v>404</v>
      </c>
      <c r="S65" s="18" t="n">
        <v>411.62624076</v>
      </c>
      <c r="T65" s="20" t="n">
        <v>14.85254462</v>
      </c>
    </row>
    <row r="66" spans="1:20">
      <c r="A66" s="15" t="s">
        <v>463</v>
      </c>
      <c r="B66" s="17" t="n">
        <v>5665</v>
      </c>
      <c r="C66" s="18">
        <f>(0.0/B66*100)</f>
        <v/>
      </c>
      <c r="D66" s="19" t="n">
        <v>5665</v>
      </c>
      <c r="E66" s="18" t="n">
        <v>422.62114866</v>
      </c>
      <c r="F66" s="20" t="n">
        <v>2.10495469</v>
      </c>
      <c r="G66" s="18" t="n">
        <v>428.70862178</v>
      </c>
      <c r="H66" s="20" t="n">
        <v>2.90744452</v>
      </c>
      <c r="I66" s="18" t="n">
        <v>465.78781157</v>
      </c>
      <c r="J66" s="20" t="n">
        <v>7.09408195</v>
      </c>
      <c r="K66" s="18" t="n">
        <v>446.61147442</v>
      </c>
      <c r="L66" s="20" t="n">
        <v>4.21434921</v>
      </c>
      <c r="M66" s="18" t="s">
        <v>404</v>
      </c>
      <c r="N66" s="20" t="s">
        <v>404</v>
      </c>
      <c r="O66" s="18" t="s">
        <v>404</v>
      </c>
      <c r="P66" s="20" t="s">
        <v>404</v>
      </c>
      <c r="Q66" s="18" t="s">
        <v>404</v>
      </c>
      <c r="R66" s="20" t="s">
        <v>404</v>
      </c>
      <c r="S66" s="18" t="n">
        <v>373.37598344</v>
      </c>
      <c r="T66" s="20" t="n">
        <v>8.40224008</v>
      </c>
    </row>
    <row r="67" spans="1:20">
      <c r="A67" s="15" t="s">
        <v>464</v>
      </c>
      <c r="B67" s="17" t="n">
        <v>6971</v>
      </c>
      <c r="C67" s="18">
        <f>(0.0/B67*100)</f>
        <v/>
      </c>
      <c r="D67" s="19" t="n">
        <v>6971</v>
      </c>
      <c r="E67" s="18" t="n">
        <v>403.97711834</v>
      </c>
      <c r="F67" s="20" t="n">
        <v>4.24479964</v>
      </c>
      <c r="G67" s="18" t="n">
        <v>408.30523779</v>
      </c>
      <c r="H67" s="20" t="n">
        <v>13.56522746</v>
      </c>
      <c r="I67" s="18" t="n">
        <v>382.00170243</v>
      </c>
      <c r="J67" s="20" t="n">
        <v>7.39602271</v>
      </c>
      <c r="K67" s="18" t="n">
        <v>390.94982582</v>
      </c>
      <c r="L67" s="20" t="n">
        <v>11.47247089</v>
      </c>
      <c r="M67" s="18" t="s">
        <v>404</v>
      </c>
      <c r="N67" s="20" t="s">
        <v>404</v>
      </c>
      <c r="O67" s="18" t="s">
        <v>404</v>
      </c>
      <c r="P67" s="20" t="s">
        <v>404</v>
      </c>
      <c r="Q67" s="18" t="s">
        <v>404</v>
      </c>
      <c r="R67" s="20" t="s">
        <v>404</v>
      </c>
      <c r="S67" s="18" t="n">
        <v>312.99492195</v>
      </c>
      <c r="T67" s="20" t="n">
        <v>7.19526802</v>
      </c>
    </row>
    <row r="68" spans="1:20">
      <c r="A68" s="15" t="s">
        <v>465</v>
      </c>
      <c r="B68" s="17" t="n">
        <v>12083</v>
      </c>
      <c r="C68" s="18">
        <f>(0.0/B68*100)</f>
        <v/>
      </c>
      <c r="D68" s="19" t="n">
        <v>12083</v>
      </c>
      <c r="E68" s="18" t="n">
        <v>401.75308144</v>
      </c>
      <c r="F68" s="20" t="n">
        <v>1.12869703</v>
      </c>
      <c r="G68" s="18" t="n">
        <v>401.72736346</v>
      </c>
      <c r="H68" s="20" t="n">
        <v>2.0006989</v>
      </c>
      <c r="I68" s="18" t="n">
        <v>379.86010524</v>
      </c>
      <c r="J68" s="20" t="n">
        <v>5.67543335</v>
      </c>
      <c r="K68" s="18" t="n">
        <v>444.39870745</v>
      </c>
      <c r="L68" s="20" t="n">
        <v>9.15569498</v>
      </c>
      <c r="M68" s="18" t="s">
        <v>404</v>
      </c>
      <c r="N68" s="20" t="s">
        <v>404</v>
      </c>
      <c r="O68" s="18" t="s">
        <v>404</v>
      </c>
      <c r="P68" s="20" t="s">
        <v>404</v>
      </c>
      <c r="Q68" s="18" t="s">
        <v>404</v>
      </c>
      <c r="R68" s="20" t="s">
        <v>404</v>
      </c>
      <c r="S68" s="18" t="n">
        <v>448.2281894</v>
      </c>
      <c r="T68" s="20" t="n">
        <v>19.73183801</v>
      </c>
    </row>
    <row r="69" spans="1:20">
      <c r="A69" s="15" t="s">
        <v>466</v>
      </c>
      <c r="B69" s="17" t="n">
        <v>4876</v>
      </c>
      <c r="C69" s="18">
        <f>(0.0/B69*100)</f>
        <v/>
      </c>
      <c r="D69" s="19" t="n">
        <v>4876</v>
      </c>
      <c r="E69" s="18" t="n">
        <v>436.1270773</v>
      </c>
      <c r="F69" s="20" t="n">
        <v>7.18862722</v>
      </c>
      <c r="G69" s="18" t="n">
        <v>433.34938187</v>
      </c>
      <c r="H69" s="20" t="n">
        <v>5.55417481</v>
      </c>
      <c r="I69" s="18" t="n">
        <v>427.04729231</v>
      </c>
      <c r="J69" s="20" t="n">
        <v>19.01844366</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494.36314644</v>
      </c>
      <c r="F70" s="20" t="n">
        <v>3.95362413</v>
      </c>
      <c r="G70" s="18" t="n">
        <v>496.9181708</v>
      </c>
      <c r="H70" s="20" t="n">
        <v>5.07601675</v>
      </c>
      <c r="I70" s="18" t="n">
        <v>478.18029958</v>
      </c>
      <c r="J70" s="20" t="n">
        <v>21.2224566</v>
      </c>
      <c r="K70" s="18" t="n">
        <v>477.78572367</v>
      </c>
      <c r="L70" s="20" t="n">
        <v>16.13237062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535.74088714</v>
      </c>
      <c r="F71" s="20" t="n">
        <v>1.69556725</v>
      </c>
      <c r="G71" s="18" t="n">
        <v>533.92432375</v>
      </c>
      <c r="H71" s="20" t="n">
        <v>3.70657574</v>
      </c>
      <c r="I71" s="18" t="n">
        <v>531.87273455</v>
      </c>
      <c r="J71" s="20" t="n">
        <v>10.79179639</v>
      </c>
      <c r="K71" s="18" t="n">
        <v>513.41867789</v>
      </c>
      <c r="L71" s="20" t="n">
        <v>12.40862694</v>
      </c>
      <c r="M71" s="18" t="s">
        <v>404</v>
      </c>
      <c r="N71" s="20" t="s">
        <v>404</v>
      </c>
      <c r="O71" s="18" t="s">
        <v>404</v>
      </c>
      <c r="P71" s="20" t="s">
        <v>404</v>
      </c>
      <c r="Q71" s="18" t="s">
        <v>404</v>
      </c>
      <c r="R71" s="20" t="s">
        <v>404</v>
      </c>
      <c r="S71" s="18" t="n">
        <v>506.22163052</v>
      </c>
      <c r="T71" s="20" t="n">
        <v>18.76146406</v>
      </c>
    </row>
    <row r="72" spans="1:20">
      <c r="A72" s="15" t="s">
        <v>469</v>
      </c>
      <c r="B72" s="17" t="n">
        <v>7708</v>
      </c>
      <c r="C72" s="18">
        <f>(0.0/B72*100)</f>
        <v/>
      </c>
      <c r="D72" s="19" t="n">
        <v>7708</v>
      </c>
      <c r="E72" s="18" t="n">
        <v>494.69236374</v>
      </c>
      <c r="F72" s="20" t="n">
        <v>4.57150891</v>
      </c>
      <c r="G72" s="18" t="n">
        <v>503.94046443</v>
      </c>
      <c r="H72" s="20" t="n">
        <v>6.61188203</v>
      </c>
      <c r="I72" s="18" t="n">
        <v>501.63506537</v>
      </c>
      <c r="J72" s="20" t="n">
        <v>10.96640713</v>
      </c>
      <c r="K72" s="18" t="n">
        <v>473.88235399</v>
      </c>
      <c r="L72" s="20" t="n">
        <v>8.39027216</v>
      </c>
      <c r="M72" s="18" t="s">
        <v>404</v>
      </c>
      <c r="N72" s="20" t="s">
        <v>404</v>
      </c>
      <c r="O72" s="18" t="s">
        <v>404</v>
      </c>
      <c r="P72" s="20" t="s">
        <v>404</v>
      </c>
      <c r="Q72" s="18" t="s">
        <v>404</v>
      </c>
      <c r="R72" s="20" t="s">
        <v>404</v>
      </c>
      <c r="S72" s="18" t="n">
        <v>548.61154079</v>
      </c>
      <c r="T72" s="20" t="n">
        <v>52.35769883</v>
      </c>
    </row>
    <row r="73" spans="1:20">
      <c r="A73" s="15" t="s">
        <v>470</v>
      </c>
      <c r="B73" s="17" t="n">
        <v>8249</v>
      </c>
      <c r="C73" s="18">
        <f>(0.0/B73*100)</f>
        <v/>
      </c>
      <c r="D73" s="19" t="n">
        <v>8249</v>
      </c>
      <c r="E73" s="18" t="n">
        <v>407.81597161</v>
      </c>
      <c r="F73" s="20" t="n">
        <v>3.85320224</v>
      </c>
      <c r="G73" s="18" t="n">
        <v>421.19582197</v>
      </c>
      <c r="H73" s="20" t="n">
        <v>12.62228844</v>
      </c>
      <c r="I73" s="18" t="n">
        <v>400.75237265</v>
      </c>
      <c r="J73" s="20" t="n">
        <v>16.29214391</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412.66003607</v>
      </c>
      <c r="F74" s="20" t="n">
        <v>2.62222478</v>
      </c>
      <c r="G74" s="18" t="n">
        <v>481.63278949</v>
      </c>
      <c r="H74" s="20" t="n">
        <v>4.69990069</v>
      </c>
      <c r="I74" s="18" t="n">
        <v>428.20384551</v>
      </c>
      <c r="J74" s="20" t="n">
        <v>3.49193664</v>
      </c>
      <c r="K74" s="18" t="n">
        <v>402.10872783</v>
      </c>
      <c r="L74" s="20" t="n">
        <v>4.36623239</v>
      </c>
      <c r="M74" s="18" t="s">
        <v>404</v>
      </c>
      <c r="N74" s="20" t="s">
        <v>404</v>
      </c>
      <c r="O74" s="18" t="s">
        <v>404</v>
      </c>
      <c r="P74" s="20" t="s">
        <v>404</v>
      </c>
      <c r="Q74" s="18" t="s">
        <v>404</v>
      </c>
      <c r="R74" s="20" t="s">
        <v>404</v>
      </c>
      <c r="S74" s="18" t="n">
        <v>461.54765879</v>
      </c>
      <c r="T74" s="20" t="n">
        <v>4.89306775</v>
      </c>
    </row>
    <row r="75" spans="1:20">
      <c r="A75" s="15" t="s">
        <v>472</v>
      </c>
      <c r="B75" s="17" t="n">
        <v>5375</v>
      </c>
      <c r="C75" s="18">
        <f>(483.0/B75*100)</f>
        <v/>
      </c>
      <c r="D75" s="19" t="n">
        <v>4892</v>
      </c>
      <c r="E75" s="18" t="n">
        <v>356.98422664</v>
      </c>
      <c r="F75" s="20" t="n">
        <v>7.15035994</v>
      </c>
      <c r="G75" s="18" t="n">
        <v>363.22183723</v>
      </c>
      <c r="H75" s="20" t="n">
        <v>8.76031594</v>
      </c>
      <c r="I75" s="18" t="n">
        <v>353.05898189</v>
      </c>
      <c r="J75" s="20" t="n">
        <v>10.5260138</v>
      </c>
      <c r="K75" s="18" t="n">
        <v>364.74728763</v>
      </c>
      <c r="L75" s="20" t="n">
        <v>9.801102139999999</v>
      </c>
      <c r="M75" s="18" t="s">
        <v>404</v>
      </c>
      <c r="N75" s="20" t="s">
        <v>404</v>
      </c>
      <c r="O75" s="18" t="s">
        <v>404</v>
      </c>
      <c r="P75" s="20" t="s">
        <v>404</v>
      </c>
      <c r="Q75" s="18" t="s">
        <v>404</v>
      </c>
      <c r="R75" s="20" t="s">
        <v>404</v>
      </c>
      <c r="S75" s="18" t="n">
        <v>406.67102294</v>
      </c>
      <c r="T75" s="20" t="n">
        <v>8.90409245</v>
      </c>
    </row>
    <row r="76" spans="1:20">
      <c r="A76" s="15" t="s">
        <v>473</v>
      </c>
      <c r="B76" s="17" t="n">
        <v>14167</v>
      </c>
      <c r="C76" s="18">
        <f>(1400.0/B76*100)</f>
        <v/>
      </c>
      <c r="D76" s="19" t="n">
        <v>12767</v>
      </c>
      <c r="E76" s="18" t="n">
        <v>428.80239026</v>
      </c>
      <c r="F76" s="20" t="n">
        <v>4.67048941</v>
      </c>
      <c r="G76" s="18" t="n">
        <v>447.60820543</v>
      </c>
      <c r="H76" s="20" t="n">
        <v>6.01341755</v>
      </c>
      <c r="I76" s="18" t="n">
        <v>424.58256971</v>
      </c>
      <c r="J76" s="20" t="n">
        <v>13.27465251</v>
      </c>
      <c r="K76" s="18" t="n">
        <v>445.07853376</v>
      </c>
      <c r="L76" s="20" t="n">
        <v>11.58983963</v>
      </c>
      <c r="M76" s="18" t="s">
        <v>404</v>
      </c>
      <c r="N76" s="20" t="s">
        <v>404</v>
      </c>
      <c r="O76" s="18" t="s">
        <v>404</v>
      </c>
      <c r="P76" s="20" t="s">
        <v>404</v>
      </c>
      <c r="Q76" s="18" t="s">
        <v>404</v>
      </c>
      <c r="R76" s="20" t="s">
        <v>404</v>
      </c>
      <c r="S76" s="18" t="n">
        <v>425.28746852</v>
      </c>
      <c r="T76" s="20" t="n">
        <v>10.47539264</v>
      </c>
    </row>
    <row r="77" spans="1:20">
      <c r="A77" s="15" t="s">
        <v>474</v>
      </c>
      <c r="B77" s="17" t="n">
        <v>6062</v>
      </c>
      <c r="C77" s="18">
        <f>(12.0/B77*100)</f>
        <v/>
      </c>
      <c r="D77" s="19" t="n">
        <v>6050</v>
      </c>
      <c r="E77" s="18" t="n">
        <v>453.168043</v>
      </c>
      <c r="F77" s="20" t="n">
        <v>7.15569128</v>
      </c>
      <c r="G77" s="18" t="n">
        <v>433.2857619</v>
      </c>
      <c r="H77" s="20" t="n">
        <v>9.871716360000001</v>
      </c>
      <c r="I77" s="18" t="n">
        <v>428.64287281</v>
      </c>
      <c r="J77" s="20" t="n">
        <v>3.63027993</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486.71721916</v>
      </c>
      <c r="F78" s="20" t="n">
        <v>4.10454921</v>
      </c>
      <c r="G78" s="18" t="n">
        <v>501.85163723</v>
      </c>
      <c r="H78" s="20" t="n">
        <v>10.4307835</v>
      </c>
      <c r="I78" s="18" t="n">
        <v>506.97763634</v>
      </c>
      <c r="J78" s="20" t="n">
        <v>17.09580284</v>
      </c>
      <c r="K78" s="18" t="s">
        <v>404</v>
      </c>
      <c r="L78" s="20" t="s">
        <v>404</v>
      </c>
      <c r="M78" s="18" t="s">
        <v>404</v>
      </c>
      <c r="N78" s="20" t="s">
        <v>404</v>
      </c>
      <c r="O78" s="18" t="s">
        <v>404</v>
      </c>
      <c r="P78" s="20" t="s">
        <v>404</v>
      </c>
      <c r="Q78" s="18" t="s">
        <v>404</v>
      </c>
      <c r="R78" s="20" t="s">
        <v>404</v>
      </c>
      <c r="S78" s="18" t="n">
        <v>465.71477327</v>
      </c>
      <c r="T78" s="20" t="n">
        <v>14.58344647</v>
      </c>
    </row>
    <row customHeight="1" ht="25" r="79" spans="1:20">
      <c r="A79" s="15" t="s">
        <v>476</v>
      </c>
      <c r="B79" s="17" t="n">
        <v>1657</v>
      </c>
      <c r="C79" s="18">
        <f>(21.0/B79*100)</f>
        <v/>
      </c>
      <c r="D79" s="19" t="n">
        <v>1636</v>
      </c>
      <c r="E79" s="18" t="n">
        <v>485.14853226</v>
      </c>
      <c r="F79" s="20" t="n">
        <v>11.71481796</v>
      </c>
      <c r="G79" s="18" t="n">
        <v>474.90036175</v>
      </c>
      <c r="H79" s="20" t="n">
        <v>15.3132026</v>
      </c>
      <c r="I79" s="18" t="n">
        <v>453.133786</v>
      </c>
      <c r="J79" s="20" t="n">
        <v>14.98458464</v>
      </c>
      <c r="K79" s="18" t="n">
        <v>505.21611782</v>
      </c>
      <c r="L79" s="20" t="n">
        <v>20.74096469</v>
      </c>
      <c r="M79" s="18" t="s">
        <v>404</v>
      </c>
      <c r="N79" s="20" t="s">
        <v>404</v>
      </c>
      <c r="O79" s="18" t="s">
        <v>404</v>
      </c>
      <c r="P79" s="20" t="s">
        <v>404</v>
      </c>
      <c r="Q79" s="18" t="s">
        <v>404</v>
      </c>
      <c r="R79" s="20" t="s">
        <v>404</v>
      </c>
      <c r="S79" s="18" t="n">
        <v>448.78533927</v>
      </c>
      <c r="T79" s="20" t="n">
        <v>41.1599197</v>
      </c>
    </row>
    <row r="80" spans="1:20">
      <c r="A80" s="15" t="s">
        <v>477</v>
      </c>
      <c r="B80" s="17" t="n">
        <v>7841</v>
      </c>
      <c r="C80" s="18">
        <f>(0.0/B80*100)</f>
        <v/>
      </c>
      <c r="D80" s="19" t="n">
        <v>7841</v>
      </c>
      <c r="E80" s="18" t="n">
        <v>425.14842654</v>
      </c>
      <c r="F80" s="20" t="n">
        <v>4.33885161</v>
      </c>
      <c r="G80" s="18" t="n">
        <v>433.0306437</v>
      </c>
      <c r="H80" s="20" t="n">
        <v>7.51829097</v>
      </c>
      <c r="I80" s="18" t="n">
        <v>424.87681968</v>
      </c>
      <c r="J80" s="20" t="n">
        <v>12.29822769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428.65230277</v>
      </c>
      <c r="F81" s="20" t="n">
        <v>4.29768128</v>
      </c>
      <c r="G81" s="18" t="n">
        <v>442.85169156</v>
      </c>
      <c r="H81" s="20" t="n">
        <v>9.20249194</v>
      </c>
      <c r="I81" s="18" t="n">
        <v>426.01141501</v>
      </c>
      <c r="J81" s="20" t="n">
        <v>6.57556658</v>
      </c>
      <c r="K81" s="18" t="n">
        <v>505.675185</v>
      </c>
      <c r="L81" s="20" t="n">
        <v>7.77493105</v>
      </c>
      <c r="M81" s="18" t="s">
        <v>404</v>
      </c>
      <c r="N81" s="20" t="s">
        <v>404</v>
      </c>
      <c r="O81" s="18" t="s">
        <v>404</v>
      </c>
      <c r="P81" s="20" t="s">
        <v>404</v>
      </c>
      <c r="Q81" s="18" t="s">
        <v>404</v>
      </c>
      <c r="R81" s="20" t="s">
        <v>404</v>
      </c>
      <c r="S81" s="18" t="n">
        <v>498.8445619</v>
      </c>
      <c r="T81" s="20" t="n">
        <v>8.227988010000001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691</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502.40968449</v>
      </c>
      <c r="F7" s="20" t="n">
        <v>2.56411539</v>
      </c>
      <c r="G7" s="18" t="n">
        <v>513.53607898</v>
      </c>
      <c r="H7" s="20" t="n">
        <v>5.49428826</v>
      </c>
      <c r="I7" s="18" t="n">
        <v>481.21533519</v>
      </c>
      <c r="J7" s="20" t="n">
        <v>12.52538841</v>
      </c>
      <c r="K7" s="18" t="n">
        <v>497.83226861</v>
      </c>
      <c r="L7" s="20" t="n">
        <v>6.91629804</v>
      </c>
      <c r="M7" s="18" t="s">
        <v>404</v>
      </c>
      <c r="N7" s="20" t="s">
        <v>404</v>
      </c>
      <c r="O7" s="18" t="s">
        <v>404</v>
      </c>
      <c r="P7" s="20" t="s">
        <v>404</v>
      </c>
      <c r="Q7" s="18" t="s">
        <v>404</v>
      </c>
      <c r="R7" s="20" t="s">
        <v>404</v>
      </c>
      <c r="S7" s="18" t="n">
        <v>476.19673328</v>
      </c>
      <c r="T7" s="20" t="n">
        <v>24.73831549</v>
      </c>
    </row>
    <row r="8" spans="1:20">
      <c r="A8" s="15" t="s">
        <v>405</v>
      </c>
      <c r="B8" s="17" t="n">
        <v>7007</v>
      </c>
      <c r="C8" s="18">
        <f>(0.0/B8*100)</f>
        <v/>
      </c>
      <c r="D8" s="19" t="n">
        <v>7007</v>
      </c>
      <c r="E8" s="18" t="n">
        <v>475.20184915</v>
      </c>
      <c r="F8" s="20" t="n">
        <v>5.50046165</v>
      </c>
      <c r="G8" s="18" t="n">
        <v>499.36202332</v>
      </c>
      <c r="H8" s="20" t="n">
        <v>9.12366915</v>
      </c>
      <c r="I8" s="18" t="n">
        <v>474.33443938</v>
      </c>
      <c r="J8" s="20" t="n">
        <v>16.37026342</v>
      </c>
      <c r="K8" s="18" t="n">
        <v>497.16772588</v>
      </c>
      <c r="L8" s="20" t="n">
        <v>12.15271652</v>
      </c>
      <c r="M8" s="18" t="s">
        <v>404</v>
      </c>
      <c r="N8" s="20" t="s">
        <v>404</v>
      </c>
      <c r="O8" s="18" t="s">
        <v>404</v>
      </c>
      <c r="P8" s="20" t="s">
        <v>404</v>
      </c>
      <c r="Q8" s="18" t="s">
        <v>404</v>
      </c>
      <c r="R8" s="20" t="s">
        <v>404</v>
      </c>
      <c r="S8" s="18" t="n">
        <v>470.03917351</v>
      </c>
      <c r="T8" s="20" t="n">
        <v>27.86687058</v>
      </c>
    </row>
    <row r="9" spans="1:20">
      <c r="A9" s="15" t="s">
        <v>406</v>
      </c>
      <c r="B9" s="17" t="n">
        <v>9651</v>
      </c>
      <c r="C9" s="18">
        <f>(200.0/B9*100)</f>
        <v/>
      </c>
      <c r="D9" s="19" t="n">
        <v>9451</v>
      </c>
      <c r="E9" s="18" t="n">
        <v>494.91434461</v>
      </c>
      <c r="F9" s="20" t="n">
        <v>5.52177413</v>
      </c>
      <c r="G9" s="18" t="n">
        <v>518.92052897</v>
      </c>
      <c r="H9" s="20" t="n">
        <v>7.24074905</v>
      </c>
      <c r="I9" s="18" t="n">
        <v>481.14368155</v>
      </c>
      <c r="J9" s="20" t="n">
        <v>10.92818831</v>
      </c>
      <c r="K9" s="18" t="n">
        <v>518.86390438</v>
      </c>
      <c r="L9" s="20" t="n">
        <v>17.22367668</v>
      </c>
      <c r="M9" s="18" t="s">
        <v>404</v>
      </c>
      <c r="N9" s="20" t="s">
        <v>404</v>
      </c>
      <c r="O9" s="18" t="s">
        <v>404</v>
      </c>
      <c r="P9" s="20" t="s">
        <v>404</v>
      </c>
      <c r="Q9" s="18" t="s">
        <v>404</v>
      </c>
      <c r="R9" s="20" t="s">
        <v>404</v>
      </c>
      <c r="S9" s="18" t="n">
        <v>487.81838701</v>
      </c>
      <c r="T9" s="20" t="n">
        <v>8.75231975</v>
      </c>
    </row>
    <row r="10" spans="1:20">
      <c r="A10" s="15" t="s">
        <v>407</v>
      </c>
      <c r="B10" s="17" t="n">
        <v>20058</v>
      </c>
      <c r="C10" s="18">
        <f>(3112.0/B10*100)</f>
        <v/>
      </c>
      <c r="D10" s="19" t="n">
        <v>16946</v>
      </c>
      <c r="E10" s="18" t="n">
        <v>524.7899571</v>
      </c>
      <c r="F10" s="20" t="n">
        <v>3.46078388</v>
      </c>
      <c r="G10" s="18" t="n">
        <v>531.53849657</v>
      </c>
      <c r="H10" s="20" t="n">
        <v>4.3578616</v>
      </c>
      <c r="I10" s="18" t="n">
        <v>520.30053174</v>
      </c>
      <c r="J10" s="20" t="n">
        <v>5.52254597</v>
      </c>
      <c r="K10" s="18" t="n">
        <v>528.38159217</v>
      </c>
      <c r="L10" s="20" t="n">
        <v>6.05715618</v>
      </c>
      <c r="M10" s="18" t="s">
        <v>404</v>
      </c>
      <c r="N10" s="20" t="s">
        <v>404</v>
      </c>
      <c r="O10" s="18" t="s">
        <v>404</v>
      </c>
      <c r="P10" s="20" t="s">
        <v>404</v>
      </c>
      <c r="Q10" s="18" t="s">
        <v>404</v>
      </c>
      <c r="R10" s="20" t="s">
        <v>404</v>
      </c>
      <c r="S10" s="18" t="n">
        <v>549.12037075</v>
      </c>
      <c r="T10" s="20" t="n">
        <v>13.84770596</v>
      </c>
    </row>
    <row r="11" spans="1:20">
      <c r="A11" s="15" t="s">
        <v>408</v>
      </c>
      <c r="B11" s="17" t="n">
        <v>7053</v>
      </c>
      <c r="C11" s="18">
        <f>(212.0/B11*100)</f>
        <v/>
      </c>
      <c r="D11" s="19" t="n">
        <v>6841</v>
      </c>
      <c r="E11" s="18" t="n">
        <v>457.42556663</v>
      </c>
      <c r="F11" s="20" t="n">
        <v>3.92606465</v>
      </c>
      <c r="G11" s="18" t="n">
        <v>497.25460094</v>
      </c>
      <c r="H11" s="20" t="n">
        <v>8.993640920000001</v>
      </c>
      <c r="I11" s="18" t="n">
        <v>457.36348971</v>
      </c>
      <c r="J11" s="20" t="n">
        <v>7.09644268</v>
      </c>
      <c r="K11" s="18" t="n">
        <v>431.39238644</v>
      </c>
      <c r="L11" s="20" t="n">
        <v>10.54855492</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488.82917841</v>
      </c>
      <c r="F12" s="20" t="n">
        <v>5.80190595</v>
      </c>
      <c r="G12" s="18" t="n">
        <v>490.6496274</v>
      </c>
      <c r="H12" s="20" t="n">
        <v>4.92582138</v>
      </c>
      <c r="I12" s="18" t="n">
        <v>451.08236126</v>
      </c>
      <c r="J12" s="20" t="n">
        <v>14.22321965</v>
      </c>
      <c r="K12" s="18" t="n">
        <v>460.09739735</v>
      </c>
      <c r="L12" s="20" t="n">
        <v>20.20719698</v>
      </c>
      <c r="M12" s="18" t="s">
        <v>404</v>
      </c>
      <c r="N12" s="20" t="s">
        <v>404</v>
      </c>
      <c r="O12" s="18" t="s">
        <v>404</v>
      </c>
      <c r="P12" s="20" t="s">
        <v>404</v>
      </c>
      <c r="Q12" s="18" t="s">
        <v>404</v>
      </c>
      <c r="R12" s="20" t="s">
        <v>404</v>
      </c>
      <c r="S12" s="18" t="n">
        <v>489.67607916</v>
      </c>
      <c r="T12" s="20" t="n">
        <v>13.55982762</v>
      </c>
    </row>
    <row r="13" spans="1:20">
      <c r="A13" s="15" t="s">
        <v>410</v>
      </c>
      <c r="B13" s="17" t="n">
        <v>7161</v>
      </c>
      <c r="C13" s="18">
        <f>(1175.0/B13*100)</f>
        <v/>
      </c>
      <c r="D13" s="19" t="n">
        <v>5986</v>
      </c>
      <c r="E13" s="18" t="n">
        <v>501.38150262</v>
      </c>
      <c r="F13" s="20" t="n">
        <v>5.48534276</v>
      </c>
      <c r="G13" s="18" t="n">
        <v>499.64827882</v>
      </c>
      <c r="H13" s="20" t="n">
        <v>5.51554412</v>
      </c>
      <c r="I13" s="18" t="n">
        <v>492.88172716</v>
      </c>
      <c r="J13" s="20" t="n">
        <v>5.56297671</v>
      </c>
      <c r="K13" s="18" t="n">
        <v>505.56437195</v>
      </c>
      <c r="L13" s="20" t="n">
        <v>5.29914237</v>
      </c>
      <c r="M13" s="18" t="s">
        <v>404</v>
      </c>
      <c r="N13" s="20" t="s">
        <v>404</v>
      </c>
      <c r="O13" s="18" t="s">
        <v>404</v>
      </c>
      <c r="P13" s="20" t="s">
        <v>404</v>
      </c>
      <c r="Q13" s="18" t="s">
        <v>404</v>
      </c>
      <c r="R13" s="20" t="s">
        <v>404</v>
      </c>
      <c r="S13" s="18" t="n">
        <v>506.622521</v>
      </c>
      <c r="T13" s="20" t="n">
        <v>10.11192354</v>
      </c>
    </row>
    <row r="14" spans="1:20">
      <c r="A14" s="15" t="s">
        <v>411</v>
      </c>
      <c r="B14" s="17" t="n">
        <v>5587</v>
      </c>
      <c r="C14" s="18">
        <f>(0.0/B14*100)</f>
        <v/>
      </c>
      <c r="D14" s="19" t="n">
        <v>5587</v>
      </c>
      <c r="E14" s="18" t="n">
        <v>520.28673441</v>
      </c>
      <c r="F14" s="20" t="n">
        <v>2.44470733</v>
      </c>
      <c r="G14" s="18" t="n">
        <v>519.9802433</v>
      </c>
      <c r="H14" s="20" t="n">
        <v>4.12818128</v>
      </c>
      <c r="I14" s="18" t="n">
        <v>492.35390942</v>
      </c>
      <c r="J14" s="20" t="n">
        <v>16.54541342</v>
      </c>
      <c r="K14" s="18" t="n">
        <v>530.37081083</v>
      </c>
      <c r="L14" s="20" t="n">
        <v>12.32035483</v>
      </c>
      <c r="M14" s="18" t="s">
        <v>404</v>
      </c>
      <c r="N14" s="20" t="s">
        <v>404</v>
      </c>
      <c r="O14" s="18" t="s">
        <v>404</v>
      </c>
      <c r="P14" s="20" t="s">
        <v>404</v>
      </c>
      <c r="Q14" s="18" t="s">
        <v>404</v>
      </c>
      <c r="R14" s="20" t="s">
        <v>404</v>
      </c>
      <c r="S14" s="18" t="n">
        <v>499.64544012</v>
      </c>
      <c r="T14" s="20" t="n">
        <v>42.31593335</v>
      </c>
    </row>
    <row r="15" spans="1:20">
      <c r="A15" s="15" t="s">
        <v>412</v>
      </c>
      <c r="B15" s="17" t="n">
        <v>5882</v>
      </c>
      <c r="C15" s="18">
        <f>(0.0/B15*100)</f>
        <v/>
      </c>
      <c r="D15" s="19" t="n">
        <v>5882</v>
      </c>
      <c r="E15" s="18" t="n">
        <v>529.0960047</v>
      </c>
      <c r="F15" s="20" t="n">
        <v>4.59154874</v>
      </c>
      <c r="G15" s="18" t="n">
        <v>526.2698632</v>
      </c>
      <c r="H15" s="20" t="n">
        <v>3.38641889</v>
      </c>
      <c r="I15" s="18" t="n">
        <v>508.75201814</v>
      </c>
      <c r="J15" s="20" t="n">
        <v>8.85403721</v>
      </c>
      <c r="K15" s="18" t="n">
        <v>536.99590598</v>
      </c>
      <c r="L15" s="20" t="n">
        <v>12.23100215</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488.11110658</v>
      </c>
      <c r="F16" s="20" t="n">
        <v>12.74063521</v>
      </c>
      <c r="G16" s="18" t="n">
        <v>502.28037061</v>
      </c>
      <c r="H16" s="20" t="n">
        <v>8.70432868</v>
      </c>
      <c r="I16" s="18" t="n">
        <v>498.84507927</v>
      </c>
      <c r="J16" s="20" t="n">
        <v>11.00070045</v>
      </c>
      <c r="K16" s="18" t="n">
        <v>511.14014262</v>
      </c>
      <c r="L16" s="20" t="n">
        <v>7.5763418</v>
      </c>
      <c r="M16" s="18" t="s">
        <v>404</v>
      </c>
      <c r="N16" s="20" t="s">
        <v>404</v>
      </c>
      <c r="O16" s="18" t="s">
        <v>404</v>
      </c>
      <c r="P16" s="20" t="s">
        <v>404</v>
      </c>
      <c r="Q16" s="18" t="s">
        <v>404</v>
      </c>
      <c r="R16" s="20" t="s">
        <v>404</v>
      </c>
      <c r="S16" s="18" t="n">
        <v>509.84709825</v>
      </c>
      <c r="T16" s="20" t="n">
        <v>37.06973926</v>
      </c>
    </row>
    <row r="17" spans="1:20">
      <c r="A17" s="15" t="s">
        <v>414</v>
      </c>
      <c r="B17" s="17" t="n">
        <v>6504</v>
      </c>
      <c r="C17" s="18">
        <f>(1325.0/B17*100)</f>
        <v/>
      </c>
      <c r="D17" s="19" t="n">
        <v>5179</v>
      </c>
      <c r="E17" s="18" t="n">
        <v>505.25748964</v>
      </c>
      <c r="F17" s="20" t="n">
        <v>6.93753728</v>
      </c>
      <c r="G17" s="18" t="n">
        <v>513.34373653</v>
      </c>
      <c r="H17" s="20" t="n">
        <v>9.479758800000001</v>
      </c>
      <c r="I17" s="18" t="n">
        <v>511.90106145</v>
      </c>
      <c r="J17" s="20" t="n">
        <v>12.88698156</v>
      </c>
      <c r="K17" s="18" t="n">
        <v>515.33448544</v>
      </c>
      <c r="L17" s="20" t="n">
        <v>11.54528942</v>
      </c>
      <c r="M17" s="18" t="s">
        <v>404</v>
      </c>
      <c r="N17" s="20" t="s">
        <v>404</v>
      </c>
      <c r="O17" s="18" t="s">
        <v>404</v>
      </c>
      <c r="P17" s="20" t="s">
        <v>404</v>
      </c>
      <c r="Q17" s="18" t="s">
        <v>404</v>
      </c>
      <c r="R17" s="20" t="s">
        <v>404</v>
      </c>
      <c r="S17" s="18" t="n">
        <v>523.70956601</v>
      </c>
      <c r="T17" s="20" t="n">
        <v>39.40886901</v>
      </c>
    </row>
    <row r="18" spans="1:20">
      <c r="A18" s="15" t="s">
        <v>415</v>
      </c>
      <c r="B18" s="17" t="n">
        <v>5532</v>
      </c>
      <c r="C18" s="18">
        <f>(0.0/B18*100)</f>
        <v/>
      </c>
      <c r="D18" s="19" t="n">
        <v>5532</v>
      </c>
      <c r="E18" s="18" t="n">
        <v>473.52254696</v>
      </c>
      <c r="F18" s="20" t="n">
        <v>8.253192370000001</v>
      </c>
      <c r="G18" s="18" t="n">
        <v>473.03413704</v>
      </c>
      <c r="H18" s="20" t="n">
        <v>9.210497569999999</v>
      </c>
      <c r="I18" s="18" t="n">
        <v>466.63002619</v>
      </c>
      <c r="J18" s="20" t="n">
        <v>9.93767746</v>
      </c>
      <c r="K18" s="18" t="n">
        <v>449.83304494</v>
      </c>
      <c r="L18" s="20" t="n">
        <v>11.33678442</v>
      </c>
      <c r="M18" s="18" t="s">
        <v>404</v>
      </c>
      <c r="N18" s="20" t="s">
        <v>404</v>
      </c>
      <c r="O18" s="18" t="s">
        <v>404</v>
      </c>
      <c r="P18" s="20" t="s">
        <v>404</v>
      </c>
      <c r="Q18" s="18" t="s">
        <v>404</v>
      </c>
      <c r="R18" s="20" t="s">
        <v>404</v>
      </c>
      <c r="S18" s="18" t="n">
        <v>444.1885127</v>
      </c>
      <c r="T18" s="20" t="n">
        <v>31.96327726</v>
      </c>
    </row>
    <row r="19" spans="1:20">
      <c r="A19" s="15" t="s">
        <v>416</v>
      </c>
      <c r="B19" s="17" t="n">
        <v>5658</v>
      </c>
      <c r="C19" s="18">
        <f>(327.0/B19*100)</f>
        <v/>
      </c>
      <c r="D19" s="19" t="n">
        <v>5331</v>
      </c>
      <c r="E19" s="18" t="n">
        <v>486.20162555</v>
      </c>
      <c r="F19" s="20" t="n">
        <v>9.141434240000001</v>
      </c>
      <c r="G19" s="18" t="n">
        <v>470.98012428</v>
      </c>
      <c r="H19" s="20" t="n">
        <v>6.93057397</v>
      </c>
      <c r="I19" s="18" t="n">
        <v>449.70253656</v>
      </c>
      <c r="J19" s="20" t="n">
        <v>12.26546544</v>
      </c>
      <c r="K19" s="18" t="n">
        <v>454.86204015</v>
      </c>
      <c r="L19" s="20" t="n">
        <v>16.69056938</v>
      </c>
      <c r="M19" s="18" t="s">
        <v>404</v>
      </c>
      <c r="N19" s="20" t="s">
        <v>404</v>
      </c>
      <c r="O19" s="18" t="s">
        <v>404</v>
      </c>
      <c r="P19" s="20" t="s">
        <v>404</v>
      </c>
      <c r="Q19" s="18" t="s">
        <v>404</v>
      </c>
      <c r="R19" s="20" t="s">
        <v>404</v>
      </c>
      <c r="S19" s="18" t="n">
        <v>463.47972432</v>
      </c>
      <c r="T19" s="20" t="n">
        <v>48.8907034</v>
      </c>
    </row>
    <row r="20" spans="1:20">
      <c r="A20" s="15" t="s">
        <v>417</v>
      </c>
      <c r="B20" s="17" t="n">
        <v>3371</v>
      </c>
      <c r="C20" s="18">
        <f>(24.0/B20*100)</f>
        <v/>
      </c>
      <c r="D20" s="19" t="n">
        <v>3347</v>
      </c>
      <c r="E20" s="18" t="n">
        <v>478.51125526</v>
      </c>
      <c r="F20" s="20" t="n">
        <v>2.28824167</v>
      </c>
      <c r="G20" s="18" t="n">
        <v>492.52606027</v>
      </c>
      <c r="H20" s="20" t="n">
        <v>3.95561298</v>
      </c>
      <c r="I20" s="18" t="n">
        <v>478.96323558</v>
      </c>
      <c r="J20" s="20" t="n">
        <v>5.60595887</v>
      </c>
      <c r="K20" s="18" t="n">
        <v>476.70925256</v>
      </c>
      <c r="L20" s="20" t="n">
        <v>11.93975373</v>
      </c>
      <c r="M20" s="18" t="s">
        <v>404</v>
      </c>
      <c r="N20" s="20" t="s">
        <v>404</v>
      </c>
      <c r="O20" s="18" t="s">
        <v>404</v>
      </c>
      <c r="P20" s="20" t="s">
        <v>404</v>
      </c>
      <c r="Q20" s="18" t="s">
        <v>404</v>
      </c>
      <c r="R20" s="20" t="s">
        <v>404</v>
      </c>
      <c r="S20" s="18" t="n">
        <v>556.3671000000001</v>
      </c>
      <c r="T20" s="20" t="n">
        <v>38.46539077</v>
      </c>
    </row>
    <row r="21" spans="1:20">
      <c r="A21" s="15" t="s">
        <v>418</v>
      </c>
      <c r="B21" s="17" t="n">
        <v>5741</v>
      </c>
      <c r="C21" s="18">
        <f>(0.0/B21*100)</f>
        <v/>
      </c>
      <c r="D21" s="19" t="n">
        <v>5741</v>
      </c>
      <c r="E21" s="18" t="n">
        <v>517.28809602</v>
      </c>
      <c r="F21" s="20" t="n">
        <v>3.70409122</v>
      </c>
      <c r="G21" s="18" t="n">
        <v>525.42467515</v>
      </c>
      <c r="H21" s="20" t="n">
        <v>5.20788922</v>
      </c>
      <c r="I21" s="18" t="n">
        <v>533.8934028</v>
      </c>
      <c r="J21" s="20" t="n">
        <v>8.990875709999999</v>
      </c>
      <c r="K21" s="18" t="n">
        <v>511.53940143</v>
      </c>
      <c r="L21" s="20" t="n">
        <v>7.28365803</v>
      </c>
      <c r="M21" s="18" t="s">
        <v>404</v>
      </c>
      <c r="N21" s="20" t="s">
        <v>404</v>
      </c>
      <c r="O21" s="18" t="s">
        <v>404</v>
      </c>
      <c r="P21" s="20" t="s">
        <v>404</v>
      </c>
      <c r="Q21" s="18" t="s">
        <v>404</v>
      </c>
      <c r="R21" s="20" t="s">
        <v>404</v>
      </c>
      <c r="S21" s="18" t="n">
        <v>533.33798943</v>
      </c>
      <c r="T21" s="20" t="n">
        <v>14.76353802</v>
      </c>
    </row>
    <row r="22" spans="1:20">
      <c r="A22" s="15" t="s">
        <v>419</v>
      </c>
      <c r="B22" s="17" t="n">
        <v>6598</v>
      </c>
      <c r="C22" s="18">
        <f>(0.0/B22*100)</f>
        <v/>
      </c>
      <c r="D22" s="19" t="n">
        <v>6598</v>
      </c>
      <c r="E22" s="18" t="n">
        <v>474.31161601</v>
      </c>
      <c r="F22" s="20" t="n">
        <v>5.81192957</v>
      </c>
      <c r="G22" s="18" t="n">
        <v>494.58959269</v>
      </c>
      <c r="H22" s="20" t="n">
        <v>10.80700992</v>
      </c>
      <c r="I22" s="18" t="n">
        <v>478.11715337</v>
      </c>
      <c r="J22" s="20" t="n">
        <v>30.83222329</v>
      </c>
      <c r="K22" s="18" t="n">
        <v>480.90470927</v>
      </c>
      <c r="L22" s="20" t="n">
        <v>20.0121434</v>
      </c>
      <c r="M22" s="18" t="s">
        <v>404</v>
      </c>
      <c r="N22" s="20" t="s">
        <v>404</v>
      </c>
      <c r="O22" s="18" t="s">
        <v>404</v>
      </c>
      <c r="P22" s="20" t="s">
        <v>404</v>
      </c>
      <c r="Q22" s="18" t="s">
        <v>404</v>
      </c>
      <c r="R22" s="20" t="s">
        <v>404</v>
      </c>
      <c r="S22" s="18" t="n">
        <v>513.787836</v>
      </c>
      <c r="T22" s="20" t="n">
        <v>20.10811889</v>
      </c>
    </row>
    <row r="23" spans="1:20">
      <c r="A23" s="15" t="s">
        <v>420</v>
      </c>
      <c r="B23" s="17" t="n">
        <v>11583</v>
      </c>
      <c r="C23" s="18">
        <f>(3194.0/B23*100)</f>
        <v/>
      </c>
      <c r="D23" s="19" t="n">
        <v>8389</v>
      </c>
      <c r="E23" s="18" t="n">
        <v>485.91864004</v>
      </c>
      <c r="F23" s="20" t="n">
        <v>5.31947408</v>
      </c>
      <c r="G23" s="18" t="n">
        <v>507.94698512</v>
      </c>
      <c r="H23" s="20" t="n">
        <v>7.42839647</v>
      </c>
      <c r="I23" s="18" t="n">
        <v>483.68734198</v>
      </c>
      <c r="J23" s="20" t="n">
        <v>8.620907949999999</v>
      </c>
      <c r="K23" s="18" t="n">
        <v>477.45562379</v>
      </c>
      <c r="L23" s="20" t="n">
        <v>13.19195818</v>
      </c>
      <c r="M23" s="18" t="s">
        <v>404</v>
      </c>
      <c r="N23" s="20" t="s">
        <v>404</v>
      </c>
      <c r="O23" s="18" t="s">
        <v>404</v>
      </c>
      <c r="P23" s="20" t="s">
        <v>404</v>
      </c>
      <c r="Q23" s="18" t="s">
        <v>404</v>
      </c>
      <c r="R23" s="20" t="s">
        <v>404</v>
      </c>
      <c r="S23" s="18" t="n">
        <v>490.44784575</v>
      </c>
      <c r="T23" s="20" t="n">
        <v>7.40759571</v>
      </c>
    </row>
    <row r="24" spans="1:20">
      <c r="A24" s="15" t="s">
        <v>421</v>
      </c>
      <c r="B24" s="17" t="n">
        <v>6647</v>
      </c>
      <c r="C24" s="18">
        <f>(0.0/B24*100)</f>
        <v/>
      </c>
      <c r="D24" s="19" t="n">
        <v>6647</v>
      </c>
      <c r="E24" s="18" t="n">
        <v>517.5167497800001</v>
      </c>
      <c r="F24" s="20" t="n">
        <v>4.72881226</v>
      </c>
      <c r="G24" s="18" t="n">
        <v>515.94640435</v>
      </c>
      <c r="H24" s="20" t="n">
        <v>9.797218020000001</v>
      </c>
      <c r="I24" s="18" t="n">
        <v>513.61767021</v>
      </c>
      <c r="J24" s="20" t="n">
        <v>14.51347826</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517.59721092</v>
      </c>
      <c r="F25" s="20" t="n">
        <v>4.03323428</v>
      </c>
      <c r="G25" s="18" t="n">
        <v>512.82816891</v>
      </c>
      <c r="H25" s="20" t="n">
        <v>13.85190307</v>
      </c>
      <c r="I25" s="18" t="n">
        <v>544.91649641</v>
      </c>
      <c r="J25" s="20" t="n">
        <v>17.03309328</v>
      </c>
      <c r="K25" s="18" t="n">
        <v>507.70980786</v>
      </c>
      <c r="L25" s="20" t="n">
        <v>6.11664649</v>
      </c>
      <c r="M25" s="18" t="s">
        <v>404</v>
      </c>
      <c r="N25" s="20" t="s">
        <v>404</v>
      </c>
      <c r="O25" s="18" t="s">
        <v>404</v>
      </c>
      <c r="P25" s="20" t="s">
        <v>404</v>
      </c>
      <c r="Q25" s="18" t="s">
        <v>404</v>
      </c>
      <c r="R25" s="20" t="s">
        <v>404</v>
      </c>
      <c r="S25" s="18" t="n">
        <v>443.61538333</v>
      </c>
      <c r="T25" s="20" t="n">
        <v>8.140604529999999</v>
      </c>
    </row>
    <row r="26" spans="1:20">
      <c r="A26" s="15" t="s">
        <v>423</v>
      </c>
      <c r="B26" s="17" t="n">
        <v>4869</v>
      </c>
      <c r="C26" s="18">
        <f>(11.0/B26*100)</f>
        <v/>
      </c>
      <c r="D26" s="19" t="n">
        <v>4858</v>
      </c>
      <c r="E26" s="18" t="n">
        <v>483.98082757</v>
      </c>
      <c r="F26" s="20" t="n">
        <v>2.77362863</v>
      </c>
      <c r="G26" s="18" t="n">
        <v>493.57609342</v>
      </c>
      <c r="H26" s="20" t="n">
        <v>3.16849361</v>
      </c>
      <c r="I26" s="18" t="n">
        <v>487.356122</v>
      </c>
      <c r="J26" s="20" t="n">
        <v>14.51800202</v>
      </c>
      <c r="K26" s="18" t="n">
        <v>473.51818791</v>
      </c>
      <c r="L26" s="20" t="n">
        <v>11.12980717</v>
      </c>
      <c r="M26" s="18" t="s">
        <v>404</v>
      </c>
      <c r="N26" s="20" t="s">
        <v>404</v>
      </c>
      <c r="O26" s="18" t="s">
        <v>404</v>
      </c>
      <c r="P26" s="20" t="s">
        <v>404</v>
      </c>
      <c r="Q26" s="18" t="s">
        <v>404</v>
      </c>
      <c r="R26" s="20" t="s">
        <v>404</v>
      </c>
      <c r="S26" s="18" t="n">
        <v>496.54839913</v>
      </c>
      <c r="T26" s="20" t="n">
        <v>14.01746994</v>
      </c>
    </row>
    <row r="27" spans="1:20">
      <c r="A27" s="15" t="s">
        <v>424</v>
      </c>
      <c r="B27" s="17" t="n">
        <v>5299</v>
      </c>
      <c r="C27" s="18">
        <f>(0.0/B27*100)</f>
        <v/>
      </c>
      <c r="D27" s="19" t="n">
        <v>5299</v>
      </c>
      <c r="E27" s="18" t="n">
        <v>507.17062044</v>
      </c>
      <c r="F27" s="20" t="n">
        <v>2.59180823</v>
      </c>
      <c r="G27" s="18" t="n">
        <v>475.08999605</v>
      </c>
      <c r="H27" s="20" t="n">
        <v>2.44571767</v>
      </c>
      <c r="I27" s="18" t="n">
        <v>458.36760455</v>
      </c>
      <c r="J27" s="20" t="n">
        <v>3.05620008</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424.25709143</v>
      </c>
      <c r="F28" s="20" t="n">
        <v>4.49350197</v>
      </c>
      <c r="G28" s="18" t="n">
        <v>424.03937775</v>
      </c>
      <c r="H28" s="20" t="n">
        <v>7.44611012</v>
      </c>
      <c r="I28" s="18" t="n">
        <v>422.43687631</v>
      </c>
      <c r="J28" s="20" t="n">
        <v>9.31090363</v>
      </c>
      <c r="K28" s="18" t="n">
        <v>419.23399559</v>
      </c>
      <c r="L28" s="20" t="n">
        <v>7.07069488</v>
      </c>
      <c r="M28" s="18" t="s">
        <v>404</v>
      </c>
      <c r="N28" s="20" t="s">
        <v>404</v>
      </c>
      <c r="O28" s="18" t="s">
        <v>404</v>
      </c>
      <c r="P28" s="20" t="s">
        <v>404</v>
      </c>
      <c r="Q28" s="18" t="s">
        <v>404</v>
      </c>
      <c r="R28" s="20" t="s">
        <v>404</v>
      </c>
      <c r="S28" s="18" t="n">
        <v>425.89498216</v>
      </c>
      <c r="T28" s="20" t="n">
        <v>11.95674182</v>
      </c>
    </row>
    <row r="29" spans="1:20">
      <c r="A29" s="15" t="s">
        <v>426</v>
      </c>
      <c r="B29" s="17" t="n">
        <v>5385</v>
      </c>
      <c r="C29" s="18">
        <f>(1123.0/B29*100)</f>
        <v/>
      </c>
      <c r="D29" s="19" t="n">
        <v>4262</v>
      </c>
      <c r="E29" s="18" t="n">
        <v>500.17782055</v>
      </c>
      <c r="F29" s="20" t="n">
        <v>9.082947409999999</v>
      </c>
      <c r="G29" s="18" t="n">
        <v>504.69739459</v>
      </c>
      <c r="H29" s="20" t="n">
        <v>16.58171057</v>
      </c>
      <c r="I29" s="18" t="n">
        <v>509.91805424</v>
      </c>
      <c r="J29" s="20" t="n">
        <v>19.22654872</v>
      </c>
      <c r="K29" s="18" t="n">
        <v>497.94391089</v>
      </c>
      <c r="L29" s="20" t="n">
        <v>11.01076431</v>
      </c>
      <c r="M29" s="18" t="s">
        <v>404</v>
      </c>
      <c r="N29" s="20" t="s">
        <v>404</v>
      </c>
      <c r="O29" s="18" t="s">
        <v>404</v>
      </c>
      <c r="P29" s="20" t="s">
        <v>404</v>
      </c>
      <c r="Q29" s="18" t="s">
        <v>404</v>
      </c>
      <c r="R29" s="20" t="s">
        <v>404</v>
      </c>
      <c r="S29" s="18" t="n">
        <v>534.00056863</v>
      </c>
      <c r="T29" s="20" t="n">
        <v>9.573672820000001</v>
      </c>
    </row>
    <row r="30" spans="1:20">
      <c r="A30" s="15" t="s">
        <v>427</v>
      </c>
      <c r="B30" s="17" t="n">
        <v>4520</v>
      </c>
      <c r="C30" s="18">
        <f>(1076.0/B30*100)</f>
        <v/>
      </c>
      <c r="D30" s="19" t="n">
        <v>3444</v>
      </c>
      <c r="E30" s="18" t="n">
        <v>505.42851124</v>
      </c>
      <c r="F30" s="20" t="n">
        <v>3.72039573</v>
      </c>
      <c r="G30" s="18" t="n">
        <v>526.9648005400001</v>
      </c>
      <c r="H30" s="20" t="n">
        <v>9.59107854</v>
      </c>
      <c r="I30" s="18" t="n">
        <v>504.69919345</v>
      </c>
      <c r="J30" s="20" t="n">
        <v>13.69618052</v>
      </c>
      <c r="K30" s="18" t="n">
        <v>503.10657357</v>
      </c>
      <c r="L30" s="20" t="n">
        <v>28.40532272</v>
      </c>
      <c r="M30" s="18" t="s">
        <v>404</v>
      </c>
      <c r="N30" s="20" t="s">
        <v>404</v>
      </c>
      <c r="O30" s="18" t="s">
        <v>404</v>
      </c>
      <c r="P30" s="20" t="s">
        <v>404</v>
      </c>
      <c r="Q30" s="18" t="s">
        <v>404</v>
      </c>
      <c r="R30" s="20" t="s">
        <v>404</v>
      </c>
      <c r="S30" s="18" t="n">
        <v>483.39254025</v>
      </c>
      <c r="T30" s="20" t="n">
        <v>5.78394609</v>
      </c>
    </row>
    <row r="31" spans="1:20">
      <c r="A31" s="15" t="s">
        <v>428</v>
      </c>
      <c r="B31" s="17" t="n">
        <v>5456</v>
      </c>
      <c r="C31" s="18">
        <f>(502.0/B31*100)</f>
        <v/>
      </c>
      <c r="D31" s="19" t="n">
        <v>4954</v>
      </c>
      <c r="E31" s="18" t="n">
        <v>511.84660678</v>
      </c>
      <c r="F31" s="20" t="n">
        <v>3.79509626</v>
      </c>
      <c r="G31" s="18" t="n">
        <v>524.28941509</v>
      </c>
      <c r="H31" s="20" t="n">
        <v>7.95559597</v>
      </c>
      <c r="I31" s="18" t="n">
        <v>512.7862411999999</v>
      </c>
      <c r="J31" s="20" t="n">
        <v>6.06326943</v>
      </c>
      <c r="K31" s="18" t="n">
        <v>508.32971128</v>
      </c>
      <c r="L31" s="20" t="n">
        <v>8.964380220000001</v>
      </c>
      <c r="M31" s="18" t="s">
        <v>404</v>
      </c>
      <c r="N31" s="20" t="s">
        <v>404</v>
      </c>
      <c r="O31" s="18" t="s">
        <v>404</v>
      </c>
      <c r="P31" s="20" t="s">
        <v>404</v>
      </c>
      <c r="Q31" s="18" t="s">
        <v>404</v>
      </c>
      <c r="R31" s="20" t="s">
        <v>404</v>
      </c>
      <c r="S31" s="18" t="n">
        <v>501.32837351</v>
      </c>
      <c r="T31" s="20" t="n">
        <v>23.19565691</v>
      </c>
    </row>
    <row r="32" spans="1:20">
      <c r="A32" s="15" t="s">
        <v>429</v>
      </c>
      <c r="B32" s="17" t="n">
        <v>4478</v>
      </c>
      <c r="C32" s="18">
        <f>(0.0/B32*100)</f>
        <v/>
      </c>
      <c r="D32" s="19" t="n">
        <v>4478</v>
      </c>
      <c r="E32" s="18" t="n">
        <v>501.68713835</v>
      </c>
      <c r="F32" s="20" t="n">
        <v>5.03276643</v>
      </c>
      <c r="G32" s="18" t="n">
        <v>507.66108166</v>
      </c>
      <c r="H32" s="20" t="n">
        <v>3.83178682</v>
      </c>
      <c r="I32" s="18" t="n">
        <v>507.72150121</v>
      </c>
      <c r="J32" s="20" t="n">
        <v>8.12349214</v>
      </c>
      <c r="K32" s="18" t="n">
        <v>538.03708553</v>
      </c>
      <c r="L32" s="20" t="n">
        <v>11.06818337</v>
      </c>
      <c r="M32" s="18" t="s">
        <v>404</v>
      </c>
      <c r="N32" s="20" t="s">
        <v>404</v>
      </c>
      <c r="O32" s="18" t="s">
        <v>404</v>
      </c>
      <c r="P32" s="20" t="s">
        <v>404</v>
      </c>
      <c r="Q32" s="18" t="s">
        <v>404</v>
      </c>
      <c r="R32" s="20" t="s">
        <v>404</v>
      </c>
      <c r="S32" s="18" t="n">
        <v>487.10836068</v>
      </c>
      <c r="T32" s="20" t="n">
        <v>6.813049</v>
      </c>
    </row>
    <row r="33" spans="1:20">
      <c r="A33" s="15" t="s">
        <v>430</v>
      </c>
      <c r="B33" s="17" t="n">
        <v>7325</v>
      </c>
      <c r="C33" s="18">
        <f>(29.0/B33*100)</f>
        <v/>
      </c>
      <c r="D33" s="19" t="n">
        <v>7296</v>
      </c>
      <c r="E33" s="18" t="n">
        <v>491.35962182</v>
      </c>
      <c r="F33" s="20" t="n">
        <v>5.93814335</v>
      </c>
      <c r="G33" s="18" t="n">
        <v>509.48080188</v>
      </c>
      <c r="H33" s="20" t="n">
        <v>5.64464545</v>
      </c>
      <c r="I33" s="18" t="n">
        <v>496.95057994</v>
      </c>
      <c r="J33" s="20" t="n">
        <v>5.04920965</v>
      </c>
      <c r="K33" s="18" t="n">
        <v>481.00745143</v>
      </c>
      <c r="L33" s="20" t="n">
        <v>7.89786077</v>
      </c>
      <c r="M33" s="18" t="s">
        <v>404</v>
      </c>
      <c r="N33" s="20" t="s">
        <v>404</v>
      </c>
      <c r="O33" s="18" t="s">
        <v>404</v>
      </c>
      <c r="P33" s="20" t="s">
        <v>404</v>
      </c>
      <c r="Q33" s="18" t="s">
        <v>404</v>
      </c>
      <c r="R33" s="20" t="s">
        <v>404</v>
      </c>
      <c r="S33" s="18" t="n">
        <v>468.15390661</v>
      </c>
      <c r="T33" s="20" t="n">
        <v>8.266319169999999</v>
      </c>
    </row>
    <row r="34" spans="1:20">
      <c r="A34" s="15" t="s">
        <v>431</v>
      </c>
      <c r="B34" s="17" t="n">
        <v>6350</v>
      </c>
      <c r="C34" s="18">
        <f>(0.0/B34*100)</f>
        <v/>
      </c>
      <c r="D34" s="19" t="n">
        <v>6350</v>
      </c>
      <c r="E34" s="18" t="n">
        <v>452.0466647</v>
      </c>
      <c r="F34" s="20" t="n">
        <v>5.50425305</v>
      </c>
      <c r="G34" s="18" t="n">
        <v>451.79027061</v>
      </c>
      <c r="H34" s="20" t="n">
        <v>6.52653586</v>
      </c>
      <c r="I34" s="18" t="n">
        <v>441.05476549</v>
      </c>
      <c r="J34" s="20" t="n">
        <v>16.29420001</v>
      </c>
      <c r="K34" s="18" t="n">
        <v>465.73385919</v>
      </c>
      <c r="L34" s="20" t="n">
        <v>23.50523611</v>
      </c>
      <c r="M34" s="18" t="s">
        <v>404</v>
      </c>
      <c r="N34" s="20" t="s">
        <v>404</v>
      </c>
      <c r="O34" s="18" t="s">
        <v>404</v>
      </c>
      <c r="P34" s="20" t="s">
        <v>404</v>
      </c>
      <c r="Q34" s="18" t="s">
        <v>404</v>
      </c>
      <c r="R34" s="20" t="s">
        <v>404</v>
      </c>
      <c r="S34" s="18" t="n">
        <v>543.4520106</v>
      </c>
      <c r="T34" s="20" t="n">
        <v>26.70738722</v>
      </c>
    </row>
    <row r="35" spans="1:20">
      <c r="A35" s="15" t="s">
        <v>432</v>
      </c>
      <c r="B35" s="17" t="n">
        <v>6406</v>
      </c>
      <c r="C35" s="18">
        <f>(443.0/B35*100)</f>
        <v/>
      </c>
      <c r="D35" s="19" t="n">
        <v>5963</v>
      </c>
      <c r="E35" s="18" t="n">
        <v>507.66607222</v>
      </c>
      <c r="F35" s="20" t="n">
        <v>2.9136754</v>
      </c>
      <c r="G35" s="18" t="n">
        <v>512.50349453</v>
      </c>
      <c r="H35" s="20" t="n">
        <v>1.67360091</v>
      </c>
      <c r="I35" s="18" t="n">
        <v>474.96851159</v>
      </c>
      <c r="J35" s="20" t="n">
        <v>4.97827848</v>
      </c>
      <c r="K35" s="18" t="n">
        <v>472.78104057</v>
      </c>
      <c r="L35" s="20" t="n">
        <v>6.01488055</v>
      </c>
      <c r="M35" s="18" t="s">
        <v>404</v>
      </c>
      <c r="N35" s="20" t="s">
        <v>404</v>
      </c>
      <c r="O35" s="18" t="s">
        <v>404</v>
      </c>
      <c r="P35" s="20" t="s">
        <v>404</v>
      </c>
      <c r="Q35" s="18" t="s">
        <v>404</v>
      </c>
      <c r="R35" s="20" t="s">
        <v>404</v>
      </c>
      <c r="S35" s="18" t="n">
        <v>415.16414433</v>
      </c>
      <c r="T35" s="20" t="n">
        <v>13.11703874</v>
      </c>
    </row>
    <row r="36" spans="1:20">
      <c r="A36" s="15" t="s">
        <v>433</v>
      </c>
      <c r="B36" s="17" t="n">
        <v>6736</v>
      </c>
      <c r="C36" s="18">
        <f>(10.0/B36*100)</f>
        <v/>
      </c>
      <c r="D36" s="19" t="n">
        <v>6726</v>
      </c>
      <c r="E36" s="18" t="n">
        <v>497.02785086</v>
      </c>
      <c r="F36" s="20" t="n">
        <v>3.94259016</v>
      </c>
      <c r="G36" s="18" t="n">
        <v>496.90456581</v>
      </c>
      <c r="H36" s="20" t="n">
        <v>5.02277193</v>
      </c>
      <c r="I36" s="18" t="n">
        <v>490.10771193</v>
      </c>
      <c r="J36" s="20" t="n">
        <v>5.41000467</v>
      </c>
      <c r="K36" s="18" t="n">
        <v>496.83030538</v>
      </c>
      <c r="L36" s="20" t="n">
        <v>9.00687621</v>
      </c>
      <c r="M36" s="18" t="s">
        <v>404</v>
      </c>
      <c r="N36" s="20" t="s">
        <v>404</v>
      </c>
      <c r="O36" s="18" t="s">
        <v>404</v>
      </c>
      <c r="P36" s="20" t="s">
        <v>404</v>
      </c>
      <c r="Q36" s="18" t="s">
        <v>404</v>
      </c>
      <c r="R36" s="20" t="s">
        <v>404</v>
      </c>
      <c r="S36" s="18" t="n">
        <v>493.12068849</v>
      </c>
      <c r="T36" s="20" t="n">
        <v>14.00159586</v>
      </c>
    </row>
    <row r="37" spans="1:20">
      <c r="A37" s="15" t="s">
        <v>434</v>
      </c>
      <c r="B37" s="17" t="n">
        <v>5458</v>
      </c>
      <c r="C37" s="18">
        <f>(0.0/B37*100)</f>
        <v/>
      </c>
      <c r="D37" s="19" t="n">
        <v>5458</v>
      </c>
      <c r="E37" s="18" t="n">
        <v>495.89297056</v>
      </c>
      <c r="F37" s="20" t="n">
        <v>5.45931916</v>
      </c>
      <c r="G37" s="18" t="n">
        <v>509.14760729</v>
      </c>
      <c r="H37" s="20" t="n">
        <v>5.22234596</v>
      </c>
      <c r="I37" s="18" t="n">
        <v>485.59247393</v>
      </c>
      <c r="J37" s="20" t="n">
        <v>8.56148941</v>
      </c>
      <c r="K37" s="18" t="n">
        <v>487.74794324</v>
      </c>
      <c r="L37" s="20" t="n">
        <v>4.79926794</v>
      </c>
      <c r="M37" s="18" t="s">
        <v>404</v>
      </c>
      <c r="N37" s="20" t="s">
        <v>404</v>
      </c>
      <c r="O37" s="18" t="s">
        <v>404</v>
      </c>
      <c r="P37" s="20" t="s">
        <v>404</v>
      </c>
      <c r="Q37" s="18" t="s">
        <v>404</v>
      </c>
      <c r="R37" s="20" t="s">
        <v>404</v>
      </c>
      <c r="S37" s="18" t="n">
        <v>497.77081713</v>
      </c>
      <c r="T37" s="20" t="n">
        <v>30.97054147</v>
      </c>
    </row>
    <row r="38" spans="1:20">
      <c r="A38" s="15" t="s">
        <v>435</v>
      </c>
      <c r="B38" s="17" t="n">
        <v>5860</v>
      </c>
      <c r="C38" s="18">
        <f>(268.0/B38*100)</f>
        <v/>
      </c>
      <c r="D38" s="19" t="n">
        <v>5592</v>
      </c>
      <c r="E38" s="18" t="n">
        <v>500.03718113</v>
      </c>
      <c r="F38" s="20" t="n">
        <v>7.58536958</v>
      </c>
      <c r="G38" s="18" t="n">
        <v>498.83387348</v>
      </c>
      <c r="H38" s="20" t="n">
        <v>6.31552704</v>
      </c>
      <c r="I38" s="18" t="n">
        <v>471.53784061</v>
      </c>
      <c r="J38" s="20" t="n">
        <v>9.34673355</v>
      </c>
      <c r="K38" s="18" t="n">
        <v>486.79952337</v>
      </c>
      <c r="L38" s="20" t="n">
        <v>11.49718334</v>
      </c>
      <c r="M38" s="18" t="s">
        <v>404</v>
      </c>
      <c r="N38" s="20" t="s">
        <v>404</v>
      </c>
      <c r="O38" s="18" t="s">
        <v>404</v>
      </c>
      <c r="P38" s="20" t="s">
        <v>404</v>
      </c>
      <c r="Q38" s="18" t="s">
        <v>404</v>
      </c>
      <c r="R38" s="20" t="s">
        <v>404</v>
      </c>
      <c r="S38" s="18" t="n">
        <v>417.79631568</v>
      </c>
      <c r="T38" s="20" t="n">
        <v>9.201499979999999</v>
      </c>
    </row>
    <row r="39" spans="1:20">
      <c r="A39" s="15" t="s">
        <v>436</v>
      </c>
      <c r="B39" s="17" t="n">
        <v>5895</v>
      </c>
      <c r="C39" s="18">
        <f>(0.0/B39*100)</f>
        <v/>
      </c>
      <c r="D39" s="19" t="n">
        <v>5895</v>
      </c>
      <c r="E39" s="18" t="n">
        <v>423.39326414</v>
      </c>
      <c r="F39" s="20" t="n">
        <v>6.71584029</v>
      </c>
      <c r="G39" s="18" t="n">
        <v>438.71219452</v>
      </c>
      <c r="H39" s="20" t="n">
        <v>11.8806955</v>
      </c>
      <c r="I39" s="18" t="n">
        <v>431.75733193</v>
      </c>
      <c r="J39" s="20" t="n">
        <v>10.0591615</v>
      </c>
      <c r="K39" s="18" t="n">
        <v>421.89435137</v>
      </c>
      <c r="L39" s="20" t="n">
        <v>27.03449617</v>
      </c>
      <c r="M39" s="18" t="s">
        <v>404</v>
      </c>
      <c r="N39" s="20" t="s">
        <v>404</v>
      </c>
      <c r="O39" s="18" t="s">
        <v>404</v>
      </c>
      <c r="P39" s="20" t="s">
        <v>404</v>
      </c>
      <c r="Q39" s="18" t="s">
        <v>404</v>
      </c>
      <c r="R39" s="20" t="s">
        <v>404</v>
      </c>
      <c r="S39" s="18" t="n">
        <v>363.18182041</v>
      </c>
      <c r="T39" s="20" t="n">
        <v>9.90280941</v>
      </c>
    </row>
    <row r="40" spans="1:20">
      <c r="A40" s="15" t="s">
        <v>437</v>
      </c>
      <c r="B40" s="17" t="n">
        <v>14157</v>
      </c>
      <c r="C40" s="18">
        <f>(2978.0/B40*100)</f>
        <v/>
      </c>
      <c r="D40" s="19" t="n">
        <v>11179</v>
      </c>
      <c r="E40" s="18" t="n">
        <v>497.68541527</v>
      </c>
      <c r="F40" s="20" t="n">
        <v>4.16270617</v>
      </c>
      <c r="G40" s="18" t="n">
        <v>513.8616388299999</v>
      </c>
      <c r="H40" s="20" t="n">
        <v>5.62672104</v>
      </c>
      <c r="I40" s="18" t="n">
        <v>502.19485555</v>
      </c>
      <c r="J40" s="20" t="n">
        <v>32.17238092</v>
      </c>
      <c r="K40" s="18" t="n">
        <v>488.83509236</v>
      </c>
      <c r="L40" s="20" t="n">
        <v>7.04568652</v>
      </c>
      <c r="M40" s="18" t="s">
        <v>404</v>
      </c>
      <c r="N40" s="20" t="s">
        <v>404</v>
      </c>
      <c r="O40" s="18" t="s">
        <v>404</v>
      </c>
      <c r="P40" s="20" t="s">
        <v>404</v>
      </c>
      <c r="Q40" s="18" t="s">
        <v>404</v>
      </c>
      <c r="R40" s="20" t="s">
        <v>404</v>
      </c>
      <c r="S40" s="18" t="n">
        <v>484.0570003</v>
      </c>
      <c r="T40" s="20" t="n">
        <v>15.54927542</v>
      </c>
    </row>
    <row r="41" spans="1:20">
      <c r="A41" s="15" t="s">
        <v>438</v>
      </c>
      <c r="B41" s="17" t="n">
        <v>5712</v>
      </c>
      <c r="C41" s="18">
        <f>(99.0/B41*100)</f>
        <v/>
      </c>
      <c r="D41" s="19" t="n">
        <v>5613</v>
      </c>
      <c r="E41" s="18" t="n">
        <v>496.53315357</v>
      </c>
      <c r="F41" s="20" t="n">
        <v>4.27661906</v>
      </c>
      <c r="G41" s="18" t="n">
        <v>495.02177568</v>
      </c>
      <c r="H41" s="20" t="n">
        <v>8.51219107</v>
      </c>
      <c r="I41" s="18" t="n">
        <v>507.192465</v>
      </c>
      <c r="J41" s="20" t="n">
        <v>18.5574005</v>
      </c>
      <c r="K41" s="18" t="n">
        <v>524.98944303</v>
      </c>
      <c r="L41" s="20" t="n">
        <v>17.401922</v>
      </c>
      <c r="M41" s="18" t="s">
        <v>404</v>
      </c>
      <c r="N41" s="20" t="s">
        <v>404</v>
      </c>
      <c r="O41" s="18" t="s">
        <v>404</v>
      </c>
      <c r="P41" s="20" t="s">
        <v>404</v>
      </c>
      <c r="Q41" s="18" t="s">
        <v>404</v>
      </c>
      <c r="R41" s="20" t="s">
        <v>404</v>
      </c>
      <c r="S41" s="18" t="n">
        <v>475.38121121</v>
      </c>
      <c r="T41" s="20" t="n">
        <v>15.35594928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409.87278402</v>
      </c>
      <c r="F44" s="20" t="n">
        <v>5.42758453</v>
      </c>
      <c r="G44" s="18" t="n">
        <v>406.01061494</v>
      </c>
      <c r="H44" s="20" t="n">
        <v>7.28707612</v>
      </c>
      <c r="I44" s="18" t="n">
        <v>388.56844739</v>
      </c>
      <c r="J44" s="20" t="n">
        <v>8.18267253</v>
      </c>
      <c r="K44" s="18" t="s">
        <v>404</v>
      </c>
      <c r="L44" s="20" t="s">
        <v>404</v>
      </c>
      <c r="M44" s="18" t="s">
        <v>404</v>
      </c>
      <c r="N44" s="20" t="s">
        <v>404</v>
      </c>
      <c r="O44" s="18" t="s">
        <v>404</v>
      </c>
      <c r="P44" s="20" t="s">
        <v>404</v>
      </c>
      <c r="Q44" s="18" t="n">
        <v>405.91389692</v>
      </c>
      <c r="R44" s="20" t="n">
        <v>21.88388705</v>
      </c>
      <c r="S44" s="18" t="n">
        <v>399.208647</v>
      </c>
      <c r="T44" s="20" t="n">
        <v>13.95524822</v>
      </c>
    </row>
    <row r="45" spans="1:20">
      <c r="A45" s="15" t="s">
        <v>442</v>
      </c>
      <c r="B45" s="17" t="n">
        <v>5519</v>
      </c>
      <c r="C45" s="18">
        <f>(0.0/B45*100)</f>
        <v/>
      </c>
      <c r="D45" s="19" t="n">
        <v>5519</v>
      </c>
      <c r="E45" s="18" t="n">
        <v>346.29574177</v>
      </c>
      <c r="F45" s="20" t="n">
        <v>3.27587388</v>
      </c>
      <c r="G45" s="18" t="n">
        <v>353.37473469</v>
      </c>
      <c r="H45" s="20" t="n">
        <v>11.31719422</v>
      </c>
      <c r="I45" s="18" t="n">
        <v>361.96086605</v>
      </c>
      <c r="J45" s="20" t="n">
        <v>12.86378682</v>
      </c>
      <c r="K45" s="18" t="n">
        <v>323.75767894</v>
      </c>
      <c r="L45" s="20" t="n">
        <v>20.89250406</v>
      </c>
      <c r="M45" s="18" t="s">
        <v>404</v>
      </c>
      <c r="N45" s="20" t="s">
        <v>404</v>
      </c>
      <c r="O45" s="18" t="s">
        <v>404</v>
      </c>
      <c r="P45" s="20" t="s">
        <v>404</v>
      </c>
      <c r="Q45" s="18" t="s">
        <v>404</v>
      </c>
      <c r="R45" s="20" t="s">
        <v>404</v>
      </c>
      <c r="S45" s="18" t="n">
        <v>378.0586368</v>
      </c>
      <c r="T45" s="20" t="n">
        <v>20.42612961</v>
      </c>
    </row>
    <row r="46" spans="1:20">
      <c r="A46" s="15" t="s">
        <v>443</v>
      </c>
      <c r="B46" s="17" t="n">
        <v>23141</v>
      </c>
      <c r="C46" s="18">
        <f>(4196.0/B46*100)</f>
        <v/>
      </c>
      <c r="D46" s="19" t="n">
        <v>18945</v>
      </c>
      <c r="E46" s="18" t="n">
        <v>410.48488849</v>
      </c>
      <c r="F46" s="20" t="n">
        <v>4.56107664</v>
      </c>
      <c r="G46" s="18" t="n">
        <v>432.19816906</v>
      </c>
      <c r="H46" s="20" t="n">
        <v>8.738382100000001</v>
      </c>
      <c r="I46" s="18" t="n">
        <v>409.08474894</v>
      </c>
      <c r="J46" s="20" t="n">
        <v>6.46816871</v>
      </c>
      <c r="K46" s="18" t="n">
        <v>387.59125925</v>
      </c>
      <c r="L46" s="20" t="n">
        <v>8.860374029999999</v>
      </c>
      <c r="M46" s="18" t="s">
        <v>404</v>
      </c>
      <c r="N46" s="20" t="s">
        <v>404</v>
      </c>
      <c r="O46" s="18" t="s">
        <v>404</v>
      </c>
      <c r="P46" s="20" t="s">
        <v>404</v>
      </c>
      <c r="Q46" s="18" t="s">
        <v>404</v>
      </c>
      <c r="R46" s="20" t="s">
        <v>404</v>
      </c>
      <c r="S46" s="18" t="n">
        <v>377.09887326</v>
      </c>
      <c r="T46" s="20" t="n">
        <v>12.68468042</v>
      </c>
    </row>
    <row r="47" spans="1:20">
      <c r="A47" s="15" t="s">
        <v>444</v>
      </c>
      <c r="B47" s="17" t="n">
        <v>5928</v>
      </c>
      <c r="C47" s="18">
        <f>(0.0/B47*100)</f>
        <v/>
      </c>
      <c r="D47" s="19" t="n">
        <v>5928</v>
      </c>
      <c r="E47" s="18" t="n">
        <v>405.1604526</v>
      </c>
      <c r="F47" s="20" t="n">
        <v>9.268871300000001</v>
      </c>
      <c r="G47" s="18" t="n">
        <v>444.92676342</v>
      </c>
      <c r="H47" s="20" t="n">
        <v>9.08244799</v>
      </c>
      <c r="I47" s="18" t="n">
        <v>429.2608916</v>
      </c>
      <c r="J47" s="20" t="n">
        <v>14.90701799</v>
      </c>
      <c r="K47" s="18" t="n">
        <v>483.28816521</v>
      </c>
      <c r="L47" s="20" t="n">
        <v>17.80206156</v>
      </c>
      <c r="M47" s="18" t="s">
        <v>404</v>
      </c>
      <c r="N47" s="20" t="s">
        <v>404</v>
      </c>
      <c r="O47" s="18" t="s">
        <v>404</v>
      </c>
      <c r="P47" s="20" t="s">
        <v>404</v>
      </c>
      <c r="Q47" s="18" t="s">
        <v>404</v>
      </c>
      <c r="R47" s="20" t="s">
        <v>404</v>
      </c>
      <c r="S47" s="18" t="n">
        <v>465.63157948</v>
      </c>
      <c r="T47" s="20" t="n">
        <v>55.67928875</v>
      </c>
    </row>
    <row r="48" spans="1:20">
      <c r="A48" s="15" t="s">
        <v>445</v>
      </c>
      <c r="B48" s="17" t="n">
        <v>9841</v>
      </c>
      <c r="C48" s="18">
        <f>(40.0/B48*100)</f>
        <v/>
      </c>
      <c r="D48" s="19" t="n">
        <v>9801</v>
      </c>
      <c r="E48" s="18" t="n">
        <v>491.61468284</v>
      </c>
      <c r="F48" s="20" t="n">
        <v>6.81049384</v>
      </c>
      <c r="G48" s="18" t="n">
        <v>508.53386767</v>
      </c>
      <c r="H48" s="20" t="n">
        <v>11.21979699</v>
      </c>
      <c r="I48" s="18" t="n">
        <v>498.93811785</v>
      </c>
      <c r="J48" s="20" t="n">
        <v>28.26223108</v>
      </c>
      <c r="K48" s="18" t="n">
        <v>462.58628478</v>
      </c>
      <c r="L48" s="20" t="n">
        <v>40.34620614</v>
      </c>
      <c r="M48" s="18" t="s">
        <v>404</v>
      </c>
      <c r="N48" s="20" t="s">
        <v>404</v>
      </c>
      <c r="O48" s="18" t="s">
        <v>404</v>
      </c>
      <c r="P48" s="20" t="s">
        <v>404</v>
      </c>
      <c r="Q48" s="18" t="s">
        <v>404</v>
      </c>
      <c r="R48" s="20" t="s">
        <v>404</v>
      </c>
      <c r="S48" s="18" t="n">
        <v>388.61437812</v>
      </c>
      <c r="T48" s="20" t="n">
        <v>17.45921301</v>
      </c>
    </row>
    <row r="49" spans="1:20">
      <c r="A49" s="15" t="s">
        <v>446</v>
      </c>
      <c r="B49" s="17" t="n">
        <v>6349</v>
      </c>
      <c r="C49" s="18">
        <f>(52.0/B49*100)</f>
        <v/>
      </c>
      <c r="D49" s="19" t="n">
        <v>6297</v>
      </c>
      <c r="E49" s="18" t="n">
        <v>422.21458356</v>
      </c>
      <c r="F49" s="20" t="n">
        <v>4.0546631</v>
      </c>
      <c r="G49" s="18" t="n">
        <v>451.51847567</v>
      </c>
      <c r="H49" s="20" t="n">
        <v>13.69654703</v>
      </c>
      <c r="I49" s="18" t="n">
        <v>434.95850331</v>
      </c>
      <c r="J49" s="20" t="n">
        <v>13.93778367</v>
      </c>
      <c r="K49" s="18" t="n">
        <v>412.79586784</v>
      </c>
      <c r="L49" s="20" t="n">
        <v>14.91190082</v>
      </c>
      <c r="M49" s="18" t="s">
        <v>404</v>
      </c>
      <c r="N49" s="20" t="s">
        <v>404</v>
      </c>
      <c r="O49" s="18" t="s">
        <v>404</v>
      </c>
      <c r="P49" s="20" t="s">
        <v>404</v>
      </c>
      <c r="Q49" s="18" t="s">
        <v>404</v>
      </c>
      <c r="R49" s="20" t="s">
        <v>404</v>
      </c>
      <c r="S49" s="18" t="n">
        <v>402.13691482</v>
      </c>
      <c r="T49" s="20" t="n">
        <v>19.53085515</v>
      </c>
    </row>
    <row r="50" spans="1:20">
      <c r="A50" s="15" t="s">
        <v>447</v>
      </c>
      <c r="B50" s="17" t="n">
        <v>11795</v>
      </c>
      <c r="C50" s="18">
        <f>(1031.0/B50*100)</f>
        <v/>
      </c>
      <c r="D50" s="19" t="n">
        <v>10764</v>
      </c>
      <c r="E50" s="18" t="n">
        <v>422.32236841</v>
      </c>
      <c r="F50" s="20" t="n">
        <v>4.6994251</v>
      </c>
      <c r="G50" s="18" t="n">
        <v>458.68654894</v>
      </c>
      <c r="H50" s="20" t="n">
        <v>10.43628197</v>
      </c>
      <c r="I50" s="18" t="n">
        <v>430.19293129</v>
      </c>
      <c r="J50" s="20" t="n">
        <v>12.12889032</v>
      </c>
      <c r="K50" s="18" t="n">
        <v>405.54326927</v>
      </c>
      <c r="L50" s="20" t="n">
        <v>13.37992554</v>
      </c>
      <c r="M50" s="18" t="s">
        <v>404</v>
      </c>
      <c r="N50" s="20" t="s">
        <v>404</v>
      </c>
      <c r="O50" s="18" t="s">
        <v>404</v>
      </c>
      <c r="P50" s="20" t="s">
        <v>404</v>
      </c>
      <c r="Q50" s="18" t="s">
        <v>404</v>
      </c>
      <c r="R50" s="20" t="s">
        <v>404</v>
      </c>
      <c r="S50" s="18" t="n">
        <v>450.65639678</v>
      </c>
      <c r="T50" s="20" t="n">
        <v>10.16945803</v>
      </c>
    </row>
    <row r="51" spans="1:20">
      <c r="A51" s="15" t="s">
        <v>448</v>
      </c>
      <c r="B51" s="17" t="n">
        <v>6866</v>
      </c>
      <c r="C51" s="18">
        <f>(0.0/B51*100)</f>
        <v/>
      </c>
      <c r="D51" s="19" t="n">
        <v>6866</v>
      </c>
      <c r="E51" s="18" t="n">
        <v>427.90559249</v>
      </c>
      <c r="F51" s="20" t="n">
        <v>4.17535742</v>
      </c>
      <c r="G51" s="18" t="n">
        <v>434.21038717</v>
      </c>
      <c r="H51" s="20" t="n">
        <v>9.75910316</v>
      </c>
      <c r="I51" s="18" t="n">
        <v>421.93936087</v>
      </c>
      <c r="J51" s="20" t="n">
        <v>5.95702637</v>
      </c>
      <c r="K51" s="18" t="n">
        <v>421.01881779</v>
      </c>
      <c r="L51" s="20" t="n">
        <v>8.33003991</v>
      </c>
      <c r="M51" s="18" t="s">
        <v>404</v>
      </c>
      <c r="N51" s="20" t="s">
        <v>404</v>
      </c>
      <c r="O51" s="18" t="s">
        <v>404</v>
      </c>
      <c r="P51" s="20" t="s">
        <v>404</v>
      </c>
      <c r="Q51" s="18" t="s">
        <v>404</v>
      </c>
      <c r="R51" s="20" t="s">
        <v>404</v>
      </c>
      <c r="S51" s="18" t="n">
        <v>481.90559922</v>
      </c>
      <c r="T51" s="20" t="n">
        <v>71.50287288</v>
      </c>
    </row>
    <row r="52" spans="1:20">
      <c r="A52" s="15" t="s">
        <v>449</v>
      </c>
      <c r="B52" s="17" t="n">
        <v>5809</v>
      </c>
      <c r="C52" s="18">
        <f>(0.0/B52*100)</f>
        <v/>
      </c>
      <c r="D52" s="19" t="n">
        <v>5809</v>
      </c>
      <c r="E52" s="18" t="n">
        <v>488.47610872</v>
      </c>
      <c r="F52" s="20" t="n">
        <v>6.00948966</v>
      </c>
      <c r="G52" s="18" t="n">
        <v>484.02660289</v>
      </c>
      <c r="H52" s="20" t="n">
        <v>6.35468553</v>
      </c>
      <c r="I52" s="18" t="n">
        <v>480.01252355</v>
      </c>
      <c r="J52" s="20" t="n">
        <v>14.62272451</v>
      </c>
      <c r="K52" s="18" t="n">
        <v>528.39652491</v>
      </c>
      <c r="L52" s="20" t="n">
        <v>24.5780814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445.99584697</v>
      </c>
      <c r="F53" s="20" t="n">
        <v>2.49267199</v>
      </c>
      <c r="G53" s="18" t="n">
        <v>439.23749522</v>
      </c>
      <c r="H53" s="20" t="n">
        <v>3.76761376</v>
      </c>
      <c r="I53" s="18" t="n">
        <v>434.42523087</v>
      </c>
      <c r="J53" s="20" t="n">
        <v>3.28325419</v>
      </c>
      <c r="K53" s="18" t="n">
        <v>453.10362467</v>
      </c>
      <c r="L53" s="20" t="n">
        <v>5.01382565</v>
      </c>
      <c r="M53" s="18" t="s">
        <v>404</v>
      </c>
      <c r="N53" s="20" t="s">
        <v>404</v>
      </c>
      <c r="O53" s="18" t="s">
        <v>404</v>
      </c>
      <c r="P53" s="20" t="s">
        <v>404</v>
      </c>
      <c r="Q53" s="18" t="s">
        <v>404</v>
      </c>
      <c r="R53" s="20" t="s">
        <v>404</v>
      </c>
      <c r="S53" s="18" t="n">
        <v>454.44008278</v>
      </c>
      <c r="T53" s="20" t="n">
        <v>10.08787912</v>
      </c>
    </row>
    <row r="54" spans="1:20">
      <c r="A54" s="15" t="s">
        <v>451</v>
      </c>
      <c r="B54" s="17" t="n">
        <v>4740</v>
      </c>
      <c r="C54" s="18">
        <f>(199.0/B54*100)</f>
        <v/>
      </c>
      <c r="D54" s="19" t="n">
        <v>4541</v>
      </c>
      <c r="E54" s="18" t="n">
        <v>360.22722695</v>
      </c>
      <c r="F54" s="20" t="n">
        <v>4.43162567</v>
      </c>
      <c r="G54" s="18" t="n">
        <v>357.79564938</v>
      </c>
      <c r="H54" s="20" t="n">
        <v>8.00899195</v>
      </c>
      <c r="I54" s="18" t="n">
        <v>345.24080707</v>
      </c>
      <c r="J54" s="20" t="n">
        <v>18.69708108</v>
      </c>
      <c r="K54" s="18" t="n">
        <v>350.18962508</v>
      </c>
      <c r="L54" s="20" t="n">
        <v>15.48165911</v>
      </c>
      <c r="M54" s="18" t="s">
        <v>404</v>
      </c>
      <c r="N54" s="20" t="s">
        <v>404</v>
      </c>
      <c r="O54" s="18" t="s">
        <v>404</v>
      </c>
      <c r="P54" s="20" t="s">
        <v>404</v>
      </c>
      <c r="Q54" s="18" t="s">
        <v>404</v>
      </c>
      <c r="R54" s="20" t="s">
        <v>404</v>
      </c>
      <c r="S54" s="18" t="n">
        <v>286.0427912</v>
      </c>
      <c r="T54" s="20" t="n">
        <v>10.54207503</v>
      </c>
    </row>
    <row r="55" spans="1:20">
      <c r="A55" s="15" t="s">
        <v>452</v>
      </c>
      <c r="B55" s="17" t="n">
        <v>5316</v>
      </c>
      <c r="C55" s="18">
        <f>(43.0/B55*100)</f>
        <v/>
      </c>
      <c r="D55" s="19" t="n">
        <v>5273</v>
      </c>
      <c r="E55" s="18" t="n">
        <v>398.08834632</v>
      </c>
      <c r="F55" s="20" t="n">
        <v>4.30686582</v>
      </c>
      <c r="G55" s="18" t="n">
        <v>402.15446791</v>
      </c>
      <c r="H55" s="20" t="n">
        <v>7.50552815</v>
      </c>
      <c r="I55" s="18" t="n">
        <v>408.88004764</v>
      </c>
      <c r="J55" s="20" t="n">
        <v>14.99526258</v>
      </c>
      <c r="K55" s="18" t="n">
        <v>391.7756671</v>
      </c>
      <c r="L55" s="20" t="n">
        <v>25.26966609</v>
      </c>
      <c r="M55" s="18" t="s">
        <v>404</v>
      </c>
      <c r="N55" s="20" t="s">
        <v>404</v>
      </c>
      <c r="O55" s="18" t="s">
        <v>404</v>
      </c>
      <c r="P55" s="20" t="s">
        <v>404</v>
      </c>
      <c r="Q55" s="18" t="s">
        <v>404</v>
      </c>
      <c r="R55" s="20" t="s">
        <v>404</v>
      </c>
      <c r="S55" s="18" t="n">
        <v>410.41739111</v>
      </c>
      <c r="T55" s="20" t="n">
        <v>8.341183109999999</v>
      </c>
    </row>
    <row r="56" spans="1:20">
      <c r="A56" s="15" t="s">
        <v>453</v>
      </c>
      <c r="B56" s="17" t="n">
        <v>5359</v>
      </c>
      <c r="C56" s="18">
        <f>(0.0/B56*100)</f>
        <v/>
      </c>
      <c r="D56" s="19" t="n">
        <v>5359</v>
      </c>
      <c r="E56" s="18" t="n">
        <v>522.27205445</v>
      </c>
      <c r="F56" s="20" t="n">
        <v>3.7991154</v>
      </c>
      <c r="G56" s="18" t="n">
        <v>556.3770732200001</v>
      </c>
      <c r="H56" s="20" t="n">
        <v>9.4387367</v>
      </c>
      <c r="I56" s="18" t="n">
        <v>529.60279385</v>
      </c>
      <c r="J56" s="20" t="n">
        <v>21.7002348</v>
      </c>
      <c r="K56" s="18" t="n">
        <v>531.02322</v>
      </c>
      <c r="L56" s="20" t="n">
        <v>19.17494347</v>
      </c>
      <c r="M56" s="18" t="s">
        <v>404</v>
      </c>
      <c r="N56" s="20" t="s">
        <v>404</v>
      </c>
      <c r="O56" s="18" t="s">
        <v>404</v>
      </c>
      <c r="P56" s="20" t="s">
        <v>404</v>
      </c>
      <c r="Q56" s="18" t="s">
        <v>404</v>
      </c>
      <c r="R56" s="20" t="s">
        <v>404</v>
      </c>
      <c r="S56" s="18" t="n">
        <v>521.8672741</v>
      </c>
      <c r="T56" s="20" t="n">
        <v>41.81270333</v>
      </c>
    </row>
    <row r="57" spans="1:20">
      <c r="A57" s="15" t="s">
        <v>454</v>
      </c>
      <c r="B57" s="17" t="n">
        <v>6513</v>
      </c>
      <c r="C57" s="18">
        <f>(0.0/B57*100)</f>
        <v/>
      </c>
      <c r="D57" s="19" t="n">
        <v>6513</v>
      </c>
      <c r="E57" s="18" t="n">
        <v>398.79837732</v>
      </c>
      <c r="F57" s="20" t="n">
        <v>2.8123406</v>
      </c>
      <c r="G57" s="18" t="n">
        <v>372.00786276</v>
      </c>
      <c r="H57" s="20" t="n">
        <v>13.75423668</v>
      </c>
      <c r="I57" s="18" t="n">
        <v>363.58687954</v>
      </c>
      <c r="J57" s="20" t="n">
        <v>39.51287503</v>
      </c>
      <c r="K57" s="18" t="n">
        <v>391.57306533</v>
      </c>
      <c r="L57" s="20" t="n">
        <v>16.31979807</v>
      </c>
      <c r="M57" s="18" t="s">
        <v>404</v>
      </c>
      <c r="N57" s="20" t="s">
        <v>404</v>
      </c>
      <c r="O57" s="18" t="s">
        <v>404</v>
      </c>
      <c r="P57" s="20" t="s">
        <v>404</v>
      </c>
      <c r="Q57" s="18" t="s">
        <v>404</v>
      </c>
      <c r="R57" s="20" t="s">
        <v>404</v>
      </c>
      <c r="S57" s="18" t="n">
        <v>436.52979278</v>
      </c>
      <c r="T57" s="20" t="n">
        <v>10.26059962</v>
      </c>
    </row>
    <row r="58" spans="1:20">
      <c r="A58" s="15" t="s">
        <v>455</v>
      </c>
      <c r="B58" s="17" t="n">
        <v>7267</v>
      </c>
      <c r="C58" s="18">
        <f>(0.0/B58*100)</f>
        <v/>
      </c>
      <c r="D58" s="19" t="n">
        <v>7267</v>
      </c>
      <c r="E58" s="18" t="n">
        <v>411.99144843</v>
      </c>
      <c r="F58" s="20" t="n">
        <v>4.35735967</v>
      </c>
      <c r="G58" s="18" t="n">
        <v>400.42412894</v>
      </c>
      <c r="H58" s="20" t="n">
        <v>7.31512602</v>
      </c>
      <c r="I58" s="18" t="n">
        <v>377.25019716</v>
      </c>
      <c r="J58" s="20" t="n">
        <v>18.54083937</v>
      </c>
      <c r="K58" s="18" t="n">
        <v>393.36479043</v>
      </c>
      <c r="L58" s="20" t="n">
        <v>22.31957889</v>
      </c>
      <c r="M58" s="18" t="s">
        <v>404</v>
      </c>
      <c r="N58" s="20" t="s">
        <v>404</v>
      </c>
      <c r="O58" s="18" t="s">
        <v>404</v>
      </c>
      <c r="P58" s="20" t="s">
        <v>404</v>
      </c>
      <c r="Q58" s="18" t="s">
        <v>404</v>
      </c>
      <c r="R58" s="20" t="s">
        <v>404</v>
      </c>
      <c r="S58" s="18" t="n">
        <v>433.95887958</v>
      </c>
      <c r="T58" s="20" t="n">
        <v>16.63008242</v>
      </c>
    </row>
    <row r="59" spans="1:20">
      <c r="A59" s="15" t="s">
        <v>456</v>
      </c>
      <c r="B59" s="17" t="n">
        <v>4826</v>
      </c>
      <c r="C59" s="18">
        <f>(0.0/B59*100)</f>
        <v/>
      </c>
      <c r="D59" s="19" t="n">
        <v>4826</v>
      </c>
      <c r="E59" s="18" t="n">
        <v>347.50820652</v>
      </c>
      <c r="F59" s="20" t="n">
        <v>2.10838928</v>
      </c>
      <c r="G59" s="18" t="n">
        <v>349.17381718</v>
      </c>
      <c r="H59" s="20" t="n">
        <v>4.3771408</v>
      </c>
      <c r="I59" s="18" t="n">
        <v>331.80027667</v>
      </c>
      <c r="J59" s="20" t="n">
        <v>3.98065167</v>
      </c>
      <c r="K59" s="18" t="n">
        <v>370.60127818</v>
      </c>
      <c r="L59" s="20" t="n">
        <v>5.66947932</v>
      </c>
      <c r="M59" s="18" t="s">
        <v>404</v>
      </c>
      <c r="N59" s="20" t="s">
        <v>404</v>
      </c>
      <c r="O59" s="18" t="s">
        <v>404</v>
      </c>
      <c r="P59" s="20" t="s">
        <v>404</v>
      </c>
      <c r="Q59" s="18" t="s">
        <v>404</v>
      </c>
      <c r="R59" s="20" t="s">
        <v>404</v>
      </c>
      <c r="S59" s="18" t="n">
        <v>344.33372664</v>
      </c>
      <c r="T59" s="20" t="n">
        <v>10.00453329</v>
      </c>
    </row>
    <row r="60" spans="1:20">
      <c r="A60" s="15" t="s">
        <v>457</v>
      </c>
      <c r="B60" s="17" t="n">
        <v>4546</v>
      </c>
      <c r="C60" s="18">
        <f>(0.0/B60*100)</f>
        <v/>
      </c>
      <c r="D60" s="19" t="n">
        <v>4546</v>
      </c>
      <c r="E60" s="18" t="n">
        <v>345.40033173</v>
      </c>
      <c r="F60" s="20" t="n">
        <v>8.03801745</v>
      </c>
      <c r="G60" s="18" t="n">
        <v>354.37824435</v>
      </c>
      <c r="H60" s="20" t="n">
        <v>12.59468948</v>
      </c>
      <c r="I60" s="18" t="n">
        <v>312.41026731</v>
      </c>
      <c r="J60" s="20" t="n">
        <v>13.8683217</v>
      </c>
      <c r="K60" s="18" t="n">
        <v>341.60460634</v>
      </c>
      <c r="L60" s="20" t="n">
        <v>14.73736326</v>
      </c>
      <c r="M60" s="18" t="s">
        <v>404</v>
      </c>
      <c r="N60" s="20" t="s">
        <v>404</v>
      </c>
      <c r="O60" s="18" t="s">
        <v>404</v>
      </c>
      <c r="P60" s="20" t="s">
        <v>404</v>
      </c>
      <c r="Q60" s="18" t="s">
        <v>404</v>
      </c>
      <c r="R60" s="20" t="s">
        <v>404</v>
      </c>
      <c r="S60" s="18" t="n">
        <v>367.70156696</v>
      </c>
      <c r="T60" s="20" t="n">
        <v>18.510113</v>
      </c>
    </row>
    <row r="61" spans="1:20">
      <c r="A61" s="15" t="s">
        <v>458</v>
      </c>
      <c r="B61" s="17" t="n">
        <v>6525</v>
      </c>
      <c r="C61" s="18">
        <f>(0.0/B61*100)</f>
        <v/>
      </c>
      <c r="D61" s="19" t="n">
        <v>6525</v>
      </c>
      <c r="E61" s="18" t="n">
        <v>470.62372064</v>
      </c>
      <c r="F61" s="20" t="n">
        <v>3.5514463</v>
      </c>
      <c r="G61" s="18" t="n">
        <v>479.15205838</v>
      </c>
      <c r="H61" s="20" t="n">
        <v>7.36691356</v>
      </c>
      <c r="I61" s="18" t="n">
        <v>468.5619227</v>
      </c>
      <c r="J61" s="20" t="n">
        <v>10.671842</v>
      </c>
      <c r="K61" s="18" t="n">
        <v>434.00220113</v>
      </c>
      <c r="L61" s="20" t="n">
        <v>12.38502257</v>
      </c>
      <c r="M61" s="18" t="s">
        <v>404</v>
      </c>
      <c r="N61" s="20" t="s">
        <v>404</v>
      </c>
      <c r="O61" s="18" t="s">
        <v>404</v>
      </c>
      <c r="P61" s="20" t="s">
        <v>404</v>
      </c>
      <c r="Q61" s="18" t="s">
        <v>404</v>
      </c>
      <c r="R61" s="20" t="s">
        <v>404</v>
      </c>
      <c r="S61" s="18" t="n">
        <v>420.20010168</v>
      </c>
      <c r="T61" s="20" t="n">
        <v>10.42493884</v>
      </c>
    </row>
    <row r="62" spans="1:20">
      <c r="A62" s="15" t="s">
        <v>459</v>
      </c>
      <c r="B62" s="17" t="n">
        <v>4476</v>
      </c>
      <c r="C62" s="18">
        <f>(0.0/B62*100)</f>
        <v/>
      </c>
      <c r="D62" s="19" t="n">
        <v>4476</v>
      </c>
      <c r="E62" s="18" t="n">
        <v>508.6604322</v>
      </c>
      <c r="F62" s="20" t="n">
        <v>1.36450126</v>
      </c>
      <c r="G62" s="18" t="n">
        <v>550.92788308</v>
      </c>
      <c r="H62" s="20" t="n">
        <v>4.79919115</v>
      </c>
      <c r="I62" s="18" t="n">
        <v>469.86990926</v>
      </c>
      <c r="J62" s="20" t="n">
        <v>4.99862214</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356.46581006</v>
      </c>
      <c r="F63" s="20" t="n">
        <v>1.8864038</v>
      </c>
      <c r="G63" s="18" t="n">
        <v>340.54007272</v>
      </c>
      <c r="H63" s="20" t="n">
        <v>3.28067278</v>
      </c>
      <c r="I63" s="18" t="n">
        <v>324.55655052</v>
      </c>
      <c r="J63" s="20" t="n">
        <v>16.69603666</v>
      </c>
      <c r="K63" s="18" t="n">
        <v>307.57068465</v>
      </c>
      <c r="L63" s="20" t="n">
        <v>13.7258314</v>
      </c>
      <c r="M63" s="18" t="s">
        <v>404</v>
      </c>
      <c r="N63" s="20" t="s">
        <v>404</v>
      </c>
      <c r="O63" s="18" t="s">
        <v>404</v>
      </c>
      <c r="P63" s="20" t="s">
        <v>404</v>
      </c>
      <c r="Q63" s="18" t="n">
        <v>324.13800961</v>
      </c>
      <c r="R63" s="20" t="n">
        <v>15.64934477</v>
      </c>
      <c r="S63" s="18" t="n">
        <v>360.58618229</v>
      </c>
      <c r="T63" s="20" t="n">
        <v>3.94077699</v>
      </c>
    </row>
    <row r="64" spans="1:20">
      <c r="A64" s="15" t="s">
        <v>461</v>
      </c>
      <c r="B64" s="17" t="n">
        <v>3634</v>
      </c>
      <c r="C64" s="18">
        <f>(27.0/B64*100)</f>
        <v/>
      </c>
      <c r="D64" s="19" t="n">
        <v>3607</v>
      </c>
      <c r="E64" s="18" t="n">
        <v>448.45875071</v>
      </c>
      <c r="F64" s="20" t="n">
        <v>2.53534573</v>
      </c>
      <c r="G64" s="18" t="n">
        <v>443.50857707</v>
      </c>
      <c r="H64" s="20" t="n">
        <v>4.40803121</v>
      </c>
      <c r="I64" s="18" t="n">
        <v>426.96843249</v>
      </c>
      <c r="J64" s="20" t="n">
        <v>3.50262548</v>
      </c>
      <c r="K64" s="18" t="n">
        <v>504.03400054</v>
      </c>
      <c r="L64" s="20" t="n">
        <v>17.51075689</v>
      </c>
      <c r="M64" s="18" t="s">
        <v>404</v>
      </c>
      <c r="N64" s="20" t="s">
        <v>404</v>
      </c>
      <c r="O64" s="18" t="n">
        <v>481.51559366</v>
      </c>
      <c r="P64" s="20" t="n">
        <v>25.36878196</v>
      </c>
      <c r="Q64" s="18" t="s">
        <v>404</v>
      </c>
      <c r="R64" s="20" t="s">
        <v>404</v>
      </c>
      <c r="S64" s="18" t="n">
        <v>486.63264858</v>
      </c>
      <c r="T64" s="20" t="n">
        <v>5.75151163</v>
      </c>
    </row>
    <row r="65" spans="1:20">
      <c r="A65" s="15" t="s">
        <v>462</v>
      </c>
      <c r="B65" s="17" t="n">
        <v>5325</v>
      </c>
      <c r="C65" s="18">
        <f>(0.0/B65*100)</f>
        <v/>
      </c>
      <c r="D65" s="19" t="n">
        <v>5325</v>
      </c>
      <c r="E65" s="18" t="n">
        <v>415.94218735</v>
      </c>
      <c r="F65" s="20" t="n">
        <v>3.87656868</v>
      </c>
      <c r="G65" s="18" t="n">
        <v>414.48398876</v>
      </c>
      <c r="H65" s="20" t="n">
        <v>6.06363261</v>
      </c>
      <c r="I65" s="18" t="n">
        <v>433.56464113</v>
      </c>
      <c r="J65" s="20" t="n">
        <v>18.43120298</v>
      </c>
      <c r="K65" s="18" t="n">
        <v>393.657276</v>
      </c>
      <c r="L65" s="20" t="n">
        <v>11.34256323</v>
      </c>
      <c r="M65" s="18" t="s">
        <v>404</v>
      </c>
      <c r="N65" s="20" t="s">
        <v>404</v>
      </c>
      <c r="O65" s="18" t="s">
        <v>404</v>
      </c>
      <c r="P65" s="20" t="s">
        <v>404</v>
      </c>
      <c r="Q65" s="18" t="s">
        <v>404</v>
      </c>
      <c r="R65" s="20" t="s">
        <v>404</v>
      </c>
      <c r="S65" s="18" t="n">
        <v>391.58850143</v>
      </c>
      <c r="T65" s="20" t="n">
        <v>16.15506042</v>
      </c>
    </row>
    <row r="66" spans="1:20">
      <c r="A66" s="15" t="s">
        <v>463</v>
      </c>
      <c r="B66" s="17" t="n">
        <v>5665</v>
      </c>
      <c r="C66" s="18">
        <f>(0.0/B66*100)</f>
        <v/>
      </c>
      <c r="D66" s="19" t="n">
        <v>5665</v>
      </c>
      <c r="E66" s="18" t="n">
        <v>412.96650051</v>
      </c>
      <c r="F66" s="20" t="n">
        <v>2.0955925</v>
      </c>
      <c r="G66" s="18" t="n">
        <v>439.63784369</v>
      </c>
      <c r="H66" s="20" t="n">
        <v>2.43779518</v>
      </c>
      <c r="I66" s="18" t="n">
        <v>469.71261011</v>
      </c>
      <c r="J66" s="20" t="n">
        <v>8.28196269</v>
      </c>
      <c r="K66" s="18" t="n">
        <v>446.61147442</v>
      </c>
      <c r="L66" s="20" t="n">
        <v>4.21434921</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399.21879735</v>
      </c>
      <c r="F67" s="20" t="n">
        <v>3.88616221</v>
      </c>
      <c r="G67" s="18" t="n">
        <v>425.88793743</v>
      </c>
      <c r="H67" s="20" t="n">
        <v>13.03178445</v>
      </c>
      <c r="I67" s="18" t="n">
        <v>386.82168146</v>
      </c>
      <c r="J67" s="20" t="n">
        <v>8.73109359</v>
      </c>
      <c r="K67" s="18" t="n">
        <v>390.94982582</v>
      </c>
      <c r="L67" s="20" t="n">
        <v>11.47247089</v>
      </c>
      <c r="M67" s="18" t="s">
        <v>404</v>
      </c>
      <c r="N67" s="20" t="s">
        <v>404</v>
      </c>
      <c r="O67" s="18" t="s">
        <v>404</v>
      </c>
      <c r="P67" s="20" t="s">
        <v>404</v>
      </c>
      <c r="Q67" s="18" t="s">
        <v>404</v>
      </c>
      <c r="R67" s="20" t="s">
        <v>404</v>
      </c>
      <c r="S67" s="18" t="n">
        <v>311.18414286</v>
      </c>
      <c r="T67" s="20" t="n">
        <v>7.72559411</v>
      </c>
    </row>
    <row r="68" spans="1:20">
      <c r="A68" s="15" t="s">
        <v>465</v>
      </c>
      <c r="B68" s="17" t="n">
        <v>12083</v>
      </c>
      <c r="C68" s="18">
        <f>(0.0/B68*100)</f>
        <v/>
      </c>
      <c r="D68" s="19" t="n">
        <v>12083</v>
      </c>
      <c r="E68" s="18" t="n">
        <v>400.51646551</v>
      </c>
      <c r="F68" s="20" t="n">
        <v>1.18871022</v>
      </c>
      <c r="G68" s="18" t="n">
        <v>404.27746742</v>
      </c>
      <c r="H68" s="20" t="n">
        <v>1.80071352</v>
      </c>
      <c r="I68" s="18" t="n">
        <v>391.71716894</v>
      </c>
      <c r="J68" s="20" t="n">
        <v>4.14355841</v>
      </c>
      <c r="K68" s="18" t="n">
        <v>444.39870745</v>
      </c>
      <c r="L68" s="20" t="n">
        <v>9.15569498</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432.04895344</v>
      </c>
      <c r="F69" s="20" t="n">
        <v>7.16303268</v>
      </c>
      <c r="G69" s="18" t="n">
        <v>436.11487832</v>
      </c>
      <c r="H69" s="20" t="n">
        <v>5.45302915</v>
      </c>
      <c r="I69" s="18" t="n">
        <v>427.92620188</v>
      </c>
      <c r="J69" s="20" t="n">
        <v>32.35525254</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492.05775557</v>
      </c>
      <c r="F70" s="20" t="n">
        <v>3.65952544</v>
      </c>
      <c r="G70" s="18" t="n">
        <v>503.09519943</v>
      </c>
      <c r="H70" s="20" t="n">
        <v>5.28484347</v>
      </c>
      <c r="I70" s="18" t="n">
        <v>429.77742176</v>
      </c>
      <c r="J70" s="20" t="n">
        <v>16.53167187</v>
      </c>
      <c r="K70" s="18" t="n">
        <v>477.78572367</v>
      </c>
      <c r="L70" s="20" t="n">
        <v>16.13237062</v>
      </c>
      <c r="M70" s="18" t="s">
        <v>404</v>
      </c>
      <c r="N70" s="20" t="s">
        <v>404</v>
      </c>
      <c r="O70" s="18" t="s">
        <v>404</v>
      </c>
      <c r="P70" s="20" t="s">
        <v>404</v>
      </c>
      <c r="Q70" s="18" t="s">
        <v>404</v>
      </c>
      <c r="R70" s="20" t="s">
        <v>404</v>
      </c>
      <c r="S70" s="18" t="n">
        <v>500.27723549</v>
      </c>
      <c r="T70" s="20" t="n">
        <v>12.33627487</v>
      </c>
    </row>
    <row r="71" spans="1:20">
      <c r="A71" s="15" t="s">
        <v>468</v>
      </c>
      <c r="B71" s="17" t="n">
        <v>6115</v>
      </c>
      <c r="C71" s="18">
        <f>(0.0/B71*100)</f>
        <v/>
      </c>
      <c r="D71" s="19" t="n">
        <v>6115</v>
      </c>
      <c r="E71" s="18" t="n">
        <v>536.96885038</v>
      </c>
      <c r="F71" s="20" t="n">
        <v>1.68899937</v>
      </c>
      <c r="G71" s="18" t="n">
        <v>529.8085851</v>
      </c>
      <c r="H71" s="20" t="n">
        <v>8.926779059999999</v>
      </c>
      <c r="I71" s="18" t="n">
        <v>496.35677192</v>
      </c>
      <c r="J71" s="20" t="n">
        <v>9.22392226</v>
      </c>
      <c r="K71" s="18" t="n">
        <v>513.41867789</v>
      </c>
      <c r="L71" s="20" t="n">
        <v>12.40862694</v>
      </c>
      <c r="M71" s="18" t="s">
        <v>404</v>
      </c>
      <c r="N71" s="20" t="s">
        <v>404</v>
      </c>
      <c r="O71" s="18" t="s">
        <v>404</v>
      </c>
      <c r="P71" s="20" t="s">
        <v>404</v>
      </c>
      <c r="Q71" s="18" t="s">
        <v>404</v>
      </c>
      <c r="R71" s="20" t="s">
        <v>404</v>
      </c>
      <c r="S71" s="18" t="n">
        <v>506.22163052</v>
      </c>
      <c r="T71" s="20" t="n">
        <v>18.76146406</v>
      </c>
    </row>
    <row r="72" spans="1:20">
      <c r="A72" s="15" t="s">
        <v>469</v>
      </c>
      <c r="B72" s="17" t="n">
        <v>7708</v>
      </c>
      <c r="C72" s="18">
        <f>(0.0/B72*100)</f>
        <v/>
      </c>
      <c r="D72" s="19" t="n">
        <v>7708</v>
      </c>
      <c r="E72" s="18" t="n">
        <v>498.31920425</v>
      </c>
      <c r="F72" s="20" t="n">
        <v>3.88898832</v>
      </c>
      <c r="G72" s="18" t="n">
        <v>502.88490211</v>
      </c>
      <c r="H72" s="20" t="n">
        <v>6.13174835</v>
      </c>
      <c r="I72" s="18" t="n">
        <v>474.69847178</v>
      </c>
      <c r="J72" s="20" t="n">
        <v>17.90008501</v>
      </c>
      <c r="K72" s="18" t="n">
        <v>473.88235399</v>
      </c>
      <c r="L72" s="20" t="n">
        <v>8.39027216</v>
      </c>
      <c r="M72" s="18" t="s">
        <v>404</v>
      </c>
      <c r="N72" s="20" t="s">
        <v>404</v>
      </c>
      <c r="O72" s="18" t="s">
        <v>404</v>
      </c>
      <c r="P72" s="20" t="s">
        <v>404</v>
      </c>
      <c r="Q72" s="18" t="s">
        <v>404</v>
      </c>
      <c r="R72" s="20" t="s">
        <v>404</v>
      </c>
      <c r="S72" s="18" t="n">
        <v>520.2271680600001</v>
      </c>
      <c r="T72" s="20" t="n">
        <v>63.64883281</v>
      </c>
    </row>
    <row r="73" spans="1:20">
      <c r="A73" s="15" t="s">
        <v>470</v>
      </c>
      <c r="B73" s="17" t="n">
        <v>8249</v>
      </c>
      <c r="C73" s="18">
        <f>(0.0/B73*100)</f>
        <v/>
      </c>
      <c r="D73" s="19" t="n">
        <v>8249</v>
      </c>
      <c r="E73" s="18" t="n">
        <v>407.12989369</v>
      </c>
      <c r="F73" s="20" t="n">
        <v>3.73811423</v>
      </c>
      <c r="G73" s="18" t="n">
        <v>427.78025529</v>
      </c>
      <c r="H73" s="20" t="n">
        <v>12.1538885</v>
      </c>
      <c r="I73" s="18" t="n">
        <v>377.92979394</v>
      </c>
      <c r="J73" s="20" t="n">
        <v>11.3623318</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424.73277191</v>
      </c>
      <c r="F74" s="20" t="n">
        <v>1.85345262</v>
      </c>
      <c r="G74" s="18" t="n">
        <v>486.39105845</v>
      </c>
      <c r="H74" s="20" t="n">
        <v>4.73348602</v>
      </c>
      <c r="I74" s="18" t="n">
        <v>413.02489846</v>
      </c>
      <c r="J74" s="20" t="n">
        <v>8.21982755</v>
      </c>
      <c r="K74" s="18" t="n">
        <v>402.10872783</v>
      </c>
      <c r="L74" s="20" t="n">
        <v>4.36623239</v>
      </c>
      <c r="M74" s="18" t="s">
        <v>404</v>
      </c>
      <c r="N74" s="20" t="s">
        <v>404</v>
      </c>
      <c r="O74" s="18" t="s">
        <v>404</v>
      </c>
      <c r="P74" s="20" t="s">
        <v>404</v>
      </c>
      <c r="Q74" s="18" t="s">
        <v>404</v>
      </c>
      <c r="R74" s="20" t="s">
        <v>404</v>
      </c>
      <c r="S74" s="18" t="n">
        <v>392.89041985</v>
      </c>
      <c r="T74" s="20" t="n">
        <v>5.91967422</v>
      </c>
    </row>
    <row r="75" spans="1:20">
      <c r="A75" s="15" t="s">
        <v>472</v>
      </c>
      <c r="B75" s="17" t="n">
        <v>5375</v>
      </c>
      <c r="C75" s="18">
        <f>(483.0/B75*100)</f>
        <v/>
      </c>
      <c r="D75" s="19" t="n">
        <v>4892</v>
      </c>
      <c r="E75" s="18" t="n">
        <v>351.39853028</v>
      </c>
      <c r="F75" s="20" t="n">
        <v>5.96634311</v>
      </c>
      <c r="G75" s="18" t="n">
        <v>363.71990001</v>
      </c>
      <c r="H75" s="20" t="n">
        <v>10.45128111</v>
      </c>
      <c r="I75" s="18" t="n">
        <v>380.25419075</v>
      </c>
      <c r="J75" s="20" t="n">
        <v>13.66230567</v>
      </c>
      <c r="K75" s="18" t="n">
        <v>364.74728763</v>
      </c>
      <c r="L75" s="20" t="n">
        <v>9.801102139999999</v>
      </c>
      <c r="M75" s="18" t="s">
        <v>404</v>
      </c>
      <c r="N75" s="20" t="s">
        <v>404</v>
      </c>
      <c r="O75" s="18" t="s">
        <v>404</v>
      </c>
      <c r="P75" s="20" t="s">
        <v>404</v>
      </c>
      <c r="Q75" s="18" t="s">
        <v>404</v>
      </c>
      <c r="R75" s="20" t="s">
        <v>404</v>
      </c>
      <c r="S75" s="18" t="n">
        <v>417.0436814</v>
      </c>
      <c r="T75" s="20" t="n">
        <v>11.50144169</v>
      </c>
    </row>
    <row r="76" spans="1:20">
      <c r="A76" s="15" t="s">
        <v>473</v>
      </c>
      <c r="B76" s="17" t="n">
        <v>14167</v>
      </c>
      <c r="C76" s="18">
        <f>(1400.0/B76*100)</f>
        <v/>
      </c>
      <c r="D76" s="19" t="n">
        <v>12767</v>
      </c>
      <c r="E76" s="18" t="n">
        <v>434.21049596</v>
      </c>
      <c r="F76" s="20" t="n">
        <v>4.00805994</v>
      </c>
      <c r="G76" s="18" t="n">
        <v>434.91767199</v>
      </c>
      <c r="H76" s="20" t="n">
        <v>7.88585047</v>
      </c>
      <c r="I76" s="18" t="n">
        <v>441.09783487</v>
      </c>
      <c r="J76" s="20" t="n">
        <v>5.81332958</v>
      </c>
      <c r="K76" s="18" t="n">
        <v>445.07853376</v>
      </c>
      <c r="L76" s="20" t="n">
        <v>11.58983963</v>
      </c>
      <c r="M76" s="18" t="s">
        <v>404</v>
      </c>
      <c r="N76" s="20" t="s">
        <v>404</v>
      </c>
      <c r="O76" s="18" t="s">
        <v>404</v>
      </c>
      <c r="P76" s="20" t="s">
        <v>404</v>
      </c>
      <c r="Q76" s="18" t="s">
        <v>404</v>
      </c>
      <c r="R76" s="20" t="s">
        <v>404</v>
      </c>
      <c r="S76" s="18" t="n">
        <v>403.02761728</v>
      </c>
      <c r="T76" s="20" t="n">
        <v>19.01568396</v>
      </c>
    </row>
    <row r="77" spans="1:20">
      <c r="A77" s="15" t="s">
        <v>474</v>
      </c>
      <c r="B77" s="17" t="n">
        <v>6062</v>
      </c>
      <c r="C77" s="18">
        <f>(12.0/B77*100)</f>
        <v/>
      </c>
      <c r="D77" s="19" t="n">
        <v>6050</v>
      </c>
      <c r="E77" s="18" t="n">
        <v>438.10016092</v>
      </c>
      <c r="F77" s="20" t="n">
        <v>4.84121941</v>
      </c>
      <c r="G77" s="18" t="n">
        <v>463.84111846</v>
      </c>
      <c r="H77" s="20" t="n">
        <v>11.0713555</v>
      </c>
      <c r="I77" s="18" t="n">
        <v>431.29300774</v>
      </c>
      <c r="J77" s="20" t="n">
        <v>4.14131264</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490.57993997</v>
      </c>
      <c r="F78" s="20" t="n">
        <v>3.96594677</v>
      </c>
      <c r="G78" s="18" t="n">
        <v>483.21650328</v>
      </c>
      <c r="H78" s="20" t="n">
        <v>14.13876255</v>
      </c>
      <c r="I78" s="18" t="n">
        <v>453.52864172</v>
      </c>
      <c r="J78" s="20" t="n">
        <v>25.42341319</v>
      </c>
      <c r="K78" s="18" t="s">
        <v>404</v>
      </c>
      <c r="L78" s="20" t="s">
        <v>404</v>
      </c>
      <c r="M78" s="18" t="s">
        <v>404</v>
      </c>
      <c r="N78" s="20" t="s">
        <v>404</v>
      </c>
      <c r="O78" s="18" t="s">
        <v>404</v>
      </c>
      <c r="P78" s="20" t="s">
        <v>404</v>
      </c>
      <c r="Q78" s="18" t="s">
        <v>404</v>
      </c>
      <c r="R78" s="20" t="s">
        <v>404</v>
      </c>
      <c r="S78" s="18" t="n">
        <v>452.64902127</v>
      </c>
      <c r="T78" s="20" t="n">
        <v>7.97697471</v>
      </c>
    </row>
    <row customHeight="1" ht="25" r="79" spans="1:20">
      <c r="A79" s="15" t="s">
        <v>476</v>
      </c>
      <c r="B79" s="17" t="n">
        <v>1657</v>
      </c>
      <c r="C79" s="18">
        <f>(21.0/B79*100)</f>
        <v/>
      </c>
      <c r="D79" s="19" t="n">
        <v>1636</v>
      </c>
      <c r="E79" s="18" t="n">
        <v>468.5849024</v>
      </c>
      <c r="F79" s="20" t="n">
        <v>8.523143960000001</v>
      </c>
      <c r="G79" s="18" t="n">
        <v>475.14422994</v>
      </c>
      <c r="H79" s="20" t="n">
        <v>20.80853232</v>
      </c>
      <c r="I79" s="18" t="n">
        <v>504.38263328</v>
      </c>
      <c r="J79" s="20" t="n">
        <v>30.57250653</v>
      </c>
      <c r="K79" s="18" t="n">
        <v>505.21611782</v>
      </c>
      <c r="L79" s="20" t="n">
        <v>20.74096469</v>
      </c>
      <c r="M79" s="18" t="s">
        <v>404</v>
      </c>
      <c r="N79" s="20" t="s">
        <v>404</v>
      </c>
      <c r="O79" s="18" t="s">
        <v>404</v>
      </c>
      <c r="P79" s="20" t="s">
        <v>404</v>
      </c>
      <c r="Q79" s="18" t="s">
        <v>404</v>
      </c>
      <c r="R79" s="20" t="s">
        <v>404</v>
      </c>
      <c r="S79" s="18" t="n">
        <v>477.01540934</v>
      </c>
      <c r="T79" s="20" t="n">
        <v>47.32349333</v>
      </c>
    </row>
    <row r="80" spans="1:20">
      <c r="A80" s="15" t="s">
        <v>477</v>
      </c>
      <c r="B80" s="17" t="n">
        <v>7841</v>
      </c>
      <c r="C80" s="18">
        <f>(0.0/B80*100)</f>
        <v/>
      </c>
      <c r="D80" s="19" t="n">
        <v>7841</v>
      </c>
      <c r="E80" s="18" t="n">
        <v>425.34483947</v>
      </c>
      <c r="F80" s="20" t="n">
        <v>4.47599776</v>
      </c>
      <c r="G80" s="18" t="n">
        <v>432.91629897</v>
      </c>
      <c r="H80" s="20" t="n">
        <v>8.221762630000001</v>
      </c>
      <c r="I80" s="18" t="n">
        <v>425.32035487</v>
      </c>
      <c r="J80" s="20" t="n">
        <v>19.12265821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430.4909403</v>
      </c>
      <c r="F81" s="20" t="n">
        <v>3.84601685</v>
      </c>
      <c r="G81" s="18" t="n">
        <v>439.01833433</v>
      </c>
      <c r="H81" s="20" t="n">
        <v>16.56590888</v>
      </c>
      <c r="I81" s="18" t="n">
        <v>424.71552587</v>
      </c>
      <c r="J81" s="20" t="n">
        <v>10.85679597</v>
      </c>
      <c r="K81" s="18" t="n">
        <v>505.675185</v>
      </c>
      <c r="L81" s="20" t="n">
        <v>7.77493105</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692</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502.14769213</v>
      </c>
      <c r="F7" s="20" t="n">
        <v>2.29665182</v>
      </c>
      <c r="G7" s="18" t="n">
        <v>520.41962097</v>
      </c>
      <c r="H7" s="20" t="n">
        <v>7.33342753</v>
      </c>
      <c r="I7" s="18" t="n">
        <v>474.06118885</v>
      </c>
      <c r="J7" s="20" t="n">
        <v>14.94734314</v>
      </c>
      <c r="K7" s="18" t="n">
        <v>497.83226861</v>
      </c>
      <c r="L7" s="20" t="n">
        <v>6.91629804</v>
      </c>
      <c r="M7" s="18" t="s">
        <v>404</v>
      </c>
      <c r="N7" s="20" t="s">
        <v>404</v>
      </c>
      <c r="O7" s="18" t="s">
        <v>404</v>
      </c>
      <c r="P7" s="20" t="s">
        <v>404</v>
      </c>
      <c r="Q7" s="18" t="s">
        <v>404</v>
      </c>
      <c r="R7" s="20" t="s">
        <v>404</v>
      </c>
      <c r="S7" s="18" t="n">
        <v>495.938185</v>
      </c>
      <c r="T7" s="20" t="n">
        <v>19.57578163</v>
      </c>
    </row>
    <row r="8" spans="1:20">
      <c r="A8" s="15" t="s">
        <v>405</v>
      </c>
      <c r="B8" s="17" t="n">
        <v>7007</v>
      </c>
      <c r="C8" s="18">
        <f>(0.0/B8*100)</f>
        <v/>
      </c>
      <c r="D8" s="19" t="n">
        <v>7007</v>
      </c>
      <c r="E8" s="18" t="n">
        <v>476.87202069</v>
      </c>
      <c r="F8" s="20" t="n">
        <v>5.18640653</v>
      </c>
      <c r="G8" s="18" t="n">
        <v>498.85659364</v>
      </c>
      <c r="H8" s="20" t="n">
        <v>9.160113239999999</v>
      </c>
      <c r="I8" s="18" t="n">
        <v>484.0686475</v>
      </c>
      <c r="J8" s="20" t="n">
        <v>16.82025854</v>
      </c>
      <c r="K8" s="18" t="n">
        <v>497.16772588</v>
      </c>
      <c r="L8" s="20" t="n">
        <v>12.15271652</v>
      </c>
      <c r="M8" s="18" t="s">
        <v>404</v>
      </c>
      <c r="N8" s="20" t="s">
        <v>404</v>
      </c>
      <c r="O8" s="18" t="s">
        <v>404</v>
      </c>
      <c r="P8" s="20" t="s">
        <v>404</v>
      </c>
      <c r="Q8" s="18" t="s">
        <v>404</v>
      </c>
      <c r="R8" s="20" t="s">
        <v>404</v>
      </c>
      <c r="S8" s="18" t="n">
        <v>494.77899868</v>
      </c>
      <c r="T8" s="20" t="n">
        <v>35.57405073</v>
      </c>
    </row>
    <row r="9" spans="1:20">
      <c r="A9" s="15" t="s">
        <v>406</v>
      </c>
      <c r="B9" s="17" t="n">
        <v>9651</v>
      </c>
      <c r="C9" s="18">
        <f>(200.0/B9*100)</f>
        <v/>
      </c>
      <c r="D9" s="19" t="n">
        <v>9451</v>
      </c>
      <c r="E9" s="18" t="n">
        <v>492.35339937</v>
      </c>
      <c r="F9" s="20" t="n">
        <v>5.70145624</v>
      </c>
      <c r="G9" s="18" t="n">
        <v>526.2366725000001</v>
      </c>
      <c r="H9" s="20" t="n">
        <v>8.30135842</v>
      </c>
      <c r="I9" s="18" t="n">
        <v>475.74568433</v>
      </c>
      <c r="J9" s="20" t="n">
        <v>11.59359906</v>
      </c>
      <c r="K9" s="18" t="n">
        <v>518.86390438</v>
      </c>
      <c r="L9" s="20" t="n">
        <v>17.22367668</v>
      </c>
      <c r="M9" s="18" t="s">
        <v>404</v>
      </c>
      <c r="N9" s="20" t="s">
        <v>404</v>
      </c>
      <c r="O9" s="18" t="s">
        <v>404</v>
      </c>
      <c r="P9" s="20" t="s">
        <v>404</v>
      </c>
      <c r="Q9" s="18" t="s">
        <v>404</v>
      </c>
      <c r="R9" s="20" t="s">
        <v>404</v>
      </c>
      <c r="S9" s="18" t="n">
        <v>487.15612896</v>
      </c>
      <c r="T9" s="20" t="n">
        <v>8.541465820000001</v>
      </c>
    </row>
    <row r="10" spans="1:20">
      <c r="A10" s="15" t="s">
        <v>407</v>
      </c>
      <c r="B10" s="17" t="n">
        <v>20058</v>
      </c>
      <c r="C10" s="18">
        <f>(3112.0/B10*100)</f>
        <v/>
      </c>
      <c r="D10" s="19" t="n">
        <v>16946</v>
      </c>
      <c r="E10" s="18" t="n">
        <v>521.4122122700001</v>
      </c>
      <c r="F10" s="20" t="n">
        <v>3.59583534</v>
      </c>
      <c r="G10" s="18" t="n">
        <v>534.98308566</v>
      </c>
      <c r="H10" s="20" t="n">
        <v>4.3683871</v>
      </c>
      <c r="I10" s="18" t="n">
        <v>536.37795928</v>
      </c>
      <c r="J10" s="20" t="n">
        <v>8.06477814</v>
      </c>
      <c r="K10" s="18" t="n">
        <v>528.38159217</v>
      </c>
      <c r="L10" s="20" t="n">
        <v>6.05715618</v>
      </c>
      <c r="M10" s="18" t="s">
        <v>404</v>
      </c>
      <c r="N10" s="20" t="s">
        <v>404</v>
      </c>
      <c r="O10" s="18" t="s">
        <v>404</v>
      </c>
      <c r="P10" s="20" t="s">
        <v>404</v>
      </c>
      <c r="Q10" s="18" t="s">
        <v>404</v>
      </c>
      <c r="R10" s="20" t="s">
        <v>404</v>
      </c>
      <c r="S10" s="18" t="n">
        <v>543.39697849</v>
      </c>
      <c r="T10" s="20" t="n">
        <v>14.29425453</v>
      </c>
    </row>
    <row r="11" spans="1:20">
      <c r="A11" s="15" t="s">
        <v>408</v>
      </c>
      <c r="B11" s="17" t="n">
        <v>7053</v>
      </c>
      <c r="C11" s="18">
        <f>(212.0/B11*100)</f>
        <v/>
      </c>
      <c r="D11" s="19" t="n">
        <v>6841</v>
      </c>
      <c r="E11" s="18" t="n">
        <v>459.74340717</v>
      </c>
      <c r="F11" s="20" t="n">
        <v>3.19091328</v>
      </c>
      <c r="G11" s="18" t="n">
        <v>509.1770657</v>
      </c>
      <c r="H11" s="20" t="n">
        <v>13.55485871</v>
      </c>
      <c r="I11" s="18" t="n">
        <v>454.31087201</v>
      </c>
      <c r="J11" s="20" t="n">
        <v>9.212670340000001</v>
      </c>
      <c r="K11" s="18" t="n">
        <v>431.39238644</v>
      </c>
      <c r="L11" s="20" t="n">
        <v>10.54855492</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481.12402021</v>
      </c>
      <c r="F12" s="20" t="n">
        <v>4.66387443</v>
      </c>
      <c r="G12" s="18" t="n">
        <v>498.58480278</v>
      </c>
      <c r="H12" s="20" t="n">
        <v>5.31359816</v>
      </c>
      <c r="I12" s="18" t="n">
        <v>429.88787785</v>
      </c>
      <c r="J12" s="20" t="n">
        <v>25.26891786</v>
      </c>
      <c r="K12" s="18" t="n">
        <v>460.09739735</v>
      </c>
      <c r="L12" s="20" t="n">
        <v>20.20719698</v>
      </c>
      <c r="M12" s="18" t="s">
        <v>404</v>
      </c>
      <c r="N12" s="20" t="s">
        <v>404</v>
      </c>
      <c r="O12" s="18" t="s">
        <v>404</v>
      </c>
      <c r="P12" s="20" t="s">
        <v>404</v>
      </c>
      <c r="Q12" s="18" t="s">
        <v>404</v>
      </c>
      <c r="R12" s="20" t="s">
        <v>404</v>
      </c>
      <c r="S12" s="18" t="n">
        <v>510.07531408</v>
      </c>
      <c r="T12" s="20" t="n">
        <v>8.77903839</v>
      </c>
    </row>
    <row r="13" spans="1:20">
      <c r="A13" s="15" t="s">
        <v>410</v>
      </c>
      <c r="B13" s="17" t="n">
        <v>7161</v>
      </c>
      <c r="C13" s="18">
        <f>(1175.0/B13*100)</f>
        <v/>
      </c>
      <c r="D13" s="19" t="n">
        <v>5986</v>
      </c>
      <c r="E13" s="18" t="n">
        <v>495.69811762</v>
      </c>
      <c r="F13" s="20" t="n">
        <v>3.47762985</v>
      </c>
      <c r="G13" s="18" t="n">
        <v>499.53987429</v>
      </c>
      <c r="H13" s="20" t="n">
        <v>6.91420085</v>
      </c>
      <c r="I13" s="18" t="n">
        <v>504.75690647</v>
      </c>
      <c r="J13" s="20" t="n">
        <v>7.00019632</v>
      </c>
      <c r="K13" s="18" t="n">
        <v>505.56437195</v>
      </c>
      <c r="L13" s="20" t="n">
        <v>5.29914237</v>
      </c>
      <c r="M13" s="18" t="s">
        <v>404</v>
      </c>
      <c r="N13" s="20" t="s">
        <v>404</v>
      </c>
      <c r="O13" s="18" t="s">
        <v>404</v>
      </c>
      <c r="P13" s="20" t="s">
        <v>404</v>
      </c>
      <c r="Q13" s="18" t="s">
        <v>404</v>
      </c>
      <c r="R13" s="20" t="s">
        <v>404</v>
      </c>
      <c r="S13" s="18" t="n">
        <v>496.29006305</v>
      </c>
      <c r="T13" s="20" t="n">
        <v>20.99495561</v>
      </c>
    </row>
    <row r="14" spans="1:20">
      <c r="A14" s="15" t="s">
        <v>411</v>
      </c>
      <c r="B14" s="17" t="n">
        <v>5587</v>
      </c>
      <c r="C14" s="18">
        <f>(0.0/B14*100)</f>
        <v/>
      </c>
      <c r="D14" s="19" t="n">
        <v>5587</v>
      </c>
      <c r="E14" s="18" t="n">
        <v>520.42325773</v>
      </c>
      <c r="F14" s="20" t="n">
        <v>2.46593695</v>
      </c>
      <c r="G14" s="18" t="n">
        <v>518.64275882</v>
      </c>
      <c r="H14" s="20" t="n">
        <v>3.99468567</v>
      </c>
      <c r="I14" s="18" t="n">
        <v>501.65471606</v>
      </c>
      <c r="J14" s="20" t="n">
        <v>11.54379732</v>
      </c>
      <c r="K14" s="18" t="n">
        <v>530.37081083</v>
      </c>
      <c r="L14" s="20" t="n">
        <v>12.32035483</v>
      </c>
      <c r="M14" s="18" t="s">
        <v>404</v>
      </c>
      <c r="N14" s="20" t="s">
        <v>404</v>
      </c>
      <c r="O14" s="18" t="s">
        <v>404</v>
      </c>
      <c r="P14" s="20" t="s">
        <v>404</v>
      </c>
      <c r="Q14" s="18" t="s">
        <v>404</v>
      </c>
      <c r="R14" s="20" t="s">
        <v>404</v>
      </c>
      <c r="S14" s="18" t="n">
        <v>499.64544012</v>
      </c>
      <c r="T14" s="20" t="n">
        <v>42.31593335</v>
      </c>
    </row>
    <row r="15" spans="1:20">
      <c r="A15" s="15" t="s">
        <v>412</v>
      </c>
      <c r="B15" s="17" t="n">
        <v>5882</v>
      </c>
      <c r="C15" s="18">
        <f>(0.0/B15*100)</f>
        <v/>
      </c>
      <c r="D15" s="19" t="n">
        <v>5882</v>
      </c>
      <c r="E15" s="18" t="n">
        <v>528.57401034</v>
      </c>
      <c r="F15" s="20" t="n">
        <v>4.23901305</v>
      </c>
      <c r="G15" s="18" t="n">
        <v>524.27572349</v>
      </c>
      <c r="H15" s="20" t="n">
        <v>4.10797191</v>
      </c>
      <c r="I15" s="18" t="n">
        <v>519.6231695499999</v>
      </c>
      <c r="J15" s="20" t="n">
        <v>7.69717828</v>
      </c>
      <c r="K15" s="18" t="n">
        <v>536.99590598</v>
      </c>
      <c r="L15" s="20" t="n">
        <v>12.23100215</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493.79085507</v>
      </c>
      <c r="F16" s="20" t="n">
        <v>9.189009049999999</v>
      </c>
      <c r="G16" s="18" t="n">
        <v>518.74805287</v>
      </c>
      <c r="H16" s="20" t="n">
        <v>9.279722400000001</v>
      </c>
      <c r="I16" s="18" t="n">
        <v>473.41783177</v>
      </c>
      <c r="J16" s="20" t="n">
        <v>13.29696443</v>
      </c>
      <c r="K16" s="18" t="n">
        <v>511.14014262</v>
      </c>
      <c r="L16" s="20" t="n">
        <v>7.5763418</v>
      </c>
      <c r="M16" s="18" t="s">
        <v>404</v>
      </c>
      <c r="N16" s="20" t="s">
        <v>404</v>
      </c>
      <c r="O16" s="18" t="s">
        <v>404</v>
      </c>
      <c r="P16" s="20" t="s">
        <v>404</v>
      </c>
      <c r="Q16" s="18" t="s">
        <v>404</v>
      </c>
      <c r="R16" s="20" t="s">
        <v>404</v>
      </c>
      <c r="S16" s="18" t="n">
        <v>513.12517367</v>
      </c>
      <c r="T16" s="20" t="n">
        <v>31.12528879</v>
      </c>
    </row>
    <row r="17" spans="1:20">
      <c r="A17" s="15" t="s">
        <v>414</v>
      </c>
      <c r="B17" s="17" t="n">
        <v>6504</v>
      </c>
      <c r="C17" s="18">
        <f>(1325.0/B17*100)</f>
        <v/>
      </c>
      <c r="D17" s="19" t="n">
        <v>5179</v>
      </c>
      <c r="E17" s="18" t="n">
        <v>512.38969987</v>
      </c>
      <c r="F17" s="20" t="n">
        <v>5.92218318</v>
      </c>
      <c r="G17" s="18" t="n">
        <v>492.16758529</v>
      </c>
      <c r="H17" s="20" t="n">
        <v>14.26343657</v>
      </c>
      <c r="I17" s="18" t="n">
        <v>497.99329187</v>
      </c>
      <c r="J17" s="20" t="n">
        <v>13.99075034</v>
      </c>
      <c r="K17" s="18" t="n">
        <v>515.33448544</v>
      </c>
      <c r="L17" s="20" t="n">
        <v>11.54528942</v>
      </c>
      <c r="M17" s="18" t="s">
        <v>404</v>
      </c>
      <c r="N17" s="20" t="s">
        <v>404</v>
      </c>
      <c r="O17" s="18" t="s">
        <v>404</v>
      </c>
      <c r="P17" s="20" t="s">
        <v>404</v>
      </c>
      <c r="Q17" s="18" t="s">
        <v>404</v>
      </c>
      <c r="R17" s="20" t="s">
        <v>404</v>
      </c>
      <c r="S17" s="18" t="n">
        <v>540.4809125100001</v>
      </c>
      <c r="T17" s="20" t="n">
        <v>30.80188083</v>
      </c>
    </row>
    <row r="18" spans="1:20">
      <c r="A18" s="15" t="s">
        <v>415</v>
      </c>
      <c r="B18" s="17" t="n">
        <v>5532</v>
      </c>
      <c r="C18" s="18">
        <f>(0.0/B18*100)</f>
        <v/>
      </c>
      <c r="D18" s="19" t="n">
        <v>5532</v>
      </c>
      <c r="E18" s="18" t="n">
        <v>477.65272213</v>
      </c>
      <c r="F18" s="20" t="n">
        <v>7.01802861</v>
      </c>
      <c r="G18" s="18" t="n">
        <v>468.91691491</v>
      </c>
      <c r="H18" s="20" t="n">
        <v>9.62546893</v>
      </c>
      <c r="I18" s="18" t="n">
        <v>461.77184284</v>
      </c>
      <c r="J18" s="20" t="n">
        <v>11.76137969</v>
      </c>
      <c r="K18" s="18" t="n">
        <v>449.83304494</v>
      </c>
      <c r="L18" s="20" t="n">
        <v>11.33678442</v>
      </c>
      <c r="M18" s="18" t="s">
        <v>404</v>
      </c>
      <c r="N18" s="20" t="s">
        <v>404</v>
      </c>
      <c r="O18" s="18" t="s">
        <v>404</v>
      </c>
      <c r="P18" s="20" t="s">
        <v>404</v>
      </c>
      <c r="Q18" s="18" t="s">
        <v>404</v>
      </c>
      <c r="R18" s="20" t="s">
        <v>404</v>
      </c>
      <c r="S18" s="18" t="n">
        <v>456.76543596</v>
      </c>
      <c r="T18" s="20" t="n">
        <v>26.46430348</v>
      </c>
    </row>
    <row r="19" spans="1:20">
      <c r="A19" s="15" t="s">
        <v>416</v>
      </c>
      <c r="B19" s="17" t="n">
        <v>5658</v>
      </c>
      <c r="C19" s="18">
        <f>(327.0/B19*100)</f>
        <v/>
      </c>
      <c r="D19" s="19" t="n">
        <v>5331</v>
      </c>
      <c r="E19" s="18" t="n">
        <v>463.73487768</v>
      </c>
      <c r="F19" s="20" t="n">
        <v>5.62893469</v>
      </c>
      <c r="G19" s="18" t="n">
        <v>504.45951699</v>
      </c>
      <c r="H19" s="20" t="n">
        <v>8.175494430000001</v>
      </c>
      <c r="I19" s="18" t="n">
        <v>440.70792693</v>
      </c>
      <c r="J19" s="20" t="n">
        <v>17.60761735</v>
      </c>
      <c r="K19" s="18" t="n">
        <v>454.86204015</v>
      </c>
      <c r="L19" s="20" t="n">
        <v>16.69056938</v>
      </c>
      <c r="M19" s="18" t="s">
        <v>404</v>
      </c>
      <c r="N19" s="20" t="s">
        <v>404</v>
      </c>
      <c r="O19" s="18" t="s">
        <v>404</v>
      </c>
      <c r="P19" s="20" t="s">
        <v>404</v>
      </c>
      <c r="Q19" s="18" t="s">
        <v>404</v>
      </c>
      <c r="R19" s="20" t="s">
        <v>404</v>
      </c>
      <c r="S19" s="18" t="n">
        <v>438.81931403</v>
      </c>
      <c r="T19" s="20" t="n">
        <v>59.8440549</v>
      </c>
    </row>
    <row r="20" spans="1:20">
      <c r="A20" s="15" t="s">
        <v>417</v>
      </c>
      <c r="B20" s="17" t="n">
        <v>3371</v>
      </c>
      <c r="C20" s="18">
        <f>(24.0/B20*100)</f>
        <v/>
      </c>
      <c r="D20" s="19" t="n">
        <v>3347</v>
      </c>
      <c r="E20" s="18" t="n">
        <v>481.34059431</v>
      </c>
      <c r="F20" s="20" t="n">
        <v>2.21294751</v>
      </c>
      <c r="G20" s="18" t="n">
        <v>478.69103101</v>
      </c>
      <c r="H20" s="20" t="n">
        <v>5.40750392</v>
      </c>
      <c r="I20" s="18" t="n">
        <v>490.27757526</v>
      </c>
      <c r="J20" s="20" t="n">
        <v>6.14829668</v>
      </c>
      <c r="K20" s="18" t="n">
        <v>476.70925256</v>
      </c>
      <c r="L20" s="20" t="n">
        <v>11.93975373</v>
      </c>
      <c r="M20" s="18" t="s">
        <v>404</v>
      </c>
      <c r="N20" s="20" t="s">
        <v>404</v>
      </c>
      <c r="O20" s="18" t="s">
        <v>404</v>
      </c>
      <c r="P20" s="20" t="s">
        <v>404</v>
      </c>
      <c r="Q20" s="18" t="s">
        <v>404</v>
      </c>
      <c r="R20" s="20" t="s">
        <v>404</v>
      </c>
      <c r="S20" s="18" t="n">
        <v>516.46614779</v>
      </c>
      <c r="T20" s="20" t="n">
        <v>33.04340092</v>
      </c>
    </row>
    <row r="21" spans="1:20">
      <c r="A21" s="15" t="s">
        <v>418</v>
      </c>
      <c r="B21" s="17" t="n">
        <v>5741</v>
      </c>
      <c r="C21" s="18">
        <f>(0.0/B21*100)</f>
        <v/>
      </c>
      <c r="D21" s="19" t="n">
        <v>5741</v>
      </c>
      <c r="E21" s="18" t="n">
        <v>519.45956025</v>
      </c>
      <c r="F21" s="20" t="n">
        <v>3.15089034</v>
      </c>
      <c r="G21" s="18" t="n">
        <v>524.77822258</v>
      </c>
      <c r="H21" s="20" t="n">
        <v>6.72594828</v>
      </c>
      <c r="I21" s="18" t="n">
        <v>532.29076073</v>
      </c>
      <c r="J21" s="20" t="n">
        <v>8.95160821</v>
      </c>
      <c r="K21" s="18" t="n">
        <v>511.53940143</v>
      </c>
      <c r="L21" s="20" t="n">
        <v>7.28365803</v>
      </c>
      <c r="M21" s="18" t="s">
        <v>404</v>
      </c>
      <c r="N21" s="20" t="s">
        <v>404</v>
      </c>
      <c r="O21" s="18" t="s">
        <v>404</v>
      </c>
      <c r="P21" s="20" t="s">
        <v>404</v>
      </c>
      <c r="Q21" s="18" t="s">
        <v>404</v>
      </c>
      <c r="R21" s="20" t="s">
        <v>404</v>
      </c>
      <c r="S21" s="18" t="n">
        <v>525.51765331</v>
      </c>
      <c r="T21" s="20" t="n">
        <v>20.15580505</v>
      </c>
    </row>
    <row r="22" spans="1:20">
      <c r="A22" s="15" t="s">
        <v>419</v>
      </c>
      <c r="B22" s="17" t="n">
        <v>6598</v>
      </c>
      <c r="C22" s="18">
        <f>(0.0/B22*100)</f>
        <v/>
      </c>
      <c r="D22" s="19" t="n">
        <v>6598</v>
      </c>
      <c r="E22" s="18" t="n">
        <v>471.81981173</v>
      </c>
      <c r="F22" s="20" t="n">
        <v>5.55456518</v>
      </c>
      <c r="G22" s="18" t="n">
        <v>485.54590512</v>
      </c>
      <c r="H22" s="20" t="n">
        <v>11.55085188</v>
      </c>
      <c r="I22" s="18" t="n">
        <v>542.84149223</v>
      </c>
      <c r="J22" s="20" t="n">
        <v>24.25567246</v>
      </c>
      <c r="K22" s="18" t="n">
        <v>480.90470927</v>
      </c>
      <c r="L22" s="20" t="n">
        <v>20.0121434</v>
      </c>
      <c r="M22" s="18" t="s">
        <v>404</v>
      </c>
      <c r="N22" s="20" t="s">
        <v>404</v>
      </c>
      <c r="O22" s="18" t="s">
        <v>404</v>
      </c>
      <c r="P22" s="20" t="s">
        <v>404</v>
      </c>
      <c r="Q22" s="18" t="s">
        <v>404</v>
      </c>
      <c r="R22" s="20" t="s">
        <v>404</v>
      </c>
      <c r="S22" s="18" t="n">
        <v>542.43465495</v>
      </c>
      <c r="T22" s="20" t="n">
        <v>20.47560386</v>
      </c>
    </row>
    <row r="23" spans="1:20">
      <c r="A23" s="15" t="s">
        <v>420</v>
      </c>
      <c r="B23" s="17" t="n">
        <v>11583</v>
      </c>
      <c r="C23" s="18">
        <f>(3194.0/B23*100)</f>
        <v/>
      </c>
      <c r="D23" s="19" t="n">
        <v>8389</v>
      </c>
      <c r="E23" s="18" t="n">
        <v>490.13529188</v>
      </c>
      <c r="F23" s="20" t="n">
        <v>4.72743539</v>
      </c>
      <c r="G23" s="18" t="n">
        <v>493.74285483</v>
      </c>
      <c r="H23" s="20" t="n">
        <v>9.323867480000001</v>
      </c>
      <c r="I23" s="18" t="n">
        <v>483.90112913</v>
      </c>
      <c r="J23" s="20" t="n">
        <v>8.39240202</v>
      </c>
      <c r="K23" s="18" t="n">
        <v>477.45562379</v>
      </c>
      <c r="L23" s="20" t="n">
        <v>13.19195818</v>
      </c>
      <c r="M23" s="18" t="s">
        <v>404</v>
      </c>
      <c r="N23" s="20" t="s">
        <v>404</v>
      </c>
      <c r="O23" s="18" t="s">
        <v>404</v>
      </c>
      <c r="P23" s="20" t="s">
        <v>404</v>
      </c>
      <c r="Q23" s="18" t="s">
        <v>404</v>
      </c>
      <c r="R23" s="20" t="s">
        <v>404</v>
      </c>
      <c r="S23" s="18" t="n">
        <v>551.14933698</v>
      </c>
      <c r="T23" s="20" t="n">
        <v>9.06679823</v>
      </c>
    </row>
    <row r="24" spans="1:20">
      <c r="A24" s="15" t="s">
        <v>421</v>
      </c>
      <c r="B24" s="17" t="n">
        <v>6647</v>
      </c>
      <c r="C24" s="18">
        <f>(0.0/B24*100)</f>
        <v/>
      </c>
      <c r="D24" s="19" t="n">
        <v>6647</v>
      </c>
      <c r="E24" s="18" t="n">
        <v>516.19232693</v>
      </c>
      <c r="F24" s="20" t="n">
        <v>4.10577324</v>
      </c>
      <c r="G24" s="18" t="n">
        <v>525.9207995199999</v>
      </c>
      <c r="H24" s="20" t="n">
        <v>14.05689109</v>
      </c>
      <c r="I24" s="18" t="n">
        <v>509.45731223</v>
      </c>
      <c r="J24" s="20" t="n">
        <v>13.37971882</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519.49744474</v>
      </c>
      <c r="F25" s="20" t="n">
        <v>4.35644674</v>
      </c>
      <c r="G25" s="18" t="n">
        <v>508.64061078</v>
      </c>
      <c r="H25" s="20" t="n">
        <v>17.09804249</v>
      </c>
      <c r="I25" s="18" t="n">
        <v>505.18351404</v>
      </c>
      <c r="J25" s="20" t="n">
        <v>15.9795533</v>
      </c>
      <c r="K25" s="18" t="n">
        <v>507.70980786</v>
      </c>
      <c r="L25" s="20" t="n">
        <v>6.11664649</v>
      </c>
      <c r="M25" s="18" t="s">
        <v>404</v>
      </c>
      <c r="N25" s="20" t="s">
        <v>404</v>
      </c>
      <c r="O25" s="18" t="s">
        <v>404</v>
      </c>
      <c r="P25" s="20" t="s">
        <v>404</v>
      </c>
      <c r="Q25" s="18" t="s">
        <v>404</v>
      </c>
      <c r="R25" s="20" t="s">
        <v>404</v>
      </c>
      <c r="S25" s="18" t="n">
        <v>511.83729809</v>
      </c>
      <c r="T25" s="20" t="n">
        <v>49.10319816</v>
      </c>
    </row>
    <row r="26" spans="1:20">
      <c r="A26" s="15" t="s">
        <v>423</v>
      </c>
      <c r="B26" s="17" t="n">
        <v>4869</v>
      </c>
      <c r="C26" s="18">
        <f>(11.0/B26*100)</f>
        <v/>
      </c>
      <c r="D26" s="19" t="n">
        <v>4858</v>
      </c>
      <c r="E26" s="18" t="n">
        <v>486.67930433</v>
      </c>
      <c r="F26" s="20" t="n">
        <v>2.13642618</v>
      </c>
      <c r="G26" s="18" t="n">
        <v>494.05054347</v>
      </c>
      <c r="H26" s="20" t="n">
        <v>4.90375342</v>
      </c>
      <c r="I26" s="18" t="n">
        <v>499.17754742</v>
      </c>
      <c r="J26" s="20" t="n">
        <v>25.9948618</v>
      </c>
      <c r="K26" s="18" t="n">
        <v>473.51818791</v>
      </c>
      <c r="L26" s="20" t="n">
        <v>11.12980717</v>
      </c>
      <c r="M26" s="18" t="s">
        <v>404</v>
      </c>
      <c r="N26" s="20" t="s">
        <v>404</v>
      </c>
      <c r="O26" s="18" t="s">
        <v>404</v>
      </c>
      <c r="P26" s="20" t="s">
        <v>404</v>
      </c>
      <c r="Q26" s="18" t="s">
        <v>404</v>
      </c>
      <c r="R26" s="20" t="s">
        <v>404</v>
      </c>
      <c r="S26" s="18" t="n">
        <v>503.05172987</v>
      </c>
      <c r="T26" s="20" t="n">
        <v>18.22089155</v>
      </c>
    </row>
    <row r="27" spans="1:20">
      <c r="A27" s="15" t="s">
        <v>424</v>
      </c>
      <c r="B27" s="17" t="n">
        <v>5299</v>
      </c>
      <c r="C27" s="18">
        <f>(0.0/B27*100)</f>
        <v/>
      </c>
      <c r="D27" s="19" t="n">
        <v>5299</v>
      </c>
      <c r="E27" s="18" t="n">
        <v>491.08154292</v>
      </c>
      <c r="F27" s="20" t="n">
        <v>2.56146106</v>
      </c>
      <c r="G27" s="18" t="n">
        <v>480.83064129</v>
      </c>
      <c r="H27" s="20" t="n">
        <v>2.50540443</v>
      </c>
      <c r="I27" s="18" t="n">
        <v>461.43125245</v>
      </c>
      <c r="J27" s="20" t="n">
        <v>4.5488663</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422.23483131</v>
      </c>
      <c r="F28" s="20" t="n">
        <v>3.57055272</v>
      </c>
      <c r="G28" s="18" t="n">
        <v>428.14291155</v>
      </c>
      <c r="H28" s="20" t="n">
        <v>9.040807450000001</v>
      </c>
      <c r="I28" s="18" t="n">
        <v>437.56908381</v>
      </c>
      <c r="J28" s="20" t="n">
        <v>8.20279133</v>
      </c>
      <c r="K28" s="18" t="n">
        <v>419.23399559</v>
      </c>
      <c r="L28" s="20" t="n">
        <v>7.07069488</v>
      </c>
      <c r="M28" s="18" t="s">
        <v>404</v>
      </c>
      <c r="N28" s="20" t="s">
        <v>404</v>
      </c>
      <c r="O28" s="18" t="s">
        <v>404</v>
      </c>
      <c r="P28" s="20" t="s">
        <v>404</v>
      </c>
      <c r="Q28" s="18" t="s">
        <v>404</v>
      </c>
      <c r="R28" s="20" t="s">
        <v>404</v>
      </c>
      <c r="S28" s="18" t="n">
        <v>416.83167662</v>
      </c>
      <c r="T28" s="20" t="n">
        <v>12.12851953</v>
      </c>
    </row>
    <row r="29" spans="1:20">
      <c r="A29" s="15" t="s">
        <v>426</v>
      </c>
      <c r="B29" s="17" t="n">
        <v>5385</v>
      </c>
      <c r="C29" s="18">
        <f>(1123.0/B29*100)</f>
        <v/>
      </c>
      <c r="D29" s="19" t="n">
        <v>4262</v>
      </c>
      <c r="E29" s="18" t="n">
        <v>505.72188353</v>
      </c>
      <c r="F29" s="20" t="n">
        <v>8.148710299999999</v>
      </c>
      <c r="G29" s="18" t="n">
        <v>494.82601795</v>
      </c>
      <c r="H29" s="20" t="n">
        <v>26.50674674</v>
      </c>
      <c r="I29" s="18" t="n">
        <v>460.85486977</v>
      </c>
      <c r="J29" s="20" t="n">
        <v>45.88709062</v>
      </c>
      <c r="K29" s="18" t="n">
        <v>497.94391089</v>
      </c>
      <c r="L29" s="20" t="n">
        <v>11.01076431</v>
      </c>
      <c r="M29" s="18" t="s">
        <v>404</v>
      </c>
      <c r="N29" s="20" t="s">
        <v>404</v>
      </c>
      <c r="O29" s="18" t="s">
        <v>404</v>
      </c>
      <c r="P29" s="20" t="s">
        <v>404</v>
      </c>
      <c r="Q29" s="18" t="s">
        <v>404</v>
      </c>
      <c r="R29" s="20" t="s">
        <v>404</v>
      </c>
      <c r="S29" s="18" t="n">
        <v>534.00056863</v>
      </c>
      <c r="T29" s="20" t="n">
        <v>9.573672820000001</v>
      </c>
    </row>
    <row r="30" spans="1:20">
      <c r="A30" s="15" t="s">
        <v>427</v>
      </c>
      <c r="B30" s="17" t="n">
        <v>4520</v>
      </c>
      <c r="C30" s="18">
        <f>(1076.0/B30*100)</f>
        <v/>
      </c>
      <c r="D30" s="19" t="n">
        <v>3444</v>
      </c>
      <c r="E30" s="18" t="n">
        <v>507.06260847</v>
      </c>
      <c r="F30" s="20" t="n">
        <v>3.4568657</v>
      </c>
      <c r="G30" s="18" t="n">
        <v>526.5521636</v>
      </c>
      <c r="H30" s="20" t="n">
        <v>10.29421034</v>
      </c>
      <c r="I30" s="18" t="n">
        <v>504.69919345</v>
      </c>
      <c r="J30" s="20" t="n">
        <v>13.69618052</v>
      </c>
      <c r="K30" s="18" t="n">
        <v>503.10657357</v>
      </c>
      <c r="L30" s="20" t="n">
        <v>28.40532272</v>
      </c>
      <c r="M30" s="18" t="s">
        <v>404</v>
      </c>
      <c r="N30" s="20" t="s">
        <v>404</v>
      </c>
      <c r="O30" s="18" t="s">
        <v>404</v>
      </c>
      <c r="P30" s="20" t="s">
        <v>404</v>
      </c>
      <c r="Q30" s="18" t="s">
        <v>404</v>
      </c>
      <c r="R30" s="20" t="s">
        <v>404</v>
      </c>
      <c r="S30" s="18" t="n">
        <v>519.9943998700001</v>
      </c>
      <c r="T30" s="20" t="n">
        <v>25.14675871</v>
      </c>
    </row>
    <row r="31" spans="1:20">
      <c r="A31" s="15" t="s">
        <v>428</v>
      </c>
      <c r="B31" s="17" t="n">
        <v>5456</v>
      </c>
      <c r="C31" s="18">
        <f>(502.0/B31*100)</f>
        <v/>
      </c>
      <c r="D31" s="19" t="n">
        <v>4954</v>
      </c>
      <c r="E31" s="18" t="n">
        <v>516.12714234</v>
      </c>
      <c r="F31" s="20" t="n">
        <v>3.1290223</v>
      </c>
      <c r="G31" s="18" t="n">
        <v>506.92033151</v>
      </c>
      <c r="H31" s="20" t="n">
        <v>8.99108539</v>
      </c>
      <c r="I31" s="18" t="n">
        <v>509.89925157</v>
      </c>
      <c r="J31" s="20" t="n">
        <v>8.07104356</v>
      </c>
      <c r="K31" s="18" t="n">
        <v>508.32971128</v>
      </c>
      <c r="L31" s="20" t="n">
        <v>8.964380220000001</v>
      </c>
      <c r="M31" s="18" t="s">
        <v>404</v>
      </c>
      <c r="N31" s="20" t="s">
        <v>404</v>
      </c>
      <c r="O31" s="18" t="s">
        <v>404</v>
      </c>
      <c r="P31" s="20" t="s">
        <v>404</v>
      </c>
      <c r="Q31" s="18" t="s">
        <v>404</v>
      </c>
      <c r="R31" s="20" t="s">
        <v>404</v>
      </c>
      <c r="S31" s="18" t="n">
        <v>493.08134552</v>
      </c>
      <c r="T31" s="20" t="n">
        <v>16.98448737</v>
      </c>
    </row>
    <row r="32" spans="1:20">
      <c r="A32" s="15" t="s">
        <v>429</v>
      </c>
      <c r="B32" s="17" t="n">
        <v>4478</v>
      </c>
      <c r="C32" s="18">
        <f>(0.0/B32*100)</f>
        <v/>
      </c>
      <c r="D32" s="19" t="n">
        <v>4478</v>
      </c>
      <c r="E32" s="18" t="n">
        <v>501.14885399</v>
      </c>
      <c r="F32" s="20" t="n">
        <v>3.22737501</v>
      </c>
      <c r="G32" s="18" t="n">
        <v>520.36452356</v>
      </c>
      <c r="H32" s="20" t="n">
        <v>5.83550304</v>
      </c>
      <c r="I32" s="18" t="n">
        <v>497.69162657</v>
      </c>
      <c r="J32" s="20" t="n">
        <v>6.26465438</v>
      </c>
      <c r="K32" s="18" t="n">
        <v>538.03708553</v>
      </c>
      <c r="L32" s="20" t="n">
        <v>11.06818337</v>
      </c>
      <c r="M32" s="18" t="s">
        <v>404</v>
      </c>
      <c r="N32" s="20" t="s">
        <v>404</v>
      </c>
      <c r="O32" s="18" t="s">
        <v>404</v>
      </c>
      <c r="P32" s="20" t="s">
        <v>404</v>
      </c>
      <c r="Q32" s="18" t="s">
        <v>404</v>
      </c>
      <c r="R32" s="20" t="s">
        <v>404</v>
      </c>
      <c r="S32" s="18" t="n">
        <v>481.95388273</v>
      </c>
      <c r="T32" s="20" t="n">
        <v>11.3643163</v>
      </c>
    </row>
    <row r="33" spans="1:20">
      <c r="A33" s="15" t="s">
        <v>430</v>
      </c>
      <c r="B33" s="17" t="n">
        <v>7325</v>
      </c>
      <c r="C33" s="18">
        <f>(29.0/B33*100)</f>
        <v/>
      </c>
      <c r="D33" s="19" t="n">
        <v>7296</v>
      </c>
      <c r="E33" s="18" t="n">
        <v>495.36232424</v>
      </c>
      <c r="F33" s="20" t="n">
        <v>3.49522886</v>
      </c>
      <c r="G33" s="18" t="n">
        <v>515.1113202499999</v>
      </c>
      <c r="H33" s="20" t="n">
        <v>7.30018796</v>
      </c>
      <c r="I33" s="18" t="n">
        <v>487.45804319</v>
      </c>
      <c r="J33" s="20" t="n">
        <v>8.2658568</v>
      </c>
      <c r="K33" s="18" t="n">
        <v>481.00745143</v>
      </c>
      <c r="L33" s="20" t="n">
        <v>7.89786077</v>
      </c>
      <c r="M33" s="18" t="s">
        <v>404</v>
      </c>
      <c r="N33" s="20" t="s">
        <v>404</v>
      </c>
      <c r="O33" s="18" t="s">
        <v>404</v>
      </c>
      <c r="P33" s="20" t="s">
        <v>404</v>
      </c>
      <c r="Q33" s="18" t="s">
        <v>404</v>
      </c>
      <c r="R33" s="20" t="s">
        <v>404</v>
      </c>
      <c r="S33" s="18" t="n">
        <v>470.11382189</v>
      </c>
      <c r="T33" s="20" t="n">
        <v>10.58165288</v>
      </c>
    </row>
    <row r="34" spans="1:20">
      <c r="A34" s="15" t="s">
        <v>431</v>
      </c>
      <c r="B34" s="17" t="n">
        <v>6350</v>
      </c>
      <c r="C34" s="18">
        <f>(0.0/B34*100)</f>
        <v/>
      </c>
      <c r="D34" s="19" t="n">
        <v>6350</v>
      </c>
      <c r="E34" s="18" t="n">
        <v>444.23263494</v>
      </c>
      <c r="F34" s="20" t="n">
        <v>4.83966895</v>
      </c>
      <c r="G34" s="18" t="n">
        <v>467.87980318</v>
      </c>
      <c r="H34" s="20" t="n">
        <v>7.28284265</v>
      </c>
      <c r="I34" s="18" t="n">
        <v>463.61330203</v>
      </c>
      <c r="J34" s="20" t="n">
        <v>21.32978114</v>
      </c>
      <c r="K34" s="18" t="n">
        <v>465.73385919</v>
      </c>
      <c r="L34" s="20" t="n">
        <v>23.50523611</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507.37519525</v>
      </c>
      <c r="F35" s="20" t="n">
        <v>2.15830122</v>
      </c>
      <c r="G35" s="18" t="n">
        <v>515.00708405</v>
      </c>
      <c r="H35" s="20" t="n">
        <v>2.21371395</v>
      </c>
      <c r="I35" s="18" t="n">
        <v>489.1963923</v>
      </c>
      <c r="J35" s="20" t="n">
        <v>5.12344798</v>
      </c>
      <c r="K35" s="18" t="n">
        <v>472.78104057</v>
      </c>
      <c r="L35" s="20" t="n">
        <v>6.01488055</v>
      </c>
      <c r="M35" s="18" t="s">
        <v>404</v>
      </c>
      <c r="N35" s="20" t="s">
        <v>404</v>
      </c>
      <c r="O35" s="18" t="s">
        <v>404</v>
      </c>
      <c r="P35" s="20" t="s">
        <v>404</v>
      </c>
      <c r="Q35" s="18" t="s">
        <v>404</v>
      </c>
      <c r="R35" s="20" t="s">
        <v>404</v>
      </c>
      <c r="S35" s="18" t="n">
        <v>431.70625732</v>
      </c>
      <c r="T35" s="20" t="n">
        <v>11.69446287</v>
      </c>
    </row>
    <row r="36" spans="1:20">
      <c r="A36" s="15" t="s">
        <v>433</v>
      </c>
      <c r="B36" s="17" t="n">
        <v>6736</v>
      </c>
      <c r="C36" s="18">
        <f>(10.0/B36*100)</f>
        <v/>
      </c>
      <c r="D36" s="19" t="n">
        <v>6726</v>
      </c>
      <c r="E36" s="18" t="n">
        <v>492.62571737</v>
      </c>
      <c r="F36" s="20" t="n">
        <v>3.06253127</v>
      </c>
      <c r="G36" s="18" t="n">
        <v>512.72627012</v>
      </c>
      <c r="H36" s="20" t="n">
        <v>5.75017923</v>
      </c>
      <c r="I36" s="18" t="n">
        <v>484.37545386</v>
      </c>
      <c r="J36" s="20" t="n">
        <v>7.23920777</v>
      </c>
      <c r="K36" s="18" t="n">
        <v>496.83030538</v>
      </c>
      <c r="L36" s="20" t="n">
        <v>9.00687621</v>
      </c>
      <c r="M36" s="18" t="s">
        <v>404</v>
      </c>
      <c r="N36" s="20" t="s">
        <v>404</v>
      </c>
      <c r="O36" s="18" t="s">
        <v>404</v>
      </c>
      <c r="P36" s="20" t="s">
        <v>404</v>
      </c>
      <c r="Q36" s="18" t="s">
        <v>404</v>
      </c>
      <c r="R36" s="20" t="s">
        <v>404</v>
      </c>
      <c r="S36" s="18" t="n">
        <v>496.6411535</v>
      </c>
      <c r="T36" s="20" t="n">
        <v>12.98536823</v>
      </c>
    </row>
    <row r="37" spans="1:20">
      <c r="A37" s="15" t="s">
        <v>434</v>
      </c>
      <c r="B37" s="17" t="n">
        <v>5458</v>
      </c>
      <c r="C37" s="18">
        <f>(0.0/B37*100)</f>
        <v/>
      </c>
      <c r="D37" s="19" t="n">
        <v>5458</v>
      </c>
      <c r="E37" s="18" t="n">
        <v>500.13375545</v>
      </c>
      <c r="F37" s="20" t="n">
        <v>4.00510622</v>
      </c>
      <c r="G37" s="18" t="n">
        <v>508.70128802</v>
      </c>
      <c r="H37" s="20" t="n">
        <v>8.82556173</v>
      </c>
      <c r="I37" s="18" t="n">
        <v>480.82611427</v>
      </c>
      <c r="J37" s="20" t="n">
        <v>9.869852509999999</v>
      </c>
      <c r="K37" s="18" t="n">
        <v>487.74794324</v>
      </c>
      <c r="L37" s="20" t="n">
        <v>4.79926794</v>
      </c>
      <c r="M37" s="18" t="s">
        <v>404</v>
      </c>
      <c r="N37" s="20" t="s">
        <v>404</v>
      </c>
      <c r="O37" s="18" t="s">
        <v>404</v>
      </c>
      <c r="P37" s="20" t="s">
        <v>404</v>
      </c>
      <c r="Q37" s="18" t="s">
        <v>404</v>
      </c>
      <c r="R37" s="20" t="s">
        <v>404</v>
      </c>
      <c r="S37" s="18" t="n">
        <v>458.77971503</v>
      </c>
      <c r="T37" s="20" t="n">
        <v>28.70620049</v>
      </c>
    </row>
    <row r="38" spans="1:20">
      <c r="A38" s="15" t="s">
        <v>435</v>
      </c>
      <c r="B38" s="17" t="n">
        <v>5860</v>
      </c>
      <c r="C38" s="18">
        <f>(268.0/B38*100)</f>
        <v/>
      </c>
      <c r="D38" s="19" t="n">
        <v>5592</v>
      </c>
      <c r="E38" s="18" t="n">
        <v>491.21522216</v>
      </c>
      <c r="F38" s="20" t="n">
        <v>5.71532707</v>
      </c>
      <c r="G38" s="18" t="n">
        <v>500.19074337</v>
      </c>
      <c r="H38" s="20" t="n">
        <v>7.55464308</v>
      </c>
      <c r="I38" s="18" t="n">
        <v>486.11510115</v>
      </c>
      <c r="J38" s="20" t="n">
        <v>20.3563071</v>
      </c>
      <c r="K38" s="18" t="n">
        <v>486.79952337</v>
      </c>
      <c r="L38" s="20" t="n">
        <v>11.49718334</v>
      </c>
      <c r="M38" s="18" t="s">
        <v>404</v>
      </c>
      <c r="N38" s="20" t="s">
        <v>404</v>
      </c>
      <c r="O38" s="18" t="s">
        <v>404</v>
      </c>
      <c r="P38" s="20" t="s">
        <v>404</v>
      </c>
      <c r="Q38" s="18" t="s">
        <v>404</v>
      </c>
      <c r="R38" s="20" t="s">
        <v>404</v>
      </c>
      <c r="S38" s="18" t="n">
        <v>417.79631568</v>
      </c>
      <c r="T38" s="20" t="n">
        <v>9.201499979999999</v>
      </c>
    </row>
    <row r="39" spans="1:20">
      <c r="A39" s="15" t="s">
        <v>436</v>
      </c>
      <c r="B39" s="17" t="n">
        <v>5895</v>
      </c>
      <c r="C39" s="18">
        <f>(0.0/B39*100)</f>
        <v/>
      </c>
      <c r="D39" s="19" t="n">
        <v>5895</v>
      </c>
      <c r="E39" s="18" t="n">
        <v>423.31568943</v>
      </c>
      <c r="F39" s="20" t="n">
        <v>4.67422298</v>
      </c>
      <c r="G39" s="18" t="n">
        <v>460.46743463</v>
      </c>
      <c r="H39" s="20" t="n">
        <v>11.59099224</v>
      </c>
      <c r="I39" s="18" t="n">
        <v>422.45923175</v>
      </c>
      <c r="J39" s="20" t="n">
        <v>11.89952045</v>
      </c>
      <c r="K39" s="18" t="n">
        <v>421.89435137</v>
      </c>
      <c r="L39" s="20" t="n">
        <v>27.03449617</v>
      </c>
      <c r="M39" s="18" t="s">
        <v>404</v>
      </c>
      <c r="N39" s="20" t="s">
        <v>404</v>
      </c>
      <c r="O39" s="18" t="s">
        <v>404</v>
      </c>
      <c r="P39" s="20" t="s">
        <v>404</v>
      </c>
      <c r="Q39" s="18" t="s">
        <v>404</v>
      </c>
      <c r="R39" s="20" t="s">
        <v>404</v>
      </c>
      <c r="S39" s="18" t="n">
        <v>398.35405997</v>
      </c>
      <c r="T39" s="20" t="n">
        <v>8.039984779999999</v>
      </c>
    </row>
    <row r="40" spans="1:20">
      <c r="A40" s="15" t="s">
        <v>437</v>
      </c>
      <c r="B40" s="17" t="n">
        <v>14157</v>
      </c>
      <c r="C40" s="18">
        <f>(2978.0/B40*100)</f>
        <v/>
      </c>
      <c r="D40" s="19" t="n">
        <v>11179</v>
      </c>
      <c r="E40" s="18" t="n">
        <v>499.21703221</v>
      </c>
      <c r="F40" s="20" t="n">
        <v>3.77272938</v>
      </c>
      <c r="G40" s="18" t="n">
        <v>512.54696921</v>
      </c>
      <c r="H40" s="20" t="n">
        <v>10.33363041</v>
      </c>
      <c r="I40" s="18" t="n">
        <v>474.25262836</v>
      </c>
      <c r="J40" s="20" t="n">
        <v>6.13686623</v>
      </c>
      <c r="K40" s="18" t="n">
        <v>488.83509236</v>
      </c>
      <c r="L40" s="20" t="n">
        <v>7.04568652</v>
      </c>
      <c r="M40" s="18" t="s">
        <v>404</v>
      </c>
      <c r="N40" s="20" t="s">
        <v>404</v>
      </c>
      <c r="O40" s="18" t="s">
        <v>404</v>
      </c>
      <c r="P40" s="20" t="s">
        <v>404</v>
      </c>
      <c r="Q40" s="18" t="s">
        <v>404</v>
      </c>
      <c r="R40" s="20" t="s">
        <v>404</v>
      </c>
      <c r="S40" s="18" t="n">
        <v>475.84749951</v>
      </c>
      <c r="T40" s="20" t="n">
        <v>17.23997909</v>
      </c>
    </row>
    <row r="41" spans="1:20">
      <c r="A41" s="15" t="s">
        <v>438</v>
      </c>
      <c r="B41" s="17" t="n">
        <v>5712</v>
      </c>
      <c r="C41" s="18">
        <f>(99.0/B41*100)</f>
        <v/>
      </c>
      <c r="D41" s="19" t="n">
        <v>5613</v>
      </c>
      <c r="E41" s="18" t="n">
        <v>492.3923049</v>
      </c>
      <c r="F41" s="20" t="n">
        <v>4.31313213</v>
      </c>
      <c r="G41" s="18" t="n">
        <v>507.87452994</v>
      </c>
      <c r="H41" s="20" t="n">
        <v>7.00805715</v>
      </c>
      <c r="I41" s="18" t="n">
        <v>510.5686866</v>
      </c>
      <c r="J41" s="20" t="n">
        <v>26.34959696</v>
      </c>
      <c r="K41" s="18" t="n">
        <v>524.98944303</v>
      </c>
      <c r="L41" s="20" t="n">
        <v>17.401922</v>
      </c>
      <c r="M41" s="18" t="s">
        <v>404</v>
      </c>
      <c r="N41" s="20" t="s">
        <v>404</v>
      </c>
      <c r="O41" s="18" t="s">
        <v>404</v>
      </c>
      <c r="P41" s="20" t="s">
        <v>404</v>
      </c>
      <c r="Q41" s="18" t="s">
        <v>404</v>
      </c>
      <c r="R41" s="20" t="s">
        <v>404</v>
      </c>
      <c r="S41" s="18" t="n">
        <v>475.38121121</v>
      </c>
      <c r="T41" s="20" t="n">
        <v>15.35594928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406.00123506</v>
      </c>
      <c r="F44" s="20" t="n">
        <v>6.8001225</v>
      </c>
      <c r="G44" s="18" t="n">
        <v>404.30049479</v>
      </c>
      <c r="H44" s="20" t="n">
        <v>5.24182369</v>
      </c>
      <c r="I44" s="18" t="n">
        <v>396.59721643</v>
      </c>
      <c r="J44" s="20" t="n">
        <v>10.92292827</v>
      </c>
      <c r="K44" s="18" t="s">
        <v>404</v>
      </c>
      <c r="L44" s="20" t="s">
        <v>404</v>
      </c>
      <c r="M44" s="18" t="s">
        <v>404</v>
      </c>
      <c r="N44" s="20" t="s">
        <v>404</v>
      </c>
      <c r="O44" s="18" t="s">
        <v>404</v>
      </c>
      <c r="P44" s="20" t="s">
        <v>404</v>
      </c>
      <c r="Q44" s="18" t="s">
        <v>404</v>
      </c>
      <c r="R44" s="20" t="s">
        <v>404</v>
      </c>
      <c r="S44" s="18" t="n">
        <v>415.52910697</v>
      </c>
      <c r="T44" s="20" t="n">
        <v>21.23435145</v>
      </c>
    </row>
    <row r="45" spans="1:20">
      <c r="A45" s="15" t="s">
        <v>442</v>
      </c>
      <c r="B45" s="17" t="n">
        <v>5519</v>
      </c>
      <c r="C45" s="18">
        <f>(0.0/B45*100)</f>
        <v/>
      </c>
      <c r="D45" s="19" t="n">
        <v>5519</v>
      </c>
      <c r="E45" s="18" t="n">
        <v>343.61032899</v>
      </c>
      <c r="F45" s="20" t="n">
        <v>4.7823615</v>
      </c>
      <c r="G45" s="18" t="n">
        <v>354.05988385</v>
      </c>
      <c r="H45" s="20" t="n">
        <v>9.45266483</v>
      </c>
      <c r="I45" s="18" t="n">
        <v>354.98840764</v>
      </c>
      <c r="J45" s="20" t="n">
        <v>7.20106912</v>
      </c>
      <c r="K45" s="18" t="n">
        <v>323.75767894</v>
      </c>
      <c r="L45" s="20" t="n">
        <v>20.89250406</v>
      </c>
      <c r="M45" s="18" t="s">
        <v>404</v>
      </c>
      <c r="N45" s="20" t="s">
        <v>404</v>
      </c>
      <c r="O45" s="18" t="s">
        <v>404</v>
      </c>
      <c r="P45" s="20" t="s">
        <v>404</v>
      </c>
      <c r="Q45" s="18" t="s">
        <v>404</v>
      </c>
      <c r="R45" s="20" t="s">
        <v>404</v>
      </c>
      <c r="S45" s="18" t="n">
        <v>369.21261924</v>
      </c>
      <c r="T45" s="20" t="n">
        <v>16.90642221</v>
      </c>
    </row>
    <row r="46" spans="1:20">
      <c r="A46" s="15" t="s">
        <v>443</v>
      </c>
      <c r="B46" s="17" t="n">
        <v>23141</v>
      </c>
      <c r="C46" s="18">
        <f>(4196.0/B46*100)</f>
        <v/>
      </c>
      <c r="D46" s="19" t="n">
        <v>18945</v>
      </c>
      <c r="E46" s="18" t="n">
        <v>412.25159524</v>
      </c>
      <c r="F46" s="20" t="n">
        <v>3.78105527</v>
      </c>
      <c r="G46" s="18" t="n">
        <v>426.86292259</v>
      </c>
      <c r="H46" s="20" t="n">
        <v>12.77316657</v>
      </c>
      <c r="I46" s="18" t="n">
        <v>406.08912955</v>
      </c>
      <c r="J46" s="20" t="n">
        <v>12.48464234</v>
      </c>
      <c r="K46" s="18" t="n">
        <v>387.59125925</v>
      </c>
      <c r="L46" s="20" t="n">
        <v>8.860374029999999</v>
      </c>
      <c r="M46" s="18" t="s">
        <v>404</v>
      </c>
      <c r="N46" s="20" t="s">
        <v>404</v>
      </c>
      <c r="O46" s="18" t="s">
        <v>404</v>
      </c>
      <c r="P46" s="20" t="s">
        <v>404</v>
      </c>
      <c r="Q46" s="18" t="s">
        <v>404</v>
      </c>
      <c r="R46" s="20" t="s">
        <v>404</v>
      </c>
      <c r="S46" s="18" t="n">
        <v>412.55825119</v>
      </c>
      <c r="T46" s="20" t="n">
        <v>34.0429516</v>
      </c>
    </row>
    <row r="47" spans="1:20">
      <c r="A47" s="15" t="s">
        <v>444</v>
      </c>
      <c r="B47" s="17" t="n">
        <v>5928</v>
      </c>
      <c r="C47" s="18">
        <f>(0.0/B47*100)</f>
        <v/>
      </c>
      <c r="D47" s="19" t="n">
        <v>5928</v>
      </c>
      <c r="E47" s="18" t="n">
        <v>412.86959723</v>
      </c>
      <c r="F47" s="20" t="n">
        <v>8.25627066</v>
      </c>
      <c r="G47" s="18" t="n">
        <v>445.4902182</v>
      </c>
      <c r="H47" s="20" t="n">
        <v>9.004451250000001</v>
      </c>
      <c r="I47" s="18" t="n">
        <v>423.12764503</v>
      </c>
      <c r="J47" s="20" t="n">
        <v>29.44859415</v>
      </c>
      <c r="K47" s="18" t="n">
        <v>483.28816521</v>
      </c>
      <c r="L47" s="20" t="n">
        <v>17.80206156</v>
      </c>
      <c r="M47" s="18" t="s">
        <v>404</v>
      </c>
      <c r="N47" s="20" t="s">
        <v>404</v>
      </c>
      <c r="O47" s="18" t="s">
        <v>404</v>
      </c>
      <c r="P47" s="20" t="s">
        <v>404</v>
      </c>
      <c r="Q47" s="18" t="s">
        <v>404</v>
      </c>
      <c r="R47" s="20" t="s">
        <v>404</v>
      </c>
      <c r="S47" s="18" t="n">
        <v>526.98914326</v>
      </c>
      <c r="T47" s="20" t="n">
        <v>9.42123438</v>
      </c>
    </row>
    <row r="48" spans="1:20">
      <c r="A48" s="15" t="s">
        <v>445</v>
      </c>
      <c r="B48" s="17" t="n">
        <v>9841</v>
      </c>
      <c r="C48" s="18">
        <f>(40.0/B48*100)</f>
        <v/>
      </c>
      <c r="D48" s="19" t="n">
        <v>9801</v>
      </c>
      <c r="E48" s="18" t="n">
        <v>492.38283672</v>
      </c>
      <c r="F48" s="20" t="n">
        <v>6.05201528</v>
      </c>
      <c r="G48" s="18" t="n">
        <v>524.07668582</v>
      </c>
      <c r="H48" s="20" t="n">
        <v>16.0205476</v>
      </c>
      <c r="I48" s="18" t="n">
        <v>498.38897294</v>
      </c>
      <c r="J48" s="20" t="n">
        <v>19.96250072</v>
      </c>
      <c r="K48" s="18" t="n">
        <v>462.58628478</v>
      </c>
      <c r="L48" s="20" t="n">
        <v>40.34620614</v>
      </c>
      <c r="M48" s="18" t="s">
        <v>404</v>
      </c>
      <c r="N48" s="20" t="s">
        <v>404</v>
      </c>
      <c r="O48" s="18" t="s">
        <v>404</v>
      </c>
      <c r="P48" s="20" t="s">
        <v>404</v>
      </c>
      <c r="Q48" s="18" t="s">
        <v>404</v>
      </c>
      <c r="R48" s="20" t="s">
        <v>404</v>
      </c>
      <c r="S48" s="18" t="n">
        <v>452.3034337</v>
      </c>
      <c r="T48" s="20" t="n">
        <v>24.45100925</v>
      </c>
    </row>
    <row r="49" spans="1:20">
      <c r="A49" s="15" t="s">
        <v>446</v>
      </c>
      <c r="B49" s="17" t="n">
        <v>6349</v>
      </c>
      <c r="C49" s="18">
        <f>(52.0/B49*100)</f>
        <v/>
      </c>
      <c r="D49" s="19" t="n">
        <v>6297</v>
      </c>
      <c r="E49" s="18" t="n">
        <v>422.01456625</v>
      </c>
      <c r="F49" s="20" t="n">
        <v>3.89822546</v>
      </c>
      <c r="G49" s="18" t="n">
        <v>474.01044094</v>
      </c>
      <c r="H49" s="20" t="n">
        <v>12.68045946</v>
      </c>
      <c r="I49" s="18" t="n">
        <v>429.62861832</v>
      </c>
      <c r="J49" s="20" t="n">
        <v>20.8499992</v>
      </c>
      <c r="K49" s="18" t="n">
        <v>412.79586784</v>
      </c>
      <c r="L49" s="20" t="n">
        <v>14.91190082</v>
      </c>
      <c r="M49" s="18" t="s">
        <v>404</v>
      </c>
      <c r="N49" s="20" t="s">
        <v>404</v>
      </c>
      <c r="O49" s="18" t="s">
        <v>404</v>
      </c>
      <c r="P49" s="20" t="s">
        <v>404</v>
      </c>
      <c r="Q49" s="18" t="s">
        <v>404</v>
      </c>
      <c r="R49" s="20" t="s">
        <v>404</v>
      </c>
      <c r="S49" s="18" t="n">
        <v>407.90826664</v>
      </c>
      <c r="T49" s="20" t="n">
        <v>18.23263625</v>
      </c>
    </row>
    <row r="50" spans="1:20">
      <c r="A50" s="15" t="s">
        <v>447</v>
      </c>
      <c r="B50" s="17" t="n">
        <v>11795</v>
      </c>
      <c r="C50" s="18">
        <f>(1031.0/B50*100)</f>
        <v/>
      </c>
      <c r="D50" s="19" t="n">
        <v>10764</v>
      </c>
      <c r="E50" s="18" t="n">
        <v>425.83148052</v>
      </c>
      <c r="F50" s="20" t="n">
        <v>4.2375325</v>
      </c>
      <c r="G50" s="18" t="n">
        <v>471.01098729</v>
      </c>
      <c r="H50" s="20" t="n">
        <v>19.67004062</v>
      </c>
      <c r="I50" s="18" t="n">
        <v>418.63676174</v>
      </c>
      <c r="J50" s="20" t="n">
        <v>8.390161730000001</v>
      </c>
      <c r="K50" s="18" t="n">
        <v>405.54326927</v>
      </c>
      <c r="L50" s="20" t="n">
        <v>13.37992554</v>
      </c>
      <c r="M50" s="18" t="s">
        <v>404</v>
      </c>
      <c r="N50" s="20" t="s">
        <v>404</v>
      </c>
      <c r="O50" s="18" t="s">
        <v>404</v>
      </c>
      <c r="P50" s="20" t="s">
        <v>404</v>
      </c>
      <c r="Q50" s="18" t="s">
        <v>404</v>
      </c>
      <c r="R50" s="20" t="s">
        <v>404</v>
      </c>
      <c r="S50" s="18" t="n">
        <v>450.65639678</v>
      </c>
      <c r="T50" s="20" t="n">
        <v>10.16945803</v>
      </c>
    </row>
    <row r="51" spans="1:20">
      <c r="A51" s="15" t="s">
        <v>448</v>
      </c>
      <c r="B51" s="17" t="n">
        <v>6866</v>
      </c>
      <c r="C51" s="18">
        <f>(0.0/B51*100)</f>
        <v/>
      </c>
      <c r="D51" s="19" t="n">
        <v>6866</v>
      </c>
      <c r="E51" s="18" t="n">
        <v>429.87629873</v>
      </c>
      <c r="F51" s="20" t="n">
        <v>3.28576235</v>
      </c>
      <c r="G51" s="18" t="n">
        <v>420.18041122</v>
      </c>
      <c r="H51" s="20" t="n">
        <v>9.500517240000001</v>
      </c>
      <c r="I51" s="18" t="n">
        <v>427.70890487</v>
      </c>
      <c r="J51" s="20" t="n">
        <v>8.50549947</v>
      </c>
      <c r="K51" s="18" t="n">
        <v>421.01881779</v>
      </c>
      <c r="L51" s="20" t="n">
        <v>8.33003991</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484.04090219</v>
      </c>
      <c r="F52" s="20" t="n">
        <v>4.0596242</v>
      </c>
      <c r="G52" s="18" t="n">
        <v>484.92142953</v>
      </c>
      <c r="H52" s="20" t="n">
        <v>10.42256056</v>
      </c>
      <c r="I52" s="18" t="n">
        <v>506.9122557</v>
      </c>
      <c r="J52" s="20" t="n">
        <v>13.07738701</v>
      </c>
      <c r="K52" s="18" t="n">
        <v>528.39652491</v>
      </c>
      <c r="L52" s="20" t="n">
        <v>24.5780814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440.88652218</v>
      </c>
      <c r="F53" s="20" t="n">
        <v>2.08897574</v>
      </c>
      <c r="G53" s="18" t="n">
        <v>447.39296841</v>
      </c>
      <c r="H53" s="20" t="n">
        <v>4.37680524</v>
      </c>
      <c r="I53" s="18" t="n">
        <v>441.54508786</v>
      </c>
      <c r="J53" s="20" t="n">
        <v>4.21269706</v>
      </c>
      <c r="K53" s="18" t="n">
        <v>453.10362467</v>
      </c>
      <c r="L53" s="20" t="n">
        <v>5.01382565</v>
      </c>
      <c r="M53" s="18" t="s">
        <v>404</v>
      </c>
      <c r="N53" s="20" t="s">
        <v>404</v>
      </c>
      <c r="O53" s="18" t="s">
        <v>404</v>
      </c>
      <c r="P53" s="20" t="s">
        <v>404</v>
      </c>
      <c r="Q53" s="18" t="s">
        <v>404</v>
      </c>
      <c r="R53" s="20" t="s">
        <v>404</v>
      </c>
      <c r="S53" s="18" t="n">
        <v>454.44008278</v>
      </c>
      <c r="T53" s="20" t="n">
        <v>10.08787912</v>
      </c>
    </row>
    <row r="54" spans="1:20">
      <c r="A54" s="15" t="s">
        <v>451</v>
      </c>
      <c r="B54" s="17" t="n">
        <v>4740</v>
      </c>
      <c r="C54" s="18">
        <f>(199.0/B54*100)</f>
        <v/>
      </c>
      <c r="D54" s="19" t="n">
        <v>4541</v>
      </c>
      <c r="E54" s="18" t="n">
        <v>357.75618633</v>
      </c>
      <c r="F54" s="20" t="n">
        <v>3.96126281</v>
      </c>
      <c r="G54" s="18" t="n">
        <v>355.36235108</v>
      </c>
      <c r="H54" s="20" t="n">
        <v>9.83316366</v>
      </c>
      <c r="I54" s="18" t="n">
        <v>365.83805029</v>
      </c>
      <c r="J54" s="20" t="n">
        <v>28.76714405</v>
      </c>
      <c r="K54" s="18" t="n">
        <v>350.18962508</v>
      </c>
      <c r="L54" s="20" t="n">
        <v>15.48165911</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399.73184179</v>
      </c>
      <c r="F55" s="20" t="n">
        <v>4.08969663</v>
      </c>
      <c r="G55" s="18" t="n">
        <v>406.10773538</v>
      </c>
      <c r="H55" s="20" t="n">
        <v>9.00633191</v>
      </c>
      <c r="I55" s="18" t="n">
        <v>382.32106626</v>
      </c>
      <c r="J55" s="20" t="n">
        <v>9.484409530000001</v>
      </c>
      <c r="K55" s="18" t="n">
        <v>391.7756671</v>
      </c>
      <c r="L55" s="20" t="n">
        <v>25.26966609</v>
      </c>
      <c r="M55" s="18" t="s">
        <v>404</v>
      </c>
      <c r="N55" s="20" t="s">
        <v>404</v>
      </c>
      <c r="O55" s="18" t="s">
        <v>404</v>
      </c>
      <c r="P55" s="20" t="s">
        <v>404</v>
      </c>
      <c r="Q55" s="18" t="s">
        <v>404</v>
      </c>
      <c r="R55" s="20" t="s">
        <v>404</v>
      </c>
      <c r="S55" s="18" t="n">
        <v>408.16103342</v>
      </c>
      <c r="T55" s="20" t="n">
        <v>8.6504443</v>
      </c>
    </row>
    <row r="56" spans="1:20">
      <c r="A56" s="15" t="s">
        <v>453</v>
      </c>
      <c r="B56" s="17" t="n">
        <v>5359</v>
      </c>
      <c r="C56" s="18">
        <f>(0.0/B56*100)</f>
        <v/>
      </c>
      <c r="D56" s="19" t="n">
        <v>5359</v>
      </c>
      <c r="E56" s="18" t="n">
        <v>525.01475295</v>
      </c>
      <c r="F56" s="20" t="n">
        <v>3.34982922</v>
      </c>
      <c r="G56" s="18" t="n">
        <v>551.36149132</v>
      </c>
      <c r="H56" s="20" t="n">
        <v>10.38924987</v>
      </c>
      <c r="I56" s="18" t="n">
        <v>549.57064902</v>
      </c>
      <c r="J56" s="20" t="n">
        <v>9.4781554</v>
      </c>
      <c r="K56" s="18" t="n">
        <v>531.02322</v>
      </c>
      <c r="L56" s="20" t="n">
        <v>19.17494347</v>
      </c>
      <c r="M56" s="18" t="s">
        <v>404</v>
      </c>
      <c r="N56" s="20" t="s">
        <v>404</v>
      </c>
      <c r="O56" s="18" t="s">
        <v>404</v>
      </c>
      <c r="P56" s="20" t="s">
        <v>404</v>
      </c>
      <c r="Q56" s="18" t="s">
        <v>404</v>
      </c>
      <c r="R56" s="20" t="s">
        <v>404</v>
      </c>
      <c r="S56" s="18" t="n">
        <v>521.8672741</v>
      </c>
      <c r="T56" s="20" t="n">
        <v>41.81270333</v>
      </c>
    </row>
    <row r="57" spans="1:20">
      <c r="A57" s="15" t="s">
        <v>454</v>
      </c>
      <c r="B57" s="17" t="n">
        <v>6513</v>
      </c>
      <c r="C57" s="18">
        <f>(0.0/B57*100)</f>
        <v/>
      </c>
      <c r="D57" s="19" t="n">
        <v>6513</v>
      </c>
      <c r="E57" s="18" t="n">
        <v>397.81388869</v>
      </c>
      <c r="F57" s="20" t="n">
        <v>2.92735635</v>
      </c>
      <c r="G57" s="18" t="n">
        <v>363.39883488</v>
      </c>
      <c r="H57" s="20" t="n">
        <v>8.956759119999999</v>
      </c>
      <c r="I57" s="18" t="n">
        <v>387.94594595</v>
      </c>
      <c r="J57" s="20" t="n">
        <v>19.61393049</v>
      </c>
      <c r="K57" s="18" t="n">
        <v>391.57306533</v>
      </c>
      <c r="L57" s="20" t="n">
        <v>16.31979807</v>
      </c>
      <c r="M57" s="18" t="s">
        <v>404</v>
      </c>
      <c r="N57" s="20" t="s">
        <v>404</v>
      </c>
      <c r="O57" s="18" t="s">
        <v>404</v>
      </c>
      <c r="P57" s="20" t="s">
        <v>404</v>
      </c>
      <c r="Q57" s="18" t="s">
        <v>404</v>
      </c>
      <c r="R57" s="20" t="s">
        <v>404</v>
      </c>
      <c r="S57" s="18" t="n">
        <v>416.63078468</v>
      </c>
      <c r="T57" s="20" t="n">
        <v>19.8279503</v>
      </c>
    </row>
    <row r="58" spans="1:20">
      <c r="A58" s="15" t="s">
        <v>455</v>
      </c>
      <c r="B58" s="17" t="n">
        <v>7267</v>
      </c>
      <c r="C58" s="18">
        <f>(0.0/B58*100)</f>
        <v/>
      </c>
      <c r="D58" s="19" t="n">
        <v>7267</v>
      </c>
      <c r="E58" s="18" t="n">
        <v>411.59421346</v>
      </c>
      <c r="F58" s="20" t="n">
        <v>4.12724171</v>
      </c>
      <c r="G58" s="18" t="n">
        <v>410.37360567</v>
      </c>
      <c r="H58" s="20" t="n">
        <v>7.54228473</v>
      </c>
      <c r="I58" s="18" t="n">
        <v>383.57903818</v>
      </c>
      <c r="J58" s="20" t="n">
        <v>17.17821048</v>
      </c>
      <c r="K58" s="18" t="n">
        <v>393.36479043</v>
      </c>
      <c r="L58" s="20" t="n">
        <v>22.31957889</v>
      </c>
      <c r="M58" s="18" t="s">
        <v>404</v>
      </c>
      <c r="N58" s="20" t="s">
        <v>404</v>
      </c>
      <c r="O58" s="18" t="s">
        <v>404</v>
      </c>
      <c r="P58" s="20" t="s">
        <v>404</v>
      </c>
      <c r="Q58" s="18" t="s">
        <v>404</v>
      </c>
      <c r="R58" s="20" t="s">
        <v>404</v>
      </c>
      <c r="S58" s="18" t="n">
        <v>385.23232887</v>
      </c>
      <c r="T58" s="20" t="n">
        <v>21.14502252</v>
      </c>
    </row>
    <row r="59" spans="1:20">
      <c r="A59" s="15" t="s">
        <v>456</v>
      </c>
      <c r="B59" s="17" t="n">
        <v>4826</v>
      </c>
      <c r="C59" s="18">
        <f>(0.0/B59*100)</f>
        <v/>
      </c>
      <c r="D59" s="19" t="n">
        <v>4826</v>
      </c>
      <c r="E59" s="18" t="n">
        <v>344.22992803</v>
      </c>
      <c r="F59" s="20" t="n">
        <v>2.00244597</v>
      </c>
      <c r="G59" s="18" t="n">
        <v>342.95269412</v>
      </c>
      <c r="H59" s="20" t="n">
        <v>4.74812811</v>
      </c>
      <c r="I59" s="18" t="n">
        <v>346.00822126</v>
      </c>
      <c r="J59" s="20" t="n">
        <v>6.0059308</v>
      </c>
      <c r="K59" s="18" t="n">
        <v>370.60127818</v>
      </c>
      <c r="L59" s="20" t="n">
        <v>5.66947932</v>
      </c>
      <c r="M59" s="18" t="s">
        <v>404</v>
      </c>
      <c r="N59" s="20" t="s">
        <v>404</v>
      </c>
      <c r="O59" s="18" t="s">
        <v>404</v>
      </c>
      <c r="P59" s="20" t="s">
        <v>404</v>
      </c>
      <c r="Q59" s="18" t="s">
        <v>404</v>
      </c>
      <c r="R59" s="20" t="s">
        <v>404</v>
      </c>
      <c r="S59" s="18" t="n">
        <v>363.07409808</v>
      </c>
      <c r="T59" s="20" t="n">
        <v>7.35703208</v>
      </c>
    </row>
    <row r="60" spans="1:20">
      <c r="A60" s="15" t="s">
        <v>457</v>
      </c>
      <c r="B60" s="17" t="n">
        <v>4546</v>
      </c>
      <c r="C60" s="18">
        <f>(0.0/B60*100)</f>
        <v/>
      </c>
      <c r="D60" s="19" t="n">
        <v>4546</v>
      </c>
      <c r="E60" s="18" t="n">
        <v>348.09526567</v>
      </c>
      <c r="F60" s="20" t="n">
        <v>7.95081097</v>
      </c>
      <c r="G60" s="18" t="n">
        <v>350.877178</v>
      </c>
      <c r="H60" s="20" t="n">
        <v>11.07819919</v>
      </c>
      <c r="I60" s="18" t="n">
        <v>308.255603</v>
      </c>
      <c r="J60" s="20" t="n">
        <v>18.6236078</v>
      </c>
      <c r="K60" s="18" t="n">
        <v>341.60460634</v>
      </c>
      <c r="L60" s="20" t="n">
        <v>14.73736326</v>
      </c>
      <c r="M60" s="18" t="s">
        <v>404</v>
      </c>
      <c r="N60" s="20" t="s">
        <v>404</v>
      </c>
      <c r="O60" s="18" t="s">
        <v>404</v>
      </c>
      <c r="P60" s="20" t="s">
        <v>404</v>
      </c>
      <c r="Q60" s="18" t="s">
        <v>404</v>
      </c>
      <c r="R60" s="20" t="s">
        <v>404</v>
      </c>
      <c r="S60" s="18" t="n">
        <v>358.19144613</v>
      </c>
      <c r="T60" s="20" t="n">
        <v>20.91202444</v>
      </c>
    </row>
    <row r="61" spans="1:20">
      <c r="A61" s="15" t="s">
        <v>458</v>
      </c>
      <c r="B61" s="17" t="n">
        <v>6525</v>
      </c>
      <c r="C61" s="18">
        <f>(0.0/B61*100)</f>
        <v/>
      </c>
      <c r="D61" s="19" t="n">
        <v>6525</v>
      </c>
      <c r="E61" s="18" t="n">
        <v>471.25418658</v>
      </c>
      <c r="F61" s="20" t="n">
        <v>2.92927089</v>
      </c>
      <c r="G61" s="18" t="n">
        <v>486.05806894</v>
      </c>
      <c r="H61" s="20" t="n">
        <v>14.46043068</v>
      </c>
      <c r="I61" s="18" t="n">
        <v>483.00717414</v>
      </c>
      <c r="J61" s="20" t="n">
        <v>19.76336002</v>
      </c>
      <c r="K61" s="18" t="n">
        <v>434.00220113</v>
      </c>
      <c r="L61" s="20" t="n">
        <v>12.38502257</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511.45038399</v>
      </c>
      <c r="F62" s="20" t="n">
        <v>1.37299653</v>
      </c>
      <c r="G62" s="18" t="n">
        <v>510.48170272</v>
      </c>
      <c r="H62" s="20" t="n">
        <v>9.950196910000001</v>
      </c>
      <c r="I62" s="18" t="n">
        <v>469.86990926</v>
      </c>
      <c r="J62" s="20" t="n">
        <v>4.99862214</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350.02947605</v>
      </c>
      <c r="F63" s="20" t="n">
        <v>1.70400518</v>
      </c>
      <c r="G63" s="18" t="n">
        <v>365.8854453</v>
      </c>
      <c r="H63" s="20" t="n">
        <v>5.61150109</v>
      </c>
      <c r="I63" s="18" t="s">
        <v>404</v>
      </c>
      <c r="J63" s="20" t="s">
        <v>404</v>
      </c>
      <c r="K63" s="18" t="n">
        <v>307.57068465</v>
      </c>
      <c r="L63" s="20" t="n">
        <v>13.7258314</v>
      </c>
      <c r="M63" s="18" t="s">
        <v>404</v>
      </c>
      <c r="N63" s="20" t="s">
        <v>404</v>
      </c>
      <c r="O63" s="18" t="s">
        <v>404</v>
      </c>
      <c r="P63" s="20" t="s">
        <v>404</v>
      </c>
      <c r="Q63" s="18" t="n">
        <v>324.13800961</v>
      </c>
      <c r="R63" s="20" t="n">
        <v>15.64934477</v>
      </c>
      <c r="S63" s="18" t="n">
        <v>356.24844141</v>
      </c>
      <c r="T63" s="20" t="n">
        <v>4.32728436</v>
      </c>
    </row>
    <row r="64" spans="1:20">
      <c r="A64" s="15" t="s">
        <v>461</v>
      </c>
      <c r="B64" s="17" t="n">
        <v>3634</v>
      </c>
      <c r="C64" s="18">
        <f>(27.0/B64*100)</f>
        <v/>
      </c>
      <c r="D64" s="19" t="n">
        <v>3607</v>
      </c>
      <c r="E64" s="18" t="n">
        <v>444.26830186</v>
      </c>
      <c r="F64" s="20" t="n">
        <v>2.06039367</v>
      </c>
      <c r="G64" s="18" t="n">
        <v>426.92979075</v>
      </c>
      <c r="H64" s="20" t="n">
        <v>6.40353729</v>
      </c>
      <c r="I64" s="18" t="n">
        <v>422.76507502</v>
      </c>
      <c r="J64" s="20" t="n">
        <v>5.11227258</v>
      </c>
      <c r="K64" s="18" t="n">
        <v>504.03400054</v>
      </c>
      <c r="L64" s="20" t="n">
        <v>17.51075689</v>
      </c>
      <c r="M64" s="18" t="s">
        <v>404</v>
      </c>
      <c r="N64" s="20" t="s">
        <v>404</v>
      </c>
      <c r="O64" s="18" t="n">
        <v>481.51559366</v>
      </c>
      <c r="P64" s="20" t="n">
        <v>25.36878196</v>
      </c>
      <c r="Q64" s="18" t="n">
        <v>527.77008166</v>
      </c>
      <c r="R64" s="20" t="n">
        <v>11.72399336</v>
      </c>
      <c r="S64" s="18" t="n">
        <v>486.63264858</v>
      </c>
      <c r="T64" s="20" t="n">
        <v>5.75151163</v>
      </c>
    </row>
    <row r="65" spans="1:20">
      <c r="A65" s="15" t="s">
        <v>462</v>
      </c>
      <c r="B65" s="17" t="n">
        <v>5325</v>
      </c>
      <c r="C65" s="18">
        <f>(0.0/B65*100)</f>
        <v/>
      </c>
      <c r="D65" s="19" t="n">
        <v>5325</v>
      </c>
      <c r="E65" s="18" t="n">
        <v>416.31386357</v>
      </c>
      <c r="F65" s="20" t="n">
        <v>3.25145352</v>
      </c>
      <c r="G65" s="18" t="n">
        <v>421.34087183</v>
      </c>
      <c r="H65" s="20" t="n">
        <v>11.79799299</v>
      </c>
      <c r="I65" s="18" t="n">
        <v>385.75086395</v>
      </c>
      <c r="J65" s="20" t="n">
        <v>18.74930035</v>
      </c>
      <c r="K65" s="18" t="n">
        <v>393.657276</v>
      </c>
      <c r="L65" s="20" t="n">
        <v>11.34256323</v>
      </c>
      <c r="M65" s="18" t="s">
        <v>404</v>
      </c>
      <c r="N65" s="20" t="s">
        <v>404</v>
      </c>
      <c r="O65" s="18" t="s">
        <v>404</v>
      </c>
      <c r="P65" s="20" t="s">
        <v>404</v>
      </c>
      <c r="Q65" s="18" t="s">
        <v>404</v>
      </c>
      <c r="R65" s="20" t="s">
        <v>404</v>
      </c>
      <c r="S65" s="18" t="n">
        <v>394.70639524</v>
      </c>
      <c r="T65" s="20" t="n">
        <v>17.55917698</v>
      </c>
    </row>
    <row r="66" spans="1:20">
      <c r="A66" s="15" t="s">
        <v>463</v>
      </c>
      <c r="B66" s="17" t="n">
        <v>5665</v>
      </c>
      <c r="C66" s="18">
        <f>(0.0/B66*100)</f>
        <v/>
      </c>
      <c r="D66" s="19" t="n">
        <v>5665</v>
      </c>
      <c r="E66" s="18" t="n">
        <v>426.50475937</v>
      </c>
      <c r="F66" s="20" t="n">
        <v>1.93071974</v>
      </c>
      <c r="G66" s="18" t="n">
        <v>414.67077063</v>
      </c>
      <c r="H66" s="20" t="n">
        <v>3.68096722</v>
      </c>
      <c r="I66" s="18" t="s">
        <v>404</v>
      </c>
      <c r="J66" s="20" t="s">
        <v>404</v>
      </c>
      <c r="K66" s="18" t="n">
        <v>446.61147442</v>
      </c>
      <c r="L66" s="20" t="n">
        <v>4.21434921</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398.47518672</v>
      </c>
      <c r="F67" s="20" t="n">
        <v>3.4188417</v>
      </c>
      <c r="G67" s="18" t="n">
        <v>423.22295128</v>
      </c>
      <c r="H67" s="20" t="n">
        <v>23.20491578</v>
      </c>
      <c r="I67" s="18" t="n">
        <v>390.05713757</v>
      </c>
      <c r="J67" s="20" t="n">
        <v>16.02466532</v>
      </c>
      <c r="K67" s="18" t="n">
        <v>390.94982582</v>
      </c>
      <c r="L67" s="20" t="n">
        <v>11.47247089</v>
      </c>
      <c r="M67" s="18" t="s">
        <v>404</v>
      </c>
      <c r="N67" s="20" t="s">
        <v>404</v>
      </c>
      <c r="O67" s="18" t="s">
        <v>404</v>
      </c>
      <c r="P67" s="20" t="s">
        <v>404</v>
      </c>
      <c r="Q67" s="18" t="s">
        <v>404</v>
      </c>
      <c r="R67" s="20" t="s">
        <v>404</v>
      </c>
      <c r="S67" s="18" t="n">
        <v>316.46308382</v>
      </c>
      <c r="T67" s="20" t="n">
        <v>18.48551826</v>
      </c>
    </row>
    <row r="68" spans="1:20">
      <c r="A68" s="15" t="s">
        <v>465</v>
      </c>
      <c r="B68" s="17" t="n">
        <v>12083</v>
      </c>
      <c r="C68" s="18">
        <f>(0.0/B68*100)</f>
        <v/>
      </c>
      <c r="D68" s="19" t="n">
        <v>12083</v>
      </c>
      <c r="E68" s="18" t="n">
        <v>393.84857757</v>
      </c>
      <c r="F68" s="20" t="n">
        <v>1.08807342</v>
      </c>
      <c r="G68" s="18" t="n">
        <v>420.95054923</v>
      </c>
      <c r="H68" s="20" t="n">
        <v>2.25846234</v>
      </c>
      <c r="I68" s="18" t="n">
        <v>412.53876614</v>
      </c>
      <c r="J68" s="20" t="n">
        <v>21.50927544</v>
      </c>
      <c r="K68" s="18" t="n">
        <v>444.39870745</v>
      </c>
      <c r="L68" s="20" t="n">
        <v>9.15569498</v>
      </c>
      <c r="M68" s="18" t="s">
        <v>404</v>
      </c>
      <c r="N68" s="20" t="s">
        <v>404</v>
      </c>
      <c r="O68" s="18" t="s">
        <v>404</v>
      </c>
      <c r="P68" s="20" t="s">
        <v>404</v>
      </c>
      <c r="Q68" s="18" t="s">
        <v>404</v>
      </c>
      <c r="R68" s="20" t="s">
        <v>404</v>
      </c>
      <c r="S68" s="18" t="n">
        <v>436.93402853</v>
      </c>
      <c r="T68" s="20" t="n">
        <v>14.2513954</v>
      </c>
    </row>
    <row r="69" spans="1:20">
      <c r="A69" s="15" t="s">
        <v>466</v>
      </c>
      <c r="B69" s="17" t="n">
        <v>4876</v>
      </c>
      <c r="C69" s="18">
        <f>(0.0/B69*100)</f>
        <v/>
      </c>
      <c r="D69" s="19" t="n">
        <v>4876</v>
      </c>
      <c r="E69" s="18" t="n">
        <v>434.18159998</v>
      </c>
      <c r="F69" s="20" t="n">
        <v>5.23514721</v>
      </c>
      <c r="G69" s="18" t="n">
        <v>433.66580204</v>
      </c>
      <c r="H69" s="20" t="n">
        <v>9.105906770000001</v>
      </c>
      <c r="I69" s="18" t="n">
        <v>433.74256073</v>
      </c>
      <c r="J69" s="20" t="n">
        <v>30.89945345</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493.24332698</v>
      </c>
      <c r="F70" s="20" t="n">
        <v>3.56137263</v>
      </c>
      <c r="G70" s="18" t="n">
        <v>501.02581991</v>
      </c>
      <c r="H70" s="20" t="n">
        <v>7.12548118</v>
      </c>
      <c r="I70" s="18" t="n">
        <v>509.70830235</v>
      </c>
      <c r="J70" s="20" t="n">
        <v>7.82170187</v>
      </c>
      <c r="K70" s="18" t="n">
        <v>477.78572367</v>
      </c>
      <c r="L70" s="20" t="n">
        <v>16.13237062</v>
      </c>
      <c r="M70" s="18" t="s">
        <v>404</v>
      </c>
      <c r="N70" s="20" t="s">
        <v>404</v>
      </c>
      <c r="O70" s="18" t="s">
        <v>404</v>
      </c>
      <c r="P70" s="20" t="s">
        <v>404</v>
      </c>
      <c r="Q70" s="18" t="s">
        <v>404</v>
      </c>
      <c r="R70" s="20" t="s">
        <v>404</v>
      </c>
      <c r="S70" s="18" t="n">
        <v>467.0039966</v>
      </c>
      <c r="T70" s="20" t="n">
        <v>31.71769219</v>
      </c>
    </row>
    <row r="71" spans="1:20">
      <c r="A71" s="15" t="s">
        <v>468</v>
      </c>
      <c r="B71" s="17" t="n">
        <v>6115</v>
      </c>
      <c r="C71" s="18">
        <f>(0.0/B71*100)</f>
        <v/>
      </c>
      <c r="D71" s="19" t="n">
        <v>6115</v>
      </c>
      <c r="E71" s="18" t="n">
        <v>535.1544483</v>
      </c>
      <c r="F71" s="20" t="n">
        <v>1.68724665</v>
      </c>
      <c r="G71" s="18" t="n">
        <v>542.75950106</v>
      </c>
      <c r="H71" s="20" t="n">
        <v>5.95363357</v>
      </c>
      <c r="I71" s="18" t="s">
        <v>404</v>
      </c>
      <c r="J71" s="20" t="s">
        <v>404</v>
      </c>
      <c r="K71" s="18" t="n">
        <v>513.41867789</v>
      </c>
      <c r="L71" s="20" t="n">
        <v>12.40862694</v>
      </c>
      <c r="M71" s="18" t="s">
        <v>404</v>
      </c>
      <c r="N71" s="20" t="s">
        <v>404</v>
      </c>
      <c r="O71" s="18" t="s">
        <v>404</v>
      </c>
      <c r="P71" s="20" t="s">
        <v>404</v>
      </c>
      <c r="Q71" s="18" t="s">
        <v>404</v>
      </c>
      <c r="R71" s="20" t="s">
        <v>404</v>
      </c>
      <c r="S71" s="18" t="n">
        <v>514.73812379</v>
      </c>
      <c r="T71" s="20" t="n">
        <v>9.19819899</v>
      </c>
    </row>
    <row r="72" spans="1:20">
      <c r="A72" s="15" t="s">
        <v>469</v>
      </c>
      <c r="B72" s="17" t="n">
        <v>7708</v>
      </c>
      <c r="C72" s="18">
        <f>(0.0/B72*100)</f>
        <v/>
      </c>
      <c r="D72" s="19" t="n">
        <v>7708</v>
      </c>
      <c r="E72" s="18" t="n">
        <v>495.87972733</v>
      </c>
      <c r="F72" s="20" t="n">
        <v>3.84508196</v>
      </c>
      <c r="G72" s="18" t="n">
        <v>511.98135363</v>
      </c>
      <c r="H72" s="20" t="n">
        <v>7.74429144</v>
      </c>
      <c r="I72" s="18" t="n">
        <v>467.53103176</v>
      </c>
      <c r="J72" s="20" t="n">
        <v>19.73938792</v>
      </c>
      <c r="K72" s="18" t="n">
        <v>473.88235399</v>
      </c>
      <c r="L72" s="20" t="n">
        <v>8.39027216</v>
      </c>
      <c r="M72" s="18" t="s">
        <v>404</v>
      </c>
      <c r="N72" s="20" t="s">
        <v>404</v>
      </c>
      <c r="O72" s="18" t="s">
        <v>404</v>
      </c>
      <c r="P72" s="20" t="s">
        <v>404</v>
      </c>
      <c r="Q72" s="18" t="s">
        <v>404</v>
      </c>
      <c r="R72" s="20" t="s">
        <v>404</v>
      </c>
      <c r="S72" s="18" t="n">
        <v>514.10314282</v>
      </c>
      <c r="T72" s="20" t="n">
        <v>35.34745717</v>
      </c>
    </row>
    <row r="73" spans="1:20">
      <c r="A73" s="15" t="s">
        <v>470</v>
      </c>
      <c r="B73" s="17" t="n">
        <v>8249</v>
      </c>
      <c r="C73" s="18">
        <f>(0.0/B73*100)</f>
        <v/>
      </c>
      <c r="D73" s="19" t="n">
        <v>8249</v>
      </c>
      <c r="E73" s="18" t="n">
        <v>407.05214445</v>
      </c>
      <c r="F73" s="20" t="n">
        <v>3.46162661</v>
      </c>
      <c r="G73" s="18" t="n">
        <v>440.72929524</v>
      </c>
      <c r="H73" s="20" t="n">
        <v>17.61693395</v>
      </c>
      <c r="I73" s="18" t="n">
        <v>381.67259837</v>
      </c>
      <c r="J73" s="20" t="n">
        <v>10.23338858</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434.03727664</v>
      </c>
      <c r="F74" s="20" t="n">
        <v>1.81386443</v>
      </c>
      <c r="G74" s="18" t="n">
        <v>457.85521735</v>
      </c>
      <c r="H74" s="20" t="n">
        <v>8.60659373</v>
      </c>
      <c r="I74" s="18" t="n">
        <v>385.01955968</v>
      </c>
      <c r="J74" s="20" t="n">
        <v>6.75097094</v>
      </c>
      <c r="K74" s="18" t="n">
        <v>402.10872783</v>
      </c>
      <c r="L74" s="20" t="n">
        <v>4.36623239</v>
      </c>
      <c r="M74" s="18" t="s">
        <v>404</v>
      </c>
      <c r="N74" s="20" t="s">
        <v>404</v>
      </c>
      <c r="O74" s="18" t="s">
        <v>404</v>
      </c>
      <c r="P74" s="20" t="s">
        <v>404</v>
      </c>
      <c r="Q74" s="18" t="s">
        <v>404</v>
      </c>
      <c r="R74" s="20" t="s">
        <v>404</v>
      </c>
      <c r="S74" s="18" t="n">
        <v>394.09860287</v>
      </c>
      <c r="T74" s="20" t="n">
        <v>4.76634005</v>
      </c>
    </row>
    <row r="75" spans="1:20">
      <c r="A75" s="15" t="s">
        <v>472</v>
      </c>
      <c r="B75" s="17" t="n">
        <v>5375</v>
      </c>
      <c r="C75" s="18">
        <f>(483.0/B75*100)</f>
        <v/>
      </c>
      <c r="D75" s="19" t="n">
        <v>4892</v>
      </c>
      <c r="E75" s="18" t="n">
        <v>358.09642583</v>
      </c>
      <c r="F75" s="20" t="n">
        <v>7.06556006</v>
      </c>
      <c r="G75" s="18" t="n">
        <v>358.8785193</v>
      </c>
      <c r="H75" s="20" t="n">
        <v>12.00934181</v>
      </c>
      <c r="I75" s="18" t="n">
        <v>360.21227389</v>
      </c>
      <c r="J75" s="20" t="n">
        <v>8.977157589999999</v>
      </c>
      <c r="K75" s="18" t="n">
        <v>364.74728763</v>
      </c>
      <c r="L75" s="20" t="n">
        <v>9.801102139999999</v>
      </c>
      <c r="M75" s="18" t="s">
        <v>404</v>
      </c>
      <c r="N75" s="20" t="s">
        <v>404</v>
      </c>
      <c r="O75" s="18" t="s">
        <v>404</v>
      </c>
      <c r="P75" s="20" t="s">
        <v>404</v>
      </c>
      <c r="Q75" s="18" t="s">
        <v>404</v>
      </c>
      <c r="R75" s="20" t="s">
        <v>404</v>
      </c>
      <c r="S75" s="18" t="n">
        <v>402.59789696</v>
      </c>
      <c r="T75" s="20" t="n">
        <v>9.034090190000001</v>
      </c>
    </row>
    <row r="76" spans="1:20">
      <c r="A76" s="15" t="s">
        <v>473</v>
      </c>
      <c r="B76" s="17" t="n">
        <v>14167</v>
      </c>
      <c r="C76" s="18">
        <f>(1400.0/B76*100)</f>
        <v/>
      </c>
      <c r="D76" s="19" t="n">
        <v>12767</v>
      </c>
      <c r="E76" s="18" t="n">
        <v>432.73889469</v>
      </c>
      <c r="F76" s="20" t="n">
        <v>3.53783413</v>
      </c>
      <c r="G76" s="18" t="n">
        <v>447.20202722</v>
      </c>
      <c r="H76" s="20" t="n">
        <v>12.3164247</v>
      </c>
      <c r="I76" s="18" t="n">
        <v>385.56531634</v>
      </c>
      <c r="J76" s="20" t="n">
        <v>15.92597268</v>
      </c>
      <c r="K76" s="18" t="n">
        <v>445.07853376</v>
      </c>
      <c r="L76" s="20" t="n">
        <v>11.58983963</v>
      </c>
      <c r="M76" s="18" t="s">
        <v>404</v>
      </c>
      <c r="N76" s="20" t="s">
        <v>404</v>
      </c>
      <c r="O76" s="18" t="s">
        <v>404</v>
      </c>
      <c r="P76" s="20" t="s">
        <v>404</v>
      </c>
      <c r="Q76" s="18" t="s">
        <v>404</v>
      </c>
      <c r="R76" s="20" t="s">
        <v>404</v>
      </c>
      <c r="S76" s="18" t="n">
        <v>438.96389808</v>
      </c>
      <c r="T76" s="20" t="n">
        <v>30.33475969</v>
      </c>
    </row>
    <row r="77" spans="1:20">
      <c r="A77" s="15" t="s">
        <v>474</v>
      </c>
      <c r="B77" s="17" t="n">
        <v>6062</v>
      </c>
      <c r="C77" s="18">
        <f>(12.0/B77*100)</f>
        <v/>
      </c>
      <c r="D77" s="19" t="n">
        <v>6050</v>
      </c>
      <c r="E77" s="18" t="n">
        <v>429.78587168</v>
      </c>
      <c r="F77" s="20" t="n">
        <v>3.30746582</v>
      </c>
      <c r="G77" s="18" t="n">
        <v>463.01915993</v>
      </c>
      <c r="H77" s="20" t="n">
        <v>14.17295534</v>
      </c>
      <c r="I77" s="18" t="n">
        <v>450.42553277</v>
      </c>
      <c r="J77" s="20" t="n">
        <v>7.83979263</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487.46658803</v>
      </c>
      <c r="F78" s="20" t="n">
        <v>3.89165864</v>
      </c>
      <c r="G78" s="18" t="n">
        <v>514.2016045300001</v>
      </c>
      <c r="H78" s="20" t="n">
        <v>20.58093114</v>
      </c>
      <c r="I78" s="18" t="s">
        <v>404</v>
      </c>
      <c r="J78" s="20" t="s">
        <v>404</v>
      </c>
      <c r="K78" s="18" t="s">
        <v>404</v>
      </c>
      <c r="L78" s="20" t="s">
        <v>404</v>
      </c>
      <c r="M78" s="18" t="s">
        <v>404</v>
      </c>
      <c r="N78" s="20" t="s">
        <v>404</v>
      </c>
      <c r="O78" s="18" t="s">
        <v>404</v>
      </c>
      <c r="P78" s="20" t="s">
        <v>404</v>
      </c>
      <c r="Q78" s="18" t="s">
        <v>404</v>
      </c>
      <c r="R78" s="20" t="s">
        <v>404</v>
      </c>
      <c r="S78" s="18" t="n">
        <v>450.56383819</v>
      </c>
      <c r="T78" s="20" t="n">
        <v>11.69446771</v>
      </c>
    </row>
    <row customHeight="1" ht="25" r="79" spans="1:20">
      <c r="A79" s="15" t="s">
        <v>476</v>
      </c>
      <c r="B79" s="17" t="n">
        <v>1657</v>
      </c>
      <c r="C79" s="18">
        <f>(21.0/B79*100)</f>
        <v/>
      </c>
      <c r="D79" s="19" t="n">
        <v>1636</v>
      </c>
      <c r="E79" s="18" t="n">
        <v>467.23229179</v>
      </c>
      <c r="F79" s="20" t="n">
        <v>8.54254774</v>
      </c>
      <c r="G79" s="18" t="n">
        <v>504.26430804</v>
      </c>
      <c r="H79" s="20" t="n">
        <v>23.19702204</v>
      </c>
      <c r="I79" s="18" t="n">
        <v>462.05230435</v>
      </c>
      <c r="J79" s="20" t="n">
        <v>13.76992239</v>
      </c>
      <c r="K79" s="18" t="n">
        <v>505.21611782</v>
      </c>
      <c r="L79" s="20" t="n">
        <v>20.74096469</v>
      </c>
      <c r="M79" s="18" t="s">
        <v>404</v>
      </c>
      <c r="N79" s="20" t="s">
        <v>404</v>
      </c>
      <c r="O79" s="18" t="s">
        <v>404</v>
      </c>
      <c r="P79" s="20" t="s">
        <v>404</v>
      </c>
      <c r="Q79" s="18" t="s">
        <v>404</v>
      </c>
      <c r="R79" s="20" t="s">
        <v>404</v>
      </c>
      <c r="S79" s="18" t="n">
        <v>465.48344384</v>
      </c>
      <c r="T79" s="20" t="n">
        <v>42.14987363</v>
      </c>
    </row>
    <row r="80" spans="1:20">
      <c r="A80" s="15" t="s">
        <v>477</v>
      </c>
      <c r="B80" s="17" t="n">
        <v>7841</v>
      </c>
      <c r="C80" s="18">
        <f>(0.0/B80*100)</f>
        <v/>
      </c>
      <c r="D80" s="19" t="n">
        <v>7841</v>
      </c>
      <c r="E80" s="18" t="n">
        <v>427.85345377</v>
      </c>
      <c r="F80" s="20" t="n">
        <v>4.24914418</v>
      </c>
      <c r="G80" s="18" t="n">
        <v>425.97418914</v>
      </c>
      <c r="H80" s="20" t="n">
        <v>8.557913429999999</v>
      </c>
      <c r="I80" s="18" t="n">
        <v>398.24834307</v>
      </c>
      <c r="J80" s="20" t="n">
        <v>21.85812939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431.71144574</v>
      </c>
      <c r="F81" s="20" t="n">
        <v>3.57343261</v>
      </c>
      <c r="G81" s="18" t="n">
        <v>419.83005019</v>
      </c>
      <c r="H81" s="20" t="n">
        <v>21.1823178</v>
      </c>
      <c r="I81" s="18" t="n">
        <v>389.45490701</v>
      </c>
      <c r="J81" s="20" t="n">
        <v>13.42368553</v>
      </c>
      <c r="K81" s="18" t="n">
        <v>505.675185</v>
      </c>
      <c r="L81" s="20" t="n">
        <v>7.77493105</v>
      </c>
      <c r="M81" s="18" t="s">
        <v>404</v>
      </c>
      <c r="N81" s="20" t="s">
        <v>404</v>
      </c>
      <c r="O81" s="18" t="s">
        <v>404</v>
      </c>
      <c r="P81" s="20" t="s">
        <v>404</v>
      </c>
      <c r="Q81" s="18" t="s">
        <v>404</v>
      </c>
      <c r="R81" s="20" t="s">
        <v>404</v>
      </c>
      <c r="S81" s="18" t="n">
        <v>446.38253542</v>
      </c>
      <c r="T81" s="20" t="n">
        <v>12.70369948</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693</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496.01647416</v>
      </c>
      <c r="F7" s="20" t="n">
        <v>3.42109969</v>
      </c>
      <c r="G7" s="18" t="n">
        <v>520.02358138</v>
      </c>
      <c r="H7" s="20" t="n">
        <v>3.73155716</v>
      </c>
      <c r="I7" s="18" t="n">
        <v>495.74249111</v>
      </c>
      <c r="J7" s="20" t="n">
        <v>5.99058669</v>
      </c>
      <c r="K7" s="18" t="n">
        <v>497.83226861</v>
      </c>
      <c r="L7" s="20" t="n">
        <v>6.91629804</v>
      </c>
      <c r="M7" s="18" t="s">
        <v>404</v>
      </c>
      <c r="N7" s="20" t="s">
        <v>404</v>
      </c>
      <c r="O7" s="18" t="s">
        <v>404</v>
      </c>
      <c r="P7" s="20" t="s">
        <v>404</v>
      </c>
      <c r="Q7" s="18" t="s">
        <v>404</v>
      </c>
      <c r="R7" s="20" t="s">
        <v>404</v>
      </c>
      <c r="S7" s="18" t="n">
        <v>494.74451651</v>
      </c>
      <c r="T7" s="20" t="n">
        <v>21.35596188</v>
      </c>
    </row>
    <row r="8" spans="1:20">
      <c r="A8" s="15" t="s">
        <v>405</v>
      </c>
      <c r="B8" s="17" t="n">
        <v>7007</v>
      </c>
      <c r="C8" s="18">
        <f>(0.0/B8*100)</f>
        <v/>
      </c>
      <c r="D8" s="19" t="n">
        <v>7007</v>
      </c>
      <c r="E8" s="18" t="n">
        <v>488.29023829</v>
      </c>
      <c r="F8" s="20" t="n">
        <v>9.64825126</v>
      </c>
      <c r="G8" s="18" t="n">
        <v>508.5564717</v>
      </c>
      <c r="H8" s="20" t="n">
        <v>6.00610075</v>
      </c>
      <c r="I8" s="18" t="n">
        <v>449.1864096</v>
      </c>
      <c r="J8" s="20" t="n">
        <v>7.79207167</v>
      </c>
      <c r="K8" s="18" t="n">
        <v>497.16772588</v>
      </c>
      <c r="L8" s="20" t="n">
        <v>12.15271652</v>
      </c>
      <c r="M8" s="18" t="s">
        <v>404</v>
      </c>
      <c r="N8" s="20" t="s">
        <v>404</v>
      </c>
      <c r="O8" s="18" t="s">
        <v>404</v>
      </c>
      <c r="P8" s="20" t="s">
        <v>404</v>
      </c>
      <c r="Q8" s="18" t="s">
        <v>404</v>
      </c>
      <c r="R8" s="20" t="s">
        <v>404</v>
      </c>
      <c r="S8" s="18" t="n">
        <v>470.03917351</v>
      </c>
      <c r="T8" s="20" t="n">
        <v>27.86687058</v>
      </c>
    </row>
    <row r="9" spans="1:20">
      <c r="A9" s="15" t="s">
        <v>406</v>
      </c>
      <c r="B9" s="17" t="n">
        <v>9651</v>
      </c>
      <c r="C9" s="18">
        <f>(200.0/B9*100)</f>
        <v/>
      </c>
      <c r="D9" s="19" t="n">
        <v>9451</v>
      </c>
      <c r="E9" s="18" t="n">
        <v>491.11177336</v>
      </c>
      <c r="F9" s="20" t="n">
        <v>6.65739127</v>
      </c>
      <c r="G9" s="18" t="n">
        <v>529.08533037</v>
      </c>
      <c r="H9" s="20" t="n">
        <v>6.83796852</v>
      </c>
      <c r="I9" s="18" t="n">
        <v>475.03587335</v>
      </c>
      <c r="J9" s="20" t="n">
        <v>10.3977368</v>
      </c>
      <c r="K9" s="18" t="n">
        <v>518.86390438</v>
      </c>
      <c r="L9" s="20" t="n">
        <v>17.22367668</v>
      </c>
      <c r="M9" s="18" t="s">
        <v>404</v>
      </c>
      <c r="N9" s="20" t="s">
        <v>404</v>
      </c>
      <c r="O9" s="18" t="s">
        <v>404</v>
      </c>
      <c r="P9" s="20" t="s">
        <v>404</v>
      </c>
      <c r="Q9" s="18" t="s">
        <v>404</v>
      </c>
      <c r="R9" s="20" t="s">
        <v>404</v>
      </c>
      <c r="S9" s="18" t="n">
        <v>487.5230478</v>
      </c>
      <c r="T9" s="20" t="n">
        <v>8.365645300000001</v>
      </c>
    </row>
    <row r="10" spans="1:20">
      <c r="A10" s="15" t="s">
        <v>407</v>
      </c>
      <c r="B10" s="17" t="n">
        <v>20058</v>
      </c>
      <c r="C10" s="18">
        <f>(3112.0/B10*100)</f>
        <v/>
      </c>
      <c r="D10" s="19" t="n">
        <v>16946</v>
      </c>
      <c r="E10" s="18" t="n">
        <v>524.51359372</v>
      </c>
      <c r="F10" s="20" t="n">
        <v>3.75464306</v>
      </c>
      <c r="G10" s="18" t="n">
        <v>535.80822703</v>
      </c>
      <c r="H10" s="20" t="n">
        <v>4.76708716</v>
      </c>
      <c r="I10" s="18" t="n">
        <v>518.3707529</v>
      </c>
      <c r="J10" s="20" t="n">
        <v>5.18922647</v>
      </c>
      <c r="K10" s="18" t="n">
        <v>528.38159217</v>
      </c>
      <c r="L10" s="20" t="n">
        <v>6.05715618</v>
      </c>
      <c r="M10" s="18" t="s">
        <v>404</v>
      </c>
      <c r="N10" s="20" t="s">
        <v>404</v>
      </c>
      <c r="O10" s="18" t="s">
        <v>404</v>
      </c>
      <c r="P10" s="20" t="s">
        <v>404</v>
      </c>
      <c r="Q10" s="18" t="s">
        <v>404</v>
      </c>
      <c r="R10" s="20" t="s">
        <v>404</v>
      </c>
      <c r="S10" s="18" t="n">
        <v>543.93801633</v>
      </c>
      <c r="T10" s="20" t="n">
        <v>16.22473911</v>
      </c>
    </row>
    <row r="11" spans="1:20">
      <c r="A11" s="15" t="s">
        <v>408</v>
      </c>
      <c r="B11" s="17" t="n">
        <v>7053</v>
      </c>
      <c r="C11" s="18">
        <f>(212.0/B11*100)</f>
        <v/>
      </c>
      <c r="D11" s="19" t="n">
        <v>6841</v>
      </c>
      <c r="E11" s="18" t="n">
        <v>458.68720347</v>
      </c>
      <c r="F11" s="20" t="n">
        <v>4.4142008</v>
      </c>
      <c r="G11" s="18" t="n">
        <v>512.62101489</v>
      </c>
      <c r="H11" s="20" t="n">
        <v>13.44671383</v>
      </c>
      <c r="I11" s="18" t="n">
        <v>456.59077303</v>
      </c>
      <c r="J11" s="20" t="n">
        <v>6.50405946</v>
      </c>
      <c r="K11" s="18" t="n">
        <v>431.39238644</v>
      </c>
      <c r="L11" s="20" t="n">
        <v>10.54855492</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472.94163998</v>
      </c>
      <c r="F12" s="20" t="n">
        <v>5.97403087</v>
      </c>
      <c r="G12" s="18" t="n">
        <v>504.15016055</v>
      </c>
      <c r="H12" s="20" t="n">
        <v>4.48732682</v>
      </c>
      <c r="I12" s="18" t="n">
        <v>473.23553642</v>
      </c>
      <c r="J12" s="20" t="n">
        <v>8.397002240000001</v>
      </c>
      <c r="K12" s="18" t="n">
        <v>460.09739735</v>
      </c>
      <c r="L12" s="20" t="n">
        <v>20.20719698</v>
      </c>
      <c r="M12" s="18" t="s">
        <v>404</v>
      </c>
      <c r="N12" s="20" t="s">
        <v>404</v>
      </c>
      <c r="O12" s="18" t="s">
        <v>404</v>
      </c>
      <c r="P12" s="20" t="s">
        <v>404</v>
      </c>
      <c r="Q12" s="18" t="s">
        <v>404</v>
      </c>
      <c r="R12" s="20" t="s">
        <v>404</v>
      </c>
      <c r="S12" s="18" t="n">
        <v>474.47708628</v>
      </c>
      <c r="T12" s="20" t="n">
        <v>21.86775869</v>
      </c>
    </row>
    <row r="13" spans="1:20">
      <c r="A13" s="15" t="s">
        <v>410</v>
      </c>
      <c r="B13" s="17" t="n">
        <v>7161</v>
      </c>
      <c r="C13" s="18">
        <f>(1175.0/B13*100)</f>
        <v/>
      </c>
      <c r="D13" s="19" t="n">
        <v>5986</v>
      </c>
      <c r="E13" s="18" t="n">
        <v>494.66705245</v>
      </c>
      <c r="F13" s="20" t="n">
        <v>5.30153569</v>
      </c>
      <c r="G13" s="18" t="n">
        <v>500.55170086</v>
      </c>
      <c r="H13" s="20" t="n">
        <v>5.45394869</v>
      </c>
      <c r="I13" s="18" t="n">
        <v>498.44852037</v>
      </c>
      <c r="J13" s="20" t="n">
        <v>5.5579459</v>
      </c>
      <c r="K13" s="18" t="n">
        <v>505.56437195</v>
      </c>
      <c r="L13" s="20" t="n">
        <v>5.29914237</v>
      </c>
      <c r="M13" s="18" t="s">
        <v>404</v>
      </c>
      <c r="N13" s="20" t="s">
        <v>404</v>
      </c>
      <c r="O13" s="18" t="s">
        <v>404</v>
      </c>
      <c r="P13" s="20" t="s">
        <v>404</v>
      </c>
      <c r="Q13" s="18" t="s">
        <v>404</v>
      </c>
      <c r="R13" s="20" t="s">
        <v>404</v>
      </c>
      <c r="S13" s="18" t="n">
        <v>498.97533191</v>
      </c>
      <c r="T13" s="20" t="n">
        <v>17.19583076</v>
      </c>
    </row>
    <row r="14" spans="1:20">
      <c r="A14" s="15" t="s">
        <v>411</v>
      </c>
      <c r="B14" s="17" t="n">
        <v>5587</v>
      </c>
      <c r="C14" s="18">
        <f>(0.0/B14*100)</f>
        <v/>
      </c>
      <c r="D14" s="19" t="n">
        <v>5587</v>
      </c>
      <c r="E14" s="18" t="n">
        <v>520.35427993</v>
      </c>
      <c r="F14" s="20" t="n">
        <v>2.6603933</v>
      </c>
      <c r="G14" s="18" t="n">
        <v>522.27160556</v>
      </c>
      <c r="H14" s="20" t="n">
        <v>6.01123225</v>
      </c>
      <c r="I14" s="18" t="n">
        <v>504.03752119</v>
      </c>
      <c r="J14" s="20" t="n">
        <v>9.99563461</v>
      </c>
      <c r="K14" s="18" t="n">
        <v>530.37081083</v>
      </c>
      <c r="L14" s="20" t="n">
        <v>12.32035483</v>
      </c>
      <c r="M14" s="18" t="s">
        <v>404</v>
      </c>
      <c r="N14" s="20" t="s">
        <v>404</v>
      </c>
      <c r="O14" s="18" t="s">
        <v>404</v>
      </c>
      <c r="P14" s="20" t="s">
        <v>404</v>
      </c>
      <c r="Q14" s="18" t="s">
        <v>404</v>
      </c>
      <c r="R14" s="20" t="s">
        <v>404</v>
      </c>
      <c r="S14" s="18" t="n">
        <v>499.64544012</v>
      </c>
      <c r="T14" s="20" t="n">
        <v>42.31593335</v>
      </c>
    </row>
    <row r="15" spans="1:20">
      <c r="A15" s="15" t="s">
        <v>412</v>
      </c>
      <c r="B15" s="17" t="n">
        <v>5882</v>
      </c>
      <c r="C15" s="18">
        <f>(0.0/B15*100)</f>
        <v/>
      </c>
      <c r="D15" s="19" t="n">
        <v>5882</v>
      </c>
      <c r="E15" s="18" t="n">
        <v>523.42623546</v>
      </c>
      <c r="F15" s="20" t="n">
        <v>3.78542895</v>
      </c>
      <c r="G15" s="18" t="n">
        <v>528.18705989</v>
      </c>
      <c r="H15" s="20" t="n">
        <v>4.56661738</v>
      </c>
      <c r="I15" s="18" t="n">
        <v>526.1024081</v>
      </c>
      <c r="J15" s="20" t="n">
        <v>6.02096256</v>
      </c>
      <c r="K15" s="18" t="n">
        <v>536.99590598</v>
      </c>
      <c r="L15" s="20" t="n">
        <v>12.23100215</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485.71440529</v>
      </c>
      <c r="F16" s="20" t="n">
        <v>8.12881722</v>
      </c>
      <c r="G16" s="18" t="n">
        <v>532.50782407</v>
      </c>
      <c r="H16" s="20" t="n">
        <v>10.36834414</v>
      </c>
      <c r="I16" s="18" t="n">
        <v>486.73896423</v>
      </c>
      <c r="J16" s="20" t="n">
        <v>12.85145073</v>
      </c>
      <c r="K16" s="18" t="n">
        <v>511.14014262</v>
      </c>
      <c r="L16" s="20" t="n">
        <v>7.5763418</v>
      </c>
      <c r="M16" s="18" t="s">
        <v>404</v>
      </c>
      <c r="N16" s="20" t="s">
        <v>404</v>
      </c>
      <c r="O16" s="18" t="s">
        <v>404</v>
      </c>
      <c r="P16" s="20" t="s">
        <v>404</v>
      </c>
      <c r="Q16" s="18" t="s">
        <v>404</v>
      </c>
      <c r="R16" s="20" t="s">
        <v>404</v>
      </c>
      <c r="S16" s="18" t="n">
        <v>496.56608735</v>
      </c>
      <c r="T16" s="20" t="n">
        <v>43.15053234</v>
      </c>
    </row>
    <row r="17" spans="1:20">
      <c r="A17" s="15" t="s">
        <v>414</v>
      </c>
      <c r="B17" s="17" t="n">
        <v>6504</v>
      </c>
      <c r="C17" s="18">
        <f>(1325.0/B17*100)</f>
        <v/>
      </c>
      <c r="D17" s="19" t="n">
        <v>5179</v>
      </c>
      <c r="E17" s="18" t="n">
        <v>511.3877405</v>
      </c>
      <c r="F17" s="20" t="n">
        <v>7.58299533</v>
      </c>
      <c r="G17" s="18" t="n">
        <v>506.3101112</v>
      </c>
      <c r="H17" s="20" t="n">
        <v>10.68034029</v>
      </c>
      <c r="I17" s="18" t="n">
        <v>500.5169839</v>
      </c>
      <c r="J17" s="20" t="n">
        <v>12.14277444</v>
      </c>
      <c r="K17" s="18" t="n">
        <v>515.33448544</v>
      </c>
      <c r="L17" s="20" t="n">
        <v>11.54528942</v>
      </c>
      <c r="M17" s="18" t="s">
        <v>404</v>
      </c>
      <c r="N17" s="20" t="s">
        <v>404</v>
      </c>
      <c r="O17" s="18" t="s">
        <v>404</v>
      </c>
      <c r="P17" s="20" t="s">
        <v>404</v>
      </c>
      <c r="Q17" s="18" t="s">
        <v>404</v>
      </c>
      <c r="R17" s="20" t="s">
        <v>404</v>
      </c>
      <c r="S17" s="18" t="n">
        <v>547.58855721</v>
      </c>
      <c r="T17" s="20" t="n">
        <v>43.8629303</v>
      </c>
    </row>
    <row r="18" spans="1:20">
      <c r="A18" s="15" t="s">
        <v>415</v>
      </c>
      <c r="B18" s="17" t="n">
        <v>5532</v>
      </c>
      <c r="C18" s="18">
        <f>(0.0/B18*100)</f>
        <v/>
      </c>
      <c r="D18" s="19" t="n">
        <v>5532</v>
      </c>
      <c r="E18" s="18" t="n">
        <v>466.52381134</v>
      </c>
      <c r="F18" s="20" t="n">
        <v>6.27714173</v>
      </c>
      <c r="G18" s="18" t="n">
        <v>477.62870955</v>
      </c>
      <c r="H18" s="20" t="n">
        <v>14.2431338</v>
      </c>
      <c r="I18" s="18" t="n">
        <v>475.04506529</v>
      </c>
      <c r="J18" s="20" t="n">
        <v>11.01360787</v>
      </c>
      <c r="K18" s="18" t="n">
        <v>449.83304494</v>
      </c>
      <c r="L18" s="20" t="n">
        <v>11.33678442</v>
      </c>
      <c r="M18" s="18" t="s">
        <v>404</v>
      </c>
      <c r="N18" s="20" t="s">
        <v>404</v>
      </c>
      <c r="O18" s="18" t="s">
        <v>404</v>
      </c>
      <c r="P18" s="20" t="s">
        <v>404</v>
      </c>
      <c r="Q18" s="18" t="s">
        <v>404</v>
      </c>
      <c r="R18" s="20" t="s">
        <v>404</v>
      </c>
      <c r="S18" s="18" t="n">
        <v>455.10835285</v>
      </c>
      <c r="T18" s="20" t="n">
        <v>28.11911861</v>
      </c>
    </row>
    <row r="19" spans="1:20">
      <c r="A19" s="15" t="s">
        <v>416</v>
      </c>
      <c r="B19" s="17" t="n">
        <v>5658</v>
      </c>
      <c r="C19" s="18">
        <f>(327.0/B19*100)</f>
        <v/>
      </c>
      <c r="D19" s="19" t="n">
        <v>5331</v>
      </c>
      <c r="E19" s="18" t="n">
        <v>454.14108828</v>
      </c>
      <c r="F19" s="20" t="n">
        <v>9.38522833</v>
      </c>
      <c r="G19" s="18" t="n">
        <v>497.83104532</v>
      </c>
      <c r="H19" s="20" t="n">
        <v>6.6612563</v>
      </c>
      <c r="I19" s="18" t="n">
        <v>444.41315414</v>
      </c>
      <c r="J19" s="20" t="n">
        <v>11.21915011</v>
      </c>
      <c r="K19" s="18" t="n">
        <v>454.86204015</v>
      </c>
      <c r="L19" s="20" t="n">
        <v>16.69056938</v>
      </c>
      <c r="M19" s="18" t="s">
        <v>404</v>
      </c>
      <c r="N19" s="20" t="s">
        <v>404</v>
      </c>
      <c r="O19" s="18" t="s">
        <v>404</v>
      </c>
      <c r="P19" s="20" t="s">
        <v>404</v>
      </c>
      <c r="Q19" s="18" t="s">
        <v>404</v>
      </c>
      <c r="R19" s="20" t="s">
        <v>404</v>
      </c>
      <c r="S19" s="18" t="n">
        <v>474.34464448</v>
      </c>
      <c r="T19" s="20" t="n">
        <v>56.80440833</v>
      </c>
    </row>
    <row r="20" spans="1:20">
      <c r="A20" s="15" t="s">
        <v>417</v>
      </c>
      <c r="B20" s="17" t="n">
        <v>3371</v>
      </c>
      <c r="C20" s="18">
        <f>(24.0/B20*100)</f>
        <v/>
      </c>
      <c r="D20" s="19" t="n">
        <v>3347</v>
      </c>
      <c r="E20" s="18" t="n">
        <v>479.03646533</v>
      </c>
      <c r="F20" s="20" t="n">
        <v>2.4347549</v>
      </c>
      <c r="G20" s="18" t="n">
        <v>489.86556203</v>
      </c>
      <c r="H20" s="20" t="n">
        <v>3.33518468</v>
      </c>
      <c r="I20" s="18" t="n">
        <v>475.15875508</v>
      </c>
      <c r="J20" s="20" t="n">
        <v>4.67218574</v>
      </c>
      <c r="K20" s="18" t="n">
        <v>476.70925256</v>
      </c>
      <c r="L20" s="20" t="n">
        <v>11.93975373</v>
      </c>
      <c r="M20" s="18" t="s">
        <v>404</v>
      </c>
      <c r="N20" s="20" t="s">
        <v>404</v>
      </c>
      <c r="O20" s="18" t="s">
        <v>404</v>
      </c>
      <c r="P20" s="20" t="s">
        <v>404</v>
      </c>
      <c r="Q20" s="18" t="s">
        <v>404</v>
      </c>
      <c r="R20" s="20" t="s">
        <v>404</v>
      </c>
      <c r="S20" s="18" t="n">
        <v>508.82279822</v>
      </c>
      <c r="T20" s="20" t="n">
        <v>25.58450592</v>
      </c>
    </row>
    <row r="21" spans="1:20">
      <c r="A21" s="15" t="s">
        <v>418</v>
      </c>
      <c r="B21" s="17" t="n">
        <v>5741</v>
      </c>
      <c r="C21" s="18">
        <f>(0.0/B21*100)</f>
        <v/>
      </c>
      <c r="D21" s="19" t="n">
        <v>5741</v>
      </c>
      <c r="E21" s="18" t="n">
        <v>512.88485239</v>
      </c>
      <c r="F21" s="20" t="n">
        <v>5.09332503</v>
      </c>
      <c r="G21" s="18" t="n">
        <v>528.14238266</v>
      </c>
      <c r="H21" s="20" t="n">
        <v>3.75606799</v>
      </c>
      <c r="I21" s="18" t="n">
        <v>521.93175921</v>
      </c>
      <c r="J21" s="20" t="n">
        <v>4.95439198</v>
      </c>
      <c r="K21" s="18" t="n">
        <v>511.53940143</v>
      </c>
      <c r="L21" s="20" t="n">
        <v>7.28365803</v>
      </c>
      <c r="M21" s="18" t="s">
        <v>404</v>
      </c>
      <c r="N21" s="20" t="s">
        <v>404</v>
      </c>
      <c r="O21" s="18" t="s">
        <v>404</v>
      </c>
      <c r="P21" s="20" t="s">
        <v>404</v>
      </c>
      <c r="Q21" s="18" t="s">
        <v>404</v>
      </c>
      <c r="R21" s="20" t="s">
        <v>404</v>
      </c>
      <c r="S21" s="18" t="n">
        <v>541.18686435</v>
      </c>
      <c r="T21" s="20" t="n">
        <v>13.06759922</v>
      </c>
    </row>
    <row r="22" spans="1:20">
      <c r="A22" s="15" t="s">
        <v>419</v>
      </c>
      <c r="B22" s="17" t="n">
        <v>6598</v>
      </c>
      <c r="C22" s="18">
        <f>(0.0/B22*100)</f>
        <v/>
      </c>
      <c r="D22" s="19" t="n">
        <v>6598</v>
      </c>
      <c r="E22" s="18" t="n">
        <v>470.99546806</v>
      </c>
      <c r="F22" s="20" t="n">
        <v>8.885649669999999</v>
      </c>
      <c r="G22" s="18" t="n">
        <v>478.97219441</v>
      </c>
      <c r="H22" s="20" t="n">
        <v>11.11831475</v>
      </c>
      <c r="I22" s="18" t="n">
        <v>482.3255785</v>
      </c>
      <c r="J22" s="20" t="n">
        <v>9.72670626</v>
      </c>
      <c r="K22" s="18" t="n">
        <v>480.90470927</v>
      </c>
      <c r="L22" s="20" t="n">
        <v>20.0121434</v>
      </c>
      <c r="M22" s="18" t="s">
        <v>404</v>
      </c>
      <c r="N22" s="20" t="s">
        <v>404</v>
      </c>
      <c r="O22" s="18" t="s">
        <v>404</v>
      </c>
      <c r="P22" s="20" t="s">
        <v>404</v>
      </c>
      <c r="Q22" s="18" t="s">
        <v>404</v>
      </c>
      <c r="R22" s="20" t="s">
        <v>404</v>
      </c>
      <c r="S22" s="18" t="n">
        <v>548.50879919</v>
      </c>
      <c r="T22" s="20" t="n">
        <v>28.26167284</v>
      </c>
    </row>
    <row r="23" spans="1:20">
      <c r="A23" s="15" t="s">
        <v>420</v>
      </c>
      <c r="B23" s="17" t="n">
        <v>11583</v>
      </c>
      <c r="C23" s="18">
        <f>(3194.0/B23*100)</f>
        <v/>
      </c>
      <c r="D23" s="19" t="n">
        <v>8389</v>
      </c>
      <c r="E23" s="18" t="n">
        <v>486.14206969</v>
      </c>
      <c r="F23" s="20" t="n">
        <v>7.7904262</v>
      </c>
      <c r="G23" s="18" t="n">
        <v>499.96163969</v>
      </c>
      <c r="H23" s="20" t="n">
        <v>7.88245916</v>
      </c>
      <c r="I23" s="18" t="n">
        <v>489.44403728</v>
      </c>
      <c r="J23" s="20" t="n">
        <v>5.153446</v>
      </c>
      <c r="K23" s="18" t="n">
        <v>477.45562379</v>
      </c>
      <c r="L23" s="20" t="n">
        <v>13.19195818</v>
      </c>
      <c r="M23" s="18" t="s">
        <v>404</v>
      </c>
      <c r="N23" s="20" t="s">
        <v>404</v>
      </c>
      <c r="O23" s="18" t="s">
        <v>404</v>
      </c>
      <c r="P23" s="20" t="s">
        <v>404</v>
      </c>
      <c r="Q23" s="18" t="s">
        <v>404</v>
      </c>
      <c r="R23" s="20" t="s">
        <v>404</v>
      </c>
      <c r="S23" s="18" t="n">
        <v>434.64665591</v>
      </c>
      <c r="T23" s="20" t="n">
        <v>16.44067616</v>
      </c>
    </row>
    <row r="24" spans="1:20">
      <c r="A24" s="15" t="s">
        <v>421</v>
      </c>
      <c r="B24" s="17" t="n">
        <v>6647</v>
      </c>
      <c r="C24" s="18">
        <f>(0.0/B24*100)</f>
        <v/>
      </c>
      <c r="D24" s="19" t="n">
        <v>6647</v>
      </c>
      <c r="E24" s="18" t="n">
        <v>503.7510867</v>
      </c>
      <c r="F24" s="20" t="n">
        <v>6.13731365</v>
      </c>
      <c r="G24" s="18" t="n">
        <v>538.67799743</v>
      </c>
      <c r="H24" s="20" t="n">
        <v>6.87025209</v>
      </c>
      <c r="I24" s="18" t="n">
        <v>511.50583184</v>
      </c>
      <c r="J24" s="20" t="n">
        <v>8.907190719999999</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519.1926058</v>
      </c>
      <c r="F25" s="20" t="n">
        <v>4.04252298</v>
      </c>
      <c r="G25" s="18" t="n">
        <v>520.61333402</v>
      </c>
      <c r="H25" s="20" t="n">
        <v>12.22938894</v>
      </c>
      <c r="I25" s="18" t="n">
        <v>500.9228693</v>
      </c>
      <c r="J25" s="20" t="n">
        <v>19.76763114</v>
      </c>
      <c r="K25" s="18" t="n">
        <v>507.70980786</v>
      </c>
      <c r="L25" s="20" t="n">
        <v>6.11664649</v>
      </c>
      <c r="M25" s="18" t="s">
        <v>404</v>
      </c>
      <c r="N25" s="20" t="s">
        <v>404</v>
      </c>
      <c r="O25" s="18" t="s">
        <v>404</v>
      </c>
      <c r="P25" s="20" t="s">
        <v>404</v>
      </c>
      <c r="Q25" s="18" t="s">
        <v>404</v>
      </c>
      <c r="R25" s="20" t="s">
        <v>404</v>
      </c>
      <c r="S25" s="18" t="n">
        <v>468.71288886</v>
      </c>
      <c r="T25" s="20" t="n">
        <v>19.97818377</v>
      </c>
    </row>
    <row r="26" spans="1:20">
      <c r="A26" s="15" t="s">
        <v>423</v>
      </c>
      <c r="B26" s="17" t="n">
        <v>4869</v>
      </c>
      <c r="C26" s="18">
        <f>(11.0/B26*100)</f>
        <v/>
      </c>
      <c r="D26" s="19" t="n">
        <v>4858</v>
      </c>
      <c r="E26" s="18" t="n">
        <v>483.38326567</v>
      </c>
      <c r="F26" s="20" t="n">
        <v>2.23916441</v>
      </c>
      <c r="G26" s="18" t="n">
        <v>495.34216849</v>
      </c>
      <c r="H26" s="20" t="n">
        <v>4.37485112</v>
      </c>
      <c r="I26" s="18" t="n">
        <v>514.26353364</v>
      </c>
      <c r="J26" s="20" t="n">
        <v>10.79402193</v>
      </c>
      <c r="K26" s="18" t="n">
        <v>473.51818791</v>
      </c>
      <c r="L26" s="20" t="n">
        <v>11.12980717</v>
      </c>
      <c r="M26" s="18" t="s">
        <v>404</v>
      </c>
      <c r="N26" s="20" t="s">
        <v>404</v>
      </c>
      <c r="O26" s="18" t="s">
        <v>404</v>
      </c>
      <c r="P26" s="20" t="s">
        <v>404</v>
      </c>
      <c r="Q26" s="18" t="s">
        <v>404</v>
      </c>
      <c r="R26" s="20" t="s">
        <v>404</v>
      </c>
      <c r="S26" s="18" t="n">
        <v>503.05172987</v>
      </c>
      <c r="T26" s="20" t="n">
        <v>18.22089155</v>
      </c>
    </row>
    <row r="27" spans="1:20">
      <c r="A27" s="15" t="s">
        <v>424</v>
      </c>
      <c r="B27" s="17" t="n">
        <v>5299</v>
      </c>
      <c r="C27" s="18">
        <f>(0.0/B27*100)</f>
        <v/>
      </c>
      <c r="D27" s="19" t="n">
        <v>5299</v>
      </c>
      <c r="E27" s="18" t="n">
        <v>488.91906343</v>
      </c>
      <c r="F27" s="20" t="n">
        <v>3.36107778</v>
      </c>
      <c r="G27" s="18" t="n">
        <v>495.61242769</v>
      </c>
      <c r="H27" s="20" t="n">
        <v>2.64273943</v>
      </c>
      <c r="I27" s="18" t="n">
        <v>470.72923806</v>
      </c>
      <c r="J27" s="20" t="n">
        <v>2.00479049</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417.79258521</v>
      </c>
      <c r="F28" s="20" t="n">
        <v>3.74954916</v>
      </c>
      <c r="G28" s="18" t="n">
        <v>447.12742717</v>
      </c>
      <c r="H28" s="20" t="n">
        <v>10.18272393</v>
      </c>
      <c r="I28" s="18" t="n">
        <v>436.96747888</v>
      </c>
      <c r="J28" s="20" t="n">
        <v>7.39113931</v>
      </c>
      <c r="K28" s="18" t="n">
        <v>419.23399559</v>
      </c>
      <c r="L28" s="20" t="n">
        <v>7.07069488</v>
      </c>
      <c r="M28" s="18" t="s">
        <v>404</v>
      </c>
      <c r="N28" s="20" t="s">
        <v>404</v>
      </c>
      <c r="O28" s="18" t="s">
        <v>404</v>
      </c>
      <c r="P28" s="20" t="s">
        <v>404</v>
      </c>
      <c r="Q28" s="18" t="s">
        <v>404</v>
      </c>
      <c r="R28" s="20" t="s">
        <v>404</v>
      </c>
      <c r="S28" s="18" t="n">
        <v>416.83167662</v>
      </c>
      <c r="T28" s="20" t="n">
        <v>12.12851953</v>
      </c>
    </row>
    <row r="29" spans="1:20">
      <c r="A29" s="15" t="s">
        <v>426</v>
      </c>
      <c r="B29" s="17" t="n">
        <v>5385</v>
      </c>
      <c r="C29" s="18">
        <f>(1123.0/B29*100)</f>
        <v/>
      </c>
      <c r="D29" s="19" t="n">
        <v>4262</v>
      </c>
      <c r="E29" s="18" t="n">
        <v>502.43113934</v>
      </c>
      <c r="F29" s="20" t="n">
        <v>8.56817079</v>
      </c>
      <c r="G29" s="18" t="n">
        <v>513.0817688</v>
      </c>
      <c r="H29" s="20" t="n">
        <v>11.49132023</v>
      </c>
      <c r="I29" s="18" t="n">
        <v>471.92661622</v>
      </c>
      <c r="J29" s="20" t="n">
        <v>25.86644782</v>
      </c>
      <c r="K29" s="18" t="n">
        <v>497.94391089</v>
      </c>
      <c r="L29" s="20" t="n">
        <v>11.01076431</v>
      </c>
      <c r="M29" s="18" t="s">
        <v>404</v>
      </c>
      <c r="N29" s="20" t="s">
        <v>404</v>
      </c>
      <c r="O29" s="18" t="s">
        <v>404</v>
      </c>
      <c r="P29" s="20" t="s">
        <v>404</v>
      </c>
      <c r="Q29" s="18" t="s">
        <v>404</v>
      </c>
      <c r="R29" s="20" t="s">
        <v>404</v>
      </c>
      <c r="S29" s="18" t="n">
        <v>534.00056863</v>
      </c>
      <c r="T29" s="20" t="n">
        <v>9.573672820000001</v>
      </c>
    </row>
    <row r="30" spans="1:20">
      <c r="A30" s="15" t="s">
        <v>427</v>
      </c>
      <c r="B30" s="17" t="n">
        <v>4520</v>
      </c>
      <c r="C30" s="18">
        <f>(1076.0/B30*100)</f>
        <v/>
      </c>
      <c r="D30" s="19" t="n">
        <v>3444</v>
      </c>
      <c r="E30" s="18" t="n">
        <v>509.38320391</v>
      </c>
      <c r="F30" s="20" t="n">
        <v>3.85977702</v>
      </c>
      <c r="G30" s="18" t="n">
        <v>523.3304071699999</v>
      </c>
      <c r="H30" s="20" t="n">
        <v>6.6612158</v>
      </c>
      <c r="I30" s="18" t="n">
        <v>487.99667643</v>
      </c>
      <c r="J30" s="20" t="n">
        <v>9.783384359999999</v>
      </c>
      <c r="K30" s="18" t="n">
        <v>503.10657357</v>
      </c>
      <c r="L30" s="20" t="n">
        <v>28.40532272</v>
      </c>
      <c r="M30" s="18" t="s">
        <v>404</v>
      </c>
      <c r="N30" s="20" t="s">
        <v>404</v>
      </c>
      <c r="O30" s="18" t="s">
        <v>404</v>
      </c>
      <c r="P30" s="20" t="s">
        <v>404</v>
      </c>
      <c r="Q30" s="18" t="s">
        <v>404</v>
      </c>
      <c r="R30" s="20" t="s">
        <v>404</v>
      </c>
      <c r="S30" s="18" t="n">
        <v>510.27421588</v>
      </c>
      <c r="T30" s="20" t="n">
        <v>20.55104543</v>
      </c>
    </row>
    <row r="31" spans="1:20">
      <c r="A31" s="15" t="s">
        <v>428</v>
      </c>
      <c r="B31" s="17" t="n">
        <v>5456</v>
      </c>
      <c r="C31" s="18">
        <f>(502.0/B31*100)</f>
        <v/>
      </c>
      <c r="D31" s="19" t="n">
        <v>4954</v>
      </c>
      <c r="E31" s="18" t="n">
        <v>513.62065802</v>
      </c>
      <c r="F31" s="20" t="n">
        <v>4.21892396</v>
      </c>
      <c r="G31" s="18" t="n">
        <v>526.7159352</v>
      </c>
      <c r="H31" s="20" t="n">
        <v>6.29358518</v>
      </c>
      <c r="I31" s="18" t="n">
        <v>505.95936861</v>
      </c>
      <c r="J31" s="20" t="n">
        <v>4.44904989</v>
      </c>
      <c r="K31" s="18" t="n">
        <v>508.32971128</v>
      </c>
      <c r="L31" s="20" t="n">
        <v>8.964380220000001</v>
      </c>
      <c r="M31" s="18" t="s">
        <v>404</v>
      </c>
      <c r="N31" s="20" t="s">
        <v>404</v>
      </c>
      <c r="O31" s="18" t="s">
        <v>404</v>
      </c>
      <c r="P31" s="20" t="s">
        <v>404</v>
      </c>
      <c r="Q31" s="18" t="s">
        <v>404</v>
      </c>
      <c r="R31" s="20" t="s">
        <v>404</v>
      </c>
      <c r="S31" s="18" t="n">
        <v>517.35655089</v>
      </c>
      <c r="T31" s="20" t="n">
        <v>13.15836305</v>
      </c>
    </row>
    <row r="32" spans="1:20">
      <c r="A32" s="15" t="s">
        <v>429</v>
      </c>
      <c r="B32" s="17" t="n">
        <v>4478</v>
      </c>
      <c r="C32" s="18">
        <f>(0.0/B32*100)</f>
        <v/>
      </c>
      <c r="D32" s="19" t="n">
        <v>4478</v>
      </c>
      <c r="E32" s="18" t="n">
        <v>500.31760539</v>
      </c>
      <c r="F32" s="20" t="n">
        <v>3.8208373</v>
      </c>
      <c r="G32" s="18" t="n">
        <v>509.20943356</v>
      </c>
      <c r="H32" s="20" t="n">
        <v>4.74219519</v>
      </c>
      <c r="I32" s="18" t="n">
        <v>522.25917896</v>
      </c>
      <c r="J32" s="20" t="n">
        <v>9.83371762</v>
      </c>
      <c r="K32" s="18" t="n">
        <v>538.03708553</v>
      </c>
      <c r="L32" s="20" t="n">
        <v>11.06818337</v>
      </c>
      <c r="M32" s="18" t="s">
        <v>404</v>
      </c>
      <c r="N32" s="20" t="s">
        <v>404</v>
      </c>
      <c r="O32" s="18" t="s">
        <v>404</v>
      </c>
      <c r="P32" s="20" t="s">
        <v>404</v>
      </c>
      <c r="Q32" s="18" t="s">
        <v>404</v>
      </c>
      <c r="R32" s="20" t="s">
        <v>404</v>
      </c>
      <c r="S32" s="18" t="n">
        <v>480.19232286</v>
      </c>
      <c r="T32" s="20" t="n">
        <v>7.08544677</v>
      </c>
    </row>
    <row r="33" spans="1:20">
      <c r="A33" s="15" t="s">
        <v>430</v>
      </c>
      <c r="B33" s="17" t="n">
        <v>7325</v>
      </c>
      <c r="C33" s="18">
        <f>(29.0/B33*100)</f>
        <v/>
      </c>
      <c r="D33" s="19" t="n">
        <v>7296</v>
      </c>
      <c r="E33" s="18" t="n">
        <v>494.06749234</v>
      </c>
      <c r="F33" s="20" t="n">
        <v>3.80194332</v>
      </c>
      <c r="G33" s="18" t="n">
        <v>514.57407801</v>
      </c>
      <c r="H33" s="20" t="n">
        <v>8.15666667</v>
      </c>
      <c r="I33" s="18" t="n">
        <v>499.30034872</v>
      </c>
      <c r="J33" s="20" t="n">
        <v>5.81817391</v>
      </c>
      <c r="K33" s="18" t="n">
        <v>481.00745143</v>
      </c>
      <c r="L33" s="20" t="n">
        <v>7.89786077</v>
      </c>
      <c r="M33" s="18" t="s">
        <v>404</v>
      </c>
      <c r="N33" s="20" t="s">
        <v>404</v>
      </c>
      <c r="O33" s="18" t="s">
        <v>404</v>
      </c>
      <c r="P33" s="20" t="s">
        <v>404</v>
      </c>
      <c r="Q33" s="18" t="s">
        <v>404</v>
      </c>
      <c r="R33" s="20" t="s">
        <v>404</v>
      </c>
      <c r="S33" s="18" t="n">
        <v>467.65608514</v>
      </c>
      <c r="T33" s="20" t="n">
        <v>9.661984479999999</v>
      </c>
    </row>
    <row r="34" spans="1:20">
      <c r="A34" s="15" t="s">
        <v>431</v>
      </c>
      <c r="B34" s="17" t="n">
        <v>6350</v>
      </c>
      <c r="C34" s="18">
        <f>(0.0/B34*100)</f>
        <v/>
      </c>
      <c r="D34" s="19" t="n">
        <v>6350</v>
      </c>
      <c r="E34" s="18" t="n">
        <v>451.42246107</v>
      </c>
      <c r="F34" s="20" t="n">
        <v>4.81094024</v>
      </c>
      <c r="G34" s="18" t="n">
        <v>460.67399829</v>
      </c>
      <c r="H34" s="20" t="n">
        <v>8.48965417</v>
      </c>
      <c r="I34" s="18" t="n">
        <v>441.76560983</v>
      </c>
      <c r="J34" s="20" t="n">
        <v>8.15375038</v>
      </c>
      <c r="K34" s="18" t="n">
        <v>465.73385919</v>
      </c>
      <c r="L34" s="20" t="n">
        <v>23.50523611</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503.97451212</v>
      </c>
      <c r="F35" s="20" t="n">
        <v>2.68287413</v>
      </c>
      <c r="G35" s="18" t="n">
        <v>511.84087207</v>
      </c>
      <c r="H35" s="20" t="n">
        <v>1.82270092</v>
      </c>
      <c r="I35" s="18" t="n">
        <v>510.61126926</v>
      </c>
      <c r="J35" s="20" t="n">
        <v>6.12719905</v>
      </c>
      <c r="K35" s="18" t="n">
        <v>472.78104057</v>
      </c>
      <c r="L35" s="20" t="n">
        <v>6.01488055</v>
      </c>
      <c r="M35" s="18" t="s">
        <v>404</v>
      </c>
      <c r="N35" s="20" t="s">
        <v>404</v>
      </c>
      <c r="O35" s="18" t="s">
        <v>404</v>
      </c>
      <c r="P35" s="20" t="s">
        <v>404</v>
      </c>
      <c r="Q35" s="18" t="s">
        <v>404</v>
      </c>
      <c r="R35" s="20" t="s">
        <v>404</v>
      </c>
      <c r="S35" s="18" t="n">
        <v>440.51851819</v>
      </c>
      <c r="T35" s="20" t="n">
        <v>11.61051886</v>
      </c>
    </row>
    <row r="36" spans="1:20">
      <c r="A36" s="15" t="s">
        <v>433</v>
      </c>
      <c r="B36" s="17" t="n">
        <v>6736</v>
      </c>
      <c r="C36" s="18">
        <f>(10.0/B36*100)</f>
        <v/>
      </c>
      <c r="D36" s="19" t="n">
        <v>6726</v>
      </c>
      <c r="E36" s="18" t="n">
        <v>485.43647509</v>
      </c>
      <c r="F36" s="20" t="n">
        <v>3.74472307</v>
      </c>
      <c r="G36" s="18" t="n">
        <v>517.84357644</v>
      </c>
      <c r="H36" s="20" t="n">
        <v>6.38978189</v>
      </c>
      <c r="I36" s="18" t="n">
        <v>499.52291239</v>
      </c>
      <c r="J36" s="20" t="n">
        <v>5.23871032</v>
      </c>
      <c r="K36" s="18" t="n">
        <v>496.83030538</v>
      </c>
      <c r="L36" s="20" t="n">
        <v>9.00687621</v>
      </c>
      <c r="M36" s="18" t="s">
        <v>404</v>
      </c>
      <c r="N36" s="20" t="s">
        <v>404</v>
      </c>
      <c r="O36" s="18" t="s">
        <v>404</v>
      </c>
      <c r="P36" s="20" t="s">
        <v>404</v>
      </c>
      <c r="Q36" s="18" t="s">
        <v>404</v>
      </c>
      <c r="R36" s="20" t="s">
        <v>404</v>
      </c>
      <c r="S36" s="18" t="n">
        <v>493.68328378</v>
      </c>
      <c r="T36" s="20" t="n">
        <v>14.5399701</v>
      </c>
    </row>
    <row r="37" spans="1:20">
      <c r="A37" s="15" t="s">
        <v>434</v>
      </c>
      <c r="B37" s="17" t="n">
        <v>5458</v>
      </c>
      <c r="C37" s="18">
        <f>(0.0/B37*100)</f>
        <v/>
      </c>
      <c r="D37" s="19" t="n">
        <v>5458</v>
      </c>
      <c r="E37" s="18" t="n">
        <v>495.10078877</v>
      </c>
      <c r="F37" s="20" t="n">
        <v>7.64216285</v>
      </c>
      <c r="G37" s="18" t="n">
        <v>510.1198646</v>
      </c>
      <c r="H37" s="20" t="n">
        <v>5.00275494</v>
      </c>
      <c r="I37" s="18" t="n">
        <v>490.91988627</v>
      </c>
      <c r="J37" s="20" t="n">
        <v>5.80590985</v>
      </c>
      <c r="K37" s="18" t="n">
        <v>487.74794324</v>
      </c>
      <c r="L37" s="20" t="n">
        <v>4.79926794</v>
      </c>
      <c r="M37" s="18" t="s">
        <v>404</v>
      </c>
      <c r="N37" s="20" t="s">
        <v>404</v>
      </c>
      <c r="O37" s="18" t="s">
        <v>404</v>
      </c>
      <c r="P37" s="20" t="s">
        <v>404</v>
      </c>
      <c r="Q37" s="18" t="s">
        <v>404</v>
      </c>
      <c r="R37" s="20" t="s">
        <v>404</v>
      </c>
      <c r="S37" s="18" t="n">
        <v>497.25302451</v>
      </c>
      <c r="T37" s="20" t="n">
        <v>39.86919845</v>
      </c>
    </row>
    <row r="38" spans="1:20">
      <c r="A38" s="15" t="s">
        <v>435</v>
      </c>
      <c r="B38" s="17" t="n">
        <v>5860</v>
      </c>
      <c r="C38" s="18">
        <f>(268.0/B38*100)</f>
        <v/>
      </c>
      <c r="D38" s="19" t="n">
        <v>5592</v>
      </c>
      <c r="E38" s="18" t="n">
        <v>480.02542563</v>
      </c>
      <c r="F38" s="20" t="n">
        <v>10.320169</v>
      </c>
      <c r="G38" s="18" t="n">
        <v>486.63513046</v>
      </c>
      <c r="H38" s="20" t="n">
        <v>6.89255663</v>
      </c>
      <c r="I38" s="18" t="n">
        <v>506.86580667</v>
      </c>
      <c r="J38" s="20" t="n">
        <v>8.29680626</v>
      </c>
      <c r="K38" s="18" t="n">
        <v>486.79952337</v>
      </c>
      <c r="L38" s="20" t="n">
        <v>11.49718334</v>
      </c>
      <c r="M38" s="18" t="s">
        <v>404</v>
      </c>
      <c r="N38" s="20" t="s">
        <v>404</v>
      </c>
      <c r="O38" s="18" t="s">
        <v>404</v>
      </c>
      <c r="P38" s="20" t="s">
        <v>404</v>
      </c>
      <c r="Q38" s="18" t="s">
        <v>404</v>
      </c>
      <c r="R38" s="20" t="s">
        <v>404</v>
      </c>
      <c r="S38" s="18" t="n">
        <v>418.60084848</v>
      </c>
      <c r="T38" s="20" t="n">
        <v>8.82979941</v>
      </c>
    </row>
    <row r="39" spans="1:20">
      <c r="A39" s="15" t="s">
        <v>436</v>
      </c>
      <c r="B39" s="17" t="n">
        <v>5895</v>
      </c>
      <c r="C39" s="18">
        <f>(0.0/B39*100)</f>
        <v/>
      </c>
      <c r="D39" s="19" t="n">
        <v>5895</v>
      </c>
      <c r="E39" s="18" t="n">
        <v>422.6652969</v>
      </c>
      <c r="F39" s="20" t="n">
        <v>4.73008035</v>
      </c>
      <c r="G39" s="18" t="n">
        <v>453.13402695</v>
      </c>
      <c r="H39" s="20" t="n">
        <v>13.33028367</v>
      </c>
      <c r="I39" s="18" t="n">
        <v>432.08048198</v>
      </c>
      <c r="J39" s="20" t="n">
        <v>10.5564011</v>
      </c>
      <c r="K39" s="18" t="n">
        <v>421.89435137</v>
      </c>
      <c r="L39" s="20" t="n">
        <v>27.03449617</v>
      </c>
      <c r="M39" s="18" t="s">
        <v>404</v>
      </c>
      <c r="N39" s="20" t="s">
        <v>404</v>
      </c>
      <c r="O39" s="18" t="s">
        <v>404</v>
      </c>
      <c r="P39" s="20" t="s">
        <v>404</v>
      </c>
      <c r="Q39" s="18" t="s">
        <v>404</v>
      </c>
      <c r="R39" s="20" t="s">
        <v>404</v>
      </c>
      <c r="S39" s="18" t="n">
        <v>398.35405997</v>
      </c>
      <c r="T39" s="20" t="n">
        <v>8.039984779999999</v>
      </c>
    </row>
    <row r="40" spans="1:20">
      <c r="A40" s="15" t="s">
        <v>437</v>
      </c>
      <c r="B40" s="17" t="n">
        <v>14157</v>
      </c>
      <c r="C40" s="18">
        <f>(2978.0/B40*100)</f>
        <v/>
      </c>
      <c r="D40" s="19" t="n">
        <v>11179</v>
      </c>
      <c r="E40" s="18" t="n">
        <v>492.89492837</v>
      </c>
      <c r="F40" s="20" t="n">
        <v>3.95144976</v>
      </c>
      <c r="G40" s="18" t="n">
        <v>516.97996225</v>
      </c>
      <c r="H40" s="20" t="n">
        <v>6.08546196</v>
      </c>
      <c r="I40" s="18" t="n">
        <v>526.04897696</v>
      </c>
      <c r="J40" s="20" t="n">
        <v>16.54928584</v>
      </c>
      <c r="K40" s="18" t="n">
        <v>488.83509236</v>
      </c>
      <c r="L40" s="20" t="n">
        <v>7.04568652</v>
      </c>
      <c r="M40" s="18" t="s">
        <v>404</v>
      </c>
      <c r="N40" s="20" t="s">
        <v>404</v>
      </c>
      <c r="O40" s="18" t="s">
        <v>404</v>
      </c>
      <c r="P40" s="20" t="s">
        <v>404</v>
      </c>
      <c r="Q40" s="18" t="s">
        <v>404</v>
      </c>
      <c r="R40" s="20" t="s">
        <v>404</v>
      </c>
      <c r="S40" s="18" t="n">
        <v>476.17816197</v>
      </c>
      <c r="T40" s="20" t="n">
        <v>17.77969721</v>
      </c>
    </row>
    <row r="41" spans="1:20">
      <c r="A41" s="15" t="s">
        <v>438</v>
      </c>
      <c r="B41" s="17" t="n">
        <v>5712</v>
      </c>
      <c r="C41" s="18">
        <f>(99.0/B41*100)</f>
        <v/>
      </c>
      <c r="D41" s="19" t="n">
        <v>5613</v>
      </c>
      <c r="E41" s="18" t="n">
        <v>486.72569258</v>
      </c>
      <c r="F41" s="20" t="n">
        <v>5.1268573</v>
      </c>
      <c r="G41" s="18" t="n">
        <v>516.38629567</v>
      </c>
      <c r="H41" s="20" t="n">
        <v>6.7868828</v>
      </c>
      <c r="I41" s="18" t="n">
        <v>499.74648083</v>
      </c>
      <c r="J41" s="20" t="n">
        <v>11.93977278</v>
      </c>
      <c r="K41" s="18" t="n">
        <v>524.98944303</v>
      </c>
      <c r="L41" s="20" t="n">
        <v>17.401922</v>
      </c>
      <c r="M41" s="18" t="s">
        <v>404</v>
      </c>
      <c r="N41" s="20" t="s">
        <v>404</v>
      </c>
      <c r="O41" s="18" t="s">
        <v>404</v>
      </c>
      <c r="P41" s="20" t="s">
        <v>404</v>
      </c>
      <c r="Q41" s="18" t="s">
        <v>404</v>
      </c>
      <c r="R41" s="20" t="s">
        <v>404</v>
      </c>
      <c r="S41" s="18" t="n">
        <v>490.70287509</v>
      </c>
      <c r="T41" s="20" t="n">
        <v>26.12281907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402.8740806</v>
      </c>
      <c r="F44" s="20" t="n">
        <v>4.72022477</v>
      </c>
      <c r="G44" s="18" t="n">
        <v>415.68957901</v>
      </c>
      <c r="H44" s="20" t="n">
        <v>9.55202362</v>
      </c>
      <c r="I44" s="18" t="n">
        <v>395.21541337</v>
      </c>
      <c r="J44" s="20" t="n">
        <v>8.27807393</v>
      </c>
      <c r="K44" s="18" t="s">
        <v>404</v>
      </c>
      <c r="L44" s="20" t="s">
        <v>404</v>
      </c>
      <c r="M44" s="18" t="s">
        <v>404</v>
      </c>
      <c r="N44" s="20" t="s">
        <v>404</v>
      </c>
      <c r="O44" s="18" t="s">
        <v>404</v>
      </c>
      <c r="P44" s="20" t="s">
        <v>404</v>
      </c>
      <c r="Q44" s="18" t="s">
        <v>404</v>
      </c>
      <c r="R44" s="20" t="s">
        <v>404</v>
      </c>
      <c r="S44" s="18" t="n">
        <v>408.56557162</v>
      </c>
      <c r="T44" s="20" t="n">
        <v>23.7443324</v>
      </c>
    </row>
    <row r="45" spans="1:20">
      <c r="A45" s="15" t="s">
        <v>442</v>
      </c>
      <c r="B45" s="17" t="n">
        <v>5519</v>
      </c>
      <c r="C45" s="18">
        <f>(0.0/B45*100)</f>
        <v/>
      </c>
      <c r="D45" s="19" t="n">
        <v>5519</v>
      </c>
      <c r="E45" s="18" t="n">
        <v>343.33358118</v>
      </c>
      <c r="F45" s="20" t="n">
        <v>5.32966248</v>
      </c>
      <c r="G45" s="18" t="n">
        <v>343.11731652</v>
      </c>
      <c r="H45" s="20" t="n">
        <v>12.03435852</v>
      </c>
      <c r="I45" s="18" t="n">
        <v>356.4188054</v>
      </c>
      <c r="J45" s="20" t="n">
        <v>5.53777585</v>
      </c>
      <c r="K45" s="18" t="n">
        <v>323.75767894</v>
      </c>
      <c r="L45" s="20" t="n">
        <v>20.89250406</v>
      </c>
      <c r="M45" s="18" t="s">
        <v>404</v>
      </c>
      <c r="N45" s="20" t="s">
        <v>404</v>
      </c>
      <c r="O45" s="18" t="s">
        <v>404</v>
      </c>
      <c r="P45" s="20" t="s">
        <v>404</v>
      </c>
      <c r="Q45" s="18" t="s">
        <v>404</v>
      </c>
      <c r="R45" s="20" t="s">
        <v>404</v>
      </c>
      <c r="S45" s="18" t="n">
        <v>395.93594878</v>
      </c>
      <c r="T45" s="20" t="n">
        <v>16.15575064</v>
      </c>
    </row>
    <row r="46" spans="1:20">
      <c r="A46" s="15" t="s">
        <v>443</v>
      </c>
      <c r="B46" s="17" t="n">
        <v>23141</v>
      </c>
      <c r="C46" s="18">
        <f>(4196.0/B46*100)</f>
        <v/>
      </c>
      <c r="D46" s="19" t="n">
        <v>18945</v>
      </c>
      <c r="E46" s="18" t="n">
        <v>410.60146389</v>
      </c>
      <c r="F46" s="20" t="n">
        <v>3.65830393</v>
      </c>
      <c r="G46" s="18" t="n">
        <v>448.2146594</v>
      </c>
      <c r="H46" s="20" t="n">
        <v>14.87413937</v>
      </c>
      <c r="I46" s="18" t="n">
        <v>409.86074145</v>
      </c>
      <c r="J46" s="20" t="n">
        <v>9.718091340000001</v>
      </c>
      <c r="K46" s="18" t="n">
        <v>387.59125925</v>
      </c>
      <c r="L46" s="20" t="n">
        <v>8.860374029999999</v>
      </c>
      <c r="M46" s="18" t="s">
        <v>404</v>
      </c>
      <c r="N46" s="20" t="s">
        <v>404</v>
      </c>
      <c r="O46" s="18" t="s">
        <v>404</v>
      </c>
      <c r="P46" s="20" t="s">
        <v>404</v>
      </c>
      <c r="Q46" s="18" t="s">
        <v>404</v>
      </c>
      <c r="R46" s="20" t="s">
        <v>404</v>
      </c>
      <c r="S46" s="18" t="n">
        <v>411.41333304</v>
      </c>
      <c r="T46" s="20" t="n">
        <v>24.27309289</v>
      </c>
    </row>
    <row r="47" spans="1:20">
      <c r="A47" s="15" t="s">
        <v>444</v>
      </c>
      <c r="B47" s="17" t="n">
        <v>5928</v>
      </c>
      <c r="C47" s="18">
        <f>(0.0/B47*100)</f>
        <v/>
      </c>
      <c r="D47" s="19" t="n">
        <v>5928</v>
      </c>
      <c r="E47" s="18" t="n">
        <v>423.90370519</v>
      </c>
      <c r="F47" s="20" t="n">
        <v>10.12701834</v>
      </c>
      <c r="G47" s="18" t="n">
        <v>430.91791233</v>
      </c>
      <c r="H47" s="20" t="n">
        <v>11.86834426</v>
      </c>
      <c r="I47" s="18" t="n">
        <v>430.95853633</v>
      </c>
      <c r="J47" s="20" t="n">
        <v>10.59027712</v>
      </c>
      <c r="K47" s="18" t="n">
        <v>483.28816521</v>
      </c>
      <c r="L47" s="20" t="n">
        <v>17.80206156</v>
      </c>
      <c r="M47" s="18" t="s">
        <v>404</v>
      </c>
      <c r="N47" s="20" t="s">
        <v>404</v>
      </c>
      <c r="O47" s="18" t="s">
        <v>404</v>
      </c>
      <c r="P47" s="20" t="s">
        <v>404</v>
      </c>
      <c r="Q47" s="18" t="s">
        <v>404</v>
      </c>
      <c r="R47" s="20" t="s">
        <v>404</v>
      </c>
      <c r="S47" s="18" t="n">
        <v>424.96599944</v>
      </c>
      <c r="T47" s="20" t="n">
        <v>44.77038099</v>
      </c>
    </row>
    <row r="48" spans="1:20">
      <c r="A48" s="15" t="s">
        <v>445</v>
      </c>
      <c r="B48" s="17" t="n">
        <v>9841</v>
      </c>
      <c r="C48" s="18">
        <f>(40.0/B48*100)</f>
        <v/>
      </c>
      <c r="D48" s="19" t="n">
        <v>9801</v>
      </c>
      <c r="E48" s="18" t="n">
        <v>496.40158929</v>
      </c>
      <c r="F48" s="20" t="n">
        <v>7.58117706</v>
      </c>
      <c r="G48" s="18" t="n">
        <v>514.12102573</v>
      </c>
      <c r="H48" s="20" t="n">
        <v>15.22061076</v>
      </c>
      <c r="I48" s="18" t="n">
        <v>474.2681216</v>
      </c>
      <c r="J48" s="20" t="n">
        <v>21.09531902</v>
      </c>
      <c r="K48" s="18" t="n">
        <v>462.58628478</v>
      </c>
      <c r="L48" s="20" t="n">
        <v>40.34620614</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424.41449701</v>
      </c>
      <c r="F49" s="20" t="n">
        <v>4.35531917</v>
      </c>
      <c r="G49" s="18" t="n">
        <v>471.52056021</v>
      </c>
      <c r="H49" s="20" t="n">
        <v>15.32588845</v>
      </c>
      <c r="I49" s="18" t="n">
        <v>418.41990765</v>
      </c>
      <c r="J49" s="20" t="n">
        <v>9.659632739999999</v>
      </c>
      <c r="K49" s="18" t="n">
        <v>412.79586784</v>
      </c>
      <c r="L49" s="20" t="n">
        <v>14.91190082</v>
      </c>
      <c r="M49" s="18" t="s">
        <v>404</v>
      </c>
      <c r="N49" s="20" t="s">
        <v>404</v>
      </c>
      <c r="O49" s="18" t="s">
        <v>404</v>
      </c>
      <c r="P49" s="20" t="s">
        <v>404</v>
      </c>
      <c r="Q49" s="18" t="s">
        <v>404</v>
      </c>
      <c r="R49" s="20" t="s">
        <v>404</v>
      </c>
      <c r="S49" s="18" t="n">
        <v>408.54519114</v>
      </c>
      <c r="T49" s="20" t="n">
        <v>16.30098456</v>
      </c>
    </row>
    <row r="50" spans="1:20">
      <c r="A50" s="15" t="s">
        <v>447</v>
      </c>
      <c r="B50" s="17" t="n">
        <v>11795</v>
      </c>
      <c r="C50" s="18">
        <f>(1031.0/B50*100)</f>
        <v/>
      </c>
      <c r="D50" s="19" t="n">
        <v>10764</v>
      </c>
      <c r="E50" s="18" t="n">
        <v>425.74586633</v>
      </c>
      <c r="F50" s="20" t="n">
        <v>4.48509557</v>
      </c>
      <c r="G50" s="18" t="n">
        <v>487.55464894</v>
      </c>
      <c r="H50" s="20" t="n">
        <v>10.26650812</v>
      </c>
      <c r="I50" s="18" t="n">
        <v>413.822749</v>
      </c>
      <c r="J50" s="20" t="n">
        <v>8.134813579999999</v>
      </c>
      <c r="K50" s="18" t="n">
        <v>405.54326927</v>
      </c>
      <c r="L50" s="20" t="n">
        <v>13.37992554</v>
      </c>
      <c r="M50" s="18" t="s">
        <v>404</v>
      </c>
      <c r="N50" s="20" t="s">
        <v>404</v>
      </c>
      <c r="O50" s="18" t="s">
        <v>404</v>
      </c>
      <c r="P50" s="20" t="s">
        <v>404</v>
      </c>
      <c r="Q50" s="18" t="s">
        <v>404</v>
      </c>
      <c r="R50" s="20" t="s">
        <v>404</v>
      </c>
      <c r="S50" s="18" t="n">
        <v>450.65639678</v>
      </c>
      <c r="T50" s="20" t="n">
        <v>10.16945803</v>
      </c>
    </row>
    <row r="51" spans="1:20">
      <c r="A51" s="15" t="s">
        <v>448</v>
      </c>
      <c r="B51" s="17" t="n">
        <v>6866</v>
      </c>
      <c r="C51" s="18">
        <f>(0.0/B51*100)</f>
        <v/>
      </c>
      <c r="D51" s="19" t="n">
        <v>6866</v>
      </c>
      <c r="E51" s="18" t="n">
        <v>428.31849144</v>
      </c>
      <c r="F51" s="20" t="n">
        <v>3.88436887</v>
      </c>
      <c r="G51" s="18" t="n">
        <v>419.52291435</v>
      </c>
      <c r="H51" s="20" t="n">
        <v>11.17139058</v>
      </c>
      <c r="I51" s="18" t="n">
        <v>432.66150951</v>
      </c>
      <c r="J51" s="20" t="n">
        <v>6.94370941</v>
      </c>
      <c r="K51" s="18" t="n">
        <v>421.01881779</v>
      </c>
      <c r="L51" s="20" t="n">
        <v>8.33003991</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487.14716636</v>
      </c>
      <c r="F52" s="20" t="n">
        <v>5.28678789</v>
      </c>
      <c r="G52" s="18" t="n">
        <v>487.58711449</v>
      </c>
      <c r="H52" s="20" t="n">
        <v>8.694900730000001</v>
      </c>
      <c r="I52" s="18" t="n">
        <v>479.49606332</v>
      </c>
      <c r="J52" s="20" t="n">
        <v>9.767557310000001</v>
      </c>
      <c r="K52" s="18" t="n">
        <v>528.39652491</v>
      </c>
      <c r="L52" s="20" t="n">
        <v>24.5780814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431.04126265</v>
      </c>
      <c r="F53" s="20" t="n">
        <v>2.71888289</v>
      </c>
      <c r="G53" s="18" t="n">
        <v>467.61818524</v>
      </c>
      <c r="H53" s="20" t="n">
        <v>4.42907849</v>
      </c>
      <c r="I53" s="18" t="n">
        <v>443.18076301</v>
      </c>
      <c r="J53" s="20" t="n">
        <v>2.36115239</v>
      </c>
      <c r="K53" s="18" t="n">
        <v>453.10362467</v>
      </c>
      <c r="L53" s="20" t="n">
        <v>5.01382565</v>
      </c>
      <c r="M53" s="18" t="s">
        <v>404</v>
      </c>
      <c r="N53" s="20" t="s">
        <v>404</v>
      </c>
      <c r="O53" s="18" t="s">
        <v>404</v>
      </c>
      <c r="P53" s="20" t="s">
        <v>404</v>
      </c>
      <c r="Q53" s="18" t="s">
        <v>404</v>
      </c>
      <c r="R53" s="20" t="s">
        <v>404</v>
      </c>
      <c r="S53" s="18" t="n">
        <v>449.35245692</v>
      </c>
      <c r="T53" s="20" t="n">
        <v>9.946227670000001</v>
      </c>
    </row>
    <row r="54" spans="1:20">
      <c r="A54" s="15" t="s">
        <v>451</v>
      </c>
      <c r="B54" s="17" t="n">
        <v>4740</v>
      </c>
      <c r="C54" s="18">
        <f>(199.0/B54*100)</f>
        <v/>
      </c>
      <c r="D54" s="19" t="n">
        <v>4541</v>
      </c>
      <c r="E54" s="18" t="n">
        <v>356.59127012</v>
      </c>
      <c r="F54" s="20" t="n">
        <v>4.04114189</v>
      </c>
      <c r="G54" s="18" t="n">
        <v>376.97494389</v>
      </c>
      <c r="H54" s="20" t="n">
        <v>22.0432271</v>
      </c>
      <c r="I54" s="18" t="n">
        <v>358.78335258</v>
      </c>
      <c r="J54" s="20" t="n">
        <v>25.41007203</v>
      </c>
      <c r="K54" s="18" t="n">
        <v>350.18962508</v>
      </c>
      <c r="L54" s="20" t="n">
        <v>15.48165911</v>
      </c>
      <c r="M54" s="18" t="s">
        <v>404</v>
      </c>
      <c r="N54" s="20" t="s">
        <v>404</v>
      </c>
      <c r="O54" s="18" t="s">
        <v>404</v>
      </c>
      <c r="P54" s="20" t="s">
        <v>404</v>
      </c>
      <c r="Q54" s="18" t="s">
        <v>404</v>
      </c>
      <c r="R54" s="20" t="s">
        <v>404</v>
      </c>
      <c r="S54" s="18" t="n">
        <v>357.02192193</v>
      </c>
      <c r="T54" s="20" t="n">
        <v>9.97123365</v>
      </c>
    </row>
    <row r="55" spans="1:20">
      <c r="A55" s="15" t="s">
        <v>452</v>
      </c>
      <c r="B55" s="17" t="n">
        <v>5316</v>
      </c>
      <c r="C55" s="18">
        <f>(43.0/B55*100)</f>
        <v/>
      </c>
      <c r="D55" s="19" t="n">
        <v>5273</v>
      </c>
      <c r="E55" s="18" t="n">
        <v>396.39004171</v>
      </c>
      <c r="F55" s="20" t="n">
        <v>4.00262647</v>
      </c>
      <c r="G55" s="18" t="n">
        <v>419.08162727</v>
      </c>
      <c r="H55" s="20" t="n">
        <v>13.65183395</v>
      </c>
      <c r="I55" s="18" t="n">
        <v>412.27744136</v>
      </c>
      <c r="J55" s="20" t="n">
        <v>9.94518422</v>
      </c>
      <c r="K55" s="18" t="n">
        <v>391.7756671</v>
      </c>
      <c r="L55" s="20" t="n">
        <v>25.26966609</v>
      </c>
      <c r="M55" s="18" t="s">
        <v>404</v>
      </c>
      <c r="N55" s="20" t="s">
        <v>404</v>
      </c>
      <c r="O55" s="18" t="s">
        <v>404</v>
      </c>
      <c r="P55" s="20" t="s">
        <v>404</v>
      </c>
      <c r="Q55" s="18" t="s">
        <v>404</v>
      </c>
      <c r="R55" s="20" t="s">
        <v>404</v>
      </c>
      <c r="S55" s="18" t="n">
        <v>409.01402402</v>
      </c>
      <c r="T55" s="20" t="n">
        <v>9.04899135</v>
      </c>
    </row>
    <row r="56" spans="1:20">
      <c r="A56" s="15" t="s">
        <v>453</v>
      </c>
      <c r="B56" s="17" t="n">
        <v>5359</v>
      </c>
      <c r="C56" s="18">
        <f>(0.0/B56*100)</f>
        <v/>
      </c>
      <c r="D56" s="19" t="n">
        <v>5359</v>
      </c>
      <c r="E56" s="18" t="n">
        <v>518.69590064</v>
      </c>
      <c r="F56" s="20" t="n">
        <v>5.79648555</v>
      </c>
      <c r="G56" s="18" t="n">
        <v>535.53497713</v>
      </c>
      <c r="H56" s="20" t="n">
        <v>5.8034483</v>
      </c>
      <c r="I56" s="18" t="n">
        <v>527.50660479</v>
      </c>
      <c r="J56" s="20" t="n">
        <v>9.026019740000001</v>
      </c>
      <c r="K56" s="18" t="n">
        <v>531.02322</v>
      </c>
      <c r="L56" s="20" t="n">
        <v>19.17494347</v>
      </c>
      <c r="M56" s="18" t="s">
        <v>404</v>
      </c>
      <c r="N56" s="20" t="s">
        <v>404</v>
      </c>
      <c r="O56" s="18" t="s">
        <v>404</v>
      </c>
      <c r="P56" s="20" t="s">
        <v>404</v>
      </c>
      <c r="Q56" s="18" t="s">
        <v>404</v>
      </c>
      <c r="R56" s="20" t="s">
        <v>404</v>
      </c>
      <c r="S56" s="18" t="n">
        <v>520.1736601699999</v>
      </c>
      <c r="T56" s="20" t="n">
        <v>29.06458588</v>
      </c>
    </row>
    <row r="57" spans="1:20">
      <c r="A57" s="15" t="s">
        <v>454</v>
      </c>
      <c r="B57" s="17" t="n">
        <v>6513</v>
      </c>
      <c r="C57" s="18">
        <f>(0.0/B57*100)</f>
        <v/>
      </c>
      <c r="D57" s="19" t="n">
        <v>6513</v>
      </c>
      <c r="E57" s="18" t="n">
        <v>397.4308268</v>
      </c>
      <c r="F57" s="20" t="n">
        <v>3.42607256</v>
      </c>
      <c r="G57" s="18" t="n">
        <v>404.67717463</v>
      </c>
      <c r="H57" s="20" t="n">
        <v>13.07145057</v>
      </c>
      <c r="I57" s="18" t="n">
        <v>392.87512871</v>
      </c>
      <c r="J57" s="20" t="n">
        <v>9.680554409999999</v>
      </c>
      <c r="K57" s="18" t="n">
        <v>391.57306533</v>
      </c>
      <c r="L57" s="20" t="n">
        <v>16.31979807</v>
      </c>
      <c r="M57" s="18" t="s">
        <v>404</v>
      </c>
      <c r="N57" s="20" t="s">
        <v>404</v>
      </c>
      <c r="O57" s="18" t="s">
        <v>404</v>
      </c>
      <c r="P57" s="20" t="s">
        <v>404</v>
      </c>
      <c r="Q57" s="18" t="s">
        <v>404</v>
      </c>
      <c r="R57" s="20" t="s">
        <v>404</v>
      </c>
      <c r="S57" s="18" t="n">
        <v>436.52979278</v>
      </c>
      <c r="T57" s="20" t="n">
        <v>10.26059962</v>
      </c>
    </row>
    <row r="58" spans="1:20">
      <c r="A58" s="15" t="s">
        <v>455</v>
      </c>
      <c r="B58" s="17" t="n">
        <v>7267</v>
      </c>
      <c r="C58" s="18">
        <f>(0.0/B58*100)</f>
        <v/>
      </c>
      <c r="D58" s="19" t="n">
        <v>7267</v>
      </c>
      <c r="E58" s="18" t="n">
        <v>414.62294879</v>
      </c>
      <c r="F58" s="20" t="n">
        <v>3.98926443</v>
      </c>
      <c r="G58" s="18" t="n">
        <v>405.15333674</v>
      </c>
      <c r="H58" s="20" t="n">
        <v>11.52717261</v>
      </c>
      <c r="I58" s="18" t="n">
        <v>382.63574462</v>
      </c>
      <c r="J58" s="20" t="n">
        <v>11.74989826</v>
      </c>
      <c r="K58" s="18" t="n">
        <v>393.36479043</v>
      </c>
      <c r="L58" s="20" t="n">
        <v>22.31957889</v>
      </c>
      <c r="M58" s="18" t="s">
        <v>404</v>
      </c>
      <c r="N58" s="20" t="s">
        <v>404</v>
      </c>
      <c r="O58" s="18" t="s">
        <v>404</v>
      </c>
      <c r="P58" s="20" t="s">
        <v>404</v>
      </c>
      <c r="Q58" s="18" t="s">
        <v>404</v>
      </c>
      <c r="R58" s="20" t="s">
        <v>404</v>
      </c>
      <c r="S58" s="18" t="n">
        <v>411.82768328</v>
      </c>
      <c r="T58" s="20" t="n">
        <v>18.12602495</v>
      </c>
    </row>
    <row r="59" spans="1:20">
      <c r="A59" s="15" t="s">
        <v>456</v>
      </c>
      <c r="B59" s="17" t="n">
        <v>4826</v>
      </c>
      <c r="C59" s="18">
        <f>(0.0/B59*100)</f>
        <v/>
      </c>
      <c r="D59" s="19" t="n">
        <v>4826</v>
      </c>
      <c r="E59" s="18" t="n">
        <v>340.60861463</v>
      </c>
      <c r="F59" s="20" t="n">
        <v>1.67001349</v>
      </c>
      <c r="G59" s="18" t="n">
        <v>356.49299071</v>
      </c>
      <c r="H59" s="20" t="n">
        <v>5.92230377</v>
      </c>
      <c r="I59" s="18" t="n">
        <v>359.53260229</v>
      </c>
      <c r="J59" s="20" t="n">
        <v>4.78151935</v>
      </c>
      <c r="K59" s="18" t="n">
        <v>370.60127818</v>
      </c>
      <c r="L59" s="20" t="n">
        <v>5.66947932</v>
      </c>
      <c r="M59" s="18" t="s">
        <v>404</v>
      </c>
      <c r="N59" s="20" t="s">
        <v>404</v>
      </c>
      <c r="O59" s="18" t="s">
        <v>404</v>
      </c>
      <c r="P59" s="20" t="s">
        <v>404</v>
      </c>
      <c r="Q59" s="18" t="s">
        <v>404</v>
      </c>
      <c r="R59" s="20" t="s">
        <v>404</v>
      </c>
      <c r="S59" s="18" t="n">
        <v>329.79396286</v>
      </c>
      <c r="T59" s="20" t="n">
        <v>9.213944959999999</v>
      </c>
    </row>
    <row r="60" spans="1:20">
      <c r="A60" s="15" t="s">
        <v>457</v>
      </c>
      <c r="B60" s="17" t="n">
        <v>4546</v>
      </c>
      <c r="C60" s="18">
        <f>(0.0/B60*100)</f>
        <v/>
      </c>
      <c r="D60" s="19" t="n">
        <v>4546</v>
      </c>
      <c r="E60" s="18" t="n">
        <v>336.40530417</v>
      </c>
      <c r="F60" s="20" t="n">
        <v>7.42306377</v>
      </c>
      <c r="G60" s="18" t="n">
        <v>380.12595934</v>
      </c>
      <c r="H60" s="20" t="n">
        <v>12.41263766</v>
      </c>
      <c r="I60" s="18" t="n">
        <v>328.28137061</v>
      </c>
      <c r="J60" s="20" t="n">
        <v>12.81979897</v>
      </c>
      <c r="K60" s="18" t="n">
        <v>341.60460634</v>
      </c>
      <c r="L60" s="20" t="n">
        <v>14.73736326</v>
      </c>
      <c r="M60" s="18" t="s">
        <v>404</v>
      </c>
      <c r="N60" s="20" t="s">
        <v>404</v>
      </c>
      <c r="O60" s="18" t="s">
        <v>404</v>
      </c>
      <c r="P60" s="20" t="s">
        <v>404</v>
      </c>
      <c r="Q60" s="18" t="s">
        <v>404</v>
      </c>
      <c r="R60" s="20" t="s">
        <v>404</v>
      </c>
      <c r="S60" s="18" t="n">
        <v>362.97069415</v>
      </c>
      <c r="T60" s="20" t="n">
        <v>18.06612681</v>
      </c>
    </row>
    <row r="61" spans="1:20">
      <c r="A61" s="15" t="s">
        <v>458</v>
      </c>
      <c r="B61" s="17" t="n">
        <v>6525</v>
      </c>
      <c r="C61" s="18">
        <f>(0.0/B61*100)</f>
        <v/>
      </c>
      <c r="D61" s="19" t="n">
        <v>6525</v>
      </c>
      <c r="E61" s="18" t="n">
        <v>470.52556315</v>
      </c>
      <c r="F61" s="20" t="n">
        <v>3.42198668</v>
      </c>
      <c r="G61" s="18" t="n">
        <v>488.84984466</v>
      </c>
      <c r="H61" s="20" t="n">
        <v>8.474044109999999</v>
      </c>
      <c r="I61" s="18" t="n">
        <v>476.76513188</v>
      </c>
      <c r="J61" s="20" t="n">
        <v>12.46651654</v>
      </c>
      <c r="K61" s="18" t="n">
        <v>434.00220113</v>
      </c>
      <c r="L61" s="20" t="n">
        <v>12.38502257</v>
      </c>
      <c r="M61" s="18" t="s">
        <v>404</v>
      </c>
      <c r="N61" s="20" t="s">
        <v>404</v>
      </c>
      <c r="O61" s="18" t="s">
        <v>404</v>
      </c>
      <c r="P61" s="20" t="s">
        <v>404</v>
      </c>
      <c r="Q61" s="18" t="s">
        <v>404</v>
      </c>
      <c r="R61" s="20" t="s">
        <v>404</v>
      </c>
      <c r="S61" s="18" t="n">
        <v>429.444925</v>
      </c>
      <c r="T61" s="20" t="n">
        <v>11.76041946</v>
      </c>
    </row>
    <row r="62" spans="1:20">
      <c r="A62" s="15" t="s">
        <v>459</v>
      </c>
      <c r="B62" s="17" t="n">
        <v>4476</v>
      </c>
      <c r="C62" s="18">
        <f>(0.0/B62*100)</f>
        <v/>
      </c>
      <c r="D62" s="19" t="n">
        <v>4476</v>
      </c>
      <c r="E62" s="18" t="n">
        <v>510.1576967</v>
      </c>
      <c r="F62" s="20" t="n">
        <v>1.8453895</v>
      </c>
      <c r="G62" s="18" t="n">
        <v>497.49638857</v>
      </c>
      <c r="H62" s="20" t="n">
        <v>3.76388247</v>
      </c>
      <c r="I62" s="18" t="n">
        <v>512.70174852</v>
      </c>
      <c r="J62" s="20" t="n">
        <v>2.07913616</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354.29439575</v>
      </c>
      <c r="F63" s="20" t="n">
        <v>1.786654</v>
      </c>
      <c r="G63" s="18" t="n">
        <v>366.49685831</v>
      </c>
      <c r="H63" s="20" t="n">
        <v>4.30618263</v>
      </c>
      <c r="I63" s="18" t="n">
        <v>281.6296056</v>
      </c>
      <c r="J63" s="20" t="n">
        <v>7.17557785</v>
      </c>
      <c r="K63" s="18" t="n">
        <v>307.57068465</v>
      </c>
      <c r="L63" s="20" t="n">
        <v>13.7258314</v>
      </c>
      <c r="M63" s="18" t="s">
        <v>404</v>
      </c>
      <c r="N63" s="20" t="s">
        <v>404</v>
      </c>
      <c r="O63" s="18" t="s">
        <v>404</v>
      </c>
      <c r="P63" s="20" t="s">
        <v>404</v>
      </c>
      <c r="Q63" s="18" t="s">
        <v>404</v>
      </c>
      <c r="R63" s="20" t="s">
        <v>404</v>
      </c>
      <c r="S63" s="18" t="n">
        <v>354.20546639</v>
      </c>
      <c r="T63" s="20" t="n">
        <v>4.47413476</v>
      </c>
    </row>
    <row r="64" spans="1:20">
      <c r="A64" s="15" t="s">
        <v>461</v>
      </c>
      <c r="B64" s="17" t="n">
        <v>3634</v>
      </c>
      <c r="C64" s="18">
        <f>(27.0/B64*100)</f>
        <v/>
      </c>
      <c r="D64" s="19" t="n">
        <v>3607</v>
      </c>
      <c r="E64" s="18" t="n">
        <v>428.81801674</v>
      </c>
      <c r="F64" s="20" t="n">
        <v>2.75251633</v>
      </c>
      <c r="G64" s="18" t="n">
        <v>495.51900767</v>
      </c>
      <c r="H64" s="20" t="n">
        <v>4.31449498</v>
      </c>
      <c r="I64" s="18" t="n">
        <v>435.8423388</v>
      </c>
      <c r="J64" s="20" t="n">
        <v>3.17927593</v>
      </c>
      <c r="K64" s="18" t="n">
        <v>504.03400054</v>
      </c>
      <c r="L64" s="20" t="n">
        <v>17.51075689</v>
      </c>
      <c r="M64" s="18" t="s">
        <v>404</v>
      </c>
      <c r="N64" s="20" t="s">
        <v>404</v>
      </c>
      <c r="O64" s="18" t="n">
        <v>481.51559366</v>
      </c>
      <c r="P64" s="20" t="n">
        <v>25.36878196</v>
      </c>
      <c r="Q64" s="18" t="s">
        <v>404</v>
      </c>
      <c r="R64" s="20" t="s">
        <v>404</v>
      </c>
      <c r="S64" s="18" t="n">
        <v>454.17641059</v>
      </c>
      <c r="T64" s="20" t="n">
        <v>6.17686397</v>
      </c>
    </row>
    <row r="65" spans="1:20">
      <c r="A65" s="15" t="s">
        <v>462</v>
      </c>
      <c r="B65" s="17" t="n">
        <v>5325</v>
      </c>
      <c r="C65" s="18">
        <f>(0.0/B65*100)</f>
        <v/>
      </c>
      <c r="D65" s="19" t="n">
        <v>5325</v>
      </c>
      <c r="E65" s="18" t="n">
        <v>419.40068659</v>
      </c>
      <c r="F65" s="20" t="n">
        <v>3.90298839</v>
      </c>
      <c r="G65" s="18" t="n">
        <v>414.18741548</v>
      </c>
      <c r="H65" s="20" t="n">
        <v>7.1275411</v>
      </c>
      <c r="I65" s="18" t="n">
        <v>407.08013698</v>
      </c>
      <c r="J65" s="20" t="n">
        <v>7.74016856</v>
      </c>
      <c r="K65" s="18" t="n">
        <v>393.657276</v>
      </c>
      <c r="L65" s="20" t="n">
        <v>11.34256323</v>
      </c>
      <c r="M65" s="18" t="s">
        <v>404</v>
      </c>
      <c r="N65" s="20" t="s">
        <v>404</v>
      </c>
      <c r="O65" s="18" t="s">
        <v>404</v>
      </c>
      <c r="P65" s="20" t="s">
        <v>404</v>
      </c>
      <c r="Q65" s="18" t="s">
        <v>404</v>
      </c>
      <c r="R65" s="20" t="s">
        <v>404</v>
      </c>
      <c r="S65" s="18" t="n">
        <v>442.87351878</v>
      </c>
      <c r="T65" s="20" t="n">
        <v>23.22718704</v>
      </c>
    </row>
    <row r="66" spans="1:20">
      <c r="A66" s="15" t="s">
        <v>463</v>
      </c>
      <c r="B66" s="17" t="n">
        <v>5665</v>
      </c>
      <c r="C66" s="18">
        <f>(0.0/B66*100)</f>
        <v/>
      </c>
      <c r="D66" s="19" t="n">
        <v>5665</v>
      </c>
      <c r="E66" s="18" t="n">
        <v>422.07400712</v>
      </c>
      <c r="F66" s="20" t="n">
        <v>2.00721666</v>
      </c>
      <c r="G66" s="18" t="n">
        <v>403.59763135</v>
      </c>
      <c r="H66" s="20" t="n">
        <v>3.03522634</v>
      </c>
      <c r="I66" s="18" t="n">
        <v>490.4570357</v>
      </c>
      <c r="J66" s="20" t="n">
        <v>5.72091346</v>
      </c>
      <c r="K66" s="18" t="n">
        <v>446.61147442</v>
      </c>
      <c r="L66" s="20" t="n">
        <v>4.21434921</v>
      </c>
      <c r="M66" s="18" t="s">
        <v>404</v>
      </c>
      <c r="N66" s="20" t="s">
        <v>404</v>
      </c>
      <c r="O66" s="18" t="s">
        <v>404</v>
      </c>
      <c r="P66" s="20" t="s">
        <v>404</v>
      </c>
      <c r="Q66" s="18" t="s">
        <v>404</v>
      </c>
      <c r="R66" s="20" t="s">
        <v>404</v>
      </c>
      <c r="S66" s="18" t="n">
        <v>464.30201149</v>
      </c>
      <c r="T66" s="20" t="n">
        <v>9.151953130000001</v>
      </c>
    </row>
    <row r="67" spans="1:20">
      <c r="A67" s="15" t="s">
        <v>464</v>
      </c>
      <c r="B67" s="17" t="n">
        <v>6971</v>
      </c>
      <c r="C67" s="18">
        <f>(0.0/B67*100)</f>
        <v/>
      </c>
      <c r="D67" s="19" t="n">
        <v>6971</v>
      </c>
      <c r="E67" s="18" t="n">
        <v>395.82955853</v>
      </c>
      <c r="F67" s="20" t="n">
        <v>3.54441742</v>
      </c>
      <c r="G67" s="18" t="n">
        <v>489.70693157</v>
      </c>
      <c r="H67" s="20" t="n">
        <v>34.30065559</v>
      </c>
      <c r="I67" s="18" t="n">
        <v>395.95589085</v>
      </c>
      <c r="J67" s="20" t="n">
        <v>10.36285209</v>
      </c>
      <c r="K67" s="18" t="n">
        <v>390.94982582</v>
      </c>
      <c r="L67" s="20" t="n">
        <v>11.47247089</v>
      </c>
      <c r="M67" s="18" t="s">
        <v>404</v>
      </c>
      <c r="N67" s="20" t="s">
        <v>404</v>
      </c>
      <c r="O67" s="18" t="s">
        <v>404</v>
      </c>
      <c r="P67" s="20" t="s">
        <v>404</v>
      </c>
      <c r="Q67" s="18" t="s">
        <v>404</v>
      </c>
      <c r="R67" s="20" t="s">
        <v>404</v>
      </c>
      <c r="S67" s="18" t="n">
        <v>413.34598675</v>
      </c>
      <c r="T67" s="20" t="n">
        <v>46.15029126</v>
      </c>
    </row>
    <row r="68" spans="1:20">
      <c r="A68" s="15" t="s">
        <v>465</v>
      </c>
      <c r="B68" s="17" t="n">
        <v>12083</v>
      </c>
      <c r="C68" s="18">
        <f>(0.0/B68*100)</f>
        <v/>
      </c>
      <c r="D68" s="19" t="n">
        <v>12083</v>
      </c>
      <c r="E68" s="18" t="n">
        <v>386.97918469</v>
      </c>
      <c r="F68" s="20" t="n">
        <v>1.10097003</v>
      </c>
      <c r="G68" s="18" t="n">
        <v>435.64690222</v>
      </c>
      <c r="H68" s="20" t="n">
        <v>2.34179463</v>
      </c>
      <c r="I68" s="18" t="n">
        <v>430.34917926</v>
      </c>
      <c r="J68" s="20" t="n">
        <v>4.58297291</v>
      </c>
      <c r="K68" s="18" t="n">
        <v>444.39870745</v>
      </c>
      <c r="L68" s="20" t="n">
        <v>9.15569498</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436.41472199</v>
      </c>
      <c r="F69" s="20" t="n">
        <v>4.86515818</v>
      </c>
      <c r="G69" s="18" t="n">
        <v>429.88437443</v>
      </c>
      <c r="H69" s="20" t="n">
        <v>9.619728439999999</v>
      </c>
      <c r="I69" s="18" t="n">
        <v>414.20439845</v>
      </c>
      <c r="J69" s="20" t="n">
        <v>26.75732835</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492.91525501</v>
      </c>
      <c r="F70" s="20" t="n">
        <v>3.7433154</v>
      </c>
      <c r="G70" s="18" t="n">
        <v>500.75404611</v>
      </c>
      <c r="H70" s="20" t="n">
        <v>6.53523506</v>
      </c>
      <c r="I70" s="18" t="n">
        <v>493.3791014</v>
      </c>
      <c r="J70" s="20" t="n">
        <v>14.51953846</v>
      </c>
      <c r="K70" s="18" t="n">
        <v>477.78572367</v>
      </c>
      <c r="L70" s="20" t="n">
        <v>16.13237062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533.00083029</v>
      </c>
      <c r="F71" s="20" t="n">
        <v>1.89225081</v>
      </c>
      <c r="G71" s="18" t="n">
        <v>547.21586202</v>
      </c>
      <c r="H71" s="20" t="n">
        <v>4.00310691</v>
      </c>
      <c r="I71" s="18" t="n">
        <v>522.3557962899999</v>
      </c>
      <c r="J71" s="20" t="n">
        <v>5.46268821</v>
      </c>
      <c r="K71" s="18" t="n">
        <v>513.41867789</v>
      </c>
      <c r="L71" s="20" t="n">
        <v>12.40862694</v>
      </c>
      <c r="M71" s="18" t="s">
        <v>404</v>
      </c>
      <c r="N71" s="20" t="s">
        <v>404</v>
      </c>
      <c r="O71" s="18" t="s">
        <v>404</v>
      </c>
      <c r="P71" s="20" t="s">
        <v>404</v>
      </c>
      <c r="Q71" s="18" t="s">
        <v>404</v>
      </c>
      <c r="R71" s="20" t="s">
        <v>404</v>
      </c>
      <c r="S71" s="18" t="n">
        <v>506.22163052</v>
      </c>
      <c r="T71" s="20" t="n">
        <v>18.76146406</v>
      </c>
    </row>
    <row r="72" spans="1:20">
      <c r="A72" s="15" t="s">
        <v>469</v>
      </c>
      <c r="B72" s="17" t="n">
        <v>7708</v>
      </c>
      <c r="C72" s="18">
        <f>(0.0/B72*100)</f>
        <v/>
      </c>
      <c r="D72" s="19" t="n">
        <v>7708</v>
      </c>
      <c r="E72" s="18" t="n">
        <v>498.48201485</v>
      </c>
      <c r="F72" s="20" t="n">
        <v>4.23697731</v>
      </c>
      <c r="G72" s="18" t="n">
        <v>497.78516583</v>
      </c>
      <c r="H72" s="20" t="n">
        <v>6.50975716</v>
      </c>
      <c r="I72" s="18" t="n">
        <v>497.93799392</v>
      </c>
      <c r="J72" s="20" t="n">
        <v>12.52256063</v>
      </c>
      <c r="K72" s="18" t="n">
        <v>473.88235399</v>
      </c>
      <c r="L72" s="20" t="n">
        <v>8.39027216</v>
      </c>
      <c r="M72" s="18" t="s">
        <v>404</v>
      </c>
      <c r="N72" s="20" t="s">
        <v>404</v>
      </c>
      <c r="O72" s="18" t="s">
        <v>404</v>
      </c>
      <c r="P72" s="20" t="s">
        <v>404</v>
      </c>
      <c r="Q72" s="18" t="s">
        <v>404</v>
      </c>
      <c r="R72" s="20" t="s">
        <v>404</v>
      </c>
      <c r="S72" s="18" t="n">
        <v>572.51172753</v>
      </c>
      <c r="T72" s="20" t="n">
        <v>53.32798181</v>
      </c>
    </row>
    <row r="73" spans="1:20">
      <c r="A73" s="15" t="s">
        <v>470</v>
      </c>
      <c r="B73" s="17" t="n">
        <v>8249</v>
      </c>
      <c r="C73" s="18">
        <f>(0.0/B73*100)</f>
        <v/>
      </c>
      <c r="D73" s="19" t="n">
        <v>8249</v>
      </c>
      <c r="E73" s="18" t="n">
        <v>407.68877974</v>
      </c>
      <c r="F73" s="20" t="n">
        <v>3.89447722</v>
      </c>
      <c r="G73" s="18" t="n">
        <v>423.87714833</v>
      </c>
      <c r="H73" s="20" t="n">
        <v>10.30564012</v>
      </c>
      <c r="I73" s="18" t="n">
        <v>366.9367891</v>
      </c>
      <c r="J73" s="20" t="n">
        <v>9.771673120000001</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428.55204827</v>
      </c>
      <c r="F74" s="20" t="n">
        <v>1.92429784</v>
      </c>
      <c r="G74" s="18" t="n">
        <v>487.92163076</v>
      </c>
      <c r="H74" s="20" t="n">
        <v>5.25645651</v>
      </c>
      <c r="I74" s="18" t="n">
        <v>415.96723875</v>
      </c>
      <c r="J74" s="20" t="n">
        <v>4.29997888</v>
      </c>
      <c r="K74" s="18" t="n">
        <v>402.10872783</v>
      </c>
      <c r="L74" s="20" t="n">
        <v>4.36623239</v>
      </c>
      <c r="M74" s="18" t="s">
        <v>404</v>
      </c>
      <c r="N74" s="20" t="s">
        <v>404</v>
      </c>
      <c r="O74" s="18" t="s">
        <v>404</v>
      </c>
      <c r="P74" s="20" t="s">
        <v>404</v>
      </c>
      <c r="Q74" s="18" t="s">
        <v>404</v>
      </c>
      <c r="R74" s="20" t="s">
        <v>404</v>
      </c>
      <c r="S74" s="18" t="n">
        <v>411.65369253</v>
      </c>
      <c r="T74" s="20" t="n">
        <v>5.81572911</v>
      </c>
    </row>
    <row r="75" spans="1:20">
      <c r="A75" s="15" t="s">
        <v>472</v>
      </c>
      <c r="B75" s="17" t="n">
        <v>5375</v>
      </c>
      <c r="C75" s="18">
        <f>(483.0/B75*100)</f>
        <v/>
      </c>
      <c r="D75" s="19" t="n">
        <v>4892</v>
      </c>
      <c r="E75" s="18" t="n">
        <v>360.01463093</v>
      </c>
      <c r="F75" s="20" t="n">
        <v>9.703436160000001</v>
      </c>
      <c r="G75" s="18" t="n">
        <v>351.69676824</v>
      </c>
      <c r="H75" s="20" t="n">
        <v>13.82019124</v>
      </c>
      <c r="I75" s="18" t="n">
        <v>360.93693317</v>
      </c>
      <c r="J75" s="20" t="n">
        <v>6.34426062</v>
      </c>
      <c r="K75" s="18" t="n">
        <v>364.74728763</v>
      </c>
      <c r="L75" s="20" t="n">
        <v>9.801102139999999</v>
      </c>
      <c r="M75" s="18" t="s">
        <v>404</v>
      </c>
      <c r="N75" s="20" t="s">
        <v>404</v>
      </c>
      <c r="O75" s="18" t="s">
        <v>404</v>
      </c>
      <c r="P75" s="20" t="s">
        <v>404</v>
      </c>
      <c r="Q75" s="18" t="s">
        <v>404</v>
      </c>
      <c r="R75" s="20" t="s">
        <v>404</v>
      </c>
      <c r="S75" s="18" t="n">
        <v>399.63037257</v>
      </c>
      <c r="T75" s="20" t="n">
        <v>21.20165282</v>
      </c>
    </row>
    <row r="76" spans="1:20">
      <c r="A76" s="15" t="s">
        <v>473</v>
      </c>
      <c r="B76" s="17" t="n">
        <v>14167</v>
      </c>
      <c r="C76" s="18">
        <f>(1400.0/B76*100)</f>
        <v/>
      </c>
      <c r="D76" s="19" t="n">
        <v>12767</v>
      </c>
      <c r="E76" s="18" t="n">
        <v>423.64714302</v>
      </c>
      <c r="F76" s="20" t="n">
        <v>3.71944043</v>
      </c>
      <c r="G76" s="18" t="n">
        <v>474.75916755</v>
      </c>
      <c r="H76" s="20" t="n">
        <v>9.089176</v>
      </c>
      <c r="I76" s="18" t="n">
        <v>476.46716106</v>
      </c>
      <c r="J76" s="20" t="n">
        <v>11.95632797</v>
      </c>
      <c r="K76" s="18" t="n">
        <v>445.07853376</v>
      </c>
      <c r="L76" s="20" t="n">
        <v>11.58983963</v>
      </c>
      <c r="M76" s="18" t="s">
        <v>404</v>
      </c>
      <c r="N76" s="20" t="s">
        <v>404</v>
      </c>
      <c r="O76" s="18" t="s">
        <v>404</v>
      </c>
      <c r="P76" s="20" t="s">
        <v>404</v>
      </c>
      <c r="Q76" s="18" t="s">
        <v>404</v>
      </c>
      <c r="R76" s="20" t="s">
        <v>404</v>
      </c>
      <c r="S76" s="18" t="n">
        <v>471.51193962</v>
      </c>
      <c r="T76" s="20" t="n">
        <v>23.29831115</v>
      </c>
    </row>
    <row r="77" spans="1:20">
      <c r="A77" s="15" t="s">
        <v>474</v>
      </c>
      <c r="B77" s="17" t="n">
        <v>6062</v>
      </c>
      <c r="C77" s="18">
        <f>(12.0/B77*100)</f>
        <v/>
      </c>
      <c r="D77" s="19" t="n">
        <v>6050</v>
      </c>
      <c r="E77" s="18" t="n">
        <v>428.14656279</v>
      </c>
      <c r="F77" s="20" t="n">
        <v>4.10833687</v>
      </c>
      <c r="G77" s="18" t="n">
        <v>460.28588471</v>
      </c>
      <c r="H77" s="20" t="n">
        <v>16.56917241</v>
      </c>
      <c r="I77" s="18" t="n">
        <v>449.39411759</v>
      </c>
      <c r="J77" s="20" t="n">
        <v>6.72587959</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495.27288891</v>
      </c>
      <c r="F78" s="20" t="n">
        <v>4.57633597</v>
      </c>
      <c r="G78" s="18" t="n">
        <v>488.08703088</v>
      </c>
      <c r="H78" s="20" t="n">
        <v>9.16122872</v>
      </c>
      <c r="I78" s="18" t="n">
        <v>466.79623644</v>
      </c>
      <c r="J78" s="20" t="n">
        <v>9.227391280000001</v>
      </c>
      <c r="K78" s="18" t="s">
        <v>404</v>
      </c>
      <c r="L78" s="20" t="s">
        <v>404</v>
      </c>
      <c r="M78" s="18" t="s">
        <v>404</v>
      </c>
      <c r="N78" s="20" t="s">
        <v>404</v>
      </c>
      <c r="O78" s="18" t="s">
        <v>404</v>
      </c>
      <c r="P78" s="20" t="s">
        <v>404</v>
      </c>
      <c r="Q78" s="18" t="s">
        <v>404</v>
      </c>
      <c r="R78" s="20" t="s">
        <v>404</v>
      </c>
      <c r="S78" s="18" t="n">
        <v>463.45101004</v>
      </c>
      <c r="T78" s="20" t="n">
        <v>12.61384069</v>
      </c>
    </row>
    <row customHeight="1" ht="25" r="79" spans="1:20">
      <c r="A79" s="15" t="s">
        <v>476</v>
      </c>
      <c r="B79" s="17" t="n">
        <v>1657</v>
      </c>
      <c r="C79" s="18">
        <f>(21.0/B79*100)</f>
        <v/>
      </c>
      <c r="D79" s="19" t="n">
        <v>1636</v>
      </c>
      <c r="E79" s="18" t="n">
        <v>468.79621063</v>
      </c>
      <c r="F79" s="20" t="n">
        <v>8.2850459</v>
      </c>
      <c r="G79" s="18" t="n">
        <v>492.72632698</v>
      </c>
      <c r="H79" s="20" t="n">
        <v>16.33421432</v>
      </c>
      <c r="I79" s="18" t="n">
        <v>453.04861483</v>
      </c>
      <c r="J79" s="20" t="n">
        <v>28.04079161</v>
      </c>
      <c r="K79" s="18" t="n">
        <v>505.21611782</v>
      </c>
      <c r="L79" s="20" t="n">
        <v>20.74096469</v>
      </c>
      <c r="M79" s="18" t="s">
        <v>404</v>
      </c>
      <c r="N79" s="20" t="s">
        <v>404</v>
      </c>
      <c r="O79" s="18" t="s">
        <v>404</v>
      </c>
      <c r="P79" s="20" t="s">
        <v>404</v>
      </c>
      <c r="Q79" s="18" t="s">
        <v>404</v>
      </c>
      <c r="R79" s="20" t="s">
        <v>404</v>
      </c>
      <c r="S79" s="18" t="n">
        <v>477.01540934</v>
      </c>
      <c r="T79" s="20" t="n">
        <v>47.32349333</v>
      </c>
    </row>
    <row r="80" spans="1:20">
      <c r="A80" s="15" t="s">
        <v>477</v>
      </c>
      <c r="B80" s="17" t="n">
        <v>7841</v>
      </c>
      <c r="C80" s="18">
        <f>(0.0/B80*100)</f>
        <v/>
      </c>
      <c r="D80" s="19" t="n">
        <v>7841</v>
      </c>
      <c r="E80" s="18" t="n">
        <v>430.08131316</v>
      </c>
      <c r="F80" s="20" t="n">
        <v>4.1894619</v>
      </c>
      <c r="G80" s="18" t="n">
        <v>417.10618987</v>
      </c>
      <c r="H80" s="20" t="n">
        <v>8.22097978</v>
      </c>
      <c r="I80" s="18" t="n">
        <v>422.17472716</v>
      </c>
      <c r="J80" s="20" t="n">
        <v>22.78952801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429.46020428</v>
      </c>
      <c r="F81" s="20" t="n">
        <v>3.79347974</v>
      </c>
      <c r="G81" s="18" t="n">
        <v>456.2377571</v>
      </c>
      <c r="H81" s="20" t="n">
        <v>11.76056332</v>
      </c>
      <c r="I81" s="18" t="n">
        <v>425.27198577</v>
      </c>
      <c r="J81" s="20" t="n">
        <v>14.56723905</v>
      </c>
      <c r="K81" s="18" t="n">
        <v>505.675185</v>
      </c>
      <c r="L81" s="20" t="n">
        <v>7.77493105</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694</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501.61174848</v>
      </c>
      <c r="F7" s="20" t="n">
        <v>2.349659</v>
      </c>
      <c r="G7" s="18" t="n">
        <v>512.1956921</v>
      </c>
      <c r="H7" s="20" t="n">
        <v>5.07471148</v>
      </c>
      <c r="I7" s="18" t="n">
        <v>513.47557554</v>
      </c>
      <c r="J7" s="20" t="n">
        <v>8.18755007</v>
      </c>
      <c r="K7" s="18" t="n">
        <v>497.83226861</v>
      </c>
      <c r="L7" s="20" t="n">
        <v>6.91629804</v>
      </c>
      <c r="M7" s="18" t="s">
        <v>404</v>
      </c>
      <c r="N7" s="20" t="s">
        <v>404</v>
      </c>
      <c r="O7" s="18" t="s">
        <v>404</v>
      </c>
      <c r="P7" s="20" t="s">
        <v>404</v>
      </c>
      <c r="Q7" s="18" t="s">
        <v>404</v>
      </c>
      <c r="R7" s="20" t="s">
        <v>404</v>
      </c>
      <c r="S7" s="18" t="n">
        <v>499.93798844</v>
      </c>
      <c r="T7" s="20" t="n">
        <v>22.9990329</v>
      </c>
    </row>
    <row r="8" spans="1:20">
      <c r="A8" s="15" t="s">
        <v>405</v>
      </c>
      <c r="B8" s="17" t="n">
        <v>7007</v>
      </c>
      <c r="C8" s="18">
        <f>(0.0/B8*100)</f>
        <v/>
      </c>
      <c r="D8" s="19" t="n">
        <v>7007</v>
      </c>
      <c r="E8" s="18" t="n">
        <v>483.28588896</v>
      </c>
      <c r="F8" s="20" t="n">
        <v>6.01988185</v>
      </c>
      <c r="G8" s="18" t="n">
        <v>485.3235481</v>
      </c>
      <c r="H8" s="20" t="n">
        <v>9.62423849</v>
      </c>
      <c r="I8" s="18" t="n">
        <v>472.89919252</v>
      </c>
      <c r="J8" s="20" t="n">
        <v>18.97243274</v>
      </c>
      <c r="K8" s="18" t="n">
        <v>497.16772588</v>
      </c>
      <c r="L8" s="20" t="n">
        <v>12.15271652</v>
      </c>
      <c r="M8" s="18" t="s">
        <v>404</v>
      </c>
      <c r="N8" s="20" t="s">
        <v>404</v>
      </c>
      <c r="O8" s="18" t="s">
        <v>404</v>
      </c>
      <c r="P8" s="20" t="s">
        <v>404</v>
      </c>
      <c r="Q8" s="18" t="s">
        <v>404</v>
      </c>
      <c r="R8" s="20" t="s">
        <v>404</v>
      </c>
      <c r="S8" s="18" t="n">
        <v>472.45622781</v>
      </c>
      <c r="T8" s="20" t="n">
        <v>39.64828244</v>
      </c>
    </row>
    <row r="9" spans="1:20">
      <c r="A9" s="15" t="s">
        <v>406</v>
      </c>
      <c r="B9" s="17" t="n">
        <v>9651</v>
      </c>
      <c r="C9" s="18">
        <f>(200.0/B9*100)</f>
        <v/>
      </c>
      <c r="D9" s="19" t="n">
        <v>9451</v>
      </c>
      <c r="E9" s="18" t="n">
        <v>489.02264915</v>
      </c>
      <c r="F9" s="20" t="n">
        <v>5.23965508</v>
      </c>
      <c r="G9" s="18" t="n">
        <v>522.37366425</v>
      </c>
      <c r="H9" s="20" t="n">
        <v>6.31615845</v>
      </c>
      <c r="I9" s="18" t="n">
        <v>485.80759668</v>
      </c>
      <c r="J9" s="20" t="n">
        <v>11.94024301</v>
      </c>
      <c r="K9" s="18" t="n">
        <v>518.86390438</v>
      </c>
      <c r="L9" s="20" t="n">
        <v>17.22367668</v>
      </c>
      <c r="M9" s="18" t="s">
        <v>404</v>
      </c>
      <c r="N9" s="20" t="s">
        <v>404</v>
      </c>
      <c r="O9" s="18" t="s">
        <v>404</v>
      </c>
      <c r="P9" s="20" t="s">
        <v>404</v>
      </c>
      <c r="Q9" s="18" t="s">
        <v>404</v>
      </c>
      <c r="R9" s="20" t="s">
        <v>404</v>
      </c>
      <c r="S9" s="18" t="n">
        <v>487.81838701</v>
      </c>
      <c r="T9" s="20" t="n">
        <v>8.75231975</v>
      </c>
    </row>
    <row r="10" spans="1:20">
      <c r="A10" s="15" t="s">
        <v>407</v>
      </c>
      <c r="B10" s="17" t="n">
        <v>20058</v>
      </c>
      <c r="C10" s="18">
        <f>(3112.0/B10*100)</f>
        <v/>
      </c>
      <c r="D10" s="19" t="n">
        <v>16946</v>
      </c>
      <c r="E10" s="18" t="n">
        <v>526.50858695</v>
      </c>
      <c r="F10" s="20" t="n">
        <v>3.39797381</v>
      </c>
      <c r="G10" s="18" t="n">
        <v>526.48279367</v>
      </c>
      <c r="H10" s="20" t="n">
        <v>4.54324843</v>
      </c>
      <c r="I10" s="18" t="n">
        <v>534.38585833</v>
      </c>
      <c r="J10" s="20" t="n">
        <v>8.924031899999999</v>
      </c>
      <c r="K10" s="18" t="n">
        <v>528.38159217</v>
      </c>
      <c r="L10" s="20" t="n">
        <v>6.05715618</v>
      </c>
      <c r="M10" s="18" t="s">
        <v>404</v>
      </c>
      <c r="N10" s="20" t="s">
        <v>404</v>
      </c>
      <c r="O10" s="18" t="s">
        <v>404</v>
      </c>
      <c r="P10" s="20" t="s">
        <v>404</v>
      </c>
      <c r="Q10" s="18" t="s">
        <v>404</v>
      </c>
      <c r="R10" s="20" t="s">
        <v>404</v>
      </c>
      <c r="S10" s="18" t="n">
        <v>540.80696664</v>
      </c>
      <c r="T10" s="20" t="n">
        <v>15.51757658</v>
      </c>
    </row>
    <row r="11" spans="1:20">
      <c r="A11" s="15" t="s">
        <v>408</v>
      </c>
      <c r="B11" s="17" t="n">
        <v>7053</v>
      </c>
      <c r="C11" s="18">
        <f>(212.0/B11*100)</f>
        <v/>
      </c>
      <c r="D11" s="19" t="n">
        <v>6841</v>
      </c>
      <c r="E11" s="18" t="n">
        <v>464.21914502</v>
      </c>
      <c r="F11" s="20" t="n">
        <v>3.82677542</v>
      </c>
      <c r="G11" s="18" t="n">
        <v>503.39890759</v>
      </c>
      <c r="H11" s="20" t="n">
        <v>13.78300199</v>
      </c>
      <c r="I11" s="18" t="n">
        <v>447.89825138</v>
      </c>
      <c r="J11" s="20" t="n">
        <v>8.310449370000001</v>
      </c>
      <c r="K11" s="18" t="n">
        <v>431.39238644</v>
      </c>
      <c r="L11" s="20" t="n">
        <v>10.54855492</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480.89312245</v>
      </c>
      <c r="F12" s="20" t="n">
        <v>4.04767627</v>
      </c>
      <c r="G12" s="18" t="n">
        <v>499.5185988</v>
      </c>
      <c r="H12" s="20" t="n">
        <v>6.5615549</v>
      </c>
      <c r="I12" s="18" t="n">
        <v>501.52898902</v>
      </c>
      <c r="J12" s="20" t="n">
        <v>14.22729372</v>
      </c>
      <c r="K12" s="18" t="n">
        <v>460.09739735</v>
      </c>
      <c r="L12" s="20" t="n">
        <v>20.20719698</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496.00648855</v>
      </c>
      <c r="F13" s="20" t="n">
        <v>3.28089139</v>
      </c>
      <c r="G13" s="18" t="n">
        <v>499.22373929</v>
      </c>
      <c r="H13" s="20" t="n">
        <v>8.21538604</v>
      </c>
      <c r="I13" s="18" t="n">
        <v>507.64733869</v>
      </c>
      <c r="J13" s="20" t="n">
        <v>7.49901484</v>
      </c>
      <c r="K13" s="18" t="n">
        <v>505.56437195</v>
      </c>
      <c r="L13" s="20" t="n">
        <v>5.29914237</v>
      </c>
      <c r="M13" s="18" t="s">
        <v>404</v>
      </c>
      <c r="N13" s="20" t="s">
        <v>404</v>
      </c>
      <c r="O13" s="18" t="s">
        <v>404</v>
      </c>
      <c r="P13" s="20" t="s">
        <v>404</v>
      </c>
      <c r="Q13" s="18" t="s">
        <v>404</v>
      </c>
      <c r="R13" s="20" t="s">
        <v>404</v>
      </c>
      <c r="S13" s="18" t="n">
        <v>526.15544714</v>
      </c>
      <c r="T13" s="20" t="n">
        <v>9.356420740000001</v>
      </c>
    </row>
    <row r="14" spans="1:20">
      <c r="A14" s="15" t="s">
        <v>411</v>
      </c>
      <c r="B14" s="17" t="n">
        <v>5587</v>
      </c>
      <c r="C14" s="18">
        <f>(0.0/B14*100)</f>
        <v/>
      </c>
      <c r="D14" s="19" t="n">
        <v>5587</v>
      </c>
      <c r="E14" s="18" t="n">
        <v>520.07129537</v>
      </c>
      <c r="F14" s="20" t="n">
        <v>2.77004423</v>
      </c>
      <c r="G14" s="18" t="n">
        <v>518.9080080700001</v>
      </c>
      <c r="H14" s="20" t="n">
        <v>4.50132989</v>
      </c>
      <c r="I14" s="18" t="n">
        <v>520.38854328</v>
      </c>
      <c r="J14" s="20" t="n">
        <v>10.19539049</v>
      </c>
      <c r="K14" s="18" t="n">
        <v>530.37081083</v>
      </c>
      <c r="L14" s="20" t="n">
        <v>12.32035483</v>
      </c>
      <c r="M14" s="18" t="s">
        <v>404</v>
      </c>
      <c r="N14" s="20" t="s">
        <v>404</v>
      </c>
      <c r="O14" s="18" t="s">
        <v>404</v>
      </c>
      <c r="P14" s="20" t="s">
        <v>404</v>
      </c>
      <c r="Q14" s="18" t="s">
        <v>404</v>
      </c>
      <c r="R14" s="20" t="s">
        <v>404</v>
      </c>
      <c r="S14" s="18" t="n">
        <v>468.73025017</v>
      </c>
      <c r="T14" s="20" t="n">
        <v>29.64162864</v>
      </c>
    </row>
    <row r="15" spans="1:20">
      <c r="A15" s="15" t="s">
        <v>412</v>
      </c>
      <c r="B15" s="17" t="n">
        <v>5882</v>
      </c>
      <c r="C15" s="18">
        <f>(0.0/B15*100)</f>
        <v/>
      </c>
      <c r="D15" s="19" t="n">
        <v>5882</v>
      </c>
      <c r="E15" s="18" t="n">
        <v>527.6080630599999</v>
      </c>
      <c r="F15" s="20" t="n">
        <v>3.59956596</v>
      </c>
      <c r="G15" s="18" t="n">
        <v>525.20137076</v>
      </c>
      <c r="H15" s="20" t="n">
        <v>5.00948147</v>
      </c>
      <c r="I15" s="18" t="n">
        <v>521.25791344</v>
      </c>
      <c r="J15" s="20" t="n">
        <v>4.97813946</v>
      </c>
      <c r="K15" s="18" t="n">
        <v>536.99590598</v>
      </c>
      <c r="L15" s="20" t="n">
        <v>12.23100215</v>
      </c>
      <c r="M15" s="18" t="s">
        <v>404</v>
      </c>
      <c r="N15" s="20" t="s">
        <v>404</v>
      </c>
      <c r="O15" s="18" t="s">
        <v>404</v>
      </c>
      <c r="P15" s="20" t="s">
        <v>404</v>
      </c>
      <c r="Q15" s="18" t="s">
        <v>404</v>
      </c>
      <c r="R15" s="20" t="s">
        <v>404</v>
      </c>
      <c r="S15" s="18" t="n">
        <v>521.87965037</v>
      </c>
      <c r="T15" s="20" t="n">
        <v>13.92654211</v>
      </c>
    </row>
    <row r="16" spans="1:20">
      <c r="A16" s="15" t="s">
        <v>413</v>
      </c>
      <c r="B16" s="17" t="n">
        <v>6108</v>
      </c>
      <c r="C16" s="18">
        <f>(495.0/B16*100)</f>
        <v/>
      </c>
      <c r="D16" s="19" t="n">
        <v>5613</v>
      </c>
      <c r="E16" s="18" t="n">
        <v>491.11999687</v>
      </c>
      <c r="F16" s="20" t="n">
        <v>9.102457599999999</v>
      </c>
      <c r="G16" s="18" t="n">
        <v>518.49948418</v>
      </c>
      <c r="H16" s="20" t="n">
        <v>11.99440111</v>
      </c>
      <c r="I16" s="18" t="n">
        <v>499.53558009</v>
      </c>
      <c r="J16" s="20" t="n">
        <v>13.66942957</v>
      </c>
      <c r="K16" s="18" t="n">
        <v>511.14014262</v>
      </c>
      <c r="L16" s="20" t="n">
        <v>7.5763418</v>
      </c>
      <c r="M16" s="18" t="s">
        <v>404</v>
      </c>
      <c r="N16" s="20" t="s">
        <v>404</v>
      </c>
      <c r="O16" s="18" t="s">
        <v>404</v>
      </c>
      <c r="P16" s="20" t="s">
        <v>404</v>
      </c>
      <c r="Q16" s="18" t="s">
        <v>404</v>
      </c>
      <c r="R16" s="20" t="s">
        <v>404</v>
      </c>
      <c r="S16" s="18" t="n">
        <v>459.72117208</v>
      </c>
      <c r="T16" s="20" t="n">
        <v>34.19659201</v>
      </c>
    </row>
    <row r="17" spans="1:20">
      <c r="A17" s="15" t="s">
        <v>414</v>
      </c>
      <c r="B17" s="17" t="n">
        <v>6504</v>
      </c>
      <c r="C17" s="18">
        <f>(1325.0/B17*100)</f>
        <v/>
      </c>
      <c r="D17" s="19" t="n">
        <v>5179</v>
      </c>
      <c r="E17" s="18" t="n">
        <v>499.04320417</v>
      </c>
      <c r="F17" s="20" t="n">
        <v>6.97814455</v>
      </c>
      <c r="G17" s="18" t="n">
        <v>526.88026918</v>
      </c>
      <c r="H17" s="20" t="n">
        <v>8.238997530000001</v>
      </c>
      <c r="I17" s="18" t="n">
        <v>510.88036555</v>
      </c>
      <c r="J17" s="20" t="n">
        <v>16.11443555</v>
      </c>
      <c r="K17" s="18" t="n">
        <v>515.33448544</v>
      </c>
      <c r="L17" s="20" t="n">
        <v>11.54528942</v>
      </c>
      <c r="M17" s="18" t="s">
        <v>404</v>
      </c>
      <c r="N17" s="20" t="s">
        <v>404</v>
      </c>
      <c r="O17" s="18" t="s">
        <v>404</v>
      </c>
      <c r="P17" s="20" t="s">
        <v>404</v>
      </c>
      <c r="Q17" s="18" t="s">
        <v>404</v>
      </c>
      <c r="R17" s="20" t="s">
        <v>404</v>
      </c>
      <c r="S17" s="18" t="n">
        <v>548.6461032</v>
      </c>
      <c r="T17" s="20" t="n">
        <v>30.56351617</v>
      </c>
    </row>
    <row r="18" spans="1:20">
      <c r="A18" s="15" t="s">
        <v>415</v>
      </c>
      <c r="B18" s="17" t="n">
        <v>5532</v>
      </c>
      <c r="C18" s="18">
        <f>(0.0/B18*100)</f>
        <v/>
      </c>
      <c r="D18" s="19" t="n">
        <v>5532</v>
      </c>
      <c r="E18" s="18" t="n">
        <v>477.8481863</v>
      </c>
      <c r="F18" s="20" t="n">
        <v>7.38742819</v>
      </c>
      <c r="G18" s="18" t="n">
        <v>456.53127331</v>
      </c>
      <c r="H18" s="20" t="n">
        <v>13.10111345</v>
      </c>
      <c r="I18" s="18" t="n">
        <v>479.49154652</v>
      </c>
      <c r="J18" s="20" t="n">
        <v>8.507768629999999</v>
      </c>
      <c r="K18" s="18" t="n">
        <v>449.83304494</v>
      </c>
      <c r="L18" s="20" t="n">
        <v>11.33678442</v>
      </c>
      <c r="M18" s="18" t="s">
        <v>404</v>
      </c>
      <c r="N18" s="20" t="s">
        <v>404</v>
      </c>
      <c r="O18" s="18" t="s">
        <v>404</v>
      </c>
      <c r="P18" s="20" t="s">
        <v>404</v>
      </c>
      <c r="Q18" s="18" t="s">
        <v>404</v>
      </c>
      <c r="R18" s="20" t="s">
        <v>404</v>
      </c>
      <c r="S18" s="18" t="n">
        <v>447.59847112</v>
      </c>
      <c r="T18" s="20" t="n">
        <v>32.56864052</v>
      </c>
    </row>
    <row r="19" spans="1:20">
      <c r="A19" s="15" t="s">
        <v>416</v>
      </c>
      <c r="B19" s="17" t="n">
        <v>5658</v>
      </c>
      <c r="C19" s="18">
        <f>(327.0/B19*100)</f>
        <v/>
      </c>
      <c r="D19" s="19" t="n">
        <v>5331</v>
      </c>
      <c r="E19" s="18" t="n">
        <v>467.55540611</v>
      </c>
      <c r="F19" s="20" t="n">
        <v>7.16813922</v>
      </c>
      <c r="G19" s="18" t="n">
        <v>484.52663939</v>
      </c>
      <c r="H19" s="20" t="n">
        <v>6.92006294</v>
      </c>
      <c r="I19" s="18" t="n">
        <v>461.64607638</v>
      </c>
      <c r="J19" s="20" t="n">
        <v>12.77988945</v>
      </c>
      <c r="K19" s="18" t="n">
        <v>454.86204015</v>
      </c>
      <c r="L19" s="20" t="n">
        <v>16.69056938</v>
      </c>
      <c r="M19" s="18" t="s">
        <v>404</v>
      </c>
      <c r="N19" s="20" t="s">
        <v>404</v>
      </c>
      <c r="O19" s="18" t="s">
        <v>404</v>
      </c>
      <c r="P19" s="20" t="s">
        <v>404</v>
      </c>
      <c r="Q19" s="18" t="s">
        <v>404</v>
      </c>
      <c r="R19" s="20" t="s">
        <v>404</v>
      </c>
      <c r="S19" s="18" t="n">
        <v>474.34464448</v>
      </c>
      <c r="T19" s="20" t="n">
        <v>56.80440833</v>
      </c>
    </row>
    <row r="20" spans="1:20">
      <c r="A20" s="15" t="s">
        <v>417</v>
      </c>
      <c r="B20" s="17" t="n">
        <v>3371</v>
      </c>
      <c r="C20" s="18">
        <f>(24.0/B20*100)</f>
        <v/>
      </c>
      <c r="D20" s="19" t="n">
        <v>3347</v>
      </c>
      <c r="E20" s="18" t="n">
        <v>478.4810989</v>
      </c>
      <c r="F20" s="20" t="n">
        <v>2.24302233</v>
      </c>
      <c r="G20" s="18" t="n">
        <v>492.5976881</v>
      </c>
      <c r="H20" s="20" t="n">
        <v>3.69580335</v>
      </c>
      <c r="I20" s="18" t="n">
        <v>472.60681074</v>
      </c>
      <c r="J20" s="20" t="n">
        <v>6.31865304</v>
      </c>
      <c r="K20" s="18" t="n">
        <v>476.70925256</v>
      </c>
      <c r="L20" s="20" t="n">
        <v>11.93975373</v>
      </c>
      <c r="M20" s="18" t="s">
        <v>404</v>
      </c>
      <c r="N20" s="20" t="s">
        <v>404</v>
      </c>
      <c r="O20" s="18" t="s">
        <v>404</v>
      </c>
      <c r="P20" s="20" t="s">
        <v>404</v>
      </c>
      <c r="Q20" s="18" t="s">
        <v>404</v>
      </c>
      <c r="R20" s="20" t="s">
        <v>404</v>
      </c>
      <c r="S20" s="18" t="n">
        <v>516.46614779</v>
      </c>
      <c r="T20" s="20" t="n">
        <v>33.04340092</v>
      </c>
    </row>
    <row r="21" spans="1:20">
      <c r="A21" s="15" t="s">
        <v>418</v>
      </c>
      <c r="B21" s="17" t="n">
        <v>5741</v>
      </c>
      <c r="C21" s="18">
        <f>(0.0/B21*100)</f>
        <v/>
      </c>
      <c r="D21" s="19" t="n">
        <v>5741</v>
      </c>
      <c r="E21" s="18" t="n">
        <v>521.21641069</v>
      </c>
      <c r="F21" s="20" t="n">
        <v>3.64056557</v>
      </c>
      <c r="G21" s="18" t="n">
        <v>519.9074017</v>
      </c>
      <c r="H21" s="20" t="n">
        <v>4.45569537</v>
      </c>
      <c r="I21" s="18" t="n">
        <v>525.57189753</v>
      </c>
      <c r="J21" s="20" t="n">
        <v>6.3970543</v>
      </c>
      <c r="K21" s="18" t="n">
        <v>511.53940143</v>
      </c>
      <c r="L21" s="20" t="n">
        <v>7.28365803</v>
      </c>
      <c r="M21" s="18" t="s">
        <v>404</v>
      </c>
      <c r="N21" s="20" t="s">
        <v>404</v>
      </c>
      <c r="O21" s="18" t="s">
        <v>404</v>
      </c>
      <c r="P21" s="20" t="s">
        <v>404</v>
      </c>
      <c r="Q21" s="18" t="s">
        <v>404</v>
      </c>
      <c r="R21" s="20" t="s">
        <v>404</v>
      </c>
      <c r="S21" s="18" t="n">
        <v>540.24399535</v>
      </c>
      <c r="T21" s="20" t="n">
        <v>17.5326996</v>
      </c>
    </row>
    <row r="22" spans="1:20">
      <c r="A22" s="15" t="s">
        <v>419</v>
      </c>
      <c r="B22" s="17" t="n">
        <v>6598</v>
      </c>
      <c r="C22" s="18">
        <f>(0.0/B22*100)</f>
        <v/>
      </c>
      <c r="D22" s="19" t="n">
        <v>6598</v>
      </c>
      <c r="E22" s="18" t="n">
        <v>475.02535714</v>
      </c>
      <c r="F22" s="20" t="n">
        <v>5.52045493</v>
      </c>
      <c r="G22" s="18" t="n">
        <v>500.13476183</v>
      </c>
      <c r="H22" s="20" t="n">
        <v>18.06294473</v>
      </c>
      <c r="I22" s="18" t="n">
        <v>484.4057321</v>
      </c>
      <c r="J22" s="20" t="n">
        <v>24.39813391</v>
      </c>
      <c r="K22" s="18" t="n">
        <v>480.90470927</v>
      </c>
      <c r="L22" s="20" t="n">
        <v>20.0121434</v>
      </c>
      <c r="M22" s="18" t="s">
        <v>404</v>
      </c>
      <c r="N22" s="20" t="s">
        <v>404</v>
      </c>
      <c r="O22" s="18" t="s">
        <v>404</v>
      </c>
      <c r="P22" s="20" t="s">
        <v>404</v>
      </c>
      <c r="Q22" s="18" t="s">
        <v>404</v>
      </c>
      <c r="R22" s="20" t="s">
        <v>404</v>
      </c>
      <c r="S22" s="18" t="n">
        <v>545.7972157299999</v>
      </c>
      <c r="T22" s="20" t="n">
        <v>20.21495135</v>
      </c>
    </row>
    <row r="23" spans="1:20">
      <c r="A23" s="15" t="s">
        <v>420</v>
      </c>
      <c r="B23" s="17" t="n">
        <v>11583</v>
      </c>
      <c r="C23" s="18">
        <f>(3194.0/B23*100)</f>
        <v/>
      </c>
      <c r="D23" s="19" t="n">
        <v>8389</v>
      </c>
      <c r="E23" s="18" t="n">
        <v>491.88777898</v>
      </c>
      <c r="F23" s="20" t="n">
        <v>4.39992128</v>
      </c>
      <c r="G23" s="18" t="n">
        <v>488.63396571</v>
      </c>
      <c r="H23" s="20" t="n">
        <v>16.22809627</v>
      </c>
      <c r="I23" s="18" t="n">
        <v>486.46014339</v>
      </c>
      <c r="J23" s="20" t="n">
        <v>9.904031789999999</v>
      </c>
      <c r="K23" s="18" t="n">
        <v>477.45562379</v>
      </c>
      <c r="L23" s="20" t="n">
        <v>13.19195818</v>
      </c>
      <c r="M23" s="18" t="s">
        <v>404</v>
      </c>
      <c r="N23" s="20" t="s">
        <v>404</v>
      </c>
      <c r="O23" s="18" t="s">
        <v>404</v>
      </c>
      <c r="P23" s="20" t="s">
        <v>404</v>
      </c>
      <c r="Q23" s="18" t="s">
        <v>404</v>
      </c>
      <c r="R23" s="20" t="s">
        <v>404</v>
      </c>
      <c r="S23" s="18" t="n">
        <v>422.41926855</v>
      </c>
      <c r="T23" s="20" t="n">
        <v>14.4951703</v>
      </c>
    </row>
    <row r="24" spans="1:20">
      <c r="A24" s="15" t="s">
        <v>421</v>
      </c>
      <c r="B24" s="17" t="n">
        <v>6647</v>
      </c>
      <c r="C24" s="18">
        <f>(0.0/B24*100)</f>
        <v/>
      </c>
      <c r="D24" s="19" t="n">
        <v>6647</v>
      </c>
      <c r="E24" s="18" t="n">
        <v>516.1800818</v>
      </c>
      <c r="F24" s="20" t="n">
        <v>4.45821812</v>
      </c>
      <c r="G24" s="18" t="n">
        <v>527.02486391</v>
      </c>
      <c r="H24" s="20" t="n">
        <v>11.20847808</v>
      </c>
      <c r="I24" s="18" t="n">
        <v>507.72742847</v>
      </c>
      <c r="J24" s="20" t="n">
        <v>13.31661019</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517.98371519</v>
      </c>
      <c r="F25" s="20" t="n">
        <v>4.08080791</v>
      </c>
      <c r="G25" s="18" t="n">
        <v>511.57774224</v>
      </c>
      <c r="H25" s="20" t="n">
        <v>22.22228358</v>
      </c>
      <c r="I25" s="18" t="n">
        <v>515.10878466</v>
      </c>
      <c r="J25" s="20" t="n">
        <v>28.34554036</v>
      </c>
      <c r="K25" s="18" t="n">
        <v>507.70980786</v>
      </c>
      <c r="L25" s="20" t="n">
        <v>6.11664649</v>
      </c>
      <c r="M25" s="18" t="s">
        <v>404</v>
      </c>
      <c r="N25" s="20" t="s">
        <v>404</v>
      </c>
      <c r="O25" s="18" t="s">
        <v>404</v>
      </c>
      <c r="P25" s="20" t="s">
        <v>404</v>
      </c>
      <c r="Q25" s="18" t="s">
        <v>404</v>
      </c>
      <c r="R25" s="20" t="s">
        <v>404</v>
      </c>
      <c r="S25" s="18" t="n">
        <v>519.70373436</v>
      </c>
      <c r="T25" s="20" t="n">
        <v>36.84918455</v>
      </c>
    </row>
    <row r="26" spans="1:20">
      <c r="A26" s="15" t="s">
        <v>423</v>
      </c>
      <c r="B26" s="17" t="n">
        <v>4869</v>
      </c>
      <c r="C26" s="18">
        <f>(11.0/B26*100)</f>
        <v/>
      </c>
      <c r="D26" s="19" t="n">
        <v>4858</v>
      </c>
      <c r="E26" s="18" t="n">
        <v>486.91228303</v>
      </c>
      <c r="F26" s="20" t="n">
        <v>2.14151464</v>
      </c>
      <c r="G26" s="18" t="n">
        <v>492.36644828</v>
      </c>
      <c r="H26" s="20" t="n">
        <v>4.62932851</v>
      </c>
      <c r="I26" s="18" t="n">
        <v>477.62649302</v>
      </c>
      <c r="J26" s="20" t="n">
        <v>29.32977392</v>
      </c>
      <c r="K26" s="18" t="n">
        <v>473.51818791</v>
      </c>
      <c r="L26" s="20" t="n">
        <v>11.12980717</v>
      </c>
      <c r="M26" s="18" t="s">
        <v>404</v>
      </c>
      <c r="N26" s="20" t="s">
        <v>404</v>
      </c>
      <c r="O26" s="18" t="s">
        <v>404</v>
      </c>
      <c r="P26" s="20" t="s">
        <v>404</v>
      </c>
      <c r="Q26" s="18" t="s">
        <v>404</v>
      </c>
      <c r="R26" s="20" t="s">
        <v>404</v>
      </c>
      <c r="S26" s="18" t="n">
        <v>503.05172987</v>
      </c>
      <c r="T26" s="20" t="n">
        <v>18.22089155</v>
      </c>
    </row>
    <row r="27" spans="1:20">
      <c r="A27" s="15" t="s">
        <v>424</v>
      </c>
      <c r="B27" s="17" t="n">
        <v>5299</v>
      </c>
      <c r="C27" s="18">
        <f>(0.0/B27*100)</f>
        <v/>
      </c>
      <c r="D27" s="19" t="n">
        <v>5299</v>
      </c>
      <c r="E27" s="18" t="n">
        <v>484.22776744</v>
      </c>
      <c r="F27" s="20" t="n">
        <v>2.51766945</v>
      </c>
      <c r="G27" s="18" t="n">
        <v>481.29262954</v>
      </c>
      <c r="H27" s="20" t="n">
        <v>2.87244509</v>
      </c>
      <c r="I27" s="18" t="n">
        <v>485.23933764</v>
      </c>
      <c r="J27" s="20" t="n">
        <v>3.14855002</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427.87769147</v>
      </c>
      <c r="F28" s="20" t="n">
        <v>3.71493676</v>
      </c>
      <c r="G28" s="18" t="n">
        <v>438.91681776</v>
      </c>
      <c r="H28" s="20" t="n">
        <v>10.7710441</v>
      </c>
      <c r="I28" s="18" t="n">
        <v>396.56978725</v>
      </c>
      <c r="J28" s="20" t="n">
        <v>7.66215955</v>
      </c>
      <c r="K28" s="18" t="n">
        <v>419.23399559</v>
      </c>
      <c r="L28" s="20" t="n">
        <v>7.07069488</v>
      </c>
      <c r="M28" s="18" t="s">
        <v>404</v>
      </c>
      <c r="N28" s="20" t="s">
        <v>404</v>
      </c>
      <c r="O28" s="18" t="s">
        <v>404</v>
      </c>
      <c r="P28" s="20" t="s">
        <v>404</v>
      </c>
      <c r="Q28" s="18" t="s">
        <v>404</v>
      </c>
      <c r="R28" s="20" t="s">
        <v>404</v>
      </c>
      <c r="S28" s="18" t="n">
        <v>416.83167662</v>
      </c>
      <c r="T28" s="20" t="n">
        <v>12.12851953</v>
      </c>
    </row>
    <row r="29" spans="1:20">
      <c r="A29" s="15" t="s">
        <v>426</v>
      </c>
      <c r="B29" s="17" t="n">
        <v>5385</v>
      </c>
      <c r="C29" s="18">
        <f>(1123.0/B29*100)</f>
        <v/>
      </c>
      <c r="D29" s="19" t="n">
        <v>4262</v>
      </c>
      <c r="E29" s="18" t="n">
        <v>499.01049726</v>
      </c>
      <c r="F29" s="20" t="n">
        <v>7.48819409</v>
      </c>
      <c r="G29" s="18" t="n">
        <v>524.92878496</v>
      </c>
      <c r="H29" s="20" t="n">
        <v>16.08025241</v>
      </c>
      <c r="I29" s="18" t="n">
        <v>485.9326515</v>
      </c>
      <c r="J29" s="20" t="n">
        <v>52.9311744</v>
      </c>
      <c r="K29" s="18" t="n">
        <v>497.94391089</v>
      </c>
      <c r="L29" s="20" t="n">
        <v>11.01076431</v>
      </c>
      <c r="M29" s="18" t="s">
        <v>404</v>
      </c>
      <c r="N29" s="20" t="s">
        <v>404</v>
      </c>
      <c r="O29" s="18" t="s">
        <v>404</v>
      </c>
      <c r="P29" s="20" t="s">
        <v>404</v>
      </c>
      <c r="Q29" s="18" t="s">
        <v>404</v>
      </c>
      <c r="R29" s="20" t="s">
        <v>404</v>
      </c>
      <c r="S29" s="18" t="n">
        <v>534.00056863</v>
      </c>
      <c r="T29" s="20" t="n">
        <v>9.573672820000001</v>
      </c>
    </row>
    <row r="30" spans="1:20">
      <c r="A30" s="15" t="s">
        <v>427</v>
      </c>
      <c r="B30" s="17" t="n">
        <v>4520</v>
      </c>
      <c r="C30" s="18">
        <f>(1076.0/B30*100)</f>
        <v/>
      </c>
      <c r="D30" s="19" t="n">
        <v>3444</v>
      </c>
      <c r="E30" s="18" t="n">
        <v>508.48033962</v>
      </c>
      <c r="F30" s="20" t="n">
        <v>3.42504552</v>
      </c>
      <c r="G30" s="18" t="n">
        <v>524.58228439</v>
      </c>
      <c r="H30" s="20" t="n">
        <v>13.37005794</v>
      </c>
      <c r="I30" s="18" t="n">
        <v>517.58603564</v>
      </c>
      <c r="J30" s="20" t="n">
        <v>17.75571914</v>
      </c>
      <c r="K30" s="18" t="n">
        <v>503.10657357</v>
      </c>
      <c r="L30" s="20" t="n">
        <v>28.40532272</v>
      </c>
      <c r="M30" s="18" t="s">
        <v>404</v>
      </c>
      <c r="N30" s="20" t="s">
        <v>404</v>
      </c>
      <c r="O30" s="18" t="s">
        <v>404</v>
      </c>
      <c r="P30" s="20" t="s">
        <v>404</v>
      </c>
      <c r="Q30" s="18" t="s">
        <v>404</v>
      </c>
      <c r="R30" s="20" t="s">
        <v>404</v>
      </c>
      <c r="S30" s="18" t="n">
        <v>483.39254025</v>
      </c>
      <c r="T30" s="20" t="n">
        <v>5.78394609</v>
      </c>
    </row>
    <row r="31" spans="1:20">
      <c r="A31" s="15" t="s">
        <v>428</v>
      </c>
      <c r="B31" s="17" t="n">
        <v>5456</v>
      </c>
      <c r="C31" s="18">
        <f>(502.0/B31*100)</f>
        <v/>
      </c>
      <c r="D31" s="19" t="n">
        <v>4954</v>
      </c>
      <c r="E31" s="18" t="n">
        <v>514.93335373</v>
      </c>
      <c r="F31" s="20" t="n">
        <v>3.44843058</v>
      </c>
      <c r="G31" s="18" t="n">
        <v>513.46770005</v>
      </c>
      <c r="H31" s="20" t="n">
        <v>8.12081555</v>
      </c>
      <c r="I31" s="18" t="n">
        <v>512.69526441</v>
      </c>
      <c r="J31" s="20" t="n">
        <v>6.48008841</v>
      </c>
      <c r="K31" s="18" t="n">
        <v>508.32971128</v>
      </c>
      <c r="L31" s="20" t="n">
        <v>8.964380220000001</v>
      </c>
      <c r="M31" s="18" t="s">
        <v>404</v>
      </c>
      <c r="N31" s="20" t="s">
        <v>404</v>
      </c>
      <c r="O31" s="18" t="s">
        <v>404</v>
      </c>
      <c r="P31" s="20" t="s">
        <v>404</v>
      </c>
      <c r="Q31" s="18" t="s">
        <v>404</v>
      </c>
      <c r="R31" s="20" t="s">
        <v>404</v>
      </c>
      <c r="S31" s="18" t="n">
        <v>497.63187103</v>
      </c>
      <c r="T31" s="20" t="n">
        <v>15.31868506</v>
      </c>
    </row>
    <row r="32" spans="1:20">
      <c r="A32" s="15" t="s">
        <v>429</v>
      </c>
      <c r="B32" s="17" t="n">
        <v>4478</v>
      </c>
      <c r="C32" s="18">
        <f>(0.0/B32*100)</f>
        <v/>
      </c>
      <c r="D32" s="19" t="n">
        <v>4478</v>
      </c>
      <c r="E32" s="18" t="n">
        <v>504.24023845</v>
      </c>
      <c r="F32" s="20" t="n">
        <v>4.32457733</v>
      </c>
      <c r="G32" s="18" t="n">
        <v>508.77658179</v>
      </c>
      <c r="H32" s="20" t="n">
        <v>5.35683269</v>
      </c>
      <c r="I32" s="18" t="n">
        <v>502.86997571</v>
      </c>
      <c r="J32" s="20" t="n">
        <v>5.4790767</v>
      </c>
      <c r="K32" s="18" t="n">
        <v>538.03708553</v>
      </c>
      <c r="L32" s="20" t="n">
        <v>11.06818337</v>
      </c>
      <c r="M32" s="18" t="s">
        <v>404</v>
      </c>
      <c r="N32" s="20" t="s">
        <v>404</v>
      </c>
      <c r="O32" s="18" t="s">
        <v>404</v>
      </c>
      <c r="P32" s="20" t="s">
        <v>404</v>
      </c>
      <c r="Q32" s="18" t="s">
        <v>404</v>
      </c>
      <c r="R32" s="20" t="s">
        <v>404</v>
      </c>
      <c r="S32" s="18" t="n">
        <v>481.98529505</v>
      </c>
      <c r="T32" s="20" t="n">
        <v>11.37433732</v>
      </c>
    </row>
    <row r="33" spans="1:20">
      <c r="A33" s="15" t="s">
        <v>430</v>
      </c>
      <c r="B33" s="17" t="n">
        <v>7325</v>
      </c>
      <c r="C33" s="18">
        <f>(29.0/B33*100)</f>
        <v/>
      </c>
      <c r="D33" s="19" t="n">
        <v>7296</v>
      </c>
      <c r="E33" s="18" t="n">
        <v>496.53236109</v>
      </c>
      <c r="F33" s="20" t="n">
        <v>4.53129441</v>
      </c>
      <c r="G33" s="18" t="n">
        <v>511.58160606</v>
      </c>
      <c r="H33" s="20" t="n">
        <v>7.23108428</v>
      </c>
      <c r="I33" s="18" t="n">
        <v>491.44906529</v>
      </c>
      <c r="J33" s="20" t="n">
        <v>5.8288983</v>
      </c>
      <c r="K33" s="18" t="n">
        <v>481.00745143</v>
      </c>
      <c r="L33" s="20" t="n">
        <v>7.89786077</v>
      </c>
      <c r="M33" s="18" t="s">
        <v>404</v>
      </c>
      <c r="N33" s="20" t="s">
        <v>404</v>
      </c>
      <c r="O33" s="18" t="s">
        <v>404</v>
      </c>
      <c r="P33" s="20" t="s">
        <v>404</v>
      </c>
      <c r="Q33" s="18" t="s">
        <v>404</v>
      </c>
      <c r="R33" s="20" t="s">
        <v>404</v>
      </c>
      <c r="S33" s="18" t="n">
        <v>481.7526209</v>
      </c>
      <c r="T33" s="20" t="n">
        <v>28.66929274</v>
      </c>
    </row>
    <row r="34" spans="1:20">
      <c r="A34" s="15" t="s">
        <v>431</v>
      </c>
      <c r="B34" s="17" t="n">
        <v>6350</v>
      </c>
      <c r="C34" s="18">
        <f>(0.0/B34*100)</f>
        <v/>
      </c>
      <c r="D34" s="19" t="n">
        <v>6350</v>
      </c>
      <c r="E34" s="18" t="n">
        <v>450.79996327</v>
      </c>
      <c r="F34" s="20" t="n">
        <v>4.55923853</v>
      </c>
      <c r="G34" s="18" t="n">
        <v>456.22226228</v>
      </c>
      <c r="H34" s="20" t="n">
        <v>11.14682705</v>
      </c>
      <c r="I34" s="18" t="n">
        <v>452.12087963</v>
      </c>
      <c r="J34" s="20" t="n">
        <v>21.78399426</v>
      </c>
      <c r="K34" s="18" t="n">
        <v>465.73385919</v>
      </c>
      <c r="L34" s="20" t="n">
        <v>23.50523611</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503.38751304</v>
      </c>
      <c r="F35" s="20" t="n">
        <v>2.28212568</v>
      </c>
      <c r="G35" s="18" t="n">
        <v>514.6235708299999</v>
      </c>
      <c r="H35" s="20" t="n">
        <v>2.05379014</v>
      </c>
      <c r="I35" s="18" t="n">
        <v>505.89549743</v>
      </c>
      <c r="J35" s="20" t="n">
        <v>4.31985748</v>
      </c>
      <c r="K35" s="18" t="n">
        <v>472.78104057</v>
      </c>
      <c r="L35" s="20" t="n">
        <v>6.01488055</v>
      </c>
      <c r="M35" s="18" t="s">
        <v>404</v>
      </c>
      <c r="N35" s="20" t="s">
        <v>404</v>
      </c>
      <c r="O35" s="18" t="s">
        <v>404</v>
      </c>
      <c r="P35" s="20" t="s">
        <v>404</v>
      </c>
      <c r="Q35" s="18" t="s">
        <v>404</v>
      </c>
      <c r="R35" s="20" t="s">
        <v>404</v>
      </c>
      <c r="S35" s="18" t="n">
        <v>423.59038808</v>
      </c>
      <c r="T35" s="20" t="n">
        <v>14.21818636</v>
      </c>
    </row>
    <row r="36" spans="1:20">
      <c r="A36" s="15" t="s">
        <v>433</v>
      </c>
      <c r="B36" s="17" t="n">
        <v>6736</v>
      </c>
      <c r="C36" s="18">
        <f>(10.0/B36*100)</f>
        <v/>
      </c>
      <c r="D36" s="19" t="n">
        <v>6726</v>
      </c>
      <c r="E36" s="18" t="n">
        <v>498.96748777</v>
      </c>
      <c r="F36" s="20" t="n">
        <v>3.37299995</v>
      </c>
      <c r="G36" s="18" t="n">
        <v>498.46036978</v>
      </c>
      <c r="H36" s="20" t="n">
        <v>6.53866797</v>
      </c>
      <c r="I36" s="18" t="n">
        <v>478.34870344</v>
      </c>
      <c r="J36" s="20" t="n">
        <v>5.86695795</v>
      </c>
      <c r="K36" s="18" t="n">
        <v>496.83030538</v>
      </c>
      <c r="L36" s="20" t="n">
        <v>9.00687621</v>
      </c>
      <c r="M36" s="18" t="s">
        <v>404</v>
      </c>
      <c r="N36" s="20" t="s">
        <v>404</v>
      </c>
      <c r="O36" s="18" t="s">
        <v>404</v>
      </c>
      <c r="P36" s="20" t="s">
        <v>404</v>
      </c>
      <c r="Q36" s="18" t="s">
        <v>404</v>
      </c>
      <c r="R36" s="20" t="s">
        <v>404</v>
      </c>
      <c r="S36" s="18" t="n">
        <v>519.19473456</v>
      </c>
      <c r="T36" s="20" t="n">
        <v>17.66198492</v>
      </c>
    </row>
    <row r="37" spans="1:20">
      <c r="A37" s="15" t="s">
        <v>434</v>
      </c>
      <c r="B37" s="17" t="n">
        <v>5458</v>
      </c>
      <c r="C37" s="18">
        <f>(0.0/B37*100)</f>
        <v/>
      </c>
      <c r="D37" s="19" t="n">
        <v>5458</v>
      </c>
      <c r="E37" s="18" t="n">
        <v>498.4427177</v>
      </c>
      <c r="F37" s="20" t="n">
        <v>3.73333472</v>
      </c>
      <c r="G37" s="18" t="n">
        <v>508.73098298</v>
      </c>
      <c r="H37" s="20" t="n">
        <v>8.600745</v>
      </c>
      <c r="I37" s="18" t="n">
        <v>496.11707565</v>
      </c>
      <c r="J37" s="20" t="n">
        <v>9.459984309999999</v>
      </c>
      <c r="K37" s="18" t="n">
        <v>487.74794324</v>
      </c>
      <c r="L37" s="20" t="n">
        <v>4.79926794</v>
      </c>
      <c r="M37" s="18" t="s">
        <v>404</v>
      </c>
      <c r="N37" s="20" t="s">
        <v>404</v>
      </c>
      <c r="O37" s="18" t="s">
        <v>404</v>
      </c>
      <c r="P37" s="20" t="s">
        <v>404</v>
      </c>
      <c r="Q37" s="18" t="s">
        <v>404</v>
      </c>
      <c r="R37" s="20" t="s">
        <v>404</v>
      </c>
      <c r="S37" s="18" t="n">
        <v>497.51036596</v>
      </c>
      <c r="T37" s="20" t="n">
        <v>41.76988742</v>
      </c>
    </row>
    <row r="38" spans="1:20">
      <c r="A38" s="15" t="s">
        <v>435</v>
      </c>
      <c r="B38" s="17" t="n">
        <v>5860</v>
      </c>
      <c r="C38" s="18">
        <f>(268.0/B38*100)</f>
        <v/>
      </c>
      <c r="D38" s="19" t="n">
        <v>5592</v>
      </c>
      <c r="E38" s="18" t="n">
        <v>494.40838112</v>
      </c>
      <c r="F38" s="20" t="n">
        <v>6.07934119</v>
      </c>
      <c r="G38" s="18" t="n">
        <v>491.08925409</v>
      </c>
      <c r="H38" s="20" t="n">
        <v>8.54714356</v>
      </c>
      <c r="I38" s="18" t="n">
        <v>494.07557469</v>
      </c>
      <c r="J38" s="20" t="n">
        <v>11.83446273</v>
      </c>
      <c r="K38" s="18" t="n">
        <v>486.79952337</v>
      </c>
      <c r="L38" s="20" t="n">
        <v>11.49718334</v>
      </c>
      <c r="M38" s="18" t="s">
        <v>404</v>
      </c>
      <c r="N38" s="20" t="s">
        <v>404</v>
      </c>
      <c r="O38" s="18" t="s">
        <v>404</v>
      </c>
      <c r="P38" s="20" t="s">
        <v>404</v>
      </c>
      <c r="Q38" s="18" t="s">
        <v>404</v>
      </c>
      <c r="R38" s="20" t="s">
        <v>404</v>
      </c>
      <c r="S38" s="18" t="n">
        <v>480.59553589</v>
      </c>
      <c r="T38" s="20" t="n">
        <v>41.34571169</v>
      </c>
    </row>
    <row r="39" spans="1:20">
      <c r="A39" s="15" t="s">
        <v>436</v>
      </c>
      <c r="B39" s="17" t="n">
        <v>5895</v>
      </c>
      <c r="C39" s="18">
        <f>(0.0/B39*100)</f>
        <v/>
      </c>
      <c r="D39" s="19" t="n">
        <v>5895</v>
      </c>
      <c r="E39" s="18" t="n">
        <v>430.66005311</v>
      </c>
      <c r="F39" s="20" t="n">
        <v>5.50884715</v>
      </c>
      <c r="G39" s="18" t="n">
        <v>438.46200293</v>
      </c>
      <c r="H39" s="20" t="n">
        <v>10.94683125</v>
      </c>
      <c r="I39" s="18" t="n">
        <v>416.80892014</v>
      </c>
      <c r="J39" s="20" t="n">
        <v>9.20057079</v>
      </c>
      <c r="K39" s="18" t="n">
        <v>421.89435137</v>
      </c>
      <c r="L39" s="20" t="n">
        <v>27.03449617</v>
      </c>
      <c r="M39" s="18" t="s">
        <v>404</v>
      </c>
      <c r="N39" s="20" t="s">
        <v>404</v>
      </c>
      <c r="O39" s="18" t="s">
        <v>404</v>
      </c>
      <c r="P39" s="20" t="s">
        <v>404</v>
      </c>
      <c r="Q39" s="18" t="s">
        <v>404</v>
      </c>
      <c r="R39" s="20" t="s">
        <v>404</v>
      </c>
      <c r="S39" s="18" t="n">
        <v>351.337463</v>
      </c>
      <c r="T39" s="20" t="n">
        <v>15.35326527</v>
      </c>
    </row>
    <row r="40" spans="1:20">
      <c r="A40" s="15" t="s">
        <v>437</v>
      </c>
      <c r="B40" s="17" t="n">
        <v>14157</v>
      </c>
      <c r="C40" s="18">
        <f>(2978.0/B40*100)</f>
        <v/>
      </c>
      <c r="D40" s="19" t="n">
        <v>11179</v>
      </c>
      <c r="E40" s="18" t="n">
        <v>497.8725055</v>
      </c>
      <c r="F40" s="20" t="n">
        <v>3.7170606</v>
      </c>
      <c r="G40" s="18" t="n">
        <v>522.1117885899999</v>
      </c>
      <c r="H40" s="20" t="n">
        <v>10.27319809</v>
      </c>
      <c r="I40" s="18" t="n">
        <v>470.2138772</v>
      </c>
      <c r="J40" s="20" t="n">
        <v>7.92802405</v>
      </c>
      <c r="K40" s="18" t="n">
        <v>488.83509236</v>
      </c>
      <c r="L40" s="20" t="n">
        <v>7.04568652</v>
      </c>
      <c r="M40" s="18" t="s">
        <v>404</v>
      </c>
      <c r="N40" s="20" t="s">
        <v>404</v>
      </c>
      <c r="O40" s="18" t="s">
        <v>404</v>
      </c>
      <c r="P40" s="20" t="s">
        <v>404</v>
      </c>
      <c r="Q40" s="18" t="s">
        <v>404</v>
      </c>
      <c r="R40" s="20" t="s">
        <v>404</v>
      </c>
      <c r="S40" s="18" t="n">
        <v>474.53496051</v>
      </c>
      <c r="T40" s="20" t="n">
        <v>18.24198373</v>
      </c>
    </row>
    <row r="41" spans="1:20">
      <c r="A41" s="15" t="s">
        <v>438</v>
      </c>
      <c r="B41" s="17" t="n">
        <v>5712</v>
      </c>
      <c r="C41" s="18">
        <f>(99.0/B41*100)</f>
        <v/>
      </c>
      <c r="D41" s="19" t="n">
        <v>5613</v>
      </c>
      <c r="E41" s="18" t="n">
        <v>493.32599324</v>
      </c>
      <c r="F41" s="20" t="n">
        <v>4.23948103</v>
      </c>
      <c r="G41" s="18" t="n">
        <v>507.76360284</v>
      </c>
      <c r="H41" s="20" t="n">
        <v>8.23453185</v>
      </c>
      <c r="I41" s="18" t="n">
        <v>501.81424377</v>
      </c>
      <c r="J41" s="20" t="n">
        <v>48.37074719</v>
      </c>
      <c r="K41" s="18" t="n">
        <v>524.98944303</v>
      </c>
      <c r="L41" s="20" t="n">
        <v>17.401922</v>
      </c>
      <c r="M41" s="18" t="s">
        <v>404</v>
      </c>
      <c r="N41" s="20" t="s">
        <v>404</v>
      </c>
      <c r="O41" s="18" t="s">
        <v>404</v>
      </c>
      <c r="P41" s="20" t="s">
        <v>404</v>
      </c>
      <c r="Q41" s="18" t="s">
        <v>404</v>
      </c>
      <c r="R41" s="20" t="s">
        <v>404</v>
      </c>
      <c r="S41" s="18" t="n">
        <v>475.38121121</v>
      </c>
      <c r="T41" s="20" t="n">
        <v>15.35594928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403.99015321</v>
      </c>
      <c r="F44" s="20" t="n">
        <v>4.86869596</v>
      </c>
      <c r="G44" s="18" t="n">
        <v>409.34141415</v>
      </c>
      <c r="H44" s="20" t="n">
        <v>7.76857707</v>
      </c>
      <c r="I44" s="18" t="n">
        <v>403.05305008</v>
      </c>
      <c r="J44" s="20" t="n">
        <v>10.8348255</v>
      </c>
      <c r="K44" s="18" t="s">
        <v>404</v>
      </c>
      <c r="L44" s="20" t="s">
        <v>404</v>
      </c>
      <c r="M44" s="18" t="s">
        <v>404</v>
      </c>
      <c r="N44" s="20" t="s">
        <v>404</v>
      </c>
      <c r="O44" s="18" t="s">
        <v>404</v>
      </c>
      <c r="P44" s="20" t="s">
        <v>404</v>
      </c>
      <c r="Q44" s="18" t="s">
        <v>404</v>
      </c>
      <c r="R44" s="20" t="s">
        <v>404</v>
      </c>
      <c r="S44" s="18" t="n">
        <v>394.56178349</v>
      </c>
      <c r="T44" s="20" t="n">
        <v>14.42708093</v>
      </c>
    </row>
    <row r="45" spans="1:20">
      <c r="A45" s="15" t="s">
        <v>442</v>
      </c>
      <c r="B45" s="17" t="n">
        <v>5519</v>
      </c>
      <c r="C45" s="18">
        <f>(0.0/B45*100)</f>
        <v/>
      </c>
      <c r="D45" s="19" t="n">
        <v>5519</v>
      </c>
      <c r="E45" s="18" t="n">
        <v>347.74293968</v>
      </c>
      <c r="F45" s="20" t="n">
        <v>3.4903271</v>
      </c>
      <c r="G45" s="18" t="n">
        <v>355.23955032</v>
      </c>
      <c r="H45" s="20" t="n">
        <v>15.21009302</v>
      </c>
      <c r="I45" s="18" t="n">
        <v>355.87062624</v>
      </c>
      <c r="J45" s="20" t="n">
        <v>8.305782219999999</v>
      </c>
      <c r="K45" s="18" t="n">
        <v>323.75767894</v>
      </c>
      <c r="L45" s="20" t="n">
        <v>20.89250406</v>
      </c>
      <c r="M45" s="18" t="s">
        <v>404</v>
      </c>
      <c r="N45" s="20" t="s">
        <v>404</v>
      </c>
      <c r="O45" s="18" t="s">
        <v>404</v>
      </c>
      <c r="P45" s="20" t="s">
        <v>404</v>
      </c>
      <c r="Q45" s="18" t="s">
        <v>404</v>
      </c>
      <c r="R45" s="20" t="s">
        <v>404</v>
      </c>
      <c r="S45" s="18" t="n">
        <v>372.54848032</v>
      </c>
      <c r="T45" s="20" t="n">
        <v>18.1420033</v>
      </c>
    </row>
    <row r="46" spans="1:20">
      <c r="A46" s="15" t="s">
        <v>443</v>
      </c>
      <c r="B46" s="17" t="n">
        <v>23141</v>
      </c>
      <c r="C46" s="18">
        <f>(4196.0/B46*100)</f>
        <v/>
      </c>
      <c r="D46" s="19" t="n">
        <v>18945</v>
      </c>
      <c r="E46" s="18" t="n">
        <v>418.03411549</v>
      </c>
      <c r="F46" s="20" t="n">
        <v>4.73659045</v>
      </c>
      <c r="G46" s="18" t="n">
        <v>428.43553259</v>
      </c>
      <c r="H46" s="20" t="n">
        <v>10.82541525</v>
      </c>
      <c r="I46" s="18" t="n">
        <v>399.49151487</v>
      </c>
      <c r="J46" s="20" t="n">
        <v>4.5837963</v>
      </c>
      <c r="K46" s="18" t="n">
        <v>387.59125925</v>
      </c>
      <c r="L46" s="20" t="n">
        <v>8.860374029999999</v>
      </c>
      <c r="M46" s="18" t="s">
        <v>404</v>
      </c>
      <c r="N46" s="20" t="s">
        <v>404</v>
      </c>
      <c r="O46" s="18" t="s">
        <v>404</v>
      </c>
      <c r="P46" s="20" t="s">
        <v>404</v>
      </c>
      <c r="Q46" s="18" t="s">
        <v>404</v>
      </c>
      <c r="R46" s="20" t="s">
        <v>404</v>
      </c>
      <c r="S46" s="18" t="n">
        <v>369.39597173</v>
      </c>
      <c r="T46" s="20" t="n">
        <v>24.56259282</v>
      </c>
    </row>
    <row r="47" spans="1:20">
      <c r="A47" s="15" t="s">
        <v>444</v>
      </c>
      <c r="B47" s="17" t="n">
        <v>5928</v>
      </c>
      <c r="C47" s="18">
        <f>(0.0/B47*100)</f>
        <v/>
      </c>
      <c r="D47" s="19" t="n">
        <v>5928</v>
      </c>
      <c r="E47" s="18" t="n">
        <v>423.58433124</v>
      </c>
      <c r="F47" s="20" t="n">
        <v>7.6966064</v>
      </c>
      <c r="G47" s="18" t="n">
        <v>437.64135578</v>
      </c>
      <c r="H47" s="20" t="n">
        <v>11.94714345</v>
      </c>
      <c r="I47" s="18" t="n">
        <v>435.08994259</v>
      </c>
      <c r="J47" s="20" t="n">
        <v>27.8275245</v>
      </c>
      <c r="K47" s="18" t="n">
        <v>483.28816521</v>
      </c>
      <c r="L47" s="20" t="n">
        <v>17.80206156</v>
      </c>
      <c r="M47" s="18" t="s">
        <v>404</v>
      </c>
      <c r="N47" s="20" t="s">
        <v>404</v>
      </c>
      <c r="O47" s="18" t="s">
        <v>404</v>
      </c>
      <c r="P47" s="20" t="s">
        <v>404</v>
      </c>
      <c r="Q47" s="18" t="s">
        <v>404</v>
      </c>
      <c r="R47" s="20" t="s">
        <v>404</v>
      </c>
      <c r="S47" s="18" t="n">
        <v>394.35785781</v>
      </c>
      <c r="T47" s="20" t="n">
        <v>7.85386149</v>
      </c>
    </row>
    <row r="48" spans="1:20">
      <c r="A48" s="15" t="s">
        <v>445</v>
      </c>
      <c r="B48" s="17" t="n">
        <v>9841</v>
      </c>
      <c r="C48" s="18">
        <f>(40.0/B48*100)</f>
        <v/>
      </c>
      <c r="D48" s="19" t="n">
        <v>9801</v>
      </c>
      <c r="E48" s="18" t="n">
        <v>493.24618175</v>
      </c>
      <c r="F48" s="20" t="n">
        <v>5.99431919</v>
      </c>
      <c r="G48" s="18" t="n">
        <v>521.06905654</v>
      </c>
      <c r="H48" s="20" t="n">
        <v>16.27122646</v>
      </c>
      <c r="I48" s="18" t="n">
        <v>456.05768623</v>
      </c>
      <c r="J48" s="20" t="n">
        <v>29.57644503</v>
      </c>
      <c r="K48" s="18" t="n">
        <v>462.58628478</v>
      </c>
      <c r="L48" s="20" t="n">
        <v>40.34620614</v>
      </c>
      <c r="M48" s="18" t="s">
        <v>404</v>
      </c>
      <c r="N48" s="20" t="s">
        <v>404</v>
      </c>
      <c r="O48" s="18" t="s">
        <v>404</v>
      </c>
      <c r="P48" s="20" t="s">
        <v>404</v>
      </c>
      <c r="Q48" s="18" t="s">
        <v>404</v>
      </c>
      <c r="R48" s="20" t="s">
        <v>404</v>
      </c>
      <c r="S48" s="18" t="n">
        <v>550.62410542</v>
      </c>
      <c r="T48" s="20" t="n">
        <v>24.94735885</v>
      </c>
    </row>
    <row r="49" spans="1:20">
      <c r="A49" s="15" t="s">
        <v>446</v>
      </c>
      <c r="B49" s="17" t="n">
        <v>6349</v>
      </c>
      <c r="C49" s="18">
        <f>(52.0/B49*100)</f>
        <v/>
      </c>
      <c r="D49" s="19" t="n">
        <v>6297</v>
      </c>
      <c r="E49" s="18" t="n">
        <v>428.0243342</v>
      </c>
      <c r="F49" s="20" t="n">
        <v>4.81678036</v>
      </c>
      <c r="G49" s="18" t="n">
        <v>441.2542181</v>
      </c>
      <c r="H49" s="20" t="n">
        <v>10.336474</v>
      </c>
      <c r="I49" s="18" t="n">
        <v>415.90195792</v>
      </c>
      <c r="J49" s="20" t="n">
        <v>7.60749326</v>
      </c>
      <c r="K49" s="18" t="n">
        <v>412.79586784</v>
      </c>
      <c r="L49" s="20" t="n">
        <v>14.91190082</v>
      </c>
      <c r="M49" s="18" t="s">
        <v>404</v>
      </c>
      <c r="N49" s="20" t="s">
        <v>404</v>
      </c>
      <c r="O49" s="18" t="s">
        <v>404</v>
      </c>
      <c r="P49" s="20" t="s">
        <v>404</v>
      </c>
      <c r="Q49" s="18" t="s">
        <v>404</v>
      </c>
      <c r="R49" s="20" t="s">
        <v>404</v>
      </c>
      <c r="S49" s="18" t="n">
        <v>411.7832139</v>
      </c>
      <c r="T49" s="20" t="n">
        <v>17.77707975</v>
      </c>
    </row>
    <row r="50" spans="1:20">
      <c r="A50" s="15" t="s">
        <v>447</v>
      </c>
      <c r="B50" s="17" t="n">
        <v>11795</v>
      </c>
      <c r="C50" s="18">
        <f>(1031.0/B50*100)</f>
        <v/>
      </c>
      <c r="D50" s="19" t="n">
        <v>10764</v>
      </c>
      <c r="E50" s="18" t="n">
        <v>424.3109493</v>
      </c>
      <c r="F50" s="20" t="n">
        <v>4.9485161</v>
      </c>
      <c r="G50" s="18" t="n">
        <v>471.69787969</v>
      </c>
      <c r="H50" s="20" t="n">
        <v>12.7850954</v>
      </c>
      <c r="I50" s="18" t="n">
        <v>424.41401253</v>
      </c>
      <c r="J50" s="20" t="n">
        <v>7.89553691</v>
      </c>
      <c r="K50" s="18" t="n">
        <v>405.54326927</v>
      </c>
      <c r="L50" s="20" t="n">
        <v>13.37992554</v>
      </c>
      <c r="M50" s="18" t="s">
        <v>404</v>
      </c>
      <c r="N50" s="20" t="s">
        <v>404</v>
      </c>
      <c r="O50" s="18" t="s">
        <v>404</v>
      </c>
      <c r="P50" s="20" t="s">
        <v>404</v>
      </c>
      <c r="Q50" s="18" t="s">
        <v>404</v>
      </c>
      <c r="R50" s="20" t="s">
        <v>404</v>
      </c>
      <c r="S50" s="18" t="n">
        <v>450.65639678</v>
      </c>
      <c r="T50" s="20" t="n">
        <v>10.16945803</v>
      </c>
    </row>
    <row r="51" spans="1:20">
      <c r="A51" s="15" t="s">
        <v>448</v>
      </c>
      <c r="B51" s="17" t="n">
        <v>6866</v>
      </c>
      <c r="C51" s="18">
        <f>(0.0/B51*100)</f>
        <v/>
      </c>
      <c r="D51" s="19" t="n">
        <v>6866</v>
      </c>
      <c r="E51" s="18" t="n">
        <v>430.47101725</v>
      </c>
      <c r="F51" s="20" t="n">
        <v>4.29428573</v>
      </c>
      <c r="G51" s="18" t="n">
        <v>424.33222306</v>
      </c>
      <c r="H51" s="20" t="n">
        <v>9.515889169999999</v>
      </c>
      <c r="I51" s="18" t="n">
        <v>426.41716116</v>
      </c>
      <c r="J51" s="20" t="n">
        <v>8.23599913</v>
      </c>
      <c r="K51" s="18" t="n">
        <v>421.01881779</v>
      </c>
      <c r="L51" s="20" t="n">
        <v>8.33003991</v>
      </c>
      <c r="M51" s="18" t="s">
        <v>404</v>
      </c>
      <c r="N51" s="20" t="s">
        <v>404</v>
      </c>
      <c r="O51" s="18" t="s">
        <v>404</v>
      </c>
      <c r="P51" s="20" t="s">
        <v>404</v>
      </c>
      <c r="Q51" s="18" t="s">
        <v>404</v>
      </c>
      <c r="R51" s="20" t="s">
        <v>404</v>
      </c>
      <c r="S51" s="18" t="n">
        <v>407.05974594</v>
      </c>
      <c r="T51" s="20" t="n">
        <v>9.87131349</v>
      </c>
    </row>
    <row r="52" spans="1:20">
      <c r="A52" s="15" t="s">
        <v>449</v>
      </c>
      <c r="B52" s="17" t="n">
        <v>5809</v>
      </c>
      <c r="C52" s="18">
        <f>(0.0/B52*100)</f>
        <v/>
      </c>
      <c r="D52" s="19" t="n">
        <v>5809</v>
      </c>
      <c r="E52" s="18" t="n">
        <v>481.78041133</v>
      </c>
      <c r="F52" s="20" t="n">
        <v>4.47805235</v>
      </c>
      <c r="G52" s="18" t="n">
        <v>494.0864581</v>
      </c>
      <c r="H52" s="20" t="n">
        <v>7.7322782</v>
      </c>
      <c r="I52" s="18" t="n">
        <v>495.10770325</v>
      </c>
      <c r="J52" s="20" t="n">
        <v>20.44742254</v>
      </c>
      <c r="K52" s="18" t="n">
        <v>528.39652491</v>
      </c>
      <c r="L52" s="20" t="n">
        <v>24.5780814</v>
      </c>
      <c r="M52" s="18" t="s">
        <v>404</v>
      </c>
      <c r="N52" s="20" t="s">
        <v>404</v>
      </c>
      <c r="O52" s="18" t="s">
        <v>404</v>
      </c>
      <c r="P52" s="20" t="s">
        <v>404</v>
      </c>
      <c r="Q52" s="18" t="s">
        <v>404</v>
      </c>
      <c r="R52" s="20" t="s">
        <v>404</v>
      </c>
      <c r="S52" s="18" t="n">
        <v>469.34715816</v>
      </c>
      <c r="T52" s="20" t="n">
        <v>5.88140703</v>
      </c>
    </row>
    <row r="53" spans="1:20">
      <c r="A53" s="15" t="s">
        <v>450</v>
      </c>
      <c r="B53" s="17" t="n">
        <v>5571</v>
      </c>
      <c r="C53" s="18">
        <f>(0.0/B53*100)</f>
        <v/>
      </c>
      <c r="D53" s="19" t="n">
        <v>5571</v>
      </c>
      <c r="E53" s="18" t="n">
        <v>435.41903259</v>
      </c>
      <c r="F53" s="20" t="n">
        <v>2.2248552</v>
      </c>
      <c r="G53" s="18" t="n">
        <v>456.25437991</v>
      </c>
      <c r="H53" s="20" t="n">
        <v>4.35252658</v>
      </c>
      <c r="I53" s="18" t="n">
        <v>448.59046724</v>
      </c>
      <c r="J53" s="20" t="n">
        <v>3.57388954</v>
      </c>
      <c r="K53" s="18" t="n">
        <v>453.10362467</v>
      </c>
      <c r="L53" s="20" t="n">
        <v>5.01382565</v>
      </c>
      <c r="M53" s="18" t="s">
        <v>404</v>
      </c>
      <c r="N53" s="20" t="s">
        <v>404</v>
      </c>
      <c r="O53" s="18" t="s">
        <v>404</v>
      </c>
      <c r="P53" s="20" t="s">
        <v>404</v>
      </c>
      <c r="Q53" s="18" t="s">
        <v>404</v>
      </c>
      <c r="R53" s="20" t="s">
        <v>404</v>
      </c>
      <c r="S53" s="18" t="n">
        <v>450.8099977</v>
      </c>
      <c r="T53" s="20" t="n">
        <v>9.83409659</v>
      </c>
    </row>
    <row r="54" spans="1:20">
      <c r="A54" s="15" t="s">
        <v>451</v>
      </c>
      <c r="B54" s="17" t="n">
        <v>4740</v>
      </c>
      <c r="C54" s="18">
        <f>(199.0/B54*100)</f>
        <v/>
      </c>
      <c r="D54" s="19" t="n">
        <v>4541</v>
      </c>
      <c r="E54" s="18" t="n">
        <v>358.95177292</v>
      </c>
      <c r="F54" s="20" t="n">
        <v>4.51034157</v>
      </c>
      <c r="G54" s="18" t="n">
        <v>363.070722</v>
      </c>
      <c r="H54" s="20" t="n">
        <v>8.99625809</v>
      </c>
      <c r="I54" s="18" t="n">
        <v>345.6383345</v>
      </c>
      <c r="J54" s="20" t="n">
        <v>10.50005426</v>
      </c>
      <c r="K54" s="18" t="n">
        <v>350.18962508</v>
      </c>
      <c r="L54" s="20" t="n">
        <v>15.48165911</v>
      </c>
      <c r="M54" s="18" t="s">
        <v>404</v>
      </c>
      <c r="N54" s="20" t="s">
        <v>404</v>
      </c>
      <c r="O54" s="18" t="s">
        <v>404</v>
      </c>
      <c r="P54" s="20" t="s">
        <v>404</v>
      </c>
      <c r="Q54" s="18" t="s">
        <v>404</v>
      </c>
      <c r="R54" s="20" t="s">
        <v>404</v>
      </c>
      <c r="S54" s="18" t="n">
        <v>384.28905152</v>
      </c>
      <c r="T54" s="20" t="n">
        <v>10.1787815</v>
      </c>
    </row>
    <row r="55" spans="1:20">
      <c r="A55" s="15" t="s">
        <v>452</v>
      </c>
      <c r="B55" s="17" t="n">
        <v>5316</v>
      </c>
      <c r="C55" s="18">
        <f>(43.0/B55*100)</f>
        <v/>
      </c>
      <c r="D55" s="19" t="n">
        <v>5273</v>
      </c>
      <c r="E55" s="18" t="n">
        <v>400.44176324</v>
      </c>
      <c r="F55" s="20" t="n">
        <v>4.37706673</v>
      </c>
      <c r="G55" s="18" t="n">
        <v>385.95805219</v>
      </c>
      <c r="H55" s="20" t="n">
        <v>15.93434586</v>
      </c>
      <c r="I55" s="18" t="n">
        <v>400.1725629</v>
      </c>
      <c r="J55" s="20" t="n">
        <v>9.74623178</v>
      </c>
      <c r="K55" s="18" t="n">
        <v>391.7756671</v>
      </c>
      <c r="L55" s="20" t="n">
        <v>25.26966609</v>
      </c>
      <c r="M55" s="18" t="s">
        <v>404</v>
      </c>
      <c r="N55" s="20" t="s">
        <v>404</v>
      </c>
      <c r="O55" s="18" t="s">
        <v>404</v>
      </c>
      <c r="P55" s="20" t="s">
        <v>404</v>
      </c>
      <c r="Q55" s="18" t="n">
        <v>413.6588634</v>
      </c>
      <c r="R55" s="20" t="n">
        <v>5.84716265</v>
      </c>
      <c r="S55" s="18" t="n">
        <v>410.60045074</v>
      </c>
      <c r="T55" s="20" t="n">
        <v>8.861008869999999</v>
      </c>
    </row>
    <row r="56" spans="1:20">
      <c r="A56" s="15" t="s">
        <v>453</v>
      </c>
      <c r="B56" s="17" t="n">
        <v>5359</v>
      </c>
      <c r="C56" s="18">
        <f>(0.0/B56*100)</f>
        <v/>
      </c>
      <c r="D56" s="19" t="n">
        <v>5359</v>
      </c>
      <c r="E56" s="18" t="n">
        <v>523.7302437</v>
      </c>
      <c r="F56" s="20" t="n">
        <v>3.6401223</v>
      </c>
      <c r="G56" s="18" t="n">
        <v>536.1438573</v>
      </c>
      <c r="H56" s="20" t="n">
        <v>11.88974756</v>
      </c>
      <c r="I56" s="18" t="n">
        <v>540.31326631</v>
      </c>
      <c r="J56" s="20" t="n">
        <v>18.23694312</v>
      </c>
      <c r="K56" s="18" t="n">
        <v>531.02322</v>
      </c>
      <c r="L56" s="20" t="n">
        <v>19.17494347</v>
      </c>
      <c r="M56" s="18" t="s">
        <v>404</v>
      </c>
      <c r="N56" s="20" t="s">
        <v>404</v>
      </c>
      <c r="O56" s="18" t="s">
        <v>404</v>
      </c>
      <c r="P56" s="20" t="s">
        <v>404</v>
      </c>
      <c r="Q56" s="18" t="s">
        <v>404</v>
      </c>
      <c r="R56" s="20" t="s">
        <v>404</v>
      </c>
      <c r="S56" s="18" t="n">
        <v>521.8672741</v>
      </c>
      <c r="T56" s="20" t="n">
        <v>41.81270333</v>
      </c>
    </row>
    <row r="57" spans="1:20">
      <c r="A57" s="15" t="s">
        <v>454</v>
      </c>
      <c r="B57" s="17" t="n">
        <v>6513</v>
      </c>
      <c r="C57" s="18">
        <f>(0.0/B57*100)</f>
        <v/>
      </c>
      <c r="D57" s="19" t="n">
        <v>6513</v>
      </c>
      <c r="E57" s="18" t="n">
        <v>397.23302977</v>
      </c>
      <c r="F57" s="20" t="n">
        <v>3.03690271</v>
      </c>
      <c r="G57" s="18" t="n">
        <v>387.63884836</v>
      </c>
      <c r="H57" s="20" t="n">
        <v>18.4926087</v>
      </c>
      <c r="I57" s="18" t="n">
        <v>398.4112376</v>
      </c>
      <c r="J57" s="20" t="n">
        <v>10.46024487</v>
      </c>
      <c r="K57" s="18" t="n">
        <v>391.57306533</v>
      </c>
      <c r="L57" s="20" t="n">
        <v>16.31979807</v>
      </c>
      <c r="M57" s="18" t="s">
        <v>404</v>
      </c>
      <c r="N57" s="20" t="s">
        <v>404</v>
      </c>
      <c r="O57" s="18" t="s">
        <v>404</v>
      </c>
      <c r="P57" s="20" t="s">
        <v>404</v>
      </c>
      <c r="Q57" s="18" t="s">
        <v>404</v>
      </c>
      <c r="R57" s="20" t="s">
        <v>404</v>
      </c>
      <c r="S57" s="18" t="n">
        <v>436.52979278</v>
      </c>
      <c r="T57" s="20" t="n">
        <v>10.26059962</v>
      </c>
    </row>
    <row r="58" spans="1:20">
      <c r="A58" s="15" t="s">
        <v>455</v>
      </c>
      <c r="B58" s="17" t="n">
        <v>7267</v>
      </c>
      <c r="C58" s="18">
        <f>(0.0/B58*100)</f>
        <v/>
      </c>
      <c r="D58" s="19" t="n">
        <v>7267</v>
      </c>
      <c r="E58" s="18" t="n">
        <v>416.0971883</v>
      </c>
      <c r="F58" s="20" t="n">
        <v>3.95058495</v>
      </c>
      <c r="G58" s="18" t="n">
        <v>405.28111154</v>
      </c>
      <c r="H58" s="20" t="n">
        <v>11.58650389</v>
      </c>
      <c r="I58" s="18" t="n">
        <v>375.99496314</v>
      </c>
      <c r="J58" s="20" t="n">
        <v>8.33312008</v>
      </c>
      <c r="K58" s="18" t="n">
        <v>393.36479043</v>
      </c>
      <c r="L58" s="20" t="n">
        <v>22.31957889</v>
      </c>
      <c r="M58" s="18" t="s">
        <v>404</v>
      </c>
      <c r="N58" s="20" t="s">
        <v>404</v>
      </c>
      <c r="O58" s="18" t="s">
        <v>404</v>
      </c>
      <c r="P58" s="20" t="s">
        <v>404</v>
      </c>
      <c r="Q58" s="18" t="s">
        <v>404</v>
      </c>
      <c r="R58" s="20" t="s">
        <v>404</v>
      </c>
      <c r="S58" s="18" t="n">
        <v>409.21332569</v>
      </c>
      <c r="T58" s="20" t="n">
        <v>20.97302177</v>
      </c>
    </row>
    <row r="59" spans="1:20">
      <c r="A59" s="15" t="s">
        <v>456</v>
      </c>
      <c r="B59" s="17" t="n">
        <v>4826</v>
      </c>
      <c r="C59" s="18">
        <f>(0.0/B59*100)</f>
        <v/>
      </c>
      <c r="D59" s="19" t="n">
        <v>4826</v>
      </c>
      <c r="E59" s="18" t="n">
        <v>350.11328918</v>
      </c>
      <c r="F59" s="20" t="n">
        <v>2.04834214</v>
      </c>
      <c r="G59" s="18" t="n">
        <v>336.35900238</v>
      </c>
      <c r="H59" s="20" t="n">
        <v>4.63812458</v>
      </c>
      <c r="I59" s="18" t="n">
        <v>313.34014671</v>
      </c>
      <c r="J59" s="20" t="n">
        <v>4.81781896</v>
      </c>
      <c r="K59" s="18" t="n">
        <v>370.60127818</v>
      </c>
      <c r="L59" s="20" t="n">
        <v>5.66947932</v>
      </c>
      <c r="M59" s="18" t="s">
        <v>404</v>
      </c>
      <c r="N59" s="20" t="s">
        <v>404</v>
      </c>
      <c r="O59" s="18" t="s">
        <v>404</v>
      </c>
      <c r="P59" s="20" t="s">
        <v>404</v>
      </c>
      <c r="Q59" s="18" t="s">
        <v>404</v>
      </c>
      <c r="R59" s="20" t="s">
        <v>404</v>
      </c>
      <c r="S59" s="18" t="n">
        <v>335.79678453</v>
      </c>
      <c r="T59" s="20" t="n">
        <v>9.111519080000001</v>
      </c>
    </row>
    <row r="60" spans="1:20">
      <c r="A60" s="15" t="s">
        <v>457</v>
      </c>
      <c r="B60" s="17" t="n">
        <v>4546</v>
      </c>
      <c r="C60" s="18">
        <f>(0.0/B60*100)</f>
        <v/>
      </c>
      <c r="D60" s="19" t="n">
        <v>4546</v>
      </c>
      <c r="E60" s="18" t="n">
        <v>346.83659233</v>
      </c>
      <c r="F60" s="20" t="n">
        <v>6.65979106</v>
      </c>
      <c r="G60" s="18" t="n">
        <v>355.09572455</v>
      </c>
      <c r="H60" s="20" t="n">
        <v>14.90791934</v>
      </c>
      <c r="I60" s="18" t="n">
        <v>315.20237594</v>
      </c>
      <c r="J60" s="20" t="n">
        <v>18.03289876</v>
      </c>
      <c r="K60" s="18" t="n">
        <v>341.60460634</v>
      </c>
      <c r="L60" s="20" t="n">
        <v>14.73736326</v>
      </c>
      <c r="M60" s="18" t="s">
        <v>404</v>
      </c>
      <c r="N60" s="20" t="s">
        <v>404</v>
      </c>
      <c r="O60" s="18" t="s">
        <v>404</v>
      </c>
      <c r="P60" s="20" t="s">
        <v>404</v>
      </c>
      <c r="Q60" s="18" t="s">
        <v>404</v>
      </c>
      <c r="R60" s="20" t="s">
        <v>404</v>
      </c>
      <c r="S60" s="18" t="n">
        <v>361.61820152</v>
      </c>
      <c r="T60" s="20" t="n">
        <v>19.66222031</v>
      </c>
    </row>
    <row r="61" spans="1:20">
      <c r="A61" s="15" t="s">
        <v>458</v>
      </c>
      <c r="B61" s="17" t="n">
        <v>6525</v>
      </c>
      <c r="C61" s="18">
        <f>(0.0/B61*100)</f>
        <v/>
      </c>
      <c r="D61" s="19" t="n">
        <v>6525</v>
      </c>
      <c r="E61" s="18" t="n">
        <v>474.75896593</v>
      </c>
      <c r="F61" s="20" t="n">
        <v>3.101693</v>
      </c>
      <c r="G61" s="18" t="n">
        <v>477.22688836</v>
      </c>
      <c r="H61" s="20" t="n">
        <v>5.95354141</v>
      </c>
      <c r="I61" s="18" t="n">
        <v>438.76187438</v>
      </c>
      <c r="J61" s="20" t="n">
        <v>16.26769069</v>
      </c>
      <c r="K61" s="18" t="n">
        <v>434.00220113</v>
      </c>
      <c r="L61" s="20" t="n">
        <v>12.38502257</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508.75402684</v>
      </c>
      <c r="F62" s="20" t="n">
        <v>1.31515845</v>
      </c>
      <c r="G62" s="18" t="n">
        <v>520.25212676</v>
      </c>
      <c r="H62" s="20" t="n">
        <v>7.37313881</v>
      </c>
      <c r="I62" s="18" t="s">
        <v>404</v>
      </c>
      <c r="J62" s="20" t="s">
        <v>404</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348.08463946</v>
      </c>
      <c r="F63" s="20" t="n">
        <v>1.69997866</v>
      </c>
      <c r="G63" s="18" t="n">
        <v>366.82442365</v>
      </c>
      <c r="H63" s="20" t="n">
        <v>5.1590889</v>
      </c>
      <c r="I63" s="18" t="n">
        <v>386.48496236</v>
      </c>
      <c r="J63" s="20" t="n">
        <v>9.10819815</v>
      </c>
      <c r="K63" s="18" t="n">
        <v>307.57068465</v>
      </c>
      <c r="L63" s="20" t="n">
        <v>13.7258314</v>
      </c>
      <c r="M63" s="18" t="s">
        <v>404</v>
      </c>
      <c r="N63" s="20" t="s">
        <v>404</v>
      </c>
      <c r="O63" s="18" t="s">
        <v>404</v>
      </c>
      <c r="P63" s="20" t="s">
        <v>404</v>
      </c>
      <c r="Q63" s="18" t="s">
        <v>404</v>
      </c>
      <c r="R63" s="20" t="s">
        <v>404</v>
      </c>
      <c r="S63" s="18" t="n">
        <v>355.97200848</v>
      </c>
      <c r="T63" s="20" t="n">
        <v>4.34520979</v>
      </c>
    </row>
    <row r="64" spans="1:20">
      <c r="A64" s="15" t="s">
        <v>461</v>
      </c>
      <c r="B64" s="17" t="n">
        <v>3634</v>
      </c>
      <c r="C64" s="18">
        <f>(27.0/B64*100)</f>
        <v/>
      </c>
      <c r="D64" s="19" t="n">
        <v>3607</v>
      </c>
      <c r="E64" s="18" t="n">
        <v>445.72335096</v>
      </c>
      <c r="F64" s="20" t="n">
        <v>2.56883297</v>
      </c>
      <c r="G64" s="18" t="n">
        <v>442.1052043</v>
      </c>
      <c r="H64" s="20" t="n">
        <v>4.72614475</v>
      </c>
      <c r="I64" s="18" t="n">
        <v>430.20341127</v>
      </c>
      <c r="J64" s="20" t="n">
        <v>3.20257672</v>
      </c>
      <c r="K64" s="18" t="n">
        <v>504.03400054</v>
      </c>
      <c r="L64" s="20" t="n">
        <v>17.51075689</v>
      </c>
      <c r="M64" s="18" t="s">
        <v>404</v>
      </c>
      <c r="N64" s="20" t="s">
        <v>404</v>
      </c>
      <c r="O64" s="18" t="n">
        <v>481.51559366</v>
      </c>
      <c r="P64" s="20" t="n">
        <v>25.36878196</v>
      </c>
      <c r="Q64" s="18" t="s">
        <v>404</v>
      </c>
      <c r="R64" s="20" t="s">
        <v>404</v>
      </c>
      <c r="S64" s="18" t="n">
        <v>486.63264858</v>
      </c>
      <c r="T64" s="20" t="n">
        <v>5.75151163</v>
      </c>
    </row>
    <row r="65" spans="1:20">
      <c r="A65" s="15" t="s">
        <v>462</v>
      </c>
      <c r="B65" s="17" t="n">
        <v>5325</v>
      </c>
      <c r="C65" s="18">
        <f>(0.0/B65*100)</f>
        <v/>
      </c>
      <c r="D65" s="19" t="n">
        <v>5325</v>
      </c>
      <c r="E65" s="18" t="n">
        <v>416.54186857</v>
      </c>
      <c r="F65" s="20" t="n">
        <v>3.81326062</v>
      </c>
      <c r="G65" s="18" t="n">
        <v>420.26569248</v>
      </c>
      <c r="H65" s="20" t="n">
        <v>8.022674179999999</v>
      </c>
      <c r="I65" s="18" t="n">
        <v>400.12675075</v>
      </c>
      <c r="J65" s="20" t="n">
        <v>10.26376301</v>
      </c>
      <c r="K65" s="18" t="n">
        <v>393.657276</v>
      </c>
      <c r="L65" s="20" t="n">
        <v>11.34256323</v>
      </c>
      <c r="M65" s="18" t="s">
        <v>404</v>
      </c>
      <c r="N65" s="20" t="s">
        <v>404</v>
      </c>
      <c r="O65" s="18" t="s">
        <v>404</v>
      </c>
      <c r="P65" s="20" t="s">
        <v>404</v>
      </c>
      <c r="Q65" s="18" t="s">
        <v>404</v>
      </c>
      <c r="R65" s="20" t="s">
        <v>404</v>
      </c>
      <c r="S65" s="18" t="n">
        <v>465.3251</v>
      </c>
      <c r="T65" s="20" t="n">
        <v>47.35533624</v>
      </c>
    </row>
    <row r="66" spans="1:20">
      <c r="A66" s="15" t="s">
        <v>463</v>
      </c>
      <c r="B66" s="17" t="n">
        <v>5665</v>
      </c>
      <c r="C66" s="18">
        <f>(0.0/B66*100)</f>
        <v/>
      </c>
      <c r="D66" s="19" t="n">
        <v>5665</v>
      </c>
      <c r="E66" s="18" t="n">
        <v>420.50669592</v>
      </c>
      <c r="F66" s="20" t="n">
        <v>2.06513402</v>
      </c>
      <c r="G66" s="18" t="n">
        <v>441.21629718</v>
      </c>
      <c r="H66" s="20" t="n">
        <v>3.51192311</v>
      </c>
      <c r="I66" s="18" t="s">
        <v>404</v>
      </c>
      <c r="J66" s="20" t="s">
        <v>404</v>
      </c>
      <c r="K66" s="18" t="n">
        <v>446.61147442</v>
      </c>
      <c r="L66" s="20" t="n">
        <v>4.21434921</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398.76304392</v>
      </c>
      <c r="F67" s="20" t="n">
        <v>3.64674155</v>
      </c>
      <c r="G67" s="18" t="n">
        <v>434.75765696</v>
      </c>
      <c r="H67" s="20" t="n">
        <v>18.35982013</v>
      </c>
      <c r="I67" s="18" t="n">
        <v>386.33240156</v>
      </c>
      <c r="J67" s="20" t="n">
        <v>9.82044067</v>
      </c>
      <c r="K67" s="18" t="n">
        <v>390.94982582</v>
      </c>
      <c r="L67" s="20" t="n">
        <v>11.47247089</v>
      </c>
      <c r="M67" s="18" t="s">
        <v>404</v>
      </c>
      <c r="N67" s="20" t="s">
        <v>404</v>
      </c>
      <c r="O67" s="18" t="s">
        <v>404</v>
      </c>
      <c r="P67" s="20" t="s">
        <v>404</v>
      </c>
      <c r="Q67" s="18" t="s">
        <v>404</v>
      </c>
      <c r="R67" s="20" t="s">
        <v>404</v>
      </c>
      <c r="S67" s="18" t="n">
        <v>289.98052078</v>
      </c>
      <c r="T67" s="20" t="n">
        <v>21.56357807</v>
      </c>
    </row>
    <row r="68" spans="1:20">
      <c r="A68" s="15" t="s">
        <v>465</v>
      </c>
      <c r="B68" s="17" t="n">
        <v>12083</v>
      </c>
      <c r="C68" s="18">
        <f>(0.0/B68*100)</f>
        <v/>
      </c>
      <c r="D68" s="19" t="n">
        <v>12083</v>
      </c>
      <c r="E68" s="18" t="n">
        <v>397.56714784</v>
      </c>
      <c r="F68" s="20" t="n">
        <v>1.09060297</v>
      </c>
      <c r="G68" s="18" t="n">
        <v>419.59492102</v>
      </c>
      <c r="H68" s="20" t="n">
        <v>2.78408578</v>
      </c>
      <c r="I68" s="18" t="n">
        <v>375.48049773</v>
      </c>
      <c r="J68" s="20" t="n">
        <v>5.62419857</v>
      </c>
      <c r="K68" s="18" t="n">
        <v>444.39870745</v>
      </c>
      <c r="L68" s="20" t="n">
        <v>9.15569498</v>
      </c>
      <c r="M68" s="18" t="s">
        <v>404</v>
      </c>
      <c r="N68" s="20" t="s">
        <v>404</v>
      </c>
      <c r="O68" s="18" t="s">
        <v>404</v>
      </c>
      <c r="P68" s="20" t="s">
        <v>404</v>
      </c>
      <c r="Q68" s="18" t="s">
        <v>404</v>
      </c>
      <c r="R68" s="20" t="s">
        <v>404</v>
      </c>
      <c r="S68" s="18" t="n">
        <v>462.29644763</v>
      </c>
      <c r="T68" s="20" t="n">
        <v>7.30038374</v>
      </c>
    </row>
    <row r="69" spans="1:20">
      <c r="A69" s="15" t="s">
        <v>466</v>
      </c>
      <c r="B69" s="17" t="n">
        <v>4876</v>
      </c>
      <c r="C69" s="18">
        <f>(0.0/B69*100)</f>
        <v/>
      </c>
      <c r="D69" s="19" t="n">
        <v>4876</v>
      </c>
      <c r="E69" s="18" t="n">
        <v>435.8884009</v>
      </c>
      <c r="F69" s="20" t="n">
        <v>4.77864828</v>
      </c>
      <c r="G69" s="18" t="n">
        <v>429.23872097</v>
      </c>
      <c r="H69" s="20" t="n">
        <v>8.816357050000001</v>
      </c>
      <c r="I69" s="18" t="n">
        <v>428.40507672</v>
      </c>
      <c r="J69" s="20" t="n">
        <v>27.2485074</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494.84080844</v>
      </c>
      <c r="F70" s="20" t="n">
        <v>3.53784949</v>
      </c>
      <c r="G70" s="18" t="n">
        <v>493.69959285</v>
      </c>
      <c r="H70" s="20" t="n">
        <v>5.89581736</v>
      </c>
      <c r="I70" s="18" t="n">
        <v>501.20166857</v>
      </c>
      <c r="J70" s="20" t="n">
        <v>26.09481683</v>
      </c>
      <c r="K70" s="18" t="n">
        <v>477.78572367</v>
      </c>
      <c r="L70" s="20" t="n">
        <v>16.13237062</v>
      </c>
      <c r="M70" s="18" t="s">
        <v>404</v>
      </c>
      <c r="N70" s="20" t="s">
        <v>404</v>
      </c>
      <c r="O70" s="18" t="s">
        <v>404</v>
      </c>
      <c r="P70" s="20" t="s">
        <v>404</v>
      </c>
      <c r="Q70" s="18" t="s">
        <v>404</v>
      </c>
      <c r="R70" s="20" t="s">
        <v>404</v>
      </c>
      <c r="S70" s="18" t="n">
        <v>500.88299028</v>
      </c>
      <c r="T70" s="20" t="n">
        <v>10.19314755</v>
      </c>
    </row>
    <row r="71" spans="1:20">
      <c r="A71" s="15" t="s">
        <v>468</v>
      </c>
      <c r="B71" s="17" t="n">
        <v>6115</v>
      </c>
      <c r="C71" s="18">
        <f>(0.0/B71*100)</f>
        <v/>
      </c>
      <c r="D71" s="19" t="n">
        <v>6115</v>
      </c>
      <c r="E71" s="18" t="n">
        <v>536.07980318</v>
      </c>
      <c r="F71" s="20" t="n">
        <v>1.74574092</v>
      </c>
      <c r="G71" s="18" t="n">
        <v>527.83299199</v>
      </c>
      <c r="H71" s="20" t="n">
        <v>5.02276451</v>
      </c>
      <c r="I71" s="18" t="s">
        <v>404</v>
      </c>
      <c r="J71" s="20" t="s">
        <v>404</v>
      </c>
      <c r="K71" s="18" t="n">
        <v>513.41867789</v>
      </c>
      <c r="L71" s="20" t="n">
        <v>12.40862694</v>
      </c>
      <c r="M71" s="18" t="s">
        <v>404</v>
      </c>
      <c r="N71" s="20" t="s">
        <v>404</v>
      </c>
      <c r="O71" s="18" t="s">
        <v>404</v>
      </c>
      <c r="P71" s="20" t="s">
        <v>404</v>
      </c>
      <c r="Q71" s="18" t="s">
        <v>404</v>
      </c>
      <c r="R71" s="20" t="s">
        <v>404</v>
      </c>
      <c r="S71" s="18" t="n">
        <v>506.22163052</v>
      </c>
      <c r="T71" s="20" t="n">
        <v>18.76146406</v>
      </c>
    </row>
    <row r="72" spans="1:20">
      <c r="A72" s="15" t="s">
        <v>469</v>
      </c>
      <c r="B72" s="17" t="n">
        <v>7708</v>
      </c>
      <c r="C72" s="18">
        <f>(0.0/B72*100)</f>
        <v/>
      </c>
      <c r="D72" s="19" t="n">
        <v>7708</v>
      </c>
      <c r="E72" s="18" t="n">
        <v>498.6387657</v>
      </c>
      <c r="F72" s="20" t="n">
        <v>3.55160439</v>
      </c>
      <c r="G72" s="18" t="n">
        <v>494.54270003</v>
      </c>
      <c r="H72" s="20" t="n">
        <v>9.510401330000001</v>
      </c>
      <c r="I72" s="18" t="n">
        <v>521.08597859</v>
      </c>
      <c r="J72" s="20" t="n">
        <v>21.91625914</v>
      </c>
      <c r="K72" s="18" t="n">
        <v>473.88235399</v>
      </c>
      <c r="L72" s="20" t="n">
        <v>8.39027216</v>
      </c>
      <c r="M72" s="18" t="s">
        <v>404</v>
      </c>
      <c r="N72" s="20" t="s">
        <v>404</v>
      </c>
      <c r="O72" s="18" t="s">
        <v>404</v>
      </c>
      <c r="P72" s="20" t="s">
        <v>404</v>
      </c>
      <c r="Q72" s="18" t="s">
        <v>404</v>
      </c>
      <c r="R72" s="20" t="s">
        <v>404</v>
      </c>
      <c r="S72" s="18" t="n">
        <v>520.2271680600001</v>
      </c>
      <c r="T72" s="20" t="n">
        <v>63.64883281</v>
      </c>
    </row>
    <row r="73" spans="1:20">
      <c r="A73" s="15" t="s">
        <v>470</v>
      </c>
      <c r="B73" s="17" t="n">
        <v>8249</v>
      </c>
      <c r="C73" s="18">
        <f>(0.0/B73*100)</f>
        <v/>
      </c>
      <c r="D73" s="19" t="n">
        <v>8249</v>
      </c>
      <c r="E73" s="18" t="n">
        <v>405.66449818</v>
      </c>
      <c r="F73" s="20" t="n">
        <v>3.97340324</v>
      </c>
      <c r="G73" s="18" t="n">
        <v>429.21951359</v>
      </c>
      <c r="H73" s="20" t="n">
        <v>10.1835086</v>
      </c>
      <c r="I73" s="18" t="n">
        <v>423.87050153</v>
      </c>
      <c r="J73" s="20" t="n">
        <v>18.02037649</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432.40559921</v>
      </c>
      <c r="F74" s="20" t="n">
        <v>1.83935044</v>
      </c>
      <c r="G74" s="18" t="n">
        <v>453.11641237</v>
      </c>
      <c r="H74" s="20" t="n">
        <v>6.92083592</v>
      </c>
      <c r="I74" s="18" t="n">
        <v>413.60539786</v>
      </c>
      <c r="J74" s="20" t="n">
        <v>3.57163518</v>
      </c>
      <c r="K74" s="18" t="n">
        <v>402.10872783</v>
      </c>
      <c r="L74" s="20" t="n">
        <v>4.36623239</v>
      </c>
      <c r="M74" s="18" t="s">
        <v>404</v>
      </c>
      <c r="N74" s="20" t="s">
        <v>404</v>
      </c>
      <c r="O74" s="18" t="s">
        <v>404</v>
      </c>
      <c r="P74" s="20" t="s">
        <v>404</v>
      </c>
      <c r="Q74" s="18" t="s">
        <v>404</v>
      </c>
      <c r="R74" s="20" t="s">
        <v>404</v>
      </c>
      <c r="S74" s="18" t="n">
        <v>401.57437816</v>
      </c>
      <c r="T74" s="20" t="n">
        <v>6.4184588</v>
      </c>
    </row>
    <row r="75" spans="1:20">
      <c r="A75" s="15" t="s">
        <v>472</v>
      </c>
      <c r="B75" s="17" t="n">
        <v>5375</v>
      </c>
      <c r="C75" s="18">
        <f>(483.0/B75*100)</f>
        <v/>
      </c>
      <c r="D75" s="19" t="n">
        <v>4892</v>
      </c>
      <c r="E75" s="18" t="n">
        <v>362.23888655</v>
      </c>
      <c r="F75" s="20" t="n">
        <v>5.46513251</v>
      </c>
      <c r="G75" s="18" t="n">
        <v>353.32821609</v>
      </c>
      <c r="H75" s="20" t="n">
        <v>13.7032968</v>
      </c>
      <c r="I75" s="18" t="n">
        <v>357.75028683</v>
      </c>
      <c r="J75" s="20" t="n">
        <v>12.9236824</v>
      </c>
      <c r="K75" s="18" t="n">
        <v>364.74728763</v>
      </c>
      <c r="L75" s="20" t="n">
        <v>9.801102139999999</v>
      </c>
      <c r="M75" s="18" t="s">
        <v>404</v>
      </c>
      <c r="N75" s="20" t="s">
        <v>404</v>
      </c>
      <c r="O75" s="18" t="s">
        <v>404</v>
      </c>
      <c r="P75" s="20" t="s">
        <v>404</v>
      </c>
      <c r="Q75" s="18" t="s">
        <v>404</v>
      </c>
      <c r="R75" s="20" t="s">
        <v>404</v>
      </c>
      <c r="S75" s="18" t="n">
        <v>401.19955079</v>
      </c>
      <c r="T75" s="20" t="n">
        <v>16.34383324</v>
      </c>
    </row>
    <row r="76" spans="1:20">
      <c r="A76" s="15" t="s">
        <v>473</v>
      </c>
      <c r="B76" s="17" t="n">
        <v>14167</v>
      </c>
      <c r="C76" s="18">
        <f>(1400.0/B76*100)</f>
        <v/>
      </c>
      <c r="D76" s="19" t="n">
        <v>12767</v>
      </c>
      <c r="E76" s="18" t="n">
        <v>431.85919626</v>
      </c>
      <c r="F76" s="20" t="n">
        <v>3.71556771</v>
      </c>
      <c r="G76" s="18" t="n">
        <v>449.39069752</v>
      </c>
      <c r="H76" s="20" t="n">
        <v>11.44108074</v>
      </c>
      <c r="I76" s="18" t="n">
        <v>539.54947901</v>
      </c>
      <c r="J76" s="20" t="n">
        <v>26.98522819</v>
      </c>
      <c r="K76" s="18" t="n">
        <v>445.07853376</v>
      </c>
      <c r="L76" s="20" t="n">
        <v>11.58983963</v>
      </c>
      <c r="M76" s="18" t="s">
        <v>404</v>
      </c>
      <c r="N76" s="20" t="s">
        <v>404</v>
      </c>
      <c r="O76" s="18" t="s">
        <v>404</v>
      </c>
      <c r="P76" s="20" t="s">
        <v>404</v>
      </c>
      <c r="Q76" s="18" t="s">
        <v>404</v>
      </c>
      <c r="R76" s="20" t="s">
        <v>404</v>
      </c>
      <c r="S76" s="18" t="n">
        <v>419.5948529</v>
      </c>
      <c r="T76" s="20" t="n">
        <v>8.352820830000001</v>
      </c>
    </row>
    <row r="77" spans="1:20">
      <c r="A77" s="15" t="s">
        <v>474</v>
      </c>
      <c r="B77" s="17" t="n">
        <v>6062</v>
      </c>
      <c r="C77" s="18">
        <f>(12.0/B77*100)</f>
        <v/>
      </c>
      <c r="D77" s="19" t="n">
        <v>6050</v>
      </c>
      <c r="E77" s="18" t="n">
        <v>431.1084704</v>
      </c>
      <c r="F77" s="20" t="n">
        <v>3.96920431</v>
      </c>
      <c r="G77" s="18" t="n">
        <v>453.44712605</v>
      </c>
      <c r="H77" s="20" t="n">
        <v>14.74418633</v>
      </c>
      <c r="I77" s="18" t="n">
        <v>442.9024002</v>
      </c>
      <c r="J77" s="20" t="n">
        <v>5.62864323</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487.16117842</v>
      </c>
      <c r="F78" s="20" t="n">
        <v>3.80472787</v>
      </c>
      <c r="G78" s="18" t="s">
        <v>404</v>
      </c>
      <c r="H78" s="20" t="s">
        <v>404</v>
      </c>
      <c r="I78" s="18" t="n">
        <v>519.69989231</v>
      </c>
      <c r="J78" s="20" t="n">
        <v>22.31583885</v>
      </c>
      <c r="K78" s="18" t="s">
        <v>404</v>
      </c>
      <c r="L78" s="20" t="s">
        <v>404</v>
      </c>
      <c r="M78" s="18" t="s">
        <v>404</v>
      </c>
      <c r="N78" s="20" t="s">
        <v>404</v>
      </c>
      <c r="O78" s="18" t="s">
        <v>404</v>
      </c>
      <c r="P78" s="20" t="s">
        <v>404</v>
      </c>
      <c r="Q78" s="18" t="s">
        <v>404</v>
      </c>
      <c r="R78" s="20" t="s">
        <v>404</v>
      </c>
      <c r="S78" s="18" t="n">
        <v>450.56383819</v>
      </c>
      <c r="T78" s="20" t="n">
        <v>11.69446771</v>
      </c>
    </row>
    <row customHeight="1" ht="25" r="79" spans="1:20">
      <c r="A79" s="15" t="s">
        <v>476</v>
      </c>
      <c r="B79" s="17" t="n">
        <v>1657</v>
      </c>
      <c r="C79" s="18">
        <f>(21.0/B79*100)</f>
        <v/>
      </c>
      <c r="D79" s="19" t="n">
        <v>1636</v>
      </c>
      <c r="E79" s="18" t="n">
        <v>481.85292905</v>
      </c>
      <c r="F79" s="20" t="n">
        <v>10.20167577</v>
      </c>
      <c r="G79" s="18" t="n">
        <v>476.4683668</v>
      </c>
      <c r="H79" s="20" t="n">
        <v>13.57444131</v>
      </c>
      <c r="I79" s="18" t="n">
        <v>438.12719466</v>
      </c>
      <c r="J79" s="20" t="n">
        <v>12.6851714</v>
      </c>
      <c r="K79" s="18" t="n">
        <v>505.21611782</v>
      </c>
      <c r="L79" s="20" t="n">
        <v>20.74096469</v>
      </c>
      <c r="M79" s="18" t="s">
        <v>404</v>
      </c>
      <c r="N79" s="20" t="s">
        <v>404</v>
      </c>
      <c r="O79" s="18" t="s">
        <v>404</v>
      </c>
      <c r="P79" s="20" t="s">
        <v>404</v>
      </c>
      <c r="Q79" s="18" t="s">
        <v>404</v>
      </c>
      <c r="R79" s="20" t="s">
        <v>404</v>
      </c>
      <c r="S79" s="18" t="n">
        <v>477.01540934</v>
      </c>
      <c r="T79" s="20" t="n">
        <v>47.32349333</v>
      </c>
    </row>
    <row r="80" spans="1:20">
      <c r="A80" s="15" t="s">
        <v>477</v>
      </c>
      <c r="B80" s="17" t="n">
        <v>7841</v>
      </c>
      <c r="C80" s="18">
        <f>(0.0/B80*100)</f>
        <v/>
      </c>
      <c r="D80" s="19" t="n">
        <v>7841</v>
      </c>
      <c r="E80" s="18" t="n">
        <v>428.76059146</v>
      </c>
      <c r="F80" s="20" t="n">
        <v>4.05008525</v>
      </c>
      <c r="G80" s="18" t="n">
        <v>422.89730596</v>
      </c>
      <c r="H80" s="20" t="n">
        <v>7.99395079</v>
      </c>
      <c r="I80" s="18" t="n">
        <v>399.79513736</v>
      </c>
      <c r="J80" s="20" t="n">
        <v>17.16084246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430.25407961</v>
      </c>
      <c r="F81" s="20" t="n">
        <v>3.62320313</v>
      </c>
      <c r="G81" s="18" t="n">
        <v>438.61743748</v>
      </c>
      <c r="H81" s="20" t="n">
        <v>22.87605678</v>
      </c>
      <c r="I81" s="18" t="n">
        <v>495.74380976</v>
      </c>
      <c r="J81" s="20" t="n">
        <v>9.93951697</v>
      </c>
      <c r="K81" s="18" t="n">
        <v>505.675185</v>
      </c>
      <c r="L81" s="20" t="n">
        <v>7.77493105</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695</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499.24696986</v>
      </c>
      <c r="F7" s="20" t="n">
        <v>2.4053001</v>
      </c>
      <c r="G7" s="18" t="n">
        <v>524.8838070199999</v>
      </c>
      <c r="H7" s="20" t="n">
        <v>6.47805374</v>
      </c>
      <c r="I7" s="18" t="n">
        <v>500.48234285</v>
      </c>
      <c r="J7" s="20" t="n">
        <v>10.62700276</v>
      </c>
      <c r="K7" s="18" t="n">
        <v>497.83226861</v>
      </c>
      <c r="L7" s="20" t="n">
        <v>6.91629804</v>
      </c>
      <c r="M7" s="18" t="s">
        <v>404</v>
      </c>
      <c r="N7" s="20" t="s">
        <v>404</v>
      </c>
      <c r="O7" s="18" t="s">
        <v>404</v>
      </c>
      <c r="P7" s="20" t="s">
        <v>404</v>
      </c>
      <c r="Q7" s="18" t="s">
        <v>404</v>
      </c>
      <c r="R7" s="20" t="s">
        <v>404</v>
      </c>
      <c r="S7" s="18" t="n">
        <v>501.22207836</v>
      </c>
      <c r="T7" s="20" t="n">
        <v>19.42187204</v>
      </c>
    </row>
    <row r="8" spans="1:20">
      <c r="A8" s="15" t="s">
        <v>405</v>
      </c>
      <c r="B8" s="17" t="n">
        <v>7007</v>
      </c>
      <c r="C8" s="18">
        <f>(0.0/B8*100)</f>
        <v/>
      </c>
      <c r="D8" s="19" t="n">
        <v>7007</v>
      </c>
      <c r="E8" s="18" t="n">
        <v>476.44235323</v>
      </c>
      <c r="F8" s="20" t="n">
        <v>6.02725089</v>
      </c>
      <c r="G8" s="18" t="n">
        <v>501.85887498</v>
      </c>
      <c r="H8" s="20" t="n">
        <v>8.44056239</v>
      </c>
      <c r="I8" s="18" t="n">
        <v>466.95558978</v>
      </c>
      <c r="J8" s="20" t="n">
        <v>13.91915552</v>
      </c>
      <c r="K8" s="18" t="n">
        <v>497.16772588</v>
      </c>
      <c r="L8" s="20" t="n">
        <v>12.15271652</v>
      </c>
      <c r="M8" s="18" t="s">
        <v>404</v>
      </c>
      <c r="N8" s="20" t="s">
        <v>404</v>
      </c>
      <c r="O8" s="18" t="s">
        <v>404</v>
      </c>
      <c r="P8" s="20" t="s">
        <v>404</v>
      </c>
      <c r="Q8" s="18" t="s">
        <v>404</v>
      </c>
      <c r="R8" s="20" t="s">
        <v>404</v>
      </c>
      <c r="S8" s="18" t="n">
        <v>498.6310499</v>
      </c>
      <c r="T8" s="20" t="n">
        <v>34.12482836</v>
      </c>
    </row>
    <row r="9" spans="1:20">
      <c r="A9" s="15" t="s">
        <v>406</v>
      </c>
      <c r="B9" s="17" t="n">
        <v>9651</v>
      </c>
      <c r="C9" s="18">
        <f>(200.0/B9*100)</f>
        <v/>
      </c>
      <c r="D9" s="19" t="n">
        <v>9451</v>
      </c>
      <c r="E9" s="18" t="n">
        <v>491.34446096</v>
      </c>
      <c r="F9" s="20" t="n">
        <v>5.82749576</v>
      </c>
      <c r="G9" s="18" t="n">
        <v>519.12667177</v>
      </c>
      <c r="H9" s="20" t="n">
        <v>6.90287537</v>
      </c>
      <c r="I9" s="18" t="n">
        <v>489.61897096</v>
      </c>
      <c r="J9" s="20" t="n">
        <v>12.08867729</v>
      </c>
      <c r="K9" s="18" t="n">
        <v>518.86390438</v>
      </c>
      <c r="L9" s="20" t="n">
        <v>17.22367668</v>
      </c>
      <c r="M9" s="18" t="s">
        <v>404</v>
      </c>
      <c r="N9" s="20" t="s">
        <v>404</v>
      </c>
      <c r="O9" s="18" t="s">
        <v>404</v>
      </c>
      <c r="P9" s="20" t="s">
        <v>404</v>
      </c>
      <c r="Q9" s="18" t="s">
        <v>404</v>
      </c>
      <c r="R9" s="20" t="s">
        <v>404</v>
      </c>
      <c r="S9" s="18" t="n">
        <v>488.55543456</v>
      </c>
      <c r="T9" s="20" t="n">
        <v>8.375996519999999</v>
      </c>
    </row>
    <row r="10" spans="1:20">
      <c r="A10" s="15" t="s">
        <v>407</v>
      </c>
      <c r="B10" s="17" t="n">
        <v>20058</v>
      </c>
      <c r="C10" s="18">
        <f>(3112.0/B10*100)</f>
        <v/>
      </c>
      <c r="D10" s="19" t="n">
        <v>16946</v>
      </c>
      <c r="E10" s="18" t="n">
        <v>525.2573168500001</v>
      </c>
      <c r="F10" s="20" t="n">
        <v>3.25113298</v>
      </c>
      <c r="G10" s="18" t="n">
        <v>536.70266444</v>
      </c>
      <c r="H10" s="20" t="n">
        <v>6.64834577</v>
      </c>
      <c r="I10" s="18" t="n">
        <v>520.27777066</v>
      </c>
      <c r="J10" s="20" t="n">
        <v>10.39551493</v>
      </c>
      <c r="K10" s="18" t="n">
        <v>528.38159217</v>
      </c>
      <c r="L10" s="20" t="n">
        <v>6.05715618</v>
      </c>
      <c r="M10" s="18" t="s">
        <v>404</v>
      </c>
      <c r="N10" s="20" t="s">
        <v>404</v>
      </c>
      <c r="O10" s="18" t="s">
        <v>404</v>
      </c>
      <c r="P10" s="20" t="s">
        <v>404</v>
      </c>
      <c r="Q10" s="18" t="s">
        <v>404</v>
      </c>
      <c r="R10" s="20" t="s">
        <v>404</v>
      </c>
      <c r="S10" s="18" t="n">
        <v>529.2899503899999</v>
      </c>
      <c r="T10" s="20" t="n">
        <v>19.60748991</v>
      </c>
    </row>
    <row r="11" spans="1:20">
      <c r="A11" s="15" t="s">
        <v>408</v>
      </c>
      <c r="B11" s="17" t="n">
        <v>7053</v>
      </c>
      <c r="C11" s="18">
        <f>(212.0/B11*100)</f>
        <v/>
      </c>
      <c r="D11" s="19" t="n">
        <v>6841</v>
      </c>
      <c r="E11" s="18" t="n">
        <v>459.57249462</v>
      </c>
      <c r="F11" s="20" t="n">
        <v>3.10322357</v>
      </c>
      <c r="G11" s="18" t="n">
        <v>540.19200109</v>
      </c>
      <c r="H11" s="20" t="n">
        <v>10.28278852</v>
      </c>
      <c r="I11" s="18" t="n">
        <v>449.51311945</v>
      </c>
      <c r="J11" s="20" t="n">
        <v>13.71357465</v>
      </c>
      <c r="K11" s="18" t="n">
        <v>431.39238644</v>
      </c>
      <c r="L11" s="20" t="n">
        <v>10.54855492</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484.60288929</v>
      </c>
      <c r="F12" s="20" t="n">
        <v>4.31368134</v>
      </c>
      <c r="G12" s="18" t="n">
        <v>503.27270263</v>
      </c>
      <c r="H12" s="20" t="n">
        <v>5.49826056</v>
      </c>
      <c r="I12" s="18" t="n">
        <v>428.76364266</v>
      </c>
      <c r="J12" s="20" t="n">
        <v>14.31986981</v>
      </c>
      <c r="K12" s="18" t="n">
        <v>460.09739735</v>
      </c>
      <c r="L12" s="20" t="n">
        <v>20.20719698</v>
      </c>
      <c r="M12" s="18" t="s">
        <v>404</v>
      </c>
      <c r="N12" s="20" t="s">
        <v>404</v>
      </c>
      <c r="O12" s="18" t="s">
        <v>404</v>
      </c>
      <c r="P12" s="20" t="s">
        <v>404</v>
      </c>
      <c r="Q12" s="18" t="s">
        <v>404</v>
      </c>
      <c r="R12" s="20" t="s">
        <v>404</v>
      </c>
      <c r="S12" s="18" t="n">
        <v>475.94729469</v>
      </c>
      <c r="T12" s="20" t="n">
        <v>12.27787369</v>
      </c>
    </row>
    <row r="13" spans="1:20">
      <c r="A13" s="15" t="s">
        <v>410</v>
      </c>
      <c r="B13" s="17" t="n">
        <v>7161</v>
      </c>
      <c r="C13" s="18">
        <f>(1175.0/B13*100)</f>
        <v/>
      </c>
      <c r="D13" s="19" t="n">
        <v>5986</v>
      </c>
      <c r="E13" s="18" t="n">
        <v>495.22434105</v>
      </c>
      <c r="F13" s="20" t="n">
        <v>4.51259765</v>
      </c>
      <c r="G13" s="18" t="n">
        <v>500.19279281</v>
      </c>
      <c r="H13" s="20" t="n">
        <v>6.59157529</v>
      </c>
      <c r="I13" s="18" t="n">
        <v>500.98071225</v>
      </c>
      <c r="J13" s="20" t="n">
        <v>4.69624586</v>
      </c>
      <c r="K13" s="18" t="n">
        <v>505.56437195</v>
      </c>
      <c r="L13" s="20" t="n">
        <v>5.29914237</v>
      </c>
      <c r="M13" s="18" t="s">
        <v>404</v>
      </c>
      <c r="N13" s="20" t="s">
        <v>404</v>
      </c>
      <c r="O13" s="18" t="s">
        <v>404</v>
      </c>
      <c r="P13" s="20" t="s">
        <v>404</v>
      </c>
      <c r="Q13" s="18" t="s">
        <v>404</v>
      </c>
      <c r="R13" s="20" t="s">
        <v>404</v>
      </c>
      <c r="S13" s="18" t="n">
        <v>500.97413535</v>
      </c>
      <c r="T13" s="20" t="n">
        <v>12.25937708</v>
      </c>
    </row>
    <row r="14" spans="1:20">
      <c r="A14" s="15" t="s">
        <v>411</v>
      </c>
      <c r="B14" s="17" t="n">
        <v>5587</v>
      </c>
      <c r="C14" s="18">
        <f>(0.0/B14*100)</f>
        <v/>
      </c>
      <c r="D14" s="19" t="n">
        <v>5587</v>
      </c>
      <c r="E14" s="18" t="n">
        <v>514.55707742</v>
      </c>
      <c r="F14" s="20" t="n">
        <v>2.50003425</v>
      </c>
      <c r="G14" s="18" t="n">
        <v>530.72480367</v>
      </c>
      <c r="H14" s="20" t="n">
        <v>5.04044201</v>
      </c>
      <c r="I14" s="18" t="n">
        <v>522.1827700600001</v>
      </c>
      <c r="J14" s="20" t="n">
        <v>10.85334378</v>
      </c>
      <c r="K14" s="18" t="n">
        <v>530.37081083</v>
      </c>
      <c r="L14" s="20" t="n">
        <v>12.32035483</v>
      </c>
      <c r="M14" s="18" t="s">
        <v>404</v>
      </c>
      <c r="N14" s="20" t="s">
        <v>404</v>
      </c>
      <c r="O14" s="18" t="s">
        <v>404</v>
      </c>
      <c r="P14" s="20" t="s">
        <v>404</v>
      </c>
      <c r="Q14" s="18" t="s">
        <v>404</v>
      </c>
      <c r="R14" s="20" t="s">
        <v>404</v>
      </c>
      <c r="S14" s="18" t="n">
        <v>478.15652799</v>
      </c>
      <c r="T14" s="20" t="n">
        <v>34.57282727</v>
      </c>
    </row>
    <row r="15" spans="1:20">
      <c r="A15" s="15" t="s">
        <v>412</v>
      </c>
      <c r="B15" s="17" t="n">
        <v>5882</v>
      </c>
      <c r="C15" s="18">
        <f>(0.0/B15*100)</f>
        <v/>
      </c>
      <c r="D15" s="19" t="n">
        <v>5882</v>
      </c>
      <c r="E15" s="18" t="n">
        <v>522.03337375</v>
      </c>
      <c r="F15" s="20" t="n">
        <v>4.70804153</v>
      </c>
      <c r="G15" s="18" t="n">
        <v>527.81680943</v>
      </c>
      <c r="H15" s="20" t="n">
        <v>3.68312634</v>
      </c>
      <c r="I15" s="18" t="n">
        <v>520.80884278</v>
      </c>
      <c r="J15" s="20" t="n">
        <v>5.2637279</v>
      </c>
      <c r="K15" s="18" t="n">
        <v>536.99590598</v>
      </c>
      <c r="L15" s="20" t="n">
        <v>12.23100215</v>
      </c>
      <c r="M15" s="18" t="s">
        <v>404</v>
      </c>
      <c r="N15" s="20" t="s">
        <v>404</v>
      </c>
      <c r="O15" s="18" t="s">
        <v>404</v>
      </c>
      <c r="P15" s="20" t="s">
        <v>404</v>
      </c>
      <c r="Q15" s="18" t="s">
        <v>404</v>
      </c>
      <c r="R15" s="20" t="s">
        <v>404</v>
      </c>
      <c r="S15" s="18" t="n">
        <v>570.1760629299999</v>
      </c>
      <c r="T15" s="20" t="n">
        <v>9.707766960000001</v>
      </c>
    </row>
    <row r="16" spans="1:20">
      <c r="A16" s="15" t="s">
        <v>413</v>
      </c>
      <c r="B16" s="17" t="n">
        <v>6108</v>
      </c>
      <c r="C16" s="18">
        <f>(495.0/B16*100)</f>
        <v/>
      </c>
      <c r="D16" s="19" t="n">
        <v>5613</v>
      </c>
      <c r="E16" s="18" t="n">
        <v>493.47231877</v>
      </c>
      <c r="F16" s="20" t="n">
        <v>5.9916529</v>
      </c>
      <c r="G16" s="18" t="n">
        <v>533.05087708</v>
      </c>
      <c r="H16" s="20" t="n">
        <v>13.04955726</v>
      </c>
      <c r="I16" s="18" t="n">
        <v>472.61324963</v>
      </c>
      <c r="J16" s="20" t="n">
        <v>32.29137767</v>
      </c>
      <c r="K16" s="18" t="n">
        <v>511.14014262</v>
      </c>
      <c r="L16" s="20" t="n">
        <v>7.5763418</v>
      </c>
      <c r="M16" s="18" t="s">
        <v>404</v>
      </c>
      <c r="N16" s="20" t="s">
        <v>404</v>
      </c>
      <c r="O16" s="18" t="s">
        <v>404</v>
      </c>
      <c r="P16" s="20" t="s">
        <v>404</v>
      </c>
      <c r="Q16" s="18" t="s">
        <v>404</v>
      </c>
      <c r="R16" s="20" t="s">
        <v>404</v>
      </c>
      <c r="S16" s="18" t="n">
        <v>474.10040574</v>
      </c>
      <c r="T16" s="20" t="n">
        <v>39.52532172</v>
      </c>
    </row>
    <row r="17" spans="1:20">
      <c r="A17" s="15" t="s">
        <v>414</v>
      </c>
      <c r="B17" s="17" t="n">
        <v>6504</v>
      </c>
      <c r="C17" s="18">
        <f>(1325.0/B17*100)</f>
        <v/>
      </c>
      <c r="D17" s="19" t="n">
        <v>5179</v>
      </c>
      <c r="E17" s="18" t="n">
        <v>507.76301562</v>
      </c>
      <c r="F17" s="20" t="n">
        <v>7.03487845</v>
      </c>
      <c r="G17" s="18" t="n">
        <v>511.18057606</v>
      </c>
      <c r="H17" s="20" t="n">
        <v>10.7776837</v>
      </c>
      <c r="I17" s="18" t="n">
        <v>499.22582113</v>
      </c>
      <c r="J17" s="20" t="n">
        <v>15.00539999</v>
      </c>
      <c r="K17" s="18" t="n">
        <v>515.33448544</v>
      </c>
      <c r="L17" s="20" t="n">
        <v>11.54528942</v>
      </c>
      <c r="M17" s="18" t="s">
        <v>404</v>
      </c>
      <c r="N17" s="20" t="s">
        <v>404</v>
      </c>
      <c r="O17" s="18" t="s">
        <v>404</v>
      </c>
      <c r="P17" s="20" t="s">
        <v>404</v>
      </c>
      <c r="Q17" s="18" t="s">
        <v>404</v>
      </c>
      <c r="R17" s="20" t="s">
        <v>404</v>
      </c>
      <c r="S17" s="18" t="n">
        <v>547.75350472</v>
      </c>
      <c r="T17" s="20" t="n">
        <v>29.60736161</v>
      </c>
    </row>
    <row r="18" spans="1:20">
      <c r="A18" s="15" t="s">
        <v>415</v>
      </c>
      <c r="B18" s="17" t="n">
        <v>5532</v>
      </c>
      <c r="C18" s="18">
        <f>(0.0/B18*100)</f>
        <v/>
      </c>
      <c r="D18" s="19" t="n">
        <v>5532</v>
      </c>
      <c r="E18" s="18" t="n">
        <v>471.60063164</v>
      </c>
      <c r="F18" s="20" t="n">
        <v>6.11145511</v>
      </c>
      <c r="G18" s="18" t="n">
        <v>472.69009212</v>
      </c>
      <c r="H18" s="20" t="n">
        <v>13.16517398</v>
      </c>
      <c r="I18" s="18" t="n">
        <v>474.70436271</v>
      </c>
      <c r="J18" s="20" t="n">
        <v>7.62213449</v>
      </c>
      <c r="K18" s="18" t="n">
        <v>449.83304494</v>
      </c>
      <c r="L18" s="20" t="n">
        <v>11.33678442</v>
      </c>
      <c r="M18" s="18" t="s">
        <v>404</v>
      </c>
      <c r="N18" s="20" t="s">
        <v>404</v>
      </c>
      <c r="O18" s="18" t="s">
        <v>404</v>
      </c>
      <c r="P18" s="20" t="s">
        <v>404</v>
      </c>
      <c r="Q18" s="18" t="s">
        <v>404</v>
      </c>
      <c r="R18" s="20" t="s">
        <v>404</v>
      </c>
      <c r="S18" s="18" t="n">
        <v>422.9503083</v>
      </c>
      <c r="T18" s="20" t="n">
        <v>36.41848885</v>
      </c>
    </row>
    <row r="19" spans="1:20">
      <c r="A19" s="15" t="s">
        <v>416</v>
      </c>
      <c r="B19" s="17" t="n">
        <v>5658</v>
      </c>
      <c r="C19" s="18">
        <f>(327.0/B19*100)</f>
        <v/>
      </c>
      <c r="D19" s="19" t="n">
        <v>5331</v>
      </c>
      <c r="E19" s="18" t="n">
        <v>469.15596457</v>
      </c>
      <c r="F19" s="20" t="n">
        <v>6.34454661</v>
      </c>
      <c r="G19" s="18" t="n">
        <v>499.01988795</v>
      </c>
      <c r="H19" s="20" t="n">
        <v>9.1448473</v>
      </c>
      <c r="I19" s="18" t="n">
        <v>434.69569885</v>
      </c>
      <c r="J19" s="20" t="n">
        <v>12.75569611</v>
      </c>
      <c r="K19" s="18" t="n">
        <v>454.86204015</v>
      </c>
      <c r="L19" s="20" t="n">
        <v>16.69056938</v>
      </c>
      <c r="M19" s="18" t="s">
        <v>404</v>
      </c>
      <c r="N19" s="20" t="s">
        <v>404</v>
      </c>
      <c r="O19" s="18" t="s">
        <v>404</v>
      </c>
      <c r="P19" s="20" t="s">
        <v>404</v>
      </c>
      <c r="Q19" s="18" t="s">
        <v>404</v>
      </c>
      <c r="R19" s="20" t="s">
        <v>404</v>
      </c>
      <c r="S19" s="18" t="n">
        <v>474.34464448</v>
      </c>
      <c r="T19" s="20" t="n">
        <v>56.80440833</v>
      </c>
    </row>
    <row r="20" spans="1:20">
      <c r="A20" s="15" t="s">
        <v>417</v>
      </c>
      <c r="B20" s="17" t="n">
        <v>3371</v>
      </c>
      <c r="C20" s="18">
        <f>(24.0/B20*100)</f>
        <v/>
      </c>
      <c r="D20" s="19" t="n">
        <v>3347</v>
      </c>
      <c r="E20" s="18" t="n">
        <v>482.63465747</v>
      </c>
      <c r="F20" s="20" t="n">
        <v>2.16711458</v>
      </c>
      <c r="G20" s="18" t="n">
        <v>486.2017845</v>
      </c>
      <c r="H20" s="20" t="n">
        <v>6.0198189</v>
      </c>
      <c r="I20" s="18" t="n">
        <v>458.96759167</v>
      </c>
      <c r="J20" s="20" t="n">
        <v>6.74931602</v>
      </c>
      <c r="K20" s="18" t="n">
        <v>476.70925256</v>
      </c>
      <c r="L20" s="20" t="n">
        <v>11.93975373</v>
      </c>
      <c r="M20" s="18" t="s">
        <v>404</v>
      </c>
      <c r="N20" s="20" t="s">
        <v>404</v>
      </c>
      <c r="O20" s="18" t="s">
        <v>404</v>
      </c>
      <c r="P20" s="20" t="s">
        <v>404</v>
      </c>
      <c r="Q20" s="18" t="s">
        <v>404</v>
      </c>
      <c r="R20" s="20" t="s">
        <v>404</v>
      </c>
      <c r="S20" s="18" t="n">
        <v>504.13743944</v>
      </c>
      <c r="T20" s="20" t="n">
        <v>20.21046217</v>
      </c>
    </row>
    <row r="21" spans="1:20">
      <c r="A21" s="15" t="s">
        <v>418</v>
      </c>
      <c r="B21" s="17" t="n">
        <v>5741</v>
      </c>
      <c r="C21" s="18">
        <f>(0.0/B21*100)</f>
        <v/>
      </c>
      <c r="D21" s="19" t="n">
        <v>5741</v>
      </c>
      <c r="E21" s="18" t="n">
        <v>518.87569935</v>
      </c>
      <c r="F21" s="20" t="n">
        <v>3.31623778</v>
      </c>
      <c r="G21" s="18" t="n">
        <v>528.6612663</v>
      </c>
      <c r="H21" s="20" t="n">
        <v>5.93964262</v>
      </c>
      <c r="I21" s="18" t="n">
        <v>522.24556004</v>
      </c>
      <c r="J21" s="20" t="n">
        <v>8.742720670000001</v>
      </c>
      <c r="K21" s="18" t="n">
        <v>511.53940143</v>
      </c>
      <c r="L21" s="20" t="n">
        <v>7.28365803</v>
      </c>
      <c r="M21" s="18" t="s">
        <v>404</v>
      </c>
      <c r="N21" s="20" t="s">
        <v>404</v>
      </c>
      <c r="O21" s="18" t="s">
        <v>404</v>
      </c>
      <c r="P21" s="20" t="s">
        <v>404</v>
      </c>
      <c r="Q21" s="18" t="s">
        <v>404</v>
      </c>
      <c r="R21" s="20" t="s">
        <v>404</v>
      </c>
      <c r="S21" s="18" t="n">
        <v>517.4216486</v>
      </c>
      <c r="T21" s="20" t="n">
        <v>16.92813831</v>
      </c>
    </row>
    <row r="22" spans="1:20">
      <c r="A22" s="15" t="s">
        <v>419</v>
      </c>
      <c r="B22" s="17" t="n">
        <v>6598</v>
      </c>
      <c r="C22" s="18">
        <f>(0.0/B22*100)</f>
        <v/>
      </c>
      <c r="D22" s="19" t="n">
        <v>6598</v>
      </c>
      <c r="E22" s="18" t="n">
        <v>473.7254811</v>
      </c>
      <c r="F22" s="20" t="n">
        <v>5.53187341</v>
      </c>
      <c r="G22" s="18" t="n">
        <v>504.81491035</v>
      </c>
      <c r="H22" s="20" t="n">
        <v>11.54487556</v>
      </c>
      <c r="I22" s="18" t="n">
        <v>525.58257895</v>
      </c>
      <c r="J22" s="20" t="n">
        <v>36.85089266</v>
      </c>
      <c r="K22" s="18" t="n">
        <v>480.90470927</v>
      </c>
      <c r="L22" s="20" t="n">
        <v>20.0121434</v>
      </c>
      <c r="M22" s="18" t="s">
        <v>404</v>
      </c>
      <c r="N22" s="20" t="s">
        <v>404</v>
      </c>
      <c r="O22" s="18" t="s">
        <v>404</v>
      </c>
      <c r="P22" s="20" t="s">
        <v>404</v>
      </c>
      <c r="Q22" s="18" t="s">
        <v>404</v>
      </c>
      <c r="R22" s="20" t="s">
        <v>404</v>
      </c>
      <c r="S22" s="18" t="n">
        <v>468.58755743</v>
      </c>
      <c r="T22" s="20" t="n">
        <v>41.3508359</v>
      </c>
    </row>
    <row r="23" spans="1:20">
      <c r="A23" s="15" t="s">
        <v>420</v>
      </c>
      <c r="B23" s="17" t="n">
        <v>11583</v>
      </c>
      <c r="C23" s="18">
        <f>(3194.0/B23*100)</f>
        <v/>
      </c>
      <c r="D23" s="19" t="n">
        <v>8389</v>
      </c>
      <c r="E23" s="18" t="n">
        <v>492.23404113</v>
      </c>
      <c r="F23" s="20" t="n">
        <v>4.40537847</v>
      </c>
      <c r="G23" s="18" t="n">
        <v>495.12196516</v>
      </c>
      <c r="H23" s="20" t="n">
        <v>14.45005298</v>
      </c>
      <c r="I23" s="18" t="n">
        <v>479.35952013</v>
      </c>
      <c r="J23" s="20" t="n">
        <v>10.54478956</v>
      </c>
      <c r="K23" s="18" t="n">
        <v>477.45562379</v>
      </c>
      <c r="L23" s="20" t="n">
        <v>13.19195818</v>
      </c>
      <c r="M23" s="18" t="s">
        <v>404</v>
      </c>
      <c r="N23" s="20" t="s">
        <v>404</v>
      </c>
      <c r="O23" s="18" t="s">
        <v>404</v>
      </c>
      <c r="P23" s="20" t="s">
        <v>404</v>
      </c>
      <c r="Q23" s="18" t="s">
        <v>404</v>
      </c>
      <c r="R23" s="20" t="s">
        <v>404</v>
      </c>
      <c r="S23" s="18" t="n">
        <v>503.3056218</v>
      </c>
      <c r="T23" s="20" t="n">
        <v>30.98968125</v>
      </c>
    </row>
    <row r="24" spans="1:20">
      <c r="A24" s="15" t="s">
        <v>421</v>
      </c>
      <c r="B24" s="17" t="n">
        <v>6647</v>
      </c>
      <c r="C24" s="18">
        <f>(0.0/B24*100)</f>
        <v/>
      </c>
      <c r="D24" s="19" t="n">
        <v>6647</v>
      </c>
      <c r="E24" s="18" t="n">
        <v>513.48092295</v>
      </c>
      <c r="F24" s="20" t="n">
        <v>4.09563605</v>
      </c>
      <c r="G24" s="18" t="n">
        <v>524.72267827</v>
      </c>
      <c r="H24" s="20" t="n">
        <v>14.43498231</v>
      </c>
      <c r="I24" s="18" t="n">
        <v>526.49142274</v>
      </c>
      <c r="J24" s="20" t="n">
        <v>10.2691664</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518.0485955</v>
      </c>
      <c r="F25" s="20" t="n">
        <v>4.03647086</v>
      </c>
      <c r="G25" s="18" t="n">
        <v>510.4516565</v>
      </c>
      <c r="H25" s="20" t="n">
        <v>23.30848036</v>
      </c>
      <c r="I25" s="18" t="n">
        <v>542.59969299</v>
      </c>
      <c r="J25" s="20" t="n">
        <v>14.26441369</v>
      </c>
      <c r="K25" s="18" t="n">
        <v>507.70980786</v>
      </c>
      <c r="L25" s="20" t="n">
        <v>6.11664649</v>
      </c>
      <c r="M25" s="18" t="s">
        <v>404</v>
      </c>
      <c r="N25" s="20" t="s">
        <v>404</v>
      </c>
      <c r="O25" s="18" t="s">
        <v>404</v>
      </c>
      <c r="P25" s="20" t="s">
        <v>404</v>
      </c>
      <c r="Q25" s="18" t="s">
        <v>404</v>
      </c>
      <c r="R25" s="20" t="s">
        <v>404</v>
      </c>
      <c r="S25" s="18" t="n">
        <v>443.61538333</v>
      </c>
      <c r="T25" s="20" t="n">
        <v>8.140604529999999</v>
      </c>
    </row>
    <row r="26" spans="1:20">
      <c r="A26" s="15" t="s">
        <v>423</v>
      </c>
      <c r="B26" s="17" t="n">
        <v>4869</v>
      </c>
      <c r="C26" s="18">
        <f>(11.0/B26*100)</f>
        <v/>
      </c>
      <c r="D26" s="19" t="n">
        <v>4858</v>
      </c>
      <c r="E26" s="18" t="n">
        <v>484.66202375</v>
      </c>
      <c r="F26" s="20" t="n">
        <v>2.10969645</v>
      </c>
      <c r="G26" s="18" t="n">
        <v>510.87837632</v>
      </c>
      <c r="H26" s="20" t="n">
        <v>4.80016455</v>
      </c>
      <c r="I26" s="18" t="n">
        <v>465.35101014</v>
      </c>
      <c r="J26" s="20" t="n">
        <v>10.24974907</v>
      </c>
      <c r="K26" s="18" t="n">
        <v>473.51818791</v>
      </c>
      <c r="L26" s="20" t="n">
        <v>11.12980717</v>
      </c>
      <c r="M26" s="18" t="s">
        <v>404</v>
      </c>
      <c r="N26" s="20" t="s">
        <v>404</v>
      </c>
      <c r="O26" s="18" t="s">
        <v>404</v>
      </c>
      <c r="P26" s="20" t="s">
        <v>404</v>
      </c>
      <c r="Q26" s="18" t="s">
        <v>404</v>
      </c>
      <c r="R26" s="20" t="s">
        <v>404</v>
      </c>
      <c r="S26" s="18" t="n">
        <v>503.05172987</v>
      </c>
      <c r="T26" s="20" t="n">
        <v>18.22089155</v>
      </c>
    </row>
    <row r="27" spans="1:20">
      <c r="A27" s="15" t="s">
        <v>424</v>
      </c>
      <c r="B27" s="17" t="n">
        <v>5299</v>
      </c>
      <c r="C27" s="18">
        <f>(0.0/B27*100)</f>
        <v/>
      </c>
      <c r="D27" s="19" t="n">
        <v>5299</v>
      </c>
      <c r="E27" s="18" t="n">
        <v>485.47562236</v>
      </c>
      <c r="F27" s="20" t="n">
        <v>2.46350641</v>
      </c>
      <c r="G27" s="18" t="n">
        <v>484.11042355</v>
      </c>
      <c r="H27" s="20" t="n">
        <v>3.19338944</v>
      </c>
      <c r="I27" s="18" t="n">
        <v>474.87338271</v>
      </c>
      <c r="J27" s="20" t="n">
        <v>3.29007469</v>
      </c>
      <c r="K27" s="18" t="n">
        <v>484.54761421</v>
      </c>
      <c r="L27" s="20" t="n">
        <v>2.73327078</v>
      </c>
      <c r="M27" s="18" t="s">
        <v>404</v>
      </c>
      <c r="N27" s="20" t="s">
        <v>404</v>
      </c>
      <c r="O27" s="18" t="s">
        <v>404</v>
      </c>
      <c r="P27" s="20" t="s">
        <v>404</v>
      </c>
      <c r="Q27" s="18" t="s">
        <v>404</v>
      </c>
      <c r="R27" s="20" t="s">
        <v>404</v>
      </c>
      <c r="S27" s="18" t="n">
        <v>451.78733595</v>
      </c>
      <c r="T27" s="20" t="n">
        <v>4.25585916</v>
      </c>
    </row>
    <row r="28" spans="1:20">
      <c r="A28" s="15" t="s">
        <v>425</v>
      </c>
      <c r="B28" s="17" t="n">
        <v>7568</v>
      </c>
      <c r="C28" s="18">
        <f>(0.0/B28*100)</f>
        <v/>
      </c>
      <c r="D28" s="19" t="n">
        <v>7568</v>
      </c>
      <c r="E28" s="18" t="n">
        <v>423.24306286</v>
      </c>
      <c r="F28" s="20" t="n">
        <v>3.36828147</v>
      </c>
      <c r="G28" s="18" t="n">
        <v>432.66391732</v>
      </c>
      <c r="H28" s="20" t="n">
        <v>12.04444299</v>
      </c>
      <c r="I28" s="18" t="n">
        <v>436.95149033</v>
      </c>
      <c r="J28" s="20" t="n">
        <v>25.3978401</v>
      </c>
      <c r="K28" s="18" t="n">
        <v>419.23399559</v>
      </c>
      <c r="L28" s="20" t="n">
        <v>7.07069488</v>
      </c>
      <c r="M28" s="18" t="s">
        <v>404</v>
      </c>
      <c r="N28" s="20" t="s">
        <v>404</v>
      </c>
      <c r="O28" s="18" t="s">
        <v>404</v>
      </c>
      <c r="P28" s="20" t="s">
        <v>404</v>
      </c>
      <c r="Q28" s="18" t="s">
        <v>404</v>
      </c>
      <c r="R28" s="20" t="s">
        <v>404</v>
      </c>
      <c r="S28" s="18" t="n">
        <v>416.83167662</v>
      </c>
      <c r="T28" s="20" t="n">
        <v>12.12851953</v>
      </c>
    </row>
    <row r="29" spans="1:20">
      <c r="A29" s="15" t="s">
        <v>426</v>
      </c>
      <c r="B29" s="17" t="n">
        <v>5385</v>
      </c>
      <c r="C29" s="18">
        <f>(1123.0/B29*100)</f>
        <v/>
      </c>
      <c r="D29" s="19" t="n">
        <v>4262</v>
      </c>
      <c r="E29" s="18" t="n">
        <v>504.83275662</v>
      </c>
      <c r="F29" s="20" t="n">
        <v>7.81729568</v>
      </c>
      <c r="G29" s="18" t="n">
        <v>497.97398338</v>
      </c>
      <c r="H29" s="20" t="n">
        <v>23.78356096</v>
      </c>
      <c r="I29" s="18" t="n">
        <v>423.01951213</v>
      </c>
      <c r="J29" s="20" t="n">
        <v>6.11837822</v>
      </c>
      <c r="K29" s="18" t="n">
        <v>497.94391089</v>
      </c>
      <c r="L29" s="20" t="n">
        <v>11.01076431</v>
      </c>
      <c r="M29" s="18" t="s">
        <v>404</v>
      </c>
      <c r="N29" s="20" t="s">
        <v>404</v>
      </c>
      <c r="O29" s="18" t="s">
        <v>404</v>
      </c>
      <c r="P29" s="20" t="s">
        <v>404</v>
      </c>
      <c r="Q29" s="18" t="s">
        <v>404</v>
      </c>
      <c r="R29" s="20" t="s">
        <v>404</v>
      </c>
      <c r="S29" s="18" t="n">
        <v>534.00056863</v>
      </c>
      <c r="T29" s="20" t="n">
        <v>9.573672820000001</v>
      </c>
    </row>
    <row r="30" spans="1:20">
      <c r="A30" s="15" t="s">
        <v>427</v>
      </c>
      <c r="B30" s="17" t="n">
        <v>4520</v>
      </c>
      <c r="C30" s="18">
        <f>(1076.0/B30*100)</f>
        <v/>
      </c>
      <c r="D30" s="19" t="n">
        <v>3444</v>
      </c>
      <c r="E30" s="18" t="n">
        <v>508.79196759</v>
      </c>
      <c r="F30" s="20" t="n">
        <v>3.30150558</v>
      </c>
      <c r="G30" s="18" t="n">
        <v>523.43545954</v>
      </c>
      <c r="H30" s="20" t="n">
        <v>10.9078007</v>
      </c>
      <c r="I30" s="18" t="n">
        <v>561.86775909</v>
      </c>
      <c r="J30" s="20" t="n">
        <v>12.05949927</v>
      </c>
      <c r="K30" s="18" t="n">
        <v>503.10657357</v>
      </c>
      <c r="L30" s="20" t="n">
        <v>28.40532272</v>
      </c>
      <c r="M30" s="18" t="s">
        <v>404</v>
      </c>
      <c r="N30" s="20" t="s">
        <v>404</v>
      </c>
      <c r="O30" s="18" t="s">
        <v>404</v>
      </c>
      <c r="P30" s="20" t="s">
        <v>404</v>
      </c>
      <c r="Q30" s="18" t="s">
        <v>404</v>
      </c>
      <c r="R30" s="20" t="s">
        <v>404</v>
      </c>
      <c r="S30" s="18" t="n">
        <v>495.74920577</v>
      </c>
      <c r="T30" s="20" t="n">
        <v>11.48062413</v>
      </c>
    </row>
    <row r="31" spans="1:20">
      <c r="A31" s="15" t="s">
        <v>428</v>
      </c>
      <c r="B31" s="17" t="n">
        <v>5456</v>
      </c>
      <c r="C31" s="18">
        <f>(502.0/B31*100)</f>
        <v/>
      </c>
      <c r="D31" s="19" t="n">
        <v>4954</v>
      </c>
      <c r="E31" s="18" t="n">
        <v>514.03717109</v>
      </c>
      <c r="F31" s="20" t="n">
        <v>3.13415136</v>
      </c>
      <c r="G31" s="18" t="n">
        <v>522.47349404</v>
      </c>
      <c r="H31" s="20" t="n">
        <v>10.9847154</v>
      </c>
      <c r="I31" s="18" t="n">
        <v>507.85385901</v>
      </c>
      <c r="J31" s="20" t="n">
        <v>7.44513245</v>
      </c>
      <c r="K31" s="18" t="n">
        <v>508.32971128</v>
      </c>
      <c r="L31" s="20" t="n">
        <v>8.964380220000001</v>
      </c>
      <c r="M31" s="18" t="s">
        <v>404</v>
      </c>
      <c r="N31" s="20" t="s">
        <v>404</v>
      </c>
      <c r="O31" s="18" t="s">
        <v>404</v>
      </c>
      <c r="P31" s="20" t="s">
        <v>404</v>
      </c>
      <c r="Q31" s="18" t="s">
        <v>404</v>
      </c>
      <c r="R31" s="20" t="s">
        <v>404</v>
      </c>
      <c r="S31" s="18" t="n">
        <v>517.20420219</v>
      </c>
      <c r="T31" s="20" t="n">
        <v>19.95570082</v>
      </c>
    </row>
    <row r="32" spans="1:20">
      <c r="A32" s="15" t="s">
        <v>429</v>
      </c>
      <c r="B32" s="17" t="n">
        <v>4478</v>
      </c>
      <c r="C32" s="18">
        <f>(0.0/B32*100)</f>
        <v/>
      </c>
      <c r="D32" s="19" t="n">
        <v>4478</v>
      </c>
      <c r="E32" s="18" t="n">
        <v>498.130717</v>
      </c>
      <c r="F32" s="20" t="n">
        <v>3.34727231</v>
      </c>
      <c r="G32" s="18" t="n">
        <v>527.07861478</v>
      </c>
      <c r="H32" s="20" t="n">
        <v>5.4483269</v>
      </c>
      <c r="I32" s="18" t="n">
        <v>495.77687913</v>
      </c>
      <c r="J32" s="20" t="n">
        <v>7.38112484</v>
      </c>
      <c r="K32" s="18" t="n">
        <v>538.03708553</v>
      </c>
      <c r="L32" s="20" t="n">
        <v>11.06818337</v>
      </c>
      <c r="M32" s="18" t="s">
        <v>404</v>
      </c>
      <c r="N32" s="20" t="s">
        <v>404</v>
      </c>
      <c r="O32" s="18" t="s">
        <v>404</v>
      </c>
      <c r="P32" s="20" t="s">
        <v>404</v>
      </c>
      <c r="Q32" s="18" t="s">
        <v>404</v>
      </c>
      <c r="R32" s="20" t="s">
        <v>404</v>
      </c>
      <c r="S32" s="18" t="n">
        <v>490.87080705</v>
      </c>
      <c r="T32" s="20" t="n">
        <v>8.14244557</v>
      </c>
    </row>
    <row r="33" spans="1:20">
      <c r="A33" s="15" t="s">
        <v>430</v>
      </c>
      <c r="B33" s="17" t="n">
        <v>7325</v>
      </c>
      <c r="C33" s="18">
        <f>(29.0/B33*100)</f>
        <v/>
      </c>
      <c r="D33" s="19" t="n">
        <v>7296</v>
      </c>
      <c r="E33" s="18" t="n">
        <v>495.21845255</v>
      </c>
      <c r="F33" s="20" t="n">
        <v>3.42263812</v>
      </c>
      <c r="G33" s="18" t="n">
        <v>521.52844039</v>
      </c>
      <c r="H33" s="20" t="n">
        <v>8.28896713</v>
      </c>
      <c r="I33" s="18" t="n">
        <v>503.16786743</v>
      </c>
      <c r="J33" s="20" t="n">
        <v>10.69379215</v>
      </c>
      <c r="K33" s="18" t="n">
        <v>481.00745143</v>
      </c>
      <c r="L33" s="20" t="n">
        <v>7.89786077</v>
      </c>
      <c r="M33" s="18" t="s">
        <v>404</v>
      </c>
      <c r="N33" s="20" t="s">
        <v>404</v>
      </c>
      <c r="O33" s="18" t="s">
        <v>404</v>
      </c>
      <c r="P33" s="20" t="s">
        <v>404</v>
      </c>
      <c r="Q33" s="18" t="s">
        <v>404</v>
      </c>
      <c r="R33" s="20" t="s">
        <v>404</v>
      </c>
      <c r="S33" s="18" t="n">
        <v>501.88327444</v>
      </c>
      <c r="T33" s="20" t="n">
        <v>16.71791114</v>
      </c>
    </row>
    <row r="34" spans="1:20">
      <c r="A34" s="15" t="s">
        <v>431</v>
      </c>
      <c r="B34" s="17" t="n">
        <v>6350</v>
      </c>
      <c r="C34" s="18">
        <f>(0.0/B34*100)</f>
        <v/>
      </c>
      <c r="D34" s="19" t="n">
        <v>6350</v>
      </c>
      <c r="E34" s="18" t="n">
        <v>450.65469224</v>
      </c>
      <c r="F34" s="20" t="n">
        <v>4.18605222</v>
      </c>
      <c r="G34" s="18" t="n">
        <v>464.44920856</v>
      </c>
      <c r="H34" s="20" t="n">
        <v>9.3551056</v>
      </c>
      <c r="I34" s="18" t="n">
        <v>429.03389248</v>
      </c>
      <c r="J34" s="20" t="n">
        <v>21.15686087</v>
      </c>
      <c r="K34" s="18" t="n">
        <v>465.73385919</v>
      </c>
      <c r="L34" s="20" t="n">
        <v>23.50523611</v>
      </c>
      <c r="M34" s="18" t="s">
        <v>404</v>
      </c>
      <c r="N34" s="20" t="s">
        <v>404</v>
      </c>
      <c r="O34" s="18" t="s">
        <v>404</v>
      </c>
      <c r="P34" s="20" t="s">
        <v>404</v>
      </c>
      <c r="Q34" s="18" t="s">
        <v>404</v>
      </c>
      <c r="R34" s="20" t="s">
        <v>404</v>
      </c>
      <c r="S34" s="18" t="n">
        <v>446.59687261</v>
      </c>
      <c r="T34" s="20" t="n">
        <v>13.71444361</v>
      </c>
    </row>
    <row r="35" spans="1:20">
      <c r="A35" s="15" t="s">
        <v>432</v>
      </c>
      <c r="B35" s="17" t="n">
        <v>6406</v>
      </c>
      <c r="C35" s="18">
        <f>(443.0/B35*100)</f>
        <v/>
      </c>
      <c r="D35" s="19" t="n">
        <v>5963</v>
      </c>
      <c r="E35" s="18" t="n">
        <v>499.64140185</v>
      </c>
      <c r="F35" s="20" t="n">
        <v>2.36100633</v>
      </c>
      <c r="G35" s="18" t="n">
        <v>518.0041364800001</v>
      </c>
      <c r="H35" s="20" t="n">
        <v>2.07158664</v>
      </c>
      <c r="I35" s="18" t="n">
        <v>501.0559522</v>
      </c>
      <c r="J35" s="20" t="n">
        <v>4.94842918</v>
      </c>
      <c r="K35" s="18" t="n">
        <v>472.78104057</v>
      </c>
      <c r="L35" s="20" t="n">
        <v>6.01488055</v>
      </c>
      <c r="M35" s="18" t="s">
        <v>404</v>
      </c>
      <c r="N35" s="20" t="s">
        <v>404</v>
      </c>
      <c r="O35" s="18" t="s">
        <v>404</v>
      </c>
      <c r="P35" s="20" t="s">
        <v>404</v>
      </c>
      <c r="Q35" s="18" t="s">
        <v>404</v>
      </c>
      <c r="R35" s="20" t="s">
        <v>404</v>
      </c>
      <c r="S35" s="18" t="n">
        <v>502.3469962</v>
      </c>
      <c r="T35" s="20" t="n">
        <v>11.6791686</v>
      </c>
    </row>
    <row r="36" spans="1:20">
      <c r="A36" s="15" t="s">
        <v>433</v>
      </c>
      <c r="B36" s="17" t="n">
        <v>6736</v>
      </c>
      <c r="C36" s="18">
        <f>(10.0/B36*100)</f>
        <v/>
      </c>
      <c r="D36" s="19" t="n">
        <v>6726</v>
      </c>
      <c r="E36" s="18" t="n">
        <v>491.73528038</v>
      </c>
      <c r="F36" s="20" t="n">
        <v>3.34769923</v>
      </c>
      <c r="G36" s="18" t="n">
        <v>514.29980519</v>
      </c>
      <c r="H36" s="20" t="n">
        <v>4.95308536</v>
      </c>
      <c r="I36" s="18" t="n">
        <v>493.97599088</v>
      </c>
      <c r="J36" s="20" t="n">
        <v>7.17000744</v>
      </c>
      <c r="K36" s="18" t="n">
        <v>496.83030538</v>
      </c>
      <c r="L36" s="20" t="n">
        <v>9.00687621</v>
      </c>
      <c r="M36" s="18" t="s">
        <v>404</v>
      </c>
      <c r="N36" s="20" t="s">
        <v>404</v>
      </c>
      <c r="O36" s="18" t="s">
        <v>404</v>
      </c>
      <c r="P36" s="20" t="s">
        <v>404</v>
      </c>
      <c r="Q36" s="18" t="s">
        <v>404</v>
      </c>
      <c r="R36" s="20" t="s">
        <v>404</v>
      </c>
      <c r="S36" s="18" t="n">
        <v>488.92999253</v>
      </c>
      <c r="T36" s="20" t="n">
        <v>17.39477866</v>
      </c>
    </row>
    <row r="37" spans="1:20">
      <c r="A37" s="15" t="s">
        <v>434</v>
      </c>
      <c r="B37" s="17" t="n">
        <v>5458</v>
      </c>
      <c r="C37" s="18">
        <f>(0.0/B37*100)</f>
        <v/>
      </c>
      <c r="D37" s="19" t="n">
        <v>5458</v>
      </c>
      <c r="E37" s="18" t="n">
        <v>497.57200748</v>
      </c>
      <c r="F37" s="20" t="n">
        <v>3.57561854</v>
      </c>
      <c r="G37" s="18" t="n">
        <v>511.02863725</v>
      </c>
      <c r="H37" s="20" t="n">
        <v>9.586314529999999</v>
      </c>
      <c r="I37" s="18" t="n">
        <v>512.37571168</v>
      </c>
      <c r="J37" s="20" t="n">
        <v>15.4435372</v>
      </c>
      <c r="K37" s="18" t="n">
        <v>487.74794324</v>
      </c>
      <c r="L37" s="20" t="n">
        <v>4.79926794</v>
      </c>
      <c r="M37" s="18" t="s">
        <v>404</v>
      </c>
      <c r="N37" s="20" t="s">
        <v>404</v>
      </c>
      <c r="O37" s="18" t="s">
        <v>404</v>
      </c>
      <c r="P37" s="20" t="s">
        <v>404</v>
      </c>
      <c r="Q37" s="18" t="s">
        <v>404</v>
      </c>
      <c r="R37" s="20" t="s">
        <v>404</v>
      </c>
      <c r="S37" s="18" t="n">
        <v>491.77952066</v>
      </c>
      <c r="T37" s="20" t="n">
        <v>43.81012375</v>
      </c>
    </row>
    <row r="38" spans="1:20">
      <c r="A38" s="15" t="s">
        <v>435</v>
      </c>
      <c r="B38" s="17" t="n">
        <v>5860</v>
      </c>
      <c r="C38" s="18">
        <f>(268.0/B38*100)</f>
        <v/>
      </c>
      <c r="D38" s="19" t="n">
        <v>5592</v>
      </c>
      <c r="E38" s="18" t="n">
        <v>488.20862871</v>
      </c>
      <c r="F38" s="20" t="n">
        <v>9.355308239999999</v>
      </c>
      <c r="G38" s="18" t="n">
        <v>496.71592044</v>
      </c>
      <c r="H38" s="20" t="n">
        <v>6.32377677</v>
      </c>
      <c r="I38" s="18" t="n">
        <v>490.369445</v>
      </c>
      <c r="J38" s="20" t="n">
        <v>9.70743628</v>
      </c>
      <c r="K38" s="18" t="n">
        <v>486.79952337</v>
      </c>
      <c r="L38" s="20" t="n">
        <v>11.49718334</v>
      </c>
      <c r="M38" s="18" t="s">
        <v>404</v>
      </c>
      <c r="N38" s="20" t="s">
        <v>404</v>
      </c>
      <c r="O38" s="18" t="s">
        <v>404</v>
      </c>
      <c r="P38" s="20" t="s">
        <v>404</v>
      </c>
      <c r="Q38" s="18" t="s">
        <v>404</v>
      </c>
      <c r="R38" s="20" t="s">
        <v>404</v>
      </c>
      <c r="S38" s="18" t="n">
        <v>474.64013252</v>
      </c>
      <c r="T38" s="20" t="n">
        <v>46.74500921</v>
      </c>
    </row>
    <row r="39" spans="1:20">
      <c r="A39" s="15" t="s">
        <v>436</v>
      </c>
      <c r="B39" s="17" t="n">
        <v>5895</v>
      </c>
      <c r="C39" s="18">
        <f>(0.0/B39*100)</f>
        <v/>
      </c>
      <c r="D39" s="19" t="n">
        <v>5895</v>
      </c>
      <c r="E39" s="18" t="n">
        <v>423.06877256</v>
      </c>
      <c r="F39" s="20" t="n">
        <v>4.51773664</v>
      </c>
      <c r="G39" s="18" t="n">
        <v>471.12076446</v>
      </c>
      <c r="H39" s="20" t="n">
        <v>10.41422137</v>
      </c>
      <c r="I39" s="18" t="n">
        <v>420.14768505</v>
      </c>
      <c r="J39" s="20" t="n">
        <v>19.95298169</v>
      </c>
      <c r="K39" s="18" t="n">
        <v>421.89435137</v>
      </c>
      <c r="L39" s="20" t="n">
        <v>27.03449617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495.19824088</v>
      </c>
      <c r="F40" s="20" t="n">
        <v>3.38805016</v>
      </c>
      <c r="G40" s="18" t="n">
        <v>546.8818073899999</v>
      </c>
      <c r="H40" s="20" t="n">
        <v>8.27701276</v>
      </c>
      <c r="I40" s="18" t="n">
        <v>490.76448897</v>
      </c>
      <c r="J40" s="20" t="n">
        <v>8.944961320000001</v>
      </c>
      <c r="K40" s="18" t="n">
        <v>488.83509236</v>
      </c>
      <c r="L40" s="20" t="n">
        <v>7.04568652</v>
      </c>
      <c r="M40" s="18" t="s">
        <v>404</v>
      </c>
      <c r="N40" s="20" t="s">
        <v>404</v>
      </c>
      <c r="O40" s="18" t="s">
        <v>404</v>
      </c>
      <c r="P40" s="20" t="s">
        <v>404</v>
      </c>
      <c r="Q40" s="18" t="s">
        <v>404</v>
      </c>
      <c r="R40" s="20" t="s">
        <v>404</v>
      </c>
      <c r="S40" s="18" t="n">
        <v>471.92623901</v>
      </c>
      <c r="T40" s="20" t="n">
        <v>16.63197336</v>
      </c>
    </row>
    <row r="41" spans="1:20">
      <c r="A41" s="15" t="s">
        <v>438</v>
      </c>
      <c r="B41" s="17" t="n">
        <v>5712</v>
      </c>
      <c r="C41" s="18">
        <f>(99.0/B41*100)</f>
        <v/>
      </c>
      <c r="D41" s="19" t="n">
        <v>5613</v>
      </c>
      <c r="E41" s="18" t="n">
        <v>492.70106967</v>
      </c>
      <c r="F41" s="20" t="n">
        <v>3.86186828</v>
      </c>
      <c r="G41" s="18" t="n">
        <v>518.99242024</v>
      </c>
      <c r="H41" s="20" t="n">
        <v>9.593977260000001</v>
      </c>
      <c r="I41" s="18" t="n">
        <v>454.95235459</v>
      </c>
      <c r="J41" s="20" t="n">
        <v>18.1319621</v>
      </c>
      <c r="K41" s="18" t="n">
        <v>524.98944303</v>
      </c>
      <c r="L41" s="20" t="n">
        <v>17.401922</v>
      </c>
      <c r="M41" s="18" t="s">
        <v>404</v>
      </c>
      <c r="N41" s="20" t="s">
        <v>404</v>
      </c>
      <c r="O41" s="18" t="s">
        <v>404</v>
      </c>
      <c r="P41" s="20" t="s">
        <v>404</v>
      </c>
      <c r="Q41" s="18" t="s">
        <v>404</v>
      </c>
      <c r="R41" s="20" t="s">
        <v>404</v>
      </c>
      <c r="S41" s="18" t="n">
        <v>475.38121121</v>
      </c>
      <c r="T41" s="20" t="n">
        <v>15.35594928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406.06314068</v>
      </c>
      <c r="F44" s="20" t="n">
        <v>5.96267849</v>
      </c>
      <c r="G44" s="18" t="n">
        <v>405.304518</v>
      </c>
      <c r="H44" s="20" t="n">
        <v>5.41133058</v>
      </c>
      <c r="I44" s="18" t="n">
        <v>394.29664066</v>
      </c>
      <c r="J44" s="20" t="n">
        <v>10.58230382</v>
      </c>
      <c r="K44" s="18" t="s">
        <v>404</v>
      </c>
      <c r="L44" s="20" t="s">
        <v>404</v>
      </c>
      <c r="M44" s="18" t="s">
        <v>404</v>
      </c>
      <c r="N44" s="20" t="s">
        <v>404</v>
      </c>
      <c r="O44" s="18" t="s">
        <v>404</v>
      </c>
      <c r="P44" s="20" t="s">
        <v>404</v>
      </c>
      <c r="Q44" s="18" t="s">
        <v>404</v>
      </c>
      <c r="R44" s="20" t="s">
        <v>404</v>
      </c>
      <c r="S44" s="18" t="n">
        <v>409.70315604</v>
      </c>
      <c r="T44" s="20" t="n">
        <v>24.46524918</v>
      </c>
    </row>
    <row r="45" spans="1:20">
      <c r="A45" s="15" t="s">
        <v>442</v>
      </c>
      <c r="B45" s="17" t="n">
        <v>5519</v>
      </c>
      <c r="C45" s="18">
        <f>(0.0/B45*100)</f>
        <v/>
      </c>
      <c r="D45" s="19" t="n">
        <v>5519</v>
      </c>
      <c r="E45" s="18" t="n">
        <v>348.45872661</v>
      </c>
      <c r="F45" s="20" t="n">
        <v>3.73440003</v>
      </c>
      <c r="G45" s="18" t="n">
        <v>353.74619268</v>
      </c>
      <c r="H45" s="20" t="n">
        <v>14.14221026</v>
      </c>
      <c r="I45" s="18" t="n">
        <v>348.287803</v>
      </c>
      <c r="J45" s="20" t="n">
        <v>8.28859413</v>
      </c>
      <c r="K45" s="18" t="n">
        <v>323.75767894</v>
      </c>
      <c r="L45" s="20" t="n">
        <v>20.89250406</v>
      </c>
      <c r="M45" s="18" t="s">
        <v>404</v>
      </c>
      <c r="N45" s="20" t="s">
        <v>404</v>
      </c>
      <c r="O45" s="18" t="s">
        <v>404</v>
      </c>
      <c r="P45" s="20" t="s">
        <v>404</v>
      </c>
      <c r="Q45" s="18" t="s">
        <v>404</v>
      </c>
      <c r="R45" s="20" t="s">
        <v>404</v>
      </c>
      <c r="S45" s="18" t="n">
        <v>395.15350682</v>
      </c>
      <c r="T45" s="20" t="n">
        <v>26.54132382</v>
      </c>
    </row>
    <row r="46" spans="1:20">
      <c r="A46" s="15" t="s">
        <v>443</v>
      </c>
      <c r="B46" s="17" t="n">
        <v>23141</v>
      </c>
      <c r="C46" s="18">
        <f>(4196.0/B46*100)</f>
        <v/>
      </c>
      <c r="D46" s="19" t="n">
        <v>18945</v>
      </c>
      <c r="E46" s="18" t="n">
        <v>411.35956722</v>
      </c>
      <c r="F46" s="20" t="n">
        <v>3.65898583</v>
      </c>
      <c r="G46" s="18" t="n">
        <v>447.78969576</v>
      </c>
      <c r="H46" s="20" t="n">
        <v>14.21852315</v>
      </c>
      <c r="I46" s="18" t="n">
        <v>403.07407465</v>
      </c>
      <c r="J46" s="20" t="n">
        <v>9.632609309999999</v>
      </c>
      <c r="K46" s="18" t="n">
        <v>387.59125925</v>
      </c>
      <c r="L46" s="20" t="n">
        <v>8.860374029999999</v>
      </c>
      <c r="M46" s="18" t="s">
        <v>404</v>
      </c>
      <c r="N46" s="20" t="s">
        <v>404</v>
      </c>
      <c r="O46" s="18" t="s">
        <v>404</v>
      </c>
      <c r="P46" s="20" t="s">
        <v>404</v>
      </c>
      <c r="Q46" s="18" t="s">
        <v>404</v>
      </c>
      <c r="R46" s="20" t="s">
        <v>404</v>
      </c>
      <c r="S46" s="18" t="n">
        <v>365.55002173</v>
      </c>
      <c r="T46" s="20" t="n">
        <v>28.00543651</v>
      </c>
    </row>
    <row r="47" spans="1:20">
      <c r="A47" s="15" t="s">
        <v>444</v>
      </c>
      <c r="B47" s="17" t="n">
        <v>5928</v>
      </c>
      <c r="C47" s="18">
        <f>(0.0/B47*100)</f>
        <v/>
      </c>
      <c r="D47" s="19" t="n">
        <v>5928</v>
      </c>
      <c r="E47" s="18" t="n">
        <v>421.81806501</v>
      </c>
      <c r="F47" s="20" t="n">
        <v>8.443493699999999</v>
      </c>
      <c r="G47" s="18" t="n">
        <v>447.83627292</v>
      </c>
      <c r="H47" s="20" t="n">
        <v>11.56724714</v>
      </c>
      <c r="I47" s="18" t="n">
        <v>411.27682775</v>
      </c>
      <c r="J47" s="20" t="n">
        <v>20.63612999</v>
      </c>
      <c r="K47" s="18" t="n">
        <v>483.28816521</v>
      </c>
      <c r="L47" s="20" t="n">
        <v>17.80206156</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n">
        <v>496.6821032</v>
      </c>
      <c r="F48" s="20" t="n">
        <v>6.4614343</v>
      </c>
      <c r="G48" s="18" t="n">
        <v>521.66567788</v>
      </c>
      <c r="H48" s="20" t="n">
        <v>16.25086583</v>
      </c>
      <c r="I48" s="18" t="n">
        <v>443.768457</v>
      </c>
      <c r="J48" s="20" t="n">
        <v>16.9910059</v>
      </c>
      <c r="K48" s="18" t="n">
        <v>462.58628478</v>
      </c>
      <c r="L48" s="20" t="n">
        <v>40.34620614</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427.31524925</v>
      </c>
      <c r="F49" s="20" t="n">
        <v>4.15850962</v>
      </c>
      <c r="G49" s="18" t="n">
        <v>450.65509214</v>
      </c>
      <c r="H49" s="20" t="n">
        <v>14.28866629</v>
      </c>
      <c r="I49" s="18" t="n">
        <v>394.68169975</v>
      </c>
      <c r="J49" s="20" t="n">
        <v>12.46541192</v>
      </c>
      <c r="K49" s="18" t="n">
        <v>412.79586784</v>
      </c>
      <c r="L49" s="20" t="n">
        <v>14.91190082</v>
      </c>
      <c r="M49" s="18" t="s">
        <v>404</v>
      </c>
      <c r="N49" s="20" t="s">
        <v>404</v>
      </c>
      <c r="O49" s="18" t="s">
        <v>404</v>
      </c>
      <c r="P49" s="20" t="s">
        <v>404</v>
      </c>
      <c r="Q49" s="18" t="s">
        <v>404</v>
      </c>
      <c r="R49" s="20" t="s">
        <v>404</v>
      </c>
      <c r="S49" s="18" t="n">
        <v>405.57442077</v>
      </c>
      <c r="T49" s="20" t="n">
        <v>15.81728832</v>
      </c>
    </row>
    <row r="50" spans="1:20">
      <c r="A50" s="15" t="s">
        <v>447</v>
      </c>
      <c r="B50" s="17" t="n">
        <v>11795</v>
      </c>
      <c r="C50" s="18">
        <f>(1031.0/B50*100)</f>
        <v/>
      </c>
      <c r="D50" s="19" t="n">
        <v>10764</v>
      </c>
      <c r="E50" s="18" t="n">
        <v>427.3565191</v>
      </c>
      <c r="F50" s="20" t="n">
        <v>4.01429341</v>
      </c>
      <c r="G50" s="18" t="n">
        <v>448.614151</v>
      </c>
      <c r="H50" s="20" t="n">
        <v>19.56261654</v>
      </c>
      <c r="I50" s="18" t="n">
        <v>434.32294114</v>
      </c>
      <c r="J50" s="20" t="n">
        <v>14.72614267</v>
      </c>
      <c r="K50" s="18" t="n">
        <v>405.54326927</v>
      </c>
      <c r="L50" s="20" t="n">
        <v>13.37992554</v>
      </c>
      <c r="M50" s="18" t="s">
        <v>404</v>
      </c>
      <c r="N50" s="20" t="s">
        <v>404</v>
      </c>
      <c r="O50" s="18" t="s">
        <v>404</v>
      </c>
      <c r="P50" s="20" t="s">
        <v>404</v>
      </c>
      <c r="Q50" s="18" t="s">
        <v>404</v>
      </c>
      <c r="R50" s="20" t="s">
        <v>404</v>
      </c>
      <c r="S50" s="18" t="n">
        <v>450.36143628</v>
      </c>
      <c r="T50" s="20" t="n">
        <v>10.15962061</v>
      </c>
    </row>
    <row r="51" spans="1:20">
      <c r="A51" s="15" t="s">
        <v>448</v>
      </c>
      <c r="B51" s="17" t="n">
        <v>6866</v>
      </c>
      <c r="C51" s="18">
        <f>(0.0/B51*100)</f>
        <v/>
      </c>
      <c r="D51" s="19" t="n">
        <v>6866</v>
      </c>
      <c r="E51" s="18" t="n">
        <v>428.18499207</v>
      </c>
      <c r="F51" s="20" t="n">
        <v>3.40144766</v>
      </c>
      <c r="G51" s="18" t="n">
        <v>431.2804079</v>
      </c>
      <c r="H51" s="20" t="n">
        <v>12.55518828</v>
      </c>
      <c r="I51" s="18" t="n">
        <v>426.24567657</v>
      </c>
      <c r="J51" s="20" t="n">
        <v>8.83482377</v>
      </c>
      <c r="K51" s="18" t="n">
        <v>421.01881779</v>
      </c>
      <c r="L51" s="20" t="n">
        <v>8.33003991</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485.0041134</v>
      </c>
      <c r="F52" s="20" t="n">
        <v>3.59359703</v>
      </c>
      <c r="G52" s="18" t="n">
        <v>498.53545522</v>
      </c>
      <c r="H52" s="20" t="n">
        <v>9.85738431</v>
      </c>
      <c r="I52" s="18" t="n">
        <v>472.75197008</v>
      </c>
      <c r="J52" s="20" t="n">
        <v>20.33818216</v>
      </c>
      <c r="K52" s="18" t="n">
        <v>528.39652491</v>
      </c>
      <c r="L52" s="20" t="n">
        <v>24.5780814</v>
      </c>
      <c r="M52" s="18" t="s">
        <v>404</v>
      </c>
      <c r="N52" s="20" t="s">
        <v>404</v>
      </c>
      <c r="O52" s="18" t="s">
        <v>404</v>
      </c>
      <c r="P52" s="20" t="s">
        <v>404</v>
      </c>
      <c r="Q52" s="18" t="s">
        <v>404</v>
      </c>
      <c r="R52" s="20" t="s">
        <v>404</v>
      </c>
      <c r="S52" s="18" t="n">
        <v>454.98721779</v>
      </c>
      <c r="T52" s="20" t="n">
        <v>6.73346106</v>
      </c>
    </row>
    <row r="53" spans="1:20">
      <c r="A53" s="15" t="s">
        <v>450</v>
      </c>
      <c r="B53" s="17" t="n">
        <v>5571</v>
      </c>
      <c r="C53" s="18">
        <f>(0.0/B53*100)</f>
        <v/>
      </c>
      <c r="D53" s="19" t="n">
        <v>5571</v>
      </c>
      <c r="E53" s="18" t="n">
        <v>438.82613457</v>
      </c>
      <c r="F53" s="20" t="n">
        <v>1.92986085</v>
      </c>
      <c r="G53" s="18" t="n">
        <v>471.00684981</v>
      </c>
      <c r="H53" s="20" t="n">
        <v>4.84374527</v>
      </c>
      <c r="I53" s="18" t="n">
        <v>436.26376007</v>
      </c>
      <c r="J53" s="20" t="n">
        <v>3.76010961</v>
      </c>
      <c r="K53" s="18" t="n">
        <v>453.10362467</v>
      </c>
      <c r="L53" s="20" t="n">
        <v>5.01382565</v>
      </c>
      <c r="M53" s="18" t="s">
        <v>404</v>
      </c>
      <c r="N53" s="20" t="s">
        <v>404</v>
      </c>
      <c r="O53" s="18" t="s">
        <v>404</v>
      </c>
      <c r="P53" s="20" t="s">
        <v>404</v>
      </c>
      <c r="Q53" s="18" t="s">
        <v>404</v>
      </c>
      <c r="R53" s="20" t="s">
        <v>404</v>
      </c>
      <c r="S53" s="18" t="n">
        <v>439.96939251</v>
      </c>
      <c r="T53" s="20" t="n">
        <v>5.66255294</v>
      </c>
    </row>
    <row r="54" spans="1:20">
      <c r="A54" s="15" t="s">
        <v>451</v>
      </c>
      <c r="B54" s="17" t="n">
        <v>4740</v>
      </c>
      <c r="C54" s="18">
        <f>(199.0/B54*100)</f>
        <v/>
      </c>
      <c r="D54" s="19" t="n">
        <v>4541</v>
      </c>
      <c r="E54" s="18" t="n">
        <v>356.81122869</v>
      </c>
      <c r="F54" s="20" t="n">
        <v>4.04122624</v>
      </c>
      <c r="G54" s="18" t="n">
        <v>366.3535248</v>
      </c>
      <c r="H54" s="20" t="n">
        <v>17.89549224</v>
      </c>
      <c r="I54" s="18" t="n">
        <v>378.86010276</v>
      </c>
      <c r="J54" s="20" t="n">
        <v>17.69698735</v>
      </c>
      <c r="K54" s="18" t="n">
        <v>350.18962508</v>
      </c>
      <c r="L54" s="20" t="n">
        <v>15.48165911</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399.17553657</v>
      </c>
      <c r="F55" s="20" t="n">
        <v>3.60997389</v>
      </c>
      <c r="G55" s="18" t="n">
        <v>406.72657295</v>
      </c>
      <c r="H55" s="20" t="n">
        <v>10.75916158</v>
      </c>
      <c r="I55" s="18" t="n">
        <v>377.85022752</v>
      </c>
      <c r="J55" s="20" t="n">
        <v>19.13584132</v>
      </c>
      <c r="K55" s="18" t="n">
        <v>391.7756671</v>
      </c>
      <c r="L55" s="20" t="n">
        <v>25.26966609</v>
      </c>
      <c r="M55" s="18" t="s">
        <v>404</v>
      </c>
      <c r="N55" s="20" t="s">
        <v>404</v>
      </c>
      <c r="O55" s="18" t="s">
        <v>404</v>
      </c>
      <c r="P55" s="20" t="s">
        <v>404</v>
      </c>
      <c r="Q55" s="18" t="s">
        <v>404</v>
      </c>
      <c r="R55" s="20" t="s">
        <v>404</v>
      </c>
      <c r="S55" s="18" t="n">
        <v>412.56266915</v>
      </c>
      <c r="T55" s="20" t="n">
        <v>9.03906718</v>
      </c>
    </row>
    <row r="56" spans="1:20">
      <c r="A56" s="15" t="s">
        <v>453</v>
      </c>
      <c r="B56" s="17" t="n">
        <v>5359</v>
      </c>
      <c r="C56" s="18">
        <f>(0.0/B56*100)</f>
        <v/>
      </c>
      <c r="D56" s="19" t="n">
        <v>5359</v>
      </c>
      <c r="E56" s="18" t="n">
        <v>522.21025529</v>
      </c>
      <c r="F56" s="20" t="n">
        <v>3.55549984</v>
      </c>
      <c r="G56" s="18" t="n">
        <v>569.11449526</v>
      </c>
      <c r="H56" s="20" t="n">
        <v>5.99904188</v>
      </c>
      <c r="I56" s="18" t="n">
        <v>529.24290948</v>
      </c>
      <c r="J56" s="20" t="n">
        <v>12.33262578</v>
      </c>
      <c r="K56" s="18" t="n">
        <v>531.02322</v>
      </c>
      <c r="L56" s="20" t="n">
        <v>19.17494347</v>
      </c>
      <c r="M56" s="18" t="s">
        <v>404</v>
      </c>
      <c r="N56" s="20" t="s">
        <v>404</v>
      </c>
      <c r="O56" s="18" t="s">
        <v>404</v>
      </c>
      <c r="P56" s="20" t="s">
        <v>404</v>
      </c>
      <c r="Q56" s="18" t="s">
        <v>404</v>
      </c>
      <c r="R56" s="20" t="s">
        <v>404</v>
      </c>
      <c r="S56" s="18" t="n">
        <v>521.8672741</v>
      </c>
      <c r="T56" s="20" t="n">
        <v>41.81270333</v>
      </c>
    </row>
    <row r="57" spans="1:20">
      <c r="A57" s="15" t="s">
        <v>454</v>
      </c>
      <c r="B57" s="17" t="n">
        <v>6513</v>
      </c>
      <c r="C57" s="18">
        <f>(0.0/B57*100)</f>
        <v/>
      </c>
      <c r="D57" s="19" t="n">
        <v>6513</v>
      </c>
      <c r="E57" s="18" t="n">
        <v>397.4177644</v>
      </c>
      <c r="F57" s="20" t="n">
        <v>2.92078233</v>
      </c>
      <c r="G57" s="18" t="n">
        <v>364.97543074</v>
      </c>
      <c r="H57" s="20" t="n">
        <v>12.93764045</v>
      </c>
      <c r="I57" s="18" t="n">
        <v>368.59284</v>
      </c>
      <c r="J57" s="20" t="n">
        <v>9.787678469999999</v>
      </c>
      <c r="K57" s="18" t="n">
        <v>391.57306533</v>
      </c>
      <c r="L57" s="20" t="n">
        <v>16.31979807</v>
      </c>
      <c r="M57" s="18" t="s">
        <v>404</v>
      </c>
      <c r="N57" s="20" t="s">
        <v>404</v>
      </c>
      <c r="O57" s="18" t="s">
        <v>404</v>
      </c>
      <c r="P57" s="20" t="s">
        <v>404</v>
      </c>
      <c r="Q57" s="18" t="s">
        <v>404</v>
      </c>
      <c r="R57" s="20" t="s">
        <v>404</v>
      </c>
      <c r="S57" s="18" t="n">
        <v>436.52979278</v>
      </c>
      <c r="T57" s="20" t="n">
        <v>10.26059962</v>
      </c>
    </row>
    <row r="58" spans="1:20">
      <c r="A58" s="15" t="s">
        <v>455</v>
      </c>
      <c r="B58" s="17" t="n">
        <v>7267</v>
      </c>
      <c r="C58" s="18">
        <f>(0.0/B58*100)</f>
        <v/>
      </c>
      <c r="D58" s="19" t="n">
        <v>7267</v>
      </c>
      <c r="E58" s="18" t="n">
        <v>411.88365049</v>
      </c>
      <c r="F58" s="20" t="n">
        <v>3.82384644</v>
      </c>
      <c r="G58" s="18" t="n">
        <v>399.19238674</v>
      </c>
      <c r="H58" s="20" t="n">
        <v>10.22966274</v>
      </c>
      <c r="I58" s="18" t="n">
        <v>381.6875576</v>
      </c>
      <c r="J58" s="20" t="n">
        <v>28.17137609</v>
      </c>
      <c r="K58" s="18" t="n">
        <v>393.36479043</v>
      </c>
      <c r="L58" s="20" t="n">
        <v>22.31957889</v>
      </c>
      <c r="M58" s="18" t="s">
        <v>404</v>
      </c>
      <c r="N58" s="20" t="s">
        <v>404</v>
      </c>
      <c r="O58" s="18" t="s">
        <v>404</v>
      </c>
      <c r="P58" s="20" t="s">
        <v>404</v>
      </c>
      <c r="Q58" s="18" t="s">
        <v>404</v>
      </c>
      <c r="R58" s="20" t="s">
        <v>404</v>
      </c>
      <c r="S58" s="18" t="n">
        <v>401.11100096</v>
      </c>
      <c r="T58" s="20" t="n">
        <v>17.4679994</v>
      </c>
    </row>
    <row r="59" spans="1:20">
      <c r="A59" s="15" t="s">
        <v>456</v>
      </c>
      <c r="B59" s="17" t="n">
        <v>4826</v>
      </c>
      <c r="C59" s="18">
        <f>(0.0/B59*100)</f>
        <v/>
      </c>
      <c r="D59" s="19" t="n">
        <v>4826</v>
      </c>
      <c r="E59" s="18" t="n">
        <v>341.81358235</v>
      </c>
      <c r="F59" s="20" t="n">
        <v>1.99880373</v>
      </c>
      <c r="G59" s="18" t="n">
        <v>367.93631479</v>
      </c>
      <c r="H59" s="20" t="n">
        <v>4.3304523</v>
      </c>
      <c r="I59" s="18" t="n">
        <v>311.04820319</v>
      </c>
      <c r="J59" s="20" t="n">
        <v>5.00163839</v>
      </c>
      <c r="K59" s="18" t="n">
        <v>370.60127818</v>
      </c>
      <c r="L59" s="20" t="n">
        <v>5.66947932</v>
      </c>
      <c r="M59" s="18" t="s">
        <v>404</v>
      </c>
      <c r="N59" s="20" t="s">
        <v>404</v>
      </c>
      <c r="O59" s="18" t="s">
        <v>404</v>
      </c>
      <c r="P59" s="20" t="s">
        <v>404</v>
      </c>
      <c r="Q59" s="18" t="s">
        <v>404</v>
      </c>
      <c r="R59" s="20" t="s">
        <v>404</v>
      </c>
      <c r="S59" s="18" t="n">
        <v>336.43808782</v>
      </c>
      <c r="T59" s="20" t="n">
        <v>10.29210513</v>
      </c>
    </row>
    <row r="60" spans="1:20">
      <c r="A60" s="15" t="s">
        <v>457</v>
      </c>
      <c r="B60" s="17" t="n">
        <v>4546</v>
      </c>
      <c r="C60" s="18">
        <f>(0.0/B60*100)</f>
        <v/>
      </c>
      <c r="D60" s="19" t="n">
        <v>4546</v>
      </c>
      <c r="E60" s="18" t="n">
        <v>352.61692189</v>
      </c>
      <c r="F60" s="20" t="n">
        <v>7.18908501</v>
      </c>
      <c r="G60" s="18" t="n">
        <v>337.14584906</v>
      </c>
      <c r="H60" s="20" t="n">
        <v>13.2395206</v>
      </c>
      <c r="I60" s="18" t="n">
        <v>299.42483483</v>
      </c>
      <c r="J60" s="20" t="n">
        <v>18.26068239</v>
      </c>
      <c r="K60" s="18" t="n">
        <v>341.60460634</v>
      </c>
      <c r="L60" s="20" t="n">
        <v>14.73736326</v>
      </c>
      <c r="M60" s="18" t="s">
        <v>404</v>
      </c>
      <c r="N60" s="20" t="s">
        <v>404</v>
      </c>
      <c r="O60" s="18" t="s">
        <v>404</v>
      </c>
      <c r="P60" s="20" t="s">
        <v>404</v>
      </c>
      <c r="Q60" s="18" t="s">
        <v>404</v>
      </c>
      <c r="R60" s="20" t="s">
        <v>404</v>
      </c>
      <c r="S60" s="18" t="n">
        <v>362.73993873</v>
      </c>
      <c r="T60" s="20" t="n">
        <v>19.632085</v>
      </c>
    </row>
    <row r="61" spans="1:20">
      <c r="A61" s="15" t="s">
        <v>458</v>
      </c>
      <c r="B61" s="17" t="n">
        <v>6525</v>
      </c>
      <c r="C61" s="18">
        <f>(0.0/B61*100)</f>
        <v/>
      </c>
      <c r="D61" s="19" t="n">
        <v>6525</v>
      </c>
      <c r="E61" s="18" t="n">
        <v>466.2761482</v>
      </c>
      <c r="F61" s="20" t="n">
        <v>2.42433431</v>
      </c>
      <c r="G61" s="18" t="n">
        <v>514.11250047</v>
      </c>
      <c r="H61" s="20" t="n">
        <v>10.92896688</v>
      </c>
      <c r="I61" s="18" t="n">
        <v>487.62553836</v>
      </c>
      <c r="J61" s="20" t="n">
        <v>17.80089338</v>
      </c>
      <c r="K61" s="18" t="n">
        <v>434.00220113</v>
      </c>
      <c r="L61" s="20" t="n">
        <v>12.38502257</v>
      </c>
      <c r="M61" s="18" t="s">
        <v>404</v>
      </c>
      <c r="N61" s="20" t="s">
        <v>404</v>
      </c>
      <c r="O61" s="18" t="s">
        <v>404</v>
      </c>
      <c r="P61" s="20" t="s">
        <v>404</v>
      </c>
      <c r="Q61" s="18" t="s">
        <v>404</v>
      </c>
      <c r="R61" s="20" t="s">
        <v>404</v>
      </c>
      <c r="S61" s="18" t="n">
        <v>429.444925</v>
      </c>
      <c r="T61" s="20" t="n">
        <v>11.76041946</v>
      </c>
    </row>
    <row r="62" spans="1:20">
      <c r="A62" s="15" t="s">
        <v>459</v>
      </c>
      <c r="B62" s="17" t="n">
        <v>4476</v>
      </c>
      <c r="C62" s="18">
        <f>(0.0/B62*100)</f>
        <v/>
      </c>
      <c r="D62" s="19" t="n">
        <v>4476</v>
      </c>
      <c r="E62" s="18" t="n">
        <v>513.1495335</v>
      </c>
      <c r="F62" s="20" t="n">
        <v>1.33858549</v>
      </c>
      <c r="G62" s="18" t="n">
        <v>533.2020480899999</v>
      </c>
      <c r="H62" s="20" t="n">
        <v>10.20048712</v>
      </c>
      <c r="I62" s="18" t="n">
        <v>464.18140586</v>
      </c>
      <c r="J62" s="20" t="n">
        <v>4.29526229</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343.15796703</v>
      </c>
      <c r="F63" s="20" t="n">
        <v>1.79988773</v>
      </c>
      <c r="G63" s="18" t="n">
        <v>388.03443592</v>
      </c>
      <c r="H63" s="20" t="n">
        <v>3.85635038</v>
      </c>
      <c r="I63" s="18" t="n">
        <v>412.6960806</v>
      </c>
      <c r="J63" s="20" t="n">
        <v>14.44773235</v>
      </c>
      <c r="K63" s="18" t="n">
        <v>307.57068465</v>
      </c>
      <c r="L63" s="20" t="n">
        <v>13.7258314</v>
      </c>
      <c r="M63" s="18" t="s">
        <v>404</v>
      </c>
      <c r="N63" s="20" t="s">
        <v>404</v>
      </c>
      <c r="O63" s="18" t="s">
        <v>404</v>
      </c>
      <c r="P63" s="20" t="s">
        <v>404</v>
      </c>
      <c r="Q63" s="18" t="s">
        <v>404</v>
      </c>
      <c r="R63" s="20" t="s">
        <v>404</v>
      </c>
      <c r="S63" s="18" t="n">
        <v>354.55684786</v>
      </c>
      <c r="T63" s="20" t="n">
        <v>4.62169367</v>
      </c>
    </row>
    <row r="64" spans="1:20">
      <c r="A64" s="15" t="s">
        <v>461</v>
      </c>
      <c r="B64" s="17" t="n">
        <v>3634</v>
      </c>
      <c r="C64" s="18">
        <f>(27.0/B64*100)</f>
        <v/>
      </c>
      <c r="D64" s="19" t="n">
        <v>3607</v>
      </c>
      <c r="E64" s="18" t="n">
        <v>427.27250438</v>
      </c>
      <c r="F64" s="20" t="n">
        <v>2.5188771</v>
      </c>
      <c r="G64" s="18" t="n">
        <v>464.94765575</v>
      </c>
      <c r="H64" s="20" t="n">
        <v>4.7862092</v>
      </c>
      <c r="I64" s="18" t="n">
        <v>450.61924471</v>
      </c>
      <c r="J64" s="20" t="n">
        <v>3.87682283</v>
      </c>
      <c r="K64" s="18" t="n">
        <v>504.03400054</v>
      </c>
      <c r="L64" s="20" t="n">
        <v>17.51075689</v>
      </c>
      <c r="M64" s="18" t="s">
        <v>404</v>
      </c>
      <c r="N64" s="20" t="s">
        <v>404</v>
      </c>
      <c r="O64" s="18" t="n">
        <v>481.51559366</v>
      </c>
      <c r="P64" s="20" t="n">
        <v>25.36878196</v>
      </c>
      <c r="Q64" s="18" t="s">
        <v>404</v>
      </c>
      <c r="R64" s="20" t="s">
        <v>404</v>
      </c>
      <c r="S64" s="18" t="n">
        <v>488.83381626</v>
      </c>
      <c r="T64" s="20" t="n">
        <v>5.33401019</v>
      </c>
    </row>
    <row r="65" spans="1:20">
      <c r="A65" s="15" t="s">
        <v>462</v>
      </c>
      <c r="B65" s="17" t="n">
        <v>5325</v>
      </c>
      <c r="C65" s="18">
        <f>(0.0/B65*100)</f>
        <v/>
      </c>
      <c r="D65" s="19" t="n">
        <v>5325</v>
      </c>
      <c r="E65" s="18" t="n">
        <v>418.62925912</v>
      </c>
      <c r="F65" s="20" t="n">
        <v>3.30219938</v>
      </c>
      <c r="G65" s="18" t="n">
        <v>406.32152496</v>
      </c>
      <c r="H65" s="20" t="n">
        <v>9.03191644</v>
      </c>
      <c r="I65" s="18" t="n">
        <v>391.53495122</v>
      </c>
      <c r="J65" s="20" t="n">
        <v>14.82828676</v>
      </c>
      <c r="K65" s="18" t="n">
        <v>393.657276</v>
      </c>
      <c r="L65" s="20" t="n">
        <v>11.34256323</v>
      </c>
      <c r="M65" s="18" t="s">
        <v>404</v>
      </c>
      <c r="N65" s="20" t="s">
        <v>404</v>
      </c>
      <c r="O65" s="18" t="s">
        <v>404</v>
      </c>
      <c r="P65" s="20" t="s">
        <v>404</v>
      </c>
      <c r="Q65" s="18" t="s">
        <v>404</v>
      </c>
      <c r="R65" s="20" t="s">
        <v>404</v>
      </c>
      <c r="S65" s="18" t="n">
        <v>421.58312438</v>
      </c>
      <c r="T65" s="20" t="n">
        <v>12.2885231</v>
      </c>
    </row>
    <row r="66" spans="1:20">
      <c r="A66" s="15" t="s">
        <v>463</v>
      </c>
      <c r="B66" s="17" t="n">
        <v>5665</v>
      </c>
      <c r="C66" s="18">
        <f>(0.0/B66*100)</f>
        <v/>
      </c>
      <c r="D66" s="19" t="n">
        <v>5665</v>
      </c>
      <c r="E66" s="18" t="n">
        <v>431.03581447</v>
      </c>
      <c r="F66" s="20" t="n">
        <v>1.93710353</v>
      </c>
      <c r="G66" s="18" t="n">
        <v>376.98358153</v>
      </c>
      <c r="H66" s="20" t="n">
        <v>4.71008617</v>
      </c>
      <c r="I66" s="18" t="s">
        <v>404</v>
      </c>
      <c r="J66" s="20" t="s">
        <v>404</v>
      </c>
      <c r="K66" s="18" t="n">
        <v>446.61147442</v>
      </c>
      <c r="L66" s="20" t="n">
        <v>4.21434921</v>
      </c>
      <c r="M66" s="18" t="s">
        <v>404</v>
      </c>
      <c r="N66" s="20" t="s">
        <v>404</v>
      </c>
      <c r="O66" s="18" t="s">
        <v>404</v>
      </c>
      <c r="P66" s="20" t="s">
        <v>404</v>
      </c>
      <c r="Q66" s="18" t="s">
        <v>404</v>
      </c>
      <c r="R66" s="20" t="s">
        <v>404</v>
      </c>
      <c r="S66" s="18" t="n">
        <v>373.37598344</v>
      </c>
      <c r="T66" s="20" t="n">
        <v>8.40224008</v>
      </c>
    </row>
    <row r="67" spans="1:20">
      <c r="A67" s="15" t="s">
        <v>464</v>
      </c>
      <c r="B67" s="17" t="n">
        <v>6971</v>
      </c>
      <c r="C67" s="18">
        <f>(0.0/B67*100)</f>
        <v/>
      </c>
      <c r="D67" s="19" t="n">
        <v>6971</v>
      </c>
      <c r="E67" s="18" t="n">
        <v>398.88267773</v>
      </c>
      <c r="F67" s="20" t="n">
        <v>3.23417765</v>
      </c>
      <c r="G67" s="18" t="n">
        <v>443.77895754</v>
      </c>
      <c r="H67" s="20" t="n">
        <v>27.73524271</v>
      </c>
      <c r="I67" s="18" t="n">
        <v>373.56695387</v>
      </c>
      <c r="J67" s="20" t="n">
        <v>11.56521228</v>
      </c>
      <c r="K67" s="18" t="n">
        <v>390.94982582</v>
      </c>
      <c r="L67" s="20" t="n">
        <v>11.47247089</v>
      </c>
      <c r="M67" s="18" t="s">
        <v>404</v>
      </c>
      <c r="N67" s="20" t="s">
        <v>404</v>
      </c>
      <c r="O67" s="18" t="s">
        <v>404</v>
      </c>
      <c r="P67" s="20" t="s">
        <v>404</v>
      </c>
      <c r="Q67" s="18" t="s">
        <v>404</v>
      </c>
      <c r="R67" s="20" t="s">
        <v>404</v>
      </c>
      <c r="S67" s="18" t="n">
        <v>333.1284344</v>
      </c>
      <c r="T67" s="20" t="n">
        <v>6.08378947</v>
      </c>
    </row>
    <row r="68" spans="1:20">
      <c r="A68" s="15" t="s">
        <v>465</v>
      </c>
      <c r="B68" s="17" t="n">
        <v>12083</v>
      </c>
      <c r="C68" s="18">
        <f>(0.0/B68*100)</f>
        <v/>
      </c>
      <c r="D68" s="19" t="n">
        <v>12083</v>
      </c>
      <c r="E68" s="18" t="n">
        <v>397.09863369</v>
      </c>
      <c r="F68" s="20" t="n">
        <v>1.01292986</v>
      </c>
      <c r="G68" s="18" t="n">
        <v>419.30653032</v>
      </c>
      <c r="H68" s="20" t="n">
        <v>2.73876784</v>
      </c>
      <c r="I68" s="18" t="n">
        <v>471.41061942</v>
      </c>
      <c r="J68" s="20" t="n">
        <v>10.01655612</v>
      </c>
      <c r="K68" s="18" t="n">
        <v>444.39870745</v>
      </c>
      <c r="L68" s="20" t="n">
        <v>9.15569498</v>
      </c>
      <c r="M68" s="18" t="s">
        <v>404</v>
      </c>
      <c r="N68" s="20" t="s">
        <v>404</v>
      </c>
      <c r="O68" s="18" t="s">
        <v>404</v>
      </c>
      <c r="P68" s="20" t="s">
        <v>404</v>
      </c>
      <c r="Q68" s="18" t="s">
        <v>404</v>
      </c>
      <c r="R68" s="20" t="s">
        <v>404</v>
      </c>
      <c r="S68" s="18" t="n">
        <v>462.29644763</v>
      </c>
      <c r="T68" s="20" t="n">
        <v>7.30038374</v>
      </c>
    </row>
    <row r="69" spans="1:20">
      <c r="A69" s="15" t="s">
        <v>466</v>
      </c>
      <c r="B69" s="17" t="n">
        <v>4876</v>
      </c>
      <c r="C69" s="18">
        <f>(0.0/B69*100)</f>
        <v/>
      </c>
      <c r="D69" s="19" t="n">
        <v>4876</v>
      </c>
      <c r="E69" s="18" t="n">
        <v>431.07697314</v>
      </c>
      <c r="F69" s="20" t="n">
        <v>4.51744675</v>
      </c>
      <c r="G69" s="18" t="n">
        <v>446.59067524</v>
      </c>
      <c r="H69" s="20" t="n">
        <v>13.13951129</v>
      </c>
      <c r="I69" s="18" t="n">
        <v>472.44442798</v>
      </c>
      <c r="J69" s="20" t="n">
        <v>14.86419562</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492.34908886</v>
      </c>
      <c r="F70" s="20" t="n">
        <v>3.41647552</v>
      </c>
      <c r="G70" s="18" t="n">
        <v>517.65584847</v>
      </c>
      <c r="H70" s="20" t="n">
        <v>7.65031421</v>
      </c>
      <c r="I70" s="18" t="n">
        <v>446.16239008</v>
      </c>
      <c r="J70" s="20" t="n">
        <v>12.51785429</v>
      </c>
      <c r="K70" s="18" t="n">
        <v>477.78572367</v>
      </c>
      <c r="L70" s="20" t="n">
        <v>16.13237062</v>
      </c>
      <c r="M70" s="18" t="s">
        <v>404</v>
      </c>
      <c r="N70" s="20" t="s">
        <v>404</v>
      </c>
      <c r="O70" s="18" t="s">
        <v>404</v>
      </c>
      <c r="P70" s="20" t="s">
        <v>404</v>
      </c>
      <c r="Q70" s="18" t="s">
        <v>404</v>
      </c>
      <c r="R70" s="20" t="s">
        <v>404</v>
      </c>
      <c r="S70" s="18" t="n">
        <v>493.06445544</v>
      </c>
      <c r="T70" s="20" t="n">
        <v>29.80408701</v>
      </c>
    </row>
    <row r="71" spans="1:20">
      <c r="A71" s="15" t="s">
        <v>468</v>
      </c>
      <c r="B71" s="17" t="n">
        <v>6115</v>
      </c>
      <c r="C71" s="18">
        <f>(0.0/B71*100)</f>
        <v/>
      </c>
      <c r="D71" s="19" t="n">
        <v>6115</v>
      </c>
      <c r="E71" s="18" t="n">
        <v>532.49267892</v>
      </c>
      <c r="F71" s="20" t="n">
        <v>1.77022093</v>
      </c>
      <c r="G71" s="18" t="n">
        <v>562.19516542</v>
      </c>
      <c r="H71" s="20" t="n">
        <v>4.80997385</v>
      </c>
      <c r="I71" s="18" t="s">
        <v>404</v>
      </c>
      <c r="J71" s="20" t="s">
        <v>404</v>
      </c>
      <c r="K71" s="18" t="n">
        <v>513.41867789</v>
      </c>
      <c r="L71" s="20" t="n">
        <v>12.40862694</v>
      </c>
      <c r="M71" s="18" t="s">
        <v>404</v>
      </c>
      <c r="N71" s="20" t="s">
        <v>404</v>
      </c>
      <c r="O71" s="18" t="s">
        <v>404</v>
      </c>
      <c r="P71" s="20" t="s">
        <v>404</v>
      </c>
      <c r="Q71" s="18" t="s">
        <v>404</v>
      </c>
      <c r="R71" s="20" t="s">
        <v>404</v>
      </c>
      <c r="S71" s="18" t="n">
        <v>552.77182808</v>
      </c>
      <c r="T71" s="20" t="n">
        <v>9.0901262</v>
      </c>
    </row>
    <row r="72" spans="1:20">
      <c r="A72" s="15" t="s">
        <v>469</v>
      </c>
      <c r="B72" s="17" t="n">
        <v>7708</v>
      </c>
      <c r="C72" s="18">
        <f>(0.0/B72*100)</f>
        <v/>
      </c>
      <c r="D72" s="19" t="n">
        <v>7708</v>
      </c>
      <c r="E72" s="18" t="n">
        <v>496.46485809</v>
      </c>
      <c r="F72" s="20" t="n">
        <v>3.60784594</v>
      </c>
      <c r="G72" s="18" t="n">
        <v>510.84832838</v>
      </c>
      <c r="H72" s="20" t="n">
        <v>9.55713381</v>
      </c>
      <c r="I72" s="18" t="n">
        <v>482.82551956</v>
      </c>
      <c r="J72" s="20" t="n">
        <v>15.13377872</v>
      </c>
      <c r="K72" s="18" t="n">
        <v>473.88235399</v>
      </c>
      <c r="L72" s="20" t="n">
        <v>8.39027216</v>
      </c>
      <c r="M72" s="18" t="s">
        <v>404</v>
      </c>
      <c r="N72" s="20" t="s">
        <v>404</v>
      </c>
      <c r="O72" s="18" t="s">
        <v>404</v>
      </c>
      <c r="P72" s="20" t="s">
        <v>404</v>
      </c>
      <c r="Q72" s="18" t="s">
        <v>404</v>
      </c>
      <c r="R72" s="20" t="s">
        <v>404</v>
      </c>
      <c r="S72" s="18" t="n">
        <v>520.2271680600001</v>
      </c>
      <c r="T72" s="20" t="n">
        <v>63.64883281</v>
      </c>
    </row>
    <row r="73" spans="1:20">
      <c r="A73" s="15" t="s">
        <v>470</v>
      </c>
      <c r="B73" s="17" t="n">
        <v>8249</v>
      </c>
      <c r="C73" s="18">
        <f>(0.0/B73*100)</f>
        <v/>
      </c>
      <c r="D73" s="19" t="n">
        <v>8249</v>
      </c>
      <c r="E73" s="18" t="n">
        <v>407.30856679</v>
      </c>
      <c r="F73" s="20" t="n">
        <v>3.67563689</v>
      </c>
      <c r="G73" s="18" t="n">
        <v>438.40785099</v>
      </c>
      <c r="H73" s="20" t="n">
        <v>18.48835605</v>
      </c>
      <c r="I73" s="18" t="n">
        <v>434.23049867</v>
      </c>
      <c r="J73" s="20" t="n">
        <v>34.91028907</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425.54964218</v>
      </c>
      <c r="F74" s="20" t="n">
        <v>1.89234597</v>
      </c>
      <c r="G74" s="18" t="n">
        <v>444.78381051</v>
      </c>
      <c r="H74" s="20" t="n">
        <v>6.01165569</v>
      </c>
      <c r="I74" s="18" t="n">
        <v>454.67041839</v>
      </c>
      <c r="J74" s="20" t="n">
        <v>6.57312114</v>
      </c>
      <c r="K74" s="18" t="n">
        <v>402.10872783</v>
      </c>
      <c r="L74" s="20" t="n">
        <v>4.36623239</v>
      </c>
      <c r="M74" s="18" t="s">
        <v>404</v>
      </c>
      <c r="N74" s="20" t="s">
        <v>404</v>
      </c>
      <c r="O74" s="18" t="s">
        <v>404</v>
      </c>
      <c r="P74" s="20" t="s">
        <v>404</v>
      </c>
      <c r="Q74" s="18" t="s">
        <v>404</v>
      </c>
      <c r="R74" s="20" t="s">
        <v>404</v>
      </c>
      <c r="S74" s="18" t="n">
        <v>420.50246869</v>
      </c>
      <c r="T74" s="20" t="n">
        <v>6.58619085</v>
      </c>
    </row>
    <row r="75" spans="1:20">
      <c r="A75" s="15" t="s">
        <v>472</v>
      </c>
      <c r="B75" s="17" t="n">
        <v>5375</v>
      </c>
      <c r="C75" s="18">
        <f>(483.0/B75*100)</f>
        <v/>
      </c>
      <c r="D75" s="19" t="n">
        <v>4892</v>
      </c>
      <c r="E75" s="18" t="n">
        <v>358.21387911</v>
      </c>
      <c r="F75" s="20" t="n">
        <v>6.88901922</v>
      </c>
      <c r="G75" s="18" t="n">
        <v>360.087074</v>
      </c>
      <c r="H75" s="20" t="n">
        <v>8.15914995</v>
      </c>
      <c r="I75" s="18" t="n">
        <v>362.67975659</v>
      </c>
      <c r="J75" s="20" t="n">
        <v>11.55772309</v>
      </c>
      <c r="K75" s="18" t="n">
        <v>364.74728763</v>
      </c>
      <c r="L75" s="20" t="n">
        <v>9.801102139999999</v>
      </c>
      <c r="M75" s="18" t="s">
        <v>404</v>
      </c>
      <c r="N75" s="20" t="s">
        <v>404</v>
      </c>
      <c r="O75" s="18" t="s">
        <v>404</v>
      </c>
      <c r="P75" s="20" t="s">
        <v>404</v>
      </c>
      <c r="Q75" s="18" t="s">
        <v>404</v>
      </c>
      <c r="R75" s="20" t="s">
        <v>404</v>
      </c>
      <c r="S75" s="18" t="n">
        <v>413.0592932</v>
      </c>
      <c r="T75" s="20" t="n">
        <v>9.176529349999999</v>
      </c>
    </row>
    <row r="76" spans="1:20">
      <c r="A76" s="15" t="s">
        <v>473</v>
      </c>
      <c r="B76" s="17" t="n">
        <v>14167</v>
      </c>
      <c r="C76" s="18">
        <f>(1400.0/B76*100)</f>
        <v/>
      </c>
      <c r="D76" s="19" t="n">
        <v>12767</v>
      </c>
      <c r="E76" s="18" t="n">
        <v>430.1940864</v>
      </c>
      <c r="F76" s="20" t="n">
        <v>3.76659898</v>
      </c>
      <c r="G76" s="18" t="n">
        <v>452.464306</v>
      </c>
      <c r="H76" s="20" t="n">
        <v>7.2605562</v>
      </c>
      <c r="I76" s="18" t="n">
        <v>487.38108207</v>
      </c>
      <c r="J76" s="20" t="n">
        <v>60.5374294</v>
      </c>
      <c r="K76" s="18" t="n">
        <v>445.07853376</v>
      </c>
      <c r="L76" s="20" t="n">
        <v>11.58983963</v>
      </c>
      <c r="M76" s="18" t="s">
        <v>404</v>
      </c>
      <c r="N76" s="20" t="s">
        <v>404</v>
      </c>
      <c r="O76" s="18" t="s">
        <v>404</v>
      </c>
      <c r="P76" s="20" t="s">
        <v>404</v>
      </c>
      <c r="Q76" s="18" t="s">
        <v>404</v>
      </c>
      <c r="R76" s="20" t="s">
        <v>404</v>
      </c>
      <c r="S76" s="18" t="n">
        <v>435.45978343</v>
      </c>
      <c r="T76" s="20" t="n">
        <v>11.85374285</v>
      </c>
    </row>
    <row r="77" spans="1:20">
      <c r="A77" s="15" t="s">
        <v>474</v>
      </c>
      <c r="B77" s="17" t="n">
        <v>6062</v>
      </c>
      <c r="C77" s="18">
        <f>(12.0/B77*100)</f>
        <v/>
      </c>
      <c r="D77" s="19" t="n">
        <v>6050</v>
      </c>
      <c r="E77" s="18" t="n">
        <v>433.17191331</v>
      </c>
      <c r="F77" s="20" t="n">
        <v>3.56615312</v>
      </c>
      <c r="G77" s="18" t="n">
        <v>464.29061712</v>
      </c>
      <c r="H77" s="20" t="n">
        <v>19.62262109</v>
      </c>
      <c r="I77" s="18" t="n">
        <v>441.4984987</v>
      </c>
      <c r="J77" s="20" t="n">
        <v>7.99959226</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487.88670226</v>
      </c>
      <c r="F78" s="20" t="n">
        <v>4.16863209</v>
      </c>
      <c r="G78" s="18" t="n">
        <v>486.92518932</v>
      </c>
      <c r="H78" s="20" t="n">
        <v>15.57366164</v>
      </c>
      <c r="I78" s="18" t="n">
        <v>512.44063866</v>
      </c>
      <c r="J78" s="20" t="n">
        <v>34.76120238</v>
      </c>
      <c r="K78" s="18" t="s">
        <v>404</v>
      </c>
      <c r="L78" s="20" t="s">
        <v>404</v>
      </c>
      <c r="M78" s="18" t="s">
        <v>404</v>
      </c>
      <c r="N78" s="20" t="s">
        <v>404</v>
      </c>
      <c r="O78" s="18" t="s">
        <v>404</v>
      </c>
      <c r="P78" s="20" t="s">
        <v>404</v>
      </c>
      <c r="Q78" s="18" t="s">
        <v>404</v>
      </c>
      <c r="R78" s="20" t="s">
        <v>404</v>
      </c>
      <c r="S78" s="18" t="n">
        <v>465.71477327</v>
      </c>
      <c r="T78" s="20" t="n">
        <v>14.58344647</v>
      </c>
    </row>
    <row customHeight="1" ht="25" r="79" spans="1:20">
      <c r="A79" s="15" t="s">
        <v>476</v>
      </c>
      <c r="B79" s="17" t="n">
        <v>1657</v>
      </c>
      <c r="C79" s="18">
        <f>(21.0/B79*100)</f>
        <v/>
      </c>
      <c r="D79" s="19" t="n">
        <v>1636</v>
      </c>
      <c r="E79" s="18" t="n">
        <v>469.11455391</v>
      </c>
      <c r="F79" s="20" t="n">
        <v>7.72623775</v>
      </c>
      <c r="G79" s="18" t="n">
        <v>506.86767132</v>
      </c>
      <c r="H79" s="20" t="n">
        <v>20.08638786</v>
      </c>
      <c r="I79" s="18" t="n">
        <v>437.86467149</v>
      </c>
      <c r="J79" s="20" t="n">
        <v>21.27427124</v>
      </c>
      <c r="K79" s="18" t="n">
        <v>505.21611782</v>
      </c>
      <c r="L79" s="20" t="n">
        <v>20.74096469</v>
      </c>
      <c r="M79" s="18" t="s">
        <v>404</v>
      </c>
      <c r="N79" s="20" t="s">
        <v>404</v>
      </c>
      <c r="O79" s="18" t="s">
        <v>404</v>
      </c>
      <c r="P79" s="20" t="s">
        <v>404</v>
      </c>
      <c r="Q79" s="18" t="s">
        <v>404</v>
      </c>
      <c r="R79" s="20" t="s">
        <v>404</v>
      </c>
      <c r="S79" s="18" t="n">
        <v>477.01540934</v>
      </c>
      <c r="T79" s="20" t="n">
        <v>47.32349333</v>
      </c>
    </row>
    <row r="80" spans="1:20">
      <c r="A80" s="15" t="s">
        <v>477</v>
      </c>
      <c r="B80" s="17" t="n">
        <v>7841</v>
      </c>
      <c r="C80" s="18">
        <f>(0.0/B80*100)</f>
        <v/>
      </c>
      <c r="D80" s="19" t="n">
        <v>7841</v>
      </c>
      <c r="E80" s="18" t="n">
        <v>426.53276774</v>
      </c>
      <c r="F80" s="20" t="n">
        <v>4.29992301</v>
      </c>
      <c r="G80" s="18" t="n">
        <v>427.82014618</v>
      </c>
      <c r="H80" s="20" t="n">
        <v>8.471381109999999</v>
      </c>
      <c r="I80" s="18" t="n">
        <v>444.28088859</v>
      </c>
      <c r="J80" s="20" t="n">
        <v>26.56847789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430.69554824</v>
      </c>
      <c r="F81" s="20" t="n">
        <v>3.56370522</v>
      </c>
      <c r="G81" s="18" t="n">
        <v>445.21266465</v>
      </c>
      <c r="H81" s="20" t="n">
        <v>18.85047732</v>
      </c>
      <c r="I81" s="18" t="n">
        <v>364.5897025</v>
      </c>
      <c r="J81" s="20" t="n">
        <v>12.86247729</v>
      </c>
      <c r="K81" s="18" t="n">
        <v>505.675185</v>
      </c>
      <c r="L81" s="20" t="n">
        <v>7.77493105</v>
      </c>
      <c r="M81" s="18" t="s">
        <v>404</v>
      </c>
      <c r="N81" s="20" t="s">
        <v>404</v>
      </c>
      <c r="O81" s="18" t="s">
        <v>404</v>
      </c>
      <c r="P81" s="20" t="s">
        <v>404</v>
      </c>
      <c r="Q81" s="18" t="s">
        <v>404</v>
      </c>
      <c r="R81" s="20" t="s">
        <v>404</v>
      </c>
      <c r="S81" s="18" t="n">
        <v>503.74634762</v>
      </c>
      <c r="T81" s="20" t="n">
        <v>9.77589319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696</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499.68278884</v>
      </c>
      <c r="F7" s="20" t="n">
        <v>3.57325654</v>
      </c>
      <c r="G7" s="18" t="n">
        <v>514.6613115500001</v>
      </c>
      <c r="H7" s="20" t="n">
        <v>3.67112892</v>
      </c>
      <c r="I7" s="18" t="n">
        <v>496.79059424</v>
      </c>
      <c r="J7" s="20" t="n">
        <v>4.24034269</v>
      </c>
      <c r="K7" s="18" t="n">
        <v>497.83226861</v>
      </c>
      <c r="L7" s="20" t="n">
        <v>6.91629804</v>
      </c>
      <c r="M7" s="18" t="s">
        <v>404</v>
      </c>
      <c r="N7" s="20" t="s">
        <v>404</v>
      </c>
      <c r="O7" s="18" t="s">
        <v>404</v>
      </c>
      <c r="P7" s="20" t="s">
        <v>404</v>
      </c>
      <c r="Q7" s="18" t="s">
        <v>404</v>
      </c>
      <c r="R7" s="20" t="s">
        <v>404</v>
      </c>
      <c r="S7" s="18" t="n">
        <v>503.3298018</v>
      </c>
      <c r="T7" s="20" t="n">
        <v>20.87070984</v>
      </c>
    </row>
    <row r="8" spans="1:20">
      <c r="A8" s="15" t="s">
        <v>405</v>
      </c>
      <c r="B8" s="17" t="n">
        <v>7007</v>
      </c>
      <c r="C8" s="18">
        <f>(0.0/B8*100)</f>
        <v/>
      </c>
      <c r="D8" s="19" t="n">
        <v>7007</v>
      </c>
      <c r="E8" s="18" t="n">
        <v>487.80252637</v>
      </c>
      <c r="F8" s="20" t="n">
        <v>8.23065519</v>
      </c>
      <c r="G8" s="18" t="n">
        <v>498.8700456</v>
      </c>
      <c r="H8" s="20" t="n">
        <v>7.62916566</v>
      </c>
      <c r="I8" s="18" t="n">
        <v>460.21822697</v>
      </c>
      <c r="J8" s="20" t="n">
        <v>7.58558378</v>
      </c>
      <c r="K8" s="18" t="n">
        <v>497.16772588</v>
      </c>
      <c r="L8" s="20" t="n">
        <v>12.15271652</v>
      </c>
      <c r="M8" s="18" t="s">
        <v>404</v>
      </c>
      <c r="N8" s="20" t="s">
        <v>404</v>
      </c>
      <c r="O8" s="18" t="s">
        <v>404</v>
      </c>
      <c r="P8" s="20" t="s">
        <v>404</v>
      </c>
      <c r="Q8" s="18" t="s">
        <v>404</v>
      </c>
      <c r="R8" s="20" t="s">
        <v>404</v>
      </c>
      <c r="S8" s="18" t="n">
        <v>496.40014802</v>
      </c>
      <c r="T8" s="20" t="n">
        <v>31.59618131</v>
      </c>
    </row>
    <row r="9" spans="1:20">
      <c r="A9" s="15" t="s">
        <v>406</v>
      </c>
      <c r="B9" s="17" t="n">
        <v>9651</v>
      </c>
      <c r="C9" s="18">
        <f>(200.0/B9*100)</f>
        <v/>
      </c>
      <c r="D9" s="19" t="n">
        <v>9451</v>
      </c>
      <c r="E9" s="18" t="n">
        <v>493.48728109</v>
      </c>
      <c r="F9" s="20" t="n">
        <v>4.99991767</v>
      </c>
      <c r="G9" s="18" t="n">
        <v>516.1697460300001</v>
      </c>
      <c r="H9" s="20" t="n">
        <v>7.71989464</v>
      </c>
      <c r="I9" s="18" t="n">
        <v>492.36999959</v>
      </c>
      <c r="J9" s="20" t="n">
        <v>13.78395187</v>
      </c>
      <c r="K9" s="18" t="n">
        <v>518.86390438</v>
      </c>
      <c r="L9" s="20" t="n">
        <v>17.22367668</v>
      </c>
      <c r="M9" s="18" t="s">
        <v>404</v>
      </c>
      <c r="N9" s="20" t="s">
        <v>404</v>
      </c>
      <c r="O9" s="18" t="s">
        <v>404</v>
      </c>
      <c r="P9" s="20" t="s">
        <v>404</v>
      </c>
      <c r="Q9" s="18" t="s">
        <v>404</v>
      </c>
      <c r="R9" s="20" t="s">
        <v>404</v>
      </c>
      <c r="S9" s="18" t="n">
        <v>487.50647709</v>
      </c>
      <c r="T9" s="20" t="n">
        <v>8.43888424</v>
      </c>
    </row>
    <row r="10" spans="1:20">
      <c r="A10" s="15" t="s">
        <v>407</v>
      </c>
      <c r="B10" s="17" t="n">
        <v>20058</v>
      </c>
      <c r="C10" s="18">
        <f>(3112.0/B10*100)</f>
        <v/>
      </c>
      <c r="D10" s="19" t="n">
        <v>16946</v>
      </c>
      <c r="E10" s="18" t="n">
        <v>520.47122088</v>
      </c>
      <c r="F10" s="20" t="n">
        <v>4.45032291</v>
      </c>
      <c r="G10" s="18" t="n">
        <v>537.50594921</v>
      </c>
      <c r="H10" s="20" t="n">
        <v>3.82565708</v>
      </c>
      <c r="I10" s="18" t="n">
        <v>527.7025502499999</v>
      </c>
      <c r="J10" s="20" t="n">
        <v>4.99864579</v>
      </c>
      <c r="K10" s="18" t="n">
        <v>528.38159217</v>
      </c>
      <c r="L10" s="20" t="n">
        <v>6.05715618</v>
      </c>
      <c r="M10" s="18" t="s">
        <v>404</v>
      </c>
      <c r="N10" s="20" t="s">
        <v>404</v>
      </c>
      <c r="O10" s="18" t="s">
        <v>404</v>
      </c>
      <c r="P10" s="20" t="s">
        <v>404</v>
      </c>
      <c r="Q10" s="18" t="s">
        <v>404</v>
      </c>
      <c r="R10" s="20" t="s">
        <v>404</v>
      </c>
      <c r="S10" s="18" t="n">
        <v>519.48738328</v>
      </c>
      <c r="T10" s="20" t="n">
        <v>14.56162328</v>
      </c>
    </row>
    <row r="11" spans="1:20">
      <c r="A11" s="15" t="s">
        <v>408</v>
      </c>
      <c r="B11" s="17" t="n">
        <v>7053</v>
      </c>
      <c r="C11" s="18">
        <f>(212.0/B11*100)</f>
        <v/>
      </c>
      <c r="D11" s="19" t="n">
        <v>6841</v>
      </c>
      <c r="E11" s="18" t="n">
        <v>462.24834002</v>
      </c>
      <c r="F11" s="20" t="n">
        <v>3.47079083</v>
      </c>
      <c r="G11" s="18" t="n">
        <v>503.17190213</v>
      </c>
      <c r="H11" s="20" t="n">
        <v>17.71475501</v>
      </c>
      <c r="I11" s="18" t="n">
        <v>448.54054813</v>
      </c>
      <c r="J11" s="20" t="n">
        <v>9.113769230000001</v>
      </c>
      <c r="K11" s="18" t="n">
        <v>431.39238644</v>
      </c>
      <c r="L11" s="20" t="n">
        <v>10.54855492</v>
      </c>
      <c r="M11" s="18" t="s">
        <v>404</v>
      </c>
      <c r="N11" s="20" t="s">
        <v>404</v>
      </c>
      <c r="O11" s="18" t="s">
        <v>404</v>
      </c>
      <c r="P11" s="20" t="s">
        <v>404</v>
      </c>
      <c r="Q11" s="18" t="s">
        <v>404</v>
      </c>
      <c r="R11" s="20" t="s">
        <v>404</v>
      </c>
      <c r="S11" s="18" t="n">
        <v>453.4833281</v>
      </c>
      <c r="T11" s="20" t="n">
        <v>9.51112771</v>
      </c>
    </row>
    <row r="12" spans="1:20">
      <c r="A12" s="15" t="s">
        <v>409</v>
      </c>
      <c r="B12" s="17" t="n">
        <v>6894</v>
      </c>
      <c r="C12" s="18">
        <f>(106.0/B12*100)</f>
        <v/>
      </c>
      <c r="D12" s="19" t="n">
        <v>6788</v>
      </c>
      <c r="E12" s="18" t="n">
        <v>476.45656871</v>
      </c>
      <c r="F12" s="20" t="n">
        <v>6.88082236</v>
      </c>
      <c r="G12" s="18" t="n">
        <v>494.02456087</v>
      </c>
      <c r="H12" s="20" t="n">
        <v>3.91529358</v>
      </c>
      <c r="I12" s="18" t="n">
        <v>489.55958772</v>
      </c>
      <c r="J12" s="20" t="n">
        <v>13.84387974</v>
      </c>
      <c r="K12" s="18" t="n">
        <v>460.09739735</v>
      </c>
      <c r="L12" s="20" t="n">
        <v>20.20719698</v>
      </c>
      <c r="M12" s="18" t="s">
        <v>404</v>
      </c>
      <c r="N12" s="20" t="s">
        <v>404</v>
      </c>
      <c r="O12" s="18" t="s">
        <v>404</v>
      </c>
      <c r="P12" s="20" t="s">
        <v>404</v>
      </c>
      <c r="Q12" s="18" t="s">
        <v>404</v>
      </c>
      <c r="R12" s="20" t="s">
        <v>404</v>
      </c>
      <c r="S12" s="18" t="n">
        <v>269.24851715</v>
      </c>
      <c r="T12" s="20" t="n">
        <v>13.73462642</v>
      </c>
    </row>
    <row r="13" spans="1:20">
      <c r="A13" s="15" t="s">
        <v>410</v>
      </c>
      <c r="B13" s="17" t="n">
        <v>7161</v>
      </c>
      <c r="C13" s="18">
        <f>(1175.0/B13*100)</f>
        <v/>
      </c>
      <c r="D13" s="19" t="n">
        <v>5986</v>
      </c>
      <c r="E13" s="18" t="n">
        <v>500.64474408</v>
      </c>
      <c r="F13" s="20" t="n">
        <v>5.42470953</v>
      </c>
      <c r="G13" s="18" t="n">
        <v>503.03617813</v>
      </c>
      <c r="H13" s="20" t="n">
        <v>6.10937778</v>
      </c>
      <c r="I13" s="18" t="n">
        <v>491.05535221</v>
      </c>
      <c r="J13" s="20" t="n">
        <v>3.95460949</v>
      </c>
      <c r="K13" s="18" t="n">
        <v>505.56437195</v>
      </c>
      <c r="L13" s="20" t="n">
        <v>5.29914237</v>
      </c>
      <c r="M13" s="18" t="s">
        <v>404</v>
      </c>
      <c r="N13" s="20" t="s">
        <v>404</v>
      </c>
      <c r="O13" s="18" t="s">
        <v>404</v>
      </c>
      <c r="P13" s="20" t="s">
        <v>404</v>
      </c>
      <c r="Q13" s="18" t="s">
        <v>404</v>
      </c>
      <c r="R13" s="20" t="s">
        <v>404</v>
      </c>
      <c r="S13" s="18" t="n">
        <v>537.17920956</v>
      </c>
      <c r="T13" s="20" t="n">
        <v>15.49844316</v>
      </c>
    </row>
    <row r="14" spans="1:20">
      <c r="A14" s="15" t="s">
        <v>411</v>
      </c>
      <c r="B14" s="17" t="n">
        <v>5587</v>
      </c>
      <c r="C14" s="18">
        <f>(0.0/B14*100)</f>
        <v/>
      </c>
      <c r="D14" s="19" t="n">
        <v>5587</v>
      </c>
      <c r="E14" s="18" t="n">
        <v>517.96948194</v>
      </c>
      <c r="F14" s="20" t="n">
        <v>2.66123923</v>
      </c>
      <c r="G14" s="18" t="n">
        <v>526.38392057</v>
      </c>
      <c r="H14" s="20" t="n">
        <v>4.95585198</v>
      </c>
      <c r="I14" s="18" t="n">
        <v>508.09555922</v>
      </c>
      <c r="J14" s="20" t="n">
        <v>8.15494825</v>
      </c>
      <c r="K14" s="18" t="n">
        <v>530.37081083</v>
      </c>
      <c r="L14" s="20" t="n">
        <v>12.32035483</v>
      </c>
      <c r="M14" s="18" t="s">
        <v>404</v>
      </c>
      <c r="N14" s="20" t="s">
        <v>404</v>
      </c>
      <c r="O14" s="18" t="s">
        <v>404</v>
      </c>
      <c r="P14" s="20" t="s">
        <v>404</v>
      </c>
      <c r="Q14" s="18" t="s">
        <v>404</v>
      </c>
      <c r="R14" s="20" t="s">
        <v>404</v>
      </c>
      <c r="S14" s="18" t="n">
        <v>479.9345262</v>
      </c>
      <c r="T14" s="20" t="n">
        <v>28.19081856</v>
      </c>
    </row>
    <row r="15" spans="1:20">
      <c r="A15" s="15" t="s">
        <v>412</v>
      </c>
      <c r="B15" s="17" t="n">
        <v>5882</v>
      </c>
      <c r="C15" s="18">
        <f>(0.0/B15*100)</f>
        <v/>
      </c>
      <c r="D15" s="19" t="n">
        <v>5882</v>
      </c>
      <c r="E15" s="18" t="n">
        <v>525.54892067</v>
      </c>
      <c r="F15" s="20" t="n">
        <v>4.00064949</v>
      </c>
      <c r="G15" s="18" t="n">
        <v>526.31282026</v>
      </c>
      <c r="H15" s="20" t="n">
        <v>4.23503363</v>
      </c>
      <c r="I15" s="18" t="n">
        <v>520.70067279</v>
      </c>
      <c r="J15" s="20" t="n">
        <v>6.06459573</v>
      </c>
      <c r="K15" s="18" t="n">
        <v>536.99590598</v>
      </c>
      <c r="L15" s="20" t="n">
        <v>12.23100215</v>
      </c>
      <c r="M15" s="18" t="s">
        <v>404</v>
      </c>
      <c r="N15" s="20" t="s">
        <v>404</v>
      </c>
      <c r="O15" s="18" t="s">
        <v>404</v>
      </c>
      <c r="P15" s="20" t="s">
        <v>404</v>
      </c>
      <c r="Q15" s="18" t="s">
        <v>404</v>
      </c>
      <c r="R15" s="20" t="s">
        <v>404</v>
      </c>
      <c r="S15" s="18" t="n">
        <v>570.1760629299999</v>
      </c>
      <c r="T15" s="20" t="n">
        <v>9.707766960000001</v>
      </c>
    </row>
    <row r="16" spans="1:20">
      <c r="A16" s="15" t="s">
        <v>413</v>
      </c>
      <c r="B16" s="17" t="n">
        <v>6108</v>
      </c>
      <c r="C16" s="18">
        <f>(495.0/B16*100)</f>
        <v/>
      </c>
      <c r="D16" s="19" t="n">
        <v>5613</v>
      </c>
      <c r="E16" s="18" t="n">
        <v>492.04488993</v>
      </c>
      <c r="F16" s="20" t="n">
        <v>7.18711753</v>
      </c>
      <c r="G16" s="18" t="n">
        <v>503.22308777</v>
      </c>
      <c r="H16" s="20" t="n">
        <v>14.849073</v>
      </c>
      <c r="I16" s="18" t="n">
        <v>510.59685111</v>
      </c>
      <c r="J16" s="20" t="n">
        <v>12.87366731</v>
      </c>
      <c r="K16" s="18" t="n">
        <v>511.14014262</v>
      </c>
      <c r="L16" s="20" t="n">
        <v>7.5763418</v>
      </c>
      <c r="M16" s="18" t="s">
        <v>404</v>
      </c>
      <c r="N16" s="20" t="s">
        <v>404</v>
      </c>
      <c r="O16" s="18" t="s">
        <v>404</v>
      </c>
      <c r="P16" s="20" t="s">
        <v>404</v>
      </c>
      <c r="Q16" s="18" t="s">
        <v>404</v>
      </c>
      <c r="R16" s="20" t="s">
        <v>404</v>
      </c>
      <c r="S16" s="18" t="n">
        <v>506.60639819</v>
      </c>
      <c r="T16" s="20" t="n">
        <v>27.47867286</v>
      </c>
    </row>
    <row r="17" spans="1:20">
      <c r="A17" s="15" t="s">
        <v>414</v>
      </c>
      <c r="B17" s="17" t="n">
        <v>6504</v>
      </c>
      <c r="C17" s="18">
        <f>(1325.0/B17*100)</f>
        <v/>
      </c>
      <c r="D17" s="19" t="n">
        <v>5179</v>
      </c>
      <c r="E17" s="18" t="n">
        <v>508.52946407</v>
      </c>
      <c r="F17" s="20" t="n">
        <v>6.45023492</v>
      </c>
      <c r="G17" s="18" t="n">
        <v>504.49936621</v>
      </c>
      <c r="H17" s="20" t="n">
        <v>11.08437969</v>
      </c>
      <c r="I17" s="18" t="n">
        <v>505.4379775</v>
      </c>
      <c r="J17" s="20" t="n">
        <v>13.33222386</v>
      </c>
      <c r="K17" s="18" t="n">
        <v>515.33448544</v>
      </c>
      <c r="L17" s="20" t="n">
        <v>11.54528942</v>
      </c>
      <c r="M17" s="18" t="s">
        <v>404</v>
      </c>
      <c r="N17" s="20" t="s">
        <v>404</v>
      </c>
      <c r="O17" s="18" t="s">
        <v>404</v>
      </c>
      <c r="P17" s="20" t="s">
        <v>404</v>
      </c>
      <c r="Q17" s="18" t="s">
        <v>404</v>
      </c>
      <c r="R17" s="20" t="s">
        <v>404</v>
      </c>
      <c r="S17" s="18" t="n">
        <v>595.56566857</v>
      </c>
      <c r="T17" s="20" t="n">
        <v>10.17325082</v>
      </c>
    </row>
    <row r="18" spans="1:20">
      <c r="A18" s="15" t="s">
        <v>415</v>
      </c>
      <c r="B18" s="17" t="n">
        <v>5532</v>
      </c>
      <c r="C18" s="18">
        <f>(0.0/B18*100)</f>
        <v/>
      </c>
      <c r="D18" s="19" t="n">
        <v>5532</v>
      </c>
      <c r="E18" s="18" t="n">
        <v>471.07594627</v>
      </c>
      <c r="F18" s="20" t="n">
        <v>7.19124146</v>
      </c>
      <c r="G18" s="18" t="n">
        <v>468.66993223</v>
      </c>
      <c r="H18" s="20" t="n">
        <v>14.5832272</v>
      </c>
      <c r="I18" s="18" t="n">
        <v>471.32659226</v>
      </c>
      <c r="J18" s="20" t="n">
        <v>7.24474983</v>
      </c>
      <c r="K18" s="18" t="n">
        <v>449.83304494</v>
      </c>
      <c r="L18" s="20" t="n">
        <v>11.33678442</v>
      </c>
      <c r="M18" s="18" t="s">
        <v>404</v>
      </c>
      <c r="N18" s="20" t="s">
        <v>404</v>
      </c>
      <c r="O18" s="18" t="s">
        <v>404</v>
      </c>
      <c r="P18" s="20" t="s">
        <v>404</v>
      </c>
      <c r="Q18" s="18" t="s">
        <v>404</v>
      </c>
      <c r="R18" s="20" t="s">
        <v>404</v>
      </c>
      <c r="S18" s="18" t="n">
        <v>486.04863983</v>
      </c>
      <c r="T18" s="20" t="n">
        <v>20.69332471</v>
      </c>
    </row>
    <row r="19" spans="1:20">
      <c r="A19" s="15" t="s">
        <v>416</v>
      </c>
      <c r="B19" s="17" t="n">
        <v>5658</v>
      </c>
      <c r="C19" s="18">
        <f>(327.0/B19*100)</f>
        <v/>
      </c>
      <c r="D19" s="19" t="n">
        <v>5331</v>
      </c>
      <c r="E19" s="18" t="n">
        <v>461.55626757</v>
      </c>
      <c r="F19" s="20" t="n">
        <v>8.35035553</v>
      </c>
      <c r="G19" s="18" t="n">
        <v>497.719005</v>
      </c>
      <c r="H19" s="20" t="n">
        <v>8.47246928</v>
      </c>
      <c r="I19" s="18" t="n">
        <v>465.07714231</v>
      </c>
      <c r="J19" s="20" t="n">
        <v>8.966005239999999</v>
      </c>
      <c r="K19" s="18" t="n">
        <v>454.86204015</v>
      </c>
      <c r="L19" s="20" t="n">
        <v>16.69056938</v>
      </c>
      <c r="M19" s="18" t="s">
        <v>404</v>
      </c>
      <c r="N19" s="20" t="s">
        <v>404</v>
      </c>
      <c r="O19" s="18" t="s">
        <v>404</v>
      </c>
      <c r="P19" s="20" t="s">
        <v>404</v>
      </c>
      <c r="Q19" s="18" t="s">
        <v>404</v>
      </c>
      <c r="R19" s="20" t="s">
        <v>404</v>
      </c>
      <c r="S19" s="18" t="n">
        <v>471.90911912</v>
      </c>
      <c r="T19" s="20" t="n">
        <v>33.80614755</v>
      </c>
    </row>
    <row r="20" spans="1:20">
      <c r="A20" s="15" t="s">
        <v>417</v>
      </c>
      <c r="B20" s="17" t="n">
        <v>3371</v>
      </c>
      <c r="C20" s="18">
        <f>(24.0/B20*100)</f>
        <v/>
      </c>
      <c r="D20" s="19" t="n">
        <v>3347</v>
      </c>
      <c r="E20" s="18" t="n">
        <v>482.89247675</v>
      </c>
      <c r="F20" s="20" t="n">
        <v>2.18292177</v>
      </c>
      <c r="G20" s="18" t="n">
        <v>483.26940313</v>
      </c>
      <c r="H20" s="20" t="n">
        <v>5.11959786</v>
      </c>
      <c r="I20" s="18" t="n">
        <v>466.90048467</v>
      </c>
      <c r="J20" s="20" t="n">
        <v>5.48715053</v>
      </c>
      <c r="K20" s="18" t="n">
        <v>476.70925256</v>
      </c>
      <c r="L20" s="20" t="n">
        <v>11.93975373</v>
      </c>
      <c r="M20" s="18" t="s">
        <v>404</v>
      </c>
      <c r="N20" s="20" t="s">
        <v>404</v>
      </c>
      <c r="O20" s="18" t="s">
        <v>404</v>
      </c>
      <c r="P20" s="20" t="s">
        <v>404</v>
      </c>
      <c r="Q20" s="18" t="s">
        <v>404</v>
      </c>
      <c r="R20" s="20" t="s">
        <v>404</v>
      </c>
      <c r="S20" s="18" t="n">
        <v>507.51516827</v>
      </c>
      <c r="T20" s="20" t="n">
        <v>23.12882299</v>
      </c>
    </row>
    <row r="21" spans="1:20">
      <c r="A21" s="15" t="s">
        <v>418</v>
      </c>
      <c r="B21" s="17" t="n">
        <v>5741</v>
      </c>
      <c r="C21" s="18">
        <f>(0.0/B21*100)</f>
        <v/>
      </c>
      <c r="D21" s="19" t="n">
        <v>5741</v>
      </c>
      <c r="E21" s="18" t="n">
        <v>512.92403156</v>
      </c>
      <c r="F21" s="20" t="n">
        <v>5.05134442</v>
      </c>
      <c r="G21" s="18" t="n">
        <v>527.7185295199999</v>
      </c>
      <c r="H21" s="20" t="n">
        <v>5.14300132</v>
      </c>
      <c r="I21" s="18" t="n">
        <v>525.05081526</v>
      </c>
      <c r="J21" s="20" t="n">
        <v>4.27133458</v>
      </c>
      <c r="K21" s="18" t="n">
        <v>511.53940143</v>
      </c>
      <c r="L21" s="20" t="n">
        <v>7.28365803</v>
      </c>
      <c r="M21" s="18" t="s">
        <v>404</v>
      </c>
      <c r="N21" s="20" t="s">
        <v>404</v>
      </c>
      <c r="O21" s="18" t="s">
        <v>404</v>
      </c>
      <c r="P21" s="20" t="s">
        <v>404</v>
      </c>
      <c r="Q21" s="18" t="s">
        <v>404</v>
      </c>
      <c r="R21" s="20" t="s">
        <v>404</v>
      </c>
      <c r="S21" s="18" t="n">
        <v>537.06683174</v>
      </c>
      <c r="T21" s="20" t="n">
        <v>12.43743359</v>
      </c>
    </row>
    <row r="22" spans="1:20">
      <c r="A22" s="15" t="s">
        <v>419</v>
      </c>
      <c r="B22" s="17" t="n">
        <v>6598</v>
      </c>
      <c r="C22" s="18">
        <f>(0.0/B22*100)</f>
        <v/>
      </c>
      <c r="D22" s="19" t="n">
        <v>6598</v>
      </c>
      <c r="E22" s="18" t="n">
        <v>480.21832782</v>
      </c>
      <c r="F22" s="20" t="n">
        <v>6.03453978</v>
      </c>
      <c r="G22" s="18" t="n">
        <v>472.31573655</v>
      </c>
      <c r="H22" s="20" t="n">
        <v>17.06009831</v>
      </c>
      <c r="I22" s="18" t="n">
        <v>466.07407008</v>
      </c>
      <c r="J22" s="20" t="n">
        <v>19.36319838</v>
      </c>
      <c r="K22" s="18" t="n">
        <v>480.90470927</v>
      </c>
      <c r="L22" s="20" t="n">
        <v>20.0121434</v>
      </c>
      <c r="M22" s="18" t="s">
        <v>404</v>
      </c>
      <c r="N22" s="20" t="s">
        <v>404</v>
      </c>
      <c r="O22" s="18" t="s">
        <v>404</v>
      </c>
      <c r="P22" s="20" t="s">
        <v>404</v>
      </c>
      <c r="Q22" s="18" t="s">
        <v>404</v>
      </c>
      <c r="R22" s="20" t="s">
        <v>404</v>
      </c>
      <c r="S22" s="18" t="n">
        <v>522.15625319</v>
      </c>
      <c r="T22" s="20" t="n">
        <v>19.80706714</v>
      </c>
    </row>
    <row r="23" spans="1:20">
      <c r="A23" s="15" t="s">
        <v>420</v>
      </c>
      <c r="B23" s="17" t="n">
        <v>11583</v>
      </c>
      <c r="C23" s="18">
        <f>(3194.0/B23*100)</f>
        <v/>
      </c>
      <c r="D23" s="19" t="n">
        <v>8389</v>
      </c>
      <c r="E23" s="18" t="n">
        <v>488.88365962</v>
      </c>
      <c r="F23" s="20" t="n">
        <v>5.52288421</v>
      </c>
      <c r="G23" s="18" t="n">
        <v>505.33770436</v>
      </c>
      <c r="H23" s="20" t="n">
        <v>12.50786233</v>
      </c>
      <c r="I23" s="18" t="n">
        <v>489.13439356</v>
      </c>
      <c r="J23" s="20" t="n">
        <v>6.39454064</v>
      </c>
      <c r="K23" s="18" t="n">
        <v>477.45562379</v>
      </c>
      <c r="L23" s="20" t="n">
        <v>13.19195818</v>
      </c>
      <c r="M23" s="18" t="s">
        <v>404</v>
      </c>
      <c r="N23" s="20" t="s">
        <v>404</v>
      </c>
      <c r="O23" s="18" t="s">
        <v>404</v>
      </c>
      <c r="P23" s="20" t="s">
        <v>404</v>
      </c>
      <c r="Q23" s="18" t="s">
        <v>404</v>
      </c>
      <c r="R23" s="20" t="s">
        <v>404</v>
      </c>
      <c r="S23" s="18" t="n">
        <v>484.40872914</v>
      </c>
      <c r="T23" s="20" t="n">
        <v>31.64640877</v>
      </c>
    </row>
    <row r="24" spans="1:20">
      <c r="A24" s="15" t="s">
        <v>421</v>
      </c>
      <c r="B24" s="17" t="n">
        <v>6647</v>
      </c>
      <c r="C24" s="18">
        <f>(0.0/B24*100)</f>
        <v/>
      </c>
      <c r="D24" s="19" t="n">
        <v>6647</v>
      </c>
      <c r="E24" s="18" t="n">
        <v>518.91772584</v>
      </c>
      <c r="F24" s="20" t="n">
        <v>4.80816315</v>
      </c>
      <c r="G24" s="18" t="n">
        <v>515.59973715</v>
      </c>
      <c r="H24" s="20" t="n">
        <v>12.72956627</v>
      </c>
      <c r="I24" s="18" t="n">
        <v>511.2461451</v>
      </c>
      <c r="J24" s="20" t="n">
        <v>9.80084418</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519.53290255</v>
      </c>
      <c r="F25" s="20" t="n">
        <v>4.5223759</v>
      </c>
      <c r="G25" s="18" t="n">
        <v>538.30317154</v>
      </c>
      <c r="H25" s="20" t="n">
        <v>17.20986953</v>
      </c>
      <c r="I25" s="18" t="n">
        <v>499.24740767</v>
      </c>
      <c r="J25" s="20" t="n">
        <v>11.01065501</v>
      </c>
      <c r="K25" s="18" t="n">
        <v>507.70980786</v>
      </c>
      <c r="L25" s="20" t="n">
        <v>6.11664649</v>
      </c>
      <c r="M25" s="18" t="s">
        <v>404</v>
      </c>
      <c r="N25" s="20" t="s">
        <v>404</v>
      </c>
      <c r="O25" s="18" t="s">
        <v>404</v>
      </c>
      <c r="P25" s="20" t="s">
        <v>404</v>
      </c>
      <c r="Q25" s="18" t="s">
        <v>404</v>
      </c>
      <c r="R25" s="20" t="s">
        <v>404</v>
      </c>
      <c r="S25" s="18" t="n">
        <v>470.52217653</v>
      </c>
      <c r="T25" s="20" t="n">
        <v>25.08072697</v>
      </c>
    </row>
    <row r="26" spans="1:20">
      <c r="A26" s="15" t="s">
        <v>423</v>
      </c>
      <c r="B26" s="17" t="n">
        <v>4869</v>
      </c>
      <c r="C26" s="18">
        <f>(11.0/B26*100)</f>
        <v/>
      </c>
      <c r="D26" s="19" t="n">
        <v>4858</v>
      </c>
      <c r="E26" s="18" t="n">
        <v>484.8510714</v>
      </c>
      <c r="F26" s="20" t="n">
        <v>2.26403619</v>
      </c>
      <c r="G26" s="18" t="n">
        <v>495.70193496</v>
      </c>
      <c r="H26" s="20" t="n">
        <v>4.40289256</v>
      </c>
      <c r="I26" s="18" t="n">
        <v>492.81087896</v>
      </c>
      <c r="J26" s="20" t="n">
        <v>6.13942059</v>
      </c>
      <c r="K26" s="18" t="n">
        <v>473.51818791</v>
      </c>
      <c r="L26" s="20" t="n">
        <v>11.12980717</v>
      </c>
      <c r="M26" s="18" t="s">
        <v>404</v>
      </c>
      <c r="N26" s="20" t="s">
        <v>404</v>
      </c>
      <c r="O26" s="18" t="s">
        <v>404</v>
      </c>
      <c r="P26" s="20" t="s">
        <v>404</v>
      </c>
      <c r="Q26" s="18" t="s">
        <v>404</v>
      </c>
      <c r="R26" s="20" t="s">
        <v>404</v>
      </c>
      <c r="S26" s="18" t="n">
        <v>485.55535561</v>
      </c>
      <c r="T26" s="20" t="n">
        <v>12.85155493</v>
      </c>
    </row>
    <row r="27" spans="1:20">
      <c r="A27" s="15" t="s">
        <v>424</v>
      </c>
      <c r="B27" s="17" t="n">
        <v>5299</v>
      </c>
      <c r="C27" s="18">
        <f>(0.0/B27*100)</f>
        <v/>
      </c>
      <c r="D27" s="19" t="n">
        <v>5299</v>
      </c>
      <c r="E27" s="18" t="n">
        <v>483.57729567</v>
      </c>
      <c r="F27" s="20" t="n">
        <v>2.60570126</v>
      </c>
      <c r="G27" s="18" t="n">
        <v>496.18628654</v>
      </c>
      <c r="H27" s="20" t="n">
        <v>3.35831725</v>
      </c>
      <c r="I27" s="18" t="n">
        <v>471.79656779</v>
      </c>
      <c r="J27" s="20" t="n">
        <v>2.70891627</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422.48532069</v>
      </c>
      <c r="F28" s="20" t="n">
        <v>3.83785155</v>
      </c>
      <c r="G28" s="18" t="n">
        <v>419.91458256</v>
      </c>
      <c r="H28" s="20" t="n">
        <v>7.99611841</v>
      </c>
      <c r="I28" s="18" t="n">
        <v>433.68178234</v>
      </c>
      <c r="J28" s="20" t="n">
        <v>8.34575259</v>
      </c>
      <c r="K28" s="18" t="n">
        <v>419.23399559</v>
      </c>
      <c r="L28" s="20" t="n">
        <v>7.07069488</v>
      </c>
      <c r="M28" s="18" t="s">
        <v>404</v>
      </c>
      <c r="N28" s="20" t="s">
        <v>404</v>
      </c>
      <c r="O28" s="18" t="s">
        <v>404</v>
      </c>
      <c r="P28" s="20" t="s">
        <v>404</v>
      </c>
      <c r="Q28" s="18" t="s">
        <v>404</v>
      </c>
      <c r="R28" s="20" t="s">
        <v>404</v>
      </c>
      <c r="S28" s="18" t="n">
        <v>425.72742395</v>
      </c>
      <c r="T28" s="20" t="n">
        <v>14.42768965</v>
      </c>
    </row>
    <row r="29" spans="1:20">
      <c r="A29" s="15" t="s">
        <v>426</v>
      </c>
      <c r="B29" s="17" t="n">
        <v>5385</v>
      </c>
      <c r="C29" s="18">
        <f>(1123.0/B29*100)</f>
        <v/>
      </c>
      <c r="D29" s="19" t="n">
        <v>4262</v>
      </c>
      <c r="E29" s="18" t="n">
        <v>503.29680334</v>
      </c>
      <c r="F29" s="20" t="n">
        <v>8.46620444</v>
      </c>
      <c r="G29" s="18" t="n">
        <v>487.84343168</v>
      </c>
      <c r="H29" s="20" t="n">
        <v>19.57660247</v>
      </c>
      <c r="I29" s="18" t="n">
        <v>512.87813781</v>
      </c>
      <c r="J29" s="20" t="n">
        <v>14.14260843</v>
      </c>
      <c r="K29" s="18" t="n">
        <v>497.94391089</v>
      </c>
      <c r="L29" s="20" t="n">
        <v>11.01076431</v>
      </c>
      <c r="M29" s="18" t="s">
        <v>404</v>
      </c>
      <c r="N29" s="20" t="s">
        <v>404</v>
      </c>
      <c r="O29" s="18" t="s">
        <v>404</v>
      </c>
      <c r="P29" s="20" t="s">
        <v>404</v>
      </c>
      <c r="Q29" s="18" t="s">
        <v>404</v>
      </c>
      <c r="R29" s="20" t="s">
        <v>404</v>
      </c>
      <c r="S29" s="18" t="n">
        <v>498.95779641</v>
      </c>
      <c r="T29" s="20" t="n">
        <v>28.9099637</v>
      </c>
    </row>
    <row r="30" spans="1:20">
      <c r="A30" s="15" t="s">
        <v>427</v>
      </c>
      <c r="B30" s="17" t="n">
        <v>4520</v>
      </c>
      <c r="C30" s="18">
        <f>(1076.0/B30*100)</f>
        <v/>
      </c>
      <c r="D30" s="19" t="n">
        <v>3444</v>
      </c>
      <c r="E30" s="18" t="n">
        <v>505.68911477</v>
      </c>
      <c r="F30" s="20" t="n">
        <v>6.53876591</v>
      </c>
      <c r="G30" s="18" t="n">
        <v>523.79081947</v>
      </c>
      <c r="H30" s="20" t="n">
        <v>6.32418965</v>
      </c>
      <c r="I30" s="18" t="n">
        <v>503.30021281</v>
      </c>
      <c r="J30" s="20" t="n">
        <v>5.98004405</v>
      </c>
      <c r="K30" s="18" t="n">
        <v>503.10657357</v>
      </c>
      <c r="L30" s="20" t="n">
        <v>28.40532272</v>
      </c>
      <c r="M30" s="18" t="s">
        <v>404</v>
      </c>
      <c r="N30" s="20" t="s">
        <v>404</v>
      </c>
      <c r="O30" s="18" t="s">
        <v>404</v>
      </c>
      <c r="P30" s="20" t="s">
        <v>404</v>
      </c>
      <c r="Q30" s="18" t="s">
        <v>404</v>
      </c>
      <c r="R30" s="20" t="s">
        <v>404</v>
      </c>
      <c r="S30" s="18" t="n">
        <v>483.39254025</v>
      </c>
      <c r="T30" s="20" t="n">
        <v>5.78394609</v>
      </c>
    </row>
    <row r="31" spans="1:20">
      <c r="A31" s="15" t="s">
        <v>428</v>
      </c>
      <c r="B31" s="17" t="n">
        <v>5456</v>
      </c>
      <c r="C31" s="18">
        <f>(502.0/B31*100)</f>
        <v/>
      </c>
      <c r="D31" s="19" t="n">
        <v>4954</v>
      </c>
      <c r="E31" s="18" t="n">
        <v>515.46111826</v>
      </c>
      <c r="F31" s="20" t="n">
        <v>5.34664744</v>
      </c>
      <c r="G31" s="18" t="n">
        <v>523.59321421</v>
      </c>
      <c r="H31" s="20" t="n">
        <v>7.28688196</v>
      </c>
      <c r="I31" s="18" t="n">
        <v>509.35829559</v>
      </c>
      <c r="J31" s="20" t="n">
        <v>4.39282058</v>
      </c>
      <c r="K31" s="18" t="n">
        <v>508.32971128</v>
      </c>
      <c r="L31" s="20" t="n">
        <v>8.964380220000001</v>
      </c>
      <c r="M31" s="18" t="s">
        <v>404</v>
      </c>
      <c r="N31" s="20" t="s">
        <v>404</v>
      </c>
      <c r="O31" s="18" t="s">
        <v>404</v>
      </c>
      <c r="P31" s="20" t="s">
        <v>404</v>
      </c>
      <c r="Q31" s="18" t="s">
        <v>404</v>
      </c>
      <c r="R31" s="20" t="s">
        <v>404</v>
      </c>
      <c r="S31" s="18" t="n">
        <v>517.20420219</v>
      </c>
      <c r="T31" s="20" t="n">
        <v>19.95570082</v>
      </c>
    </row>
    <row r="32" spans="1:20">
      <c r="A32" s="15" t="s">
        <v>429</v>
      </c>
      <c r="B32" s="17" t="n">
        <v>4478</v>
      </c>
      <c r="C32" s="18">
        <f>(0.0/B32*100)</f>
        <v/>
      </c>
      <c r="D32" s="19" t="n">
        <v>4478</v>
      </c>
      <c r="E32" s="18" t="n">
        <v>502.37955982</v>
      </c>
      <c r="F32" s="20" t="n">
        <v>4.33335764</v>
      </c>
      <c r="G32" s="18" t="n">
        <v>511.36407991</v>
      </c>
      <c r="H32" s="20" t="n">
        <v>6.17125396</v>
      </c>
      <c r="I32" s="18" t="n">
        <v>505.25912993</v>
      </c>
      <c r="J32" s="20" t="n">
        <v>5.49037052</v>
      </c>
      <c r="K32" s="18" t="n">
        <v>538.03708553</v>
      </c>
      <c r="L32" s="20" t="n">
        <v>11.06818337</v>
      </c>
      <c r="M32" s="18" t="s">
        <v>404</v>
      </c>
      <c r="N32" s="20" t="s">
        <v>404</v>
      </c>
      <c r="O32" s="18" t="s">
        <v>404</v>
      </c>
      <c r="P32" s="20" t="s">
        <v>404</v>
      </c>
      <c r="Q32" s="18" t="s">
        <v>404</v>
      </c>
      <c r="R32" s="20" t="s">
        <v>404</v>
      </c>
      <c r="S32" s="18" t="n">
        <v>466.28403883</v>
      </c>
      <c r="T32" s="20" t="n">
        <v>7.4692712</v>
      </c>
    </row>
    <row r="33" spans="1:20">
      <c r="A33" s="15" t="s">
        <v>430</v>
      </c>
      <c r="B33" s="17" t="n">
        <v>7325</v>
      </c>
      <c r="C33" s="18">
        <f>(29.0/B33*100)</f>
        <v/>
      </c>
      <c r="D33" s="19" t="n">
        <v>7296</v>
      </c>
      <c r="E33" s="18" t="n">
        <v>497.52208326</v>
      </c>
      <c r="F33" s="20" t="n">
        <v>3.85287893</v>
      </c>
      <c r="G33" s="18" t="n">
        <v>501.20685582</v>
      </c>
      <c r="H33" s="20" t="n">
        <v>8.72775081</v>
      </c>
      <c r="I33" s="18" t="n">
        <v>496.9247621</v>
      </c>
      <c r="J33" s="20" t="n">
        <v>6.60851047</v>
      </c>
      <c r="K33" s="18" t="n">
        <v>481.00745143</v>
      </c>
      <c r="L33" s="20" t="n">
        <v>7.89786077</v>
      </c>
      <c r="M33" s="18" t="s">
        <v>404</v>
      </c>
      <c r="N33" s="20" t="s">
        <v>404</v>
      </c>
      <c r="O33" s="18" t="s">
        <v>404</v>
      </c>
      <c r="P33" s="20" t="s">
        <v>404</v>
      </c>
      <c r="Q33" s="18" t="s">
        <v>404</v>
      </c>
      <c r="R33" s="20" t="s">
        <v>404</v>
      </c>
      <c r="S33" s="18" t="n">
        <v>470.11382189</v>
      </c>
      <c r="T33" s="20" t="n">
        <v>10.58165288</v>
      </c>
    </row>
    <row r="34" spans="1:20">
      <c r="A34" s="15" t="s">
        <v>431</v>
      </c>
      <c r="B34" s="17" t="n">
        <v>6350</v>
      </c>
      <c r="C34" s="18">
        <f>(0.0/B34*100)</f>
        <v/>
      </c>
      <c r="D34" s="19" t="n">
        <v>6350</v>
      </c>
      <c r="E34" s="18" t="n">
        <v>443.90005118</v>
      </c>
      <c r="F34" s="20" t="n">
        <v>5.3983834</v>
      </c>
      <c r="G34" s="18" t="n">
        <v>454.4820462</v>
      </c>
      <c r="H34" s="20" t="n">
        <v>6.01775737</v>
      </c>
      <c r="I34" s="18" t="n">
        <v>474.22802683</v>
      </c>
      <c r="J34" s="20" t="n">
        <v>9.488710579999999</v>
      </c>
      <c r="K34" s="18" t="n">
        <v>465.73385919</v>
      </c>
      <c r="L34" s="20" t="n">
        <v>23.50523611</v>
      </c>
      <c r="M34" s="18" t="s">
        <v>404</v>
      </c>
      <c r="N34" s="20" t="s">
        <v>404</v>
      </c>
      <c r="O34" s="18" t="s">
        <v>404</v>
      </c>
      <c r="P34" s="20" t="s">
        <v>404</v>
      </c>
      <c r="Q34" s="18" t="s">
        <v>404</v>
      </c>
      <c r="R34" s="20" t="s">
        <v>404</v>
      </c>
      <c r="S34" s="18" t="n">
        <v>482.91840802</v>
      </c>
      <c r="T34" s="20" t="n">
        <v>32.52705495</v>
      </c>
    </row>
    <row r="35" spans="1:20">
      <c r="A35" s="15" t="s">
        <v>432</v>
      </c>
      <c r="B35" s="17" t="n">
        <v>6406</v>
      </c>
      <c r="C35" s="18">
        <f>(443.0/B35*100)</f>
        <v/>
      </c>
      <c r="D35" s="19" t="n">
        <v>5963</v>
      </c>
      <c r="E35" s="18" t="n">
        <v>516.9465676999999</v>
      </c>
      <c r="F35" s="20" t="n">
        <v>2.81843257</v>
      </c>
      <c r="G35" s="18" t="n">
        <v>500.30272789</v>
      </c>
      <c r="H35" s="20" t="n">
        <v>1.97978229</v>
      </c>
      <c r="I35" s="18" t="n">
        <v>515.28046212</v>
      </c>
      <c r="J35" s="20" t="n">
        <v>3.64166824</v>
      </c>
      <c r="K35" s="18" t="n">
        <v>472.78104057</v>
      </c>
      <c r="L35" s="20" t="n">
        <v>6.01488055</v>
      </c>
      <c r="M35" s="18" t="s">
        <v>404</v>
      </c>
      <c r="N35" s="20" t="s">
        <v>404</v>
      </c>
      <c r="O35" s="18" t="s">
        <v>404</v>
      </c>
      <c r="P35" s="20" t="s">
        <v>404</v>
      </c>
      <c r="Q35" s="18" t="s">
        <v>404</v>
      </c>
      <c r="R35" s="20" t="s">
        <v>404</v>
      </c>
      <c r="S35" s="18" t="n">
        <v>422.38858439</v>
      </c>
      <c r="T35" s="20" t="n">
        <v>10.82201169</v>
      </c>
    </row>
    <row r="36" spans="1:20">
      <c r="A36" s="15" t="s">
        <v>433</v>
      </c>
      <c r="B36" s="17" t="n">
        <v>6736</v>
      </c>
      <c r="C36" s="18">
        <f>(10.0/B36*100)</f>
        <v/>
      </c>
      <c r="D36" s="19" t="n">
        <v>6726</v>
      </c>
      <c r="E36" s="18" t="n">
        <v>495.64121139</v>
      </c>
      <c r="F36" s="20" t="n">
        <v>3.78072189</v>
      </c>
      <c r="G36" s="18" t="n">
        <v>498.01237751</v>
      </c>
      <c r="H36" s="20" t="n">
        <v>5.57742122</v>
      </c>
      <c r="I36" s="18" t="n">
        <v>492.6203193</v>
      </c>
      <c r="J36" s="20" t="n">
        <v>5.75006802</v>
      </c>
      <c r="K36" s="18" t="n">
        <v>496.83030538</v>
      </c>
      <c r="L36" s="20" t="n">
        <v>9.00687621</v>
      </c>
      <c r="M36" s="18" t="s">
        <v>404</v>
      </c>
      <c r="N36" s="20" t="s">
        <v>404</v>
      </c>
      <c r="O36" s="18" t="s">
        <v>404</v>
      </c>
      <c r="P36" s="20" t="s">
        <v>404</v>
      </c>
      <c r="Q36" s="18" t="s">
        <v>404</v>
      </c>
      <c r="R36" s="20" t="s">
        <v>404</v>
      </c>
      <c r="S36" s="18" t="n">
        <v>500.36640901</v>
      </c>
      <c r="T36" s="20" t="n">
        <v>11.03971227</v>
      </c>
    </row>
    <row r="37" spans="1:20">
      <c r="A37" s="15" t="s">
        <v>434</v>
      </c>
      <c r="B37" s="17" t="n">
        <v>5458</v>
      </c>
      <c r="C37" s="18">
        <f>(0.0/B37*100)</f>
        <v/>
      </c>
      <c r="D37" s="19" t="n">
        <v>5458</v>
      </c>
      <c r="E37" s="18" t="n">
        <v>497.30901534</v>
      </c>
      <c r="F37" s="20" t="n">
        <v>4.88662868</v>
      </c>
      <c r="G37" s="18" t="n">
        <v>504.80255893</v>
      </c>
      <c r="H37" s="20" t="n">
        <v>7.56631524</v>
      </c>
      <c r="I37" s="18" t="n">
        <v>504.18257534</v>
      </c>
      <c r="J37" s="20" t="n">
        <v>5.36871429</v>
      </c>
      <c r="K37" s="18" t="n">
        <v>487.74794324</v>
      </c>
      <c r="L37" s="20" t="n">
        <v>4.79926794</v>
      </c>
      <c r="M37" s="18" t="s">
        <v>404</v>
      </c>
      <c r="N37" s="20" t="s">
        <v>404</v>
      </c>
      <c r="O37" s="18" t="s">
        <v>404</v>
      </c>
      <c r="P37" s="20" t="s">
        <v>404</v>
      </c>
      <c r="Q37" s="18" t="s">
        <v>404</v>
      </c>
      <c r="R37" s="20" t="s">
        <v>404</v>
      </c>
      <c r="S37" s="18" t="n">
        <v>457.68535537</v>
      </c>
      <c r="T37" s="20" t="n">
        <v>22.77234863</v>
      </c>
    </row>
    <row r="38" spans="1:20">
      <c r="A38" s="15" t="s">
        <v>435</v>
      </c>
      <c r="B38" s="17" t="n">
        <v>5860</v>
      </c>
      <c r="C38" s="18">
        <f>(268.0/B38*100)</f>
        <v/>
      </c>
      <c r="D38" s="19" t="n">
        <v>5592</v>
      </c>
      <c r="E38" s="18" t="n">
        <v>503.31260902</v>
      </c>
      <c r="F38" s="20" t="n">
        <v>8.851833040000001</v>
      </c>
      <c r="G38" s="18" t="n">
        <v>489.5821112</v>
      </c>
      <c r="H38" s="20" t="n">
        <v>7.15371511</v>
      </c>
      <c r="I38" s="18" t="n">
        <v>485.34296761</v>
      </c>
      <c r="J38" s="20" t="n">
        <v>8.413284669999999</v>
      </c>
      <c r="K38" s="18" t="n">
        <v>486.79952337</v>
      </c>
      <c r="L38" s="20" t="n">
        <v>11.49718334</v>
      </c>
      <c r="M38" s="18" t="s">
        <v>404</v>
      </c>
      <c r="N38" s="20" t="s">
        <v>404</v>
      </c>
      <c r="O38" s="18" t="s">
        <v>404</v>
      </c>
      <c r="P38" s="20" t="s">
        <v>404</v>
      </c>
      <c r="Q38" s="18" t="s">
        <v>404</v>
      </c>
      <c r="R38" s="20" t="s">
        <v>404</v>
      </c>
      <c r="S38" s="18" t="n">
        <v>496.13529929</v>
      </c>
      <c r="T38" s="20" t="n">
        <v>43.9476807</v>
      </c>
    </row>
    <row r="39" spans="1:20">
      <c r="A39" s="15" t="s">
        <v>436</v>
      </c>
      <c r="B39" s="17" t="n">
        <v>5895</v>
      </c>
      <c r="C39" s="18">
        <f>(0.0/B39*100)</f>
        <v/>
      </c>
      <c r="D39" s="19" t="n">
        <v>5895</v>
      </c>
      <c r="E39" s="18" t="n">
        <v>426.42485779</v>
      </c>
      <c r="F39" s="20" t="n">
        <v>6.09150688</v>
      </c>
      <c r="G39" s="18" t="n">
        <v>455.97846365</v>
      </c>
      <c r="H39" s="20" t="n">
        <v>11.51335789</v>
      </c>
      <c r="I39" s="18" t="n">
        <v>420.92017596</v>
      </c>
      <c r="J39" s="20" t="n">
        <v>8.482825849999999</v>
      </c>
      <c r="K39" s="18" t="n">
        <v>421.89435137</v>
      </c>
      <c r="L39" s="20" t="n">
        <v>27.03449617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486.39759856</v>
      </c>
      <c r="F40" s="20" t="n">
        <v>4.45235987</v>
      </c>
      <c r="G40" s="18" t="n">
        <v>525.86199953</v>
      </c>
      <c r="H40" s="20" t="n">
        <v>5.93040729</v>
      </c>
      <c r="I40" s="18" t="n">
        <v>504.0202479</v>
      </c>
      <c r="J40" s="20" t="n">
        <v>8.5138835</v>
      </c>
      <c r="K40" s="18" t="n">
        <v>488.83509236</v>
      </c>
      <c r="L40" s="20" t="n">
        <v>7.04568652</v>
      </c>
      <c r="M40" s="18" t="s">
        <v>404</v>
      </c>
      <c r="N40" s="20" t="s">
        <v>404</v>
      </c>
      <c r="O40" s="18" t="s">
        <v>404</v>
      </c>
      <c r="P40" s="20" t="s">
        <v>404</v>
      </c>
      <c r="Q40" s="18" t="s">
        <v>404</v>
      </c>
      <c r="R40" s="20" t="s">
        <v>404</v>
      </c>
      <c r="S40" s="18" t="n">
        <v>508.77995723</v>
      </c>
      <c r="T40" s="20" t="n">
        <v>32.9810326</v>
      </c>
    </row>
    <row r="41" spans="1:20">
      <c r="A41" s="15" t="s">
        <v>438</v>
      </c>
      <c r="B41" s="17" t="n">
        <v>5712</v>
      </c>
      <c r="C41" s="18">
        <f>(99.0/B41*100)</f>
        <v/>
      </c>
      <c r="D41" s="19" t="n">
        <v>5613</v>
      </c>
      <c r="E41" s="18" t="n">
        <v>487.42317813</v>
      </c>
      <c r="F41" s="20" t="n">
        <v>5.81592148</v>
      </c>
      <c r="G41" s="18" t="n">
        <v>511.122591</v>
      </c>
      <c r="H41" s="20" t="n">
        <v>6.57438586</v>
      </c>
      <c r="I41" s="18" t="n">
        <v>497.65516346</v>
      </c>
      <c r="J41" s="20" t="n">
        <v>8.841741020000001</v>
      </c>
      <c r="K41" s="18" t="n">
        <v>524.98944303</v>
      </c>
      <c r="L41" s="20" t="n">
        <v>17.401922</v>
      </c>
      <c r="M41" s="18" t="s">
        <v>404</v>
      </c>
      <c r="N41" s="20" t="s">
        <v>404</v>
      </c>
      <c r="O41" s="18" t="s">
        <v>404</v>
      </c>
      <c r="P41" s="20" t="s">
        <v>404</v>
      </c>
      <c r="Q41" s="18" t="s">
        <v>404</v>
      </c>
      <c r="R41" s="20" t="s">
        <v>404</v>
      </c>
      <c r="S41" s="18" t="n">
        <v>475.38121121</v>
      </c>
      <c r="T41" s="20" t="n">
        <v>15.35594928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396.23579458</v>
      </c>
      <c r="F44" s="20" t="n">
        <v>5.66147539</v>
      </c>
      <c r="G44" s="18" t="n">
        <v>416.97898648</v>
      </c>
      <c r="H44" s="20" t="n">
        <v>7.62752419</v>
      </c>
      <c r="I44" s="18" t="n">
        <v>401.85167335</v>
      </c>
      <c r="J44" s="20" t="n">
        <v>8.112775060000001</v>
      </c>
      <c r="K44" s="18" t="s">
        <v>404</v>
      </c>
      <c r="L44" s="20" t="s">
        <v>404</v>
      </c>
      <c r="M44" s="18" t="s">
        <v>404</v>
      </c>
      <c r="N44" s="20" t="s">
        <v>404</v>
      </c>
      <c r="O44" s="18" t="s">
        <v>404</v>
      </c>
      <c r="P44" s="20" t="s">
        <v>404</v>
      </c>
      <c r="Q44" s="18" t="s">
        <v>404</v>
      </c>
      <c r="R44" s="20" t="s">
        <v>404</v>
      </c>
      <c r="S44" s="18" t="n">
        <v>410.95254317</v>
      </c>
      <c r="T44" s="20" t="n">
        <v>20.27060065</v>
      </c>
    </row>
    <row r="45" spans="1:20">
      <c r="A45" s="15" t="s">
        <v>442</v>
      </c>
      <c r="B45" s="17" t="n">
        <v>5519</v>
      </c>
      <c r="C45" s="18">
        <f>(0.0/B45*100)</f>
        <v/>
      </c>
      <c r="D45" s="19" t="n">
        <v>5519</v>
      </c>
      <c r="E45" s="18" t="n">
        <v>344.66409309</v>
      </c>
      <c r="F45" s="20" t="n">
        <v>3.88185773</v>
      </c>
      <c r="G45" s="18" t="n">
        <v>358.37974527</v>
      </c>
      <c r="H45" s="20" t="n">
        <v>14.3154991</v>
      </c>
      <c r="I45" s="18" t="n">
        <v>354.46461306</v>
      </c>
      <c r="J45" s="20" t="n">
        <v>6.56850549</v>
      </c>
      <c r="K45" s="18" t="n">
        <v>323.75767894</v>
      </c>
      <c r="L45" s="20" t="n">
        <v>20.89250406</v>
      </c>
      <c r="M45" s="18" t="s">
        <v>404</v>
      </c>
      <c r="N45" s="20" t="s">
        <v>404</v>
      </c>
      <c r="O45" s="18" t="s">
        <v>404</v>
      </c>
      <c r="P45" s="20" t="s">
        <v>404</v>
      </c>
      <c r="Q45" s="18" t="s">
        <v>404</v>
      </c>
      <c r="R45" s="20" t="s">
        <v>404</v>
      </c>
      <c r="S45" s="18" t="n">
        <v>390.47197906</v>
      </c>
      <c r="T45" s="20" t="n">
        <v>22.33826528</v>
      </c>
    </row>
    <row r="46" spans="1:20">
      <c r="A46" s="15" t="s">
        <v>443</v>
      </c>
      <c r="B46" s="17" t="n">
        <v>23141</v>
      </c>
      <c r="C46" s="18">
        <f>(4196.0/B46*100)</f>
        <v/>
      </c>
      <c r="D46" s="19" t="n">
        <v>18945</v>
      </c>
      <c r="E46" s="18" t="n">
        <v>410.6283751</v>
      </c>
      <c r="F46" s="20" t="n">
        <v>4.47333072</v>
      </c>
      <c r="G46" s="18" t="n">
        <v>448.35534135</v>
      </c>
      <c r="H46" s="20" t="n">
        <v>12.30721476</v>
      </c>
      <c r="I46" s="18" t="n">
        <v>406.39679031</v>
      </c>
      <c r="J46" s="20" t="n">
        <v>5.22093237</v>
      </c>
      <c r="K46" s="18" t="n">
        <v>387.59125925</v>
      </c>
      <c r="L46" s="20" t="n">
        <v>8.860374029999999</v>
      </c>
      <c r="M46" s="18" t="s">
        <v>404</v>
      </c>
      <c r="N46" s="20" t="s">
        <v>404</v>
      </c>
      <c r="O46" s="18" t="s">
        <v>404</v>
      </c>
      <c r="P46" s="20" t="s">
        <v>404</v>
      </c>
      <c r="Q46" s="18" t="s">
        <v>404</v>
      </c>
      <c r="R46" s="20" t="s">
        <v>404</v>
      </c>
      <c r="S46" s="18" t="n">
        <v>416.57410545</v>
      </c>
      <c r="T46" s="20" t="n">
        <v>51.60311698</v>
      </c>
    </row>
    <row r="47" spans="1:20">
      <c r="A47" s="15" t="s">
        <v>444</v>
      </c>
      <c r="B47" s="17" t="n">
        <v>5928</v>
      </c>
      <c r="C47" s="18">
        <f>(0.0/B47*100)</f>
        <v/>
      </c>
      <c r="D47" s="19" t="n">
        <v>5928</v>
      </c>
      <c r="E47" s="18" t="n">
        <v>422.97827037</v>
      </c>
      <c r="F47" s="20" t="n">
        <v>7.85455634</v>
      </c>
      <c r="G47" s="18" t="n">
        <v>450.99692125</v>
      </c>
      <c r="H47" s="20" t="n">
        <v>12.78590731</v>
      </c>
      <c r="I47" s="18" t="n">
        <v>415.73697976</v>
      </c>
      <c r="J47" s="20" t="n">
        <v>14.99042741</v>
      </c>
      <c r="K47" s="18" t="n">
        <v>483.28816521</v>
      </c>
      <c r="L47" s="20" t="n">
        <v>17.80206156</v>
      </c>
      <c r="M47" s="18" t="s">
        <v>404</v>
      </c>
      <c r="N47" s="20" t="s">
        <v>404</v>
      </c>
      <c r="O47" s="18" t="s">
        <v>404</v>
      </c>
      <c r="P47" s="20" t="s">
        <v>404</v>
      </c>
      <c r="Q47" s="18" t="s">
        <v>404</v>
      </c>
      <c r="R47" s="20" t="s">
        <v>404</v>
      </c>
      <c r="S47" s="18" t="n">
        <v>441.81656849</v>
      </c>
      <c r="T47" s="20" t="n">
        <v>6.36165674</v>
      </c>
    </row>
    <row r="48" spans="1:20">
      <c r="A48" s="15" t="s">
        <v>445</v>
      </c>
      <c r="B48" s="17" t="n">
        <v>9841</v>
      </c>
      <c r="C48" s="18">
        <f>(40.0/B48*100)</f>
        <v/>
      </c>
      <c r="D48" s="19" t="n">
        <v>9801</v>
      </c>
      <c r="E48" s="18" t="n">
        <v>494.26204365</v>
      </c>
      <c r="F48" s="20" t="n">
        <v>8.454110050000001</v>
      </c>
      <c r="G48" s="18" t="n">
        <v>486.97642716</v>
      </c>
      <c r="H48" s="20" t="n">
        <v>17.04253947</v>
      </c>
      <c r="I48" s="18" t="n">
        <v>497.17290728</v>
      </c>
      <c r="J48" s="20" t="n">
        <v>10.28857507</v>
      </c>
      <c r="K48" s="18" t="n">
        <v>462.58628478</v>
      </c>
      <c r="L48" s="20" t="n">
        <v>40.34620614</v>
      </c>
      <c r="M48" s="18" t="s">
        <v>404</v>
      </c>
      <c r="N48" s="20" t="s">
        <v>404</v>
      </c>
      <c r="O48" s="18" t="s">
        <v>404</v>
      </c>
      <c r="P48" s="20" t="s">
        <v>404</v>
      </c>
      <c r="Q48" s="18" t="s">
        <v>404</v>
      </c>
      <c r="R48" s="20" t="s">
        <v>404</v>
      </c>
      <c r="S48" s="18" t="n">
        <v>511.44649676</v>
      </c>
      <c r="T48" s="20" t="n">
        <v>5.68999968</v>
      </c>
    </row>
    <row r="49" spans="1:20">
      <c r="A49" s="15" t="s">
        <v>446</v>
      </c>
      <c r="B49" s="17" t="n">
        <v>6349</v>
      </c>
      <c r="C49" s="18">
        <f>(52.0/B49*100)</f>
        <v/>
      </c>
      <c r="D49" s="19" t="n">
        <v>6297</v>
      </c>
      <c r="E49" s="18" t="n">
        <v>422.93353858</v>
      </c>
      <c r="F49" s="20" t="n">
        <v>4.60240678</v>
      </c>
      <c r="G49" s="18" t="n">
        <v>464.79603042</v>
      </c>
      <c r="H49" s="20" t="n">
        <v>11.16357127</v>
      </c>
      <c r="I49" s="18" t="n">
        <v>420.35403442</v>
      </c>
      <c r="J49" s="20" t="n">
        <v>8.455373740000001</v>
      </c>
      <c r="K49" s="18" t="n">
        <v>412.79586784</v>
      </c>
      <c r="L49" s="20" t="n">
        <v>14.91190082</v>
      </c>
      <c r="M49" s="18" t="s">
        <v>404</v>
      </c>
      <c r="N49" s="20" t="s">
        <v>404</v>
      </c>
      <c r="O49" s="18" t="s">
        <v>404</v>
      </c>
      <c r="P49" s="20" t="s">
        <v>404</v>
      </c>
      <c r="Q49" s="18" t="s">
        <v>404</v>
      </c>
      <c r="R49" s="20" t="s">
        <v>404</v>
      </c>
      <c r="S49" s="18" t="n">
        <v>402.91957724</v>
      </c>
      <c r="T49" s="20" t="n">
        <v>16.9889995</v>
      </c>
    </row>
    <row r="50" spans="1:20">
      <c r="A50" s="15" t="s">
        <v>447</v>
      </c>
      <c r="B50" s="17" t="n">
        <v>11795</v>
      </c>
      <c r="C50" s="18">
        <f>(1031.0/B50*100)</f>
        <v/>
      </c>
      <c r="D50" s="19" t="n">
        <v>10764</v>
      </c>
      <c r="E50" s="18" t="n">
        <v>425.33658263</v>
      </c>
      <c r="F50" s="20" t="n">
        <v>4.31904951</v>
      </c>
      <c r="G50" s="18" t="n">
        <v>454.0939533</v>
      </c>
      <c r="H50" s="20" t="n">
        <v>20.81044762</v>
      </c>
      <c r="I50" s="18" t="n">
        <v>438.32526082</v>
      </c>
      <c r="J50" s="20" t="n">
        <v>10.21681703</v>
      </c>
      <c r="K50" s="18" t="n">
        <v>405.54326927</v>
      </c>
      <c r="L50" s="20" t="n">
        <v>13.37992554</v>
      </c>
      <c r="M50" s="18" t="s">
        <v>404</v>
      </c>
      <c r="N50" s="20" t="s">
        <v>404</v>
      </c>
      <c r="O50" s="18" t="s">
        <v>404</v>
      </c>
      <c r="P50" s="20" t="s">
        <v>404</v>
      </c>
      <c r="Q50" s="18" t="s">
        <v>404</v>
      </c>
      <c r="R50" s="20" t="s">
        <v>404</v>
      </c>
      <c r="S50" s="18" t="n">
        <v>450.08112633</v>
      </c>
      <c r="T50" s="20" t="n">
        <v>10.09574495</v>
      </c>
    </row>
    <row r="51" spans="1:20">
      <c r="A51" s="15" t="s">
        <v>448</v>
      </c>
      <c r="B51" s="17" t="n">
        <v>6866</v>
      </c>
      <c r="C51" s="18">
        <f>(0.0/B51*100)</f>
        <v/>
      </c>
      <c r="D51" s="19" t="n">
        <v>6866</v>
      </c>
      <c r="E51" s="18" t="n">
        <v>424.89802861</v>
      </c>
      <c r="F51" s="20" t="n">
        <v>3.96106077</v>
      </c>
      <c r="G51" s="18" t="n">
        <v>421.08136831</v>
      </c>
      <c r="H51" s="20" t="n">
        <v>9.69508643</v>
      </c>
      <c r="I51" s="18" t="n">
        <v>440.21169703</v>
      </c>
      <c r="J51" s="20" t="n">
        <v>7.71783521</v>
      </c>
      <c r="K51" s="18" t="n">
        <v>421.01881779</v>
      </c>
      <c r="L51" s="20" t="n">
        <v>8.33003991</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483.73249234</v>
      </c>
      <c r="F52" s="20" t="n">
        <v>5.218259</v>
      </c>
      <c r="G52" s="18" t="n">
        <v>495.75385433</v>
      </c>
      <c r="H52" s="20" t="n">
        <v>8.939538860000001</v>
      </c>
      <c r="I52" s="18" t="n">
        <v>483.47124642</v>
      </c>
      <c r="J52" s="20" t="n">
        <v>8.03512802</v>
      </c>
      <c r="K52" s="18" t="n">
        <v>528.39652491</v>
      </c>
      <c r="L52" s="20" t="n">
        <v>24.5780814</v>
      </c>
      <c r="M52" s="18" t="s">
        <v>404</v>
      </c>
      <c r="N52" s="20" t="s">
        <v>404</v>
      </c>
      <c r="O52" s="18" t="s">
        <v>404</v>
      </c>
      <c r="P52" s="20" t="s">
        <v>404</v>
      </c>
      <c r="Q52" s="18" t="s">
        <v>404</v>
      </c>
      <c r="R52" s="20" t="s">
        <v>404</v>
      </c>
      <c r="S52" s="18" t="n">
        <v>494.47153036</v>
      </c>
      <c r="T52" s="20" t="n">
        <v>8.73368615</v>
      </c>
    </row>
    <row r="53" spans="1:20">
      <c r="A53" s="15" t="s">
        <v>450</v>
      </c>
      <c r="B53" s="17" t="n">
        <v>5571</v>
      </c>
      <c r="C53" s="18">
        <f>(0.0/B53*100)</f>
        <v/>
      </c>
      <c r="D53" s="19" t="n">
        <v>5571</v>
      </c>
      <c r="E53" s="18" t="n">
        <v>439.46993471</v>
      </c>
      <c r="F53" s="20" t="n">
        <v>1.96675641</v>
      </c>
      <c r="G53" s="18" t="n">
        <v>484.17145369</v>
      </c>
      <c r="H53" s="20" t="n">
        <v>5.35242648</v>
      </c>
      <c r="I53" s="18" t="n">
        <v>438.02433316</v>
      </c>
      <c r="J53" s="20" t="n">
        <v>2.81578833</v>
      </c>
      <c r="K53" s="18" t="n">
        <v>453.10362467</v>
      </c>
      <c r="L53" s="20" t="n">
        <v>5.01382565</v>
      </c>
      <c r="M53" s="18" t="s">
        <v>404</v>
      </c>
      <c r="N53" s="20" t="s">
        <v>404</v>
      </c>
      <c r="O53" s="18" t="s">
        <v>404</v>
      </c>
      <c r="P53" s="20" t="s">
        <v>404</v>
      </c>
      <c r="Q53" s="18" t="s">
        <v>404</v>
      </c>
      <c r="R53" s="20" t="s">
        <v>404</v>
      </c>
      <c r="S53" s="18" t="n">
        <v>450.8099977</v>
      </c>
      <c r="T53" s="20" t="n">
        <v>9.83409659</v>
      </c>
    </row>
    <row r="54" spans="1:20">
      <c r="A54" s="15" t="s">
        <v>451</v>
      </c>
      <c r="B54" s="17" t="n">
        <v>4740</v>
      </c>
      <c r="C54" s="18">
        <f>(199.0/B54*100)</f>
        <v/>
      </c>
      <c r="D54" s="19" t="n">
        <v>4541</v>
      </c>
      <c r="E54" s="18" t="n">
        <v>358.33786826</v>
      </c>
      <c r="F54" s="20" t="n">
        <v>3.90822958</v>
      </c>
      <c r="G54" s="18" t="n">
        <v>362.09472118</v>
      </c>
      <c r="H54" s="20" t="n">
        <v>12.72482737</v>
      </c>
      <c r="I54" s="18" t="n">
        <v>346.77961243</v>
      </c>
      <c r="J54" s="20" t="n">
        <v>13.26747416</v>
      </c>
      <c r="K54" s="18" t="n">
        <v>350.18962508</v>
      </c>
      <c r="L54" s="20" t="n">
        <v>15.48165911</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396.46206098</v>
      </c>
      <c r="F55" s="20" t="n">
        <v>5.2894281</v>
      </c>
      <c r="G55" s="18" t="n">
        <v>389.10748506</v>
      </c>
      <c r="H55" s="20" t="n">
        <v>9.911528199999999</v>
      </c>
      <c r="I55" s="18" t="n">
        <v>413.88790978</v>
      </c>
      <c r="J55" s="20" t="n">
        <v>6.2433097</v>
      </c>
      <c r="K55" s="18" t="n">
        <v>391.7756671</v>
      </c>
      <c r="L55" s="20" t="n">
        <v>25.26966609</v>
      </c>
      <c r="M55" s="18" t="s">
        <v>404</v>
      </c>
      <c r="N55" s="20" t="s">
        <v>404</v>
      </c>
      <c r="O55" s="18" t="s">
        <v>404</v>
      </c>
      <c r="P55" s="20" t="s">
        <v>404</v>
      </c>
      <c r="Q55" s="18" t="s">
        <v>404</v>
      </c>
      <c r="R55" s="20" t="s">
        <v>404</v>
      </c>
      <c r="S55" s="18" t="n">
        <v>405.95813924</v>
      </c>
      <c r="T55" s="20" t="n">
        <v>8.42535518</v>
      </c>
    </row>
    <row r="56" spans="1:20">
      <c r="A56" s="15" t="s">
        <v>453</v>
      </c>
      <c r="B56" s="17" t="n">
        <v>5359</v>
      </c>
      <c r="C56" s="18">
        <f>(0.0/B56*100)</f>
        <v/>
      </c>
      <c r="D56" s="19" t="n">
        <v>5359</v>
      </c>
      <c r="E56" s="18" t="n">
        <v>523.79979929</v>
      </c>
      <c r="F56" s="20" t="n">
        <v>3.90466756</v>
      </c>
      <c r="G56" s="18" t="n">
        <v>536.7768614300001</v>
      </c>
      <c r="H56" s="20" t="n">
        <v>11.06786109</v>
      </c>
      <c r="I56" s="18" t="n">
        <v>528.87949588</v>
      </c>
      <c r="J56" s="20" t="n">
        <v>11.19965772</v>
      </c>
      <c r="K56" s="18" t="n">
        <v>531.02322</v>
      </c>
      <c r="L56" s="20" t="n">
        <v>19.17494347</v>
      </c>
      <c r="M56" s="18" t="s">
        <v>404</v>
      </c>
      <c r="N56" s="20" t="s">
        <v>404</v>
      </c>
      <c r="O56" s="18" t="s">
        <v>404</v>
      </c>
      <c r="P56" s="20" t="s">
        <v>404</v>
      </c>
      <c r="Q56" s="18" t="s">
        <v>404</v>
      </c>
      <c r="R56" s="20" t="s">
        <v>404</v>
      </c>
      <c r="S56" s="18" t="n">
        <v>521.8672741</v>
      </c>
      <c r="T56" s="20" t="n">
        <v>41.81270333</v>
      </c>
    </row>
    <row r="57" spans="1:20">
      <c r="A57" s="15" t="s">
        <v>454</v>
      </c>
      <c r="B57" s="17" t="n">
        <v>6513</v>
      </c>
      <c r="C57" s="18">
        <f>(0.0/B57*100)</f>
        <v/>
      </c>
      <c r="D57" s="19" t="n">
        <v>6513</v>
      </c>
      <c r="E57" s="18" t="n">
        <v>398.72931844</v>
      </c>
      <c r="F57" s="20" t="n">
        <v>3.15300435</v>
      </c>
      <c r="G57" s="18" t="n">
        <v>407.288543</v>
      </c>
      <c r="H57" s="20" t="n">
        <v>22.61256976</v>
      </c>
      <c r="I57" s="18" t="n">
        <v>389.79981491</v>
      </c>
      <c r="J57" s="20" t="n">
        <v>7.50718917</v>
      </c>
      <c r="K57" s="18" t="n">
        <v>391.57306533</v>
      </c>
      <c r="L57" s="20" t="n">
        <v>16.31979807</v>
      </c>
      <c r="M57" s="18" t="s">
        <v>404</v>
      </c>
      <c r="N57" s="20" t="s">
        <v>404</v>
      </c>
      <c r="O57" s="18" t="s">
        <v>404</v>
      </c>
      <c r="P57" s="20" t="s">
        <v>404</v>
      </c>
      <c r="Q57" s="18" t="s">
        <v>404</v>
      </c>
      <c r="R57" s="20" t="s">
        <v>404</v>
      </c>
      <c r="S57" s="18" t="n">
        <v>406.62792875</v>
      </c>
      <c r="T57" s="20" t="n">
        <v>28.1701545</v>
      </c>
    </row>
    <row r="58" spans="1:20">
      <c r="A58" s="15" t="s">
        <v>455</v>
      </c>
      <c r="B58" s="17" t="n">
        <v>7267</v>
      </c>
      <c r="C58" s="18">
        <f>(0.0/B58*100)</f>
        <v/>
      </c>
      <c r="D58" s="19" t="n">
        <v>7267</v>
      </c>
      <c r="E58" s="18" t="n">
        <v>414.05394547</v>
      </c>
      <c r="F58" s="20" t="n">
        <v>4.83506017</v>
      </c>
      <c r="G58" s="18" t="n">
        <v>406.62150727</v>
      </c>
      <c r="H58" s="20" t="n">
        <v>7.31959845</v>
      </c>
      <c r="I58" s="18" t="n">
        <v>391.02012279</v>
      </c>
      <c r="J58" s="20" t="n">
        <v>12.1428966</v>
      </c>
      <c r="K58" s="18" t="n">
        <v>393.36479043</v>
      </c>
      <c r="L58" s="20" t="n">
        <v>22.31957889</v>
      </c>
      <c r="M58" s="18" t="s">
        <v>404</v>
      </c>
      <c r="N58" s="20" t="s">
        <v>404</v>
      </c>
      <c r="O58" s="18" t="s">
        <v>404</v>
      </c>
      <c r="P58" s="20" t="s">
        <v>404</v>
      </c>
      <c r="Q58" s="18" t="s">
        <v>404</v>
      </c>
      <c r="R58" s="20" t="s">
        <v>404</v>
      </c>
      <c r="S58" s="18" t="n">
        <v>406.06012414</v>
      </c>
      <c r="T58" s="20" t="n">
        <v>15.92275088</v>
      </c>
    </row>
    <row r="59" spans="1:20">
      <c r="A59" s="15" t="s">
        <v>456</v>
      </c>
      <c r="B59" s="17" t="n">
        <v>4826</v>
      </c>
      <c r="C59" s="18">
        <f>(0.0/B59*100)</f>
        <v/>
      </c>
      <c r="D59" s="19" t="n">
        <v>4826</v>
      </c>
      <c r="E59" s="18" t="n">
        <v>349.71806714</v>
      </c>
      <c r="F59" s="20" t="n">
        <v>2.2066162</v>
      </c>
      <c r="G59" s="18" t="n">
        <v>347.09519225</v>
      </c>
      <c r="H59" s="20" t="n">
        <v>4.4665477</v>
      </c>
      <c r="I59" s="18" t="n">
        <v>324.53309416</v>
      </c>
      <c r="J59" s="20" t="n">
        <v>4.03009946</v>
      </c>
      <c r="K59" s="18" t="n">
        <v>370.60127818</v>
      </c>
      <c r="L59" s="20" t="n">
        <v>5.66947932</v>
      </c>
      <c r="M59" s="18" t="s">
        <v>404</v>
      </c>
      <c r="N59" s="20" t="s">
        <v>404</v>
      </c>
      <c r="O59" s="18" t="s">
        <v>404</v>
      </c>
      <c r="P59" s="20" t="s">
        <v>404</v>
      </c>
      <c r="Q59" s="18" t="s">
        <v>404</v>
      </c>
      <c r="R59" s="20" t="s">
        <v>404</v>
      </c>
      <c r="S59" s="18" t="n">
        <v>341.26851041</v>
      </c>
      <c r="T59" s="20" t="n">
        <v>8.5268532</v>
      </c>
    </row>
    <row r="60" spans="1:20">
      <c r="A60" s="15" t="s">
        <v>457</v>
      </c>
      <c r="B60" s="17" t="n">
        <v>4546</v>
      </c>
      <c r="C60" s="18">
        <f>(0.0/B60*100)</f>
        <v/>
      </c>
      <c r="D60" s="19" t="n">
        <v>4546</v>
      </c>
      <c r="E60" s="18" t="n">
        <v>358.05655561</v>
      </c>
      <c r="F60" s="20" t="n">
        <v>8.08506206</v>
      </c>
      <c r="G60" s="18" t="n">
        <v>332.52290209</v>
      </c>
      <c r="H60" s="20" t="n">
        <v>11.94570738</v>
      </c>
      <c r="I60" s="18" t="n">
        <v>323.30355779</v>
      </c>
      <c r="J60" s="20" t="n">
        <v>13.30091441</v>
      </c>
      <c r="K60" s="18" t="n">
        <v>341.60460634</v>
      </c>
      <c r="L60" s="20" t="n">
        <v>14.73736326</v>
      </c>
      <c r="M60" s="18" t="s">
        <v>404</v>
      </c>
      <c r="N60" s="20" t="s">
        <v>404</v>
      </c>
      <c r="O60" s="18" t="s">
        <v>404</v>
      </c>
      <c r="P60" s="20" t="s">
        <v>404</v>
      </c>
      <c r="Q60" s="18" t="s">
        <v>404</v>
      </c>
      <c r="R60" s="20" t="s">
        <v>404</v>
      </c>
      <c r="S60" s="18" t="n">
        <v>345.19869721</v>
      </c>
      <c r="T60" s="20" t="n">
        <v>17.80020018</v>
      </c>
    </row>
    <row r="61" spans="1:20">
      <c r="A61" s="15" t="s">
        <v>458</v>
      </c>
      <c r="B61" s="17" t="n">
        <v>6525</v>
      </c>
      <c r="C61" s="18">
        <f>(0.0/B61*100)</f>
        <v/>
      </c>
      <c r="D61" s="19" t="n">
        <v>6525</v>
      </c>
      <c r="E61" s="18" t="n">
        <v>470.82857345</v>
      </c>
      <c r="F61" s="20" t="n">
        <v>3.70112482</v>
      </c>
      <c r="G61" s="18" t="n">
        <v>492.37332714</v>
      </c>
      <c r="H61" s="20" t="n">
        <v>10.5710126</v>
      </c>
      <c r="I61" s="18" t="n">
        <v>470.76867558</v>
      </c>
      <c r="J61" s="20" t="n">
        <v>6.21066667</v>
      </c>
      <c r="K61" s="18" t="n">
        <v>434.00220113</v>
      </c>
      <c r="L61" s="20" t="n">
        <v>12.38502257</v>
      </c>
      <c r="M61" s="18" t="s">
        <v>404</v>
      </c>
      <c r="N61" s="20" t="s">
        <v>404</v>
      </c>
      <c r="O61" s="18" t="s">
        <v>404</v>
      </c>
      <c r="P61" s="20" t="s">
        <v>404</v>
      </c>
      <c r="Q61" s="18" t="s">
        <v>404</v>
      </c>
      <c r="R61" s="20" t="s">
        <v>404</v>
      </c>
      <c r="S61" s="18" t="n">
        <v>429.444925</v>
      </c>
      <c r="T61" s="20" t="n">
        <v>11.76041946</v>
      </c>
    </row>
    <row r="62" spans="1:20">
      <c r="A62" s="15" t="s">
        <v>459</v>
      </c>
      <c r="B62" s="17" t="n">
        <v>4476</v>
      </c>
      <c r="C62" s="18">
        <f>(0.0/B62*100)</f>
        <v/>
      </c>
      <c r="D62" s="19" t="n">
        <v>4476</v>
      </c>
      <c r="E62" s="18" t="n">
        <v>514.1263709999999</v>
      </c>
      <c r="F62" s="20" t="n">
        <v>1.30284713</v>
      </c>
      <c r="G62" s="18" t="n">
        <v>512.2959847</v>
      </c>
      <c r="H62" s="20" t="n">
        <v>9.304063640000001</v>
      </c>
      <c r="I62" s="18" t="n">
        <v>479.29187655</v>
      </c>
      <c r="J62" s="20" t="n">
        <v>3.06581083</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355.02335453</v>
      </c>
      <c r="F63" s="20" t="n">
        <v>2.24778274</v>
      </c>
      <c r="G63" s="18" t="n">
        <v>363.64146183</v>
      </c>
      <c r="H63" s="20" t="n">
        <v>3.43162042</v>
      </c>
      <c r="I63" s="18" t="n">
        <v>323.22158116</v>
      </c>
      <c r="J63" s="20" t="n">
        <v>4.98683414</v>
      </c>
      <c r="K63" s="18" t="n">
        <v>307.57068465</v>
      </c>
      <c r="L63" s="20" t="n">
        <v>13.7258314</v>
      </c>
      <c r="M63" s="18" t="s">
        <v>404</v>
      </c>
      <c r="N63" s="20" t="s">
        <v>404</v>
      </c>
      <c r="O63" s="18" t="s">
        <v>404</v>
      </c>
      <c r="P63" s="20" t="s">
        <v>404</v>
      </c>
      <c r="Q63" s="18" t="s">
        <v>404</v>
      </c>
      <c r="R63" s="20" t="s">
        <v>404</v>
      </c>
      <c r="S63" s="18" t="n">
        <v>349.80830776</v>
      </c>
      <c r="T63" s="20" t="n">
        <v>3.91541147</v>
      </c>
    </row>
    <row r="64" spans="1:20">
      <c r="A64" s="15" t="s">
        <v>461</v>
      </c>
      <c r="B64" s="17" t="n">
        <v>3634</v>
      </c>
      <c r="C64" s="18">
        <f>(27.0/B64*100)</f>
        <v/>
      </c>
      <c r="D64" s="19" t="n">
        <v>3607</v>
      </c>
      <c r="E64" s="18" t="n">
        <v>414.64013718</v>
      </c>
      <c r="F64" s="20" t="n">
        <v>3.380114</v>
      </c>
      <c r="G64" s="18" t="n">
        <v>464.23108903</v>
      </c>
      <c r="H64" s="20" t="n">
        <v>4.28992771</v>
      </c>
      <c r="I64" s="18" t="n">
        <v>452.39925618</v>
      </c>
      <c r="J64" s="20" t="n">
        <v>2.76557372</v>
      </c>
      <c r="K64" s="18" t="n">
        <v>504.03400054</v>
      </c>
      <c r="L64" s="20" t="n">
        <v>17.51075689</v>
      </c>
      <c r="M64" s="18" t="s">
        <v>404</v>
      </c>
      <c r="N64" s="20" t="s">
        <v>404</v>
      </c>
      <c r="O64" s="18" t="n">
        <v>481.51559366</v>
      </c>
      <c r="P64" s="20" t="n">
        <v>25.36878196</v>
      </c>
      <c r="Q64" s="18" t="s">
        <v>404</v>
      </c>
      <c r="R64" s="20" t="s">
        <v>404</v>
      </c>
      <c r="S64" s="18" t="n">
        <v>486.63264858</v>
      </c>
      <c r="T64" s="20" t="n">
        <v>5.75151163</v>
      </c>
    </row>
    <row r="65" spans="1:20">
      <c r="A65" s="15" t="s">
        <v>462</v>
      </c>
      <c r="B65" s="17" t="n">
        <v>5325</v>
      </c>
      <c r="C65" s="18">
        <f>(0.0/B65*100)</f>
        <v/>
      </c>
      <c r="D65" s="19" t="n">
        <v>5325</v>
      </c>
      <c r="E65" s="18" t="n">
        <v>419.99043354</v>
      </c>
      <c r="F65" s="20" t="n">
        <v>3.97146125</v>
      </c>
      <c r="G65" s="18" t="n">
        <v>411.70543859</v>
      </c>
      <c r="H65" s="20" t="n">
        <v>7.6693879</v>
      </c>
      <c r="I65" s="18" t="n">
        <v>402.10172544</v>
      </c>
      <c r="J65" s="20" t="n">
        <v>7.63531107</v>
      </c>
      <c r="K65" s="18" t="n">
        <v>393.657276</v>
      </c>
      <c r="L65" s="20" t="n">
        <v>11.34256323</v>
      </c>
      <c r="M65" s="18" t="s">
        <v>404</v>
      </c>
      <c r="N65" s="20" t="s">
        <v>404</v>
      </c>
      <c r="O65" s="18" t="s">
        <v>404</v>
      </c>
      <c r="P65" s="20" t="s">
        <v>404</v>
      </c>
      <c r="Q65" s="18" t="s">
        <v>404</v>
      </c>
      <c r="R65" s="20" t="s">
        <v>404</v>
      </c>
      <c r="S65" s="18" t="n">
        <v>411.86192456</v>
      </c>
      <c r="T65" s="20" t="n">
        <v>10.2495984</v>
      </c>
    </row>
    <row r="66" spans="1:20">
      <c r="A66" s="15" t="s">
        <v>463</v>
      </c>
      <c r="B66" s="17" t="n">
        <v>5665</v>
      </c>
      <c r="C66" s="18">
        <f>(0.0/B66*100)</f>
        <v/>
      </c>
      <c r="D66" s="19" t="n">
        <v>5665</v>
      </c>
      <c r="E66" s="18" t="n">
        <v>415.47612894</v>
      </c>
      <c r="F66" s="20" t="n">
        <v>2.04828999</v>
      </c>
      <c r="G66" s="18" t="n">
        <v>405.99564463</v>
      </c>
      <c r="H66" s="20" t="n">
        <v>3.65385456</v>
      </c>
      <c r="I66" s="18" t="n">
        <v>488.41811347</v>
      </c>
      <c r="J66" s="20" t="n">
        <v>4.44590861</v>
      </c>
      <c r="K66" s="18" t="n">
        <v>446.61147442</v>
      </c>
      <c r="L66" s="20" t="n">
        <v>4.21434921</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395.72027607</v>
      </c>
      <c r="F67" s="20" t="n">
        <v>3.53435167</v>
      </c>
      <c r="G67" s="18" t="n">
        <v>449.93907055</v>
      </c>
      <c r="H67" s="20" t="n">
        <v>15.58994033</v>
      </c>
      <c r="I67" s="18" t="n">
        <v>390.76618847</v>
      </c>
      <c r="J67" s="20" t="n">
        <v>8.258349000000001</v>
      </c>
      <c r="K67" s="18" t="n">
        <v>390.94982582</v>
      </c>
      <c r="L67" s="20" t="n">
        <v>11.47247089</v>
      </c>
      <c r="M67" s="18" t="s">
        <v>404</v>
      </c>
      <c r="N67" s="20" t="s">
        <v>404</v>
      </c>
      <c r="O67" s="18" t="s">
        <v>404</v>
      </c>
      <c r="P67" s="20" t="s">
        <v>404</v>
      </c>
      <c r="Q67" s="18" t="s">
        <v>404</v>
      </c>
      <c r="R67" s="20" t="s">
        <v>404</v>
      </c>
      <c r="S67" s="18" t="n">
        <v>311.18414286</v>
      </c>
      <c r="T67" s="20" t="n">
        <v>7.72559411</v>
      </c>
    </row>
    <row r="68" spans="1:20">
      <c r="A68" s="15" t="s">
        <v>465</v>
      </c>
      <c r="B68" s="17" t="n">
        <v>12083</v>
      </c>
      <c r="C68" s="18">
        <f>(0.0/B68*100)</f>
        <v/>
      </c>
      <c r="D68" s="19" t="n">
        <v>12083</v>
      </c>
      <c r="E68" s="18" t="n">
        <v>393.22629356</v>
      </c>
      <c r="F68" s="20" t="n">
        <v>1.11177108</v>
      </c>
      <c r="G68" s="18" t="n">
        <v>427.04293585</v>
      </c>
      <c r="H68" s="20" t="n">
        <v>2.2615093</v>
      </c>
      <c r="I68" s="18" t="n">
        <v>429.65204759</v>
      </c>
      <c r="J68" s="20" t="n">
        <v>5.63295022</v>
      </c>
      <c r="K68" s="18" t="n">
        <v>444.39870745</v>
      </c>
      <c r="L68" s="20" t="n">
        <v>9.15569498</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437.28930285</v>
      </c>
      <c r="F69" s="20" t="n">
        <v>5.71448624</v>
      </c>
      <c r="G69" s="18" t="n">
        <v>443.91300292</v>
      </c>
      <c r="H69" s="20" t="n">
        <v>8.8049924</v>
      </c>
      <c r="I69" s="18" t="n">
        <v>404.23387047</v>
      </c>
      <c r="J69" s="20" t="n">
        <v>13.33866897</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495.06165067</v>
      </c>
      <c r="F70" s="20" t="n">
        <v>3.33178191</v>
      </c>
      <c r="G70" s="18" t="n">
        <v>498.4666928</v>
      </c>
      <c r="H70" s="20" t="n">
        <v>9.438847389999999</v>
      </c>
      <c r="I70" s="18" t="n">
        <v>459.11564306</v>
      </c>
      <c r="J70" s="20" t="n">
        <v>14.40216671</v>
      </c>
      <c r="K70" s="18" t="n">
        <v>477.78572367</v>
      </c>
      <c r="L70" s="20" t="n">
        <v>16.13237062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536.43405238</v>
      </c>
      <c r="F71" s="20" t="n">
        <v>1.95064423</v>
      </c>
      <c r="G71" s="18" t="n">
        <v>538.43255465</v>
      </c>
      <c r="H71" s="20" t="n">
        <v>3.7275106</v>
      </c>
      <c r="I71" s="18" t="n">
        <v>521.1037632600001</v>
      </c>
      <c r="J71" s="20" t="n">
        <v>10.54730336</v>
      </c>
      <c r="K71" s="18" t="n">
        <v>513.41867789</v>
      </c>
      <c r="L71" s="20" t="n">
        <v>12.40862694</v>
      </c>
      <c r="M71" s="18" t="s">
        <v>404</v>
      </c>
      <c r="N71" s="20" t="s">
        <v>404</v>
      </c>
      <c r="O71" s="18" t="s">
        <v>404</v>
      </c>
      <c r="P71" s="20" t="s">
        <v>404</v>
      </c>
      <c r="Q71" s="18" t="s">
        <v>404</v>
      </c>
      <c r="R71" s="20" t="s">
        <v>404</v>
      </c>
      <c r="S71" s="18" t="n">
        <v>506.22163052</v>
      </c>
      <c r="T71" s="20" t="n">
        <v>18.76146406</v>
      </c>
    </row>
    <row r="72" spans="1:20">
      <c r="A72" s="15" t="s">
        <v>469</v>
      </c>
      <c r="B72" s="17" t="n">
        <v>7708</v>
      </c>
      <c r="C72" s="18">
        <f>(0.0/B72*100)</f>
        <v/>
      </c>
      <c r="D72" s="19" t="n">
        <v>7708</v>
      </c>
      <c r="E72" s="18" t="n">
        <v>500.90191939</v>
      </c>
      <c r="F72" s="20" t="n">
        <v>4.08235125</v>
      </c>
      <c r="G72" s="18" t="n">
        <v>503.04149647</v>
      </c>
      <c r="H72" s="20" t="n">
        <v>9.76543614</v>
      </c>
      <c r="I72" s="18" t="n">
        <v>480.16881598</v>
      </c>
      <c r="J72" s="20" t="n">
        <v>9.635057939999999</v>
      </c>
      <c r="K72" s="18" t="n">
        <v>473.88235399</v>
      </c>
      <c r="L72" s="20" t="n">
        <v>8.39027216</v>
      </c>
      <c r="M72" s="18" t="s">
        <v>404</v>
      </c>
      <c r="N72" s="20" t="s">
        <v>404</v>
      </c>
      <c r="O72" s="18" t="s">
        <v>404</v>
      </c>
      <c r="P72" s="20" t="s">
        <v>404</v>
      </c>
      <c r="Q72" s="18" t="s">
        <v>404</v>
      </c>
      <c r="R72" s="20" t="s">
        <v>404</v>
      </c>
      <c r="S72" s="18" t="n">
        <v>518.21953976</v>
      </c>
      <c r="T72" s="20" t="n">
        <v>51.57201633</v>
      </c>
    </row>
    <row r="73" spans="1:20">
      <c r="A73" s="15" t="s">
        <v>470</v>
      </c>
      <c r="B73" s="17" t="n">
        <v>8249</v>
      </c>
      <c r="C73" s="18">
        <f>(0.0/B73*100)</f>
        <v/>
      </c>
      <c r="D73" s="19" t="n">
        <v>8249</v>
      </c>
      <c r="E73" s="18" t="n">
        <v>406.60612092</v>
      </c>
      <c r="F73" s="20" t="n">
        <v>3.78763479</v>
      </c>
      <c r="G73" s="18" t="n">
        <v>433.35270658</v>
      </c>
      <c r="H73" s="20" t="n">
        <v>13.12060546</v>
      </c>
      <c r="I73" s="18" t="n">
        <v>440.98182138</v>
      </c>
      <c r="J73" s="20" t="n">
        <v>19.84488457</v>
      </c>
      <c r="K73" s="18" t="n">
        <v>417.99775313</v>
      </c>
      <c r="L73" s="20" t="n">
        <v>18.04297732</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434.96407337</v>
      </c>
      <c r="F74" s="20" t="n">
        <v>2.28627942</v>
      </c>
      <c r="G74" s="18" t="n">
        <v>453.28303218</v>
      </c>
      <c r="H74" s="20" t="n">
        <v>4.00830487</v>
      </c>
      <c r="I74" s="18" t="n">
        <v>414.99497268</v>
      </c>
      <c r="J74" s="20" t="n">
        <v>2.78995656</v>
      </c>
      <c r="K74" s="18" t="n">
        <v>402.10872783</v>
      </c>
      <c r="L74" s="20" t="n">
        <v>4.36623239</v>
      </c>
      <c r="M74" s="18" t="s">
        <v>404</v>
      </c>
      <c r="N74" s="20" t="s">
        <v>404</v>
      </c>
      <c r="O74" s="18" t="s">
        <v>404</v>
      </c>
      <c r="P74" s="20" t="s">
        <v>404</v>
      </c>
      <c r="Q74" s="18" t="s">
        <v>404</v>
      </c>
      <c r="R74" s="20" t="s">
        <v>404</v>
      </c>
      <c r="S74" s="18" t="n">
        <v>421.63293351</v>
      </c>
      <c r="T74" s="20" t="n">
        <v>6.55584135</v>
      </c>
    </row>
    <row r="75" spans="1:20">
      <c r="A75" s="15" t="s">
        <v>472</v>
      </c>
      <c r="B75" s="17" t="n">
        <v>5375</v>
      </c>
      <c r="C75" s="18">
        <f>(483.0/B75*100)</f>
        <v/>
      </c>
      <c r="D75" s="19" t="n">
        <v>4892</v>
      </c>
      <c r="E75" s="18" t="n">
        <v>354.9649558</v>
      </c>
      <c r="F75" s="20" t="n">
        <v>8.67293259</v>
      </c>
      <c r="G75" s="18" t="n">
        <v>369.51609826</v>
      </c>
      <c r="H75" s="20" t="n">
        <v>10.73881508</v>
      </c>
      <c r="I75" s="18" t="n">
        <v>356.692035</v>
      </c>
      <c r="J75" s="20" t="n">
        <v>7.63278953</v>
      </c>
      <c r="K75" s="18" t="n">
        <v>364.74728763</v>
      </c>
      <c r="L75" s="20" t="n">
        <v>9.801102139999999</v>
      </c>
      <c r="M75" s="18" t="s">
        <v>404</v>
      </c>
      <c r="N75" s="20" t="s">
        <v>404</v>
      </c>
      <c r="O75" s="18" t="s">
        <v>404</v>
      </c>
      <c r="P75" s="20" t="s">
        <v>404</v>
      </c>
      <c r="Q75" s="18" t="s">
        <v>404</v>
      </c>
      <c r="R75" s="20" t="s">
        <v>404</v>
      </c>
      <c r="S75" s="18" t="n">
        <v>413.0592932</v>
      </c>
      <c r="T75" s="20" t="n">
        <v>9.176529349999999</v>
      </c>
    </row>
    <row r="76" spans="1:20">
      <c r="A76" s="15" t="s">
        <v>473</v>
      </c>
      <c r="B76" s="17" t="n">
        <v>14167</v>
      </c>
      <c r="C76" s="18">
        <f>(1400.0/B76*100)</f>
        <v/>
      </c>
      <c r="D76" s="19" t="n">
        <v>12767</v>
      </c>
      <c r="E76" s="18" t="n">
        <v>430.47145887</v>
      </c>
      <c r="F76" s="20" t="n">
        <v>3.8107453</v>
      </c>
      <c r="G76" s="18" t="n">
        <v>459.39952297</v>
      </c>
      <c r="H76" s="20" t="n">
        <v>8.043083169999999</v>
      </c>
      <c r="I76" s="18" t="n">
        <v>416.46043949</v>
      </c>
      <c r="J76" s="20" t="n">
        <v>19.57663424</v>
      </c>
      <c r="K76" s="18" t="n">
        <v>445.07853376</v>
      </c>
      <c r="L76" s="20" t="n">
        <v>11.58983963</v>
      </c>
      <c r="M76" s="18" t="s">
        <v>404</v>
      </c>
      <c r="N76" s="20" t="s">
        <v>404</v>
      </c>
      <c r="O76" s="18" t="s">
        <v>404</v>
      </c>
      <c r="P76" s="20" t="s">
        <v>404</v>
      </c>
      <c r="Q76" s="18" t="s">
        <v>404</v>
      </c>
      <c r="R76" s="20" t="s">
        <v>404</v>
      </c>
      <c r="S76" s="18" t="n">
        <v>408.49391956</v>
      </c>
      <c r="T76" s="20" t="n">
        <v>8.70820061</v>
      </c>
    </row>
    <row r="77" spans="1:20">
      <c r="A77" s="15" t="s">
        <v>474</v>
      </c>
      <c r="B77" s="17" t="n">
        <v>6062</v>
      </c>
      <c r="C77" s="18">
        <f>(12.0/B77*100)</f>
        <v/>
      </c>
      <c r="D77" s="19" t="n">
        <v>6050</v>
      </c>
      <c r="E77" s="18" t="n">
        <v>435.37271032</v>
      </c>
      <c r="F77" s="20" t="n">
        <v>4.44754147</v>
      </c>
      <c r="G77" s="18" t="n">
        <v>465.21351264</v>
      </c>
      <c r="H77" s="20" t="n">
        <v>21.67251173</v>
      </c>
      <c r="I77" s="18" t="n">
        <v>436.54313578</v>
      </c>
      <c r="J77" s="20" t="n">
        <v>5.77469348</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491.78131884</v>
      </c>
      <c r="F78" s="20" t="n">
        <v>3.85869997</v>
      </c>
      <c r="G78" s="18" t="n">
        <v>493.76421545</v>
      </c>
      <c r="H78" s="20" t="n">
        <v>25.91184799</v>
      </c>
      <c r="I78" s="18" t="n">
        <v>445.93736683</v>
      </c>
      <c r="J78" s="20" t="n">
        <v>13.08707456</v>
      </c>
      <c r="K78" s="18" t="s">
        <v>404</v>
      </c>
      <c r="L78" s="20" t="s">
        <v>404</v>
      </c>
      <c r="M78" s="18" t="s">
        <v>404</v>
      </c>
      <c r="N78" s="20" t="s">
        <v>404</v>
      </c>
      <c r="O78" s="18" t="s">
        <v>404</v>
      </c>
      <c r="P78" s="20" t="s">
        <v>404</v>
      </c>
      <c r="Q78" s="18" t="s">
        <v>404</v>
      </c>
      <c r="R78" s="20" t="s">
        <v>404</v>
      </c>
      <c r="S78" s="18" t="n">
        <v>450.56383819</v>
      </c>
      <c r="T78" s="20" t="n">
        <v>11.69446771</v>
      </c>
    </row>
    <row customHeight="1" ht="25" r="79" spans="1:20">
      <c r="A79" s="15" t="s">
        <v>476</v>
      </c>
      <c r="B79" s="17" t="n">
        <v>1657</v>
      </c>
      <c r="C79" s="18">
        <f>(21.0/B79*100)</f>
        <v/>
      </c>
      <c r="D79" s="19" t="n">
        <v>1636</v>
      </c>
      <c r="E79" s="18" t="n">
        <v>474.46609575</v>
      </c>
      <c r="F79" s="20" t="n">
        <v>8.60857665</v>
      </c>
      <c r="G79" s="18" t="n">
        <v>476.02366583</v>
      </c>
      <c r="H79" s="20" t="n">
        <v>20.19075595</v>
      </c>
      <c r="I79" s="18" t="n">
        <v>456.50268246</v>
      </c>
      <c r="J79" s="20" t="n">
        <v>20.92360522</v>
      </c>
      <c r="K79" s="18" t="n">
        <v>505.21611782</v>
      </c>
      <c r="L79" s="20" t="n">
        <v>20.74096469</v>
      </c>
      <c r="M79" s="18" t="s">
        <v>404</v>
      </c>
      <c r="N79" s="20" t="s">
        <v>404</v>
      </c>
      <c r="O79" s="18" t="s">
        <v>404</v>
      </c>
      <c r="P79" s="20" t="s">
        <v>404</v>
      </c>
      <c r="Q79" s="18" t="s">
        <v>404</v>
      </c>
      <c r="R79" s="20" t="s">
        <v>404</v>
      </c>
      <c r="S79" s="18" t="n">
        <v>477.01540934</v>
      </c>
      <c r="T79" s="20" t="n">
        <v>47.32349333</v>
      </c>
    </row>
    <row r="80" spans="1:20">
      <c r="A80" s="15" t="s">
        <v>477</v>
      </c>
      <c r="B80" s="17" t="n">
        <v>7841</v>
      </c>
      <c r="C80" s="18">
        <f>(0.0/B80*100)</f>
        <v/>
      </c>
      <c r="D80" s="19" t="n">
        <v>7841</v>
      </c>
      <c r="E80" s="18" t="n">
        <v>428.25263734</v>
      </c>
      <c r="F80" s="20" t="n">
        <v>4.33010982</v>
      </c>
      <c r="G80" s="18" t="n">
        <v>423.72927357</v>
      </c>
      <c r="H80" s="20" t="n">
        <v>6.73105049</v>
      </c>
      <c r="I80" s="18" t="n">
        <v>426.84106123</v>
      </c>
      <c r="J80" s="20" t="n">
        <v>21.08563077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431.03456161</v>
      </c>
      <c r="F81" s="20" t="n">
        <v>3.87987572</v>
      </c>
      <c r="G81" s="18" t="n">
        <v>455.65361551</v>
      </c>
      <c r="H81" s="20" t="n">
        <v>15.55299144</v>
      </c>
      <c r="I81" s="18" t="n">
        <v>413.65255668</v>
      </c>
      <c r="J81" s="20" t="n">
        <v>12.91683779</v>
      </c>
      <c r="K81" s="18" t="n">
        <v>505.675185</v>
      </c>
      <c r="L81" s="20" t="n">
        <v>7.77493105</v>
      </c>
      <c r="M81" s="18" t="s">
        <v>404</v>
      </c>
      <c r="N81" s="20" t="s">
        <v>404</v>
      </c>
      <c r="O81" s="18" t="s">
        <v>404</v>
      </c>
      <c r="P81" s="20" t="s">
        <v>404</v>
      </c>
      <c r="Q81" s="18" t="s">
        <v>404</v>
      </c>
      <c r="R81" s="20" t="s">
        <v>404</v>
      </c>
      <c r="S81" s="18" t="n">
        <v>434.55594399</v>
      </c>
      <c r="T81" s="20" t="n">
        <v>11.52707374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697</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487.88110956</v>
      </c>
      <c r="F7" s="20" t="n">
        <v>4.08366386</v>
      </c>
      <c r="G7" s="18" t="n">
        <v>512.8896148699999</v>
      </c>
      <c r="H7" s="20" t="n">
        <v>3.01250444</v>
      </c>
      <c r="I7" s="18" t="n">
        <v>505.6854965</v>
      </c>
      <c r="J7" s="20" t="n">
        <v>5.22313723</v>
      </c>
      <c r="K7" s="18" t="n">
        <v>497.83226861</v>
      </c>
      <c r="L7" s="20" t="n">
        <v>6.91629804</v>
      </c>
      <c r="M7" s="18" t="s">
        <v>404</v>
      </c>
      <c r="N7" s="20" t="s">
        <v>404</v>
      </c>
      <c r="O7" s="18" t="s">
        <v>404</v>
      </c>
      <c r="P7" s="20" t="s">
        <v>404</v>
      </c>
      <c r="Q7" s="18" t="s">
        <v>404</v>
      </c>
      <c r="R7" s="20" t="s">
        <v>404</v>
      </c>
      <c r="S7" s="18" t="n">
        <v>486.54369341</v>
      </c>
      <c r="T7" s="20" t="n">
        <v>26.68279221</v>
      </c>
    </row>
    <row r="8" spans="1:20">
      <c r="A8" s="15" t="s">
        <v>405</v>
      </c>
      <c r="B8" s="17" t="n">
        <v>7007</v>
      </c>
      <c r="C8" s="18">
        <f>(0.0/B8*100)</f>
        <v/>
      </c>
      <c r="D8" s="19" t="n">
        <v>7007</v>
      </c>
      <c r="E8" s="18" t="n">
        <v>489.57854358</v>
      </c>
      <c r="F8" s="20" t="n">
        <v>10.22871778</v>
      </c>
      <c r="G8" s="18" t="n">
        <v>483.06881319</v>
      </c>
      <c r="H8" s="20" t="n">
        <v>5.91498783</v>
      </c>
      <c r="I8" s="18" t="n">
        <v>472.76797539</v>
      </c>
      <c r="J8" s="20" t="n">
        <v>11.77162241</v>
      </c>
      <c r="K8" s="18" t="n">
        <v>497.16772588</v>
      </c>
      <c r="L8" s="20" t="n">
        <v>12.15271652</v>
      </c>
      <c r="M8" s="18" t="s">
        <v>404</v>
      </c>
      <c r="N8" s="20" t="s">
        <v>404</v>
      </c>
      <c r="O8" s="18" t="s">
        <v>404</v>
      </c>
      <c r="P8" s="20" t="s">
        <v>404</v>
      </c>
      <c r="Q8" s="18" t="s">
        <v>404</v>
      </c>
      <c r="R8" s="20" t="s">
        <v>404</v>
      </c>
      <c r="S8" s="18" t="n">
        <v>485.15361535</v>
      </c>
      <c r="T8" s="20" t="n">
        <v>25.49695207</v>
      </c>
    </row>
    <row r="9" spans="1:20">
      <c r="A9" s="15" t="s">
        <v>406</v>
      </c>
      <c r="B9" s="17" t="n">
        <v>9651</v>
      </c>
      <c r="C9" s="18">
        <f>(200.0/B9*100)</f>
        <v/>
      </c>
      <c r="D9" s="19" t="n">
        <v>9451</v>
      </c>
      <c r="E9" s="18" t="n">
        <v>480.08973436</v>
      </c>
      <c r="F9" s="20" t="n">
        <v>7.23668578</v>
      </c>
      <c r="G9" s="18" t="n">
        <v>511.59189777</v>
      </c>
      <c r="H9" s="20" t="n">
        <v>5.04546674</v>
      </c>
      <c r="I9" s="18" t="n">
        <v>501.62885337</v>
      </c>
      <c r="J9" s="20" t="n">
        <v>11.86861075</v>
      </c>
      <c r="K9" s="18" t="n">
        <v>518.86390438</v>
      </c>
      <c r="L9" s="20" t="n">
        <v>17.22367668</v>
      </c>
      <c r="M9" s="18" t="s">
        <v>404</v>
      </c>
      <c r="N9" s="20" t="s">
        <v>404</v>
      </c>
      <c r="O9" s="18" t="s">
        <v>404</v>
      </c>
      <c r="P9" s="20" t="s">
        <v>404</v>
      </c>
      <c r="Q9" s="18" t="s">
        <v>404</v>
      </c>
      <c r="R9" s="20" t="s">
        <v>404</v>
      </c>
      <c r="S9" s="18" t="n">
        <v>487.29797689</v>
      </c>
      <c r="T9" s="20" t="n">
        <v>8.38396803</v>
      </c>
    </row>
    <row r="10" spans="1:20">
      <c r="A10" s="15" t="s">
        <v>407</v>
      </c>
      <c r="B10" s="17" t="n">
        <v>20058</v>
      </c>
      <c r="C10" s="18">
        <f>(3112.0/B10*100)</f>
        <v/>
      </c>
      <c r="D10" s="19" t="n">
        <v>16946</v>
      </c>
      <c r="E10" s="18" t="n">
        <v>526.66103644</v>
      </c>
      <c r="F10" s="20" t="n">
        <v>4.6873089</v>
      </c>
      <c r="G10" s="18" t="n">
        <v>530.14015166</v>
      </c>
      <c r="H10" s="20" t="n">
        <v>4.19726548</v>
      </c>
      <c r="I10" s="18" t="n">
        <v>521.05300893</v>
      </c>
      <c r="J10" s="20" t="n">
        <v>5.45098646</v>
      </c>
      <c r="K10" s="18" t="n">
        <v>528.38159217</v>
      </c>
      <c r="L10" s="20" t="n">
        <v>6.05715618</v>
      </c>
      <c r="M10" s="18" t="s">
        <v>404</v>
      </c>
      <c r="N10" s="20" t="s">
        <v>404</v>
      </c>
      <c r="O10" s="18" t="s">
        <v>404</v>
      </c>
      <c r="P10" s="20" t="s">
        <v>404</v>
      </c>
      <c r="Q10" s="18" t="s">
        <v>404</v>
      </c>
      <c r="R10" s="20" t="s">
        <v>404</v>
      </c>
      <c r="S10" s="18" t="n">
        <v>530.77304635</v>
      </c>
      <c r="T10" s="20" t="n">
        <v>18.82279129</v>
      </c>
    </row>
    <row r="11" spans="1:20">
      <c r="A11" s="15" t="s">
        <v>408</v>
      </c>
      <c r="B11" s="17" t="n">
        <v>7053</v>
      </c>
      <c r="C11" s="18">
        <f>(212.0/B11*100)</f>
        <v/>
      </c>
      <c r="D11" s="19" t="n">
        <v>6841</v>
      </c>
      <c r="E11" s="18" t="n">
        <v>459.7788811</v>
      </c>
      <c r="F11" s="20" t="n">
        <v>3.845589</v>
      </c>
      <c r="G11" s="18" t="n">
        <v>513.6815190999999</v>
      </c>
      <c r="H11" s="20" t="n">
        <v>8.40918344</v>
      </c>
      <c r="I11" s="18" t="n">
        <v>433.45450274</v>
      </c>
      <c r="J11" s="20" t="n">
        <v>7.5823079</v>
      </c>
      <c r="K11" s="18" t="n">
        <v>431.39238644</v>
      </c>
      <c r="L11" s="20" t="n">
        <v>10.54855492</v>
      </c>
      <c r="M11" s="18" t="s">
        <v>404</v>
      </c>
      <c r="N11" s="20" t="s">
        <v>404</v>
      </c>
      <c r="O11" s="18" t="s">
        <v>404</v>
      </c>
      <c r="P11" s="20" t="s">
        <v>404</v>
      </c>
      <c r="Q11" s="18" t="s">
        <v>404</v>
      </c>
      <c r="R11" s="20" t="s">
        <v>404</v>
      </c>
      <c r="S11" s="18" t="n">
        <v>423.37751841</v>
      </c>
      <c r="T11" s="20" t="n">
        <v>24.15193982</v>
      </c>
    </row>
    <row r="12" spans="1:20">
      <c r="A12" s="15" t="s">
        <v>409</v>
      </c>
      <c r="B12" s="17" t="n">
        <v>6894</v>
      </c>
      <c r="C12" s="18">
        <f>(106.0/B12*100)</f>
        <v/>
      </c>
      <c r="D12" s="19" t="n">
        <v>6788</v>
      </c>
      <c r="E12" s="18" t="n">
        <v>477.58947662</v>
      </c>
      <c r="F12" s="20" t="n">
        <v>8.20718701</v>
      </c>
      <c r="G12" s="18" t="n">
        <v>492.02350788</v>
      </c>
      <c r="H12" s="20" t="n">
        <v>3.36565625</v>
      </c>
      <c r="I12" s="18" t="n">
        <v>485.45594405</v>
      </c>
      <c r="J12" s="20" t="n">
        <v>9.40300903</v>
      </c>
      <c r="K12" s="18" t="n">
        <v>460.09739735</v>
      </c>
      <c r="L12" s="20" t="n">
        <v>20.20719698</v>
      </c>
      <c r="M12" s="18" t="s">
        <v>404</v>
      </c>
      <c r="N12" s="20" t="s">
        <v>404</v>
      </c>
      <c r="O12" s="18" t="s">
        <v>404</v>
      </c>
      <c r="P12" s="20" t="s">
        <v>404</v>
      </c>
      <c r="Q12" s="18" t="s">
        <v>404</v>
      </c>
      <c r="R12" s="20" t="s">
        <v>404</v>
      </c>
      <c r="S12" s="18" t="n">
        <v>269.24851715</v>
      </c>
      <c r="T12" s="20" t="n">
        <v>13.73462642</v>
      </c>
    </row>
    <row r="13" spans="1:20">
      <c r="A13" s="15" t="s">
        <v>410</v>
      </c>
      <c r="B13" s="17" t="n">
        <v>7161</v>
      </c>
      <c r="C13" s="18">
        <f>(1175.0/B13*100)</f>
        <v/>
      </c>
      <c r="D13" s="19" t="n">
        <v>5986</v>
      </c>
      <c r="E13" s="18" t="n">
        <v>485.3632235</v>
      </c>
      <c r="F13" s="20" t="n">
        <v>12.02853293</v>
      </c>
      <c r="G13" s="18" t="n">
        <v>497.51921054</v>
      </c>
      <c r="H13" s="20" t="n">
        <v>5.80628724</v>
      </c>
      <c r="I13" s="18" t="n">
        <v>499.17903816</v>
      </c>
      <c r="J13" s="20" t="n">
        <v>3.81580734</v>
      </c>
      <c r="K13" s="18" t="n">
        <v>505.56437195</v>
      </c>
      <c r="L13" s="20" t="n">
        <v>5.29914237</v>
      </c>
      <c r="M13" s="18" t="s">
        <v>404</v>
      </c>
      <c r="N13" s="20" t="s">
        <v>404</v>
      </c>
      <c r="O13" s="18" t="s">
        <v>404</v>
      </c>
      <c r="P13" s="20" t="s">
        <v>404</v>
      </c>
      <c r="Q13" s="18" t="s">
        <v>404</v>
      </c>
      <c r="R13" s="20" t="s">
        <v>404</v>
      </c>
      <c r="S13" s="18" t="n">
        <v>522.0369990299999</v>
      </c>
      <c r="T13" s="20" t="n">
        <v>10.6703218</v>
      </c>
    </row>
    <row r="14" spans="1:20">
      <c r="A14" s="15" t="s">
        <v>411</v>
      </c>
      <c r="B14" s="17" t="n">
        <v>5587</v>
      </c>
      <c r="C14" s="18">
        <f>(0.0/B14*100)</f>
        <v/>
      </c>
      <c r="D14" s="19" t="n">
        <v>5587</v>
      </c>
      <c r="E14" s="18" t="n">
        <v>517.64726073</v>
      </c>
      <c r="F14" s="20" t="n">
        <v>2.81737157</v>
      </c>
      <c r="G14" s="18" t="n">
        <v>521.04021514</v>
      </c>
      <c r="H14" s="20" t="n">
        <v>4.65103432</v>
      </c>
      <c r="I14" s="18" t="n">
        <v>517.57858641</v>
      </c>
      <c r="J14" s="20" t="n">
        <v>9.43228422</v>
      </c>
      <c r="K14" s="18" t="n">
        <v>530.37081083</v>
      </c>
      <c r="L14" s="20" t="n">
        <v>12.32035483</v>
      </c>
      <c r="M14" s="18" t="s">
        <v>404</v>
      </c>
      <c r="N14" s="20" t="s">
        <v>404</v>
      </c>
      <c r="O14" s="18" t="s">
        <v>404</v>
      </c>
      <c r="P14" s="20" t="s">
        <v>404</v>
      </c>
      <c r="Q14" s="18" t="s">
        <v>404</v>
      </c>
      <c r="R14" s="20" t="s">
        <v>404</v>
      </c>
      <c r="S14" s="18" t="n">
        <v>532.71091054</v>
      </c>
      <c r="T14" s="20" t="n">
        <v>16.90554848</v>
      </c>
    </row>
    <row r="15" spans="1:20">
      <c r="A15" s="15" t="s">
        <v>412</v>
      </c>
      <c r="B15" s="17" t="n">
        <v>5882</v>
      </c>
      <c r="C15" s="18">
        <f>(0.0/B15*100)</f>
        <v/>
      </c>
      <c r="D15" s="19" t="n">
        <v>5882</v>
      </c>
      <c r="E15" s="18" t="n">
        <v>523.79490204</v>
      </c>
      <c r="F15" s="20" t="n">
        <v>5.78845502</v>
      </c>
      <c r="G15" s="18" t="n">
        <v>526.82517625</v>
      </c>
      <c r="H15" s="20" t="n">
        <v>3.40287998</v>
      </c>
      <c r="I15" s="18" t="n">
        <v>520.94138317</v>
      </c>
      <c r="J15" s="20" t="n">
        <v>6.33571618</v>
      </c>
      <c r="K15" s="18" t="n">
        <v>536.99590598</v>
      </c>
      <c r="L15" s="20" t="n">
        <v>12.23100215</v>
      </c>
      <c r="M15" s="18" t="s">
        <v>404</v>
      </c>
      <c r="N15" s="20" t="s">
        <v>404</v>
      </c>
      <c r="O15" s="18" t="s">
        <v>404</v>
      </c>
      <c r="P15" s="20" t="s">
        <v>404</v>
      </c>
      <c r="Q15" s="18" t="s">
        <v>404</v>
      </c>
      <c r="R15" s="20" t="s">
        <v>404</v>
      </c>
      <c r="S15" s="18" t="n">
        <v>540.75675562</v>
      </c>
      <c r="T15" s="20" t="n">
        <v>22.18550965</v>
      </c>
    </row>
    <row r="16" spans="1:20">
      <c r="A16" s="15" t="s">
        <v>413</v>
      </c>
      <c r="B16" s="17" t="n">
        <v>6108</v>
      </c>
      <c r="C16" s="18">
        <f>(495.0/B16*100)</f>
        <v/>
      </c>
      <c r="D16" s="19" t="n">
        <v>5613</v>
      </c>
      <c r="E16" s="18" t="n">
        <v>502.05280543</v>
      </c>
      <c r="F16" s="20" t="n">
        <v>7.97749334</v>
      </c>
      <c r="G16" s="18" t="n">
        <v>497.24088003</v>
      </c>
      <c r="H16" s="20" t="n">
        <v>11.62416058</v>
      </c>
      <c r="I16" s="18" t="n">
        <v>491.3282645</v>
      </c>
      <c r="J16" s="20" t="n">
        <v>14.33180585</v>
      </c>
      <c r="K16" s="18" t="n">
        <v>511.14014262</v>
      </c>
      <c r="L16" s="20" t="n">
        <v>7.5763418</v>
      </c>
      <c r="M16" s="18" t="s">
        <v>404</v>
      </c>
      <c r="N16" s="20" t="s">
        <v>404</v>
      </c>
      <c r="O16" s="18" t="s">
        <v>404</v>
      </c>
      <c r="P16" s="20" t="s">
        <v>404</v>
      </c>
      <c r="Q16" s="18" t="s">
        <v>404</v>
      </c>
      <c r="R16" s="20" t="s">
        <v>404</v>
      </c>
      <c r="S16" s="18" t="n">
        <v>488.29230166</v>
      </c>
      <c r="T16" s="20" t="n">
        <v>36.178525</v>
      </c>
    </row>
    <row r="17" spans="1:20">
      <c r="A17" s="15" t="s">
        <v>414</v>
      </c>
      <c r="B17" s="17" t="n">
        <v>6504</v>
      </c>
      <c r="C17" s="18">
        <f>(1325.0/B17*100)</f>
        <v/>
      </c>
      <c r="D17" s="19" t="n">
        <v>5179</v>
      </c>
      <c r="E17" s="18" t="n">
        <v>497.45726211</v>
      </c>
      <c r="F17" s="20" t="n">
        <v>10.92358615</v>
      </c>
      <c r="G17" s="18" t="n">
        <v>507.36755255</v>
      </c>
      <c r="H17" s="20" t="n">
        <v>6.94568266</v>
      </c>
      <c r="I17" s="18" t="n">
        <v>523.75131536</v>
      </c>
      <c r="J17" s="20" t="n">
        <v>10.58931009</v>
      </c>
      <c r="K17" s="18" t="n">
        <v>515.33448544</v>
      </c>
      <c r="L17" s="20" t="n">
        <v>11.54528942</v>
      </c>
      <c r="M17" s="18" t="s">
        <v>404</v>
      </c>
      <c r="N17" s="20" t="s">
        <v>404</v>
      </c>
      <c r="O17" s="18" t="s">
        <v>404</v>
      </c>
      <c r="P17" s="20" t="s">
        <v>404</v>
      </c>
      <c r="Q17" s="18" t="s">
        <v>404</v>
      </c>
      <c r="R17" s="20" t="s">
        <v>404</v>
      </c>
      <c r="S17" s="18" t="n">
        <v>526.91350379</v>
      </c>
      <c r="T17" s="20" t="n">
        <v>34.84868298</v>
      </c>
    </row>
    <row r="18" spans="1:20">
      <c r="A18" s="15" t="s">
        <v>415</v>
      </c>
      <c r="B18" s="17" t="n">
        <v>5532</v>
      </c>
      <c r="C18" s="18">
        <f>(0.0/B18*100)</f>
        <v/>
      </c>
      <c r="D18" s="19" t="n">
        <v>5532</v>
      </c>
      <c r="E18" s="18" t="n">
        <v>471.07834151</v>
      </c>
      <c r="F18" s="20" t="n">
        <v>7.45378181</v>
      </c>
      <c r="G18" s="18" t="n">
        <v>471.49815569</v>
      </c>
      <c r="H18" s="20" t="n">
        <v>12.01017111</v>
      </c>
      <c r="I18" s="18" t="n">
        <v>474.31120746</v>
      </c>
      <c r="J18" s="20" t="n">
        <v>9.823602299999999</v>
      </c>
      <c r="K18" s="18" t="n">
        <v>449.83304494</v>
      </c>
      <c r="L18" s="20" t="n">
        <v>11.33678442</v>
      </c>
      <c r="M18" s="18" t="s">
        <v>404</v>
      </c>
      <c r="N18" s="20" t="s">
        <v>404</v>
      </c>
      <c r="O18" s="18" t="s">
        <v>404</v>
      </c>
      <c r="P18" s="20" t="s">
        <v>404</v>
      </c>
      <c r="Q18" s="18" t="s">
        <v>404</v>
      </c>
      <c r="R18" s="20" t="s">
        <v>404</v>
      </c>
      <c r="S18" s="18" t="n">
        <v>446.78482899</v>
      </c>
      <c r="T18" s="20" t="n">
        <v>28.53494942</v>
      </c>
    </row>
    <row r="19" spans="1:20">
      <c r="A19" s="15" t="s">
        <v>416</v>
      </c>
      <c r="B19" s="17" t="n">
        <v>5658</v>
      </c>
      <c r="C19" s="18">
        <f>(327.0/B19*100)</f>
        <v/>
      </c>
      <c r="D19" s="19" t="n">
        <v>5331</v>
      </c>
      <c r="E19" s="18" t="n">
        <v>443.23964265</v>
      </c>
      <c r="F19" s="20" t="n">
        <v>9.17806223</v>
      </c>
      <c r="G19" s="18" t="n">
        <v>486.38162087</v>
      </c>
      <c r="H19" s="20" t="n">
        <v>6.71355499</v>
      </c>
      <c r="I19" s="18" t="n">
        <v>473.50046569</v>
      </c>
      <c r="J19" s="20" t="n">
        <v>12.47698491</v>
      </c>
      <c r="K19" s="18" t="n">
        <v>454.86204015</v>
      </c>
      <c r="L19" s="20" t="n">
        <v>16.69056938</v>
      </c>
      <c r="M19" s="18" t="s">
        <v>404</v>
      </c>
      <c r="N19" s="20" t="s">
        <v>404</v>
      </c>
      <c r="O19" s="18" t="s">
        <v>404</v>
      </c>
      <c r="P19" s="20" t="s">
        <v>404</v>
      </c>
      <c r="Q19" s="18" t="s">
        <v>404</v>
      </c>
      <c r="R19" s="20" t="s">
        <v>404</v>
      </c>
      <c r="S19" s="18" t="n">
        <v>475.82399576</v>
      </c>
      <c r="T19" s="20" t="n">
        <v>39.60109349</v>
      </c>
    </row>
    <row r="20" spans="1:20">
      <c r="A20" s="15" t="s">
        <v>417</v>
      </c>
      <c r="B20" s="17" t="n">
        <v>3371</v>
      </c>
      <c r="C20" s="18">
        <f>(24.0/B20*100)</f>
        <v/>
      </c>
      <c r="D20" s="19" t="n">
        <v>3347</v>
      </c>
      <c r="E20" s="18" t="n">
        <v>478.24003084</v>
      </c>
      <c r="F20" s="20" t="n">
        <v>2.5971594</v>
      </c>
      <c r="G20" s="18" t="n">
        <v>492.33217446</v>
      </c>
      <c r="H20" s="20" t="n">
        <v>3.38645089</v>
      </c>
      <c r="I20" s="18" t="n">
        <v>473.75950755</v>
      </c>
      <c r="J20" s="20" t="n">
        <v>4.75980148</v>
      </c>
      <c r="K20" s="18" t="n">
        <v>476.70925256</v>
      </c>
      <c r="L20" s="20" t="n">
        <v>11.93975373</v>
      </c>
      <c r="M20" s="18" t="s">
        <v>404</v>
      </c>
      <c r="N20" s="20" t="s">
        <v>404</v>
      </c>
      <c r="O20" s="18" t="s">
        <v>404</v>
      </c>
      <c r="P20" s="20" t="s">
        <v>404</v>
      </c>
      <c r="Q20" s="18" t="s">
        <v>404</v>
      </c>
      <c r="R20" s="20" t="s">
        <v>404</v>
      </c>
      <c r="S20" s="18" t="n">
        <v>516.46614779</v>
      </c>
      <c r="T20" s="20" t="n">
        <v>33.04340092</v>
      </c>
    </row>
    <row r="21" spans="1:20">
      <c r="A21" s="15" t="s">
        <v>418</v>
      </c>
      <c r="B21" s="17" t="n">
        <v>5741</v>
      </c>
      <c r="C21" s="18">
        <f>(0.0/B21*100)</f>
        <v/>
      </c>
      <c r="D21" s="19" t="n">
        <v>5741</v>
      </c>
      <c r="E21" s="18" t="n">
        <v>517.83033754</v>
      </c>
      <c r="F21" s="20" t="n">
        <v>5.8134304</v>
      </c>
      <c r="G21" s="18" t="n">
        <v>523.93603828</v>
      </c>
      <c r="H21" s="20" t="n">
        <v>3.83357169</v>
      </c>
      <c r="I21" s="18" t="n">
        <v>516.2470279299999</v>
      </c>
      <c r="J21" s="20" t="n">
        <v>6.75281308</v>
      </c>
      <c r="K21" s="18" t="n">
        <v>511.53940143</v>
      </c>
      <c r="L21" s="20" t="n">
        <v>7.28365803</v>
      </c>
      <c r="M21" s="18" t="s">
        <v>404</v>
      </c>
      <c r="N21" s="20" t="s">
        <v>404</v>
      </c>
      <c r="O21" s="18" t="s">
        <v>404</v>
      </c>
      <c r="P21" s="20" t="s">
        <v>404</v>
      </c>
      <c r="Q21" s="18" t="s">
        <v>404</v>
      </c>
      <c r="R21" s="20" t="s">
        <v>404</v>
      </c>
      <c r="S21" s="18" t="n">
        <v>539.49473833</v>
      </c>
      <c r="T21" s="20" t="n">
        <v>7.57151914</v>
      </c>
    </row>
    <row r="22" spans="1:20">
      <c r="A22" s="15" t="s">
        <v>419</v>
      </c>
      <c r="B22" s="17" t="n">
        <v>6598</v>
      </c>
      <c r="C22" s="18">
        <f>(0.0/B22*100)</f>
        <v/>
      </c>
      <c r="D22" s="19" t="n">
        <v>6598</v>
      </c>
      <c r="E22" s="18" t="n">
        <v>467.3819492</v>
      </c>
      <c r="F22" s="20" t="n">
        <v>6.34826223</v>
      </c>
      <c r="G22" s="18" t="n">
        <v>500.61112041</v>
      </c>
      <c r="H22" s="20" t="n">
        <v>10.47403962</v>
      </c>
      <c r="I22" s="18" t="n">
        <v>507.15537573</v>
      </c>
      <c r="J22" s="20" t="n">
        <v>13.87091075</v>
      </c>
      <c r="K22" s="18" t="n">
        <v>480.90470927</v>
      </c>
      <c r="L22" s="20" t="n">
        <v>20.0121434</v>
      </c>
      <c r="M22" s="18" t="s">
        <v>404</v>
      </c>
      <c r="N22" s="20" t="s">
        <v>404</v>
      </c>
      <c r="O22" s="18" t="s">
        <v>404</v>
      </c>
      <c r="P22" s="20" t="s">
        <v>404</v>
      </c>
      <c r="Q22" s="18" t="s">
        <v>404</v>
      </c>
      <c r="R22" s="20" t="s">
        <v>404</v>
      </c>
      <c r="S22" s="18" t="n">
        <v>514.49651976</v>
      </c>
      <c r="T22" s="20" t="n">
        <v>22.91335885</v>
      </c>
    </row>
    <row r="23" spans="1:20">
      <c r="A23" s="15" t="s">
        <v>420</v>
      </c>
      <c r="B23" s="17" t="n">
        <v>11583</v>
      </c>
      <c r="C23" s="18">
        <f>(3194.0/B23*100)</f>
        <v/>
      </c>
      <c r="D23" s="19" t="n">
        <v>8389</v>
      </c>
      <c r="E23" s="18" t="n">
        <v>495.47669259</v>
      </c>
      <c r="F23" s="20" t="n">
        <v>6.72427138</v>
      </c>
      <c r="G23" s="18" t="n">
        <v>494.69716623</v>
      </c>
      <c r="H23" s="20" t="n">
        <v>7.15932739</v>
      </c>
      <c r="I23" s="18" t="n">
        <v>478.19113501</v>
      </c>
      <c r="J23" s="20" t="n">
        <v>6.65772545</v>
      </c>
      <c r="K23" s="18" t="n">
        <v>477.45562379</v>
      </c>
      <c r="L23" s="20" t="n">
        <v>13.19195818</v>
      </c>
      <c r="M23" s="18" t="s">
        <v>404</v>
      </c>
      <c r="N23" s="20" t="s">
        <v>404</v>
      </c>
      <c r="O23" s="18" t="s">
        <v>404</v>
      </c>
      <c r="P23" s="20" t="s">
        <v>404</v>
      </c>
      <c r="Q23" s="18" t="s">
        <v>404</v>
      </c>
      <c r="R23" s="20" t="s">
        <v>404</v>
      </c>
      <c r="S23" s="18" t="n">
        <v>454.81464384</v>
      </c>
      <c r="T23" s="20" t="n">
        <v>24.54034745</v>
      </c>
    </row>
    <row r="24" spans="1:20">
      <c r="A24" s="15" t="s">
        <v>421</v>
      </c>
      <c r="B24" s="17" t="n">
        <v>6647</v>
      </c>
      <c r="C24" s="18">
        <f>(0.0/B24*100)</f>
        <v/>
      </c>
      <c r="D24" s="19" t="n">
        <v>6647</v>
      </c>
      <c r="E24" s="18" t="n">
        <v>505.82328354</v>
      </c>
      <c r="F24" s="20" t="n">
        <v>6.12571721</v>
      </c>
      <c r="G24" s="18" t="n">
        <v>529.42391224</v>
      </c>
      <c r="H24" s="20" t="n">
        <v>7.00077117</v>
      </c>
      <c r="I24" s="18" t="n">
        <v>514.19465316</v>
      </c>
      <c r="J24" s="20" t="n">
        <v>9.859323529999999</v>
      </c>
      <c r="K24" s="18" t="n">
        <v>480.55329328</v>
      </c>
      <c r="L24" s="20" t="n">
        <v>28.92648236</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521.74419171</v>
      </c>
      <c r="F25" s="20" t="n">
        <v>4.79365902</v>
      </c>
      <c r="G25" s="18" t="n">
        <v>524.61822896</v>
      </c>
      <c r="H25" s="20" t="n">
        <v>14.32012444</v>
      </c>
      <c r="I25" s="18" t="n">
        <v>495.88738094</v>
      </c>
      <c r="J25" s="20" t="n">
        <v>9.69731294</v>
      </c>
      <c r="K25" s="18" t="n">
        <v>507.70980786</v>
      </c>
      <c r="L25" s="20" t="n">
        <v>6.11664649</v>
      </c>
      <c r="M25" s="18" t="s">
        <v>404</v>
      </c>
      <c r="N25" s="20" t="s">
        <v>404</v>
      </c>
      <c r="O25" s="18" t="s">
        <v>404</v>
      </c>
      <c r="P25" s="20" t="s">
        <v>404</v>
      </c>
      <c r="Q25" s="18" t="s">
        <v>404</v>
      </c>
      <c r="R25" s="20" t="s">
        <v>404</v>
      </c>
      <c r="S25" s="18" t="n">
        <v>484.68376098</v>
      </c>
      <c r="T25" s="20" t="n">
        <v>31.03662378</v>
      </c>
    </row>
    <row r="26" spans="1:20">
      <c r="A26" s="15" t="s">
        <v>423</v>
      </c>
      <c r="B26" s="17" t="n">
        <v>4869</v>
      </c>
      <c r="C26" s="18">
        <f>(11.0/B26*100)</f>
        <v/>
      </c>
      <c r="D26" s="19" t="n">
        <v>4858</v>
      </c>
      <c r="E26" s="18" t="n">
        <v>480.79698731</v>
      </c>
      <c r="F26" s="20" t="n">
        <v>3.11170223</v>
      </c>
      <c r="G26" s="18" t="n">
        <v>494.20959538</v>
      </c>
      <c r="H26" s="20" t="n">
        <v>3.25483061</v>
      </c>
      <c r="I26" s="18" t="n">
        <v>494.97102407</v>
      </c>
      <c r="J26" s="20" t="n">
        <v>6.35458156</v>
      </c>
      <c r="K26" s="18" t="n">
        <v>473.51818791</v>
      </c>
      <c r="L26" s="20" t="n">
        <v>11.12980717</v>
      </c>
      <c r="M26" s="18" t="s">
        <v>404</v>
      </c>
      <c r="N26" s="20" t="s">
        <v>404</v>
      </c>
      <c r="O26" s="18" t="s">
        <v>404</v>
      </c>
      <c r="P26" s="20" t="s">
        <v>404</v>
      </c>
      <c r="Q26" s="18" t="s">
        <v>404</v>
      </c>
      <c r="R26" s="20" t="s">
        <v>404</v>
      </c>
      <c r="S26" s="18" t="n">
        <v>503.05172987</v>
      </c>
      <c r="T26" s="20" t="n">
        <v>18.22089155</v>
      </c>
    </row>
    <row r="27" spans="1:20">
      <c r="A27" s="15" t="s">
        <v>424</v>
      </c>
      <c r="B27" s="17" t="n">
        <v>5299</v>
      </c>
      <c r="C27" s="18">
        <f>(0.0/B27*100)</f>
        <v/>
      </c>
      <c r="D27" s="19" t="n">
        <v>5299</v>
      </c>
      <c r="E27" s="18" t="n">
        <v>490.1333169</v>
      </c>
      <c r="F27" s="20" t="n">
        <v>2.79898742</v>
      </c>
      <c r="G27" s="18" t="n">
        <v>484.93011584</v>
      </c>
      <c r="H27" s="20" t="n">
        <v>2.55273855</v>
      </c>
      <c r="I27" s="18" t="n">
        <v>468.90269852</v>
      </c>
      <c r="J27" s="20" t="n">
        <v>3.38016023</v>
      </c>
      <c r="K27" s="18" t="n">
        <v>484.54761421</v>
      </c>
      <c r="L27" s="20" t="n">
        <v>2.73327078</v>
      </c>
      <c r="M27" s="18" t="s">
        <v>404</v>
      </c>
      <c r="N27" s="20" t="s">
        <v>404</v>
      </c>
      <c r="O27" s="18" t="s">
        <v>404</v>
      </c>
      <c r="P27" s="20" t="s">
        <v>404</v>
      </c>
      <c r="Q27" s="18" t="s">
        <v>404</v>
      </c>
      <c r="R27" s="20" t="s">
        <v>404</v>
      </c>
      <c r="S27" s="18" t="n">
        <v>451.27666271</v>
      </c>
      <c r="T27" s="20" t="n">
        <v>4.25211508</v>
      </c>
    </row>
    <row r="28" spans="1:20">
      <c r="A28" s="15" t="s">
        <v>425</v>
      </c>
      <c r="B28" s="17" t="n">
        <v>7568</v>
      </c>
      <c r="C28" s="18">
        <f>(0.0/B28*100)</f>
        <v/>
      </c>
      <c r="D28" s="19" t="n">
        <v>7568</v>
      </c>
      <c r="E28" s="18" t="n">
        <v>418.18392896</v>
      </c>
      <c r="F28" s="20" t="n">
        <v>3.85254589</v>
      </c>
      <c r="G28" s="18" t="n">
        <v>440.84919344</v>
      </c>
      <c r="H28" s="20" t="n">
        <v>8.03680578</v>
      </c>
      <c r="I28" s="18" t="n">
        <v>432.66507885</v>
      </c>
      <c r="J28" s="20" t="n">
        <v>8.756502830000001</v>
      </c>
      <c r="K28" s="18" t="n">
        <v>419.23399559</v>
      </c>
      <c r="L28" s="20" t="n">
        <v>7.07069488</v>
      </c>
      <c r="M28" s="18" t="s">
        <v>404</v>
      </c>
      <c r="N28" s="20" t="s">
        <v>404</v>
      </c>
      <c r="O28" s="18" t="s">
        <v>404</v>
      </c>
      <c r="P28" s="20" t="s">
        <v>404</v>
      </c>
      <c r="Q28" s="18" t="s">
        <v>404</v>
      </c>
      <c r="R28" s="20" t="s">
        <v>404</v>
      </c>
      <c r="S28" s="18" t="n">
        <v>415.41506023</v>
      </c>
      <c r="T28" s="20" t="n">
        <v>9.73148078</v>
      </c>
    </row>
    <row r="29" spans="1:20">
      <c r="A29" s="15" t="s">
        <v>426</v>
      </c>
      <c r="B29" s="17" t="n">
        <v>5385</v>
      </c>
      <c r="C29" s="18">
        <f>(1123.0/B29*100)</f>
        <v/>
      </c>
      <c r="D29" s="19" t="n">
        <v>4262</v>
      </c>
      <c r="E29" s="18" t="n">
        <v>458.9719849</v>
      </c>
      <c r="F29" s="20" t="n">
        <v>9.05330204</v>
      </c>
      <c r="G29" s="18" t="n">
        <v>528.63161944</v>
      </c>
      <c r="H29" s="20" t="n">
        <v>10.08070173</v>
      </c>
      <c r="I29" s="18" t="n">
        <v>514.24161837</v>
      </c>
      <c r="J29" s="20" t="n">
        <v>15.36766355</v>
      </c>
      <c r="K29" s="18" t="n">
        <v>497.94391089</v>
      </c>
      <c r="L29" s="20" t="n">
        <v>11.01076431</v>
      </c>
      <c r="M29" s="18" t="s">
        <v>404</v>
      </c>
      <c r="N29" s="20" t="s">
        <v>404</v>
      </c>
      <c r="O29" s="18" t="s">
        <v>404</v>
      </c>
      <c r="P29" s="20" t="s">
        <v>404</v>
      </c>
      <c r="Q29" s="18" t="s">
        <v>404</v>
      </c>
      <c r="R29" s="20" t="s">
        <v>404</v>
      </c>
      <c r="S29" s="18" t="n">
        <v>521.34465242</v>
      </c>
      <c r="T29" s="20" t="n">
        <v>43.21438522</v>
      </c>
    </row>
    <row r="30" spans="1:20">
      <c r="A30" s="15" t="s">
        <v>427</v>
      </c>
      <c r="B30" s="17" t="n">
        <v>4520</v>
      </c>
      <c r="C30" s="18">
        <f>(1076.0/B30*100)</f>
        <v/>
      </c>
      <c r="D30" s="19" t="n">
        <v>3444</v>
      </c>
      <c r="E30" s="18" t="n">
        <v>506.82384759</v>
      </c>
      <c r="F30" s="20" t="n">
        <v>4.70837735</v>
      </c>
      <c r="G30" s="18" t="n">
        <v>521.97341937</v>
      </c>
      <c r="H30" s="20" t="n">
        <v>7.43857747</v>
      </c>
      <c r="I30" s="18" t="n">
        <v>501.39025467</v>
      </c>
      <c r="J30" s="20" t="n">
        <v>6.35671422</v>
      </c>
      <c r="K30" s="18" t="n">
        <v>503.10657357</v>
      </c>
      <c r="L30" s="20" t="n">
        <v>28.40532272</v>
      </c>
      <c r="M30" s="18" t="s">
        <v>404</v>
      </c>
      <c r="N30" s="20" t="s">
        <v>404</v>
      </c>
      <c r="O30" s="18" t="s">
        <v>404</v>
      </c>
      <c r="P30" s="20" t="s">
        <v>404</v>
      </c>
      <c r="Q30" s="18" t="s">
        <v>404</v>
      </c>
      <c r="R30" s="20" t="s">
        <v>404</v>
      </c>
      <c r="S30" s="18" t="n">
        <v>480.88812007</v>
      </c>
      <c r="T30" s="20" t="n">
        <v>26.44539257</v>
      </c>
    </row>
    <row r="31" spans="1:20">
      <c r="A31" s="15" t="s">
        <v>428</v>
      </c>
      <c r="B31" s="17" t="n">
        <v>5456</v>
      </c>
      <c r="C31" s="18">
        <f>(502.0/B31*100)</f>
        <v/>
      </c>
      <c r="D31" s="19" t="n">
        <v>4954</v>
      </c>
      <c r="E31" s="18" t="n">
        <v>512.51037064</v>
      </c>
      <c r="F31" s="20" t="n">
        <v>5.74658199</v>
      </c>
      <c r="G31" s="18" t="n">
        <v>520.7094041300001</v>
      </c>
      <c r="H31" s="20" t="n">
        <v>4.78933004</v>
      </c>
      <c r="I31" s="18" t="n">
        <v>510.01823864</v>
      </c>
      <c r="J31" s="20" t="n">
        <v>4.9796449</v>
      </c>
      <c r="K31" s="18" t="n">
        <v>508.32971128</v>
      </c>
      <c r="L31" s="20" t="n">
        <v>8.964380220000001</v>
      </c>
      <c r="M31" s="18" t="s">
        <v>404</v>
      </c>
      <c r="N31" s="20" t="s">
        <v>404</v>
      </c>
      <c r="O31" s="18" t="s">
        <v>404</v>
      </c>
      <c r="P31" s="20" t="s">
        <v>404</v>
      </c>
      <c r="Q31" s="18" t="s">
        <v>404</v>
      </c>
      <c r="R31" s="20" t="s">
        <v>404</v>
      </c>
      <c r="S31" s="18" t="n">
        <v>505.01282738</v>
      </c>
      <c r="T31" s="20" t="n">
        <v>14.41440949</v>
      </c>
    </row>
    <row r="32" spans="1:20">
      <c r="A32" s="15" t="s">
        <v>429</v>
      </c>
      <c r="B32" s="17" t="n">
        <v>4478</v>
      </c>
      <c r="C32" s="18">
        <f>(0.0/B32*100)</f>
        <v/>
      </c>
      <c r="D32" s="19" t="n">
        <v>4478</v>
      </c>
      <c r="E32" s="18" t="n">
        <v>502.43969898</v>
      </c>
      <c r="F32" s="20" t="n">
        <v>5.54241268</v>
      </c>
      <c r="G32" s="18" t="n">
        <v>505.70040778</v>
      </c>
      <c r="H32" s="20" t="n">
        <v>3.678416</v>
      </c>
      <c r="I32" s="18" t="n">
        <v>508.78337467</v>
      </c>
      <c r="J32" s="20" t="n">
        <v>7.0173315</v>
      </c>
      <c r="K32" s="18" t="n">
        <v>538.03708553</v>
      </c>
      <c r="L32" s="20" t="n">
        <v>11.06818337</v>
      </c>
      <c r="M32" s="18" t="s">
        <v>404</v>
      </c>
      <c r="N32" s="20" t="s">
        <v>404</v>
      </c>
      <c r="O32" s="18" t="s">
        <v>404</v>
      </c>
      <c r="P32" s="20" t="s">
        <v>404</v>
      </c>
      <c r="Q32" s="18" t="s">
        <v>404</v>
      </c>
      <c r="R32" s="20" t="s">
        <v>404</v>
      </c>
      <c r="S32" s="18" t="n">
        <v>466.28403883</v>
      </c>
      <c r="T32" s="20" t="n">
        <v>7.4692712</v>
      </c>
    </row>
    <row r="33" spans="1:20">
      <c r="A33" s="15" t="s">
        <v>430</v>
      </c>
      <c r="B33" s="17" t="n">
        <v>7325</v>
      </c>
      <c r="C33" s="18">
        <f>(29.0/B33*100)</f>
        <v/>
      </c>
      <c r="D33" s="19" t="n">
        <v>7296</v>
      </c>
      <c r="E33" s="18" t="n">
        <v>497.99165063</v>
      </c>
      <c r="F33" s="20" t="n">
        <v>4.31090983</v>
      </c>
      <c r="G33" s="18" t="n">
        <v>506.94095035</v>
      </c>
      <c r="H33" s="20" t="n">
        <v>5.01624466</v>
      </c>
      <c r="I33" s="18" t="n">
        <v>482.73295137</v>
      </c>
      <c r="J33" s="20" t="n">
        <v>10.55231185</v>
      </c>
      <c r="K33" s="18" t="n">
        <v>481.00745143</v>
      </c>
      <c r="L33" s="20" t="n">
        <v>7.89786077</v>
      </c>
      <c r="M33" s="18" t="s">
        <v>404</v>
      </c>
      <c r="N33" s="20" t="s">
        <v>404</v>
      </c>
      <c r="O33" s="18" t="s">
        <v>404</v>
      </c>
      <c r="P33" s="20" t="s">
        <v>404</v>
      </c>
      <c r="Q33" s="18" t="s">
        <v>404</v>
      </c>
      <c r="R33" s="20" t="s">
        <v>404</v>
      </c>
      <c r="S33" s="18" t="n">
        <v>447.1497975</v>
      </c>
      <c r="T33" s="20" t="n">
        <v>10.12060595</v>
      </c>
    </row>
    <row r="34" spans="1:20">
      <c r="A34" s="15" t="s">
        <v>431</v>
      </c>
      <c r="B34" s="17" t="n">
        <v>6350</v>
      </c>
      <c r="C34" s="18">
        <f>(0.0/B34*100)</f>
        <v/>
      </c>
      <c r="D34" s="19" t="n">
        <v>6350</v>
      </c>
      <c r="E34" s="18" t="n">
        <v>444.14785605</v>
      </c>
      <c r="F34" s="20" t="n">
        <v>6.47067512</v>
      </c>
      <c r="G34" s="18" t="n">
        <v>458.77286485</v>
      </c>
      <c r="H34" s="20" t="n">
        <v>5.46372278</v>
      </c>
      <c r="I34" s="18" t="n">
        <v>459.00008548</v>
      </c>
      <c r="J34" s="20" t="n">
        <v>16.33341891</v>
      </c>
      <c r="K34" s="18" t="n">
        <v>465.73385919</v>
      </c>
      <c r="L34" s="20" t="n">
        <v>23.50523611</v>
      </c>
      <c r="M34" s="18" t="s">
        <v>404</v>
      </c>
      <c r="N34" s="20" t="s">
        <v>404</v>
      </c>
      <c r="O34" s="18" t="s">
        <v>404</v>
      </c>
      <c r="P34" s="20" t="s">
        <v>404</v>
      </c>
      <c r="Q34" s="18" t="s">
        <v>404</v>
      </c>
      <c r="R34" s="20" t="s">
        <v>404</v>
      </c>
      <c r="S34" s="18" t="n">
        <v>458.36523914</v>
      </c>
      <c r="T34" s="20" t="n">
        <v>22.34312383</v>
      </c>
    </row>
    <row r="35" spans="1:20">
      <c r="A35" s="15" t="s">
        <v>432</v>
      </c>
      <c r="B35" s="17" t="n">
        <v>6406</v>
      </c>
      <c r="C35" s="18">
        <f>(443.0/B35*100)</f>
        <v/>
      </c>
      <c r="D35" s="19" t="n">
        <v>5963</v>
      </c>
      <c r="E35" s="18" t="n">
        <v>492.18493623</v>
      </c>
      <c r="F35" s="20" t="n">
        <v>3.71274396</v>
      </c>
      <c r="G35" s="18" t="n">
        <v>514.71796052</v>
      </c>
      <c r="H35" s="20" t="n">
        <v>1.75764538</v>
      </c>
      <c r="I35" s="18" t="n">
        <v>510.10097433</v>
      </c>
      <c r="J35" s="20" t="n">
        <v>3.55816409</v>
      </c>
      <c r="K35" s="18" t="n">
        <v>472.78104057</v>
      </c>
      <c r="L35" s="20" t="n">
        <v>6.01488055</v>
      </c>
      <c r="M35" s="18" t="s">
        <v>404</v>
      </c>
      <c r="N35" s="20" t="s">
        <v>404</v>
      </c>
      <c r="O35" s="18" t="s">
        <v>404</v>
      </c>
      <c r="P35" s="20" t="s">
        <v>404</v>
      </c>
      <c r="Q35" s="18" t="s">
        <v>404</v>
      </c>
      <c r="R35" s="20" t="s">
        <v>404</v>
      </c>
      <c r="S35" s="18" t="n">
        <v>429.71411463</v>
      </c>
      <c r="T35" s="20" t="n">
        <v>10.07113596</v>
      </c>
    </row>
    <row r="36" spans="1:20">
      <c r="A36" s="15" t="s">
        <v>433</v>
      </c>
      <c r="B36" s="17" t="n">
        <v>6736</v>
      </c>
      <c r="C36" s="18">
        <f>(10.0/B36*100)</f>
        <v/>
      </c>
      <c r="D36" s="19" t="n">
        <v>6726</v>
      </c>
      <c r="E36" s="18" t="n">
        <v>490.79806696</v>
      </c>
      <c r="F36" s="20" t="n">
        <v>5.5866618</v>
      </c>
      <c r="G36" s="18" t="n">
        <v>504.38998024</v>
      </c>
      <c r="H36" s="20" t="n">
        <v>4.335689</v>
      </c>
      <c r="I36" s="18" t="n">
        <v>488.91446269</v>
      </c>
      <c r="J36" s="20" t="n">
        <v>5.20809698</v>
      </c>
      <c r="K36" s="18" t="n">
        <v>496.83030538</v>
      </c>
      <c r="L36" s="20" t="n">
        <v>9.00687621</v>
      </c>
      <c r="M36" s="18" t="s">
        <v>404</v>
      </c>
      <c r="N36" s="20" t="s">
        <v>404</v>
      </c>
      <c r="O36" s="18" t="s">
        <v>404</v>
      </c>
      <c r="P36" s="20" t="s">
        <v>404</v>
      </c>
      <c r="Q36" s="18" t="s">
        <v>404</v>
      </c>
      <c r="R36" s="20" t="s">
        <v>404</v>
      </c>
      <c r="S36" s="18" t="n">
        <v>496.39277953</v>
      </c>
      <c r="T36" s="20" t="n">
        <v>12.43385398</v>
      </c>
    </row>
    <row r="37" spans="1:20">
      <c r="A37" s="15" t="s">
        <v>434</v>
      </c>
      <c r="B37" s="17" t="n">
        <v>5458</v>
      </c>
      <c r="C37" s="18">
        <f>(0.0/B37*100)</f>
        <v/>
      </c>
      <c r="D37" s="19" t="n">
        <v>5458</v>
      </c>
      <c r="E37" s="18" t="n">
        <v>497.9171017</v>
      </c>
      <c r="F37" s="20" t="n">
        <v>4.36136152</v>
      </c>
      <c r="G37" s="18" t="n">
        <v>506.08609109</v>
      </c>
      <c r="H37" s="20" t="n">
        <v>6.9470297</v>
      </c>
      <c r="I37" s="18" t="n">
        <v>505.98120131</v>
      </c>
      <c r="J37" s="20" t="n">
        <v>8.81014556</v>
      </c>
      <c r="K37" s="18" t="n">
        <v>487.74794324</v>
      </c>
      <c r="L37" s="20" t="n">
        <v>4.79926794</v>
      </c>
      <c r="M37" s="18" t="s">
        <v>404</v>
      </c>
      <c r="N37" s="20" t="s">
        <v>404</v>
      </c>
      <c r="O37" s="18" t="s">
        <v>404</v>
      </c>
      <c r="P37" s="20" t="s">
        <v>404</v>
      </c>
      <c r="Q37" s="18" t="s">
        <v>404</v>
      </c>
      <c r="R37" s="20" t="s">
        <v>404</v>
      </c>
      <c r="S37" s="18" t="n">
        <v>463.45025421</v>
      </c>
      <c r="T37" s="20" t="n">
        <v>26.42721534</v>
      </c>
    </row>
    <row r="38" spans="1:20">
      <c r="A38" s="15" t="s">
        <v>435</v>
      </c>
      <c r="B38" s="17" t="n">
        <v>5860</v>
      </c>
      <c r="C38" s="18">
        <f>(268.0/B38*100)</f>
        <v/>
      </c>
      <c r="D38" s="19" t="n">
        <v>5592</v>
      </c>
      <c r="E38" s="18" t="n">
        <v>487.091995</v>
      </c>
      <c r="F38" s="20" t="n">
        <v>11.48049682</v>
      </c>
      <c r="G38" s="18" t="n">
        <v>499.79771249</v>
      </c>
      <c r="H38" s="20" t="n">
        <v>6.71541589</v>
      </c>
      <c r="I38" s="18" t="n">
        <v>485.13818412</v>
      </c>
      <c r="J38" s="20" t="n">
        <v>8.74765386</v>
      </c>
      <c r="K38" s="18" t="n">
        <v>486.79952337</v>
      </c>
      <c r="L38" s="20" t="n">
        <v>11.49718334</v>
      </c>
      <c r="M38" s="18" t="s">
        <v>404</v>
      </c>
      <c r="N38" s="20" t="s">
        <v>404</v>
      </c>
      <c r="O38" s="18" t="s">
        <v>404</v>
      </c>
      <c r="P38" s="20" t="s">
        <v>404</v>
      </c>
      <c r="Q38" s="18" t="s">
        <v>404</v>
      </c>
      <c r="R38" s="20" t="s">
        <v>404</v>
      </c>
      <c r="S38" s="18" t="n">
        <v>482.41616955</v>
      </c>
      <c r="T38" s="20" t="n">
        <v>23.40427527</v>
      </c>
    </row>
    <row r="39" spans="1:20">
      <c r="A39" s="15" t="s">
        <v>436</v>
      </c>
      <c r="B39" s="17" t="n">
        <v>5895</v>
      </c>
      <c r="C39" s="18">
        <f>(0.0/B39*100)</f>
        <v/>
      </c>
      <c r="D39" s="19" t="n">
        <v>5895</v>
      </c>
      <c r="E39" s="18" t="n">
        <v>422.44145228</v>
      </c>
      <c r="F39" s="20" t="n">
        <v>5.78414204</v>
      </c>
      <c r="G39" s="18" t="n">
        <v>444.32991479</v>
      </c>
      <c r="H39" s="20" t="n">
        <v>7.55231457</v>
      </c>
      <c r="I39" s="18" t="n">
        <v>410.56562876</v>
      </c>
      <c r="J39" s="20" t="n">
        <v>14.14803263</v>
      </c>
      <c r="K39" s="18" t="n">
        <v>421.89435137</v>
      </c>
      <c r="L39" s="20" t="n">
        <v>27.03449617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497.29573746</v>
      </c>
      <c r="F40" s="20" t="n">
        <v>5.71554787</v>
      </c>
      <c r="G40" s="18" t="n">
        <v>509.94946417</v>
      </c>
      <c r="H40" s="20" t="n">
        <v>4.9982057</v>
      </c>
      <c r="I40" s="18" t="n">
        <v>487.28358053</v>
      </c>
      <c r="J40" s="20" t="n">
        <v>8.60835041</v>
      </c>
      <c r="K40" s="18" t="n">
        <v>488.83509236</v>
      </c>
      <c r="L40" s="20" t="n">
        <v>7.04568652</v>
      </c>
      <c r="M40" s="18" t="s">
        <v>404</v>
      </c>
      <c r="N40" s="20" t="s">
        <v>404</v>
      </c>
      <c r="O40" s="18" t="s">
        <v>404</v>
      </c>
      <c r="P40" s="20" t="s">
        <v>404</v>
      </c>
      <c r="Q40" s="18" t="s">
        <v>404</v>
      </c>
      <c r="R40" s="20" t="s">
        <v>404</v>
      </c>
      <c r="S40" s="18" t="n">
        <v>471.32470059</v>
      </c>
      <c r="T40" s="20" t="n">
        <v>17.74191326</v>
      </c>
    </row>
    <row r="41" spans="1:20">
      <c r="A41" s="15" t="s">
        <v>438</v>
      </c>
      <c r="B41" s="17" t="n">
        <v>5712</v>
      </c>
      <c r="C41" s="18">
        <f>(99.0/B41*100)</f>
        <v/>
      </c>
      <c r="D41" s="19" t="n">
        <v>5613</v>
      </c>
      <c r="E41" s="18" t="n">
        <v>482.74143084</v>
      </c>
      <c r="F41" s="20" t="n">
        <v>5.89137202</v>
      </c>
      <c r="G41" s="18" t="n">
        <v>505.95313158</v>
      </c>
      <c r="H41" s="20" t="n">
        <v>5.61873577</v>
      </c>
      <c r="I41" s="18" t="n">
        <v>504.59139231</v>
      </c>
      <c r="J41" s="20" t="n">
        <v>9.08841722</v>
      </c>
      <c r="K41" s="18" t="n">
        <v>524.98944303</v>
      </c>
      <c r="L41" s="20" t="n">
        <v>17.401922</v>
      </c>
      <c r="M41" s="18" t="s">
        <v>404</v>
      </c>
      <c r="N41" s="20" t="s">
        <v>404</v>
      </c>
      <c r="O41" s="18" t="s">
        <v>404</v>
      </c>
      <c r="P41" s="20" t="s">
        <v>404</v>
      </c>
      <c r="Q41" s="18" t="s">
        <v>404</v>
      </c>
      <c r="R41" s="20" t="s">
        <v>404</v>
      </c>
      <c r="S41" s="18" t="n">
        <v>473.7278366</v>
      </c>
      <c r="T41" s="20" t="n">
        <v>12.51157361</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403.02386206</v>
      </c>
      <c r="F44" s="20" t="n">
        <v>5.21297305</v>
      </c>
      <c r="G44" s="18" t="n">
        <v>405.20797558</v>
      </c>
      <c r="H44" s="20" t="n">
        <v>8.04199036</v>
      </c>
      <c r="I44" s="18" t="n">
        <v>413.69214705</v>
      </c>
      <c r="J44" s="20" t="n">
        <v>10.32514244</v>
      </c>
      <c r="K44" s="18" t="s">
        <v>404</v>
      </c>
      <c r="L44" s="20" t="s">
        <v>404</v>
      </c>
      <c r="M44" s="18" t="s">
        <v>404</v>
      </c>
      <c r="N44" s="20" t="s">
        <v>404</v>
      </c>
      <c r="O44" s="18" t="s">
        <v>404</v>
      </c>
      <c r="P44" s="20" t="s">
        <v>404</v>
      </c>
      <c r="Q44" s="18" t="s">
        <v>404</v>
      </c>
      <c r="R44" s="20" t="s">
        <v>404</v>
      </c>
      <c r="S44" s="18" t="n">
        <v>406.8733706</v>
      </c>
      <c r="T44" s="20" t="n">
        <v>21.59672502</v>
      </c>
    </row>
    <row r="45" spans="1:20">
      <c r="A45" s="15" t="s">
        <v>442</v>
      </c>
      <c r="B45" s="17" t="n">
        <v>5519</v>
      </c>
      <c r="C45" s="18">
        <f>(0.0/B45*100)</f>
        <v/>
      </c>
      <c r="D45" s="19" t="n">
        <v>5519</v>
      </c>
      <c r="E45" s="18" t="n">
        <v>346.61016702</v>
      </c>
      <c r="F45" s="20" t="n">
        <v>3.07760831</v>
      </c>
      <c r="G45" s="18" t="n">
        <v>374.55762756</v>
      </c>
      <c r="H45" s="20" t="n">
        <v>21.4552561</v>
      </c>
      <c r="I45" s="18" t="n">
        <v>362.3746143</v>
      </c>
      <c r="J45" s="20" t="n">
        <v>16.00906541</v>
      </c>
      <c r="K45" s="18" t="n">
        <v>323.75767894</v>
      </c>
      <c r="L45" s="20" t="n">
        <v>20.89250406</v>
      </c>
      <c r="M45" s="18" t="s">
        <v>404</v>
      </c>
      <c r="N45" s="20" t="s">
        <v>404</v>
      </c>
      <c r="O45" s="18" t="s">
        <v>404</v>
      </c>
      <c r="P45" s="20" t="s">
        <v>404</v>
      </c>
      <c r="Q45" s="18" t="s">
        <v>404</v>
      </c>
      <c r="R45" s="20" t="s">
        <v>404</v>
      </c>
      <c r="S45" s="18" t="n">
        <v>369.90865717</v>
      </c>
      <c r="T45" s="20" t="n">
        <v>34.21201501</v>
      </c>
    </row>
    <row r="46" spans="1:20">
      <c r="A46" s="15" t="s">
        <v>443</v>
      </c>
      <c r="B46" s="17" t="n">
        <v>23141</v>
      </c>
      <c r="C46" s="18">
        <f>(4196.0/B46*100)</f>
        <v/>
      </c>
      <c r="D46" s="19" t="n">
        <v>18945</v>
      </c>
      <c r="E46" s="18" t="n">
        <v>409.81508952</v>
      </c>
      <c r="F46" s="20" t="n">
        <v>4.10001707</v>
      </c>
      <c r="G46" s="18" t="n">
        <v>439.25800303</v>
      </c>
      <c r="H46" s="20" t="n">
        <v>9.25912454</v>
      </c>
      <c r="I46" s="18" t="n">
        <v>412.01211767</v>
      </c>
      <c r="J46" s="20" t="n">
        <v>8.68289751</v>
      </c>
      <c r="K46" s="18" t="n">
        <v>387.59125925</v>
      </c>
      <c r="L46" s="20" t="n">
        <v>8.860374029999999</v>
      </c>
      <c r="M46" s="18" t="s">
        <v>404</v>
      </c>
      <c r="N46" s="20" t="s">
        <v>404</v>
      </c>
      <c r="O46" s="18" t="s">
        <v>404</v>
      </c>
      <c r="P46" s="20" t="s">
        <v>404</v>
      </c>
      <c r="Q46" s="18" t="s">
        <v>404</v>
      </c>
      <c r="R46" s="20" t="s">
        <v>404</v>
      </c>
      <c r="S46" s="18" t="n">
        <v>389.30890814</v>
      </c>
      <c r="T46" s="20" t="n">
        <v>20.48570654</v>
      </c>
    </row>
    <row r="47" spans="1:20">
      <c r="A47" s="15" t="s">
        <v>444</v>
      </c>
      <c r="B47" s="17" t="n">
        <v>5928</v>
      </c>
      <c r="C47" s="18">
        <f>(0.0/B47*100)</f>
        <v/>
      </c>
      <c r="D47" s="19" t="n">
        <v>5928</v>
      </c>
      <c r="E47" s="18" t="n">
        <v>404.03545788</v>
      </c>
      <c r="F47" s="20" t="n">
        <v>10.17377664</v>
      </c>
      <c r="G47" s="18" t="n">
        <v>437.11254915</v>
      </c>
      <c r="H47" s="20" t="n">
        <v>9.06570035</v>
      </c>
      <c r="I47" s="18" t="n">
        <v>450.21878544</v>
      </c>
      <c r="J47" s="20" t="n">
        <v>15.95931499</v>
      </c>
      <c r="K47" s="18" t="n">
        <v>483.28816521</v>
      </c>
      <c r="L47" s="20" t="n">
        <v>17.80206156</v>
      </c>
      <c r="M47" s="18" t="s">
        <v>404</v>
      </c>
      <c r="N47" s="20" t="s">
        <v>404</v>
      </c>
      <c r="O47" s="18" t="s">
        <v>404</v>
      </c>
      <c r="P47" s="20" t="s">
        <v>404</v>
      </c>
      <c r="Q47" s="18" t="s">
        <v>404</v>
      </c>
      <c r="R47" s="20" t="s">
        <v>404</v>
      </c>
      <c r="S47" s="18" t="n">
        <v>526.98914326</v>
      </c>
      <c r="T47" s="20" t="n">
        <v>9.42123438</v>
      </c>
    </row>
    <row r="48" spans="1:20">
      <c r="A48" s="15" t="s">
        <v>445</v>
      </c>
      <c r="B48" s="17" t="n">
        <v>9841</v>
      </c>
      <c r="C48" s="18">
        <f>(40.0/B48*100)</f>
        <v/>
      </c>
      <c r="D48" s="19" t="n">
        <v>9801</v>
      </c>
      <c r="E48" s="18" t="n">
        <v>494.12730306</v>
      </c>
      <c r="F48" s="20" t="n">
        <v>8.04007303</v>
      </c>
      <c r="G48" s="18" t="n">
        <v>511.61993243</v>
      </c>
      <c r="H48" s="20" t="n">
        <v>10.40874997</v>
      </c>
      <c r="I48" s="18" t="n">
        <v>466.50858788</v>
      </c>
      <c r="J48" s="20" t="n">
        <v>20.20194283</v>
      </c>
      <c r="K48" s="18" t="n">
        <v>462.58628478</v>
      </c>
      <c r="L48" s="20" t="n">
        <v>40.34620614</v>
      </c>
      <c r="M48" s="18" t="s">
        <v>404</v>
      </c>
      <c r="N48" s="20" t="s">
        <v>404</v>
      </c>
      <c r="O48" s="18" t="s">
        <v>404</v>
      </c>
      <c r="P48" s="20" t="s">
        <v>404</v>
      </c>
      <c r="Q48" s="18" t="s">
        <v>404</v>
      </c>
      <c r="R48" s="20" t="s">
        <v>404</v>
      </c>
      <c r="S48" s="18" t="n">
        <v>388.61437812</v>
      </c>
      <c r="T48" s="20" t="n">
        <v>17.45921301</v>
      </c>
    </row>
    <row r="49" spans="1:20">
      <c r="A49" s="15" t="s">
        <v>446</v>
      </c>
      <c r="B49" s="17" t="n">
        <v>6349</v>
      </c>
      <c r="C49" s="18">
        <f>(52.0/B49*100)</f>
        <v/>
      </c>
      <c r="D49" s="19" t="n">
        <v>6297</v>
      </c>
      <c r="E49" s="18" t="n">
        <v>424.88279944</v>
      </c>
      <c r="F49" s="20" t="n">
        <v>4.75191299</v>
      </c>
      <c r="G49" s="18" t="n">
        <v>444.12111469</v>
      </c>
      <c r="H49" s="20" t="n">
        <v>8.131672529999999</v>
      </c>
      <c r="I49" s="18" t="n">
        <v>405.91415232</v>
      </c>
      <c r="J49" s="20" t="n">
        <v>11.29249611</v>
      </c>
      <c r="K49" s="18" t="n">
        <v>412.79586784</v>
      </c>
      <c r="L49" s="20" t="n">
        <v>14.91190082</v>
      </c>
      <c r="M49" s="18" t="s">
        <v>404</v>
      </c>
      <c r="N49" s="20" t="s">
        <v>404</v>
      </c>
      <c r="O49" s="18" t="s">
        <v>404</v>
      </c>
      <c r="P49" s="20" t="s">
        <v>404</v>
      </c>
      <c r="Q49" s="18" t="s">
        <v>404</v>
      </c>
      <c r="R49" s="20" t="s">
        <v>404</v>
      </c>
      <c r="S49" s="18" t="n">
        <v>390.18032814</v>
      </c>
      <c r="T49" s="20" t="n">
        <v>20.47199972</v>
      </c>
    </row>
    <row r="50" spans="1:20">
      <c r="A50" s="15" t="s">
        <v>447</v>
      </c>
      <c r="B50" s="17" t="n">
        <v>11795</v>
      </c>
      <c r="C50" s="18">
        <f>(1031.0/B50*100)</f>
        <v/>
      </c>
      <c r="D50" s="19" t="n">
        <v>10764</v>
      </c>
      <c r="E50" s="18" t="n">
        <v>423.94893024</v>
      </c>
      <c r="F50" s="20" t="n">
        <v>4.71122391</v>
      </c>
      <c r="G50" s="18" t="n">
        <v>469.49218163</v>
      </c>
      <c r="H50" s="20" t="n">
        <v>9.340171550000001</v>
      </c>
      <c r="I50" s="18" t="n">
        <v>415.50065465</v>
      </c>
      <c r="J50" s="20" t="n">
        <v>10.53747085</v>
      </c>
      <c r="K50" s="18" t="n">
        <v>405.54326927</v>
      </c>
      <c r="L50" s="20" t="n">
        <v>13.37992554</v>
      </c>
      <c r="M50" s="18" t="s">
        <v>404</v>
      </c>
      <c r="N50" s="20" t="s">
        <v>404</v>
      </c>
      <c r="O50" s="18" t="s">
        <v>404</v>
      </c>
      <c r="P50" s="20" t="s">
        <v>404</v>
      </c>
      <c r="Q50" s="18" t="s">
        <v>404</v>
      </c>
      <c r="R50" s="20" t="s">
        <v>404</v>
      </c>
      <c r="S50" s="18" t="n">
        <v>425.89735258</v>
      </c>
      <c r="T50" s="20" t="n">
        <v>15.74601907</v>
      </c>
    </row>
    <row r="51" spans="1:20">
      <c r="A51" s="15" t="s">
        <v>448</v>
      </c>
      <c r="B51" s="17" t="n">
        <v>6866</v>
      </c>
      <c r="C51" s="18">
        <f>(0.0/B51*100)</f>
        <v/>
      </c>
      <c r="D51" s="19" t="n">
        <v>6866</v>
      </c>
      <c r="E51" s="18" t="n">
        <v>431.38578948</v>
      </c>
      <c r="F51" s="20" t="n">
        <v>4.23246936</v>
      </c>
      <c r="G51" s="18" t="n">
        <v>421.4991869</v>
      </c>
      <c r="H51" s="20" t="n">
        <v>7.73927368</v>
      </c>
      <c r="I51" s="18" t="n">
        <v>424.14464898</v>
      </c>
      <c r="J51" s="20" t="n">
        <v>10.2050155</v>
      </c>
      <c r="K51" s="18" t="n">
        <v>421.01881779</v>
      </c>
      <c r="L51" s="20" t="n">
        <v>8.33003991</v>
      </c>
      <c r="M51" s="18" t="s">
        <v>404</v>
      </c>
      <c r="N51" s="20" t="s">
        <v>404</v>
      </c>
      <c r="O51" s="18" t="s">
        <v>404</v>
      </c>
      <c r="P51" s="20" t="s">
        <v>404</v>
      </c>
      <c r="Q51" s="18" t="s">
        <v>404</v>
      </c>
      <c r="R51" s="20" t="s">
        <v>404</v>
      </c>
      <c r="S51" s="18" t="n">
        <v>427.60957084</v>
      </c>
      <c r="T51" s="20" t="n">
        <v>11.39666636</v>
      </c>
    </row>
    <row r="52" spans="1:20">
      <c r="A52" s="15" t="s">
        <v>449</v>
      </c>
      <c r="B52" s="17" t="n">
        <v>5809</v>
      </c>
      <c r="C52" s="18">
        <f>(0.0/B52*100)</f>
        <v/>
      </c>
      <c r="D52" s="19" t="n">
        <v>5809</v>
      </c>
      <c r="E52" s="18" t="n">
        <v>481.62912883</v>
      </c>
      <c r="F52" s="20" t="n">
        <v>6.50533159</v>
      </c>
      <c r="G52" s="18" t="n">
        <v>487.50256895</v>
      </c>
      <c r="H52" s="20" t="n">
        <v>5.71492504</v>
      </c>
      <c r="I52" s="18" t="n">
        <v>502.24582692</v>
      </c>
      <c r="J52" s="20" t="n">
        <v>15.08960049</v>
      </c>
      <c r="K52" s="18" t="n">
        <v>528.39652491</v>
      </c>
      <c r="L52" s="20" t="n">
        <v>24.5780814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434.49068814</v>
      </c>
      <c r="F53" s="20" t="n">
        <v>1.94555629</v>
      </c>
      <c r="G53" s="18" t="n">
        <v>462.73331764</v>
      </c>
      <c r="H53" s="20" t="n">
        <v>3.3468674</v>
      </c>
      <c r="I53" s="18" t="n">
        <v>436.01243995</v>
      </c>
      <c r="J53" s="20" t="n">
        <v>4.25073708</v>
      </c>
      <c r="K53" s="18" t="n">
        <v>453.10362467</v>
      </c>
      <c r="L53" s="20" t="n">
        <v>5.01382565</v>
      </c>
      <c r="M53" s="18" t="s">
        <v>404</v>
      </c>
      <c r="N53" s="20" t="s">
        <v>404</v>
      </c>
      <c r="O53" s="18" t="s">
        <v>404</v>
      </c>
      <c r="P53" s="20" t="s">
        <v>404</v>
      </c>
      <c r="Q53" s="18" t="s">
        <v>404</v>
      </c>
      <c r="R53" s="20" t="s">
        <v>404</v>
      </c>
      <c r="S53" s="18" t="n">
        <v>452.56234524</v>
      </c>
      <c r="T53" s="20" t="n">
        <v>8.86786736</v>
      </c>
    </row>
    <row r="54" spans="1:20">
      <c r="A54" s="15" t="s">
        <v>451</v>
      </c>
      <c r="B54" s="17" t="n">
        <v>4740</v>
      </c>
      <c r="C54" s="18">
        <f>(199.0/B54*100)</f>
        <v/>
      </c>
      <c r="D54" s="19" t="n">
        <v>4541</v>
      </c>
      <c r="E54" s="18" t="n">
        <v>357.72844471</v>
      </c>
      <c r="F54" s="20" t="n">
        <v>4.67844085</v>
      </c>
      <c r="G54" s="18" t="n">
        <v>357.64499339</v>
      </c>
      <c r="H54" s="20" t="n">
        <v>10.31744395</v>
      </c>
      <c r="I54" s="18" t="n">
        <v>366.35848428</v>
      </c>
      <c r="J54" s="20" t="n">
        <v>17.74408322</v>
      </c>
      <c r="K54" s="18" t="n">
        <v>350.18962508</v>
      </c>
      <c r="L54" s="20" t="n">
        <v>15.48165911</v>
      </c>
      <c r="M54" s="18" t="s">
        <v>404</v>
      </c>
      <c r="N54" s="20" t="s">
        <v>404</v>
      </c>
      <c r="O54" s="18" t="s">
        <v>404</v>
      </c>
      <c r="P54" s="20" t="s">
        <v>404</v>
      </c>
      <c r="Q54" s="18" t="s">
        <v>404</v>
      </c>
      <c r="R54" s="20" t="s">
        <v>404</v>
      </c>
      <c r="S54" s="18" t="n">
        <v>293.78699958</v>
      </c>
      <c r="T54" s="20" t="n">
        <v>8.81104159</v>
      </c>
    </row>
    <row r="55" spans="1:20">
      <c r="A55" s="15" t="s">
        <v>452</v>
      </c>
      <c r="B55" s="17" t="n">
        <v>5316</v>
      </c>
      <c r="C55" s="18">
        <f>(43.0/B55*100)</f>
        <v/>
      </c>
      <c r="D55" s="19" t="n">
        <v>5273</v>
      </c>
      <c r="E55" s="18" t="n">
        <v>394.88003331</v>
      </c>
      <c r="F55" s="20" t="n">
        <v>4.76528119</v>
      </c>
      <c r="G55" s="18" t="n">
        <v>401.39289244</v>
      </c>
      <c r="H55" s="20" t="n">
        <v>7.4315983</v>
      </c>
      <c r="I55" s="18" t="n">
        <v>423.36438437</v>
      </c>
      <c r="J55" s="20" t="n">
        <v>18.91403439</v>
      </c>
      <c r="K55" s="18" t="n">
        <v>391.7756671</v>
      </c>
      <c r="L55" s="20" t="n">
        <v>25.26966609</v>
      </c>
      <c r="M55" s="18" t="s">
        <v>404</v>
      </c>
      <c r="N55" s="20" t="s">
        <v>404</v>
      </c>
      <c r="O55" s="18" t="s">
        <v>404</v>
      </c>
      <c r="P55" s="20" t="s">
        <v>404</v>
      </c>
      <c r="Q55" s="18" t="s">
        <v>404</v>
      </c>
      <c r="R55" s="20" t="s">
        <v>404</v>
      </c>
      <c r="S55" s="18" t="n">
        <v>411.56115295</v>
      </c>
      <c r="T55" s="20" t="n">
        <v>7.70717588</v>
      </c>
    </row>
    <row r="56" spans="1:20">
      <c r="A56" s="15" t="s">
        <v>453</v>
      </c>
      <c r="B56" s="17" t="n">
        <v>5359</v>
      </c>
      <c r="C56" s="18">
        <f>(0.0/B56*100)</f>
        <v/>
      </c>
      <c r="D56" s="19" t="n">
        <v>5359</v>
      </c>
      <c r="E56" s="18" t="n">
        <v>514.0247990399999</v>
      </c>
      <c r="F56" s="20" t="n">
        <v>5.95675176</v>
      </c>
      <c r="G56" s="18" t="n">
        <v>536.94364632</v>
      </c>
      <c r="H56" s="20" t="n">
        <v>7.17563305</v>
      </c>
      <c r="I56" s="18" t="n">
        <v>528.40662429</v>
      </c>
      <c r="J56" s="20" t="n">
        <v>10.52306797</v>
      </c>
      <c r="K56" s="18" t="n">
        <v>531.02322</v>
      </c>
      <c r="L56" s="20" t="n">
        <v>19.17494347</v>
      </c>
      <c r="M56" s="18" t="s">
        <v>404</v>
      </c>
      <c r="N56" s="20" t="s">
        <v>404</v>
      </c>
      <c r="O56" s="18" t="s">
        <v>404</v>
      </c>
      <c r="P56" s="20" t="s">
        <v>404</v>
      </c>
      <c r="Q56" s="18" t="s">
        <v>404</v>
      </c>
      <c r="R56" s="20" t="s">
        <v>404</v>
      </c>
      <c r="S56" s="18" t="n">
        <v>532.86434161</v>
      </c>
      <c r="T56" s="20" t="n">
        <v>25.07848402</v>
      </c>
    </row>
    <row r="57" spans="1:20">
      <c r="A57" s="15" t="s">
        <v>454</v>
      </c>
      <c r="B57" s="17" t="n">
        <v>6513</v>
      </c>
      <c r="C57" s="18">
        <f>(0.0/B57*100)</f>
        <v/>
      </c>
      <c r="D57" s="19" t="n">
        <v>6513</v>
      </c>
      <c r="E57" s="18" t="n">
        <v>397.71247663</v>
      </c>
      <c r="F57" s="20" t="n">
        <v>3.30435157</v>
      </c>
      <c r="G57" s="18" t="n">
        <v>371.5957577</v>
      </c>
      <c r="H57" s="20" t="n">
        <v>26.01782431</v>
      </c>
      <c r="I57" s="18" t="n">
        <v>404.52381282</v>
      </c>
      <c r="J57" s="20" t="n">
        <v>9.05230764</v>
      </c>
      <c r="K57" s="18" t="n">
        <v>391.57306533</v>
      </c>
      <c r="L57" s="20" t="n">
        <v>16.31979807</v>
      </c>
      <c r="M57" s="18" t="s">
        <v>404</v>
      </c>
      <c r="N57" s="20" t="s">
        <v>404</v>
      </c>
      <c r="O57" s="18" t="s">
        <v>404</v>
      </c>
      <c r="P57" s="20" t="s">
        <v>404</v>
      </c>
      <c r="Q57" s="18" t="n">
        <v>383.50771121</v>
      </c>
      <c r="R57" s="20" t="n">
        <v>11.05812979</v>
      </c>
      <c r="S57" s="18" t="n">
        <v>406.62792875</v>
      </c>
      <c r="T57" s="20" t="n">
        <v>28.1701545</v>
      </c>
    </row>
    <row r="58" spans="1:20">
      <c r="A58" s="15" t="s">
        <v>455</v>
      </c>
      <c r="B58" s="17" t="n">
        <v>7267</v>
      </c>
      <c r="C58" s="18">
        <f>(0.0/B58*100)</f>
        <v/>
      </c>
      <c r="D58" s="19" t="n">
        <v>7267</v>
      </c>
      <c r="E58" s="18" t="n">
        <v>409.76023003</v>
      </c>
      <c r="F58" s="20" t="n">
        <v>3.90249129</v>
      </c>
      <c r="G58" s="18" t="n">
        <v>413.90810423</v>
      </c>
      <c r="H58" s="20" t="n">
        <v>7.39137141</v>
      </c>
      <c r="I58" s="18" t="n">
        <v>391.25556395</v>
      </c>
      <c r="J58" s="20" t="n">
        <v>16.89484958</v>
      </c>
      <c r="K58" s="18" t="n">
        <v>393.36479043</v>
      </c>
      <c r="L58" s="20" t="n">
        <v>22.31957889</v>
      </c>
      <c r="M58" s="18" t="s">
        <v>404</v>
      </c>
      <c r="N58" s="20" t="s">
        <v>404</v>
      </c>
      <c r="O58" s="18" t="s">
        <v>404</v>
      </c>
      <c r="P58" s="20" t="s">
        <v>404</v>
      </c>
      <c r="Q58" s="18" t="n">
        <v>252.61578351</v>
      </c>
      <c r="R58" s="20" t="n">
        <v>10.18056866</v>
      </c>
      <c r="S58" s="18" t="n">
        <v>408.5844688</v>
      </c>
      <c r="T58" s="20" t="n">
        <v>16.7962399</v>
      </c>
    </row>
    <row r="59" spans="1:20">
      <c r="A59" s="15" t="s">
        <v>456</v>
      </c>
      <c r="B59" s="17" t="n">
        <v>4826</v>
      </c>
      <c r="C59" s="18">
        <f>(0.0/B59*100)</f>
        <v/>
      </c>
      <c r="D59" s="19" t="n">
        <v>4826</v>
      </c>
      <c r="E59" s="18" t="n">
        <v>345.14817992</v>
      </c>
      <c r="F59" s="20" t="n">
        <v>1.94233388</v>
      </c>
      <c r="G59" s="18" t="n">
        <v>347.57956454</v>
      </c>
      <c r="H59" s="20" t="n">
        <v>4.17926399</v>
      </c>
      <c r="I59" s="18" t="n">
        <v>322.39352442</v>
      </c>
      <c r="J59" s="20" t="n">
        <v>7.64957579</v>
      </c>
      <c r="K59" s="18" t="n">
        <v>370.60127818</v>
      </c>
      <c r="L59" s="20" t="n">
        <v>5.66947932</v>
      </c>
      <c r="M59" s="18" t="s">
        <v>404</v>
      </c>
      <c r="N59" s="20" t="s">
        <v>404</v>
      </c>
      <c r="O59" s="18" t="s">
        <v>404</v>
      </c>
      <c r="P59" s="20" t="s">
        <v>404</v>
      </c>
      <c r="Q59" s="18" t="s">
        <v>404</v>
      </c>
      <c r="R59" s="20" t="s">
        <v>404</v>
      </c>
      <c r="S59" s="18" t="n">
        <v>347.90305522</v>
      </c>
      <c r="T59" s="20" t="n">
        <v>11.88194376</v>
      </c>
    </row>
    <row r="60" spans="1:20">
      <c r="A60" s="15" t="s">
        <v>457</v>
      </c>
      <c r="B60" s="17" t="n">
        <v>4546</v>
      </c>
      <c r="C60" s="18">
        <f>(0.0/B60*100)</f>
        <v/>
      </c>
      <c r="D60" s="19" t="n">
        <v>4546</v>
      </c>
      <c r="E60" s="18" t="n">
        <v>350.07460765</v>
      </c>
      <c r="F60" s="20" t="n">
        <v>8.57272345</v>
      </c>
      <c r="G60" s="18" t="n">
        <v>349.23415399</v>
      </c>
      <c r="H60" s="20" t="n">
        <v>10.52495769</v>
      </c>
      <c r="I60" s="18" t="n">
        <v>310.5923984</v>
      </c>
      <c r="J60" s="20" t="n">
        <v>12.76335995</v>
      </c>
      <c r="K60" s="18" t="n">
        <v>341.60460634</v>
      </c>
      <c r="L60" s="20" t="n">
        <v>14.73736326</v>
      </c>
      <c r="M60" s="18" t="s">
        <v>404</v>
      </c>
      <c r="N60" s="20" t="s">
        <v>404</v>
      </c>
      <c r="O60" s="18" t="s">
        <v>404</v>
      </c>
      <c r="P60" s="20" t="s">
        <v>404</v>
      </c>
      <c r="Q60" s="18" t="s">
        <v>404</v>
      </c>
      <c r="R60" s="20" t="s">
        <v>404</v>
      </c>
      <c r="S60" s="18" t="n">
        <v>353.27144206</v>
      </c>
      <c r="T60" s="20" t="n">
        <v>17.55889314</v>
      </c>
    </row>
    <row r="61" spans="1:20">
      <c r="A61" s="15" t="s">
        <v>458</v>
      </c>
      <c r="B61" s="17" t="n">
        <v>6525</v>
      </c>
      <c r="C61" s="18">
        <f>(0.0/B61*100)</f>
        <v/>
      </c>
      <c r="D61" s="19" t="n">
        <v>6525</v>
      </c>
      <c r="E61" s="18" t="n">
        <v>465.38316305</v>
      </c>
      <c r="F61" s="20" t="n">
        <v>4.15133459</v>
      </c>
      <c r="G61" s="18" t="n">
        <v>481.58676589</v>
      </c>
      <c r="H61" s="20" t="n">
        <v>5.39385747</v>
      </c>
      <c r="I61" s="18" t="n">
        <v>472.59949565</v>
      </c>
      <c r="J61" s="20" t="n">
        <v>7.71657433</v>
      </c>
      <c r="K61" s="18" t="n">
        <v>434.00220113</v>
      </c>
      <c r="L61" s="20" t="n">
        <v>12.38502257</v>
      </c>
      <c r="M61" s="18" t="s">
        <v>404</v>
      </c>
      <c r="N61" s="20" t="s">
        <v>404</v>
      </c>
      <c r="O61" s="18" t="s">
        <v>404</v>
      </c>
      <c r="P61" s="20" t="s">
        <v>404</v>
      </c>
      <c r="Q61" s="18" t="s">
        <v>404</v>
      </c>
      <c r="R61" s="20" t="s">
        <v>404</v>
      </c>
      <c r="S61" s="18" t="n">
        <v>436.93032002</v>
      </c>
      <c r="T61" s="20" t="n">
        <v>9.214706659999999</v>
      </c>
    </row>
    <row r="62" spans="1:20">
      <c r="A62" s="15" t="s">
        <v>459</v>
      </c>
      <c r="B62" s="17" t="n">
        <v>4476</v>
      </c>
      <c r="C62" s="18">
        <f>(0.0/B62*100)</f>
        <v/>
      </c>
      <c r="D62" s="19" t="n">
        <v>4476</v>
      </c>
      <c r="E62" s="18" t="n">
        <v>513.74411317</v>
      </c>
      <c r="F62" s="20" t="n">
        <v>1.44989832</v>
      </c>
      <c r="G62" s="18" t="n">
        <v>513.7907454899999</v>
      </c>
      <c r="H62" s="20" t="n">
        <v>2.76184066</v>
      </c>
      <c r="I62" s="18" t="n">
        <v>483.03881752</v>
      </c>
      <c r="J62" s="20" t="n">
        <v>2.7415644</v>
      </c>
      <c r="K62" s="18" t="n">
        <v>463.50097421</v>
      </c>
      <c r="L62" s="20" t="n">
        <v>6.99694176</v>
      </c>
      <c r="M62" s="18" t="s">
        <v>404</v>
      </c>
      <c r="N62" s="20" t="s">
        <v>404</v>
      </c>
      <c r="O62" s="18" t="s">
        <v>404</v>
      </c>
      <c r="P62" s="20" t="s">
        <v>404</v>
      </c>
      <c r="Q62" s="18" t="s">
        <v>404</v>
      </c>
      <c r="R62" s="20" t="s">
        <v>404</v>
      </c>
      <c r="S62" s="18" t="n">
        <v>537.0260089</v>
      </c>
      <c r="T62" s="20" t="n">
        <v>7.62302381</v>
      </c>
    </row>
    <row r="63" spans="1:20">
      <c r="A63" s="15" t="s">
        <v>460</v>
      </c>
      <c r="B63" s="17" t="n">
        <v>5324</v>
      </c>
      <c r="C63" s="18">
        <f>(0.0/B63*100)</f>
        <v/>
      </c>
      <c r="D63" s="19" t="n">
        <v>5324</v>
      </c>
      <c r="E63" s="18" t="n">
        <v>351.99006288</v>
      </c>
      <c r="F63" s="20" t="n">
        <v>2.14608188</v>
      </c>
      <c r="G63" s="18" t="n">
        <v>364.8925081</v>
      </c>
      <c r="H63" s="20" t="n">
        <v>2.67816119</v>
      </c>
      <c r="I63" s="18" t="n">
        <v>301.00241966</v>
      </c>
      <c r="J63" s="20" t="n">
        <v>7.1516751</v>
      </c>
      <c r="K63" s="18" t="n">
        <v>307.57068465</v>
      </c>
      <c r="L63" s="20" t="n">
        <v>13.7258314</v>
      </c>
      <c r="M63" s="18" t="s">
        <v>404</v>
      </c>
      <c r="N63" s="20" t="s">
        <v>404</v>
      </c>
      <c r="O63" s="18" t="s">
        <v>404</v>
      </c>
      <c r="P63" s="20" t="s">
        <v>404</v>
      </c>
      <c r="Q63" s="18" t="s">
        <v>404</v>
      </c>
      <c r="R63" s="20" t="s">
        <v>404</v>
      </c>
      <c r="S63" s="18" t="n">
        <v>356.14991872</v>
      </c>
      <c r="T63" s="20" t="n">
        <v>4.30024735</v>
      </c>
    </row>
    <row r="64" spans="1:20">
      <c r="A64" s="15" t="s">
        <v>461</v>
      </c>
      <c r="B64" s="17" t="n">
        <v>3634</v>
      </c>
      <c r="C64" s="18">
        <f>(27.0/B64*100)</f>
        <v/>
      </c>
      <c r="D64" s="19" t="n">
        <v>3607</v>
      </c>
      <c r="E64" s="18" t="n">
        <v>426.34412849</v>
      </c>
      <c r="F64" s="20" t="n">
        <v>3.23612649</v>
      </c>
      <c r="G64" s="18" t="n">
        <v>468.1030207</v>
      </c>
      <c r="H64" s="20" t="n">
        <v>3.5145186</v>
      </c>
      <c r="I64" s="18" t="n">
        <v>428.12218644</v>
      </c>
      <c r="J64" s="20" t="n">
        <v>3.29736241</v>
      </c>
      <c r="K64" s="18" t="n">
        <v>504.03400054</v>
      </c>
      <c r="L64" s="20" t="n">
        <v>17.51075689</v>
      </c>
      <c r="M64" s="18" t="s">
        <v>404</v>
      </c>
      <c r="N64" s="20" t="s">
        <v>404</v>
      </c>
      <c r="O64" s="18" t="n">
        <v>481.51559366</v>
      </c>
      <c r="P64" s="20" t="n">
        <v>25.36878196</v>
      </c>
      <c r="Q64" s="18" t="s">
        <v>404</v>
      </c>
      <c r="R64" s="20" t="s">
        <v>404</v>
      </c>
      <c r="S64" s="18" t="n">
        <v>485.61927406</v>
      </c>
      <c r="T64" s="20" t="n">
        <v>5.07053312</v>
      </c>
    </row>
    <row r="65" spans="1:20">
      <c r="A65" s="15" t="s">
        <v>462</v>
      </c>
      <c r="B65" s="17" t="n">
        <v>5325</v>
      </c>
      <c r="C65" s="18">
        <f>(0.0/B65*100)</f>
        <v/>
      </c>
      <c r="D65" s="19" t="n">
        <v>5325</v>
      </c>
      <c r="E65" s="18" t="n">
        <v>420.65078708</v>
      </c>
      <c r="F65" s="20" t="n">
        <v>4.71443531</v>
      </c>
      <c r="G65" s="18" t="n">
        <v>417.23442397</v>
      </c>
      <c r="H65" s="20" t="n">
        <v>6.49102402</v>
      </c>
      <c r="I65" s="18" t="n">
        <v>402.78327622</v>
      </c>
      <c r="J65" s="20" t="n">
        <v>5.9136789</v>
      </c>
      <c r="K65" s="18" t="n">
        <v>393.657276</v>
      </c>
      <c r="L65" s="20" t="n">
        <v>11.34256323</v>
      </c>
      <c r="M65" s="18" t="s">
        <v>404</v>
      </c>
      <c r="N65" s="20" t="s">
        <v>404</v>
      </c>
      <c r="O65" s="18" t="n">
        <v>386.57192954</v>
      </c>
      <c r="P65" s="20" t="n">
        <v>12.73439327</v>
      </c>
      <c r="Q65" s="18" t="s">
        <v>404</v>
      </c>
      <c r="R65" s="20" t="s">
        <v>404</v>
      </c>
      <c r="S65" s="18" t="n">
        <v>407.88567308</v>
      </c>
      <c r="T65" s="20" t="n">
        <v>9.57546327</v>
      </c>
    </row>
    <row r="66" spans="1:20">
      <c r="A66" s="15" t="s">
        <v>463</v>
      </c>
      <c r="B66" s="17" t="n">
        <v>5665</v>
      </c>
      <c r="C66" s="18">
        <f>(0.0/B66*100)</f>
        <v/>
      </c>
      <c r="D66" s="19" t="n">
        <v>5665</v>
      </c>
      <c r="E66" s="18" t="n">
        <v>412.23059232</v>
      </c>
      <c r="F66" s="20" t="n">
        <v>2.10104895</v>
      </c>
      <c r="G66" s="18" t="n">
        <v>444.8670696</v>
      </c>
      <c r="H66" s="20" t="n">
        <v>3.00498987</v>
      </c>
      <c r="I66" s="18" t="n">
        <v>457.83974043</v>
      </c>
      <c r="J66" s="20" t="n">
        <v>12.82121548</v>
      </c>
      <c r="K66" s="18" t="n">
        <v>446.61147442</v>
      </c>
      <c r="L66" s="20" t="n">
        <v>4.21434921</v>
      </c>
      <c r="M66" s="18" t="s">
        <v>404</v>
      </c>
      <c r="N66" s="20" t="s">
        <v>404</v>
      </c>
      <c r="O66" s="18" t="s">
        <v>404</v>
      </c>
      <c r="P66" s="20" t="s">
        <v>404</v>
      </c>
      <c r="Q66" s="18" t="s">
        <v>404</v>
      </c>
      <c r="R66" s="20" t="s">
        <v>404</v>
      </c>
      <c r="S66" s="18" t="n">
        <v>424.32655741</v>
      </c>
      <c r="T66" s="20" t="n">
        <v>6.46025563</v>
      </c>
    </row>
    <row r="67" spans="1:20">
      <c r="A67" s="15" t="s">
        <v>464</v>
      </c>
      <c r="B67" s="17" t="n">
        <v>6971</v>
      </c>
      <c r="C67" s="18">
        <f>(0.0/B67*100)</f>
        <v/>
      </c>
      <c r="D67" s="19" t="n">
        <v>6971</v>
      </c>
      <c r="E67" s="18" t="n">
        <v>392.68666894</v>
      </c>
      <c r="F67" s="20" t="n">
        <v>3.56234101</v>
      </c>
      <c r="G67" s="18" t="n">
        <v>440.79935714</v>
      </c>
      <c r="H67" s="20" t="n">
        <v>14.74071219</v>
      </c>
      <c r="I67" s="18" t="n">
        <v>398.6329565</v>
      </c>
      <c r="J67" s="20" t="n">
        <v>11.57596617</v>
      </c>
      <c r="K67" s="18" t="n">
        <v>390.94982582</v>
      </c>
      <c r="L67" s="20" t="n">
        <v>11.47247089</v>
      </c>
      <c r="M67" s="18" t="s">
        <v>404</v>
      </c>
      <c r="N67" s="20" t="s">
        <v>404</v>
      </c>
      <c r="O67" s="18" t="s">
        <v>404</v>
      </c>
      <c r="P67" s="20" t="s">
        <v>404</v>
      </c>
      <c r="Q67" s="18" t="s">
        <v>404</v>
      </c>
      <c r="R67" s="20" t="s">
        <v>404</v>
      </c>
      <c r="S67" s="18" t="n">
        <v>413.34598675</v>
      </c>
      <c r="T67" s="20" t="n">
        <v>46.15029126</v>
      </c>
    </row>
    <row r="68" spans="1:20">
      <c r="A68" s="15" t="s">
        <v>465</v>
      </c>
      <c r="B68" s="17" t="n">
        <v>12083</v>
      </c>
      <c r="C68" s="18">
        <f>(0.0/B68*100)</f>
        <v/>
      </c>
      <c r="D68" s="19" t="n">
        <v>12083</v>
      </c>
      <c r="E68" s="18" t="n">
        <v>392.59770361</v>
      </c>
      <c r="F68" s="20" t="n">
        <v>1.13276846</v>
      </c>
      <c r="G68" s="18" t="n">
        <v>416.65823002</v>
      </c>
      <c r="H68" s="20" t="n">
        <v>1.80951261</v>
      </c>
      <c r="I68" s="18" t="n">
        <v>424.63452483</v>
      </c>
      <c r="J68" s="20" t="n">
        <v>5.29575336</v>
      </c>
      <c r="K68" s="18" t="n">
        <v>444.39870745</v>
      </c>
      <c r="L68" s="20" t="n">
        <v>9.15569498</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438.53932029</v>
      </c>
      <c r="F69" s="20" t="n">
        <v>7.46071744</v>
      </c>
      <c r="G69" s="18" t="n">
        <v>433.11105126</v>
      </c>
      <c r="H69" s="20" t="n">
        <v>5.9417559</v>
      </c>
      <c r="I69" s="18" t="n">
        <v>412.0490475</v>
      </c>
      <c r="J69" s="20" t="n">
        <v>13.5306488</v>
      </c>
      <c r="K69" s="18" t="s">
        <v>404</v>
      </c>
      <c r="L69" s="20" t="s">
        <v>404</v>
      </c>
      <c r="M69" s="18" t="s">
        <v>404</v>
      </c>
      <c r="N69" s="20" t="s">
        <v>404</v>
      </c>
      <c r="O69" s="18" t="s">
        <v>404</v>
      </c>
      <c r="P69" s="20" t="s">
        <v>404</v>
      </c>
      <c r="Q69" s="18" t="s">
        <v>404</v>
      </c>
      <c r="R69" s="20" t="s">
        <v>404</v>
      </c>
      <c r="S69" s="18" t="n">
        <v>393.37061149</v>
      </c>
      <c r="T69" s="20" t="n">
        <v>17.21759455</v>
      </c>
    </row>
    <row r="70" spans="1:20">
      <c r="A70" s="15" t="s">
        <v>467</v>
      </c>
      <c r="B70" s="17" t="n">
        <v>6036</v>
      </c>
      <c r="C70" s="18">
        <f>(0.0/B70*100)</f>
        <v/>
      </c>
      <c r="D70" s="19" t="n">
        <v>6036</v>
      </c>
      <c r="E70" s="18" t="n">
        <v>491.73660972</v>
      </c>
      <c r="F70" s="20" t="n">
        <v>3.65147396</v>
      </c>
      <c r="G70" s="18" t="n">
        <v>498.66178947</v>
      </c>
      <c r="H70" s="20" t="n">
        <v>5.22760769</v>
      </c>
      <c r="I70" s="18" t="n">
        <v>505.05555634</v>
      </c>
      <c r="J70" s="20" t="n">
        <v>15.25436163</v>
      </c>
      <c r="K70" s="18" t="n">
        <v>477.78572367</v>
      </c>
      <c r="L70" s="20" t="n">
        <v>16.13237062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531.91036889</v>
      </c>
      <c r="F71" s="20" t="n">
        <v>2.27523262</v>
      </c>
      <c r="G71" s="18" t="n">
        <v>541.50206512</v>
      </c>
      <c r="H71" s="20" t="n">
        <v>2.43673315</v>
      </c>
      <c r="I71" s="18" t="n">
        <v>529.30954508</v>
      </c>
      <c r="J71" s="20" t="n">
        <v>3.28098115</v>
      </c>
      <c r="K71" s="18" t="n">
        <v>513.41867789</v>
      </c>
      <c r="L71" s="20" t="n">
        <v>12.40862694</v>
      </c>
      <c r="M71" s="18" t="s">
        <v>404</v>
      </c>
      <c r="N71" s="20" t="s">
        <v>404</v>
      </c>
      <c r="O71" s="18" t="s">
        <v>404</v>
      </c>
      <c r="P71" s="20" t="s">
        <v>404</v>
      </c>
      <c r="Q71" s="18" t="s">
        <v>404</v>
      </c>
      <c r="R71" s="20" t="s">
        <v>404</v>
      </c>
      <c r="S71" s="18" t="n">
        <v>506.22163052</v>
      </c>
      <c r="T71" s="20" t="n">
        <v>18.76146406</v>
      </c>
    </row>
    <row r="72" spans="1:20">
      <c r="A72" s="15" t="s">
        <v>469</v>
      </c>
      <c r="B72" s="17" t="n">
        <v>7708</v>
      </c>
      <c r="C72" s="18">
        <f>(0.0/B72*100)</f>
        <v/>
      </c>
      <c r="D72" s="19" t="n">
        <v>7708</v>
      </c>
      <c r="E72" s="18" t="n">
        <v>496.89342104</v>
      </c>
      <c r="F72" s="20" t="n">
        <v>4.35790851</v>
      </c>
      <c r="G72" s="18" t="n">
        <v>501.94856597</v>
      </c>
      <c r="H72" s="20" t="n">
        <v>7.33957085</v>
      </c>
      <c r="I72" s="18" t="n">
        <v>499.12226544</v>
      </c>
      <c r="J72" s="20" t="n">
        <v>11.24926426</v>
      </c>
      <c r="K72" s="18" t="n">
        <v>473.88235399</v>
      </c>
      <c r="L72" s="20" t="n">
        <v>8.39027216</v>
      </c>
      <c r="M72" s="18" t="s">
        <v>404</v>
      </c>
      <c r="N72" s="20" t="s">
        <v>404</v>
      </c>
      <c r="O72" s="18" t="s">
        <v>404</v>
      </c>
      <c r="P72" s="20" t="s">
        <v>404</v>
      </c>
      <c r="Q72" s="18" t="s">
        <v>404</v>
      </c>
      <c r="R72" s="20" t="s">
        <v>404</v>
      </c>
      <c r="S72" s="18" t="n">
        <v>520.2271680600001</v>
      </c>
      <c r="T72" s="20" t="n">
        <v>63.64883281</v>
      </c>
    </row>
    <row r="73" spans="1:20">
      <c r="A73" s="15" t="s">
        <v>470</v>
      </c>
      <c r="B73" s="17" t="n">
        <v>8249</v>
      </c>
      <c r="C73" s="18">
        <f>(0.0/B73*100)</f>
        <v/>
      </c>
      <c r="D73" s="19" t="n">
        <v>8249</v>
      </c>
      <c r="E73" s="18" t="n">
        <v>409.13615296</v>
      </c>
      <c r="F73" s="20" t="n">
        <v>3.82544796</v>
      </c>
      <c r="G73" s="18" t="n">
        <v>412.87418724</v>
      </c>
      <c r="H73" s="20" t="n">
        <v>9.71520742</v>
      </c>
      <c r="I73" s="18" t="n">
        <v>395.35474507</v>
      </c>
      <c r="J73" s="20" t="n">
        <v>22.78241705</v>
      </c>
      <c r="K73" s="18" t="n">
        <v>417.99775313</v>
      </c>
      <c r="L73" s="20" t="n">
        <v>18.04297732</v>
      </c>
      <c r="M73" s="18" t="s">
        <v>404</v>
      </c>
      <c r="N73" s="20" t="s">
        <v>404</v>
      </c>
      <c r="O73" s="18" t="s">
        <v>404</v>
      </c>
      <c r="P73" s="20" t="s">
        <v>404</v>
      </c>
      <c r="Q73" s="18" t="s">
        <v>404</v>
      </c>
      <c r="R73" s="20" t="s">
        <v>404</v>
      </c>
      <c r="S73" s="18" t="n">
        <v>353.69225556</v>
      </c>
      <c r="T73" s="20" t="n">
        <v>7.86115816</v>
      </c>
    </row>
    <row r="74" spans="1:20">
      <c r="A74" s="15" t="s">
        <v>471</v>
      </c>
      <c r="B74" s="17" t="n">
        <v>4692</v>
      </c>
      <c r="C74" s="18">
        <f>(484.0/B74*100)</f>
        <v/>
      </c>
      <c r="D74" s="19" t="n">
        <v>4208</v>
      </c>
      <c r="E74" s="18" t="n">
        <v>419.00571346</v>
      </c>
      <c r="F74" s="20" t="n">
        <v>2.34879773</v>
      </c>
      <c r="G74" s="18" t="n">
        <v>451.12095307</v>
      </c>
      <c r="H74" s="20" t="n">
        <v>3.72388308</v>
      </c>
      <c r="I74" s="18" t="n">
        <v>427.81286961</v>
      </c>
      <c r="J74" s="20" t="n">
        <v>3.61045504</v>
      </c>
      <c r="K74" s="18" t="n">
        <v>402.10872783</v>
      </c>
      <c r="L74" s="20" t="n">
        <v>4.36623239</v>
      </c>
      <c r="M74" s="18" t="s">
        <v>404</v>
      </c>
      <c r="N74" s="20" t="s">
        <v>404</v>
      </c>
      <c r="O74" s="18" t="s">
        <v>404</v>
      </c>
      <c r="P74" s="20" t="s">
        <v>404</v>
      </c>
      <c r="Q74" s="18" t="s">
        <v>404</v>
      </c>
      <c r="R74" s="20" t="s">
        <v>404</v>
      </c>
      <c r="S74" s="18" t="n">
        <v>450.7143635</v>
      </c>
      <c r="T74" s="20" t="n">
        <v>7.36903384</v>
      </c>
    </row>
    <row r="75" spans="1:20">
      <c r="A75" s="15" t="s">
        <v>472</v>
      </c>
      <c r="B75" s="17" t="n">
        <v>5375</v>
      </c>
      <c r="C75" s="18">
        <f>(483.0/B75*100)</f>
        <v/>
      </c>
      <c r="D75" s="19" t="n">
        <v>4892</v>
      </c>
      <c r="E75" s="18" t="n">
        <v>363.22191603</v>
      </c>
      <c r="F75" s="20" t="n">
        <v>5.73470815</v>
      </c>
      <c r="G75" s="18" t="n">
        <v>361.96755458</v>
      </c>
      <c r="H75" s="20" t="n">
        <v>12.32312998</v>
      </c>
      <c r="I75" s="18" t="n">
        <v>341.80381848</v>
      </c>
      <c r="J75" s="20" t="n">
        <v>14.31806422</v>
      </c>
      <c r="K75" s="18" t="n">
        <v>364.74728763</v>
      </c>
      <c r="L75" s="20" t="n">
        <v>9.801102139999999</v>
      </c>
      <c r="M75" s="18" t="s">
        <v>404</v>
      </c>
      <c r="N75" s="20" t="s">
        <v>404</v>
      </c>
      <c r="O75" s="18" t="s">
        <v>404</v>
      </c>
      <c r="P75" s="20" t="s">
        <v>404</v>
      </c>
      <c r="Q75" s="18" t="s">
        <v>404</v>
      </c>
      <c r="R75" s="20" t="s">
        <v>404</v>
      </c>
      <c r="S75" s="18" t="n">
        <v>383.65209364</v>
      </c>
      <c r="T75" s="20" t="n">
        <v>21.97783341</v>
      </c>
    </row>
    <row r="76" spans="1:20">
      <c r="A76" s="15" t="s">
        <v>473</v>
      </c>
      <c r="B76" s="17" t="n">
        <v>14167</v>
      </c>
      <c r="C76" s="18">
        <f>(1400.0/B76*100)</f>
        <v/>
      </c>
      <c r="D76" s="19" t="n">
        <v>12767</v>
      </c>
      <c r="E76" s="18" t="n">
        <v>419.13037905</v>
      </c>
      <c r="F76" s="20" t="n">
        <v>4.43100124</v>
      </c>
      <c r="G76" s="18" t="n">
        <v>459.60746357</v>
      </c>
      <c r="H76" s="20" t="n">
        <v>6.61514551</v>
      </c>
      <c r="I76" s="18" t="n">
        <v>456.83837016</v>
      </c>
      <c r="J76" s="20" t="n">
        <v>11.06226549</v>
      </c>
      <c r="K76" s="18" t="n">
        <v>445.07853376</v>
      </c>
      <c r="L76" s="20" t="n">
        <v>11.58983963</v>
      </c>
      <c r="M76" s="18" t="s">
        <v>404</v>
      </c>
      <c r="N76" s="20" t="s">
        <v>404</v>
      </c>
      <c r="O76" s="18" t="s">
        <v>404</v>
      </c>
      <c r="P76" s="20" t="s">
        <v>404</v>
      </c>
      <c r="Q76" s="18" t="s">
        <v>404</v>
      </c>
      <c r="R76" s="20" t="s">
        <v>404</v>
      </c>
      <c r="S76" s="18" t="n">
        <v>423.14960178</v>
      </c>
      <c r="T76" s="20" t="n">
        <v>8.5436721</v>
      </c>
    </row>
    <row r="77" spans="1:20">
      <c r="A77" s="15" t="s">
        <v>474</v>
      </c>
      <c r="B77" s="17" t="n">
        <v>6062</v>
      </c>
      <c r="C77" s="18">
        <f>(12.0/B77*100)</f>
        <v/>
      </c>
      <c r="D77" s="19" t="n">
        <v>6050</v>
      </c>
      <c r="E77" s="18" t="n">
        <v>423.73845614</v>
      </c>
      <c r="F77" s="20" t="n">
        <v>3.36883076</v>
      </c>
      <c r="G77" s="18" t="n">
        <v>477.42328761</v>
      </c>
      <c r="H77" s="20" t="n">
        <v>9.74837481</v>
      </c>
      <c r="I77" s="18" t="n">
        <v>447.45647617</v>
      </c>
      <c r="J77" s="20" t="n">
        <v>6.90100464</v>
      </c>
      <c r="K77" s="18" t="n">
        <v>433.00485295</v>
      </c>
      <c r="L77" s="20" t="n">
        <v>14.29417206</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492.87385923</v>
      </c>
      <c r="F78" s="20" t="n">
        <v>3.96046785</v>
      </c>
      <c r="G78" s="18" t="n">
        <v>476.46243254</v>
      </c>
      <c r="H78" s="20" t="n">
        <v>9.773152319999999</v>
      </c>
      <c r="I78" s="18" t="n">
        <v>432.87002731</v>
      </c>
      <c r="J78" s="20" t="n">
        <v>16.18291383</v>
      </c>
      <c r="K78" s="18" t="s">
        <v>404</v>
      </c>
      <c r="L78" s="20" t="s">
        <v>404</v>
      </c>
      <c r="M78" s="18" t="s">
        <v>404</v>
      </c>
      <c r="N78" s="20" t="s">
        <v>404</v>
      </c>
      <c r="O78" s="18" t="s">
        <v>404</v>
      </c>
      <c r="P78" s="20" t="s">
        <v>404</v>
      </c>
      <c r="Q78" s="18" t="s">
        <v>404</v>
      </c>
      <c r="R78" s="20" t="s">
        <v>404</v>
      </c>
      <c r="S78" s="18" t="n">
        <v>452.64902127</v>
      </c>
      <c r="T78" s="20" t="n">
        <v>7.97697471</v>
      </c>
    </row>
    <row customHeight="1" ht="25" r="79" spans="1:20">
      <c r="A79" s="15" t="s">
        <v>476</v>
      </c>
      <c r="B79" s="17" t="n">
        <v>1657</v>
      </c>
      <c r="C79" s="18">
        <f>(21.0/B79*100)</f>
        <v/>
      </c>
      <c r="D79" s="19" t="n">
        <v>1636</v>
      </c>
      <c r="E79" s="18" t="n">
        <v>464.20079552</v>
      </c>
      <c r="F79" s="20" t="n">
        <v>11.84896423</v>
      </c>
      <c r="G79" s="18" t="n">
        <v>478.55260859</v>
      </c>
      <c r="H79" s="20" t="n">
        <v>11.79499639</v>
      </c>
      <c r="I79" s="18" t="n">
        <v>485.2187555</v>
      </c>
      <c r="J79" s="20" t="n">
        <v>27.45787049</v>
      </c>
      <c r="K79" s="18" t="n">
        <v>505.21611782</v>
      </c>
      <c r="L79" s="20" t="n">
        <v>20.74096469</v>
      </c>
      <c r="M79" s="18" t="s">
        <v>404</v>
      </c>
      <c r="N79" s="20" t="s">
        <v>404</v>
      </c>
      <c r="O79" s="18" t="s">
        <v>404</v>
      </c>
      <c r="P79" s="20" t="s">
        <v>404</v>
      </c>
      <c r="Q79" s="18" t="s">
        <v>404</v>
      </c>
      <c r="R79" s="20" t="s">
        <v>404</v>
      </c>
      <c r="S79" s="18" t="n">
        <v>477.01540934</v>
      </c>
      <c r="T79" s="20" t="n">
        <v>47.32349333</v>
      </c>
    </row>
    <row r="80" spans="1:20">
      <c r="A80" s="15" t="s">
        <v>477</v>
      </c>
      <c r="B80" s="17" t="n">
        <v>7841</v>
      </c>
      <c r="C80" s="18">
        <f>(0.0/B80*100)</f>
        <v/>
      </c>
      <c r="D80" s="19" t="n">
        <v>7841</v>
      </c>
      <c r="E80" s="18" t="n">
        <v>424.13924539</v>
      </c>
      <c r="F80" s="20" t="n">
        <v>4.60329996</v>
      </c>
      <c r="G80" s="18" t="n">
        <v>431.17396326</v>
      </c>
      <c r="H80" s="20" t="n">
        <v>6.79470539</v>
      </c>
      <c r="I80" s="18" t="n">
        <v>441.95107824</v>
      </c>
      <c r="J80" s="20" t="n">
        <v>24.12674496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428.17619956</v>
      </c>
      <c r="F81" s="20" t="n">
        <v>3.82598442</v>
      </c>
      <c r="G81" s="18" t="n">
        <v>444.78372491</v>
      </c>
      <c r="H81" s="20" t="n">
        <v>13.43549132</v>
      </c>
      <c r="I81" s="18" t="n">
        <v>446.35699538</v>
      </c>
      <c r="J81" s="20" t="n">
        <v>17.29437071</v>
      </c>
      <c r="K81" s="18" t="n">
        <v>505.675185</v>
      </c>
      <c r="L81" s="20" t="n">
        <v>7.77493105</v>
      </c>
      <c r="M81" s="18" t="s">
        <v>404</v>
      </c>
      <c r="N81" s="20" t="s">
        <v>404</v>
      </c>
      <c r="O81" s="18" t="s">
        <v>404</v>
      </c>
      <c r="P81" s="20" t="s">
        <v>404</v>
      </c>
      <c r="Q81" s="18" t="s">
        <v>404</v>
      </c>
      <c r="R81" s="20" t="s">
        <v>404</v>
      </c>
      <c r="S81" s="18" t="n">
        <v>495.99471191</v>
      </c>
      <c r="T81" s="20" t="n">
        <v>5.03511592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496.90290096</v>
      </c>
      <c r="F7" s="20" t="n">
        <v>2.87961538</v>
      </c>
      <c r="G7" s="18" t="n">
        <v>519.48200382</v>
      </c>
      <c r="H7" s="20" t="n">
        <v>5.21487814</v>
      </c>
      <c r="I7" s="18" t="n">
        <v>506.09732565</v>
      </c>
      <c r="J7" s="20" t="n">
        <v>5.00117778</v>
      </c>
      <c r="K7" s="18" t="s">
        <v>404</v>
      </c>
      <c r="L7" s="20" t="s">
        <v>404</v>
      </c>
      <c r="M7" s="18" t="s">
        <v>404</v>
      </c>
      <c r="N7" s="20" t="s">
        <v>404</v>
      </c>
      <c r="O7" s="18" t="s">
        <v>404</v>
      </c>
      <c r="P7" s="20" t="s">
        <v>404</v>
      </c>
      <c r="Q7" s="18" t="n">
        <v>489.40459628</v>
      </c>
      <c r="R7" s="20" t="n">
        <v>17.56938271</v>
      </c>
    </row>
    <row r="8" spans="1:18">
      <c r="A8" s="15" t="s">
        <v>405</v>
      </c>
      <c r="B8" s="17" t="n">
        <v>7007</v>
      </c>
      <c r="C8" s="18">
        <f>(0.0/B8*100)</f>
        <v/>
      </c>
      <c r="D8" s="19" t="n">
        <v>7007</v>
      </c>
      <c r="E8" s="18" t="n">
        <v>480.25918118</v>
      </c>
      <c r="F8" s="20" t="n">
        <v>16.82945435</v>
      </c>
      <c r="G8" s="18" t="n">
        <v>476.21114442</v>
      </c>
      <c r="H8" s="20" t="n">
        <v>9.33152334</v>
      </c>
      <c r="I8" s="18" t="n">
        <v>490.32173741</v>
      </c>
      <c r="J8" s="20" t="n">
        <v>4.32271756</v>
      </c>
      <c r="K8" s="18" t="s">
        <v>404</v>
      </c>
      <c r="L8" s="20" t="s">
        <v>404</v>
      </c>
      <c r="M8" s="18" t="s">
        <v>404</v>
      </c>
      <c r="N8" s="20" t="s">
        <v>404</v>
      </c>
      <c r="O8" s="18" t="s">
        <v>404</v>
      </c>
      <c r="P8" s="20" t="s">
        <v>404</v>
      </c>
      <c r="Q8" s="18" t="n">
        <v>437.50847994</v>
      </c>
      <c r="R8" s="20" t="n">
        <v>21.44324574</v>
      </c>
    </row>
    <row r="9" spans="1:18">
      <c r="A9" s="15" t="s">
        <v>406</v>
      </c>
      <c r="B9" s="17" t="n">
        <v>9651</v>
      </c>
      <c r="C9" s="18">
        <f>(200.0/B9*100)</f>
        <v/>
      </c>
      <c r="D9" s="19" t="n">
        <v>9451</v>
      </c>
      <c r="E9" s="18" t="n">
        <v>503.06945474</v>
      </c>
      <c r="F9" s="20" t="n">
        <v>4.84838488</v>
      </c>
      <c r="G9" s="18" t="n">
        <v>505.63155184</v>
      </c>
      <c r="H9" s="20" t="n">
        <v>7.05428481</v>
      </c>
      <c r="I9" s="18" t="n">
        <v>499.33996156</v>
      </c>
      <c r="J9" s="20" t="n">
        <v>11.27528078</v>
      </c>
      <c r="K9" s="18" t="s">
        <v>404</v>
      </c>
      <c r="L9" s="20" t="s">
        <v>404</v>
      </c>
      <c r="M9" s="18" t="s">
        <v>404</v>
      </c>
      <c r="N9" s="20" t="s">
        <v>404</v>
      </c>
      <c r="O9" s="18" t="s">
        <v>404</v>
      </c>
      <c r="P9" s="20" t="s">
        <v>404</v>
      </c>
      <c r="Q9" s="18" t="n">
        <v>468.87809915</v>
      </c>
      <c r="R9" s="20" t="n">
        <v>9.970488400000001</v>
      </c>
    </row>
    <row r="10" spans="1:18">
      <c r="A10" s="15" t="s">
        <v>407</v>
      </c>
      <c r="B10" s="17" t="n">
        <v>20058</v>
      </c>
      <c r="C10" s="18">
        <f>(3112.0/B10*100)</f>
        <v/>
      </c>
      <c r="D10" s="19" t="n">
        <v>16946</v>
      </c>
      <c r="E10" s="18" t="n">
        <v>528.06112956</v>
      </c>
      <c r="F10" s="20" t="n">
        <v>5.22079751</v>
      </c>
      <c r="G10" s="18" t="n">
        <v>529.49151294</v>
      </c>
      <c r="H10" s="20" t="n">
        <v>4.0485904</v>
      </c>
      <c r="I10" s="18" t="n">
        <v>525.77368405</v>
      </c>
      <c r="J10" s="20" t="n">
        <v>3.97454062</v>
      </c>
      <c r="K10" s="18" t="s">
        <v>404</v>
      </c>
      <c r="L10" s="20" t="s">
        <v>404</v>
      </c>
      <c r="M10" s="18" t="s">
        <v>404</v>
      </c>
      <c r="N10" s="20" t="s">
        <v>404</v>
      </c>
      <c r="O10" s="18" t="s">
        <v>404</v>
      </c>
      <c r="P10" s="20" t="s">
        <v>404</v>
      </c>
      <c r="Q10" s="18" t="n">
        <v>526.72662981</v>
      </c>
      <c r="R10" s="20" t="n">
        <v>22.7266199</v>
      </c>
    </row>
    <row r="11" spans="1:18">
      <c r="A11" s="15" t="s">
        <v>408</v>
      </c>
      <c r="B11" s="17" t="n">
        <v>7053</v>
      </c>
      <c r="C11" s="18">
        <f>(212.0/B11*100)</f>
        <v/>
      </c>
      <c r="D11" s="19" t="n">
        <v>6841</v>
      </c>
      <c r="E11" s="18" t="n">
        <v>452.84423874</v>
      </c>
      <c r="F11" s="20" t="n">
        <v>4.76513348</v>
      </c>
      <c r="G11" s="18" t="n">
        <v>485.72877687</v>
      </c>
      <c r="H11" s="20" t="n">
        <v>8.75083207</v>
      </c>
      <c r="I11" s="18" t="n">
        <v>448.69216493</v>
      </c>
      <c r="J11" s="20" t="n">
        <v>6.96424717</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488.42894318</v>
      </c>
      <c r="F12" s="20" t="n">
        <v>6.60730151</v>
      </c>
      <c r="G12" s="18" t="n">
        <v>489.70095271</v>
      </c>
      <c r="H12" s="20" t="n">
        <v>6.44156479</v>
      </c>
      <c r="I12" s="18" t="n">
        <v>485.27113038</v>
      </c>
      <c r="J12" s="20" t="n">
        <v>5.78457894</v>
      </c>
      <c r="K12" s="18" t="s">
        <v>404</v>
      </c>
      <c r="L12" s="20" t="s">
        <v>404</v>
      </c>
      <c r="M12" s="18" t="s">
        <v>404</v>
      </c>
      <c r="N12" s="20" t="s">
        <v>404</v>
      </c>
      <c r="O12" s="18" t="s">
        <v>404</v>
      </c>
      <c r="P12" s="20" t="s">
        <v>404</v>
      </c>
      <c r="Q12" s="18" t="n">
        <v>472.80295227</v>
      </c>
      <c r="R12" s="20" t="n">
        <v>24.68881683</v>
      </c>
    </row>
    <row r="13" spans="1:18">
      <c r="A13" s="15" t="s">
        <v>410</v>
      </c>
      <c r="B13" s="17" t="n">
        <v>7161</v>
      </c>
      <c r="C13" s="18">
        <f>(1175.0/B13*100)</f>
        <v/>
      </c>
      <c r="D13" s="19" t="n">
        <v>5986</v>
      </c>
      <c r="E13" s="18" t="n">
        <v>494.56397563</v>
      </c>
      <c r="F13" s="20" t="n">
        <v>5.81959315</v>
      </c>
      <c r="G13" s="18" t="n">
        <v>505.04723562</v>
      </c>
      <c r="H13" s="20" t="n">
        <v>3.92495197</v>
      </c>
      <c r="I13" s="18" t="n">
        <v>496.4264651</v>
      </c>
      <c r="J13" s="20" t="n">
        <v>4.98322903</v>
      </c>
      <c r="K13" s="18" t="s">
        <v>404</v>
      </c>
      <c r="L13" s="20" t="s">
        <v>404</v>
      </c>
      <c r="M13" s="18" t="s">
        <v>404</v>
      </c>
      <c r="N13" s="20" t="s">
        <v>404</v>
      </c>
      <c r="O13" s="18" t="s">
        <v>404</v>
      </c>
      <c r="P13" s="20" t="s">
        <v>404</v>
      </c>
      <c r="Q13" s="18" t="n">
        <v>540.95244066</v>
      </c>
      <c r="R13" s="20" t="n">
        <v>12.4936951</v>
      </c>
    </row>
    <row r="14" spans="1:18">
      <c r="A14" s="15" t="s">
        <v>411</v>
      </c>
      <c r="B14" s="17" t="n">
        <v>5587</v>
      </c>
      <c r="C14" s="18">
        <f>(0.0/B14*100)</f>
        <v/>
      </c>
      <c r="D14" s="19" t="n">
        <v>5587</v>
      </c>
      <c r="E14" s="18" t="n">
        <v>519.08053798</v>
      </c>
      <c r="F14" s="20" t="n">
        <v>4.19717447</v>
      </c>
      <c r="G14" s="18" t="n">
        <v>520.84053213</v>
      </c>
      <c r="H14" s="20" t="n">
        <v>3.06409102</v>
      </c>
      <c r="I14" s="18" t="n">
        <v>516.50761773</v>
      </c>
      <c r="J14" s="20" t="n">
        <v>6.76417235</v>
      </c>
      <c r="K14" s="18" t="s">
        <v>404</v>
      </c>
      <c r="L14" s="20" t="s">
        <v>404</v>
      </c>
      <c r="M14" s="18" t="s">
        <v>404</v>
      </c>
      <c r="N14" s="20" t="s">
        <v>404</v>
      </c>
      <c r="O14" s="18" t="s">
        <v>404</v>
      </c>
      <c r="P14" s="20" t="s">
        <v>404</v>
      </c>
      <c r="Q14" s="18" t="n">
        <v>490.34507469</v>
      </c>
      <c r="R14" s="20" t="n">
        <v>16.15514856</v>
      </c>
    </row>
    <row r="15" spans="1:18">
      <c r="A15" s="15" t="s">
        <v>412</v>
      </c>
      <c r="B15" s="17" t="n">
        <v>5882</v>
      </c>
      <c r="C15" s="18">
        <f>(0.0/B15*100)</f>
        <v/>
      </c>
      <c r="D15" s="19" t="n">
        <v>5882</v>
      </c>
      <c r="E15" s="18" t="n">
        <v>522.53566415</v>
      </c>
      <c r="F15" s="20" t="n">
        <v>5.47011671</v>
      </c>
      <c r="G15" s="18" t="n">
        <v>526.88652182</v>
      </c>
      <c r="H15" s="20" t="n">
        <v>4.99465636</v>
      </c>
      <c r="I15" s="18" t="n">
        <v>528.06477233</v>
      </c>
      <c r="J15" s="20" t="n">
        <v>4.16661897</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480.39527177</v>
      </c>
      <c r="F16" s="20" t="n">
        <v>8.439421490000001</v>
      </c>
      <c r="G16" s="18" t="n">
        <v>503.37444144</v>
      </c>
      <c r="H16" s="20" t="n">
        <v>13.53824836</v>
      </c>
      <c r="I16" s="18" t="n">
        <v>513.28853994</v>
      </c>
      <c r="J16" s="20" t="n">
        <v>5.93832961</v>
      </c>
      <c r="K16" s="18" t="s">
        <v>404</v>
      </c>
      <c r="L16" s="20" t="s">
        <v>404</v>
      </c>
      <c r="M16" s="18" t="s">
        <v>404</v>
      </c>
      <c r="N16" s="20" t="s">
        <v>404</v>
      </c>
      <c r="O16" s="18" t="s">
        <v>404</v>
      </c>
      <c r="P16" s="20" t="s">
        <v>404</v>
      </c>
      <c r="Q16" s="18" t="n">
        <v>587.69072049</v>
      </c>
      <c r="R16" s="20" t="n">
        <v>18.39080056</v>
      </c>
    </row>
    <row r="17" spans="1:18">
      <c r="A17" s="15" t="s">
        <v>414</v>
      </c>
      <c r="B17" s="17" t="n">
        <v>6504</v>
      </c>
      <c r="C17" s="18">
        <f>(1325.0/B17*100)</f>
        <v/>
      </c>
      <c r="D17" s="19" t="n">
        <v>5179</v>
      </c>
      <c r="E17" s="18" t="n">
        <v>521.27979208</v>
      </c>
      <c r="F17" s="20" t="n">
        <v>7.81564403</v>
      </c>
      <c r="G17" s="18" t="n">
        <v>501.7178297</v>
      </c>
      <c r="H17" s="20" t="n">
        <v>7.80225806</v>
      </c>
      <c r="I17" s="18" t="n">
        <v>506.7919296</v>
      </c>
      <c r="J17" s="20" t="n">
        <v>7.78628897</v>
      </c>
      <c r="K17" s="18" t="s">
        <v>404</v>
      </c>
      <c r="L17" s="20" t="s">
        <v>404</v>
      </c>
      <c r="M17" s="18" t="s">
        <v>404</v>
      </c>
      <c r="N17" s="20" t="s">
        <v>404</v>
      </c>
      <c r="O17" s="18" t="s">
        <v>404</v>
      </c>
      <c r="P17" s="20" t="s">
        <v>404</v>
      </c>
      <c r="Q17" s="18" t="n">
        <v>540.5556923</v>
      </c>
      <c r="R17" s="20" t="n">
        <v>16.13614773</v>
      </c>
    </row>
    <row r="18" spans="1:18">
      <c r="A18" s="15" t="s">
        <v>415</v>
      </c>
      <c r="B18" s="17" t="n">
        <v>5532</v>
      </c>
      <c r="C18" s="18">
        <f>(0.0/B18*100)</f>
        <v/>
      </c>
      <c r="D18" s="19" t="n">
        <v>5532</v>
      </c>
      <c r="E18" s="18" t="n">
        <v>458.08261624</v>
      </c>
      <c r="F18" s="20" t="n">
        <v>32.43532766</v>
      </c>
      <c r="G18" s="18" t="n">
        <v>475.98130737</v>
      </c>
      <c r="H18" s="20" t="n">
        <v>12.80057514</v>
      </c>
      <c r="I18" s="18" t="n">
        <v>466.10949879</v>
      </c>
      <c r="J18" s="20" t="n">
        <v>5.2180253</v>
      </c>
      <c r="K18" s="18" t="s">
        <v>404</v>
      </c>
      <c r="L18" s="20" t="s">
        <v>404</v>
      </c>
      <c r="M18" s="18" t="s">
        <v>404</v>
      </c>
      <c r="N18" s="20" t="s">
        <v>404</v>
      </c>
      <c r="O18" s="18" t="s">
        <v>404</v>
      </c>
      <c r="P18" s="20" t="s">
        <v>404</v>
      </c>
      <c r="Q18" s="18" t="n">
        <v>471.75099172</v>
      </c>
      <c r="R18" s="20" t="n">
        <v>52.07213222</v>
      </c>
    </row>
    <row r="19" spans="1:18">
      <c r="A19" s="15" t="s">
        <v>416</v>
      </c>
      <c r="B19" s="17" t="n">
        <v>5658</v>
      </c>
      <c r="C19" s="18">
        <f>(327.0/B19*100)</f>
        <v/>
      </c>
      <c r="D19" s="19" t="n">
        <v>5331</v>
      </c>
      <c r="E19" s="18" t="n">
        <v>447.52022727</v>
      </c>
      <c r="F19" s="20" t="n">
        <v>7.99150887</v>
      </c>
      <c r="G19" s="18" t="n">
        <v>491.5547072</v>
      </c>
      <c r="H19" s="20" t="n">
        <v>5.77989784</v>
      </c>
      <c r="I19" s="18" t="n">
        <v>453.88486738</v>
      </c>
      <c r="J19" s="20" t="n">
        <v>8.730478550000001</v>
      </c>
      <c r="K19" s="18" t="s">
        <v>404</v>
      </c>
      <c r="L19" s="20" t="s">
        <v>404</v>
      </c>
      <c r="M19" s="18" t="s">
        <v>404</v>
      </c>
      <c r="N19" s="20" t="s">
        <v>404</v>
      </c>
      <c r="O19" s="18" t="s">
        <v>404</v>
      </c>
      <c r="P19" s="20" t="s">
        <v>404</v>
      </c>
      <c r="Q19" s="18" t="n">
        <v>438.13693635</v>
      </c>
      <c r="R19" s="20" t="n">
        <v>53.5167014</v>
      </c>
    </row>
    <row r="20" spans="1:18">
      <c r="A20" s="15" t="s">
        <v>417</v>
      </c>
      <c r="B20" s="17" t="n">
        <v>3371</v>
      </c>
      <c r="C20" s="18">
        <f>(24.0/B20*100)</f>
        <v/>
      </c>
      <c r="D20" s="19" t="n">
        <v>3347</v>
      </c>
      <c r="E20" s="18" t="n">
        <v>480.2630047</v>
      </c>
      <c r="F20" s="20" t="n">
        <v>2.72917488</v>
      </c>
      <c r="G20" s="18" t="n">
        <v>482.61330922</v>
      </c>
      <c r="H20" s="20" t="n">
        <v>3.73967705</v>
      </c>
      <c r="I20" s="18" t="n">
        <v>478.29123576</v>
      </c>
      <c r="J20" s="20" t="n">
        <v>6.07977029</v>
      </c>
      <c r="K20" s="18" t="s">
        <v>404</v>
      </c>
      <c r="L20" s="20" t="s">
        <v>404</v>
      </c>
      <c r="M20" s="18" t="s">
        <v>404</v>
      </c>
      <c r="N20" s="20" t="s">
        <v>404</v>
      </c>
      <c r="O20" s="18" t="s">
        <v>404</v>
      </c>
      <c r="P20" s="20" t="s">
        <v>404</v>
      </c>
      <c r="Q20" s="18" t="n">
        <v>486.05532443</v>
      </c>
      <c r="R20" s="20" t="n">
        <v>6.48021758</v>
      </c>
    </row>
    <row r="21" spans="1:18">
      <c r="A21" s="15" t="s">
        <v>418</v>
      </c>
      <c r="B21" s="17" t="n">
        <v>5741</v>
      </c>
      <c r="C21" s="18">
        <f>(0.0/B21*100)</f>
        <v/>
      </c>
      <c r="D21" s="19" t="n">
        <v>5741</v>
      </c>
      <c r="E21" s="18" t="n">
        <v>521.16877775</v>
      </c>
      <c r="F21" s="20" t="n">
        <v>2.93879666</v>
      </c>
      <c r="G21" s="18" t="n">
        <v>515.5336117000001</v>
      </c>
      <c r="H21" s="20" t="n">
        <v>7.43235813</v>
      </c>
      <c r="I21" s="18" t="n">
        <v>525.36086217</v>
      </c>
      <c r="J21" s="20" t="n">
        <v>7.35471333</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467.13632416</v>
      </c>
      <c r="F22" s="20" t="n">
        <v>5.57086805</v>
      </c>
      <c r="G22" s="18" t="n">
        <v>509.45151101</v>
      </c>
      <c r="H22" s="20" t="n">
        <v>9.859200660000001</v>
      </c>
      <c r="I22" s="18" t="n">
        <v>472.02909248</v>
      </c>
      <c r="J22" s="20" t="n">
        <v>17.32358974</v>
      </c>
      <c r="K22" s="18" t="s">
        <v>404</v>
      </c>
      <c r="L22" s="20" t="s">
        <v>404</v>
      </c>
      <c r="M22" s="18" t="s">
        <v>404</v>
      </c>
      <c r="N22" s="20" t="s">
        <v>404</v>
      </c>
      <c r="O22" s="18" t="s">
        <v>404</v>
      </c>
      <c r="P22" s="20" t="s">
        <v>404</v>
      </c>
      <c r="Q22" s="18" t="n">
        <v>467.8526624</v>
      </c>
      <c r="R22" s="20" t="n">
        <v>25.26912849</v>
      </c>
    </row>
    <row r="23" spans="1:18">
      <c r="A23" s="15" t="s">
        <v>420</v>
      </c>
      <c r="B23" s="17" t="n">
        <v>11583</v>
      </c>
      <c r="C23" s="18">
        <f>(3194.0/B23*100)</f>
        <v/>
      </c>
      <c r="D23" s="19" t="n">
        <v>8389</v>
      </c>
      <c r="E23" s="18" t="n">
        <v>484.86350176</v>
      </c>
      <c r="F23" s="20" t="n">
        <v>8.238807250000001</v>
      </c>
      <c r="G23" s="18" t="n">
        <v>500.44753021</v>
      </c>
      <c r="H23" s="20" t="n">
        <v>14.21511724</v>
      </c>
      <c r="I23" s="18" t="n">
        <v>488.53032005</v>
      </c>
      <c r="J23" s="20" t="n">
        <v>4.87422795</v>
      </c>
      <c r="K23" s="18" t="s">
        <v>404</v>
      </c>
      <c r="L23" s="20" t="s">
        <v>404</v>
      </c>
      <c r="M23" s="18" t="s">
        <v>404</v>
      </c>
      <c r="N23" s="20" t="s">
        <v>404</v>
      </c>
      <c r="O23" s="18" t="s">
        <v>404</v>
      </c>
      <c r="P23" s="20" t="s">
        <v>404</v>
      </c>
      <c r="Q23" s="18" t="n">
        <v>456.23642973</v>
      </c>
      <c r="R23" s="20" t="n">
        <v>38.07723053</v>
      </c>
    </row>
    <row r="24" spans="1:18">
      <c r="A24" s="15" t="s">
        <v>421</v>
      </c>
      <c r="B24" s="17" t="n">
        <v>6647</v>
      </c>
      <c r="C24" s="18">
        <f>(0.0/B24*100)</f>
        <v/>
      </c>
      <c r="D24" s="19" t="n">
        <v>6647</v>
      </c>
      <c r="E24" s="18" t="n">
        <v>520.67467032</v>
      </c>
      <c r="F24" s="20" t="n">
        <v>10.62772512</v>
      </c>
      <c r="G24" s="18" t="n">
        <v>513.44125881</v>
      </c>
      <c r="H24" s="20" t="n">
        <v>4.86486875</v>
      </c>
      <c r="I24" s="18" t="n">
        <v>518.53162888</v>
      </c>
      <c r="J24" s="20" t="n">
        <v>8.765959349999999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515.00721072</v>
      </c>
      <c r="F25" s="20" t="n">
        <v>5.91916095</v>
      </c>
      <c r="G25" s="18" t="n">
        <v>522.0094343</v>
      </c>
      <c r="H25" s="20" t="n">
        <v>6.28438537</v>
      </c>
      <c r="I25" s="18" t="n">
        <v>516.24623647</v>
      </c>
      <c r="J25" s="20" t="n">
        <v>8.362688869999999</v>
      </c>
      <c r="K25" s="18" t="s">
        <v>404</v>
      </c>
      <c r="L25" s="20" t="s">
        <v>404</v>
      </c>
      <c r="M25" s="18" t="s">
        <v>404</v>
      </c>
      <c r="N25" s="20" t="s">
        <v>404</v>
      </c>
      <c r="O25" s="18" t="s">
        <v>404</v>
      </c>
      <c r="P25" s="20" t="s">
        <v>404</v>
      </c>
      <c r="Q25" s="18" t="n">
        <v>443.61538333</v>
      </c>
      <c r="R25" s="20" t="n">
        <v>8.140604529999999</v>
      </c>
    </row>
    <row r="26" spans="1:18">
      <c r="A26" s="15" t="s">
        <v>423</v>
      </c>
      <c r="B26" s="17" t="n">
        <v>4869</v>
      </c>
      <c r="C26" s="18">
        <f>(11.0/B26*100)</f>
        <v/>
      </c>
      <c r="D26" s="19" t="n">
        <v>4858</v>
      </c>
      <c r="E26" s="18" t="n">
        <v>481.30865191</v>
      </c>
      <c r="F26" s="20" t="n">
        <v>3.86067159</v>
      </c>
      <c r="G26" s="18" t="n">
        <v>490.72289102</v>
      </c>
      <c r="H26" s="20" t="n">
        <v>2.29546035</v>
      </c>
      <c r="I26" s="18" t="n">
        <v>487.0948219</v>
      </c>
      <c r="J26" s="20" t="n">
        <v>6.81294075</v>
      </c>
      <c r="K26" s="18" t="s">
        <v>404</v>
      </c>
      <c r="L26" s="20" t="s">
        <v>404</v>
      </c>
      <c r="M26" s="18" t="s">
        <v>404</v>
      </c>
      <c r="N26" s="20" t="s">
        <v>404</v>
      </c>
      <c r="O26" s="18" t="s">
        <v>404</v>
      </c>
      <c r="P26" s="20" t="s">
        <v>404</v>
      </c>
      <c r="Q26" s="18" t="n">
        <v>465.5272687</v>
      </c>
      <c r="R26" s="20" t="n">
        <v>9.198494050000001</v>
      </c>
    </row>
    <row r="27" spans="1:18">
      <c r="A27" s="15" t="s">
        <v>424</v>
      </c>
      <c r="B27" s="17" t="n">
        <v>5299</v>
      </c>
      <c r="C27" s="18">
        <f>(0.0/B27*100)</f>
        <v/>
      </c>
      <c r="D27" s="19" t="n">
        <v>5299</v>
      </c>
      <c r="E27" s="18" t="n">
        <v>491.34174309</v>
      </c>
      <c r="F27" s="20" t="n">
        <v>2.80266028</v>
      </c>
      <c r="G27" s="18" t="n">
        <v>477.17716147</v>
      </c>
      <c r="H27" s="20" t="n">
        <v>2.01051949</v>
      </c>
      <c r="I27" s="18" t="n">
        <v>489.63274756</v>
      </c>
      <c r="J27" s="20" t="n">
        <v>4.56658424</v>
      </c>
      <c r="K27" s="18" t="s">
        <v>404</v>
      </c>
      <c r="L27" s="20" t="s">
        <v>404</v>
      </c>
      <c r="M27" s="18" t="s">
        <v>404</v>
      </c>
      <c r="N27" s="20" t="s">
        <v>404</v>
      </c>
      <c r="O27" s="18" t="s">
        <v>404</v>
      </c>
      <c r="P27" s="20" t="s">
        <v>404</v>
      </c>
      <c r="Q27" s="18" t="n">
        <v>473.02339012</v>
      </c>
      <c r="R27" s="20" t="n">
        <v>4.46577753</v>
      </c>
    </row>
    <row r="28" spans="1:18">
      <c r="A28" s="15" t="s">
        <v>425</v>
      </c>
      <c r="B28" s="17" t="n">
        <v>7568</v>
      </c>
      <c r="C28" s="18">
        <f>(0.0/B28*100)</f>
        <v/>
      </c>
      <c r="D28" s="19" t="n">
        <v>7568</v>
      </c>
      <c r="E28" s="18" t="n">
        <v>419.85089429</v>
      </c>
      <c r="F28" s="20" t="n">
        <v>4.3916243</v>
      </c>
      <c r="G28" s="18" t="n">
        <v>439.23647865</v>
      </c>
      <c r="H28" s="20" t="n">
        <v>6.31189649</v>
      </c>
      <c r="I28" s="18" t="n">
        <v>418.49722429</v>
      </c>
      <c r="J28" s="20" t="n">
        <v>5.37827884</v>
      </c>
      <c r="K28" s="18" t="s">
        <v>404</v>
      </c>
      <c r="L28" s="20" t="s">
        <v>404</v>
      </c>
      <c r="M28" s="18" t="s">
        <v>404</v>
      </c>
      <c r="N28" s="20" t="s">
        <v>404</v>
      </c>
      <c r="O28" s="18" t="s">
        <v>404</v>
      </c>
      <c r="P28" s="20" t="s">
        <v>404</v>
      </c>
      <c r="Q28" s="18" t="n">
        <v>364.04477464</v>
      </c>
      <c r="R28" s="20" t="n">
        <v>18.41771437</v>
      </c>
    </row>
    <row r="29" spans="1:18">
      <c r="A29" s="15" t="s">
        <v>426</v>
      </c>
      <c r="B29" s="17" t="n">
        <v>5385</v>
      </c>
      <c r="C29" s="18">
        <f>(1123.0/B29*100)</f>
        <v/>
      </c>
      <c r="D29" s="19" t="n">
        <v>4262</v>
      </c>
      <c r="E29" s="18" t="n">
        <v>501.24185537</v>
      </c>
      <c r="F29" s="20" t="n">
        <v>9.31234691</v>
      </c>
      <c r="G29" s="18" t="n">
        <v>498.64710017</v>
      </c>
      <c r="H29" s="20" t="n">
        <v>17.29005877</v>
      </c>
      <c r="I29" s="18" t="n">
        <v>502.28210838</v>
      </c>
      <c r="J29" s="20" t="n">
        <v>9.59896155</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504.47812255</v>
      </c>
      <c r="F30" s="20" t="n">
        <v>3.92186326</v>
      </c>
      <c r="G30" s="18" t="n">
        <v>524.28886417</v>
      </c>
      <c r="H30" s="20" t="n">
        <v>6.87059134</v>
      </c>
      <c r="I30" s="18" t="n">
        <v>482.95884374</v>
      </c>
      <c r="J30" s="20" t="n">
        <v>27.41980847</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510.25536067</v>
      </c>
      <c r="F31" s="20" t="n">
        <v>4.01618961</v>
      </c>
      <c r="G31" s="18" t="n">
        <v>522.84002858</v>
      </c>
      <c r="H31" s="20" t="n">
        <v>7.92194589</v>
      </c>
      <c r="I31" s="18" t="n">
        <v>514.4846023699999</v>
      </c>
      <c r="J31" s="20" t="n">
        <v>4.35582223</v>
      </c>
      <c r="K31" s="18" t="s">
        <v>404</v>
      </c>
      <c r="L31" s="20" t="s">
        <v>404</v>
      </c>
      <c r="M31" s="18" t="s">
        <v>404</v>
      </c>
      <c r="N31" s="20" t="s">
        <v>404</v>
      </c>
      <c r="O31" s="18" t="s">
        <v>404</v>
      </c>
      <c r="P31" s="20" t="s">
        <v>404</v>
      </c>
      <c r="Q31" s="18" t="n">
        <v>486.96210778</v>
      </c>
      <c r="R31" s="20" t="n">
        <v>15.4704271</v>
      </c>
    </row>
    <row r="32" spans="1:18">
      <c r="A32" s="15" t="s">
        <v>429</v>
      </c>
      <c r="B32" s="17" t="n">
        <v>4478</v>
      </c>
      <c r="C32" s="18">
        <f>(0.0/B32*100)</f>
        <v/>
      </c>
      <c r="D32" s="19" t="n">
        <v>4478</v>
      </c>
      <c r="E32" s="18" t="n">
        <v>497.34666039</v>
      </c>
      <c r="F32" s="20" t="n">
        <v>5.16510792</v>
      </c>
      <c r="G32" s="18" t="n">
        <v>508.25329841</v>
      </c>
      <c r="H32" s="20" t="n">
        <v>4.48410666</v>
      </c>
      <c r="I32" s="18" t="n">
        <v>512.23423326</v>
      </c>
      <c r="J32" s="20" t="n">
        <v>4.81395775</v>
      </c>
      <c r="K32" s="18" t="s">
        <v>404</v>
      </c>
      <c r="L32" s="20" t="s">
        <v>404</v>
      </c>
      <c r="M32" s="18" t="s">
        <v>404</v>
      </c>
      <c r="N32" s="20" t="s">
        <v>404</v>
      </c>
      <c r="O32" s="18" t="s">
        <v>404</v>
      </c>
      <c r="P32" s="20" t="s">
        <v>404</v>
      </c>
      <c r="Q32" s="18" t="n">
        <v>497.60764358</v>
      </c>
      <c r="R32" s="20" t="n">
        <v>8.972146670000001</v>
      </c>
    </row>
    <row r="33" spans="1:18">
      <c r="A33" s="15" t="s">
        <v>430</v>
      </c>
      <c r="B33" s="17" t="n">
        <v>7325</v>
      </c>
      <c r="C33" s="18">
        <f>(29.0/B33*100)</f>
        <v/>
      </c>
      <c r="D33" s="19" t="n">
        <v>7296</v>
      </c>
      <c r="E33" s="18" t="n">
        <v>496.56158834</v>
      </c>
      <c r="F33" s="20" t="n">
        <v>3.52094672</v>
      </c>
      <c r="G33" s="18" t="n">
        <v>508.44276738</v>
      </c>
      <c r="H33" s="20" t="n">
        <v>7.11070098</v>
      </c>
      <c r="I33" s="18" t="n">
        <v>474.90634175</v>
      </c>
      <c r="J33" s="20" t="n">
        <v>15.00757812</v>
      </c>
      <c r="K33" s="18" t="s">
        <v>404</v>
      </c>
      <c r="L33" s="20" t="s">
        <v>404</v>
      </c>
      <c r="M33" s="18" t="s">
        <v>404</v>
      </c>
      <c r="N33" s="20" t="s">
        <v>404</v>
      </c>
      <c r="O33" s="18" t="s">
        <v>404</v>
      </c>
      <c r="P33" s="20" t="s">
        <v>404</v>
      </c>
      <c r="Q33" s="18" t="n">
        <v>475.19594301</v>
      </c>
      <c r="R33" s="20" t="n">
        <v>14.55982693</v>
      </c>
    </row>
    <row r="34" spans="1:18">
      <c r="A34" s="15" t="s">
        <v>431</v>
      </c>
      <c r="B34" s="17" t="n">
        <v>6350</v>
      </c>
      <c r="C34" s="18">
        <f>(0.0/B34*100)</f>
        <v/>
      </c>
      <c r="D34" s="19" t="n">
        <v>6350</v>
      </c>
      <c r="E34" s="18" t="n">
        <v>454.02107556</v>
      </c>
      <c r="F34" s="20" t="n">
        <v>7.79543157</v>
      </c>
      <c r="G34" s="18" t="n">
        <v>460.72611448</v>
      </c>
      <c r="H34" s="20" t="n">
        <v>8.34067877</v>
      </c>
      <c r="I34" s="18" t="n">
        <v>446.85876106</v>
      </c>
      <c r="J34" s="20" t="n">
        <v>6.95723602</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489.29583872</v>
      </c>
      <c r="F35" s="20" t="n">
        <v>3.04318508</v>
      </c>
      <c r="G35" s="18" t="n">
        <v>507.57231983</v>
      </c>
      <c r="H35" s="20" t="n">
        <v>2.55311621</v>
      </c>
      <c r="I35" s="18" t="n">
        <v>513.39705538</v>
      </c>
      <c r="J35" s="20" t="n">
        <v>2.01863332</v>
      </c>
      <c r="K35" s="18" t="s">
        <v>404</v>
      </c>
      <c r="L35" s="20" t="s">
        <v>404</v>
      </c>
      <c r="M35" s="18" t="s">
        <v>404</v>
      </c>
      <c r="N35" s="20" t="s">
        <v>404</v>
      </c>
      <c r="O35" s="18" t="s">
        <v>404</v>
      </c>
      <c r="P35" s="20" t="s">
        <v>404</v>
      </c>
      <c r="Q35" s="18" t="n">
        <v>448.57176669</v>
      </c>
      <c r="R35" s="20" t="n">
        <v>10.20114732</v>
      </c>
    </row>
    <row r="36" spans="1:18">
      <c r="A36" s="15" t="s">
        <v>433</v>
      </c>
      <c r="B36" s="17" t="n">
        <v>6736</v>
      </c>
      <c r="C36" s="18">
        <f>(10.0/B36*100)</f>
        <v/>
      </c>
      <c r="D36" s="19" t="n">
        <v>6726</v>
      </c>
      <c r="E36" s="18" t="n">
        <v>494.56526133</v>
      </c>
      <c r="F36" s="20" t="n">
        <v>4.94574631</v>
      </c>
      <c r="G36" s="18" t="n">
        <v>497.95269887</v>
      </c>
      <c r="H36" s="20" t="n">
        <v>4.05789897</v>
      </c>
      <c r="I36" s="18" t="n">
        <v>494.27491124</v>
      </c>
      <c r="J36" s="20" t="n">
        <v>5.59699027</v>
      </c>
      <c r="K36" s="18" t="s">
        <v>404</v>
      </c>
      <c r="L36" s="20" t="s">
        <v>404</v>
      </c>
      <c r="M36" s="18" t="s">
        <v>404</v>
      </c>
      <c r="N36" s="20" t="s">
        <v>404</v>
      </c>
      <c r="O36" s="18" t="s">
        <v>404</v>
      </c>
      <c r="P36" s="20" t="s">
        <v>404</v>
      </c>
      <c r="Q36" s="18" t="n">
        <v>456.47750074</v>
      </c>
      <c r="R36" s="20" t="n">
        <v>8.243721150000001</v>
      </c>
    </row>
    <row r="37" spans="1:18">
      <c r="A37" s="15" t="s">
        <v>434</v>
      </c>
      <c r="B37" s="17" t="n">
        <v>5458</v>
      </c>
      <c r="C37" s="18">
        <f>(0.0/B37*100)</f>
        <v/>
      </c>
      <c r="D37" s="19" t="n">
        <v>5458</v>
      </c>
      <c r="E37" s="18" t="n">
        <v>498.25228569</v>
      </c>
      <c r="F37" s="20" t="n">
        <v>5.07980042</v>
      </c>
      <c r="G37" s="18" t="n">
        <v>501.871973</v>
      </c>
      <c r="H37" s="20" t="n">
        <v>8.16118372</v>
      </c>
      <c r="I37" s="18" t="n">
        <v>501.23589468</v>
      </c>
      <c r="J37" s="20" t="n">
        <v>5.11558926</v>
      </c>
      <c r="K37" s="18" t="s">
        <v>404</v>
      </c>
      <c r="L37" s="20" t="s">
        <v>404</v>
      </c>
      <c r="M37" s="18" t="s">
        <v>404</v>
      </c>
      <c r="N37" s="20" t="s">
        <v>404</v>
      </c>
      <c r="O37" s="18" t="s">
        <v>404</v>
      </c>
      <c r="P37" s="20" t="s">
        <v>404</v>
      </c>
      <c r="Q37" s="18" t="n">
        <v>513.66161391</v>
      </c>
      <c r="R37" s="20" t="n">
        <v>7.43838803</v>
      </c>
    </row>
    <row r="38" spans="1:18">
      <c r="A38" s="15" t="s">
        <v>435</v>
      </c>
      <c r="B38" s="17" t="n">
        <v>5860</v>
      </c>
      <c r="C38" s="18">
        <f>(268.0/B38*100)</f>
        <v/>
      </c>
      <c r="D38" s="19" t="n">
        <v>5592</v>
      </c>
      <c r="E38" s="18" t="n">
        <v>481.50204075</v>
      </c>
      <c r="F38" s="20" t="n">
        <v>6.73821473</v>
      </c>
      <c r="G38" s="18" t="n">
        <v>485.05740884</v>
      </c>
      <c r="H38" s="20" t="n">
        <v>6.34753701</v>
      </c>
      <c r="I38" s="18" t="n">
        <v>508.49834164</v>
      </c>
      <c r="J38" s="20" t="n">
        <v>7.64425708</v>
      </c>
      <c r="K38" s="18" t="s">
        <v>404</v>
      </c>
      <c r="L38" s="20" t="s">
        <v>404</v>
      </c>
      <c r="M38" s="18" t="s">
        <v>404</v>
      </c>
      <c r="N38" s="20" t="s">
        <v>404</v>
      </c>
      <c r="O38" s="18" t="s">
        <v>404</v>
      </c>
      <c r="P38" s="20" t="s">
        <v>404</v>
      </c>
      <c r="Q38" s="18" t="n">
        <v>498.70802296</v>
      </c>
      <c r="R38" s="20" t="n">
        <v>33.52644563</v>
      </c>
    </row>
    <row r="39" spans="1:18">
      <c r="A39" s="15" t="s">
        <v>436</v>
      </c>
      <c r="B39" s="17" t="n">
        <v>5895</v>
      </c>
      <c r="C39" s="18">
        <f>(0.0/B39*100)</f>
        <v/>
      </c>
      <c r="D39" s="19" t="n">
        <v>5895</v>
      </c>
      <c r="E39" s="18" t="n">
        <v>426.68636031</v>
      </c>
      <c r="F39" s="20" t="n">
        <v>6.10298275</v>
      </c>
      <c r="G39" s="18" t="n">
        <v>443.86789078</v>
      </c>
      <c r="H39" s="20" t="n">
        <v>9.31938755</v>
      </c>
      <c r="I39" s="18" t="n">
        <v>413.13780194</v>
      </c>
      <c r="J39" s="20" t="n">
        <v>10.65571342</v>
      </c>
      <c r="K39" s="18" t="s">
        <v>404</v>
      </c>
      <c r="L39" s="20" t="s">
        <v>404</v>
      </c>
      <c r="M39" s="18" t="s">
        <v>404</v>
      </c>
      <c r="N39" s="20" t="s">
        <v>404</v>
      </c>
      <c r="O39" s="18" t="s">
        <v>404</v>
      </c>
      <c r="P39" s="20" t="s">
        <v>404</v>
      </c>
      <c r="Q39" s="18" t="n">
        <v>351.337463</v>
      </c>
      <c r="R39" s="20" t="n">
        <v>15.35326527</v>
      </c>
    </row>
    <row r="40" spans="1:18">
      <c r="A40" s="15" t="s">
        <v>437</v>
      </c>
      <c r="B40" s="17" t="n">
        <v>14157</v>
      </c>
      <c r="C40" s="18">
        <f>(2978.0/B40*100)</f>
        <v/>
      </c>
      <c r="D40" s="19" t="n">
        <v>11179</v>
      </c>
      <c r="E40" s="18" t="n">
        <v>499.51288547</v>
      </c>
      <c r="F40" s="20" t="n">
        <v>3.82300582</v>
      </c>
      <c r="G40" s="18" t="n">
        <v>506.45660995</v>
      </c>
      <c r="H40" s="20" t="n">
        <v>8.060329510000001</v>
      </c>
      <c r="I40" s="18" t="n">
        <v>491.54247174</v>
      </c>
      <c r="J40" s="20" t="n">
        <v>13.35983713</v>
      </c>
      <c r="K40" s="18" t="s">
        <v>404</v>
      </c>
      <c r="L40" s="20" t="s">
        <v>404</v>
      </c>
      <c r="M40" s="18" t="s">
        <v>404</v>
      </c>
      <c r="N40" s="20" t="s">
        <v>404</v>
      </c>
      <c r="O40" s="18" t="s">
        <v>404</v>
      </c>
      <c r="P40" s="20" t="s">
        <v>404</v>
      </c>
      <c r="Q40" s="18" t="n">
        <v>492.73375883</v>
      </c>
      <c r="R40" s="20" t="n">
        <v>13.69691387</v>
      </c>
    </row>
    <row r="41" spans="1:18">
      <c r="A41" s="15" t="s">
        <v>438</v>
      </c>
      <c r="B41" s="17" t="n">
        <v>5712</v>
      </c>
      <c r="C41" s="18">
        <f>(99.0/B41*100)</f>
        <v/>
      </c>
      <c r="D41" s="19" t="n">
        <v>5613</v>
      </c>
      <c r="E41" s="18" t="n">
        <v>492.66438226</v>
      </c>
      <c r="F41" s="20" t="n">
        <v>5.68297327</v>
      </c>
      <c r="G41" s="18" t="n">
        <v>500.21183339</v>
      </c>
      <c r="H41" s="20" t="n">
        <v>5.90735543</v>
      </c>
      <c r="I41" s="18" t="n">
        <v>506.04290223</v>
      </c>
      <c r="J41" s="20" t="n">
        <v>8.15515027</v>
      </c>
      <c r="K41" s="18" t="s">
        <v>404</v>
      </c>
      <c r="L41" s="20" t="s">
        <v>404</v>
      </c>
      <c r="M41" s="18" t="s">
        <v>404</v>
      </c>
      <c r="N41" s="20" t="s">
        <v>404</v>
      </c>
      <c r="O41" s="18" t="s">
        <v>404</v>
      </c>
      <c r="P41" s="20" t="s">
        <v>404</v>
      </c>
      <c r="Q41" s="18" t="n">
        <v>475.38121121</v>
      </c>
      <c r="R41" s="20" t="n">
        <v>15.35594928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409.56245161</v>
      </c>
      <c r="F44" s="20" t="n">
        <v>7.06566018</v>
      </c>
      <c r="G44" s="18" t="n">
        <v>406.66668437</v>
      </c>
      <c r="H44" s="20" t="n">
        <v>5.50853052</v>
      </c>
      <c r="I44" s="18" t="n">
        <v>406.1471088</v>
      </c>
      <c r="J44" s="20" t="n">
        <v>19.13596766</v>
      </c>
      <c r="K44" s="18" t="s">
        <v>404</v>
      </c>
      <c r="L44" s="20" t="s">
        <v>404</v>
      </c>
      <c r="M44" s="18" t="s">
        <v>404</v>
      </c>
      <c r="N44" s="20" t="s">
        <v>404</v>
      </c>
      <c r="O44" s="18" t="s">
        <v>404</v>
      </c>
      <c r="P44" s="20" t="s">
        <v>404</v>
      </c>
      <c r="Q44" s="18" t="n">
        <v>379.23923826</v>
      </c>
      <c r="R44" s="20" t="n">
        <v>11.41035315</v>
      </c>
    </row>
    <row r="45" spans="1:18">
      <c r="A45" s="15" t="s">
        <v>442</v>
      </c>
      <c r="B45" s="17" t="n">
        <v>5519</v>
      </c>
      <c r="C45" s="18">
        <f>(0.0/B45*100)</f>
        <v/>
      </c>
      <c r="D45" s="19" t="n">
        <v>5519</v>
      </c>
      <c r="E45" s="18" t="n">
        <v>345.31165458</v>
      </c>
      <c r="F45" s="20" t="n">
        <v>7.48668587</v>
      </c>
      <c r="G45" s="18" t="n">
        <v>358.33944358</v>
      </c>
      <c r="H45" s="20" t="n">
        <v>6.75439829</v>
      </c>
      <c r="I45" s="18" t="n">
        <v>344.99293465</v>
      </c>
      <c r="J45" s="20" t="n">
        <v>4.69892936</v>
      </c>
      <c r="K45" s="18" t="s">
        <v>404</v>
      </c>
      <c r="L45" s="20" t="s">
        <v>404</v>
      </c>
      <c r="M45" s="18" t="s">
        <v>404</v>
      </c>
      <c r="N45" s="20" t="s">
        <v>404</v>
      </c>
      <c r="O45" s="18" t="s">
        <v>404</v>
      </c>
      <c r="P45" s="20" t="s">
        <v>404</v>
      </c>
      <c r="Q45" s="18" t="n">
        <v>342.91509581</v>
      </c>
      <c r="R45" s="20" t="n">
        <v>21.22855223</v>
      </c>
    </row>
    <row r="46" spans="1:18">
      <c r="A46" s="15" t="s">
        <v>443</v>
      </c>
      <c r="B46" s="17" t="n">
        <v>23141</v>
      </c>
      <c r="C46" s="18">
        <f>(4196.0/B46*100)</f>
        <v/>
      </c>
      <c r="D46" s="19" t="n">
        <v>18945</v>
      </c>
      <c r="E46" s="18" t="n">
        <v>406.4249655</v>
      </c>
      <c r="F46" s="20" t="n">
        <v>3.43940982</v>
      </c>
      <c r="G46" s="18" t="n">
        <v>420.28921614</v>
      </c>
      <c r="H46" s="20" t="n">
        <v>9.56721087</v>
      </c>
      <c r="I46" s="18" t="n">
        <v>418.59690928</v>
      </c>
      <c r="J46" s="20" t="n">
        <v>8.35275388</v>
      </c>
      <c r="K46" s="18" t="s">
        <v>404</v>
      </c>
      <c r="L46" s="20" t="s">
        <v>404</v>
      </c>
      <c r="M46" s="18" t="s">
        <v>404</v>
      </c>
      <c r="N46" s="20" t="s">
        <v>404</v>
      </c>
      <c r="O46" s="18" t="s">
        <v>404</v>
      </c>
      <c r="P46" s="20" t="s">
        <v>404</v>
      </c>
      <c r="Q46" s="18" t="n">
        <v>371.9463865</v>
      </c>
      <c r="R46" s="20" t="n">
        <v>31.30931513</v>
      </c>
    </row>
    <row r="47" spans="1:18">
      <c r="A47" s="15" t="s">
        <v>444</v>
      </c>
      <c r="B47" s="17" t="n">
        <v>5928</v>
      </c>
      <c r="C47" s="18">
        <f>(0.0/B47*100)</f>
        <v/>
      </c>
      <c r="D47" s="19" t="n">
        <v>5928</v>
      </c>
      <c r="E47" s="18" t="n">
        <v>402.06434558</v>
      </c>
      <c r="F47" s="20" t="n">
        <v>9.796403209999999</v>
      </c>
      <c r="G47" s="18" t="n">
        <v>450.30206231</v>
      </c>
      <c r="H47" s="20" t="n">
        <v>8.51117973</v>
      </c>
      <c r="I47" s="18" t="n">
        <v>479.36581386</v>
      </c>
      <c r="J47" s="20" t="n">
        <v>17.27533693</v>
      </c>
      <c r="K47" s="18" t="s">
        <v>404</v>
      </c>
      <c r="L47" s="20" t="s">
        <v>404</v>
      </c>
      <c r="M47" s="18" t="s">
        <v>404</v>
      </c>
      <c r="N47" s="20" t="s">
        <v>404</v>
      </c>
      <c r="O47" s="18" t="s">
        <v>404</v>
      </c>
      <c r="P47" s="20" t="s">
        <v>404</v>
      </c>
      <c r="Q47" s="18" t="s">
        <v>404</v>
      </c>
      <c r="R47" s="20" t="s">
        <v>404</v>
      </c>
    </row>
    <row r="48" spans="1:18">
      <c r="A48" s="15" t="s">
        <v>445</v>
      </c>
      <c r="B48" s="17" t="n">
        <v>9841</v>
      </c>
      <c r="C48" s="18">
        <f>(40.0/B48*100)</f>
        <v/>
      </c>
      <c r="D48" s="19" t="n">
        <v>9801</v>
      </c>
      <c r="E48" s="18" t="n">
        <v>501.07081166</v>
      </c>
      <c r="F48" s="20" t="n">
        <v>10.42465246</v>
      </c>
      <c r="G48" s="18" t="n">
        <v>508.13440082</v>
      </c>
      <c r="H48" s="20" t="n">
        <v>10.40430086</v>
      </c>
      <c r="I48" s="18" t="n">
        <v>456.17652161</v>
      </c>
      <c r="J48" s="20" t="n">
        <v>11.24662332</v>
      </c>
      <c r="K48" s="18" t="s">
        <v>404</v>
      </c>
      <c r="L48" s="20" t="s">
        <v>404</v>
      </c>
      <c r="M48" s="18" t="s">
        <v>404</v>
      </c>
      <c r="N48" s="20" t="s">
        <v>404</v>
      </c>
      <c r="O48" s="18" t="s">
        <v>404</v>
      </c>
      <c r="P48" s="20" t="s">
        <v>404</v>
      </c>
      <c r="Q48" s="18" t="n">
        <v>457.6103185</v>
      </c>
      <c r="R48" s="20" t="n">
        <v>8.89224306</v>
      </c>
    </row>
    <row r="49" spans="1:18">
      <c r="A49" s="15" t="s">
        <v>446</v>
      </c>
      <c r="B49" s="17" t="n">
        <v>6349</v>
      </c>
      <c r="C49" s="18">
        <f>(52.0/B49*100)</f>
        <v/>
      </c>
      <c r="D49" s="19" t="n">
        <v>6297</v>
      </c>
      <c r="E49" s="18" t="n">
        <v>406.85693616</v>
      </c>
      <c r="F49" s="20" t="n">
        <v>5.21475991</v>
      </c>
      <c r="G49" s="18" t="n">
        <v>430.7399394</v>
      </c>
      <c r="H49" s="20" t="n">
        <v>8.24477824</v>
      </c>
      <c r="I49" s="18" t="n">
        <v>435.85365582</v>
      </c>
      <c r="J49" s="20" t="n">
        <v>5.21648841</v>
      </c>
      <c r="K49" s="18" t="s">
        <v>404</v>
      </c>
      <c r="L49" s="20" t="s">
        <v>404</v>
      </c>
      <c r="M49" s="18" t="s">
        <v>404</v>
      </c>
      <c r="N49" s="20" t="s">
        <v>404</v>
      </c>
      <c r="O49" s="18" t="s">
        <v>404</v>
      </c>
      <c r="P49" s="20" t="s">
        <v>404</v>
      </c>
      <c r="Q49" s="18" t="n">
        <v>391.62266744</v>
      </c>
      <c r="R49" s="20" t="n">
        <v>33.09372804</v>
      </c>
    </row>
    <row r="50" spans="1:18">
      <c r="A50" s="15" t="s">
        <v>447</v>
      </c>
      <c r="B50" s="17" t="n">
        <v>11795</v>
      </c>
      <c r="C50" s="18">
        <f>(1031.0/B50*100)</f>
        <v/>
      </c>
      <c r="D50" s="19" t="n">
        <v>10764</v>
      </c>
      <c r="E50" s="18" t="n">
        <v>422.34857992</v>
      </c>
      <c r="F50" s="20" t="n">
        <v>4.30538038</v>
      </c>
      <c r="G50" s="18" t="n">
        <v>450.40313086</v>
      </c>
      <c r="H50" s="20" t="n">
        <v>7.63431128</v>
      </c>
      <c r="I50" s="18" t="n">
        <v>423.40764193</v>
      </c>
      <c r="J50" s="20" t="n">
        <v>10.98546771</v>
      </c>
      <c r="K50" s="18" t="s">
        <v>404</v>
      </c>
      <c r="L50" s="20" t="s">
        <v>404</v>
      </c>
      <c r="M50" s="18" t="s">
        <v>404</v>
      </c>
      <c r="N50" s="20" t="s">
        <v>404</v>
      </c>
      <c r="O50" s="18" t="s">
        <v>404</v>
      </c>
      <c r="P50" s="20" t="s">
        <v>404</v>
      </c>
      <c r="Q50" s="18" t="n">
        <v>468.03839472</v>
      </c>
      <c r="R50" s="20" t="n">
        <v>7.22474914</v>
      </c>
    </row>
    <row r="51" spans="1:18">
      <c r="A51" s="15" t="s">
        <v>448</v>
      </c>
      <c r="B51" s="17" t="n">
        <v>6866</v>
      </c>
      <c r="C51" s="18">
        <f>(0.0/B51*100)</f>
        <v/>
      </c>
      <c r="D51" s="19" t="n">
        <v>6866</v>
      </c>
      <c r="E51" s="18" t="n">
        <v>431.32176802</v>
      </c>
      <c r="F51" s="20" t="n">
        <v>5.33517814</v>
      </c>
      <c r="G51" s="18" t="n">
        <v>417.85412512</v>
      </c>
      <c r="H51" s="20" t="n">
        <v>5.54814533</v>
      </c>
      <c r="I51" s="18" t="n">
        <v>429.90261428</v>
      </c>
      <c r="J51" s="20" t="n">
        <v>4.61875056</v>
      </c>
      <c r="K51" s="18" t="s">
        <v>404</v>
      </c>
      <c r="L51" s="20" t="s">
        <v>404</v>
      </c>
      <c r="M51" s="18" t="s">
        <v>404</v>
      </c>
      <c r="N51" s="20" t="s">
        <v>404</v>
      </c>
      <c r="O51" s="18" t="s">
        <v>404</v>
      </c>
      <c r="P51" s="20" t="s">
        <v>404</v>
      </c>
      <c r="Q51" s="18" t="n">
        <v>405.39586549</v>
      </c>
      <c r="R51" s="20" t="n">
        <v>8.03732941</v>
      </c>
    </row>
    <row r="52" spans="1:18">
      <c r="A52" s="15" t="s">
        <v>449</v>
      </c>
      <c r="B52" s="17" t="n">
        <v>5809</v>
      </c>
      <c r="C52" s="18">
        <f>(0.0/B52*100)</f>
        <v/>
      </c>
      <c r="D52" s="19" t="n">
        <v>5809</v>
      </c>
      <c r="E52" s="18" t="n">
        <v>485.48087046</v>
      </c>
      <c r="F52" s="20" t="n">
        <v>5.15248197</v>
      </c>
      <c r="G52" s="18" t="n">
        <v>489.01223286</v>
      </c>
      <c r="H52" s="20" t="n">
        <v>5.20200711</v>
      </c>
      <c r="I52" s="18" t="n">
        <v>491.95278774</v>
      </c>
      <c r="J52" s="20" t="n">
        <v>14.54425383</v>
      </c>
      <c r="K52" s="18" t="s">
        <v>404</v>
      </c>
      <c r="L52" s="20" t="s">
        <v>404</v>
      </c>
      <c r="M52" s="18" t="s">
        <v>404</v>
      </c>
      <c r="N52" s="20" t="s">
        <v>404</v>
      </c>
      <c r="O52" s="18" t="s">
        <v>404</v>
      </c>
      <c r="P52" s="20" t="s">
        <v>404</v>
      </c>
      <c r="Q52" s="18" t="n">
        <v>402.43486397</v>
      </c>
      <c r="R52" s="20" t="n">
        <v>6.52288129</v>
      </c>
    </row>
    <row r="53" spans="1:18">
      <c r="A53" s="15" t="s">
        <v>450</v>
      </c>
      <c r="B53" s="17" t="n">
        <v>5571</v>
      </c>
      <c r="C53" s="18">
        <f>(0.0/B53*100)</f>
        <v/>
      </c>
      <c r="D53" s="19" t="n">
        <v>5571</v>
      </c>
      <c r="E53" s="18" t="n">
        <v>437.83791056</v>
      </c>
      <c r="F53" s="20" t="n">
        <v>3.17490672</v>
      </c>
      <c r="G53" s="18" t="n">
        <v>434.98138054</v>
      </c>
      <c r="H53" s="20" t="n">
        <v>2.26520823</v>
      </c>
      <c r="I53" s="18" t="n">
        <v>459.68111485</v>
      </c>
      <c r="J53" s="20" t="n">
        <v>2.81515513</v>
      </c>
      <c r="K53" s="18" t="s">
        <v>404</v>
      </c>
      <c r="L53" s="20" t="s">
        <v>404</v>
      </c>
      <c r="M53" s="18" t="s">
        <v>404</v>
      </c>
      <c r="N53" s="20" t="s">
        <v>404</v>
      </c>
      <c r="O53" s="18" t="s">
        <v>404</v>
      </c>
      <c r="P53" s="20" t="s">
        <v>404</v>
      </c>
      <c r="Q53" s="18" t="n">
        <v>370.13450508</v>
      </c>
      <c r="R53" s="20" t="n">
        <v>36.04643786</v>
      </c>
    </row>
    <row r="54" spans="1:18">
      <c r="A54" s="15" t="s">
        <v>451</v>
      </c>
      <c r="B54" s="17" t="n">
        <v>4740</v>
      </c>
      <c r="C54" s="18">
        <f>(199.0/B54*100)</f>
        <v/>
      </c>
      <c r="D54" s="19" t="n">
        <v>4541</v>
      </c>
      <c r="E54" s="18" t="n">
        <v>355.73150992</v>
      </c>
      <c r="F54" s="20" t="n">
        <v>4.9557834</v>
      </c>
      <c r="G54" s="18" t="n">
        <v>363.39709309</v>
      </c>
      <c r="H54" s="20" t="n">
        <v>12.65451027</v>
      </c>
      <c r="I54" s="18" t="n">
        <v>359.4726225</v>
      </c>
      <c r="J54" s="20" t="n">
        <v>8.145908759999999</v>
      </c>
      <c r="K54" s="18" t="s">
        <v>404</v>
      </c>
      <c r="L54" s="20" t="s">
        <v>404</v>
      </c>
      <c r="M54" s="18" t="s">
        <v>404</v>
      </c>
      <c r="N54" s="20" t="s">
        <v>404</v>
      </c>
      <c r="O54" s="18" t="s">
        <v>404</v>
      </c>
      <c r="P54" s="20" t="s">
        <v>404</v>
      </c>
      <c r="Q54" s="18" t="n">
        <v>322.26213576</v>
      </c>
      <c r="R54" s="20" t="n">
        <v>7.61434376</v>
      </c>
    </row>
    <row r="55" spans="1:18">
      <c r="A55" s="15" t="s">
        <v>452</v>
      </c>
      <c r="B55" s="17" t="n">
        <v>5316</v>
      </c>
      <c r="C55" s="18">
        <f>(43.0/B55*100)</f>
        <v/>
      </c>
      <c r="D55" s="19" t="n">
        <v>5273</v>
      </c>
      <c r="E55" s="18" t="n">
        <v>382.37941725</v>
      </c>
      <c r="F55" s="20" t="n">
        <v>11.29340664</v>
      </c>
      <c r="G55" s="18" t="n">
        <v>399.64215649</v>
      </c>
      <c r="H55" s="20" t="n">
        <v>5.76592274</v>
      </c>
      <c r="I55" s="18" t="n">
        <v>407.2717115</v>
      </c>
      <c r="J55" s="20" t="n">
        <v>6.28640759</v>
      </c>
      <c r="K55" s="18" t="s">
        <v>404</v>
      </c>
      <c r="L55" s="20" t="s">
        <v>404</v>
      </c>
      <c r="M55" s="18" t="s">
        <v>404</v>
      </c>
      <c r="N55" s="20" t="s">
        <v>404</v>
      </c>
      <c r="O55" s="18" t="s">
        <v>404</v>
      </c>
      <c r="P55" s="20" t="s">
        <v>404</v>
      </c>
      <c r="Q55" s="18" t="n">
        <v>407.21014879</v>
      </c>
      <c r="R55" s="20" t="n">
        <v>7.25370799</v>
      </c>
    </row>
    <row r="56" spans="1:18">
      <c r="A56" s="15" t="s">
        <v>453</v>
      </c>
      <c r="B56" s="17" t="n">
        <v>5359</v>
      </c>
      <c r="C56" s="18">
        <f>(0.0/B56*100)</f>
        <v/>
      </c>
      <c r="D56" s="19" t="n">
        <v>5359</v>
      </c>
      <c r="E56" s="18" t="n">
        <v>521.08497748</v>
      </c>
      <c r="F56" s="20" t="n">
        <v>3.42788958</v>
      </c>
      <c r="G56" s="18" t="n">
        <v>554.44371833</v>
      </c>
      <c r="H56" s="20" t="n">
        <v>8.48838288</v>
      </c>
      <c r="I56" s="18" t="n">
        <v>550.01330265</v>
      </c>
      <c r="J56" s="20" t="n">
        <v>12.23212483</v>
      </c>
      <c r="K56" s="18" t="s">
        <v>404</v>
      </c>
      <c r="L56" s="20" t="s">
        <v>404</v>
      </c>
      <c r="M56" s="18" t="s">
        <v>404</v>
      </c>
      <c r="N56" s="20" t="s">
        <v>404</v>
      </c>
      <c r="O56" s="18" t="s">
        <v>404</v>
      </c>
      <c r="P56" s="20" t="s">
        <v>404</v>
      </c>
      <c r="Q56" s="18" t="n">
        <v>472.14921053</v>
      </c>
      <c r="R56" s="20" t="n">
        <v>9.09414327</v>
      </c>
    </row>
    <row r="57" spans="1:18">
      <c r="A57" s="15" t="s">
        <v>454</v>
      </c>
      <c r="B57" s="17" t="n">
        <v>6513</v>
      </c>
      <c r="C57" s="18">
        <f>(0.0/B57*100)</f>
        <v/>
      </c>
      <c r="D57" s="19" t="n">
        <v>6513</v>
      </c>
      <c r="E57" s="18" t="n">
        <v>399.38362297</v>
      </c>
      <c r="F57" s="20" t="n">
        <v>3.01836165</v>
      </c>
      <c r="G57" s="18" t="n">
        <v>388.87552454</v>
      </c>
      <c r="H57" s="20" t="n">
        <v>17.99833113</v>
      </c>
      <c r="I57" s="18" t="n">
        <v>383.79144988</v>
      </c>
      <c r="J57" s="20" t="n">
        <v>9.137711749999999</v>
      </c>
      <c r="K57" s="18" t="s">
        <v>404</v>
      </c>
      <c r="L57" s="20" t="s">
        <v>404</v>
      </c>
      <c r="M57" s="18" t="s">
        <v>404</v>
      </c>
      <c r="N57" s="20" t="s">
        <v>404</v>
      </c>
      <c r="O57" s="18" t="n">
        <v>391.2710625</v>
      </c>
      <c r="P57" s="20" t="n">
        <v>10.46045589</v>
      </c>
      <c r="Q57" s="18" t="n">
        <v>436.52979278</v>
      </c>
      <c r="R57" s="20" t="n">
        <v>10.26059962</v>
      </c>
    </row>
    <row r="58" spans="1:18">
      <c r="A58" s="15" t="s">
        <v>455</v>
      </c>
      <c r="B58" s="17" t="n">
        <v>7267</v>
      </c>
      <c r="C58" s="18">
        <f>(0.0/B58*100)</f>
        <v/>
      </c>
      <c r="D58" s="19" t="n">
        <v>7267</v>
      </c>
      <c r="E58" s="18" t="n">
        <v>410.03046621</v>
      </c>
      <c r="F58" s="20" t="n">
        <v>4.40252883</v>
      </c>
      <c r="G58" s="18" t="n">
        <v>398.1792799</v>
      </c>
      <c r="H58" s="20" t="n">
        <v>12.34471584</v>
      </c>
      <c r="I58" s="18" t="n">
        <v>405.83149982</v>
      </c>
      <c r="J58" s="20" t="n">
        <v>8.21511737</v>
      </c>
      <c r="K58" s="18" t="s">
        <v>404</v>
      </c>
      <c r="L58" s="20" t="s">
        <v>404</v>
      </c>
      <c r="M58" s="18" t="s">
        <v>404</v>
      </c>
      <c r="N58" s="20" t="s">
        <v>404</v>
      </c>
      <c r="O58" s="18" t="s">
        <v>404</v>
      </c>
      <c r="P58" s="20" t="s">
        <v>404</v>
      </c>
      <c r="Q58" s="18" t="n">
        <v>419.47737286</v>
      </c>
      <c r="R58" s="20" t="n">
        <v>15.16721078</v>
      </c>
    </row>
    <row r="59" spans="1:18">
      <c r="A59" s="15" t="s">
        <v>456</v>
      </c>
      <c r="B59" s="17" t="n">
        <v>4826</v>
      </c>
      <c r="C59" s="18">
        <f>(0.0/B59*100)</f>
        <v/>
      </c>
      <c r="D59" s="19" t="n">
        <v>4826</v>
      </c>
      <c r="E59" s="18" t="n">
        <v>344.98575982</v>
      </c>
      <c r="F59" s="20" t="n">
        <v>2.55746128</v>
      </c>
      <c r="G59" s="18" t="n">
        <v>348.96486983</v>
      </c>
      <c r="H59" s="20" t="n">
        <v>2.62693792</v>
      </c>
      <c r="I59" s="18" t="n">
        <v>353.50844376</v>
      </c>
      <c r="J59" s="20" t="n">
        <v>3.93470947</v>
      </c>
      <c r="K59" s="18" t="s">
        <v>404</v>
      </c>
      <c r="L59" s="20" t="s">
        <v>404</v>
      </c>
      <c r="M59" s="18" t="s">
        <v>404</v>
      </c>
      <c r="N59" s="20" t="s">
        <v>404</v>
      </c>
      <c r="O59" s="18" t="s">
        <v>404</v>
      </c>
      <c r="P59" s="20" t="s">
        <v>404</v>
      </c>
      <c r="Q59" s="18" t="n">
        <v>330.23720845</v>
      </c>
      <c r="R59" s="20" t="n">
        <v>7.25060809</v>
      </c>
    </row>
    <row r="60" spans="1:18">
      <c r="A60" s="15" t="s">
        <v>457</v>
      </c>
      <c r="B60" s="17" t="n">
        <v>4546</v>
      </c>
      <c r="C60" s="18">
        <f>(0.0/B60*100)</f>
        <v/>
      </c>
      <c r="D60" s="19" t="n">
        <v>4546</v>
      </c>
      <c r="E60" s="18" t="n">
        <v>345.55907387</v>
      </c>
      <c r="F60" s="20" t="n">
        <v>12.02146205</v>
      </c>
      <c r="G60" s="18" t="n">
        <v>353.68613503</v>
      </c>
      <c r="H60" s="20" t="n">
        <v>12.64527787</v>
      </c>
      <c r="I60" s="18" t="n">
        <v>345.21312862</v>
      </c>
      <c r="J60" s="20" t="n">
        <v>8.709003190000001</v>
      </c>
      <c r="K60" s="18" t="s">
        <v>404</v>
      </c>
      <c r="L60" s="20" t="s">
        <v>404</v>
      </c>
      <c r="M60" s="18" t="s">
        <v>404</v>
      </c>
      <c r="N60" s="20" t="s">
        <v>404</v>
      </c>
      <c r="O60" s="18" t="s">
        <v>404</v>
      </c>
      <c r="P60" s="20" t="s">
        <v>404</v>
      </c>
      <c r="Q60" s="18" t="n">
        <v>343.89532391</v>
      </c>
      <c r="R60" s="20" t="n">
        <v>12.58182804</v>
      </c>
    </row>
    <row r="61" spans="1:18">
      <c r="A61" s="15" t="s">
        <v>458</v>
      </c>
      <c r="B61" s="17" t="n">
        <v>6525</v>
      </c>
      <c r="C61" s="18">
        <f>(0.0/B61*100)</f>
        <v/>
      </c>
      <c r="D61" s="19" t="n">
        <v>6525</v>
      </c>
      <c r="E61" s="18" t="n">
        <v>471.51248936</v>
      </c>
      <c r="F61" s="20" t="n">
        <v>4.11277001</v>
      </c>
      <c r="G61" s="18" t="n">
        <v>469.45598103</v>
      </c>
      <c r="H61" s="20" t="n">
        <v>5.4497706</v>
      </c>
      <c r="I61" s="18" t="n">
        <v>479.01640886</v>
      </c>
      <c r="J61" s="20" t="n">
        <v>9.524611159999999</v>
      </c>
      <c r="K61" s="18" t="s">
        <v>404</v>
      </c>
      <c r="L61" s="20" t="s">
        <v>404</v>
      </c>
      <c r="M61" s="18" t="s">
        <v>404</v>
      </c>
      <c r="N61" s="20" t="s">
        <v>404</v>
      </c>
      <c r="O61" s="18" t="s">
        <v>404</v>
      </c>
      <c r="P61" s="20" t="s">
        <v>404</v>
      </c>
      <c r="Q61" s="18" t="n">
        <v>475.51840371</v>
      </c>
      <c r="R61" s="20" t="n">
        <v>11.28599974</v>
      </c>
    </row>
    <row r="62" spans="1:18">
      <c r="A62" s="15" t="s">
        <v>459</v>
      </c>
      <c r="B62" s="17" t="n">
        <v>4476</v>
      </c>
      <c r="C62" s="18">
        <f>(0.0/B62*100)</f>
        <v/>
      </c>
      <c r="D62" s="19" t="n">
        <v>4476</v>
      </c>
      <c r="E62" s="18" t="n">
        <v>508.65937506</v>
      </c>
      <c r="F62" s="20" t="n">
        <v>1.75708889</v>
      </c>
      <c r="G62" s="18" t="n">
        <v>502.75783603</v>
      </c>
      <c r="H62" s="20" t="n">
        <v>2.97238516</v>
      </c>
      <c r="I62" s="18" t="n">
        <v>511.26155903</v>
      </c>
      <c r="J62" s="20" t="n">
        <v>2.08216796</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349.40772529</v>
      </c>
      <c r="F63" s="20" t="n">
        <v>1.79544723</v>
      </c>
      <c r="G63" s="18" t="n">
        <v>363.09223148</v>
      </c>
      <c r="H63" s="20" t="n">
        <v>3.5458616</v>
      </c>
      <c r="I63" s="18" t="n">
        <v>363.7160296</v>
      </c>
      <c r="J63" s="20" t="n">
        <v>15.85232819</v>
      </c>
      <c r="K63" s="18" t="s">
        <v>404</v>
      </c>
      <c r="L63" s="20" t="s">
        <v>404</v>
      </c>
      <c r="M63" s="18" t="s">
        <v>404</v>
      </c>
      <c r="N63" s="20" t="s">
        <v>404</v>
      </c>
      <c r="O63" s="18" t="s">
        <v>404</v>
      </c>
      <c r="P63" s="20" t="s">
        <v>404</v>
      </c>
      <c r="Q63" s="18" t="n">
        <v>346.02838796</v>
      </c>
      <c r="R63" s="20" t="n">
        <v>5.62982359</v>
      </c>
    </row>
    <row r="64" spans="1:18">
      <c r="A64" s="15" t="s">
        <v>461</v>
      </c>
      <c r="B64" s="17" t="n">
        <v>3634</v>
      </c>
      <c r="C64" s="18">
        <f>(27.0/B64*100)</f>
        <v/>
      </c>
      <c r="D64" s="19" t="n">
        <v>3607</v>
      </c>
      <c r="E64" s="18" t="n">
        <v>443.51804255</v>
      </c>
      <c r="F64" s="20" t="n">
        <v>3.73622669</v>
      </c>
      <c r="G64" s="18" t="n">
        <v>446.46090117</v>
      </c>
      <c r="H64" s="20" t="n">
        <v>3.24067015</v>
      </c>
      <c r="I64" s="18" t="n">
        <v>432.18261075</v>
      </c>
      <c r="J64" s="20" t="n">
        <v>6.21063414</v>
      </c>
      <c r="K64" s="18" t="s">
        <v>404</v>
      </c>
      <c r="L64" s="20" t="s">
        <v>404</v>
      </c>
      <c r="M64" s="18" t="n">
        <v>481.51559366</v>
      </c>
      <c r="N64" s="20" t="n">
        <v>25.36878196</v>
      </c>
      <c r="O64" s="18" t="s">
        <v>404</v>
      </c>
      <c r="P64" s="20" t="s">
        <v>404</v>
      </c>
      <c r="Q64" s="18" t="n">
        <v>451.83751471</v>
      </c>
      <c r="R64" s="20" t="n">
        <v>3.11775857</v>
      </c>
    </row>
    <row r="65" spans="1:18">
      <c r="A65" s="15" t="s">
        <v>462</v>
      </c>
      <c r="B65" s="17" t="n">
        <v>5325</v>
      </c>
      <c r="C65" s="18">
        <f>(0.0/B65*100)</f>
        <v/>
      </c>
      <c r="D65" s="19" t="n">
        <v>5325</v>
      </c>
      <c r="E65" s="18" t="n">
        <v>413.64189108</v>
      </c>
      <c r="F65" s="20" t="n">
        <v>4.12734638</v>
      </c>
      <c r="G65" s="18" t="n">
        <v>422.32389967</v>
      </c>
      <c r="H65" s="20" t="n">
        <v>6.26972948</v>
      </c>
      <c r="I65" s="18" t="n">
        <v>401.49866966</v>
      </c>
      <c r="J65" s="20" t="n">
        <v>12.10502242</v>
      </c>
      <c r="K65" s="18" t="s">
        <v>404</v>
      </c>
      <c r="L65" s="20" t="s">
        <v>404</v>
      </c>
      <c r="M65" s="18" t="s">
        <v>404</v>
      </c>
      <c r="N65" s="20" t="s">
        <v>404</v>
      </c>
      <c r="O65" s="18" t="s">
        <v>404</v>
      </c>
      <c r="P65" s="20" t="s">
        <v>404</v>
      </c>
      <c r="Q65" s="18" t="n">
        <v>414.46297222</v>
      </c>
      <c r="R65" s="20" t="n">
        <v>17.85714614</v>
      </c>
    </row>
    <row r="66" spans="1:18">
      <c r="A66" s="15" t="s">
        <v>463</v>
      </c>
      <c r="B66" s="17" t="n">
        <v>5665</v>
      </c>
      <c r="C66" s="18">
        <f>(0.0/B66*100)</f>
        <v/>
      </c>
      <c r="D66" s="19" t="n">
        <v>5665</v>
      </c>
      <c r="E66" s="18" t="n">
        <v>416.69293913</v>
      </c>
      <c r="F66" s="20" t="n">
        <v>1.8515359</v>
      </c>
      <c r="G66" s="18" t="n">
        <v>455.67364456</v>
      </c>
      <c r="H66" s="20" t="n">
        <v>2.45004823</v>
      </c>
      <c r="I66" s="18" t="n">
        <v>414.36386513</v>
      </c>
      <c r="J66" s="20" t="n">
        <v>20.07515518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397.88010558</v>
      </c>
      <c r="F67" s="20" t="n">
        <v>4.32179753</v>
      </c>
      <c r="G67" s="18" t="n">
        <v>387.71413256</v>
      </c>
      <c r="H67" s="20" t="n">
        <v>10.62852874</v>
      </c>
      <c r="I67" s="18" t="n">
        <v>398.99839871</v>
      </c>
      <c r="J67" s="20" t="n">
        <v>6.7985346</v>
      </c>
      <c r="K67" s="18" t="s">
        <v>404</v>
      </c>
      <c r="L67" s="20" t="s">
        <v>404</v>
      </c>
      <c r="M67" s="18" t="s">
        <v>404</v>
      </c>
      <c r="N67" s="20" t="s">
        <v>404</v>
      </c>
      <c r="O67" s="18" t="s">
        <v>404</v>
      </c>
      <c r="P67" s="20" t="s">
        <v>404</v>
      </c>
      <c r="Q67" s="18" t="n">
        <v>405.8396961</v>
      </c>
      <c r="R67" s="20" t="n">
        <v>25.5520403</v>
      </c>
    </row>
    <row r="68" spans="1:18">
      <c r="A68" s="15" t="s">
        <v>465</v>
      </c>
      <c r="B68" s="17" t="n">
        <v>12083</v>
      </c>
      <c r="C68" s="18">
        <f>(0.0/B68*100)</f>
        <v/>
      </c>
      <c r="D68" s="19" t="n">
        <v>12083</v>
      </c>
      <c r="E68" s="18" t="n">
        <v>401.79469775</v>
      </c>
      <c r="F68" s="20" t="n">
        <v>1.27109388</v>
      </c>
      <c r="G68" s="18" t="n">
        <v>404.41557273</v>
      </c>
      <c r="H68" s="20" t="n">
        <v>2.00349383</v>
      </c>
      <c r="I68" s="18" t="n">
        <v>385.42286217</v>
      </c>
      <c r="J68" s="20" t="n">
        <v>5.30272803</v>
      </c>
      <c r="K68" s="18" t="s">
        <v>404</v>
      </c>
      <c r="L68" s="20" t="s">
        <v>404</v>
      </c>
      <c r="M68" s="18" t="s">
        <v>404</v>
      </c>
      <c r="N68" s="20" t="s">
        <v>404</v>
      </c>
      <c r="O68" s="18" t="s">
        <v>404</v>
      </c>
      <c r="P68" s="20" t="s">
        <v>404</v>
      </c>
      <c r="Q68" s="18" t="n">
        <v>257.22875</v>
      </c>
      <c r="R68" s="20" t="n">
        <v>44.75454627</v>
      </c>
    </row>
    <row r="69" spans="1:18">
      <c r="A69" s="15" t="s">
        <v>466</v>
      </c>
      <c r="B69" s="17" t="n">
        <v>4876</v>
      </c>
      <c r="C69" s="18">
        <f>(0.0/B69*100)</f>
        <v/>
      </c>
      <c r="D69" s="19" t="n">
        <v>4876</v>
      </c>
      <c r="E69" s="18" t="n">
        <v>431.52035035</v>
      </c>
      <c r="F69" s="20" t="n">
        <v>6.03351693</v>
      </c>
      <c r="G69" s="18" t="n">
        <v>435.07064848</v>
      </c>
      <c r="H69" s="20" t="n">
        <v>6.9902218</v>
      </c>
      <c r="I69" s="18" t="n">
        <v>490.17201673</v>
      </c>
      <c r="J69" s="20" t="n">
        <v>25.13485166</v>
      </c>
      <c r="K69" s="18" t="s">
        <v>404</v>
      </c>
      <c r="L69" s="20" t="s">
        <v>404</v>
      </c>
      <c r="M69" s="18" t="s">
        <v>404</v>
      </c>
      <c r="N69" s="20" t="s">
        <v>404</v>
      </c>
      <c r="O69" s="18" t="s">
        <v>404</v>
      </c>
      <c r="P69" s="20" t="s">
        <v>404</v>
      </c>
      <c r="Q69" s="18" t="n">
        <v>395.19570069</v>
      </c>
      <c r="R69" s="20" t="n">
        <v>17.22834354</v>
      </c>
    </row>
    <row r="70" spans="1:18">
      <c r="A70" s="15" t="s">
        <v>467</v>
      </c>
      <c r="B70" s="17" t="n">
        <v>6036</v>
      </c>
      <c r="C70" s="18">
        <f>(0.0/B70*100)</f>
        <v/>
      </c>
      <c r="D70" s="19" t="n">
        <v>6036</v>
      </c>
      <c r="E70" s="18" t="n">
        <v>487.89706828</v>
      </c>
      <c r="F70" s="20" t="n">
        <v>5.24651011</v>
      </c>
      <c r="G70" s="18" t="n">
        <v>500.27315565</v>
      </c>
      <c r="H70" s="20" t="n">
        <v>3.95779127</v>
      </c>
      <c r="I70" s="18" t="n">
        <v>464.86929272</v>
      </c>
      <c r="J70" s="20" t="n">
        <v>15.25533311</v>
      </c>
      <c r="K70" s="18" t="s">
        <v>404</v>
      </c>
      <c r="L70" s="20" t="s">
        <v>404</v>
      </c>
      <c r="M70" s="18" t="s">
        <v>404</v>
      </c>
      <c r="N70" s="20" t="s">
        <v>404</v>
      </c>
      <c r="O70" s="18" t="s">
        <v>404</v>
      </c>
      <c r="P70" s="20" t="s">
        <v>404</v>
      </c>
      <c r="Q70" s="18" t="n">
        <v>437.85254285</v>
      </c>
      <c r="R70" s="20" t="n">
        <v>15.11719326</v>
      </c>
    </row>
    <row r="71" spans="1:18">
      <c r="A71" s="15" t="s">
        <v>468</v>
      </c>
      <c r="B71" s="17" t="n">
        <v>6115</v>
      </c>
      <c r="C71" s="18">
        <f>(0.0/B71*100)</f>
        <v/>
      </c>
      <c r="D71" s="19" t="n">
        <v>6115</v>
      </c>
      <c r="E71" s="18" t="n">
        <v>531.53807206</v>
      </c>
      <c r="F71" s="20" t="n">
        <v>1.71848077</v>
      </c>
      <c r="G71" s="18" t="n">
        <v>567.32390477</v>
      </c>
      <c r="H71" s="20" t="n">
        <v>3.75052899</v>
      </c>
      <c r="I71" s="18" t="n">
        <v>594.20681487</v>
      </c>
      <c r="J71" s="20" t="n">
        <v>20.03421688</v>
      </c>
      <c r="K71" s="18" t="s">
        <v>404</v>
      </c>
      <c r="L71" s="20" t="s">
        <v>404</v>
      </c>
      <c r="M71" s="18" t="s">
        <v>404</v>
      </c>
      <c r="N71" s="20" t="s">
        <v>404</v>
      </c>
      <c r="O71" s="18" t="s">
        <v>404</v>
      </c>
      <c r="P71" s="20" t="s">
        <v>404</v>
      </c>
      <c r="Q71" s="18" t="n">
        <v>506.77284108</v>
      </c>
      <c r="R71" s="20" t="n">
        <v>9.85712663</v>
      </c>
    </row>
    <row r="72" spans="1:18">
      <c r="A72" s="15" t="s">
        <v>469</v>
      </c>
      <c r="B72" s="17" t="n">
        <v>7708</v>
      </c>
      <c r="C72" s="18">
        <f>(0.0/B72*100)</f>
        <v/>
      </c>
      <c r="D72" s="19" t="n">
        <v>7708</v>
      </c>
      <c r="E72" s="18" t="n">
        <v>497.0269893</v>
      </c>
      <c r="F72" s="20" t="n">
        <v>3.04788057</v>
      </c>
      <c r="G72" s="18" t="n">
        <v>516.04566116</v>
      </c>
      <c r="H72" s="20" t="n">
        <v>16.05692946</v>
      </c>
      <c r="I72" s="18" t="n">
        <v>477.17221089</v>
      </c>
      <c r="J72" s="20" t="n">
        <v>11.41769136</v>
      </c>
      <c r="K72" s="18" t="s">
        <v>404</v>
      </c>
      <c r="L72" s="20" t="s">
        <v>404</v>
      </c>
      <c r="M72" s="18" t="s">
        <v>404</v>
      </c>
      <c r="N72" s="20" t="s">
        <v>404</v>
      </c>
      <c r="O72" s="18" t="s">
        <v>404</v>
      </c>
      <c r="P72" s="20" t="s">
        <v>404</v>
      </c>
      <c r="Q72" s="18" t="n">
        <v>538.31875738</v>
      </c>
      <c r="R72" s="20" t="n">
        <v>46.76900641</v>
      </c>
    </row>
    <row r="73" spans="1:18">
      <c r="A73" s="15" t="s">
        <v>470</v>
      </c>
      <c r="B73" s="17" t="n">
        <v>8249</v>
      </c>
      <c r="C73" s="18">
        <f>(0.0/B73*100)</f>
        <v/>
      </c>
      <c r="D73" s="19" t="n">
        <v>8249</v>
      </c>
      <c r="E73" s="18" t="n">
        <v>408.30603683</v>
      </c>
      <c r="F73" s="20" t="n">
        <v>3.79164726</v>
      </c>
      <c r="G73" s="18" t="n">
        <v>418.26490702</v>
      </c>
      <c r="H73" s="20" t="n">
        <v>12.96673545</v>
      </c>
      <c r="I73" s="18" t="n">
        <v>399.2858257</v>
      </c>
      <c r="J73" s="20" t="n">
        <v>21.7340517</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413.26136133</v>
      </c>
      <c r="F74" s="20" t="n">
        <v>2.31668161</v>
      </c>
      <c r="G74" s="18" t="n">
        <v>452.5719178</v>
      </c>
      <c r="H74" s="20" t="n">
        <v>4.1759119</v>
      </c>
      <c r="I74" s="18" t="n">
        <v>410.70488907</v>
      </c>
      <c r="J74" s="20" t="n">
        <v>2.7451015</v>
      </c>
      <c r="K74" s="18" t="s">
        <v>404</v>
      </c>
      <c r="L74" s="20" t="s">
        <v>404</v>
      </c>
      <c r="M74" s="18" t="s">
        <v>404</v>
      </c>
      <c r="N74" s="20" t="s">
        <v>404</v>
      </c>
      <c r="O74" s="18" t="s">
        <v>404</v>
      </c>
      <c r="P74" s="20" t="s">
        <v>404</v>
      </c>
      <c r="Q74" s="18" t="n">
        <v>465.49328625</v>
      </c>
      <c r="R74" s="20" t="n">
        <v>5.25870812</v>
      </c>
    </row>
    <row r="75" spans="1:18">
      <c r="A75" s="15" t="s">
        <v>472</v>
      </c>
      <c r="B75" s="17" t="n">
        <v>5375</v>
      </c>
      <c r="C75" s="18">
        <f>(483.0/B75*100)</f>
        <v/>
      </c>
      <c r="D75" s="19" t="n">
        <v>4892</v>
      </c>
      <c r="E75" s="18" t="n">
        <v>359.35441451</v>
      </c>
      <c r="F75" s="20" t="n">
        <v>8.14423824</v>
      </c>
      <c r="G75" s="18" t="n">
        <v>368.73492911</v>
      </c>
      <c r="H75" s="20" t="n">
        <v>6.68168613</v>
      </c>
      <c r="I75" s="18" t="n">
        <v>355.14231352</v>
      </c>
      <c r="J75" s="20" t="n">
        <v>6.81020232</v>
      </c>
      <c r="K75" s="18" t="s">
        <v>404</v>
      </c>
      <c r="L75" s="20" t="s">
        <v>404</v>
      </c>
      <c r="M75" s="18" t="s">
        <v>404</v>
      </c>
      <c r="N75" s="20" t="s">
        <v>404</v>
      </c>
      <c r="O75" s="18" t="s">
        <v>404</v>
      </c>
      <c r="P75" s="20" t="s">
        <v>404</v>
      </c>
      <c r="Q75" s="18" t="n">
        <v>408.20183081</v>
      </c>
      <c r="R75" s="20" t="n">
        <v>9.20835819</v>
      </c>
    </row>
    <row r="76" spans="1:18">
      <c r="A76" s="15" t="s">
        <v>473</v>
      </c>
      <c r="B76" s="17" t="n">
        <v>14167</v>
      </c>
      <c r="C76" s="18">
        <f>(1400.0/B76*100)</f>
        <v/>
      </c>
      <c r="D76" s="19" t="n">
        <v>12767</v>
      </c>
      <c r="E76" s="18" t="n">
        <v>429.12971461</v>
      </c>
      <c r="F76" s="20" t="n">
        <v>3.47600536</v>
      </c>
      <c r="G76" s="18" t="n">
        <v>467.09725039</v>
      </c>
      <c r="H76" s="20" t="n">
        <v>12.6239258</v>
      </c>
      <c r="I76" s="18" t="n">
        <v>440.13628791</v>
      </c>
      <c r="J76" s="20" t="n">
        <v>9.1911442</v>
      </c>
      <c r="K76" s="18" t="s">
        <v>404</v>
      </c>
      <c r="L76" s="20" t="s">
        <v>404</v>
      </c>
      <c r="M76" s="18" t="s">
        <v>404</v>
      </c>
      <c r="N76" s="20" t="s">
        <v>404</v>
      </c>
      <c r="O76" s="18" t="s">
        <v>404</v>
      </c>
      <c r="P76" s="20" t="s">
        <v>404</v>
      </c>
      <c r="Q76" s="18" t="n">
        <v>418.21633044</v>
      </c>
      <c r="R76" s="20" t="n">
        <v>24.67732907</v>
      </c>
    </row>
    <row r="77" spans="1:18">
      <c r="A77" s="15" t="s">
        <v>474</v>
      </c>
      <c r="B77" s="17" t="n">
        <v>6062</v>
      </c>
      <c r="C77" s="18">
        <f>(0.0/B77*100)</f>
        <v/>
      </c>
      <c r="D77" s="19" t="n">
        <v>6062</v>
      </c>
      <c r="E77" s="18" t="n">
        <v>425.96645015</v>
      </c>
      <c r="F77" s="20" t="n">
        <v>10.28656552</v>
      </c>
      <c r="G77" s="18" t="n">
        <v>423.20436363</v>
      </c>
      <c r="H77" s="20" t="n">
        <v>7.32814951</v>
      </c>
      <c r="I77" s="18" t="n">
        <v>446.56907426</v>
      </c>
      <c r="J77" s="20" t="n">
        <v>3.99451817</v>
      </c>
      <c r="K77" s="18" t="s">
        <v>404</v>
      </c>
      <c r="L77" s="20" t="s">
        <v>404</v>
      </c>
      <c r="M77" s="18" t="s">
        <v>404</v>
      </c>
      <c r="N77" s="20" t="s">
        <v>404</v>
      </c>
      <c r="O77" s="18" t="s">
        <v>404</v>
      </c>
      <c r="P77" s="20" t="s">
        <v>404</v>
      </c>
      <c r="Q77" s="18" t="n">
        <v>452.71041312</v>
      </c>
      <c r="R77" s="20" t="n">
        <v>17.28283896</v>
      </c>
    </row>
    <row r="78" spans="1:18">
      <c r="A78" s="15" t="s">
        <v>475</v>
      </c>
      <c r="B78" s="17" t="n">
        <v>5826</v>
      </c>
      <c r="C78" s="18">
        <f>(0.0/B78*100)</f>
        <v/>
      </c>
      <c r="D78" s="19" t="n">
        <v>5826</v>
      </c>
      <c r="E78" s="18" t="n">
        <v>489.73317144</v>
      </c>
      <c r="F78" s="20" t="n">
        <v>5.76964949</v>
      </c>
      <c r="G78" s="18" t="n">
        <v>489.46941215</v>
      </c>
      <c r="H78" s="20" t="n">
        <v>11.07368865</v>
      </c>
      <c r="I78" s="18" t="n">
        <v>481.51457182</v>
      </c>
      <c r="J78" s="20" t="n">
        <v>7.78195869</v>
      </c>
      <c r="K78" s="18" t="s">
        <v>404</v>
      </c>
      <c r="L78" s="20" t="s">
        <v>404</v>
      </c>
      <c r="M78" s="18" t="s">
        <v>404</v>
      </c>
      <c r="N78" s="20" t="s">
        <v>404</v>
      </c>
      <c r="O78" s="18" t="s">
        <v>404</v>
      </c>
      <c r="P78" s="20" t="s">
        <v>404</v>
      </c>
      <c r="Q78" s="18" t="n">
        <v>482.51142687</v>
      </c>
      <c r="R78" s="20" t="n">
        <v>11.36637741</v>
      </c>
    </row>
    <row customHeight="1" ht="25" r="79" spans="1:18">
      <c r="A79" s="15" t="s">
        <v>476</v>
      </c>
      <c r="B79" s="17" t="n">
        <v>1657</v>
      </c>
      <c r="C79" s="18">
        <f>(21.0/B79*100)</f>
        <v/>
      </c>
      <c r="D79" s="19" t="n">
        <v>1636</v>
      </c>
      <c r="E79" s="18" t="n">
        <v>460.26580038</v>
      </c>
      <c r="F79" s="20" t="n">
        <v>19.48611906</v>
      </c>
      <c r="G79" s="18" t="n">
        <v>495.26818472</v>
      </c>
      <c r="H79" s="20" t="n">
        <v>11.74438183</v>
      </c>
      <c r="I79" s="18" t="n">
        <v>467.8590305</v>
      </c>
      <c r="J79" s="20" t="n">
        <v>11.81054639</v>
      </c>
      <c r="K79" s="18" t="s">
        <v>404</v>
      </c>
      <c r="L79" s="20" t="s">
        <v>404</v>
      </c>
      <c r="M79" s="18" t="s">
        <v>404</v>
      </c>
      <c r="N79" s="20" t="s">
        <v>404</v>
      </c>
      <c r="O79" s="18" t="s">
        <v>404</v>
      </c>
      <c r="P79" s="20" t="s">
        <v>404</v>
      </c>
      <c r="Q79" s="18" t="n">
        <v>457.1890309</v>
      </c>
      <c r="R79" s="20" t="n">
        <v>29.89290871</v>
      </c>
    </row>
    <row r="80" spans="1:18">
      <c r="A80" s="15" t="s">
        <v>477</v>
      </c>
      <c r="B80" s="17" t="n">
        <v>7841</v>
      </c>
      <c r="C80" s="18">
        <f>(0.0/B80*100)</f>
        <v/>
      </c>
      <c r="D80" s="19" t="n">
        <v>7841</v>
      </c>
      <c r="E80" s="18" t="n">
        <v>425.52106379</v>
      </c>
      <c r="F80" s="20" t="n">
        <v>4.31472737</v>
      </c>
      <c r="G80" s="18" t="n">
        <v>430.63912087</v>
      </c>
      <c r="H80" s="20" t="n">
        <v>9.712653980000001</v>
      </c>
      <c r="I80" s="18" t="n">
        <v>436.96081822</v>
      </c>
      <c r="J80" s="20" t="n">
        <v>16.28325539</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428.01533812</v>
      </c>
      <c r="F81" s="20" t="n">
        <v>5.35937168</v>
      </c>
      <c r="G81" s="18" t="n">
        <v>433.00106988</v>
      </c>
      <c r="H81" s="20" t="n">
        <v>5.60226542</v>
      </c>
      <c r="I81" s="18" t="n">
        <v>435.58682613</v>
      </c>
      <c r="J81" s="20" t="n">
        <v>10.53110329</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498.04718935</v>
      </c>
      <c r="F7" s="20" t="n">
        <v>2.42057765</v>
      </c>
      <c r="G7" s="18" t="n">
        <v>549.24755888</v>
      </c>
      <c r="H7" s="20" t="n">
        <v>8.24096735</v>
      </c>
      <c r="I7" s="18" t="n">
        <v>506.09732565</v>
      </c>
      <c r="J7" s="20" t="n">
        <v>5.00117778</v>
      </c>
      <c r="K7" s="18" t="s">
        <v>404</v>
      </c>
      <c r="L7" s="20" t="s">
        <v>404</v>
      </c>
      <c r="M7" s="18" t="s">
        <v>404</v>
      </c>
      <c r="N7" s="20" t="s">
        <v>404</v>
      </c>
      <c r="O7" s="18" t="s">
        <v>404</v>
      </c>
      <c r="P7" s="20" t="s">
        <v>404</v>
      </c>
      <c r="Q7" s="18" t="n">
        <v>490.28282811</v>
      </c>
      <c r="R7" s="20" t="n">
        <v>16.86140882</v>
      </c>
    </row>
    <row r="8" spans="1:18">
      <c r="A8" s="15" t="s">
        <v>405</v>
      </c>
      <c r="B8" s="17" t="n">
        <v>7007</v>
      </c>
      <c r="C8" s="18">
        <f>(0.0/B8*100)</f>
        <v/>
      </c>
      <c r="D8" s="19" t="n">
        <v>7007</v>
      </c>
      <c r="E8" s="18" t="n">
        <v>484.53358843</v>
      </c>
      <c r="F8" s="20" t="n">
        <v>8.001160560000001</v>
      </c>
      <c r="G8" s="18" t="n">
        <v>427.15095745</v>
      </c>
      <c r="H8" s="20" t="n">
        <v>19.92248601</v>
      </c>
      <c r="I8" s="18" t="n">
        <v>490.32173741</v>
      </c>
      <c r="J8" s="20" t="n">
        <v>4.32271756</v>
      </c>
      <c r="K8" s="18" t="s">
        <v>404</v>
      </c>
      <c r="L8" s="20" t="s">
        <v>404</v>
      </c>
      <c r="M8" s="18" t="s">
        <v>404</v>
      </c>
      <c r="N8" s="20" t="s">
        <v>404</v>
      </c>
      <c r="O8" s="18" t="s">
        <v>404</v>
      </c>
      <c r="P8" s="20" t="s">
        <v>404</v>
      </c>
      <c r="Q8" s="18" t="n">
        <v>410.60117014</v>
      </c>
      <c r="R8" s="20" t="n">
        <v>13.52687841</v>
      </c>
    </row>
    <row r="9" spans="1:18">
      <c r="A9" s="15" t="s">
        <v>406</v>
      </c>
      <c r="B9" s="17" t="n">
        <v>9651</v>
      </c>
      <c r="C9" s="18">
        <f>(200.0/B9*100)</f>
        <v/>
      </c>
      <c r="D9" s="19" t="n">
        <v>9451</v>
      </c>
      <c r="E9" s="18" t="n">
        <v>507.09860683</v>
      </c>
      <c r="F9" s="20" t="n">
        <v>3.90044315</v>
      </c>
      <c r="G9" s="18" t="n">
        <v>497.30722735</v>
      </c>
      <c r="H9" s="20" t="n">
        <v>7.98897944</v>
      </c>
      <c r="I9" s="18" t="n">
        <v>499.33996156</v>
      </c>
      <c r="J9" s="20" t="n">
        <v>11.27528078</v>
      </c>
      <c r="K9" s="18" t="s">
        <v>404</v>
      </c>
      <c r="L9" s="20" t="s">
        <v>404</v>
      </c>
      <c r="M9" s="18" t="s">
        <v>404</v>
      </c>
      <c r="N9" s="20" t="s">
        <v>404</v>
      </c>
      <c r="O9" s="18" t="s">
        <v>404</v>
      </c>
      <c r="P9" s="20" t="s">
        <v>404</v>
      </c>
      <c r="Q9" s="18" t="n">
        <v>471.14869654</v>
      </c>
      <c r="R9" s="20" t="n">
        <v>10.1161964</v>
      </c>
    </row>
    <row r="10" spans="1:18">
      <c r="A10" s="15" t="s">
        <v>407</v>
      </c>
      <c r="B10" s="17" t="n">
        <v>20058</v>
      </c>
      <c r="C10" s="18">
        <f>(3112.0/B10*100)</f>
        <v/>
      </c>
      <c r="D10" s="19" t="n">
        <v>16946</v>
      </c>
      <c r="E10" s="18" t="n">
        <v>528.1616047700001</v>
      </c>
      <c r="F10" s="20" t="n">
        <v>3.9685194</v>
      </c>
      <c r="G10" s="18" t="n">
        <v>530.65637215</v>
      </c>
      <c r="H10" s="20" t="n">
        <v>7.61825875</v>
      </c>
      <c r="I10" s="18" t="n">
        <v>525.77368405</v>
      </c>
      <c r="J10" s="20" t="n">
        <v>3.97454062</v>
      </c>
      <c r="K10" s="18" t="s">
        <v>404</v>
      </c>
      <c r="L10" s="20" t="s">
        <v>404</v>
      </c>
      <c r="M10" s="18" t="s">
        <v>404</v>
      </c>
      <c r="N10" s="20" t="s">
        <v>404</v>
      </c>
      <c r="O10" s="18" t="s">
        <v>404</v>
      </c>
      <c r="P10" s="20" t="s">
        <v>404</v>
      </c>
      <c r="Q10" s="18" t="n">
        <v>536.66033058</v>
      </c>
      <c r="R10" s="20" t="n">
        <v>24.61055617</v>
      </c>
    </row>
    <row r="11" spans="1:18">
      <c r="A11" s="15" t="s">
        <v>408</v>
      </c>
      <c r="B11" s="17" t="n">
        <v>7053</v>
      </c>
      <c r="C11" s="18">
        <f>(212.0/B11*100)</f>
        <v/>
      </c>
      <c r="D11" s="19" t="n">
        <v>6841</v>
      </c>
      <c r="E11" s="18" t="n">
        <v>461.54051581</v>
      </c>
      <c r="F11" s="20" t="n">
        <v>3.78005954</v>
      </c>
      <c r="G11" s="18" t="n">
        <v>489.74643025</v>
      </c>
      <c r="H11" s="20" t="n">
        <v>20.6678178</v>
      </c>
      <c r="I11" s="18" t="n">
        <v>448.69216493</v>
      </c>
      <c r="J11" s="20" t="n">
        <v>6.96424717</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485.67588224</v>
      </c>
      <c r="F12" s="20" t="n">
        <v>4.71699713</v>
      </c>
      <c r="G12" s="18" t="n">
        <v>498.66229629</v>
      </c>
      <c r="H12" s="20" t="n">
        <v>9.7385287</v>
      </c>
      <c r="I12" s="18" t="n">
        <v>485.27113038</v>
      </c>
      <c r="J12" s="20" t="n">
        <v>5.78457894</v>
      </c>
      <c r="K12" s="18" t="s">
        <v>404</v>
      </c>
      <c r="L12" s="20" t="s">
        <v>404</v>
      </c>
      <c r="M12" s="18" t="s">
        <v>404</v>
      </c>
      <c r="N12" s="20" t="s">
        <v>404</v>
      </c>
      <c r="O12" s="18" t="s">
        <v>404</v>
      </c>
      <c r="P12" s="20" t="s">
        <v>404</v>
      </c>
      <c r="Q12" s="18" t="n">
        <v>475.71179914</v>
      </c>
      <c r="R12" s="20" t="n">
        <v>41.6428568</v>
      </c>
    </row>
    <row r="13" spans="1:18">
      <c r="A13" s="15" t="s">
        <v>410</v>
      </c>
      <c r="B13" s="17" t="n">
        <v>7161</v>
      </c>
      <c r="C13" s="18">
        <f>(1175.0/B13*100)</f>
        <v/>
      </c>
      <c r="D13" s="19" t="n">
        <v>5986</v>
      </c>
      <c r="E13" s="18" t="n">
        <v>499.75472957</v>
      </c>
      <c r="F13" s="20" t="n">
        <v>3.69257293</v>
      </c>
      <c r="G13" s="18" t="n">
        <v>505.87572028</v>
      </c>
      <c r="H13" s="20" t="n">
        <v>6.54622023</v>
      </c>
      <c r="I13" s="18" t="n">
        <v>496.4264651</v>
      </c>
      <c r="J13" s="20" t="n">
        <v>4.98322903</v>
      </c>
      <c r="K13" s="18" t="s">
        <v>404</v>
      </c>
      <c r="L13" s="20" t="s">
        <v>404</v>
      </c>
      <c r="M13" s="18" t="s">
        <v>404</v>
      </c>
      <c r="N13" s="20" t="s">
        <v>404</v>
      </c>
      <c r="O13" s="18" t="s">
        <v>404</v>
      </c>
      <c r="P13" s="20" t="s">
        <v>404</v>
      </c>
      <c r="Q13" s="18" t="n">
        <v>532.27995448</v>
      </c>
      <c r="R13" s="20" t="n">
        <v>12.28194318</v>
      </c>
    </row>
    <row r="14" spans="1:18">
      <c r="A14" s="15" t="s">
        <v>411</v>
      </c>
      <c r="B14" s="17" t="n">
        <v>5587</v>
      </c>
      <c r="C14" s="18">
        <f>(0.0/B14*100)</f>
        <v/>
      </c>
      <c r="D14" s="19" t="n">
        <v>5587</v>
      </c>
      <c r="E14" s="18" t="n">
        <v>516.4361453400001</v>
      </c>
      <c r="F14" s="20" t="n">
        <v>2.63307063</v>
      </c>
      <c r="G14" s="18" t="n">
        <v>533.38294949</v>
      </c>
      <c r="H14" s="20" t="n">
        <v>5.76815429</v>
      </c>
      <c r="I14" s="18" t="n">
        <v>516.50761773</v>
      </c>
      <c r="J14" s="20" t="n">
        <v>6.76417235</v>
      </c>
      <c r="K14" s="18" t="s">
        <v>404</v>
      </c>
      <c r="L14" s="20" t="s">
        <v>404</v>
      </c>
      <c r="M14" s="18" t="s">
        <v>404</v>
      </c>
      <c r="N14" s="20" t="s">
        <v>404</v>
      </c>
      <c r="O14" s="18" t="s">
        <v>404</v>
      </c>
      <c r="P14" s="20" t="s">
        <v>404</v>
      </c>
      <c r="Q14" s="18" t="n">
        <v>530.06900451</v>
      </c>
      <c r="R14" s="20" t="n">
        <v>16.15167892</v>
      </c>
    </row>
    <row r="15" spans="1:18">
      <c r="A15" s="15" t="s">
        <v>412</v>
      </c>
      <c r="B15" s="17" t="n">
        <v>5882</v>
      </c>
      <c r="C15" s="18">
        <f>(0.0/B15*100)</f>
        <v/>
      </c>
      <c r="D15" s="19" t="n">
        <v>5882</v>
      </c>
      <c r="E15" s="18" t="n">
        <v>524.3547254</v>
      </c>
      <c r="F15" s="20" t="n">
        <v>3.9954969</v>
      </c>
      <c r="G15" s="18" t="n">
        <v>526.10643004</v>
      </c>
      <c r="H15" s="20" t="n">
        <v>7.95304552</v>
      </c>
      <c r="I15" s="18" t="n">
        <v>528.06477233</v>
      </c>
      <c r="J15" s="20" t="n">
        <v>4.16661897</v>
      </c>
      <c r="K15" s="18" t="s">
        <v>404</v>
      </c>
      <c r="L15" s="20" t="s">
        <v>404</v>
      </c>
      <c r="M15" s="18" t="s">
        <v>404</v>
      </c>
      <c r="N15" s="20" t="s">
        <v>404</v>
      </c>
      <c r="O15" s="18" t="s">
        <v>404</v>
      </c>
      <c r="P15" s="20" t="s">
        <v>404</v>
      </c>
      <c r="Q15" s="18" t="n">
        <v>541.75044145</v>
      </c>
      <c r="R15" s="20" t="n">
        <v>9.22488431</v>
      </c>
    </row>
    <row r="16" spans="1:18">
      <c r="A16" s="15" t="s">
        <v>413</v>
      </c>
      <c r="B16" s="17" t="n">
        <v>6108</v>
      </c>
      <c r="C16" s="18">
        <f>(495.0/B16*100)</f>
        <v/>
      </c>
      <c r="D16" s="19" t="n">
        <v>5613</v>
      </c>
      <c r="E16" s="18" t="n">
        <v>480.95697022</v>
      </c>
      <c r="F16" s="20" t="n">
        <v>7.87345999</v>
      </c>
      <c r="G16" s="18" t="n">
        <v>498.41976591</v>
      </c>
      <c r="H16" s="20" t="n">
        <v>11.23048048</v>
      </c>
      <c r="I16" s="18" t="n">
        <v>513.28853994</v>
      </c>
      <c r="J16" s="20" t="n">
        <v>5.93832961</v>
      </c>
      <c r="K16" s="18" t="s">
        <v>404</v>
      </c>
      <c r="L16" s="20" t="s">
        <v>404</v>
      </c>
      <c r="M16" s="18" t="s">
        <v>404</v>
      </c>
      <c r="N16" s="20" t="s">
        <v>404</v>
      </c>
      <c r="O16" s="18" t="s">
        <v>404</v>
      </c>
      <c r="P16" s="20" t="s">
        <v>404</v>
      </c>
      <c r="Q16" s="18" t="n">
        <v>587.69072049</v>
      </c>
      <c r="R16" s="20" t="n">
        <v>18.39080056</v>
      </c>
    </row>
    <row r="17" spans="1:18">
      <c r="A17" s="15" t="s">
        <v>414</v>
      </c>
      <c r="B17" s="17" t="n">
        <v>6504</v>
      </c>
      <c r="C17" s="18">
        <f>(1325.0/B17*100)</f>
        <v/>
      </c>
      <c r="D17" s="19" t="n">
        <v>5179</v>
      </c>
      <c r="E17" s="18" t="n">
        <v>512.7578862300001</v>
      </c>
      <c r="F17" s="20" t="n">
        <v>5.27748295</v>
      </c>
      <c r="G17" s="18" t="n">
        <v>487.5717924</v>
      </c>
      <c r="H17" s="20" t="n">
        <v>31.07803603</v>
      </c>
      <c r="I17" s="18" t="n">
        <v>506.7919296</v>
      </c>
      <c r="J17" s="20" t="n">
        <v>7.78628897</v>
      </c>
      <c r="K17" s="18" t="s">
        <v>404</v>
      </c>
      <c r="L17" s="20" t="s">
        <v>404</v>
      </c>
      <c r="M17" s="18" t="s">
        <v>404</v>
      </c>
      <c r="N17" s="20" t="s">
        <v>404</v>
      </c>
      <c r="O17" s="18" t="s">
        <v>404</v>
      </c>
      <c r="P17" s="20" t="s">
        <v>404</v>
      </c>
      <c r="Q17" s="18" t="n">
        <v>523.89833946</v>
      </c>
      <c r="R17" s="20" t="n">
        <v>10.14793252</v>
      </c>
    </row>
    <row r="18" spans="1:18">
      <c r="A18" s="15" t="s">
        <v>415</v>
      </c>
      <c r="B18" s="17" t="n">
        <v>5532</v>
      </c>
      <c r="C18" s="18">
        <f>(0.0/B18*100)</f>
        <v/>
      </c>
      <c r="D18" s="19" t="n">
        <v>5532</v>
      </c>
      <c r="E18" s="18" t="n">
        <v>474.48987285</v>
      </c>
      <c r="F18" s="20" t="n">
        <v>19.63077471</v>
      </c>
      <c r="G18" s="18" t="n">
        <v>466.0575147</v>
      </c>
      <c r="H18" s="20" t="n">
        <v>18.18210073</v>
      </c>
      <c r="I18" s="18" t="n">
        <v>466.10949879</v>
      </c>
      <c r="J18" s="20" t="n">
        <v>5.2180253</v>
      </c>
      <c r="K18" s="18" t="s">
        <v>404</v>
      </c>
      <c r="L18" s="20" t="s">
        <v>404</v>
      </c>
      <c r="M18" s="18" t="s">
        <v>404</v>
      </c>
      <c r="N18" s="20" t="s">
        <v>404</v>
      </c>
      <c r="O18" s="18" t="s">
        <v>404</v>
      </c>
      <c r="P18" s="20" t="s">
        <v>404</v>
      </c>
      <c r="Q18" s="18" t="n">
        <v>471.75099172</v>
      </c>
      <c r="R18" s="20" t="n">
        <v>52.07213222</v>
      </c>
    </row>
    <row r="19" spans="1:18">
      <c r="A19" s="15" t="s">
        <v>416</v>
      </c>
      <c r="B19" s="17" t="n">
        <v>5658</v>
      </c>
      <c r="C19" s="18">
        <f>(327.0/B19*100)</f>
        <v/>
      </c>
      <c r="D19" s="19" t="n">
        <v>5331</v>
      </c>
      <c r="E19" s="18" t="n">
        <v>458.1622742</v>
      </c>
      <c r="F19" s="20" t="n">
        <v>7.01858851</v>
      </c>
      <c r="G19" s="18" t="n">
        <v>497.09319841</v>
      </c>
      <c r="H19" s="20" t="n">
        <v>6.76468997</v>
      </c>
      <c r="I19" s="18" t="n">
        <v>453.88486738</v>
      </c>
      <c r="J19" s="20" t="n">
        <v>8.730478550000001</v>
      </c>
      <c r="K19" s="18" t="s">
        <v>404</v>
      </c>
      <c r="L19" s="20" t="s">
        <v>404</v>
      </c>
      <c r="M19" s="18" t="s">
        <v>404</v>
      </c>
      <c r="N19" s="20" t="s">
        <v>404</v>
      </c>
      <c r="O19" s="18" t="s">
        <v>404</v>
      </c>
      <c r="P19" s="20" t="s">
        <v>404</v>
      </c>
      <c r="Q19" s="18" t="n">
        <v>466.99029204</v>
      </c>
      <c r="R19" s="20" t="n">
        <v>87.69427102</v>
      </c>
    </row>
    <row r="20" spans="1:18">
      <c r="A20" s="15" t="s">
        <v>417</v>
      </c>
      <c r="B20" s="17" t="n">
        <v>3371</v>
      </c>
      <c r="C20" s="18">
        <f>(24.0/B20*100)</f>
        <v/>
      </c>
      <c r="D20" s="19" t="n">
        <v>3347</v>
      </c>
      <c r="E20" s="18" t="n">
        <v>479.44231192</v>
      </c>
      <c r="F20" s="20" t="n">
        <v>2.22068268</v>
      </c>
      <c r="G20" s="18" t="n">
        <v>492.16427949</v>
      </c>
      <c r="H20" s="20" t="n">
        <v>6.08378462</v>
      </c>
      <c r="I20" s="18" t="n">
        <v>478.29123576</v>
      </c>
      <c r="J20" s="20" t="n">
        <v>6.07977029</v>
      </c>
      <c r="K20" s="18" t="s">
        <v>404</v>
      </c>
      <c r="L20" s="20" t="s">
        <v>404</v>
      </c>
      <c r="M20" s="18" t="s">
        <v>404</v>
      </c>
      <c r="N20" s="20" t="s">
        <v>404</v>
      </c>
      <c r="O20" s="18" t="s">
        <v>404</v>
      </c>
      <c r="P20" s="20" t="s">
        <v>404</v>
      </c>
      <c r="Q20" s="18" t="n">
        <v>486.05532443</v>
      </c>
      <c r="R20" s="20" t="n">
        <v>6.48021758</v>
      </c>
    </row>
    <row r="21" spans="1:18">
      <c r="A21" s="15" t="s">
        <v>418</v>
      </c>
      <c r="B21" s="17" t="n">
        <v>5741</v>
      </c>
      <c r="C21" s="18">
        <f>(0.0/B21*100)</f>
        <v/>
      </c>
      <c r="D21" s="19" t="n">
        <v>5741</v>
      </c>
      <c r="E21" s="18" t="n">
        <v>519.2159910399999</v>
      </c>
      <c r="F21" s="20" t="n">
        <v>2.7359248</v>
      </c>
      <c r="G21" s="18" t="n">
        <v>546.45737074</v>
      </c>
      <c r="H21" s="20" t="n">
        <v>14.19473143</v>
      </c>
      <c r="I21" s="18" t="n">
        <v>525.36086217</v>
      </c>
      <c r="J21" s="20" t="n">
        <v>7.35471333</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473.08518274</v>
      </c>
      <c r="F22" s="20" t="n">
        <v>4.83320904</v>
      </c>
      <c r="G22" s="18" t="n">
        <v>534.1719372699999</v>
      </c>
      <c r="H22" s="20" t="n">
        <v>16.13994589</v>
      </c>
      <c r="I22" s="18" t="n">
        <v>472.02909248</v>
      </c>
      <c r="J22" s="20" t="n">
        <v>17.32358974</v>
      </c>
      <c r="K22" s="18" t="s">
        <v>404</v>
      </c>
      <c r="L22" s="20" t="s">
        <v>404</v>
      </c>
      <c r="M22" s="18" t="s">
        <v>404</v>
      </c>
      <c r="N22" s="20" t="s">
        <v>404</v>
      </c>
      <c r="O22" s="18" t="s">
        <v>404</v>
      </c>
      <c r="P22" s="20" t="s">
        <v>404</v>
      </c>
      <c r="Q22" s="18" t="n">
        <v>470.70617771</v>
      </c>
      <c r="R22" s="20" t="n">
        <v>28.51546496</v>
      </c>
    </row>
    <row r="23" spans="1:18">
      <c r="A23" s="15" t="s">
        <v>420</v>
      </c>
      <c r="B23" s="17" t="n">
        <v>11583</v>
      </c>
      <c r="C23" s="18">
        <f>(3194.0/B23*100)</f>
        <v/>
      </c>
      <c r="D23" s="19" t="n">
        <v>8389</v>
      </c>
      <c r="E23" s="18" t="n">
        <v>490.85386522</v>
      </c>
      <c r="F23" s="20" t="n">
        <v>7.99354059</v>
      </c>
      <c r="G23" s="18" t="n">
        <v>493.78211666</v>
      </c>
      <c r="H23" s="20" t="n">
        <v>15.30999476</v>
      </c>
      <c r="I23" s="18" t="n">
        <v>488.53032005</v>
      </c>
      <c r="J23" s="20" t="n">
        <v>4.87422795</v>
      </c>
      <c r="K23" s="18" t="s">
        <v>404</v>
      </c>
      <c r="L23" s="20" t="s">
        <v>404</v>
      </c>
      <c r="M23" s="18" t="s">
        <v>404</v>
      </c>
      <c r="N23" s="20" t="s">
        <v>404</v>
      </c>
      <c r="O23" s="18" t="s">
        <v>404</v>
      </c>
      <c r="P23" s="20" t="s">
        <v>404</v>
      </c>
      <c r="Q23" s="18" t="n">
        <v>454.4325589</v>
      </c>
      <c r="R23" s="20" t="n">
        <v>37.39157278</v>
      </c>
    </row>
    <row r="24" spans="1:18">
      <c r="A24" s="15" t="s">
        <v>421</v>
      </c>
      <c r="B24" s="17" t="n">
        <v>6647</v>
      </c>
      <c r="C24" s="18">
        <f>(0.0/B24*100)</f>
        <v/>
      </c>
      <c r="D24" s="19" t="n">
        <v>6647</v>
      </c>
      <c r="E24" s="18" t="n">
        <v>517.2678812299999</v>
      </c>
      <c r="F24" s="20" t="n">
        <v>4.47355998</v>
      </c>
      <c r="G24" s="18" t="n">
        <v>507.26259988</v>
      </c>
      <c r="H24" s="20" t="n">
        <v>12.66296599</v>
      </c>
      <c r="I24" s="18" t="n">
        <v>518.53162888</v>
      </c>
      <c r="J24" s="20" t="n">
        <v>8.765959349999999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521.4780267899999</v>
      </c>
      <c r="F25" s="20" t="n">
        <v>4.72898955</v>
      </c>
      <c r="G25" s="18" t="n">
        <v>502.06847553</v>
      </c>
      <c r="H25" s="20" t="n">
        <v>11.40101296</v>
      </c>
      <c r="I25" s="18" t="n">
        <v>516.24623647</v>
      </c>
      <c r="J25" s="20" t="n">
        <v>8.362688869999999</v>
      </c>
      <c r="K25" s="18" t="s">
        <v>404</v>
      </c>
      <c r="L25" s="20" t="s">
        <v>404</v>
      </c>
      <c r="M25" s="18" t="s">
        <v>404</v>
      </c>
      <c r="N25" s="20" t="s">
        <v>404</v>
      </c>
      <c r="O25" s="18" t="s">
        <v>404</v>
      </c>
      <c r="P25" s="20" t="s">
        <v>404</v>
      </c>
      <c r="Q25" s="18" t="n">
        <v>443.61538333</v>
      </c>
      <c r="R25" s="20" t="n">
        <v>8.140604529999999</v>
      </c>
    </row>
    <row r="26" spans="1:18">
      <c r="A26" s="15" t="s">
        <v>423</v>
      </c>
      <c r="B26" s="17" t="n">
        <v>4869</v>
      </c>
      <c r="C26" s="18">
        <f>(11.0/B26*100)</f>
        <v/>
      </c>
      <c r="D26" s="19" t="n">
        <v>4858</v>
      </c>
      <c r="E26" s="18" t="n">
        <v>487.6254234</v>
      </c>
      <c r="F26" s="20" t="n">
        <v>2.11473433</v>
      </c>
      <c r="G26" s="18" t="n">
        <v>495.41006571</v>
      </c>
      <c r="H26" s="20" t="n">
        <v>11.56743746</v>
      </c>
      <c r="I26" s="18" t="n">
        <v>487.0948219</v>
      </c>
      <c r="J26" s="20" t="n">
        <v>6.81294075</v>
      </c>
      <c r="K26" s="18" t="s">
        <v>404</v>
      </c>
      <c r="L26" s="20" t="s">
        <v>404</v>
      </c>
      <c r="M26" s="18" t="s">
        <v>404</v>
      </c>
      <c r="N26" s="20" t="s">
        <v>404</v>
      </c>
      <c r="O26" s="18" t="s">
        <v>404</v>
      </c>
      <c r="P26" s="20" t="s">
        <v>404</v>
      </c>
      <c r="Q26" s="18" t="n">
        <v>484.03338025</v>
      </c>
      <c r="R26" s="20" t="n">
        <v>14.38816372</v>
      </c>
    </row>
    <row r="27" spans="1:18">
      <c r="A27" s="15" t="s">
        <v>424</v>
      </c>
      <c r="B27" s="17" t="n">
        <v>5299</v>
      </c>
      <c r="C27" s="18">
        <f>(0.0/B27*100)</f>
        <v/>
      </c>
      <c r="D27" s="19" t="n">
        <v>5299</v>
      </c>
      <c r="E27" s="18" t="n">
        <v>485.7270514</v>
      </c>
      <c r="F27" s="20" t="n">
        <v>2.20777821</v>
      </c>
      <c r="G27" s="18" t="n">
        <v>478.36775991</v>
      </c>
      <c r="H27" s="20" t="n">
        <v>2.1089063</v>
      </c>
      <c r="I27" s="18" t="n">
        <v>489.63274756</v>
      </c>
      <c r="J27" s="20" t="n">
        <v>4.56658424</v>
      </c>
      <c r="K27" s="18" t="s">
        <v>404</v>
      </c>
      <c r="L27" s="20" t="s">
        <v>404</v>
      </c>
      <c r="M27" s="18" t="s">
        <v>404</v>
      </c>
      <c r="N27" s="20" t="s">
        <v>404</v>
      </c>
      <c r="O27" s="18" t="s">
        <v>404</v>
      </c>
      <c r="P27" s="20" t="s">
        <v>404</v>
      </c>
      <c r="Q27" s="18" t="n">
        <v>473.02339012</v>
      </c>
      <c r="R27" s="20" t="n">
        <v>4.46577753</v>
      </c>
    </row>
    <row r="28" spans="1:18">
      <c r="A28" s="15" t="s">
        <v>425</v>
      </c>
      <c r="B28" s="17" t="n">
        <v>7568</v>
      </c>
      <c r="C28" s="18">
        <f>(0.0/B28*100)</f>
        <v/>
      </c>
      <c r="D28" s="19" t="n">
        <v>7568</v>
      </c>
      <c r="E28" s="18" t="n">
        <v>425.94487871</v>
      </c>
      <c r="F28" s="20" t="n">
        <v>3.44218539</v>
      </c>
      <c r="G28" s="18" t="n">
        <v>428.23295777</v>
      </c>
      <c r="H28" s="20" t="n">
        <v>13.49458371</v>
      </c>
      <c r="I28" s="18" t="n">
        <v>418.49722429</v>
      </c>
      <c r="J28" s="20" t="n">
        <v>5.37827884</v>
      </c>
      <c r="K28" s="18" t="s">
        <v>404</v>
      </c>
      <c r="L28" s="20" t="s">
        <v>404</v>
      </c>
      <c r="M28" s="18" t="s">
        <v>404</v>
      </c>
      <c r="N28" s="20" t="s">
        <v>404</v>
      </c>
      <c r="O28" s="18" t="s">
        <v>404</v>
      </c>
      <c r="P28" s="20" t="s">
        <v>404</v>
      </c>
      <c r="Q28" s="18" t="n">
        <v>364.04477464</v>
      </c>
      <c r="R28" s="20" t="n">
        <v>18.41771437</v>
      </c>
    </row>
    <row r="29" spans="1:18">
      <c r="A29" s="15" t="s">
        <v>426</v>
      </c>
      <c r="B29" s="17" t="n">
        <v>5385</v>
      </c>
      <c r="C29" s="18">
        <f>(1123.0/B29*100)</f>
        <v/>
      </c>
      <c r="D29" s="19" t="n">
        <v>4262</v>
      </c>
      <c r="E29" s="18" t="n">
        <v>499.03577127</v>
      </c>
      <c r="F29" s="20" t="n">
        <v>8.04858215</v>
      </c>
      <c r="G29" s="18" t="n">
        <v>509.31600098</v>
      </c>
      <c r="H29" s="20" t="n">
        <v>23.90859089</v>
      </c>
      <c r="I29" s="18" t="n">
        <v>502.28210838</v>
      </c>
      <c r="J29" s="20" t="n">
        <v>9.59896155</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510.98992352</v>
      </c>
      <c r="F30" s="20" t="n">
        <v>3.22752428</v>
      </c>
      <c r="G30" s="18" t="n">
        <v>524.82092907</v>
      </c>
      <c r="H30" s="20" t="n">
        <v>14.43893542</v>
      </c>
      <c r="I30" s="18" t="n">
        <v>482.95884374</v>
      </c>
      <c r="J30" s="20" t="n">
        <v>27.41980847</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511.06656509</v>
      </c>
      <c r="F31" s="20" t="n">
        <v>3.6560393</v>
      </c>
      <c r="G31" s="18" t="n">
        <v>530.94595058</v>
      </c>
      <c r="H31" s="20" t="n">
        <v>13.69546888</v>
      </c>
      <c r="I31" s="18" t="n">
        <v>514.4846023699999</v>
      </c>
      <c r="J31" s="20" t="n">
        <v>4.35582223</v>
      </c>
      <c r="K31" s="18" t="s">
        <v>404</v>
      </c>
      <c r="L31" s="20" t="s">
        <v>404</v>
      </c>
      <c r="M31" s="18" t="s">
        <v>404</v>
      </c>
      <c r="N31" s="20" t="s">
        <v>404</v>
      </c>
      <c r="O31" s="18" t="s">
        <v>404</v>
      </c>
      <c r="P31" s="20" t="s">
        <v>404</v>
      </c>
      <c r="Q31" s="18" t="n">
        <v>486.96210778</v>
      </c>
      <c r="R31" s="20" t="n">
        <v>15.4704271</v>
      </c>
    </row>
    <row r="32" spans="1:18">
      <c r="A32" s="15" t="s">
        <v>429</v>
      </c>
      <c r="B32" s="17" t="n">
        <v>4478</v>
      </c>
      <c r="C32" s="18">
        <f>(0.0/B32*100)</f>
        <v/>
      </c>
      <c r="D32" s="19" t="n">
        <v>4478</v>
      </c>
      <c r="E32" s="18" t="n">
        <v>503.98449612</v>
      </c>
      <c r="F32" s="20" t="n">
        <v>3.3101019</v>
      </c>
      <c r="G32" s="18" t="n">
        <v>497.06484915</v>
      </c>
      <c r="H32" s="20" t="n">
        <v>5.44905399</v>
      </c>
      <c r="I32" s="18" t="n">
        <v>512.23423326</v>
      </c>
      <c r="J32" s="20" t="n">
        <v>4.81395775</v>
      </c>
      <c r="K32" s="18" t="s">
        <v>404</v>
      </c>
      <c r="L32" s="20" t="s">
        <v>404</v>
      </c>
      <c r="M32" s="18" t="s">
        <v>404</v>
      </c>
      <c r="N32" s="20" t="s">
        <v>404</v>
      </c>
      <c r="O32" s="18" t="s">
        <v>404</v>
      </c>
      <c r="P32" s="20" t="s">
        <v>404</v>
      </c>
      <c r="Q32" s="18" t="n">
        <v>497.60764358</v>
      </c>
      <c r="R32" s="20" t="n">
        <v>8.972146670000001</v>
      </c>
    </row>
    <row r="33" spans="1:18">
      <c r="A33" s="15" t="s">
        <v>430</v>
      </c>
      <c r="B33" s="17" t="n">
        <v>7325</v>
      </c>
      <c r="C33" s="18">
        <f>(29.0/B33*100)</f>
        <v/>
      </c>
      <c r="D33" s="19" t="n">
        <v>7296</v>
      </c>
      <c r="E33" s="18" t="n">
        <v>497.41238583</v>
      </c>
      <c r="F33" s="20" t="n">
        <v>3.13107949</v>
      </c>
      <c r="G33" s="18" t="n">
        <v>516.30467443</v>
      </c>
      <c r="H33" s="20" t="n">
        <v>9.038024310000001</v>
      </c>
      <c r="I33" s="18" t="n">
        <v>474.90634175</v>
      </c>
      <c r="J33" s="20" t="n">
        <v>15.00757812</v>
      </c>
      <c r="K33" s="18" t="s">
        <v>404</v>
      </c>
      <c r="L33" s="20" t="s">
        <v>404</v>
      </c>
      <c r="M33" s="18" t="s">
        <v>404</v>
      </c>
      <c r="N33" s="20" t="s">
        <v>404</v>
      </c>
      <c r="O33" s="18" t="s">
        <v>404</v>
      </c>
      <c r="P33" s="20" t="s">
        <v>404</v>
      </c>
      <c r="Q33" s="18" t="n">
        <v>472.29469704</v>
      </c>
      <c r="R33" s="20" t="n">
        <v>17.8487533</v>
      </c>
    </row>
    <row r="34" spans="1:18">
      <c r="A34" s="15" t="s">
        <v>431</v>
      </c>
      <c r="B34" s="17" t="n">
        <v>6350</v>
      </c>
      <c r="C34" s="18">
        <f>(0.0/B34*100)</f>
        <v/>
      </c>
      <c r="D34" s="19" t="n">
        <v>6350</v>
      </c>
      <c r="E34" s="18" t="n">
        <v>453.26451332</v>
      </c>
      <c r="F34" s="20" t="n">
        <v>6.20104818</v>
      </c>
      <c r="G34" s="18" t="n">
        <v>476.92877866</v>
      </c>
      <c r="H34" s="20" t="n">
        <v>13.80000913</v>
      </c>
      <c r="I34" s="18" t="n">
        <v>446.85876106</v>
      </c>
      <c r="J34" s="20" t="n">
        <v>6.95723602</v>
      </c>
      <c r="K34" s="18" t="s">
        <v>404</v>
      </c>
      <c r="L34" s="20" t="s">
        <v>404</v>
      </c>
      <c r="M34" s="18" t="s">
        <v>404</v>
      </c>
      <c r="N34" s="20" t="s">
        <v>404</v>
      </c>
      <c r="O34" s="18" t="s">
        <v>404</v>
      </c>
      <c r="P34" s="20" t="s">
        <v>404</v>
      </c>
      <c r="Q34" s="18" t="n">
        <v>399.00371596</v>
      </c>
      <c r="R34" s="20" t="n">
        <v>65.86464879</v>
      </c>
    </row>
    <row r="35" spans="1:18">
      <c r="A35" s="15" t="s">
        <v>432</v>
      </c>
      <c r="B35" s="17" t="n">
        <v>6406</v>
      </c>
      <c r="C35" s="18">
        <f>(443.0/B35*100)</f>
        <v/>
      </c>
      <c r="D35" s="19" t="n">
        <v>5963</v>
      </c>
      <c r="E35" s="18" t="n">
        <v>506.57665925</v>
      </c>
      <c r="F35" s="20" t="n">
        <v>2.21925315</v>
      </c>
      <c r="G35" s="18" t="n">
        <v>487.39185322</v>
      </c>
      <c r="H35" s="20" t="n">
        <v>3.80546407</v>
      </c>
      <c r="I35" s="18" t="n">
        <v>513.39705538</v>
      </c>
      <c r="J35" s="20" t="n">
        <v>2.01863332</v>
      </c>
      <c r="K35" s="18" t="s">
        <v>404</v>
      </c>
      <c r="L35" s="20" t="s">
        <v>404</v>
      </c>
      <c r="M35" s="18" t="s">
        <v>404</v>
      </c>
      <c r="N35" s="20" t="s">
        <v>404</v>
      </c>
      <c r="O35" s="18" t="s">
        <v>404</v>
      </c>
      <c r="P35" s="20" t="s">
        <v>404</v>
      </c>
      <c r="Q35" s="18" t="n">
        <v>425.80575323</v>
      </c>
      <c r="R35" s="20" t="n">
        <v>8.222693019999999</v>
      </c>
    </row>
    <row r="36" spans="1:18">
      <c r="A36" s="15" t="s">
        <v>433</v>
      </c>
      <c r="B36" s="17" t="n">
        <v>6736</v>
      </c>
      <c r="C36" s="18">
        <f>(10.0/B36*100)</f>
        <v/>
      </c>
      <c r="D36" s="19" t="n">
        <v>6726</v>
      </c>
      <c r="E36" s="18" t="n">
        <v>495.57356091</v>
      </c>
      <c r="F36" s="20" t="n">
        <v>3.21302923</v>
      </c>
      <c r="G36" s="18" t="n">
        <v>501.55143666</v>
      </c>
      <c r="H36" s="20" t="n">
        <v>9.525454910000001</v>
      </c>
      <c r="I36" s="18" t="n">
        <v>494.27491124</v>
      </c>
      <c r="J36" s="20" t="n">
        <v>5.59699027</v>
      </c>
      <c r="K36" s="18" t="s">
        <v>404</v>
      </c>
      <c r="L36" s="20" t="s">
        <v>404</v>
      </c>
      <c r="M36" s="18" t="s">
        <v>404</v>
      </c>
      <c r="N36" s="20" t="s">
        <v>404</v>
      </c>
      <c r="O36" s="18" t="s">
        <v>404</v>
      </c>
      <c r="P36" s="20" t="s">
        <v>404</v>
      </c>
      <c r="Q36" s="18" t="n">
        <v>500.14933909</v>
      </c>
      <c r="R36" s="20" t="n">
        <v>9.45497986</v>
      </c>
    </row>
    <row r="37" spans="1:18">
      <c r="A37" s="15" t="s">
        <v>434</v>
      </c>
      <c r="B37" s="17" t="n">
        <v>5458</v>
      </c>
      <c r="C37" s="18">
        <f>(0.0/B37*100)</f>
        <v/>
      </c>
      <c r="D37" s="19" t="n">
        <v>5458</v>
      </c>
      <c r="E37" s="18" t="n">
        <v>497.04141089</v>
      </c>
      <c r="F37" s="20" t="n">
        <v>4.6778642</v>
      </c>
      <c r="G37" s="18" t="n">
        <v>514.14806446</v>
      </c>
      <c r="H37" s="20" t="n">
        <v>12.08659411</v>
      </c>
      <c r="I37" s="18" t="n">
        <v>501.23589468</v>
      </c>
      <c r="J37" s="20" t="n">
        <v>5.11558926</v>
      </c>
      <c r="K37" s="18" t="s">
        <v>404</v>
      </c>
      <c r="L37" s="20" t="s">
        <v>404</v>
      </c>
      <c r="M37" s="18" t="s">
        <v>404</v>
      </c>
      <c r="N37" s="20" t="s">
        <v>404</v>
      </c>
      <c r="O37" s="18" t="s">
        <v>404</v>
      </c>
      <c r="P37" s="20" t="s">
        <v>404</v>
      </c>
      <c r="Q37" s="18" t="n">
        <v>496.17668062</v>
      </c>
      <c r="R37" s="20" t="n">
        <v>15.02730369</v>
      </c>
    </row>
    <row r="38" spans="1:18">
      <c r="A38" s="15" t="s">
        <v>435</v>
      </c>
      <c r="B38" s="17" t="n">
        <v>5860</v>
      </c>
      <c r="C38" s="18">
        <f>(268.0/B38*100)</f>
        <v/>
      </c>
      <c r="D38" s="19" t="n">
        <v>5592</v>
      </c>
      <c r="E38" s="18" t="n">
        <v>477.62393711</v>
      </c>
      <c r="F38" s="20" t="n">
        <v>4.867074</v>
      </c>
      <c r="G38" s="18" t="n">
        <v>496.16350273</v>
      </c>
      <c r="H38" s="20" t="n">
        <v>9.83005642</v>
      </c>
      <c r="I38" s="18" t="n">
        <v>508.49834164</v>
      </c>
      <c r="J38" s="20" t="n">
        <v>7.64425708</v>
      </c>
      <c r="K38" s="18" t="s">
        <v>404</v>
      </c>
      <c r="L38" s="20" t="s">
        <v>404</v>
      </c>
      <c r="M38" s="18" t="s">
        <v>404</v>
      </c>
      <c r="N38" s="20" t="s">
        <v>404</v>
      </c>
      <c r="O38" s="18" t="s">
        <v>404</v>
      </c>
      <c r="P38" s="20" t="s">
        <v>404</v>
      </c>
      <c r="Q38" s="18" t="n">
        <v>538.97069117</v>
      </c>
      <c r="R38" s="20" t="n">
        <v>24.61062558</v>
      </c>
    </row>
    <row r="39" spans="1:18">
      <c r="A39" s="15" t="s">
        <v>436</v>
      </c>
      <c r="B39" s="17" t="n">
        <v>5895</v>
      </c>
      <c r="C39" s="18">
        <f>(0.0/B39*100)</f>
        <v/>
      </c>
      <c r="D39" s="19" t="n">
        <v>5895</v>
      </c>
      <c r="E39" s="18" t="n">
        <v>431.45463131</v>
      </c>
      <c r="F39" s="20" t="n">
        <v>5.36032242</v>
      </c>
      <c r="G39" s="18" t="n">
        <v>437.10474698</v>
      </c>
      <c r="H39" s="20" t="n">
        <v>14.76996897</v>
      </c>
      <c r="I39" s="18" t="n">
        <v>413.13780194</v>
      </c>
      <c r="J39" s="20" t="n">
        <v>10.65571342</v>
      </c>
      <c r="K39" s="18" t="s">
        <v>404</v>
      </c>
      <c r="L39" s="20" t="s">
        <v>404</v>
      </c>
      <c r="M39" s="18" t="s">
        <v>404</v>
      </c>
      <c r="N39" s="20" t="s">
        <v>404</v>
      </c>
      <c r="O39" s="18" t="s">
        <v>404</v>
      </c>
      <c r="P39" s="20" t="s">
        <v>404</v>
      </c>
      <c r="Q39" s="18" t="n">
        <v>351.337463</v>
      </c>
      <c r="R39" s="20" t="n">
        <v>15.35326527</v>
      </c>
    </row>
    <row r="40" spans="1:18">
      <c r="A40" s="15" t="s">
        <v>437</v>
      </c>
      <c r="B40" s="17" t="n">
        <v>14157</v>
      </c>
      <c r="C40" s="18">
        <f>(2978.0/B40*100)</f>
        <v/>
      </c>
      <c r="D40" s="19" t="n">
        <v>11179</v>
      </c>
      <c r="E40" s="18" t="n">
        <v>498.56073108</v>
      </c>
      <c r="F40" s="20" t="n">
        <v>3.39096571</v>
      </c>
      <c r="G40" s="18" t="n">
        <v>545.43633053</v>
      </c>
      <c r="H40" s="20" t="n">
        <v>13.39477393</v>
      </c>
      <c r="I40" s="18" t="n">
        <v>491.54247174</v>
      </c>
      <c r="J40" s="20" t="n">
        <v>13.35983713</v>
      </c>
      <c r="K40" s="18" t="s">
        <v>404</v>
      </c>
      <c r="L40" s="20" t="s">
        <v>404</v>
      </c>
      <c r="M40" s="18" t="s">
        <v>404</v>
      </c>
      <c r="N40" s="20" t="s">
        <v>404</v>
      </c>
      <c r="O40" s="18" t="s">
        <v>404</v>
      </c>
      <c r="P40" s="20" t="s">
        <v>404</v>
      </c>
      <c r="Q40" s="18" t="n">
        <v>524.20318547</v>
      </c>
      <c r="R40" s="20" t="n">
        <v>25.56724065</v>
      </c>
    </row>
    <row r="41" spans="1:18">
      <c r="A41" s="15" t="s">
        <v>438</v>
      </c>
      <c r="B41" s="17" t="n">
        <v>5712</v>
      </c>
      <c r="C41" s="18">
        <f>(99.0/B41*100)</f>
        <v/>
      </c>
      <c r="D41" s="19" t="n">
        <v>5613</v>
      </c>
      <c r="E41" s="18" t="n">
        <v>494.85920968</v>
      </c>
      <c r="F41" s="20" t="n">
        <v>3.72519259</v>
      </c>
      <c r="G41" s="18" t="n">
        <v>511.89608407</v>
      </c>
      <c r="H41" s="20" t="n">
        <v>23.78324485</v>
      </c>
      <c r="I41" s="18" t="n">
        <v>506.04290223</v>
      </c>
      <c r="J41" s="20" t="n">
        <v>8.15515027</v>
      </c>
      <c r="K41" s="18" t="s">
        <v>404</v>
      </c>
      <c r="L41" s="20" t="s">
        <v>404</v>
      </c>
      <c r="M41" s="18" t="s">
        <v>404</v>
      </c>
      <c r="N41" s="20" t="s">
        <v>404</v>
      </c>
      <c r="O41" s="18" t="s">
        <v>404</v>
      </c>
      <c r="P41" s="20" t="s">
        <v>404</v>
      </c>
      <c r="Q41" s="18" t="n">
        <v>482.85606076</v>
      </c>
      <c r="R41" s="20" t="n">
        <v>12.915876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407.17141909</v>
      </c>
      <c r="F44" s="20" t="n">
        <v>4.2049406</v>
      </c>
      <c r="G44" s="18" t="n">
        <v>414.42072998</v>
      </c>
      <c r="H44" s="20" t="n">
        <v>16.13625172</v>
      </c>
      <c r="I44" s="18" t="n">
        <v>406.1471088</v>
      </c>
      <c r="J44" s="20" t="n">
        <v>19.13596766</v>
      </c>
      <c r="K44" s="18" t="s">
        <v>404</v>
      </c>
      <c r="L44" s="20" t="s">
        <v>404</v>
      </c>
      <c r="M44" s="18" t="s">
        <v>404</v>
      </c>
      <c r="N44" s="20" t="s">
        <v>404</v>
      </c>
      <c r="O44" s="18" t="s">
        <v>404</v>
      </c>
      <c r="P44" s="20" t="s">
        <v>404</v>
      </c>
      <c r="Q44" s="18" t="n">
        <v>378.88115821</v>
      </c>
      <c r="R44" s="20" t="n">
        <v>10.75625389</v>
      </c>
    </row>
    <row r="45" spans="1:18">
      <c r="A45" s="15" t="s">
        <v>442</v>
      </c>
      <c r="B45" s="17" t="n">
        <v>5519</v>
      </c>
      <c r="C45" s="18">
        <f>(0.0/B45*100)</f>
        <v/>
      </c>
      <c r="D45" s="19" t="n">
        <v>5519</v>
      </c>
      <c r="E45" s="18" t="n">
        <v>348.80986626</v>
      </c>
      <c r="F45" s="20" t="n">
        <v>4.9570478</v>
      </c>
      <c r="G45" s="18" t="n">
        <v>375.7336122</v>
      </c>
      <c r="H45" s="20" t="n">
        <v>15.18596504</v>
      </c>
      <c r="I45" s="18" t="n">
        <v>344.99293465</v>
      </c>
      <c r="J45" s="20" t="n">
        <v>4.69892936</v>
      </c>
      <c r="K45" s="18" t="s">
        <v>404</v>
      </c>
      <c r="L45" s="20" t="s">
        <v>404</v>
      </c>
      <c r="M45" s="18" t="s">
        <v>404</v>
      </c>
      <c r="N45" s="20" t="s">
        <v>404</v>
      </c>
      <c r="O45" s="18" t="s">
        <v>404</v>
      </c>
      <c r="P45" s="20" t="s">
        <v>404</v>
      </c>
      <c r="Q45" s="18" t="n">
        <v>335.15825624</v>
      </c>
      <c r="R45" s="20" t="n">
        <v>30.76134758</v>
      </c>
    </row>
    <row r="46" spans="1:18">
      <c r="A46" s="15" t="s">
        <v>443</v>
      </c>
      <c r="B46" s="17" t="n">
        <v>23141</v>
      </c>
      <c r="C46" s="18">
        <f>(4196.0/B46*100)</f>
        <v/>
      </c>
      <c r="D46" s="19" t="n">
        <v>18945</v>
      </c>
      <c r="E46" s="18" t="n">
        <v>409.53576366</v>
      </c>
      <c r="F46" s="20" t="n">
        <v>3.46350926</v>
      </c>
      <c r="G46" s="18" t="n">
        <v>393.13678978</v>
      </c>
      <c r="H46" s="20" t="n">
        <v>13.05022957</v>
      </c>
      <c r="I46" s="18" t="n">
        <v>418.59690928</v>
      </c>
      <c r="J46" s="20" t="n">
        <v>8.35275388</v>
      </c>
      <c r="K46" s="18" t="s">
        <v>404</v>
      </c>
      <c r="L46" s="20" t="s">
        <v>404</v>
      </c>
      <c r="M46" s="18" t="s">
        <v>404</v>
      </c>
      <c r="N46" s="20" t="s">
        <v>404</v>
      </c>
      <c r="O46" s="18" t="s">
        <v>404</v>
      </c>
      <c r="P46" s="20" t="s">
        <v>404</v>
      </c>
      <c r="Q46" s="18" t="n">
        <v>362.71255318</v>
      </c>
      <c r="R46" s="20" t="n">
        <v>36.10599659</v>
      </c>
    </row>
    <row r="47" spans="1:18">
      <c r="A47" s="15" t="s">
        <v>444</v>
      </c>
      <c r="B47" s="17" t="n">
        <v>5928</v>
      </c>
      <c r="C47" s="18">
        <f>(0.0/B47*100)</f>
        <v/>
      </c>
      <c r="D47" s="19" t="n">
        <v>5928</v>
      </c>
      <c r="E47" s="18" t="n">
        <v>421.8018508</v>
      </c>
      <c r="F47" s="20" t="n">
        <v>6.01709867</v>
      </c>
      <c r="G47" s="18" t="n">
        <v>468.91615139</v>
      </c>
      <c r="H47" s="20" t="n">
        <v>15.37075698</v>
      </c>
      <c r="I47" s="18" t="n">
        <v>479.36581386</v>
      </c>
      <c r="J47" s="20" t="n">
        <v>17.27533693</v>
      </c>
      <c r="K47" s="18" t="s">
        <v>404</v>
      </c>
      <c r="L47" s="20" t="s">
        <v>404</v>
      </c>
      <c r="M47" s="18" t="s">
        <v>404</v>
      </c>
      <c r="N47" s="20" t="s">
        <v>404</v>
      </c>
      <c r="O47" s="18" t="s">
        <v>404</v>
      </c>
      <c r="P47" s="20" t="s">
        <v>404</v>
      </c>
      <c r="Q47" s="18" t="s">
        <v>404</v>
      </c>
      <c r="R47" s="20" t="s">
        <v>404</v>
      </c>
    </row>
    <row r="48" spans="1:18">
      <c r="A48" s="15" t="s">
        <v>445</v>
      </c>
      <c r="B48" s="17" t="n">
        <v>9841</v>
      </c>
      <c r="C48" s="18">
        <f>(40.0/B48*100)</f>
        <v/>
      </c>
      <c r="D48" s="19" t="n">
        <v>9801</v>
      </c>
      <c r="E48" s="18" t="n">
        <v>503.46125991</v>
      </c>
      <c r="F48" s="20" t="n">
        <v>7.04574515</v>
      </c>
      <c r="G48" s="18" t="n">
        <v>512.71936626</v>
      </c>
      <c r="H48" s="20" t="n">
        <v>17.83757802</v>
      </c>
      <c r="I48" s="18" t="n">
        <v>456.17652161</v>
      </c>
      <c r="J48" s="20" t="n">
        <v>11.24662332</v>
      </c>
      <c r="K48" s="18" t="s">
        <v>404</v>
      </c>
      <c r="L48" s="20" t="s">
        <v>404</v>
      </c>
      <c r="M48" s="18" t="s">
        <v>404</v>
      </c>
      <c r="N48" s="20" t="s">
        <v>404</v>
      </c>
      <c r="O48" s="18" t="s">
        <v>404</v>
      </c>
      <c r="P48" s="20" t="s">
        <v>404</v>
      </c>
      <c r="Q48" s="18" t="n">
        <v>550.96123243</v>
      </c>
      <c r="R48" s="20" t="n">
        <v>10.32075868</v>
      </c>
    </row>
    <row r="49" spans="1:18">
      <c r="A49" s="15" t="s">
        <v>446</v>
      </c>
      <c r="B49" s="17" t="n">
        <v>6349</v>
      </c>
      <c r="C49" s="18">
        <f>(52.0/B49*100)</f>
        <v/>
      </c>
      <c r="D49" s="19" t="n">
        <v>6297</v>
      </c>
      <c r="E49" s="18" t="n">
        <v>410.04457415</v>
      </c>
      <c r="F49" s="20" t="n">
        <v>5.594601</v>
      </c>
      <c r="G49" s="18" t="n">
        <v>434.0398403</v>
      </c>
      <c r="H49" s="20" t="n">
        <v>7.72901662</v>
      </c>
      <c r="I49" s="18" t="n">
        <v>435.85365582</v>
      </c>
      <c r="J49" s="20" t="n">
        <v>5.21648841</v>
      </c>
      <c r="K49" s="18" t="s">
        <v>404</v>
      </c>
      <c r="L49" s="20" t="s">
        <v>404</v>
      </c>
      <c r="M49" s="18" t="s">
        <v>404</v>
      </c>
      <c r="N49" s="20" t="s">
        <v>404</v>
      </c>
      <c r="O49" s="18" t="s">
        <v>404</v>
      </c>
      <c r="P49" s="20" t="s">
        <v>404</v>
      </c>
      <c r="Q49" s="18" t="n">
        <v>391.62266744</v>
      </c>
      <c r="R49" s="20" t="n">
        <v>33.09372804</v>
      </c>
    </row>
    <row r="50" spans="1:18">
      <c r="A50" s="15" t="s">
        <v>447</v>
      </c>
      <c r="B50" s="17" t="n">
        <v>11795</v>
      </c>
      <c r="C50" s="18">
        <f>(1031.0/B50*100)</f>
        <v/>
      </c>
      <c r="D50" s="19" t="n">
        <v>10764</v>
      </c>
      <c r="E50" s="18" t="n">
        <v>428.52238192</v>
      </c>
      <c r="F50" s="20" t="n">
        <v>3.72371082</v>
      </c>
      <c r="G50" s="18" t="n">
        <v>429.29404039</v>
      </c>
      <c r="H50" s="20" t="n">
        <v>8.337959870000001</v>
      </c>
      <c r="I50" s="18" t="n">
        <v>423.40764193</v>
      </c>
      <c r="J50" s="20" t="n">
        <v>10.98546771</v>
      </c>
      <c r="K50" s="18" t="s">
        <v>404</v>
      </c>
      <c r="L50" s="20" t="s">
        <v>404</v>
      </c>
      <c r="M50" s="18" t="s">
        <v>404</v>
      </c>
      <c r="N50" s="20" t="s">
        <v>404</v>
      </c>
      <c r="O50" s="18" t="s">
        <v>404</v>
      </c>
      <c r="P50" s="20" t="s">
        <v>404</v>
      </c>
      <c r="Q50" s="18" t="n">
        <v>426.54544671</v>
      </c>
      <c r="R50" s="20" t="n">
        <v>8.702125540000001</v>
      </c>
    </row>
    <row r="51" spans="1:18">
      <c r="A51" s="15" t="s">
        <v>448</v>
      </c>
      <c r="B51" s="17" t="n">
        <v>6866</v>
      </c>
      <c r="C51" s="18">
        <f>(0.0/B51*100)</f>
        <v/>
      </c>
      <c r="D51" s="19" t="n">
        <v>6866</v>
      </c>
      <c r="E51" s="18" t="n">
        <v>427.14272549</v>
      </c>
      <c r="F51" s="20" t="n">
        <v>4.68136274</v>
      </c>
      <c r="G51" s="18" t="n">
        <v>422.9474578</v>
      </c>
      <c r="H51" s="20" t="n">
        <v>6.5516916</v>
      </c>
      <c r="I51" s="18" t="n">
        <v>429.90261428</v>
      </c>
      <c r="J51" s="20" t="n">
        <v>4.61875056</v>
      </c>
      <c r="K51" s="18" t="s">
        <v>404</v>
      </c>
      <c r="L51" s="20" t="s">
        <v>404</v>
      </c>
      <c r="M51" s="18" t="s">
        <v>404</v>
      </c>
      <c r="N51" s="20" t="s">
        <v>404</v>
      </c>
      <c r="O51" s="18" t="s">
        <v>404</v>
      </c>
      <c r="P51" s="20" t="s">
        <v>404</v>
      </c>
      <c r="Q51" s="18" t="n">
        <v>405.39586549</v>
      </c>
      <c r="R51" s="20" t="n">
        <v>8.03732941</v>
      </c>
    </row>
    <row r="52" spans="1:18">
      <c r="A52" s="15" t="s">
        <v>449</v>
      </c>
      <c r="B52" s="17" t="n">
        <v>5809</v>
      </c>
      <c r="C52" s="18">
        <f>(0.0/B52*100)</f>
        <v/>
      </c>
      <c r="D52" s="19" t="n">
        <v>5809</v>
      </c>
      <c r="E52" s="18" t="n">
        <v>485.97189921</v>
      </c>
      <c r="F52" s="20" t="n">
        <v>5.17441967</v>
      </c>
      <c r="G52" s="18" t="n">
        <v>486.93205904</v>
      </c>
      <c r="H52" s="20" t="n">
        <v>6.54764178</v>
      </c>
      <c r="I52" s="18" t="n">
        <v>491.95278774</v>
      </c>
      <c r="J52" s="20" t="n">
        <v>14.54425383</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435.81988307</v>
      </c>
      <c r="F53" s="20" t="n">
        <v>2.33793537</v>
      </c>
      <c r="G53" s="18" t="n">
        <v>436.94830273</v>
      </c>
      <c r="H53" s="20" t="n">
        <v>3.0807419</v>
      </c>
      <c r="I53" s="18" t="n">
        <v>459.68111485</v>
      </c>
      <c r="J53" s="20" t="n">
        <v>2.81515513</v>
      </c>
      <c r="K53" s="18" t="s">
        <v>404</v>
      </c>
      <c r="L53" s="20" t="s">
        <v>404</v>
      </c>
      <c r="M53" s="18" t="s">
        <v>404</v>
      </c>
      <c r="N53" s="20" t="s">
        <v>404</v>
      </c>
      <c r="O53" s="18" t="s">
        <v>404</v>
      </c>
      <c r="P53" s="20" t="s">
        <v>404</v>
      </c>
      <c r="Q53" s="18" t="n">
        <v>376.23302821</v>
      </c>
      <c r="R53" s="20" t="n">
        <v>17.67296932</v>
      </c>
    </row>
    <row r="54" spans="1:18">
      <c r="A54" s="15" t="s">
        <v>451</v>
      </c>
      <c r="B54" s="17" t="n">
        <v>4740</v>
      </c>
      <c r="C54" s="18">
        <f>(199.0/B54*100)</f>
        <v/>
      </c>
      <c r="D54" s="19" t="n">
        <v>4541</v>
      </c>
      <c r="E54" s="18" t="n">
        <v>355.55069138</v>
      </c>
      <c r="F54" s="20" t="n">
        <v>4.26096236</v>
      </c>
      <c r="G54" s="18" t="n">
        <v>374.742419</v>
      </c>
      <c r="H54" s="20" t="n">
        <v>20.96676357</v>
      </c>
      <c r="I54" s="18" t="n">
        <v>359.4726225</v>
      </c>
      <c r="J54" s="20" t="n">
        <v>8.145908759999999</v>
      </c>
      <c r="K54" s="18" t="s">
        <v>404</v>
      </c>
      <c r="L54" s="20" t="s">
        <v>404</v>
      </c>
      <c r="M54" s="18" t="s">
        <v>404</v>
      </c>
      <c r="N54" s="20" t="s">
        <v>404</v>
      </c>
      <c r="O54" s="18" t="s">
        <v>404</v>
      </c>
      <c r="P54" s="20" t="s">
        <v>404</v>
      </c>
      <c r="Q54" s="18" t="n">
        <v>322.26213576</v>
      </c>
      <c r="R54" s="20" t="n">
        <v>7.61434376</v>
      </c>
    </row>
    <row r="55" spans="1:18">
      <c r="A55" s="15" t="s">
        <v>452</v>
      </c>
      <c r="B55" s="17" t="n">
        <v>5316</v>
      </c>
      <c r="C55" s="18">
        <f>(43.0/B55*100)</f>
        <v/>
      </c>
      <c r="D55" s="19" t="n">
        <v>5273</v>
      </c>
      <c r="E55" s="18" t="n">
        <v>393.68963719</v>
      </c>
      <c r="F55" s="20" t="n">
        <v>6.24911142</v>
      </c>
      <c r="G55" s="18" t="n">
        <v>395.72449379</v>
      </c>
      <c r="H55" s="20" t="n">
        <v>9.784148650000001</v>
      </c>
      <c r="I55" s="18" t="n">
        <v>407.2717115</v>
      </c>
      <c r="J55" s="20" t="n">
        <v>6.28640759</v>
      </c>
      <c r="K55" s="18" t="s">
        <v>404</v>
      </c>
      <c r="L55" s="20" t="s">
        <v>404</v>
      </c>
      <c r="M55" s="18" t="s">
        <v>404</v>
      </c>
      <c r="N55" s="20" t="s">
        <v>404</v>
      </c>
      <c r="O55" s="18" t="s">
        <v>404</v>
      </c>
      <c r="P55" s="20" t="s">
        <v>404</v>
      </c>
      <c r="Q55" s="18" t="n">
        <v>407.15304582</v>
      </c>
      <c r="R55" s="20" t="n">
        <v>7.15429985</v>
      </c>
    </row>
    <row r="56" spans="1:18">
      <c r="A56" s="15" t="s">
        <v>453</v>
      </c>
      <c r="B56" s="17" t="n">
        <v>5359</v>
      </c>
      <c r="C56" s="18">
        <f>(0.0/B56*100)</f>
        <v/>
      </c>
      <c r="D56" s="19" t="n">
        <v>5359</v>
      </c>
      <c r="E56" s="18" t="n">
        <v>524.19115684</v>
      </c>
      <c r="F56" s="20" t="n">
        <v>3.09911714</v>
      </c>
      <c r="G56" s="18" t="n">
        <v>584.65884735</v>
      </c>
      <c r="H56" s="20" t="n">
        <v>6.06688749</v>
      </c>
      <c r="I56" s="18" t="n">
        <v>550.01330265</v>
      </c>
      <c r="J56" s="20" t="n">
        <v>12.23212483</v>
      </c>
      <c r="K56" s="18" t="s">
        <v>404</v>
      </c>
      <c r="L56" s="20" t="s">
        <v>404</v>
      </c>
      <c r="M56" s="18" t="s">
        <v>404</v>
      </c>
      <c r="N56" s="20" t="s">
        <v>404</v>
      </c>
      <c r="O56" s="18" t="s">
        <v>404</v>
      </c>
      <c r="P56" s="20" t="s">
        <v>404</v>
      </c>
      <c r="Q56" s="18" t="n">
        <v>472.14921053</v>
      </c>
      <c r="R56" s="20" t="n">
        <v>9.09414327</v>
      </c>
    </row>
    <row r="57" spans="1:18">
      <c r="A57" s="15" t="s">
        <v>454</v>
      </c>
      <c r="B57" s="17" t="n">
        <v>6513</v>
      </c>
      <c r="C57" s="18">
        <f>(0.0/B57*100)</f>
        <v/>
      </c>
      <c r="D57" s="19" t="n">
        <v>6513</v>
      </c>
      <c r="E57" s="18" t="n">
        <v>398.79835403</v>
      </c>
      <c r="F57" s="20" t="n">
        <v>3.0588002</v>
      </c>
      <c r="G57" s="18" t="n">
        <v>333.1340634</v>
      </c>
      <c r="H57" s="20" t="n">
        <v>17.50143841</v>
      </c>
      <c r="I57" s="18" t="n">
        <v>383.79144988</v>
      </c>
      <c r="J57" s="20" t="n">
        <v>9.137711749999999</v>
      </c>
      <c r="K57" s="18" t="s">
        <v>404</v>
      </c>
      <c r="L57" s="20" t="s">
        <v>404</v>
      </c>
      <c r="M57" s="18" t="s">
        <v>404</v>
      </c>
      <c r="N57" s="20" t="s">
        <v>404</v>
      </c>
      <c r="O57" s="18" t="s">
        <v>404</v>
      </c>
      <c r="P57" s="20" t="s">
        <v>404</v>
      </c>
      <c r="Q57" s="18" t="n">
        <v>436.52979278</v>
      </c>
      <c r="R57" s="20" t="n">
        <v>10.26059962</v>
      </c>
    </row>
    <row r="58" spans="1:18">
      <c r="A58" s="15" t="s">
        <v>455</v>
      </c>
      <c r="B58" s="17" t="n">
        <v>7267</v>
      </c>
      <c r="C58" s="18">
        <f>(0.0/B58*100)</f>
        <v/>
      </c>
      <c r="D58" s="19" t="n">
        <v>7267</v>
      </c>
      <c r="E58" s="18" t="n">
        <v>412.65533907</v>
      </c>
      <c r="F58" s="20" t="n">
        <v>4.10331035</v>
      </c>
      <c r="G58" s="18" t="n">
        <v>369.02147861</v>
      </c>
      <c r="H58" s="20" t="n">
        <v>16.54264893</v>
      </c>
      <c r="I58" s="18" t="n">
        <v>405.83149982</v>
      </c>
      <c r="J58" s="20" t="n">
        <v>8.21511737</v>
      </c>
      <c r="K58" s="18" t="s">
        <v>404</v>
      </c>
      <c r="L58" s="20" t="s">
        <v>404</v>
      </c>
      <c r="M58" s="18" t="s">
        <v>404</v>
      </c>
      <c r="N58" s="20" t="s">
        <v>404</v>
      </c>
      <c r="O58" s="18" t="s">
        <v>404</v>
      </c>
      <c r="P58" s="20" t="s">
        <v>404</v>
      </c>
      <c r="Q58" s="18" t="n">
        <v>407.91877846</v>
      </c>
      <c r="R58" s="20" t="n">
        <v>16.58929417</v>
      </c>
    </row>
    <row r="59" spans="1:18">
      <c r="A59" s="15" t="s">
        <v>456</v>
      </c>
      <c r="B59" s="17" t="n">
        <v>4826</v>
      </c>
      <c r="C59" s="18">
        <f>(0.0/B59*100)</f>
        <v/>
      </c>
      <c r="D59" s="19" t="n">
        <v>4826</v>
      </c>
      <c r="E59" s="18" t="n">
        <v>347.03054176</v>
      </c>
      <c r="F59" s="20" t="n">
        <v>2.41256947</v>
      </c>
      <c r="G59" s="18" t="n">
        <v>347.33321725</v>
      </c>
      <c r="H59" s="20" t="n">
        <v>3.9401326</v>
      </c>
      <c r="I59" s="18" t="n">
        <v>353.50844376</v>
      </c>
      <c r="J59" s="20" t="n">
        <v>3.93470947</v>
      </c>
      <c r="K59" s="18" t="s">
        <v>404</v>
      </c>
      <c r="L59" s="20" t="s">
        <v>404</v>
      </c>
      <c r="M59" s="18" t="s">
        <v>404</v>
      </c>
      <c r="N59" s="20" t="s">
        <v>404</v>
      </c>
      <c r="O59" s="18" t="s">
        <v>404</v>
      </c>
      <c r="P59" s="20" t="s">
        <v>404</v>
      </c>
      <c r="Q59" s="18" t="n">
        <v>331.17650402</v>
      </c>
      <c r="R59" s="20" t="n">
        <v>6.62883315</v>
      </c>
    </row>
    <row r="60" spans="1:18">
      <c r="A60" s="15" t="s">
        <v>457</v>
      </c>
      <c r="B60" s="17" t="n">
        <v>4546</v>
      </c>
      <c r="C60" s="18">
        <f>(0.0/B60*100)</f>
        <v/>
      </c>
      <c r="D60" s="19" t="n">
        <v>4546</v>
      </c>
      <c r="E60" s="18" t="n">
        <v>351.84938816</v>
      </c>
      <c r="F60" s="20" t="n">
        <v>9.47522766</v>
      </c>
      <c r="G60" s="18" t="n">
        <v>334.41414818</v>
      </c>
      <c r="H60" s="20" t="n">
        <v>24.59232645</v>
      </c>
      <c r="I60" s="18" t="n">
        <v>345.21312862</v>
      </c>
      <c r="J60" s="20" t="n">
        <v>8.709003190000001</v>
      </c>
      <c r="K60" s="18" t="s">
        <v>404</v>
      </c>
      <c r="L60" s="20" t="s">
        <v>404</v>
      </c>
      <c r="M60" s="18" t="s">
        <v>404</v>
      </c>
      <c r="N60" s="20" t="s">
        <v>404</v>
      </c>
      <c r="O60" s="18" t="s">
        <v>404</v>
      </c>
      <c r="P60" s="20" t="s">
        <v>404</v>
      </c>
      <c r="Q60" s="18" t="n">
        <v>342.99380066</v>
      </c>
      <c r="R60" s="20" t="n">
        <v>12.41383221</v>
      </c>
    </row>
    <row r="61" spans="1:18">
      <c r="A61" s="15" t="s">
        <v>458</v>
      </c>
      <c r="B61" s="17" t="n">
        <v>6525</v>
      </c>
      <c r="C61" s="18">
        <f>(0.0/B61*100)</f>
        <v/>
      </c>
      <c r="D61" s="19" t="n">
        <v>6525</v>
      </c>
      <c r="E61" s="18" t="n">
        <v>471.09391759</v>
      </c>
      <c r="F61" s="20" t="n">
        <v>3.00347045</v>
      </c>
      <c r="G61" s="18" t="n">
        <v>459.13905971</v>
      </c>
      <c r="H61" s="20" t="n">
        <v>10.99251404</v>
      </c>
      <c r="I61" s="18" t="n">
        <v>479.01640886</v>
      </c>
      <c r="J61" s="20" t="n">
        <v>9.524611159999999</v>
      </c>
      <c r="K61" s="18" t="s">
        <v>404</v>
      </c>
      <c r="L61" s="20" t="s">
        <v>404</v>
      </c>
      <c r="M61" s="18" t="s">
        <v>404</v>
      </c>
      <c r="N61" s="20" t="s">
        <v>404</v>
      </c>
      <c r="O61" s="18" t="s">
        <v>404</v>
      </c>
      <c r="P61" s="20" t="s">
        <v>404</v>
      </c>
      <c r="Q61" s="18" t="n">
        <v>479.02867049</v>
      </c>
      <c r="R61" s="20" t="n">
        <v>12.44964056</v>
      </c>
    </row>
    <row r="62" spans="1:18">
      <c r="A62" s="15" t="s">
        <v>459</v>
      </c>
      <c r="B62" s="17" t="n">
        <v>4476</v>
      </c>
      <c r="C62" s="18">
        <f>(0.0/B62*100)</f>
        <v/>
      </c>
      <c r="D62" s="19" t="n">
        <v>4476</v>
      </c>
      <c r="E62" s="18" t="n">
        <v>505.0168152</v>
      </c>
      <c r="F62" s="20" t="n">
        <v>1.54622936</v>
      </c>
      <c r="G62" s="18" t="n">
        <v>526.17598475</v>
      </c>
      <c r="H62" s="20" t="n">
        <v>5.001806</v>
      </c>
      <c r="I62" s="18" t="n">
        <v>511.26155903</v>
      </c>
      <c r="J62" s="20" t="n">
        <v>2.08216796</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352.68575159</v>
      </c>
      <c r="F63" s="20" t="n">
        <v>1.47368225</v>
      </c>
      <c r="G63" s="18" t="n">
        <v>328.06067063</v>
      </c>
      <c r="H63" s="20" t="n">
        <v>7.67574928</v>
      </c>
      <c r="I63" s="18" t="n">
        <v>363.7160296</v>
      </c>
      <c r="J63" s="20" t="n">
        <v>15.85232819</v>
      </c>
      <c r="K63" s="18" t="s">
        <v>404</v>
      </c>
      <c r="L63" s="20" t="s">
        <v>404</v>
      </c>
      <c r="M63" s="18" t="s">
        <v>404</v>
      </c>
      <c r="N63" s="20" t="s">
        <v>404</v>
      </c>
      <c r="O63" s="18" t="s">
        <v>404</v>
      </c>
      <c r="P63" s="20" t="s">
        <v>404</v>
      </c>
      <c r="Q63" s="18" t="n">
        <v>348.5353305</v>
      </c>
      <c r="R63" s="20" t="n">
        <v>4.98838888</v>
      </c>
    </row>
    <row r="64" spans="1:18">
      <c r="A64" s="15" t="s">
        <v>461</v>
      </c>
      <c r="B64" s="17" t="n">
        <v>3634</v>
      </c>
      <c r="C64" s="18">
        <f>(27.0/B64*100)</f>
        <v/>
      </c>
      <c r="D64" s="19" t="n">
        <v>3607</v>
      </c>
      <c r="E64" s="18" t="n">
        <v>439.32006654</v>
      </c>
      <c r="F64" s="20" t="n">
        <v>2.65486446</v>
      </c>
      <c r="G64" s="18" t="n">
        <v>507.96959173</v>
      </c>
      <c r="H64" s="20" t="n">
        <v>8.154592450000001</v>
      </c>
      <c r="I64" s="18" t="n">
        <v>432.18261075</v>
      </c>
      <c r="J64" s="20" t="n">
        <v>6.21063414</v>
      </c>
      <c r="K64" s="18" t="s">
        <v>404</v>
      </c>
      <c r="L64" s="20" t="s">
        <v>404</v>
      </c>
      <c r="M64" s="18" t="n">
        <v>481.51559366</v>
      </c>
      <c r="N64" s="20" t="n">
        <v>25.36878196</v>
      </c>
      <c r="O64" s="18" t="s">
        <v>404</v>
      </c>
      <c r="P64" s="20" t="s">
        <v>404</v>
      </c>
      <c r="Q64" s="18" t="n">
        <v>451.83751471</v>
      </c>
      <c r="R64" s="20" t="n">
        <v>3.11775857</v>
      </c>
    </row>
    <row r="65" spans="1:18">
      <c r="A65" s="15" t="s">
        <v>462</v>
      </c>
      <c r="B65" s="17" t="n">
        <v>5325</v>
      </c>
      <c r="C65" s="18">
        <f>(0.0/B65*100)</f>
        <v/>
      </c>
      <c r="D65" s="19" t="n">
        <v>5325</v>
      </c>
      <c r="E65" s="18" t="n">
        <v>414.02811903</v>
      </c>
      <c r="F65" s="20" t="n">
        <v>3.36933668</v>
      </c>
      <c r="G65" s="18" t="n">
        <v>426.21033383</v>
      </c>
      <c r="H65" s="20" t="n">
        <v>8.854891009999999</v>
      </c>
      <c r="I65" s="18" t="n">
        <v>401.49866966</v>
      </c>
      <c r="J65" s="20" t="n">
        <v>12.10502242</v>
      </c>
      <c r="K65" s="18" t="s">
        <v>404</v>
      </c>
      <c r="L65" s="20" t="s">
        <v>404</v>
      </c>
      <c r="M65" s="18" t="s">
        <v>404</v>
      </c>
      <c r="N65" s="20" t="s">
        <v>404</v>
      </c>
      <c r="O65" s="18" t="s">
        <v>404</v>
      </c>
      <c r="P65" s="20" t="s">
        <v>404</v>
      </c>
      <c r="Q65" s="18" t="n">
        <v>433.40674292</v>
      </c>
      <c r="R65" s="20" t="n">
        <v>19.62911592</v>
      </c>
    </row>
    <row r="66" spans="1:18">
      <c r="A66" s="15" t="s">
        <v>463</v>
      </c>
      <c r="B66" s="17" t="n">
        <v>5665</v>
      </c>
      <c r="C66" s="18">
        <f>(0.0/B66*100)</f>
        <v/>
      </c>
      <c r="D66" s="19" t="n">
        <v>5665</v>
      </c>
      <c r="E66" s="18" t="n">
        <v>426.95678141</v>
      </c>
      <c r="F66" s="20" t="n">
        <v>1.59709766</v>
      </c>
      <c r="G66" s="18" t="s">
        <v>404</v>
      </c>
      <c r="H66" s="20" t="s">
        <v>404</v>
      </c>
      <c r="I66" s="18" t="n">
        <v>414.36386513</v>
      </c>
      <c r="J66" s="20" t="n">
        <v>20.07515518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395.31855555</v>
      </c>
      <c r="F67" s="20" t="n">
        <v>4.01059042</v>
      </c>
      <c r="G67" s="18" t="n">
        <v>412.36866118</v>
      </c>
      <c r="H67" s="20" t="n">
        <v>23.72487967</v>
      </c>
      <c r="I67" s="18" t="n">
        <v>398.99839871</v>
      </c>
      <c r="J67" s="20" t="n">
        <v>6.7985346</v>
      </c>
      <c r="K67" s="18" t="s">
        <v>404</v>
      </c>
      <c r="L67" s="20" t="s">
        <v>404</v>
      </c>
      <c r="M67" s="18" t="s">
        <v>404</v>
      </c>
      <c r="N67" s="20" t="s">
        <v>404</v>
      </c>
      <c r="O67" s="18" t="s">
        <v>404</v>
      </c>
      <c r="P67" s="20" t="s">
        <v>404</v>
      </c>
      <c r="Q67" s="18" t="n">
        <v>403.85693196</v>
      </c>
      <c r="R67" s="20" t="n">
        <v>21.79803484</v>
      </c>
    </row>
    <row r="68" spans="1:18">
      <c r="A68" s="15" t="s">
        <v>465</v>
      </c>
      <c r="B68" s="17" t="n">
        <v>12083</v>
      </c>
      <c r="C68" s="18">
        <f>(0.0/B68*100)</f>
        <v/>
      </c>
      <c r="D68" s="19" t="n">
        <v>12083</v>
      </c>
      <c r="E68" s="18" t="n">
        <v>398.7116036</v>
      </c>
      <c r="F68" s="20" t="n">
        <v>1.07570752</v>
      </c>
      <c r="G68" s="18" t="n">
        <v>490.00837391</v>
      </c>
      <c r="H68" s="20" t="n">
        <v>4.6614973</v>
      </c>
      <c r="I68" s="18" t="n">
        <v>385.42286217</v>
      </c>
      <c r="J68" s="20" t="n">
        <v>5.30272803</v>
      </c>
      <c r="K68" s="18" t="s">
        <v>404</v>
      </c>
      <c r="L68" s="20" t="s">
        <v>404</v>
      </c>
      <c r="M68" s="18" t="s">
        <v>404</v>
      </c>
      <c r="N68" s="20" t="s">
        <v>404</v>
      </c>
      <c r="O68" s="18" t="s">
        <v>404</v>
      </c>
      <c r="P68" s="20" t="s">
        <v>404</v>
      </c>
      <c r="Q68" s="18" t="n">
        <v>257.22875</v>
      </c>
      <c r="R68" s="20" t="n">
        <v>44.75454627</v>
      </c>
    </row>
    <row r="69" spans="1:18">
      <c r="A69" s="15" t="s">
        <v>466</v>
      </c>
      <c r="B69" s="17" t="n">
        <v>4876</v>
      </c>
      <c r="C69" s="18">
        <f>(0.0/B69*100)</f>
        <v/>
      </c>
      <c r="D69" s="19" t="n">
        <v>4876</v>
      </c>
      <c r="E69" s="18" t="n">
        <v>431.37055282</v>
      </c>
      <c r="F69" s="20" t="n">
        <v>4.29793484</v>
      </c>
      <c r="G69" s="18" t="n">
        <v>446.44884481</v>
      </c>
      <c r="H69" s="20" t="n">
        <v>16.13439885</v>
      </c>
      <c r="I69" s="18" t="n">
        <v>490.17201673</v>
      </c>
      <c r="J69" s="20" t="n">
        <v>25.13485166</v>
      </c>
      <c r="K69" s="18" t="s">
        <v>404</v>
      </c>
      <c r="L69" s="20" t="s">
        <v>404</v>
      </c>
      <c r="M69" s="18" t="s">
        <v>404</v>
      </c>
      <c r="N69" s="20" t="s">
        <v>404</v>
      </c>
      <c r="O69" s="18" t="s">
        <v>404</v>
      </c>
      <c r="P69" s="20" t="s">
        <v>404</v>
      </c>
      <c r="Q69" s="18" t="n">
        <v>395.19570069</v>
      </c>
      <c r="R69" s="20" t="n">
        <v>17.22834354</v>
      </c>
    </row>
    <row r="70" spans="1:18">
      <c r="A70" s="15" t="s">
        <v>467</v>
      </c>
      <c r="B70" s="17" t="n">
        <v>6036</v>
      </c>
      <c r="C70" s="18">
        <f>(0.0/B70*100)</f>
        <v/>
      </c>
      <c r="D70" s="19" t="n">
        <v>6036</v>
      </c>
      <c r="E70" s="18" t="n">
        <v>494.7503385</v>
      </c>
      <c r="F70" s="20" t="n">
        <v>3.06270977</v>
      </c>
      <c r="G70" s="18" t="n">
        <v>503.27417449</v>
      </c>
      <c r="H70" s="20" t="n">
        <v>28.01961293</v>
      </c>
      <c r="I70" s="18" t="n">
        <v>464.86929272</v>
      </c>
      <c r="J70" s="20" t="n">
        <v>15.25533311</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534.1853254500001</v>
      </c>
      <c r="F71" s="20" t="n">
        <v>1.68189448</v>
      </c>
      <c r="G71" s="18" t="n">
        <v>543.52738107</v>
      </c>
      <c r="H71" s="20" t="n">
        <v>12.14783336</v>
      </c>
      <c r="I71" s="18" t="n">
        <v>594.20681487</v>
      </c>
      <c r="J71" s="20" t="n">
        <v>20.03421688</v>
      </c>
      <c r="K71" s="18" t="s">
        <v>404</v>
      </c>
      <c r="L71" s="20" t="s">
        <v>404</v>
      </c>
      <c r="M71" s="18" t="s">
        <v>404</v>
      </c>
      <c r="N71" s="20" t="s">
        <v>404</v>
      </c>
      <c r="O71" s="18" t="s">
        <v>404</v>
      </c>
      <c r="P71" s="20" t="s">
        <v>404</v>
      </c>
      <c r="Q71" s="18" t="n">
        <v>534.05427457</v>
      </c>
      <c r="R71" s="20" t="n">
        <v>10.26420234</v>
      </c>
    </row>
    <row r="72" spans="1:18">
      <c r="A72" s="15" t="s">
        <v>469</v>
      </c>
      <c r="B72" s="17" t="n">
        <v>7708</v>
      </c>
      <c r="C72" s="18">
        <f>(0.0/B72*100)</f>
        <v/>
      </c>
      <c r="D72" s="19" t="n">
        <v>7708</v>
      </c>
      <c r="E72" s="18" t="n">
        <v>497.23753724</v>
      </c>
      <c r="F72" s="20" t="n">
        <v>3.05234251</v>
      </c>
      <c r="G72" s="18" t="n">
        <v>515.45472169</v>
      </c>
      <c r="H72" s="20" t="n">
        <v>13.05706294</v>
      </c>
      <c r="I72" s="18" t="n">
        <v>477.17221089</v>
      </c>
      <c r="J72" s="20" t="n">
        <v>11.41769136</v>
      </c>
      <c r="K72" s="18" t="s">
        <v>404</v>
      </c>
      <c r="L72" s="20" t="s">
        <v>404</v>
      </c>
      <c r="M72" s="18" t="s">
        <v>404</v>
      </c>
      <c r="N72" s="20" t="s">
        <v>404</v>
      </c>
      <c r="O72" s="18" t="s">
        <v>404</v>
      </c>
      <c r="P72" s="20" t="s">
        <v>404</v>
      </c>
      <c r="Q72" s="18" t="n">
        <v>528.89165786</v>
      </c>
      <c r="R72" s="20" t="n">
        <v>44.34039022</v>
      </c>
    </row>
    <row r="73" spans="1:18">
      <c r="A73" s="15" t="s">
        <v>470</v>
      </c>
      <c r="B73" s="17" t="n">
        <v>8249</v>
      </c>
      <c r="C73" s="18">
        <f>(0.0/B73*100)</f>
        <v/>
      </c>
      <c r="D73" s="19" t="n">
        <v>8249</v>
      </c>
      <c r="E73" s="18" t="n">
        <v>409.90845173</v>
      </c>
      <c r="F73" s="20" t="n">
        <v>3.50234313</v>
      </c>
      <c r="G73" s="18" t="n">
        <v>390.65757305</v>
      </c>
      <c r="H73" s="20" t="n">
        <v>10.79220932</v>
      </c>
      <c r="I73" s="18" t="n">
        <v>399.2858257</v>
      </c>
      <c r="J73" s="20" t="n">
        <v>21.7340517</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422.13125004</v>
      </c>
      <c r="F74" s="20" t="n">
        <v>1.97729397</v>
      </c>
      <c r="G74" s="18" t="n">
        <v>443.20984033</v>
      </c>
      <c r="H74" s="20" t="n">
        <v>7.06640089</v>
      </c>
      <c r="I74" s="18" t="n">
        <v>410.70488907</v>
      </c>
      <c r="J74" s="20" t="n">
        <v>2.7451015</v>
      </c>
      <c r="K74" s="18" t="s">
        <v>404</v>
      </c>
      <c r="L74" s="20" t="s">
        <v>404</v>
      </c>
      <c r="M74" s="18" t="s">
        <v>404</v>
      </c>
      <c r="N74" s="20" t="s">
        <v>404</v>
      </c>
      <c r="O74" s="18" t="s">
        <v>404</v>
      </c>
      <c r="P74" s="20" t="s">
        <v>404</v>
      </c>
      <c r="Q74" s="18" t="n">
        <v>462.59086663</v>
      </c>
      <c r="R74" s="20" t="n">
        <v>4.78738542</v>
      </c>
    </row>
    <row r="75" spans="1:18">
      <c r="A75" s="15" t="s">
        <v>472</v>
      </c>
      <c r="B75" s="17" t="n">
        <v>5375</v>
      </c>
      <c r="C75" s="18">
        <f>(483.0/B75*100)</f>
        <v/>
      </c>
      <c r="D75" s="19" t="n">
        <v>4892</v>
      </c>
      <c r="E75" s="18" t="n">
        <v>354.75386537</v>
      </c>
      <c r="F75" s="20" t="n">
        <v>8.771458819999999</v>
      </c>
      <c r="G75" s="18" t="n">
        <v>371.07464985</v>
      </c>
      <c r="H75" s="20" t="n">
        <v>5.91255614</v>
      </c>
      <c r="I75" s="18" t="n">
        <v>355.14231352</v>
      </c>
      <c r="J75" s="20" t="n">
        <v>6.81020232</v>
      </c>
      <c r="K75" s="18" t="s">
        <v>404</v>
      </c>
      <c r="L75" s="20" t="s">
        <v>404</v>
      </c>
      <c r="M75" s="18" t="s">
        <v>404</v>
      </c>
      <c r="N75" s="20" t="s">
        <v>404</v>
      </c>
      <c r="O75" s="18" t="s">
        <v>404</v>
      </c>
      <c r="P75" s="20" t="s">
        <v>404</v>
      </c>
      <c r="Q75" s="18" t="n">
        <v>408.20183081</v>
      </c>
      <c r="R75" s="20" t="n">
        <v>9.20835819</v>
      </c>
    </row>
    <row r="76" spans="1:18">
      <c r="A76" s="15" t="s">
        <v>473</v>
      </c>
      <c r="B76" s="17" t="n">
        <v>14167</v>
      </c>
      <c r="C76" s="18">
        <f>(1400.0/B76*100)</f>
        <v/>
      </c>
      <c r="D76" s="19" t="n">
        <v>12767</v>
      </c>
      <c r="E76" s="18" t="n">
        <v>435.09326882</v>
      </c>
      <c r="F76" s="20" t="n">
        <v>3.13668027</v>
      </c>
      <c r="G76" s="18" t="n">
        <v>422.96917058</v>
      </c>
      <c r="H76" s="20" t="n">
        <v>67.07895028999999</v>
      </c>
      <c r="I76" s="18" t="n">
        <v>440.13628791</v>
      </c>
      <c r="J76" s="20" t="n">
        <v>9.1911442</v>
      </c>
      <c r="K76" s="18" t="s">
        <v>404</v>
      </c>
      <c r="L76" s="20" t="s">
        <v>404</v>
      </c>
      <c r="M76" s="18" t="s">
        <v>404</v>
      </c>
      <c r="N76" s="20" t="s">
        <v>404</v>
      </c>
      <c r="O76" s="18" t="s">
        <v>404</v>
      </c>
      <c r="P76" s="20" t="s">
        <v>404</v>
      </c>
      <c r="Q76" s="18" t="n">
        <v>398.00815862</v>
      </c>
      <c r="R76" s="20" t="n">
        <v>27.0495663</v>
      </c>
    </row>
    <row r="77" spans="1:18">
      <c r="A77" s="15" t="s">
        <v>474</v>
      </c>
      <c r="B77" s="17" t="n">
        <v>6062</v>
      </c>
      <c r="C77" s="18">
        <f>(0.0/B77*100)</f>
        <v/>
      </c>
      <c r="D77" s="19" t="n">
        <v>6062</v>
      </c>
      <c r="E77" s="18" t="n">
        <v>414.78252926</v>
      </c>
      <c r="F77" s="20" t="n">
        <v>7.27355176</v>
      </c>
      <c r="G77" s="18" t="n">
        <v>436.01664308</v>
      </c>
      <c r="H77" s="20" t="n">
        <v>8.94562661</v>
      </c>
      <c r="I77" s="18" t="n">
        <v>446.56907426</v>
      </c>
      <c r="J77" s="20" t="n">
        <v>3.99451817</v>
      </c>
      <c r="K77" s="18" t="s">
        <v>404</v>
      </c>
      <c r="L77" s="20" t="s">
        <v>404</v>
      </c>
      <c r="M77" s="18" t="s">
        <v>404</v>
      </c>
      <c r="N77" s="20" t="s">
        <v>404</v>
      </c>
      <c r="O77" s="18" t="s">
        <v>404</v>
      </c>
      <c r="P77" s="20" t="s">
        <v>404</v>
      </c>
      <c r="Q77" s="18" t="n">
        <v>452.71041312</v>
      </c>
      <c r="R77" s="20" t="n">
        <v>17.28283896</v>
      </c>
    </row>
    <row r="78" spans="1:18">
      <c r="A78" s="15" t="s">
        <v>475</v>
      </c>
      <c r="B78" s="17" t="n">
        <v>5826</v>
      </c>
      <c r="C78" s="18">
        <f>(0.0/B78*100)</f>
        <v/>
      </c>
      <c r="D78" s="19" t="n">
        <v>5826</v>
      </c>
      <c r="E78" s="18" t="n">
        <v>489.31447033</v>
      </c>
      <c r="F78" s="20" t="n">
        <v>5.30536141</v>
      </c>
      <c r="G78" s="18" t="n">
        <v>495.18448849</v>
      </c>
      <c r="H78" s="20" t="n">
        <v>17.54958224</v>
      </c>
      <c r="I78" s="18" t="n">
        <v>481.51457182</v>
      </c>
      <c r="J78" s="20" t="n">
        <v>7.78195869</v>
      </c>
      <c r="K78" s="18" t="s">
        <v>404</v>
      </c>
      <c r="L78" s="20" t="s">
        <v>404</v>
      </c>
      <c r="M78" s="18" t="s">
        <v>404</v>
      </c>
      <c r="N78" s="20" t="s">
        <v>404</v>
      </c>
      <c r="O78" s="18" t="s">
        <v>404</v>
      </c>
      <c r="P78" s="20" t="s">
        <v>404</v>
      </c>
      <c r="Q78" s="18" t="n">
        <v>482.51142687</v>
      </c>
      <c r="R78" s="20" t="n">
        <v>11.36637741</v>
      </c>
    </row>
    <row customHeight="1" ht="25" r="79" spans="1:18">
      <c r="A79" s="15" t="s">
        <v>476</v>
      </c>
      <c r="B79" s="17" t="n">
        <v>1657</v>
      </c>
      <c r="C79" s="18">
        <f>(21.0/B79*100)</f>
        <v/>
      </c>
      <c r="D79" s="19" t="n">
        <v>1636</v>
      </c>
      <c r="E79" s="18" t="n">
        <v>478.06441367</v>
      </c>
      <c r="F79" s="20" t="n">
        <v>15.30609821</v>
      </c>
      <c r="G79" s="18" t="n">
        <v>486.75488881</v>
      </c>
      <c r="H79" s="20" t="n">
        <v>13.97657196</v>
      </c>
      <c r="I79" s="18" t="n">
        <v>467.8590305</v>
      </c>
      <c r="J79" s="20" t="n">
        <v>11.81054639</v>
      </c>
      <c r="K79" s="18" t="s">
        <v>404</v>
      </c>
      <c r="L79" s="20" t="s">
        <v>404</v>
      </c>
      <c r="M79" s="18" t="s">
        <v>404</v>
      </c>
      <c r="N79" s="20" t="s">
        <v>404</v>
      </c>
      <c r="O79" s="18" t="s">
        <v>404</v>
      </c>
      <c r="P79" s="20" t="s">
        <v>404</v>
      </c>
      <c r="Q79" s="18" t="n">
        <v>457.1890309</v>
      </c>
      <c r="R79" s="20" t="n">
        <v>29.89290871</v>
      </c>
    </row>
    <row r="80" spans="1:18">
      <c r="A80" s="15" t="s">
        <v>477</v>
      </c>
      <c r="B80" s="17" t="n">
        <v>7841</v>
      </c>
      <c r="C80" s="18">
        <f>(0.0/B80*100)</f>
        <v/>
      </c>
      <c r="D80" s="19" t="n">
        <v>7841</v>
      </c>
      <c r="E80" s="18" t="n">
        <v>428.34400515</v>
      </c>
      <c r="F80" s="20" t="n">
        <v>3.56895886</v>
      </c>
      <c r="G80" s="18" t="n">
        <v>387.02123056</v>
      </c>
      <c r="H80" s="20" t="n">
        <v>23.3888875</v>
      </c>
      <c r="I80" s="18" t="n">
        <v>436.96081822</v>
      </c>
      <c r="J80" s="20" t="n">
        <v>16.28325539</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429.60032536</v>
      </c>
      <c r="F81" s="20" t="n">
        <v>3.92109104</v>
      </c>
      <c r="G81" s="18" t="n">
        <v>441.42706407</v>
      </c>
      <c r="H81" s="20" t="n">
        <v>23.01673115</v>
      </c>
      <c r="I81" s="18" t="n">
        <v>435.58682613</v>
      </c>
      <c r="J81" s="20" t="n">
        <v>10.53110329</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497.20318956</v>
      </c>
      <c r="F7" s="20" t="n">
        <v>2.52334931</v>
      </c>
      <c r="G7" s="18" t="n">
        <v>540.10848872</v>
      </c>
      <c r="H7" s="20" t="n">
        <v>7.77504311</v>
      </c>
      <c r="I7" s="18" t="n">
        <v>506.09732565</v>
      </c>
      <c r="J7" s="20" t="n">
        <v>5.00117778</v>
      </c>
      <c r="K7" s="18" t="s">
        <v>404</v>
      </c>
      <c r="L7" s="20" t="s">
        <v>404</v>
      </c>
      <c r="M7" s="18" t="s">
        <v>404</v>
      </c>
      <c r="N7" s="20" t="s">
        <v>404</v>
      </c>
      <c r="O7" s="18" t="s">
        <v>404</v>
      </c>
      <c r="P7" s="20" t="s">
        <v>404</v>
      </c>
      <c r="Q7" s="18" t="n">
        <v>485.63771623</v>
      </c>
      <c r="R7" s="20" t="n">
        <v>16.85109308</v>
      </c>
    </row>
    <row r="8" spans="1:18">
      <c r="A8" s="15" t="s">
        <v>405</v>
      </c>
      <c r="B8" s="17" t="n">
        <v>7007</v>
      </c>
      <c r="C8" s="18">
        <f>(0.0/B8*100)</f>
        <v/>
      </c>
      <c r="D8" s="19" t="n">
        <v>7007</v>
      </c>
      <c r="E8" s="18" t="n">
        <v>477.39407139</v>
      </c>
      <c r="F8" s="20" t="n">
        <v>8.82658488</v>
      </c>
      <c r="G8" s="18" t="n">
        <v>477.96498544</v>
      </c>
      <c r="H8" s="20" t="n">
        <v>19.37093328</v>
      </c>
      <c r="I8" s="18" t="n">
        <v>490.32173741</v>
      </c>
      <c r="J8" s="20" t="n">
        <v>4.32271756</v>
      </c>
      <c r="K8" s="18" t="s">
        <v>404</v>
      </c>
      <c r="L8" s="20" t="s">
        <v>404</v>
      </c>
      <c r="M8" s="18" t="s">
        <v>404</v>
      </c>
      <c r="N8" s="20" t="s">
        <v>404</v>
      </c>
      <c r="O8" s="18" t="s">
        <v>404</v>
      </c>
      <c r="P8" s="20" t="s">
        <v>404</v>
      </c>
      <c r="Q8" s="18" t="n">
        <v>410.60117014</v>
      </c>
      <c r="R8" s="20" t="n">
        <v>13.52687841</v>
      </c>
    </row>
    <row r="9" spans="1:18">
      <c r="A9" s="15" t="s">
        <v>406</v>
      </c>
      <c r="B9" s="17" t="n">
        <v>9651</v>
      </c>
      <c r="C9" s="18">
        <f>(200.0/B9*100)</f>
        <v/>
      </c>
      <c r="D9" s="19" t="n">
        <v>9451</v>
      </c>
      <c r="E9" s="18" t="n">
        <v>506.48107793</v>
      </c>
      <c r="F9" s="20" t="n">
        <v>3.54060731</v>
      </c>
      <c r="G9" s="18" t="n">
        <v>499.09785111</v>
      </c>
      <c r="H9" s="20" t="n">
        <v>8.616178339999999</v>
      </c>
      <c r="I9" s="18" t="n">
        <v>499.33996156</v>
      </c>
      <c r="J9" s="20" t="n">
        <v>11.27528078</v>
      </c>
      <c r="K9" s="18" t="s">
        <v>404</v>
      </c>
      <c r="L9" s="20" t="s">
        <v>404</v>
      </c>
      <c r="M9" s="18" t="s">
        <v>404</v>
      </c>
      <c r="N9" s="20" t="s">
        <v>404</v>
      </c>
      <c r="O9" s="18" t="s">
        <v>404</v>
      </c>
      <c r="P9" s="20" t="s">
        <v>404</v>
      </c>
      <c r="Q9" s="18" t="n">
        <v>468.78459967</v>
      </c>
      <c r="R9" s="20" t="n">
        <v>9.944153890000001</v>
      </c>
    </row>
    <row r="10" spans="1:18">
      <c r="A10" s="15" t="s">
        <v>407</v>
      </c>
      <c r="B10" s="17" t="n">
        <v>20058</v>
      </c>
      <c r="C10" s="18">
        <f>(3112.0/B10*100)</f>
        <v/>
      </c>
      <c r="D10" s="19" t="n">
        <v>16946</v>
      </c>
      <c r="E10" s="18" t="n">
        <v>527.44450648</v>
      </c>
      <c r="F10" s="20" t="n">
        <v>3.98283083</v>
      </c>
      <c r="G10" s="18" t="n">
        <v>532.44639323</v>
      </c>
      <c r="H10" s="20" t="n">
        <v>5.64483096</v>
      </c>
      <c r="I10" s="18" t="n">
        <v>525.77368405</v>
      </c>
      <c r="J10" s="20" t="n">
        <v>3.97454062</v>
      </c>
      <c r="K10" s="18" t="s">
        <v>404</v>
      </c>
      <c r="L10" s="20" t="s">
        <v>404</v>
      </c>
      <c r="M10" s="18" t="s">
        <v>404</v>
      </c>
      <c r="N10" s="20" t="s">
        <v>404</v>
      </c>
      <c r="O10" s="18" t="s">
        <v>404</v>
      </c>
      <c r="P10" s="20" t="s">
        <v>404</v>
      </c>
      <c r="Q10" s="18" t="n">
        <v>541.7579964</v>
      </c>
      <c r="R10" s="20" t="n">
        <v>26.36844434</v>
      </c>
    </row>
    <row r="11" spans="1:18">
      <c r="A11" s="15" t="s">
        <v>408</v>
      </c>
      <c r="B11" s="17" t="n">
        <v>7053</v>
      </c>
      <c r="C11" s="18">
        <f>(212.0/B11*100)</f>
        <v/>
      </c>
      <c r="D11" s="19" t="n">
        <v>6841</v>
      </c>
      <c r="E11" s="18" t="n">
        <v>462.30138681</v>
      </c>
      <c r="F11" s="20" t="n">
        <v>3.78491919</v>
      </c>
      <c r="G11" s="18" t="n">
        <v>476.5227825</v>
      </c>
      <c r="H11" s="20" t="n">
        <v>21.07026077</v>
      </c>
      <c r="I11" s="18" t="n">
        <v>448.69216493</v>
      </c>
      <c r="J11" s="20" t="n">
        <v>6.96424717</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488.7607363</v>
      </c>
      <c r="F12" s="20" t="n">
        <v>4.94561232</v>
      </c>
      <c r="G12" s="18" t="n">
        <v>489.55488734</v>
      </c>
      <c r="H12" s="20" t="n">
        <v>10.27014302</v>
      </c>
      <c r="I12" s="18" t="n">
        <v>485.27113038</v>
      </c>
      <c r="J12" s="20" t="n">
        <v>5.78457894</v>
      </c>
      <c r="K12" s="18" t="s">
        <v>404</v>
      </c>
      <c r="L12" s="20" t="s">
        <v>404</v>
      </c>
      <c r="M12" s="18" t="s">
        <v>404</v>
      </c>
      <c r="N12" s="20" t="s">
        <v>404</v>
      </c>
      <c r="O12" s="18" t="s">
        <v>404</v>
      </c>
      <c r="P12" s="20" t="s">
        <v>404</v>
      </c>
      <c r="Q12" s="18" t="n">
        <v>470.21336192</v>
      </c>
      <c r="R12" s="20" t="n">
        <v>38.60989252</v>
      </c>
    </row>
    <row r="13" spans="1:18">
      <c r="A13" s="15" t="s">
        <v>410</v>
      </c>
      <c r="B13" s="17" t="n">
        <v>7161</v>
      </c>
      <c r="C13" s="18">
        <f>(1175.0/B13*100)</f>
        <v/>
      </c>
      <c r="D13" s="19" t="n">
        <v>5986</v>
      </c>
      <c r="E13" s="18" t="n">
        <v>499.49472828</v>
      </c>
      <c r="F13" s="20" t="n">
        <v>3.78095845</v>
      </c>
      <c r="G13" s="18" t="n">
        <v>505.81428456</v>
      </c>
      <c r="H13" s="20" t="n">
        <v>5.75330196</v>
      </c>
      <c r="I13" s="18" t="n">
        <v>496.4264651</v>
      </c>
      <c r="J13" s="20" t="n">
        <v>4.98322903</v>
      </c>
      <c r="K13" s="18" t="s">
        <v>404</v>
      </c>
      <c r="L13" s="20" t="s">
        <v>404</v>
      </c>
      <c r="M13" s="18" t="s">
        <v>404</v>
      </c>
      <c r="N13" s="20" t="s">
        <v>404</v>
      </c>
      <c r="O13" s="18" t="s">
        <v>404</v>
      </c>
      <c r="P13" s="20" t="s">
        <v>404</v>
      </c>
      <c r="Q13" s="18" t="n">
        <v>532.92251359</v>
      </c>
      <c r="R13" s="20" t="n">
        <v>11.97252259</v>
      </c>
    </row>
    <row r="14" spans="1:18">
      <c r="A14" s="15" t="s">
        <v>411</v>
      </c>
      <c r="B14" s="17" t="n">
        <v>5587</v>
      </c>
      <c r="C14" s="18">
        <f>(0.0/B14*100)</f>
        <v/>
      </c>
      <c r="D14" s="19" t="n">
        <v>5587</v>
      </c>
      <c r="E14" s="18" t="n">
        <v>518.16873557</v>
      </c>
      <c r="F14" s="20" t="n">
        <v>2.88101275</v>
      </c>
      <c r="G14" s="18" t="n">
        <v>523.24099068</v>
      </c>
      <c r="H14" s="20" t="n">
        <v>4.41332917</v>
      </c>
      <c r="I14" s="18" t="n">
        <v>516.50761773</v>
      </c>
      <c r="J14" s="20" t="n">
        <v>6.76417235</v>
      </c>
      <c r="K14" s="18" t="s">
        <v>404</v>
      </c>
      <c r="L14" s="20" t="s">
        <v>404</v>
      </c>
      <c r="M14" s="18" t="s">
        <v>404</v>
      </c>
      <c r="N14" s="20" t="s">
        <v>404</v>
      </c>
      <c r="O14" s="18" t="s">
        <v>404</v>
      </c>
      <c r="P14" s="20" t="s">
        <v>404</v>
      </c>
      <c r="Q14" s="18" t="n">
        <v>521.47627166</v>
      </c>
      <c r="R14" s="20" t="n">
        <v>8.427381459999999</v>
      </c>
    </row>
    <row r="15" spans="1:18">
      <c r="A15" s="15" t="s">
        <v>412</v>
      </c>
      <c r="B15" s="17" t="n">
        <v>5882</v>
      </c>
      <c r="C15" s="18">
        <f>(0.0/B15*100)</f>
        <v/>
      </c>
      <c r="D15" s="19" t="n">
        <v>5882</v>
      </c>
      <c r="E15" s="18" t="n">
        <v>524.39049019</v>
      </c>
      <c r="F15" s="20" t="n">
        <v>4.59057208</v>
      </c>
      <c r="G15" s="18" t="n">
        <v>526.15752313</v>
      </c>
      <c r="H15" s="20" t="n">
        <v>6.17051392</v>
      </c>
      <c r="I15" s="18" t="n">
        <v>528.06477233</v>
      </c>
      <c r="J15" s="20" t="n">
        <v>4.16661897</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485.29645928</v>
      </c>
      <c r="F16" s="20" t="n">
        <v>9.073785819999999</v>
      </c>
      <c r="G16" s="18" t="n">
        <v>491.49063776</v>
      </c>
      <c r="H16" s="20" t="n">
        <v>10.46497543</v>
      </c>
      <c r="I16" s="18" t="n">
        <v>513.28853994</v>
      </c>
      <c r="J16" s="20" t="n">
        <v>5.93832961</v>
      </c>
      <c r="K16" s="18" t="s">
        <v>404</v>
      </c>
      <c r="L16" s="20" t="s">
        <v>404</v>
      </c>
      <c r="M16" s="18" t="s">
        <v>404</v>
      </c>
      <c r="N16" s="20" t="s">
        <v>404</v>
      </c>
      <c r="O16" s="18" t="s">
        <v>404</v>
      </c>
      <c r="P16" s="20" t="s">
        <v>404</v>
      </c>
      <c r="Q16" s="18" t="n">
        <v>544.6431757399999</v>
      </c>
      <c r="R16" s="20" t="n">
        <v>29.48920706</v>
      </c>
    </row>
    <row r="17" spans="1:18">
      <c r="A17" s="15" t="s">
        <v>414</v>
      </c>
      <c r="B17" s="17" t="n">
        <v>6504</v>
      </c>
      <c r="C17" s="18">
        <f>(1325.0/B17*100)</f>
        <v/>
      </c>
      <c r="D17" s="19" t="n">
        <v>5179</v>
      </c>
      <c r="E17" s="18" t="n">
        <v>511.50019703</v>
      </c>
      <c r="F17" s="20" t="n">
        <v>5.71825738</v>
      </c>
      <c r="G17" s="18" t="n">
        <v>510.15184405</v>
      </c>
      <c r="H17" s="20" t="n">
        <v>15.82781947</v>
      </c>
      <c r="I17" s="18" t="n">
        <v>506.7919296</v>
      </c>
      <c r="J17" s="20" t="n">
        <v>7.78628897</v>
      </c>
      <c r="K17" s="18" t="s">
        <v>404</v>
      </c>
      <c r="L17" s="20" t="s">
        <v>404</v>
      </c>
      <c r="M17" s="18" t="s">
        <v>404</v>
      </c>
      <c r="N17" s="20" t="s">
        <v>404</v>
      </c>
      <c r="O17" s="18" t="s">
        <v>404</v>
      </c>
      <c r="P17" s="20" t="s">
        <v>404</v>
      </c>
      <c r="Q17" s="18" t="n">
        <v>523.89833946</v>
      </c>
      <c r="R17" s="20" t="n">
        <v>10.14793252</v>
      </c>
    </row>
    <row r="18" spans="1:18">
      <c r="A18" s="15" t="s">
        <v>415</v>
      </c>
      <c r="B18" s="17" t="n">
        <v>5532</v>
      </c>
      <c r="C18" s="18">
        <f>(0.0/B18*100)</f>
        <v/>
      </c>
      <c r="D18" s="19" t="n">
        <v>5532</v>
      </c>
      <c r="E18" s="18" t="n">
        <v>474.71795967</v>
      </c>
      <c r="F18" s="20" t="n">
        <v>22.36346394</v>
      </c>
      <c r="G18" s="18" t="n">
        <v>466.68453486</v>
      </c>
      <c r="H18" s="20" t="n">
        <v>15.68584754</v>
      </c>
      <c r="I18" s="18" t="n">
        <v>466.10949879</v>
      </c>
      <c r="J18" s="20" t="n">
        <v>5.2180253</v>
      </c>
      <c r="K18" s="18" t="s">
        <v>404</v>
      </c>
      <c r="L18" s="20" t="s">
        <v>404</v>
      </c>
      <c r="M18" s="18" t="s">
        <v>404</v>
      </c>
      <c r="N18" s="20" t="s">
        <v>404</v>
      </c>
      <c r="O18" s="18" t="s">
        <v>404</v>
      </c>
      <c r="P18" s="20" t="s">
        <v>404</v>
      </c>
      <c r="Q18" s="18" t="n">
        <v>471.75099172</v>
      </c>
      <c r="R18" s="20" t="n">
        <v>52.07213222</v>
      </c>
    </row>
    <row r="19" spans="1:18">
      <c r="A19" s="15" t="s">
        <v>416</v>
      </c>
      <c r="B19" s="17" t="n">
        <v>5658</v>
      </c>
      <c r="C19" s="18">
        <f>(327.0/B19*100)</f>
        <v/>
      </c>
      <c r="D19" s="19" t="n">
        <v>5331</v>
      </c>
      <c r="E19" s="18" t="n">
        <v>456.95849425</v>
      </c>
      <c r="F19" s="20" t="n">
        <v>6.12564757</v>
      </c>
      <c r="G19" s="18" t="n">
        <v>501.34984767</v>
      </c>
      <c r="H19" s="20" t="n">
        <v>8.930877389999999</v>
      </c>
      <c r="I19" s="18" t="n">
        <v>453.88486738</v>
      </c>
      <c r="J19" s="20" t="n">
        <v>8.730478550000001</v>
      </c>
      <c r="K19" s="18" t="s">
        <v>404</v>
      </c>
      <c r="L19" s="20" t="s">
        <v>404</v>
      </c>
      <c r="M19" s="18" t="s">
        <v>404</v>
      </c>
      <c r="N19" s="20" t="s">
        <v>404</v>
      </c>
      <c r="O19" s="18" t="s">
        <v>404</v>
      </c>
      <c r="P19" s="20" t="s">
        <v>404</v>
      </c>
      <c r="Q19" s="18" t="n">
        <v>519.80930868</v>
      </c>
      <c r="R19" s="20" t="n">
        <v>57.48460544</v>
      </c>
    </row>
    <row r="20" spans="1:18">
      <c r="A20" s="15" t="s">
        <v>417</v>
      </c>
      <c r="B20" s="17" t="n">
        <v>3371</v>
      </c>
      <c r="C20" s="18">
        <f>(24.0/B20*100)</f>
        <v/>
      </c>
      <c r="D20" s="19" t="n">
        <v>3347</v>
      </c>
      <c r="E20" s="18" t="n">
        <v>481.28761842</v>
      </c>
      <c r="F20" s="20" t="n">
        <v>2.29951002</v>
      </c>
      <c r="G20" s="18" t="n">
        <v>481.33024119</v>
      </c>
      <c r="H20" s="20" t="n">
        <v>5.87078408</v>
      </c>
      <c r="I20" s="18" t="n">
        <v>478.29123576</v>
      </c>
      <c r="J20" s="20" t="n">
        <v>6.07977029</v>
      </c>
      <c r="K20" s="18" t="s">
        <v>404</v>
      </c>
      <c r="L20" s="20" t="s">
        <v>404</v>
      </c>
      <c r="M20" s="18" t="s">
        <v>404</v>
      </c>
      <c r="N20" s="20" t="s">
        <v>404</v>
      </c>
      <c r="O20" s="18" t="s">
        <v>404</v>
      </c>
      <c r="P20" s="20" t="s">
        <v>404</v>
      </c>
      <c r="Q20" s="18" t="n">
        <v>486.05532443</v>
      </c>
      <c r="R20" s="20" t="n">
        <v>6.48021758</v>
      </c>
    </row>
    <row r="21" spans="1:18">
      <c r="A21" s="15" t="s">
        <v>418</v>
      </c>
      <c r="B21" s="17" t="n">
        <v>5741</v>
      </c>
      <c r="C21" s="18">
        <f>(0.0/B21*100)</f>
        <v/>
      </c>
      <c r="D21" s="19" t="n">
        <v>5741</v>
      </c>
      <c r="E21" s="18" t="n">
        <v>518.95586509</v>
      </c>
      <c r="F21" s="20" t="n">
        <v>2.74611023</v>
      </c>
      <c r="G21" s="18" t="n">
        <v>540.23073672</v>
      </c>
      <c r="H21" s="20" t="n">
        <v>12.54155014</v>
      </c>
      <c r="I21" s="18" t="n">
        <v>525.36086217</v>
      </c>
      <c r="J21" s="20" t="n">
        <v>7.35471333</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473.9812263</v>
      </c>
      <c r="F22" s="20" t="n">
        <v>4.87221054</v>
      </c>
      <c r="G22" s="18" t="n">
        <v>533.1317460499999</v>
      </c>
      <c r="H22" s="20" t="n">
        <v>15.83374103</v>
      </c>
      <c r="I22" s="18" t="n">
        <v>472.02909248</v>
      </c>
      <c r="J22" s="20" t="n">
        <v>17.32358974</v>
      </c>
      <c r="K22" s="18" t="s">
        <v>404</v>
      </c>
      <c r="L22" s="20" t="s">
        <v>404</v>
      </c>
      <c r="M22" s="18" t="s">
        <v>404</v>
      </c>
      <c r="N22" s="20" t="s">
        <v>404</v>
      </c>
      <c r="O22" s="18" t="s">
        <v>404</v>
      </c>
      <c r="P22" s="20" t="s">
        <v>404</v>
      </c>
      <c r="Q22" s="18" t="n">
        <v>470.70617771</v>
      </c>
      <c r="R22" s="20" t="n">
        <v>28.51546496</v>
      </c>
    </row>
    <row r="23" spans="1:18">
      <c r="A23" s="15" t="s">
        <v>420</v>
      </c>
      <c r="B23" s="17" t="n">
        <v>11583</v>
      </c>
      <c r="C23" s="18">
        <f>(3194.0/B23*100)</f>
        <v/>
      </c>
      <c r="D23" s="19" t="n">
        <v>8389</v>
      </c>
      <c r="E23" s="18" t="n">
        <v>489.86008615</v>
      </c>
      <c r="F23" s="20" t="n">
        <v>8.202598699999999</v>
      </c>
      <c r="G23" s="18" t="n">
        <v>495.12894255</v>
      </c>
      <c r="H23" s="20" t="n">
        <v>15.58010234</v>
      </c>
      <c r="I23" s="18" t="n">
        <v>488.53032005</v>
      </c>
      <c r="J23" s="20" t="n">
        <v>4.87422795</v>
      </c>
      <c r="K23" s="18" t="s">
        <v>404</v>
      </c>
      <c r="L23" s="20" t="s">
        <v>404</v>
      </c>
      <c r="M23" s="18" t="s">
        <v>404</v>
      </c>
      <c r="N23" s="20" t="s">
        <v>404</v>
      </c>
      <c r="O23" s="18" t="s">
        <v>404</v>
      </c>
      <c r="P23" s="20" t="s">
        <v>404</v>
      </c>
      <c r="Q23" s="18" t="n">
        <v>460.47518972</v>
      </c>
      <c r="R23" s="20" t="n">
        <v>33.20969568</v>
      </c>
    </row>
    <row r="24" spans="1:18">
      <c r="A24" s="15" t="s">
        <v>421</v>
      </c>
      <c r="B24" s="17" t="n">
        <v>6647</v>
      </c>
      <c r="C24" s="18">
        <f>(0.0/B24*100)</f>
        <v/>
      </c>
      <c r="D24" s="19" t="n">
        <v>6647</v>
      </c>
      <c r="E24" s="18" t="n">
        <v>518.58805762</v>
      </c>
      <c r="F24" s="20" t="n">
        <v>4.93646506</v>
      </c>
      <c r="G24" s="18" t="n">
        <v>507.90381821</v>
      </c>
      <c r="H24" s="20" t="n">
        <v>9.33291408</v>
      </c>
      <c r="I24" s="18" t="n">
        <v>518.53162888</v>
      </c>
      <c r="J24" s="20" t="n">
        <v>8.765959349999999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521.6483260799999</v>
      </c>
      <c r="F25" s="20" t="n">
        <v>4.48333787</v>
      </c>
      <c r="G25" s="18" t="n">
        <v>500.15021882</v>
      </c>
      <c r="H25" s="20" t="n">
        <v>12.09975873</v>
      </c>
      <c r="I25" s="18" t="n">
        <v>516.24623647</v>
      </c>
      <c r="J25" s="20" t="n">
        <v>8.362688869999999</v>
      </c>
      <c r="K25" s="18" t="s">
        <v>404</v>
      </c>
      <c r="L25" s="20" t="s">
        <v>404</v>
      </c>
      <c r="M25" s="18" t="s">
        <v>404</v>
      </c>
      <c r="N25" s="20" t="s">
        <v>404</v>
      </c>
      <c r="O25" s="18" t="s">
        <v>404</v>
      </c>
      <c r="P25" s="20" t="s">
        <v>404</v>
      </c>
      <c r="Q25" s="18" t="n">
        <v>442.70101773</v>
      </c>
      <c r="R25" s="20" t="n">
        <v>7.97263739</v>
      </c>
    </row>
    <row r="26" spans="1:18">
      <c r="A26" s="15" t="s">
        <v>423</v>
      </c>
      <c r="B26" s="17" t="n">
        <v>4869</v>
      </c>
      <c r="C26" s="18">
        <f>(11.0/B26*100)</f>
        <v/>
      </c>
      <c r="D26" s="19" t="n">
        <v>4858</v>
      </c>
      <c r="E26" s="18" t="n">
        <v>487.29969063</v>
      </c>
      <c r="F26" s="20" t="n">
        <v>2.06017985</v>
      </c>
      <c r="G26" s="18" t="n">
        <v>495.68474138</v>
      </c>
      <c r="H26" s="20" t="n">
        <v>6.7118296</v>
      </c>
      <c r="I26" s="18" t="n">
        <v>487.0948219</v>
      </c>
      <c r="J26" s="20" t="n">
        <v>6.81294075</v>
      </c>
      <c r="K26" s="18" t="s">
        <v>404</v>
      </c>
      <c r="L26" s="20" t="s">
        <v>404</v>
      </c>
      <c r="M26" s="18" t="s">
        <v>404</v>
      </c>
      <c r="N26" s="20" t="s">
        <v>404</v>
      </c>
      <c r="O26" s="18" t="s">
        <v>404</v>
      </c>
      <c r="P26" s="20" t="s">
        <v>404</v>
      </c>
      <c r="Q26" s="18" t="n">
        <v>473.87441272</v>
      </c>
      <c r="R26" s="20" t="n">
        <v>10.62911564</v>
      </c>
    </row>
    <row r="27" spans="1:18">
      <c r="A27" s="15" t="s">
        <v>424</v>
      </c>
      <c r="B27" s="17" t="n">
        <v>5299</v>
      </c>
      <c r="C27" s="18">
        <f>(0.0/B27*100)</f>
        <v/>
      </c>
      <c r="D27" s="19" t="n">
        <v>5299</v>
      </c>
      <c r="E27" s="18" t="n">
        <v>495.906775</v>
      </c>
      <c r="F27" s="20" t="n">
        <v>2.34790911</v>
      </c>
      <c r="G27" s="18" t="n">
        <v>471.3562476</v>
      </c>
      <c r="H27" s="20" t="n">
        <v>1.85432393</v>
      </c>
      <c r="I27" s="18" t="n">
        <v>489.63274756</v>
      </c>
      <c r="J27" s="20" t="n">
        <v>4.56658424</v>
      </c>
      <c r="K27" s="18" t="s">
        <v>404</v>
      </c>
      <c r="L27" s="20" t="s">
        <v>404</v>
      </c>
      <c r="M27" s="18" t="s">
        <v>404</v>
      </c>
      <c r="N27" s="20" t="s">
        <v>404</v>
      </c>
      <c r="O27" s="18" t="s">
        <v>404</v>
      </c>
      <c r="P27" s="20" t="s">
        <v>404</v>
      </c>
      <c r="Q27" s="18" t="n">
        <v>473.02339012</v>
      </c>
      <c r="R27" s="20" t="n">
        <v>4.46577753</v>
      </c>
    </row>
    <row r="28" spans="1:18">
      <c r="A28" s="15" t="s">
        <v>425</v>
      </c>
      <c r="B28" s="17" t="n">
        <v>7568</v>
      </c>
      <c r="C28" s="18">
        <f>(0.0/B28*100)</f>
        <v/>
      </c>
      <c r="D28" s="19" t="n">
        <v>7568</v>
      </c>
      <c r="E28" s="18" t="n">
        <v>424.94351061</v>
      </c>
      <c r="F28" s="20" t="n">
        <v>3.42701071</v>
      </c>
      <c r="G28" s="18" t="n">
        <v>443.11080646</v>
      </c>
      <c r="H28" s="20" t="n">
        <v>12.38455092</v>
      </c>
      <c r="I28" s="18" t="n">
        <v>418.49722429</v>
      </c>
      <c r="J28" s="20" t="n">
        <v>5.37827884</v>
      </c>
      <c r="K28" s="18" t="s">
        <v>404</v>
      </c>
      <c r="L28" s="20" t="s">
        <v>404</v>
      </c>
      <c r="M28" s="18" t="s">
        <v>404</v>
      </c>
      <c r="N28" s="20" t="s">
        <v>404</v>
      </c>
      <c r="O28" s="18" t="s">
        <v>404</v>
      </c>
      <c r="P28" s="20" t="s">
        <v>404</v>
      </c>
      <c r="Q28" s="18" t="n">
        <v>364.04477464</v>
      </c>
      <c r="R28" s="20" t="n">
        <v>18.41771437</v>
      </c>
    </row>
    <row r="29" spans="1:18">
      <c r="A29" s="15" t="s">
        <v>426</v>
      </c>
      <c r="B29" s="17" t="n">
        <v>5385</v>
      </c>
      <c r="C29" s="18">
        <f>(1123.0/B29*100)</f>
        <v/>
      </c>
      <c r="D29" s="19" t="n">
        <v>4262</v>
      </c>
      <c r="E29" s="18" t="n">
        <v>496.32790884</v>
      </c>
      <c r="F29" s="20" t="n">
        <v>7.28053707</v>
      </c>
      <c r="G29" s="18" t="n">
        <v>544.81303341</v>
      </c>
      <c r="H29" s="20" t="n">
        <v>29.85654297</v>
      </c>
      <c r="I29" s="18" t="n">
        <v>502.28210838</v>
      </c>
      <c r="J29" s="20" t="n">
        <v>9.59896155</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510.91049001</v>
      </c>
      <c r="F30" s="20" t="n">
        <v>3.41389421</v>
      </c>
      <c r="G30" s="18" t="n">
        <v>519.14711306</v>
      </c>
      <c r="H30" s="20" t="n">
        <v>14.90024878</v>
      </c>
      <c r="I30" s="18" t="n">
        <v>482.95884374</v>
      </c>
      <c r="J30" s="20" t="n">
        <v>27.41980847</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509.40729423</v>
      </c>
      <c r="F31" s="20" t="n">
        <v>3.7439045</v>
      </c>
      <c r="G31" s="18" t="n">
        <v>526.92379299</v>
      </c>
      <c r="H31" s="20" t="n">
        <v>9.123776080000001</v>
      </c>
      <c r="I31" s="18" t="n">
        <v>514.4846023699999</v>
      </c>
      <c r="J31" s="20" t="n">
        <v>4.35582223</v>
      </c>
      <c r="K31" s="18" t="s">
        <v>404</v>
      </c>
      <c r="L31" s="20" t="s">
        <v>404</v>
      </c>
      <c r="M31" s="18" t="s">
        <v>404</v>
      </c>
      <c r="N31" s="20" t="s">
        <v>404</v>
      </c>
      <c r="O31" s="18" t="s">
        <v>404</v>
      </c>
      <c r="P31" s="20" t="s">
        <v>404</v>
      </c>
      <c r="Q31" s="18" t="n">
        <v>524.30456592</v>
      </c>
      <c r="R31" s="20" t="n">
        <v>25.43210269</v>
      </c>
    </row>
    <row r="32" spans="1:18">
      <c r="A32" s="15" t="s">
        <v>429</v>
      </c>
      <c r="B32" s="17" t="n">
        <v>4478</v>
      </c>
      <c r="C32" s="18">
        <f>(0.0/B32*100)</f>
        <v/>
      </c>
      <c r="D32" s="19" t="n">
        <v>4478</v>
      </c>
      <c r="E32" s="18" t="n">
        <v>500.98120725</v>
      </c>
      <c r="F32" s="20" t="n">
        <v>3.76010827</v>
      </c>
      <c r="G32" s="18" t="n">
        <v>510.81630417</v>
      </c>
      <c r="H32" s="20" t="n">
        <v>7.38197898</v>
      </c>
      <c r="I32" s="18" t="n">
        <v>512.23423326</v>
      </c>
      <c r="J32" s="20" t="n">
        <v>4.81395775</v>
      </c>
      <c r="K32" s="18" t="s">
        <v>404</v>
      </c>
      <c r="L32" s="20" t="s">
        <v>404</v>
      </c>
      <c r="M32" s="18" t="s">
        <v>404</v>
      </c>
      <c r="N32" s="20" t="s">
        <v>404</v>
      </c>
      <c r="O32" s="18" t="s">
        <v>404</v>
      </c>
      <c r="P32" s="20" t="s">
        <v>404</v>
      </c>
      <c r="Q32" s="18" t="n">
        <v>528.66768724</v>
      </c>
      <c r="R32" s="20" t="n">
        <v>22.95977616</v>
      </c>
    </row>
    <row r="33" spans="1:18">
      <c r="A33" s="15" t="s">
        <v>430</v>
      </c>
      <c r="B33" s="17" t="n">
        <v>7325</v>
      </c>
      <c r="C33" s="18">
        <f>(29.0/B33*100)</f>
        <v/>
      </c>
      <c r="D33" s="19" t="n">
        <v>7296</v>
      </c>
      <c r="E33" s="18" t="n">
        <v>498.37740756</v>
      </c>
      <c r="F33" s="20" t="n">
        <v>3.01313627</v>
      </c>
      <c r="G33" s="18" t="n">
        <v>505.88666467</v>
      </c>
      <c r="H33" s="20" t="n">
        <v>10.51546934</v>
      </c>
      <c r="I33" s="18" t="n">
        <v>474.90634175</v>
      </c>
      <c r="J33" s="20" t="n">
        <v>15.00757812</v>
      </c>
      <c r="K33" s="18" t="s">
        <v>404</v>
      </c>
      <c r="L33" s="20" t="s">
        <v>404</v>
      </c>
      <c r="M33" s="18" t="s">
        <v>404</v>
      </c>
      <c r="N33" s="20" t="s">
        <v>404</v>
      </c>
      <c r="O33" s="18" t="s">
        <v>404</v>
      </c>
      <c r="P33" s="20" t="s">
        <v>404</v>
      </c>
      <c r="Q33" s="18" t="n">
        <v>471.94432186</v>
      </c>
      <c r="R33" s="20" t="n">
        <v>9.97217581</v>
      </c>
    </row>
    <row r="34" spans="1:18">
      <c r="A34" s="15" t="s">
        <v>431</v>
      </c>
      <c r="B34" s="17" t="n">
        <v>6350</v>
      </c>
      <c r="C34" s="18">
        <f>(0.0/B34*100)</f>
        <v/>
      </c>
      <c r="D34" s="19" t="n">
        <v>6350</v>
      </c>
      <c r="E34" s="18" t="n">
        <v>454.91239941</v>
      </c>
      <c r="F34" s="20" t="n">
        <v>5.92294687</v>
      </c>
      <c r="G34" s="18" t="n">
        <v>476.8203849</v>
      </c>
      <c r="H34" s="20" t="n">
        <v>16.47728018</v>
      </c>
      <c r="I34" s="18" t="n">
        <v>446.85876106</v>
      </c>
      <c r="J34" s="20" t="n">
        <v>6.95723602</v>
      </c>
      <c r="K34" s="18" t="s">
        <v>404</v>
      </c>
      <c r="L34" s="20" t="s">
        <v>404</v>
      </c>
      <c r="M34" s="18" t="s">
        <v>404</v>
      </c>
      <c r="N34" s="20" t="s">
        <v>404</v>
      </c>
      <c r="O34" s="18" t="s">
        <v>404</v>
      </c>
      <c r="P34" s="20" t="s">
        <v>404</v>
      </c>
      <c r="Q34" s="18" t="n">
        <v>226.8088217</v>
      </c>
      <c r="R34" s="20" t="n">
        <v>8.58057955</v>
      </c>
    </row>
    <row r="35" spans="1:18">
      <c r="A35" s="15" t="s">
        <v>432</v>
      </c>
      <c r="B35" s="17" t="n">
        <v>6406</v>
      </c>
      <c r="C35" s="18">
        <f>(443.0/B35*100)</f>
        <v/>
      </c>
      <c r="D35" s="19" t="n">
        <v>5963</v>
      </c>
      <c r="E35" s="18" t="n">
        <v>501.63284112</v>
      </c>
      <c r="F35" s="20" t="n">
        <v>2.29675695</v>
      </c>
      <c r="G35" s="18" t="n">
        <v>510.07874259</v>
      </c>
      <c r="H35" s="20" t="n">
        <v>4.15164087</v>
      </c>
      <c r="I35" s="18" t="n">
        <v>513.39705538</v>
      </c>
      <c r="J35" s="20" t="n">
        <v>2.01863332</v>
      </c>
      <c r="K35" s="18" t="s">
        <v>404</v>
      </c>
      <c r="L35" s="20" t="s">
        <v>404</v>
      </c>
      <c r="M35" s="18" t="s">
        <v>404</v>
      </c>
      <c r="N35" s="20" t="s">
        <v>404</v>
      </c>
      <c r="O35" s="18" t="s">
        <v>404</v>
      </c>
      <c r="P35" s="20" t="s">
        <v>404</v>
      </c>
      <c r="Q35" s="18" t="n">
        <v>431.28346698</v>
      </c>
      <c r="R35" s="20" t="n">
        <v>7.53044202</v>
      </c>
    </row>
    <row r="36" spans="1:18">
      <c r="A36" s="15" t="s">
        <v>433</v>
      </c>
      <c r="B36" s="17" t="n">
        <v>6736</v>
      </c>
      <c r="C36" s="18">
        <f>(10.0/B36*100)</f>
        <v/>
      </c>
      <c r="D36" s="19" t="n">
        <v>6726</v>
      </c>
      <c r="E36" s="18" t="n">
        <v>495.79742091</v>
      </c>
      <c r="F36" s="20" t="n">
        <v>3.0607881</v>
      </c>
      <c r="G36" s="18" t="n">
        <v>503.23276039</v>
      </c>
      <c r="H36" s="20" t="n">
        <v>14.89648312</v>
      </c>
      <c r="I36" s="18" t="n">
        <v>494.27491124</v>
      </c>
      <c r="J36" s="20" t="n">
        <v>5.59699027</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499.19708879</v>
      </c>
      <c r="F37" s="20" t="n">
        <v>4.62368427</v>
      </c>
      <c r="G37" s="18" t="n">
        <v>500.72837151</v>
      </c>
      <c r="H37" s="20" t="n">
        <v>11.28347107</v>
      </c>
      <c r="I37" s="18" t="n">
        <v>501.23589468</v>
      </c>
      <c r="J37" s="20" t="n">
        <v>5.11558926</v>
      </c>
      <c r="K37" s="18" t="s">
        <v>404</v>
      </c>
      <c r="L37" s="20" t="s">
        <v>404</v>
      </c>
      <c r="M37" s="18" t="s">
        <v>404</v>
      </c>
      <c r="N37" s="20" t="s">
        <v>404</v>
      </c>
      <c r="O37" s="18" t="s">
        <v>404</v>
      </c>
      <c r="P37" s="20" t="s">
        <v>404</v>
      </c>
      <c r="Q37" s="18" t="n">
        <v>520.84820799</v>
      </c>
      <c r="R37" s="20" t="n">
        <v>10.15494654</v>
      </c>
    </row>
    <row r="38" spans="1:18">
      <c r="A38" s="15" t="s">
        <v>435</v>
      </c>
      <c r="B38" s="17" t="n">
        <v>5860</v>
      </c>
      <c r="C38" s="18">
        <f>(268.0/B38*100)</f>
        <v/>
      </c>
      <c r="D38" s="19" t="n">
        <v>5592</v>
      </c>
      <c r="E38" s="18" t="n">
        <v>477.19491537</v>
      </c>
      <c r="F38" s="20" t="n">
        <v>5.16173704</v>
      </c>
      <c r="G38" s="18" t="n">
        <v>497.1148358</v>
      </c>
      <c r="H38" s="20" t="n">
        <v>10.19013362</v>
      </c>
      <c r="I38" s="18" t="n">
        <v>508.49834164</v>
      </c>
      <c r="J38" s="20" t="n">
        <v>7.64425708</v>
      </c>
      <c r="K38" s="18" t="s">
        <v>404</v>
      </c>
      <c r="L38" s="20" t="s">
        <v>404</v>
      </c>
      <c r="M38" s="18" t="s">
        <v>404</v>
      </c>
      <c r="N38" s="20" t="s">
        <v>404</v>
      </c>
      <c r="O38" s="18" t="s">
        <v>404</v>
      </c>
      <c r="P38" s="20" t="s">
        <v>404</v>
      </c>
      <c r="Q38" s="18" t="n">
        <v>485.03005641</v>
      </c>
      <c r="R38" s="20" t="n">
        <v>19.00010611</v>
      </c>
    </row>
    <row r="39" spans="1:18">
      <c r="A39" s="15" t="s">
        <v>436</v>
      </c>
      <c r="B39" s="17" t="n">
        <v>5895</v>
      </c>
      <c r="C39" s="18">
        <f>(0.0/B39*100)</f>
        <v/>
      </c>
      <c r="D39" s="19" t="n">
        <v>5895</v>
      </c>
      <c r="E39" s="18" t="n">
        <v>433.13307561</v>
      </c>
      <c r="F39" s="20" t="n">
        <v>4.94614132</v>
      </c>
      <c r="G39" s="18" t="n">
        <v>425.00793178</v>
      </c>
      <c r="H39" s="20" t="n">
        <v>14.97704056</v>
      </c>
      <c r="I39" s="18" t="n">
        <v>413.13780194</v>
      </c>
      <c r="J39" s="20" t="n">
        <v>10.65571342</v>
      </c>
      <c r="K39" s="18" t="s">
        <v>404</v>
      </c>
      <c r="L39" s="20" t="s">
        <v>404</v>
      </c>
      <c r="M39" s="18" t="s">
        <v>404</v>
      </c>
      <c r="N39" s="20" t="s">
        <v>404</v>
      </c>
      <c r="O39" s="18" t="s">
        <v>404</v>
      </c>
      <c r="P39" s="20" t="s">
        <v>404</v>
      </c>
      <c r="Q39" s="18" t="n">
        <v>506.91713266</v>
      </c>
      <c r="R39" s="20" t="n">
        <v>51.52570544</v>
      </c>
    </row>
    <row r="40" spans="1:18">
      <c r="A40" s="15" t="s">
        <v>437</v>
      </c>
      <c r="B40" s="17" t="n">
        <v>14157</v>
      </c>
      <c r="C40" s="18">
        <f>(2978.0/B40*100)</f>
        <v/>
      </c>
      <c r="D40" s="19" t="n">
        <v>11179</v>
      </c>
      <c r="E40" s="18" t="n">
        <v>498.49770417</v>
      </c>
      <c r="F40" s="20" t="n">
        <v>3.43368214</v>
      </c>
      <c r="G40" s="18" t="n">
        <v>536.47147232</v>
      </c>
      <c r="H40" s="20" t="n">
        <v>12.50731317</v>
      </c>
      <c r="I40" s="18" t="n">
        <v>491.54247174</v>
      </c>
      <c r="J40" s="20" t="n">
        <v>13.35983713</v>
      </c>
      <c r="K40" s="18" t="s">
        <v>404</v>
      </c>
      <c r="L40" s="20" t="s">
        <v>404</v>
      </c>
      <c r="M40" s="18" t="s">
        <v>404</v>
      </c>
      <c r="N40" s="20" t="s">
        <v>404</v>
      </c>
      <c r="O40" s="18" t="s">
        <v>404</v>
      </c>
      <c r="P40" s="20" t="s">
        <v>404</v>
      </c>
      <c r="Q40" s="18" t="n">
        <v>481.21133877</v>
      </c>
      <c r="R40" s="20" t="n">
        <v>13.64755687</v>
      </c>
    </row>
    <row r="41" spans="1:18">
      <c r="A41" s="15" t="s">
        <v>438</v>
      </c>
      <c r="B41" s="17" t="n">
        <v>5712</v>
      </c>
      <c r="C41" s="18">
        <f>(99.0/B41*100)</f>
        <v/>
      </c>
      <c r="D41" s="19" t="n">
        <v>5613</v>
      </c>
      <c r="E41" s="18" t="n">
        <v>493.799875</v>
      </c>
      <c r="F41" s="20" t="n">
        <v>4.06729531</v>
      </c>
      <c r="G41" s="18" t="n">
        <v>515.87083519</v>
      </c>
      <c r="H41" s="20" t="n">
        <v>12.12111156</v>
      </c>
      <c r="I41" s="18" t="n">
        <v>506.04290223</v>
      </c>
      <c r="J41" s="20" t="n">
        <v>8.15515027</v>
      </c>
      <c r="K41" s="18" t="s">
        <v>404</v>
      </c>
      <c r="L41" s="20" t="s">
        <v>404</v>
      </c>
      <c r="M41" s="18" t="s">
        <v>404</v>
      </c>
      <c r="N41" s="20" t="s">
        <v>404</v>
      </c>
      <c r="O41" s="18" t="s">
        <v>404</v>
      </c>
      <c r="P41" s="20" t="s">
        <v>404</v>
      </c>
      <c r="Q41" s="18" t="n">
        <v>475.38121121</v>
      </c>
      <c r="R41" s="20" t="n">
        <v>15.35594928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404.55686994</v>
      </c>
      <c r="F44" s="20" t="n">
        <v>4.20254084</v>
      </c>
      <c r="G44" s="18" t="n">
        <v>426.22256322</v>
      </c>
      <c r="H44" s="20" t="n">
        <v>14.91006204</v>
      </c>
      <c r="I44" s="18" t="n">
        <v>406.1471088</v>
      </c>
      <c r="J44" s="20" t="n">
        <v>19.13596766</v>
      </c>
      <c r="K44" s="18" t="s">
        <v>404</v>
      </c>
      <c r="L44" s="20" t="s">
        <v>404</v>
      </c>
      <c r="M44" s="18" t="s">
        <v>404</v>
      </c>
      <c r="N44" s="20" t="s">
        <v>404</v>
      </c>
      <c r="O44" s="18" t="s">
        <v>404</v>
      </c>
      <c r="P44" s="20" t="s">
        <v>404</v>
      </c>
      <c r="Q44" s="18" t="n">
        <v>381.90883698</v>
      </c>
      <c r="R44" s="20" t="n">
        <v>10.12802812</v>
      </c>
    </row>
    <row r="45" spans="1:18">
      <c r="A45" s="15" t="s">
        <v>442</v>
      </c>
      <c r="B45" s="17" t="n">
        <v>5519</v>
      </c>
      <c r="C45" s="18">
        <f>(0.0/B45*100)</f>
        <v/>
      </c>
      <c r="D45" s="19" t="n">
        <v>5519</v>
      </c>
      <c r="E45" s="18" t="n">
        <v>348.12143837</v>
      </c>
      <c r="F45" s="20" t="n">
        <v>4.65167445</v>
      </c>
      <c r="G45" s="18" t="n">
        <v>378.02209342</v>
      </c>
      <c r="H45" s="20" t="n">
        <v>18.88332601</v>
      </c>
      <c r="I45" s="18" t="n">
        <v>344.99293465</v>
      </c>
      <c r="J45" s="20" t="n">
        <v>4.69892936</v>
      </c>
      <c r="K45" s="18" t="s">
        <v>404</v>
      </c>
      <c r="L45" s="20" t="s">
        <v>404</v>
      </c>
      <c r="M45" s="18" t="s">
        <v>404</v>
      </c>
      <c r="N45" s="20" t="s">
        <v>404</v>
      </c>
      <c r="O45" s="18" t="s">
        <v>404</v>
      </c>
      <c r="P45" s="20" t="s">
        <v>404</v>
      </c>
      <c r="Q45" s="18" t="n">
        <v>387.65644964</v>
      </c>
      <c r="R45" s="20" t="n">
        <v>39.56384622</v>
      </c>
    </row>
    <row r="46" spans="1:18">
      <c r="A46" s="15" t="s">
        <v>443</v>
      </c>
      <c r="B46" s="17" t="n">
        <v>23141</v>
      </c>
      <c r="C46" s="18">
        <f>(4196.0/B46*100)</f>
        <v/>
      </c>
      <c r="D46" s="19" t="n">
        <v>18945</v>
      </c>
      <c r="E46" s="18" t="n">
        <v>408.20554985</v>
      </c>
      <c r="F46" s="20" t="n">
        <v>3.40320122</v>
      </c>
      <c r="G46" s="18" t="n">
        <v>417.41401859</v>
      </c>
      <c r="H46" s="20" t="n">
        <v>19.44043384</v>
      </c>
      <c r="I46" s="18" t="n">
        <v>418.59690928</v>
      </c>
      <c r="J46" s="20" t="n">
        <v>8.35275388</v>
      </c>
      <c r="K46" s="18" t="s">
        <v>404</v>
      </c>
      <c r="L46" s="20" t="s">
        <v>404</v>
      </c>
      <c r="M46" s="18" t="s">
        <v>404</v>
      </c>
      <c r="N46" s="20" t="s">
        <v>404</v>
      </c>
      <c r="O46" s="18" t="s">
        <v>404</v>
      </c>
      <c r="P46" s="20" t="s">
        <v>404</v>
      </c>
      <c r="Q46" s="18" t="n">
        <v>391.54590647</v>
      </c>
      <c r="R46" s="20" t="n">
        <v>49.95079115</v>
      </c>
    </row>
    <row r="47" spans="1:18">
      <c r="A47" s="15" t="s">
        <v>444</v>
      </c>
      <c r="B47" s="17" t="n">
        <v>5928</v>
      </c>
      <c r="C47" s="18">
        <f>(0.0/B47*100)</f>
        <v/>
      </c>
      <c r="D47" s="19" t="n">
        <v>5928</v>
      </c>
      <c r="E47" s="18" t="n">
        <v>422.10739445</v>
      </c>
      <c r="F47" s="20" t="n">
        <v>6.23562836</v>
      </c>
      <c r="G47" s="18" t="n">
        <v>456.06446608</v>
      </c>
      <c r="H47" s="20" t="n">
        <v>16.82988682</v>
      </c>
      <c r="I47" s="18" t="n">
        <v>479.36581386</v>
      </c>
      <c r="J47" s="20" t="n">
        <v>17.27533693</v>
      </c>
      <c r="K47" s="18" t="s">
        <v>404</v>
      </c>
      <c r="L47" s="20" t="s">
        <v>404</v>
      </c>
      <c r="M47" s="18" t="s">
        <v>404</v>
      </c>
      <c r="N47" s="20" t="s">
        <v>404</v>
      </c>
      <c r="O47" s="18" t="s">
        <v>404</v>
      </c>
      <c r="P47" s="20" t="s">
        <v>404</v>
      </c>
      <c r="Q47" s="18" t="n">
        <v>425.59137561</v>
      </c>
      <c r="R47" s="20" t="n">
        <v>6.81738813</v>
      </c>
    </row>
    <row r="48" spans="1:18">
      <c r="A48" s="15" t="s">
        <v>445</v>
      </c>
      <c r="B48" s="17" t="n">
        <v>9841</v>
      </c>
      <c r="C48" s="18">
        <f>(40.0/B48*100)</f>
        <v/>
      </c>
      <c r="D48" s="19" t="n">
        <v>9801</v>
      </c>
      <c r="E48" s="18" t="n">
        <v>503.01626902</v>
      </c>
      <c r="F48" s="20" t="n">
        <v>6.95266995</v>
      </c>
      <c r="G48" s="18" t="n">
        <v>529.03353337</v>
      </c>
      <c r="H48" s="20" t="n">
        <v>18.06288069</v>
      </c>
      <c r="I48" s="18" t="n">
        <v>456.17652161</v>
      </c>
      <c r="J48" s="20" t="n">
        <v>11.24662332</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412.16516867</v>
      </c>
      <c r="F49" s="20" t="n">
        <v>5.31456519</v>
      </c>
      <c r="G49" s="18" t="n">
        <v>434.98962282</v>
      </c>
      <c r="H49" s="20" t="n">
        <v>9.58318869</v>
      </c>
      <c r="I49" s="18" t="n">
        <v>435.85365582</v>
      </c>
      <c r="J49" s="20" t="n">
        <v>5.21648841</v>
      </c>
      <c r="K49" s="18" t="s">
        <v>404</v>
      </c>
      <c r="L49" s="20" t="s">
        <v>404</v>
      </c>
      <c r="M49" s="18" t="s">
        <v>404</v>
      </c>
      <c r="N49" s="20" t="s">
        <v>404</v>
      </c>
      <c r="O49" s="18" t="s">
        <v>404</v>
      </c>
      <c r="P49" s="20" t="s">
        <v>404</v>
      </c>
      <c r="Q49" s="18" t="n">
        <v>391.62266744</v>
      </c>
      <c r="R49" s="20" t="n">
        <v>33.09372804</v>
      </c>
    </row>
    <row r="50" spans="1:18">
      <c r="A50" s="15" t="s">
        <v>447</v>
      </c>
      <c r="B50" s="17" t="n">
        <v>11795</v>
      </c>
      <c r="C50" s="18">
        <f>(1031.0/B50*100)</f>
        <v/>
      </c>
      <c r="D50" s="19" t="n">
        <v>10764</v>
      </c>
      <c r="E50" s="18" t="n">
        <v>428.70593386</v>
      </c>
      <c r="F50" s="20" t="n">
        <v>3.70978459</v>
      </c>
      <c r="G50" s="18" t="n">
        <v>421.07026414</v>
      </c>
      <c r="H50" s="20" t="n">
        <v>11.35103912</v>
      </c>
      <c r="I50" s="18" t="n">
        <v>423.40764193</v>
      </c>
      <c r="J50" s="20" t="n">
        <v>10.98546771</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425.42836016</v>
      </c>
      <c r="F51" s="20" t="n">
        <v>4.46698324</v>
      </c>
      <c r="G51" s="18" t="n">
        <v>429.09183601</v>
      </c>
      <c r="H51" s="20" t="n">
        <v>9.04736248</v>
      </c>
      <c r="I51" s="18" t="n">
        <v>429.90261428</v>
      </c>
      <c r="J51" s="20" t="n">
        <v>4.61875056</v>
      </c>
      <c r="K51" s="18" t="s">
        <v>404</v>
      </c>
      <c r="L51" s="20" t="s">
        <v>404</v>
      </c>
      <c r="M51" s="18" t="s">
        <v>404</v>
      </c>
      <c r="N51" s="20" t="s">
        <v>404</v>
      </c>
      <c r="O51" s="18" t="s">
        <v>404</v>
      </c>
      <c r="P51" s="20" t="s">
        <v>404</v>
      </c>
      <c r="Q51" s="18" t="n">
        <v>405.39586549</v>
      </c>
      <c r="R51" s="20" t="n">
        <v>8.03732941</v>
      </c>
    </row>
    <row r="52" spans="1:18">
      <c r="A52" s="15" t="s">
        <v>449</v>
      </c>
      <c r="B52" s="17" t="n">
        <v>5809</v>
      </c>
      <c r="C52" s="18">
        <f>(0.0/B52*100)</f>
        <v/>
      </c>
      <c r="D52" s="19" t="n">
        <v>5809</v>
      </c>
      <c r="E52" s="18" t="n">
        <v>488.26074319</v>
      </c>
      <c r="F52" s="20" t="n">
        <v>3.90681769</v>
      </c>
      <c r="G52" s="18" t="n">
        <v>481.70398581</v>
      </c>
      <c r="H52" s="20" t="n">
        <v>7.83551162</v>
      </c>
      <c r="I52" s="18" t="n">
        <v>491.95278774</v>
      </c>
      <c r="J52" s="20" t="n">
        <v>14.54425383</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432.30679786</v>
      </c>
      <c r="F53" s="20" t="n">
        <v>2.27136011</v>
      </c>
      <c r="G53" s="18" t="n">
        <v>444.04438857</v>
      </c>
      <c r="H53" s="20" t="n">
        <v>3.35059082</v>
      </c>
      <c r="I53" s="18" t="n">
        <v>459.68111485</v>
      </c>
      <c r="J53" s="20" t="n">
        <v>2.81515513</v>
      </c>
      <c r="K53" s="18" t="s">
        <v>404</v>
      </c>
      <c r="L53" s="20" t="s">
        <v>404</v>
      </c>
      <c r="M53" s="18" t="s">
        <v>404</v>
      </c>
      <c r="N53" s="20" t="s">
        <v>404</v>
      </c>
      <c r="O53" s="18" t="s">
        <v>404</v>
      </c>
      <c r="P53" s="20" t="s">
        <v>404</v>
      </c>
      <c r="Q53" s="18" t="n">
        <v>364.36046946</v>
      </c>
      <c r="R53" s="20" t="n">
        <v>32.03417546</v>
      </c>
    </row>
    <row r="54" spans="1:18">
      <c r="A54" s="15" t="s">
        <v>451</v>
      </c>
      <c r="B54" s="17" t="n">
        <v>4740</v>
      </c>
      <c r="C54" s="18">
        <f>(199.0/B54*100)</f>
        <v/>
      </c>
      <c r="D54" s="19" t="n">
        <v>4541</v>
      </c>
      <c r="E54" s="18" t="n">
        <v>356.68018507</v>
      </c>
      <c r="F54" s="20" t="n">
        <v>4.00550584</v>
      </c>
      <c r="G54" s="18" t="n">
        <v>363.871996</v>
      </c>
      <c r="H54" s="20" t="n">
        <v>14.5612905</v>
      </c>
      <c r="I54" s="18" t="n">
        <v>359.4726225</v>
      </c>
      <c r="J54" s="20" t="n">
        <v>8.145908759999999</v>
      </c>
      <c r="K54" s="18" t="s">
        <v>404</v>
      </c>
      <c r="L54" s="20" t="s">
        <v>404</v>
      </c>
      <c r="M54" s="18" t="s">
        <v>404</v>
      </c>
      <c r="N54" s="20" t="s">
        <v>404</v>
      </c>
      <c r="O54" s="18" t="s">
        <v>404</v>
      </c>
      <c r="P54" s="20" t="s">
        <v>404</v>
      </c>
      <c r="Q54" s="18" t="n">
        <v>308.76428641</v>
      </c>
      <c r="R54" s="20" t="n">
        <v>11.13095124</v>
      </c>
    </row>
    <row r="55" spans="1:18">
      <c r="A55" s="15" t="s">
        <v>452</v>
      </c>
      <c r="B55" s="17" t="n">
        <v>5316</v>
      </c>
      <c r="C55" s="18">
        <f>(43.0/B55*100)</f>
        <v/>
      </c>
      <c r="D55" s="19" t="n">
        <v>5273</v>
      </c>
      <c r="E55" s="18" t="n">
        <v>393.57473097</v>
      </c>
      <c r="F55" s="20" t="n">
        <v>6.44635582</v>
      </c>
      <c r="G55" s="18" t="n">
        <v>399.25919165</v>
      </c>
      <c r="H55" s="20" t="n">
        <v>7.96458372</v>
      </c>
      <c r="I55" s="18" t="n">
        <v>407.2717115</v>
      </c>
      <c r="J55" s="20" t="n">
        <v>6.28640759</v>
      </c>
      <c r="K55" s="18" t="s">
        <v>404</v>
      </c>
      <c r="L55" s="20" t="s">
        <v>404</v>
      </c>
      <c r="M55" s="18" t="s">
        <v>404</v>
      </c>
      <c r="N55" s="20" t="s">
        <v>404</v>
      </c>
      <c r="O55" s="18" t="s">
        <v>404</v>
      </c>
      <c r="P55" s="20" t="s">
        <v>404</v>
      </c>
      <c r="Q55" s="18" t="n">
        <v>406.33408026</v>
      </c>
      <c r="R55" s="20" t="n">
        <v>7.3059466</v>
      </c>
    </row>
    <row r="56" spans="1:18">
      <c r="A56" s="15" t="s">
        <v>453</v>
      </c>
      <c r="B56" s="17" t="n">
        <v>5359</v>
      </c>
      <c r="C56" s="18">
        <f>(0.0/B56*100)</f>
        <v/>
      </c>
      <c r="D56" s="19" t="n">
        <v>5359</v>
      </c>
      <c r="E56" s="18" t="n">
        <v>524.68819882</v>
      </c>
      <c r="F56" s="20" t="n">
        <v>3.11729481</v>
      </c>
      <c r="G56" s="18" t="s">
        <v>404</v>
      </c>
      <c r="H56" s="20" t="s">
        <v>404</v>
      </c>
      <c r="I56" s="18" t="n">
        <v>550.01330265</v>
      </c>
      <c r="J56" s="20" t="n">
        <v>12.23212483</v>
      </c>
      <c r="K56" s="18" t="s">
        <v>404</v>
      </c>
      <c r="L56" s="20" t="s">
        <v>404</v>
      </c>
      <c r="M56" s="18" t="s">
        <v>404</v>
      </c>
      <c r="N56" s="20" t="s">
        <v>404</v>
      </c>
      <c r="O56" s="18" t="s">
        <v>404</v>
      </c>
      <c r="P56" s="20" t="s">
        <v>404</v>
      </c>
      <c r="Q56" s="18" t="n">
        <v>472.14921053</v>
      </c>
      <c r="R56" s="20" t="n">
        <v>9.09414327</v>
      </c>
    </row>
    <row r="57" spans="1:18">
      <c r="A57" s="15" t="s">
        <v>454</v>
      </c>
      <c r="B57" s="17" t="n">
        <v>6513</v>
      </c>
      <c r="C57" s="18">
        <f>(0.0/B57*100)</f>
        <v/>
      </c>
      <c r="D57" s="19" t="n">
        <v>6513</v>
      </c>
      <c r="E57" s="18" t="n">
        <v>398.474468</v>
      </c>
      <c r="F57" s="20" t="n">
        <v>3.10503004</v>
      </c>
      <c r="G57" s="18" t="n">
        <v>326.75457281</v>
      </c>
      <c r="H57" s="20" t="n">
        <v>12.06263457</v>
      </c>
      <c r="I57" s="18" t="n">
        <v>383.79144988</v>
      </c>
      <c r="J57" s="20" t="n">
        <v>9.137711749999999</v>
      </c>
      <c r="K57" s="18" t="s">
        <v>404</v>
      </c>
      <c r="L57" s="20" t="s">
        <v>404</v>
      </c>
      <c r="M57" s="18" t="s">
        <v>404</v>
      </c>
      <c r="N57" s="20" t="s">
        <v>404</v>
      </c>
      <c r="O57" s="18" t="s">
        <v>404</v>
      </c>
      <c r="P57" s="20" t="s">
        <v>404</v>
      </c>
      <c r="Q57" s="18" t="n">
        <v>436.52979278</v>
      </c>
      <c r="R57" s="20" t="n">
        <v>10.26059962</v>
      </c>
    </row>
    <row r="58" spans="1:18">
      <c r="A58" s="15" t="s">
        <v>455</v>
      </c>
      <c r="B58" s="17" t="n">
        <v>7267</v>
      </c>
      <c r="C58" s="18">
        <f>(0.0/B58*100)</f>
        <v/>
      </c>
      <c r="D58" s="19" t="n">
        <v>7267</v>
      </c>
      <c r="E58" s="18" t="n">
        <v>411.76025747</v>
      </c>
      <c r="F58" s="20" t="n">
        <v>3.8856444</v>
      </c>
      <c r="G58" s="18" t="n">
        <v>351.55468166</v>
      </c>
      <c r="H58" s="20" t="n">
        <v>23.79968104</v>
      </c>
      <c r="I58" s="18" t="n">
        <v>405.83149982</v>
      </c>
      <c r="J58" s="20" t="n">
        <v>8.21511737</v>
      </c>
      <c r="K58" s="18" t="s">
        <v>404</v>
      </c>
      <c r="L58" s="20" t="s">
        <v>404</v>
      </c>
      <c r="M58" s="18" t="s">
        <v>404</v>
      </c>
      <c r="N58" s="20" t="s">
        <v>404</v>
      </c>
      <c r="O58" s="18" t="s">
        <v>404</v>
      </c>
      <c r="P58" s="20" t="s">
        <v>404</v>
      </c>
      <c r="Q58" s="18" t="n">
        <v>407.91877846</v>
      </c>
      <c r="R58" s="20" t="n">
        <v>16.58929417</v>
      </c>
    </row>
    <row r="59" spans="1:18">
      <c r="A59" s="15" t="s">
        <v>456</v>
      </c>
      <c r="B59" s="17" t="n">
        <v>4826</v>
      </c>
      <c r="C59" s="18">
        <f>(0.0/B59*100)</f>
        <v/>
      </c>
      <c r="D59" s="19" t="n">
        <v>4826</v>
      </c>
      <c r="E59" s="18" t="n">
        <v>351.44735685</v>
      </c>
      <c r="F59" s="20" t="n">
        <v>2.07672692</v>
      </c>
      <c r="G59" s="18" t="n">
        <v>318.50892471</v>
      </c>
      <c r="H59" s="20" t="n">
        <v>5.13919661</v>
      </c>
      <c r="I59" s="18" t="n">
        <v>353.50844376</v>
      </c>
      <c r="J59" s="20" t="n">
        <v>3.93470947</v>
      </c>
      <c r="K59" s="18" t="s">
        <v>404</v>
      </c>
      <c r="L59" s="20" t="s">
        <v>404</v>
      </c>
      <c r="M59" s="18" t="s">
        <v>404</v>
      </c>
      <c r="N59" s="20" t="s">
        <v>404</v>
      </c>
      <c r="O59" s="18" t="s">
        <v>404</v>
      </c>
      <c r="P59" s="20" t="s">
        <v>404</v>
      </c>
      <c r="Q59" s="18" t="n">
        <v>343.65699294</v>
      </c>
      <c r="R59" s="20" t="n">
        <v>6.30260295</v>
      </c>
    </row>
    <row r="60" spans="1:18">
      <c r="A60" s="15" t="s">
        <v>457</v>
      </c>
      <c r="B60" s="17" t="n">
        <v>4546</v>
      </c>
      <c r="C60" s="18">
        <f>(0.0/B60*100)</f>
        <v/>
      </c>
      <c r="D60" s="19" t="n">
        <v>4546</v>
      </c>
      <c r="E60" s="18" t="n">
        <v>346.90906189</v>
      </c>
      <c r="F60" s="20" t="n">
        <v>8.62367017</v>
      </c>
      <c r="G60" s="18" t="n">
        <v>360.1142093</v>
      </c>
      <c r="H60" s="20" t="n">
        <v>23.33342138</v>
      </c>
      <c r="I60" s="18" t="n">
        <v>345.21312862</v>
      </c>
      <c r="J60" s="20" t="n">
        <v>8.709003190000001</v>
      </c>
      <c r="K60" s="18" t="s">
        <v>404</v>
      </c>
      <c r="L60" s="20" t="s">
        <v>404</v>
      </c>
      <c r="M60" s="18" t="s">
        <v>404</v>
      </c>
      <c r="N60" s="20" t="s">
        <v>404</v>
      </c>
      <c r="O60" s="18" t="s">
        <v>404</v>
      </c>
      <c r="P60" s="20" t="s">
        <v>404</v>
      </c>
      <c r="Q60" s="18" t="n">
        <v>342.86100564</v>
      </c>
      <c r="R60" s="20" t="n">
        <v>12.60300424</v>
      </c>
    </row>
    <row r="61" spans="1:18">
      <c r="A61" s="15" t="s">
        <v>458</v>
      </c>
      <c r="B61" s="17" t="n">
        <v>6525</v>
      </c>
      <c r="C61" s="18">
        <f>(0.0/B61*100)</f>
        <v/>
      </c>
      <c r="D61" s="19" t="n">
        <v>6525</v>
      </c>
      <c r="E61" s="18" t="n">
        <v>472.04120185</v>
      </c>
      <c r="F61" s="20" t="n">
        <v>3.07525962</v>
      </c>
      <c r="G61" s="18" t="n">
        <v>453.88758571</v>
      </c>
      <c r="H61" s="20" t="n">
        <v>8.54127559</v>
      </c>
      <c r="I61" s="18" t="n">
        <v>479.01640886</v>
      </c>
      <c r="J61" s="20" t="n">
        <v>9.524611159999999</v>
      </c>
      <c r="K61" s="18" t="s">
        <v>404</v>
      </c>
      <c r="L61" s="20" t="s">
        <v>404</v>
      </c>
      <c r="M61" s="18" t="s">
        <v>404</v>
      </c>
      <c r="N61" s="20" t="s">
        <v>404</v>
      </c>
      <c r="O61" s="18" t="s">
        <v>404</v>
      </c>
      <c r="P61" s="20" t="s">
        <v>404</v>
      </c>
      <c r="Q61" s="18" t="n">
        <v>479.02867049</v>
      </c>
      <c r="R61" s="20" t="n">
        <v>12.44964056</v>
      </c>
    </row>
    <row r="62" spans="1:18">
      <c r="A62" s="15" t="s">
        <v>459</v>
      </c>
      <c r="B62" s="17" t="n">
        <v>4476</v>
      </c>
      <c r="C62" s="18">
        <f>(0.0/B62*100)</f>
        <v/>
      </c>
      <c r="D62" s="19" t="n">
        <v>4476</v>
      </c>
      <c r="E62" s="18" t="n">
        <v>505.12992657</v>
      </c>
      <c r="F62" s="20" t="n">
        <v>1.56500521</v>
      </c>
      <c r="G62" s="18" t="n">
        <v>530.35683279</v>
      </c>
      <c r="H62" s="20" t="n">
        <v>5.48631382</v>
      </c>
      <c r="I62" s="18" t="n">
        <v>511.26155903</v>
      </c>
      <c r="J62" s="20" t="n">
        <v>2.08216796</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353.35928402</v>
      </c>
      <c r="F63" s="20" t="n">
        <v>1.55162731</v>
      </c>
      <c r="G63" s="18" t="n">
        <v>323.55232472</v>
      </c>
      <c r="H63" s="20" t="n">
        <v>6.23688055</v>
      </c>
      <c r="I63" s="18" t="n">
        <v>363.7160296</v>
      </c>
      <c r="J63" s="20" t="n">
        <v>15.85232819</v>
      </c>
      <c r="K63" s="18" t="s">
        <v>404</v>
      </c>
      <c r="L63" s="20" t="s">
        <v>404</v>
      </c>
      <c r="M63" s="18" t="s">
        <v>404</v>
      </c>
      <c r="N63" s="20" t="s">
        <v>404</v>
      </c>
      <c r="O63" s="18" t="s">
        <v>404</v>
      </c>
      <c r="P63" s="20" t="s">
        <v>404</v>
      </c>
      <c r="Q63" s="18" t="n">
        <v>350.29111101</v>
      </c>
      <c r="R63" s="20" t="n">
        <v>4.93381513</v>
      </c>
    </row>
    <row r="64" spans="1:18">
      <c r="A64" s="15" t="s">
        <v>461</v>
      </c>
      <c r="B64" s="17" t="n">
        <v>3634</v>
      </c>
      <c r="C64" s="18">
        <f>(27.0/B64*100)</f>
        <v/>
      </c>
      <c r="D64" s="19" t="n">
        <v>3607</v>
      </c>
      <c r="E64" s="18" t="n">
        <v>445.39007016</v>
      </c>
      <c r="F64" s="20" t="n">
        <v>2.90794983</v>
      </c>
      <c r="G64" s="18" t="n">
        <v>445.13695805</v>
      </c>
      <c r="H64" s="20" t="n">
        <v>4.29795587</v>
      </c>
      <c r="I64" s="18" t="n">
        <v>432.18261075</v>
      </c>
      <c r="J64" s="20" t="n">
        <v>6.21063414</v>
      </c>
      <c r="K64" s="18" t="s">
        <v>404</v>
      </c>
      <c r="L64" s="20" t="s">
        <v>404</v>
      </c>
      <c r="M64" s="18" t="n">
        <v>481.51559366</v>
      </c>
      <c r="N64" s="20" t="n">
        <v>25.36878196</v>
      </c>
      <c r="O64" s="18" t="s">
        <v>404</v>
      </c>
      <c r="P64" s="20" t="s">
        <v>404</v>
      </c>
      <c r="Q64" s="18" t="n">
        <v>451.83751471</v>
      </c>
      <c r="R64" s="20" t="n">
        <v>3.11775857</v>
      </c>
    </row>
    <row r="65" spans="1:18">
      <c r="A65" s="15" t="s">
        <v>462</v>
      </c>
      <c r="B65" s="17" t="n">
        <v>5325</v>
      </c>
      <c r="C65" s="18">
        <f>(0.0/B65*100)</f>
        <v/>
      </c>
      <c r="D65" s="19" t="n">
        <v>5325</v>
      </c>
      <c r="E65" s="18" t="n">
        <v>416.07318575</v>
      </c>
      <c r="F65" s="20" t="n">
        <v>3.18529555</v>
      </c>
      <c r="G65" s="18" t="n">
        <v>417.93287873</v>
      </c>
      <c r="H65" s="20" t="n">
        <v>16.57736492</v>
      </c>
      <c r="I65" s="18" t="n">
        <v>401.49866966</v>
      </c>
      <c r="J65" s="20" t="n">
        <v>12.10502242</v>
      </c>
      <c r="K65" s="18" t="s">
        <v>404</v>
      </c>
      <c r="L65" s="20" t="s">
        <v>404</v>
      </c>
      <c r="M65" s="18" t="s">
        <v>404</v>
      </c>
      <c r="N65" s="20" t="s">
        <v>404</v>
      </c>
      <c r="O65" s="18" t="s">
        <v>404</v>
      </c>
      <c r="P65" s="20" t="s">
        <v>404</v>
      </c>
      <c r="Q65" s="18" t="n">
        <v>433.40674292</v>
      </c>
      <c r="R65" s="20" t="n">
        <v>19.62911592</v>
      </c>
    </row>
    <row r="66" spans="1:18">
      <c r="A66" s="15" t="s">
        <v>463</v>
      </c>
      <c r="B66" s="17" t="n">
        <v>5665</v>
      </c>
      <c r="C66" s="18">
        <f>(0.0/B66*100)</f>
        <v/>
      </c>
      <c r="D66" s="19" t="n">
        <v>5665</v>
      </c>
      <c r="E66" s="18" t="n">
        <v>426.95678141</v>
      </c>
      <c r="F66" s="20" t="n">
        <v>1.59709766</v>
      </c>
      <c r="G66" s="18" t="s">
        <v>404</v>
      </c>
      <c r="H66" s="20" t="s">
        <v>404</v>
      </c>
      <c r="I66" s="18" t="n">
        <v>414.36386513</v>
      </c>
      <c r="J66" s="20" t="n">
        <v>20.07515518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396.39867036</v>
      </c>
      <c r="F67" s="20" t="n">
        <v>3.95272854</v>
      </c>
      <c r="G67" s="18" t="n">
        <v>393.69814516</v>
      </c>
      <c r="H67" s="20" t="n">
        <v>17.17732395</v>
      </c>
      <c r="I67" s="18" t="n">
        <v>398.99839871</v>
      </c>
      <c r="J67" s="20" t="n">
        <v>6.7985346</v>
      </c>
      <c r="K67" s="18" t="s">
        <v>404</v>
      </c>
      <c r="L67" s="20" t="s">
        <v>404</v>
      </c>
      <c r="M67" s="18" t="s">
        <v>404</v>
      </c>
      <c r="N67" s="20" t="s">
        <v>404</v>
      </c>
      <c r="O67" s="18" t="s">
        <v>404</v>
      </c>
      <c r="P67" s="20" t="s">
        <v>404</v>
      </c>
      <c r="Q67" s="18" t="n">
        <v>413.51853134</v>
      </c>
      <c r="R67" s="20" t="n">
        <v>26.0987832</v>
      </c>
    </row>
    <row r="68" spans="1:18">
      <c r="A68" s="15" t="s">
        <v>465</v>
      </c>
      <c r="B68" s="17" t="n">
        <v>12083</v>
      </c>
      <c r="C68" s="18">
        <f>(0.0/B68*100)</f>
        <v/>
      </c>
      <c r="D68" s="19" t="n">
        <v>12083</v>
      </c>
      <c r="E68" s="18" t="n">
        <v>396.75190529</v>
      </c>
      <c r="F68" s="20" t="n">
        <v>1.15351385</v>
      </c>
      <c r="G68" s="18" t="n">
        <v>467.80881222</v>
      </c>
      <c r="H68" s="20" t="n">
        <v>4.02251819</v>
      </c>
      <c r="I68" s="18" t="n">
        <v>385.42286217</v>
      </c>
      <c r="J68" s="20" t="n">
        <v>5.30272803</v>
      </c>
      <c r="K68" s="18" t="s">
        <v>404</v>
      </c>
      <c r="L68" s="20" t="s">
        <v>404</v>
      </c>
      <c r="M68" s="18" t="s">
        <v>404</v>
      </c>
      <c r="N68" s="20" t="s">
        <v>404</v>
      </c>
      <c r="O68" s="18" t="s">
        <v>404</v>
      </c>
      <c r="P68" s="20" t="s">
        <v>404</v>
      </c>
      <c r="Q68" s="18" t="n">
        <v>257.22875</v>
      </c>
      <c r="R68" s="20" t="n">
        <v>44.75454627</v>
      </c>
    </row>
    <row r="69" spans="1:18">
      <c r="A69" s="15" t="s">
        <v>466</v>
      </c>
      <c r="B69" s="17" t="n">
        <v>4876</v>
      </c>
      <c r="C69" s="18">
        <f>(0.0/B69*100)</f>
        <v/>
      </c>
      <c r="D69" s="19" t="n">
        <v>4876</v>
      </c>
      <c r="E69" s="18" t="n">
        <v>429.96865733</v>
      </c>
      <c r="F69" s="20" t="n">
        <v>4.593959</v>
      </c>
      <c r="G69" s="18" t="n">
        <v>448.12180153</v>
      </c>
      <c r="H69" s="20" t="n">
        <v>11.99303043</v>
      </c>
      <c r="I69" s="18" t="n">
        <v>490.17201673</v>
      </c>
      <c r="J69" s="20" t="n">
        <v>25.13485166</v>
      </c>
      <c r="K69" s="18" t="s">
        <v>404</v>
      </c>
      <c r="L69" s="20" t="s">
        <v>404</v>
      </c>
      <c r="M69" s="18" t="s">
        <v>404</v>
      </c>
      <c r="N69" s="20" t="s">
        <v>404</v>
      </c>
      <c r="O69" s="18" t="s">
        <v>404</v>
      </c>
      <c r="P69" s="20" t="s">
        <v>404</v>
      </c>
      <c r="Q69" s="18" t="n">
        <v>413.02813844</v>
      </c>
      <c r="R69" s="20" t="n">
        <v>21.53398986</v>
      </c>
    </row>
    <row r="70" spans="1:18">
      <c r="A70" s="15" t="s">
        <v>467</v>
      </c>
      <c r="B70" s="17" t="n">
        <v>6036</v>
      </c>
      <c r="C70" s="18">
        <f>(0.0/B70*100)</f>
        <v/>
      </c>
      <c r="D70" s="19" t="n">
        <v>6036</v>
      </c>
      <c r="E70" s="18" t="n">
        <v>494.1861538</v>
      </c>
      <c r="F70" s="20" t="n">
        <v>3.21886142</v>
      </c>
      <c r="G70" s="18" t="n">
        <v>515.67555563</v>
      </c>
      <c r="H70" s="20" t="n">
        <v>10.50608881</v>
      </c>
      <c r="I70" s="18" t="n">
        <v>464.86929272</v>
      </c>
      <c r="J70" s="20" t="n">
        <v>15.25533311</v>
      </c>
      <c r="K70" s="18" t="s">
        <v>404</v>
      </c>
      <c r="L70" s="20" t="s">
        <v>404</v>
      </c>
      <c r="M70" s="18" t="s">
        <v>404</v>
      </c>
      <c r="N70" s="20" t="s">
        <v>404</v>
      </c>
      <c r="O70" s="18" t="s">
        <v>404</v>
      </c>
      <c r="P70" s="20" t="s">
        <v>404</v>
      </c>
      <c r="Q70" s="18" t="n">
        <v>485.00177349</v>
      </c>
      <c r="R70" s="20" t="n">
        <v>15.83903696</v>
      </c>
    </row>
    <row r="71" spans="1:18">
      <c r="A71" s="15" t="s">
        <v>468</v>
      </c>
      <c r="B71" s="17" t="n">
        <v>6115</v>
      </c>
      <c r="C71" s="18">
        <f>(0.0/B71*100)</f>
        <v/>
      </c>
      <c r="D71" s="19" t="n">
        <v>6115</v>
      </c>
      <c r="E71" s="18" t="n">
        <v>534.02498661</v>
      </c>
      <c r="F71" s="20" t="n">
        <v>1.73455736</v>
      </c>
      <c r="G71" s="18" t="n">
        <v>535.14761884</v>
      </c>
      <c r="H71" s="20" t="n">
        <v>7.25664131</v>
      </c>
      <c r="I71" s="18" t="n">
        <v>594.20681487</v>
      </c>
      <c r="J71" s="20" t="n">
        <v>20.03421688</v>
      </c>
      <c r="K71" s="18" t="s">
        <v>404</v>
      </c>
      <c r="L71" s="20" t="s">
        <v>404</v>
      </c>
      <c r="M71" s="18" t="s">
        <v>404</v>
      </c>
      <c r="N71" s="20" t="s">
        <v>404</v>
      </c>
      <c r="O71" s="18" t="s">
        <v>404</v>
      </c>
      <c r="P71" s="20" t="s">
        <v>404</v>
      </c>
      <c r="Q71" s="18" t="n">
        <v>579.73515049</v>
      </c>
      <c r="R71" s="20" t="n">
        <v>11.81583949</v>
      </c>
    </row>
    <row r="72" spans="1:18">
      <c r="A72" s="15" t="s">
        <v>469</v>
      </c>
      <c r="B72" s="17" t="n">
        <v>7708</v>
      </c>
      <c r="C72" s="18">
        <f>(0.0/B72*100)</f>
        <v/>
      </c>
      <c r="D72" s="19" t="n">
        <v>7708</v>
      </c>
      <c r="E72" s="18" t="n">
        <v>497.28465931</v>
      </c>
      <c r="F72" s="20" t="n">
        <v>2.95492383</v>
      </c>
      <c r="G72" s="18" t="n">
        <v>517.75899853</v>
      </c>
      <c r="H72" s="20" t="n">
        <v>13.43783538</v>
      </c>
      <c r="I72" s="18" t="n">
        <v>477.17221089</v>
      </c>
      <c r="J72" s="20" t="n">
        <v>11.41769136</v>
      </c>
      <c r="K72" s="18" t="s">
        <v>404</v>
      </c>
      <c r="L72" s="20" t="s">
        <v>404</v>
      </c>
      <c r="M72" s="18" t="s">
        <v>404</v>
      </c>
      <c r="N72" s="20" t="s">
        <v>404</v>
      </c>
      <c r="O72" s="18" t="s">
        <v>404</v>
      </c>
      <c r="P72" s="20" t="s">
        <v>404</v>
      </c>
      <c r="Q72" s="18" t="n">
        <v>520.2271680600001</v>
      </c>
      <c r="R72" s="20" t="n">
        <v>63.64883281</v>
      </c>
    </row>
    <row r="73" spans="1:18">
      <c r="A73" s="15" t="s">
        <v>470</v>
      </c>
      <c r="B73" s="17" t="n">
        <v>8249</v>
      </c>
      <c r="C73" s="18">
        <f>(0.0/B73*100)</f>
        <v/>
      </c>
      <c r="D73" s="19" t="n">
        <v>8249</v>
      </c>
      <c r="E73" s="18" t="n">
        <v>410.43571434</v>
      </c>
      <c r="F73" s="20" t="n">
        <v>3.47205571</v>
      </c>
      <c r="G73" s="18" t="n">
        <v>387.99730854</v>
      </c>
      <c r="H73" s="20" t="n">
        <v>10.0547301</v>
      </c>
      <c r="I73" s="18" t="n">
        <v>399.2858257</v>
      </c>
      <c r="J73" s="20" t="n">
        <v>21.7340517</v>
      </c>
      <c r="K73" s="18" t="s">
        <v>404</v>
      </c>
      <c r="L73" s="20" t="s">
        <v>404</v>
      </c>
      <c r="M73" s="18" t="s">
        <v>404</v>
      </c>
      <c r="N73" s="20" t="s">
        <v>404</v>
      </c>
      <c r="O73" s="18" t="s">
        <v>404</v>
      </c>
      <c r="P73" s="20" t="s">
        <v>404</v>
      </c>
      <c r="Q73" s="18" t="n">
        <v>337.05579089</v>
      </c>
      <c r="R73" s="20" t="n">
        <v>13.08653597</v>
      </c>
    </row>
    <row r="74" spans="1:18">
      <c r="A74" s="15" t="s">
        <v>471</v>
      </c>
      <c r="B74" s="17" t="n">
        <v>4692</v>
      </c>
      <c r="C74" s="18">
        <f>(484.0/B74*100)</f>
        <v/>
      </c>
      <c r="D74" s="19" t="n">
        <v>4208</v>
      </c>
      <c r="E74" s="18" t="n">
        <v>421.71048051</v>
      </c>
      <c r="F74" s="20" t="n">
        <v>2.04436331</v>
      </c>
      <c r="G74" s="18" t="n">
        <v>444.68087483</v>
      </c>
      <c r="H74" s="20" t="n">
        <v>6.4614158</v>
      </c>
      <c r="I74" s="18" t="n">
        <v>410.70488907</v>
      </c>
      <c r="J74" s="20" t="n">
        <v>2.7451015</v>
      </c>
      <c r="K74" s="18" t="s">
        <v>404</v>
      </c>
      <c r="L74" s="20" t="s">
        <v>404</v>
      </c>
      <c r="M74" s="18" t="s">
        <v>404</v>
      </c>
      <c r="N74" s="20" t="s">
        <v>404</v>
      </c>
      <c r="O74" s="18" t="s">
        <v>404</v>
      </c>
      <c r="P74" s="20" t="s">
        <v>404</v>
      </c>
      <c r="Q74" s="18" t="n">
        <v>465.49328625</v>
      </c>
      <c r="R74" s="20" t="n">
        <v>5.25870812</v>
      </c>
    </row>
    <row r="75" spans="1:18">
      <c r="A75" s="15" t="s">
        <v>472</v>
      </c>
      <c r="B75" s="17" t="n">
        <v>5375</v>
      </c>
      <c r="C75" s="18">
        <f>(483.0/B75*100)</f>
        <v/>
      </c>
      <c r="D75" s="19" t="n">
        <v>4892</v>
      </c>
      <c r="E75" s="18" t="n">
        <v>363.27345489</v>
      </c>
      <c r="F75" s="20" t="n">
        <v>9.262670569999999</v>
      </c>
      <c r="G75" s="18" t="n">
        <v>365.92649161</v>
      </c>
      <c r="H75" s="20" t="n">
        <v>5.99779885</v>
      </c>
      <c r="I75" s="18" t="n">
        <v>355.14231352</v>
      </c>
      <c r="J75" s="20" t="n">
        <v>6.81020232</v>
      </c>
      <c r="K75" s="18" t="s">
        <v>404</v>
      </c>
      <c r="L75" s="20" t="s">
        <v>404</v>
      </c>
      <c r="M75" s="18" t="s">
        <v>404</v>
      </c>
      <c r="N75" s="20" t="s">
        <v>404</v>
      </c>
      <c r="O75" s="18" t="s">
        <v>404</v>
      </c>
      <c r="P75" s="20" t="s">
        <v>404</v>
      </c>
      <c r="Q75" s="18" t="n">
        <v>394.65613191</v>
      </c>
      <c r="R75" s="20" t="n">
        <v>14.06927642</v>
      </c>
    </row>
    <row r="76" spans="1:18">
      <c r="A76" s="15" t="s">
        <v>473</v>
      </c>
      <c r="B76" s="17" t="n">
        <v>14167</v>
      </c>
      <c r="C76" s="18">
        <f>(1400.0/B76*100)</f>
        <v/>
      </c>
      <c r="D76" s="19" t="n">
        <v>12767</v>
      </c>
      <c r="E76" s="18" t="n">
        <v>433.06198239</v>
      </c>
      <c r="F76" s="20" t="n">
        <v>3.28984018</v>
      </c>
      <c r="G76" s="18" t="n">
        <v>520.59183883</v>
      </c>
      <c r="H76" s="20" t="n">
        <v>19.87597159</v>
      </c>
      <c r="I76" s="18" t="n">
        <v>440.13628791</v>
      </c>
      <c r="J76" s="20" t="n">
        <v>9.1911442</v>
      </c>
      <c r="K76" s="18" t="s">
        <v>404</v>
      </c>
      <c r="L76" s="20" t="s">
        <v>404</v>
      </c>
      <c r="M76" s="18" t="s">
        <v>404</v>
      </c>
      <c r="N76" s="20" t="s">
        <v>404</v>
      </c>
      <c r="O76" s="18" t="s">
        <v>404</v>
      </c>
      <c r="P76" s="20" t="s">
        <v>404</v>
      </c>
      <c r="Q76" s="18" t="n">
        <v>398.00815862</v>
      </c>
      <c r="R76" s="20" t="n">
        <v>27.0495663</v>
      </c>
    </row>
    <row r="77" spans="1:18">
      <c r="A77" s="15" t="s">
        <v>474</v>
      </c>
      <c r="B77" s="17" t="n">
        <v>6062</v>
      </c>
      <c r="C77" s="18">
        <f>(0.0/B77*100)</f>
        <v/>
      </c>
      <c r="D77" s="19" t="n">
        <v>6062</v>
      </c>
      <c r="E77" s="18" t="n">
        <v>419.46413772</v>
      </c>
      <c r="F77" s="20" t="n">
        <v>6.66309893</v>
      </c>
      <c r="G77" s="18" t="n">
        <v>432.30542831</v>
      </c>
      <c r="H77" s="20" t="n">
        <v>9.84403608</v>
      </c>
      <c r="I77" s="18" t="n">
        <v>446.56907426</v>
      </c>
      <c r="J77" s="20" t="n">
        <v>3.99451817</v>
      </c>
      <c r="K77" s="18" t="s">
        <v>404</v>
      </c>
      <c r="L77" s="20" t="s">
        <v>404</v>
      </c>
      <c r="M77" s="18" t="s">
        <v>404</v>
      </c>
      <c r="N77" s="20" t="s">
        <v>404</v>
      </c>
      <c r="O77" s="18" t="s">
        <v>404</v>
      </c>
      <c r="P77" s="20" t="s">
        <v>404</v>
      </c>
      <c r="Q77" s="18" t="n">
        <v>452.71041312</v>
      </c>
      <c r="R77" s="20" t="n">
        <v>17.28283896</v>
      </c>
    </row>
    <row r="78" spans="1:18">
      <c r="A78" s="15" t="s">
        <v>475</v>
      </c>
      <c r="B78" s="17" t="n">
        <v>5826</v>
      </c>
      <c r="C78" s="18">
        <f>(0.0/B78*100)</f>
        <v/>
      </c>
      <c r="D78" s="19" t="n">
        <v>5826</v>
      </c>
      <c r="E78" s="18" t="n">
        <v>490.21051477</v>
      </c>
      <c r="F78" s="20" t="n">
        <v>5.23384614</v>
      </c>
      <c r="G78" s="18" t="n">
        <v>481.62979199</v>
      </c>
      <c r="H78" s="20" t="n">
        <v>19.55938536</v>
      </c>
      <c r="I78" s="18" t="n">
        <v>481.51457182</v>
      </c>
      <c r="J78" s="20" t="n">
        <v>7.78195869</v>
      </c>
      <c r="K78" s="18" t="s">
        <v>404</v>
      </c>
      <c r="L78" s="20" t="s">
        <v>404</v>
      </c>
      <c r="M78" s="18" t="s">
        <v>404</v>
      </c>
      <c r="N78" s="20" t="s">
        <v>404</v>
      </c>
      <c r="O78" s="18" t="s">
        <v>404</v>
      </c>
      <c r="P78" s="20" t="s">
        <v>404</v>
      </c>
      <c r="Q78" s="18" t="n">
        <v>482.51142687</v>
      </c>
      <c r="R78" s="20" t="n">
        <v>11.36637741</v>
      </c>
    </row>
    <row customHeight="1" ht="25" r="79" spans="1:18">
      <c r="A79" s="15" t="s">
        <v>476</v>
      </c>
      <c r="B79" s="17" t="n">
        <v>1657</v>
      </c>
      <c r="C79" s="18">
        <f>(21.0/B79*100)</f>
        <v/>
      </c>
      <c r="D79" s="19" t="n">
        <v>1636</v>
      </c>
      <c r="E79" s="18" t="n">
        <v>480.91352333</v>
      </c>
      <c r="F79" s="20" t="n">
        <v>15.09750579</v>
      </c>
      <c r="G79" s="18" t="n">
        <v>481.9749071</v>
      </c>
      <c r="H79" s="20" t="n">
        <v>12.8655649</v>
      </c>
      <c r="I79" s="18" t="n">
        <v>467.8590305</v>
      </c>
      <c r="J79" s="20" t="n">
        <v>11.81054639</v>
      </c>
      <c r="K79" s="18" t="s">
        <v>404</v>
      </c>
      <c r="L79" s="20" t="s">
        <v>404</v>
      </c>
      <c r="M79" s="18" t="s">
        <v>404</v>
      </c>
      <c r="N79" s="20" t="s">
        <v>404</v>
      </c>
      <c r="O79" s="18" t="s">
        <v>404</v>
      </c>
      <c r="P79" s="20" t="s">
        <v>404</v>
      </c>
      <c r="Q79" s="18" t="n">
        <v>457.1890309</v>
      </c>
      <c r="R79" s="20" t="n">
        <v>29.89290871</v>
      </c>
    </row>
    <row r="80" spans="1:18">
      <c r="A80" s="15" t="s">
        <v>477</v>
      </c>
      <c r="B80" s="17" t="n">
        <v>7841</v>
      </c>
      <c r="C80" s="18">
        <f>(0.0/B80*100)</f>
        <v/>
      </c>
      <c r="D80" s="19" t="n">
        <v>7841</v>
      </c>
      <c r="E80" s="18" t="n">
        <v>427.46868251</v>
      </c>
      <c r="F80" s="20" t="n">
        <v>3.69480538</v>
      </c>
      <c r="G80" s="18" t="n">
        <v>414.54261554</v>
      </c>
      <c r="H80" s="20" t="n">
        <v>22.59476986</v>
      </c>
      <c r="I80" s="18" t="n">
        <v>436.96081822</v>
      </c>
      <c r="J80" s="20" t="n">
        <v>16.28325539</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429.76540878</v>
      </c>
      <c r="F81" s="20" t="n">
        <v>4.01332235</v>
      </c>
      <c r="G81" s="18" t="n">
        <v>434.23767972</v>
      </c>
      <c r="H81" s="20" t="n">
        <v>22.82309783</v>
      </c>
      <c r="I81" s="18" t="n">
        <v>435.58682613</v>
      </c>
      <c r="J81" s="20" t="n">
        <v>10.53110329</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499.47332534</v>
      </c>
      <c r="F7" s="20" t="n">
        <v>2.47274469</v>
      </c>
      <c r="G7" s="18" t="n">
        <v>520.80527213</v>
      </c>
      <c r="H7" s="20" t="n">
        <v>7.37344123</v>
      </c>
      <c r="I7" s="18" t="n">
        <v>506.09732565</v>
      </c>
      <c r="J7" s="20" t="n">
        <v>5.00117778</v>
      </c>
      <c r="K7" s="18" t="s">
        <v>404</v>
      </c>
      <c r="L7" s="20" t="s">
        <v>404</v>
      </c>
      <c r="M7" s="18" t="s">
        <v>404</v>
      </c>
      <c r="N7" s="20" t="s">
        <v>404</v>
      </c>
      <c r="O7" s="18" t="s">
        <v>404</v>
      </c>
      <c r="P7" s="20" t="s">
        <v>404</v>
      </c>
      <c r="Q7" s="18" t="n">
        <v>491.80898024</v>
      </c>
      <c r="R7" s="20" t="n">
        <v>15.29285556</v>
      </c>
    </row>
    <row r="8" spans="1:18">
      <c r="A8" s="15" t="s">
        <v>405</v>
      </c>
      <c r="B8" s="17" t="n">
        <v>7007</v>
      </c>
      <c r="C8" s="18">
        <f>(0.0/B8*100)</f>
        <v/>
      </c>
      <c r="D8" s="19" t="n">
        <v>7007</v>
      </c>
      <c r="E8" s="18" t="n">
        <v>476.23370741</v>
      </c>
      <c r="F8" s="20" t="n">
        <v>10.04589835</v>
      </c>
      <c r="G8" s="18" t="n">
        <v>480.41487483</v>
      </c>
      <c r="H8" s="20" t="n">
        <v>15.80286637</v>
      </c>
      <c r="I8" s="18" t="n">
        <v>490.32173741</v>
      </c>
      <c r="J8" s="20" t="n">
        <v>4.32271756</v>
      </c>
      <c r="K8" s="18" t="s">
        <v>404</v>
      </c>
      <c r="L8" s="20" t="s">
        <v>404</v>
      </c>
      <c r="M8" s="18" t="s">
        <v>404</v>
      </c>
      <c r="N8" s="20" t="s">
        <v>404</v>
      </c>
      <c r="O8" s="18" t="s">
        <v>404</v>
      </c>
      <c r="P8" s="20" t="s">
        <v>404</v>
      </c>
      <c r="Q8" s="18" t="n">
        <v>410.60117014</v>
      </c>
      <c r="R8" s="20" t="n">
        <v>13.52687841</v>
      </c>
    </row>
    <row r="9" spans="1:18">
      <c r="A9" s="15" t="s">
        <v>406</v>
      </c>
      <c r="B9" s="17" t="n">
        <v>9651</v>
      </c>
      <c r="C9" s="18">
        <f>(200.0/B9*100)</f>
        <v/>
      </c>
      <c r="D9" s="19" t="n">
        <v>9451</v>
      </c>
      <c r="E9" s="18" t="n">
        <v>506.88914098</v>
      </c>
      <c r="F9" s="20" t="n">
        <v>4.54145217</v>
      </c>
      <c r="G9" s="18" t="n">
        <v>502.19541786</v>
      </c>
      <c r="H9" s="20" t="n">
        <v>7.69271672</v>
      </c>
      <c r="I9" s="18" t="n">
        <v>499.33996156</v>
      </c>
      <c r="J9" s="20" t="n">
        <v>11.27528078</v>
      </c>
      <c r="K9" s="18" t="s">
        <v>404</v>
      </c>
      <c r="L9" s="20" t="s">
        <v>404</v>
      </c>
      <c r="M9" s="18" t="s">
        <v>404</v>
      </c>
      <c r="N9" s="20" t="s">
        <v>404</v>
      </c>
      <c r="O9" s="18" t="s">
        <v>404</v>
      </c>
      <c r="P9" s="20" t="s">
        <v>404</v>
      </c>
      <c r="Q9" s="18" t="n">
        <v>466.88677151</v>
      </c>
      <c r="R9" s="20" t="n">
        <v>9.385548699999999</v>
      </c>
    </row>
    <row r="10" spans="1:18">
      <c r="A10" s="15" t="s">
        <v>407</v>
      </c>
      <c r="B10" s="17" t="n">
        <v>20058</v>
      </c>
      <c r="C10" s="18">
        <f>(3112.0/B10*100)</f>
        <v/>
      </c>
      <c r="D10" s="19" t="n">
        <v>16946</v>
      </c>
      <c r="E10" s="18" t="n">
        <v>528.12998551</v>
      </c>
      <c r="F10" s="20" t="n">
        <v>4.28072289</v>
      </c>
      <c r="G10" s="18" t="n">
        <v>528.60236169</v>
      </c>
      <c r="H10" s="20" t="n">
        <v>5.24540145</v>
      </c>
      <c r="I10" s="18" t="n">
        <v>525.77368405</v>
      </c>
      <c r="J10" s="20" t="n">
        <v>3.97454062</v>
      </c>
      <c r="K10" s="18" t="s">
        <v>404</v>
      </c>
      <c r="L10" s="20" t="s">
        <v>404</v>
      </c>
      <c r="M10" s="18" t="s">
        <v>404</v>
      </c>
      <c r="N10" s="20" t="s">
        <v>404</v>
      </c>
      <c r="O10" s="18" t="s">
        <v>404</v>
      </c>
      <c r="P10" s="20" t="s">
        <v>404</v>
      </c>
      <c r="Q10" s="18" t="n">
        <v>544.22142367</v>
      </c>
      <c r="R10" s="20" t="n">
        <v>21.14697721</v>
      </c>
    </row>
    <row r="11" spans="1:18">
      <c r="A11" s="15" t="s">
        <v>408</v>
      </c>
      <c r="B11" s="17" t="n">
        <v>7053</v>
      </c>
      <c r="C11" s="18">
        <f>(212.0/B11*100)</f>
        <v/>
      </c>
      <c r="D11" s="19" t="n">
        <v>6841</v>
      </c>
      <c r="E11" s="18" t="n">
        <v>461.52276402</v>
      </c>
      <c r="F11" s="20" t="n">
        <v>4.82575757</v>
      </c>
      <c r="G11" s="18" t="n">
        <v>465.27869454</v>
      </c>
      <c r="H11" s="20" t="n">
        <v>8.473408060000001</v>
      </c>
      <c r="I11" s="18" t="n">
        <v>448.69216493</v>
      </c>
      <c r="J11" s="20" t="n">
        <v>6.96424717</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495.15892644</v>
      </c>
      <c r="F12" s="20" t="n">
        <v>7.13114771</v>
      </c>
      <c r="G12" s="18" t="n">
        <v>483.66259447</v>
      </c>
      <c r="H12" s="20" t="n">
        <v>6.08065487</v>
      </c>
      <c r="I12" s="18" t="n">
        <v>485.27113038</v>
      </c>
      <c r="J12" s="20" t="n">
        <v>5.78457894</v>
      </c>
      <c r="K12" s="18" t="s">
        <v>404</v>
      </c>
      <c r="L12" s="20" t="s">
        <v>404</v>
      </c>
      <c r="M12" s="18" t="s">
        <v>404</v>
      </c>
      <c r="N12" s="20" t="s">
        <v>404</v>
      </c>
      <c r="O12" s="18" t="s">
        <v>404</v>
      </c>
      <c r="P12" s="20" t="s">
        <v>404</v>
      </c>
      <c r="Q12" s="18" t="n">
        <v>475.71179914</v>
      </c>
      <c r="R12" s="20" t="n">
        <v>41.6428568</v>
      </c>
    </row>
    <row r="13" spans="1:18">
      <c r="A13" s="15" t="s">
        <v>410</v>
      </c>
      <c r="B13" s="17" t="n">
        <v>7161</v>
      </c>
      <c r="C13" s="18">
        <f>(1175.0/B13*100)</f>
        <v/>
      </c>
      <c r="D13" s="19" t="n">
        <v>5986</v>
      </c>
      <c r="E13" s="18" t="n">
        <v>511.00334325</v>
      </c>
      <c r="F13" s="20" t="n">
        <v>6.54970735</v>
      </c>
      <c r="G13" s="18" t="n">
        <v>497.12872448</v>
      </c>
      <c r="H13" s="20" t="n">
        <v>3.46790641</v>
      </c>
      <c r="I13" s="18" t="n">
        <v>496.4264651</v>
      </c>
      <c r="J13" s="20" t="n">
        <v>4.98322903</v>
      </c>
      <c r="K13" s="18" t="s">
        <v>404</v>
      </c>
      <c r="L13" s="20" t="s">
        <v>404</v>
      </c>
      <c r="M13" s="18" t="s">
        <v>404</v>
      </c>
      <c r="N13" s="20" t="s">
        <v>404</v>
      </c>
      <c r="O13" s="18" t="s">
        <v>404</v>
      </c>
      <c r="P13" s="20" t="s">
        <v>404</v>
      </c>
      <c r="Q13" s="18" t="n">
        <v>541.9156689599999</v>
      </c>
      <c r="R13" s="20" t="n">
        <v>12.17602536</v>
      </c>
    </row>
    <row r="14" spans="1:18">
      <c r="A14" s="15" t="s">
        <v>411</v>
      </c>
      <c r="B14" s="17" t="n">
        <v>5587</v>
      </c>
      <c r="C14" s="18">
        <f>(0.0/B14*100)</f>
        <v/>
      </c>
      <c r="D14" s="19" t="n">
        <v>5587</v>
      </c>
      <c r="E14" s="18" t="n">
        <v>518.49171442</v>
      </c>
      <c r="F14" s="20" t="n">
        <v>2.95455251</v>
      </c>
      <c r="G14" s="18" t="n">
        <v>522.37365873</v>
      </c>
      <c r="H14" s="20" t="n">
        <v>5.32312892</v>
      </c>
      <c r="I14" s="18" t="n">
        <v>516.50761773</v>
      </c>
      <c r="J14" s="20" t="n">
        <v>6.76417235</v>
      </c>
      <c r="K14" s="18" t="s">
        <v>404</v>
      </c>
      <c r="L14" s="20" t="s">
        <v>404</v>
      </c>
      <c r="M14" s="18" t="s">
        <v>404</v>
      </c>
      <c r="N14" s="20" t="s">
        <v>404</v>
      </c>
      <c r="O14" s="18" t="s">
        <v>404</v>
      </c>
      <c r="P14" s="20" t="s">
        <v>404</v>
      </c>
      <c r="Q14" s="18" t="n">
        <v>521.91501134</v>
      </c>
      <c r="R14" s="20" t="n">
        <v>15.62317798</v>
      </c>
    </row>
    <row r="15" spans="1:18">
      <c r="A15" s="15" t="s">
        <v>412</v>
      </c>
      <c r="B15" s="17" t="n">
        <v>5882</v>
      </c>
      <c r="C15" s="18">
        <f>(0.0/B15*100)</f>
        <v/>
      </c>
      <c r="D15" s="19" t="n">
        <v>5882</v>
      </c>
      <c r="E15" s="18" t="n">
        <v>524.85698258</v>
      </c>
      <c r="F15" s="20" t="n">
        <v>5.50288193</v>
      </c>
      <c r="G15" s="18" t="n">
        <v>525.4334843300001</v>
      </c>
      <c r="H15" s="20" t="n">
        <v>4.89948548</v>
      </c>
      <c r="I15" s="18" t="n">
        <v>528.06477233</v>
      </c>
      <c r="J15" s="20" t="n">
        <v>4.16661897</v>
      </c>
      <c r="K15" s="18" t="s">
        <v>404</v>
      </c>
      <c r="L15" s="20" t="s">
        <v>404</v>
      </c>
      <c r="M15" s="18" t="s">
        <v>404</v>
      </c>
      <c r="N15" s="20" t="s">
        <v>404</v>
      </c>
      <c r="O15" s="18" t="s">
        <v>404</v>
      </c>
      <c r="P15" s="20" t="s">
        <v>404</v>
      </c>
      <c r="Q15" s="18" t="n">
        <v>513.76433734</v>
      </c>
      <c r="R15" s="20" t="n">
        <v>5.21467726</v>
      </c>
    </row>
    <row r="16" spans="1:18">
      <c r="A16" s="15" t="s">
        <v>413</v>
      </c>
      <c r="B16" s="17" t="n">
        <v>6108</v>
      </c>
      <c r="C16" s="18">
        <f>(495.0/B16*100)</f>
        <v/>
      </c>
      <c r="D16" s="19" t="n">
        <v>5613</v>
      </c>
      <c r="E16" s="18" t="n">
        <v>496.28579741</v>
      </c>
      <c r="F16" s="20" t="n">
        <v>9.044449670000001</v>
      </c>
      <c r="G16" s="18" t="n">
        <v>480.0727997</v>
      </c>
      <c r="H16" s="20" t="n">
        <v>10.5156156</v>
      </c>
      <c r="I16" s="18" t="n">
        <v>513.28853994</v>
      </c>
      <c r="J16" s="20" t="n">
        <v>5.93832961</v>
      </c>
      <c r="K16" s="18" t="s">
        <v>404</v>
      </c>
      <c r="L16" s="20" t="s">
        <v>404</v>
      </c>
      <c r="M16" s="18" t="s">
        <v>404</v>
      </c>
      <c r="N16" s="20" t="s">
        <v>404</v>
      </c>
      <c r="O16" s="18" t="s">
        <v>404</v>
      </c>
      <c r="P16" s="20" t="s">
        <v>404</v>
      </c>
      <c r="Q16" s="18" t="n">
        <v>587.69072049</v>
      </c>
      <c r="R16" s="20" t="n">
        <v>18.39080056</v>
      </c>
    </row>
    <row r="17" spans="1:18">
      <c r="A17" s="15" t="s">
        <v>414</v>
      </c>
      <c r="B17" s="17" t="n">
        <v>6504</v>
      </c>
      <c r="C17" s="18">
        <f>(1325.0/B17*100)</f>
        <v/>
      </c>
      <c r="D17" s="19" t="n">
        <v>5179</v>
      </c>
      <c r="E17" s="18" t="n">
        <v>512.58835993</v>
      </c>
      <c r="F17" s="20" t="n">
        <v>6.64081342</v>
      </c>
      <c r="G17" s="18" t="n">
        <v>508.86694925</v>
      </c>
      <c r="H17" s="20" t="n">
        <v>9.916456459999999</v>
      </c>
      <c r="I17" s="18" t="n">
        <v>506.7919296</v>
      </c>
      <c r="J17" s="20" t="n">
        <v>7.78628897</v>
      </c>
      <c r="K17" s="18" t="s">
        <v>404</v>
      </c>
      <c r="L17" s="20" t="s">
        <v>404</v>
      </c>
      <c r="M17" s="18" t="s">
        <v>404</v>
      </c>
      <c r="N17" s="20" t="s">
        <v>404</v>
      </c>
      <c r="O17" s="18" t="s">
        <v>404</v>
      </c>
      <c r="P17" s="20" t="s">
        <v>404</v>
      </c>
      <c r="Q17" s="18" t="n">
        <v>523.89833946</v>
      </c>
      <c r="R17" s="20" t="n">
        <v>10.14793252</v>
      </c>
    </row>
    <row r="18" spans="1:18">
      <c r="A18" s="15" t="s">
        <v>415</v>
      </c>
      <c r="B18" s="17" t="n">
        <v>5532</v>
      </c>
      <c r="C18" s="18">
        <f>(0.0/B18*100)</f>
        <v/>
      </c>
      <c r="D18" s="19" t="n">
        <v>5532</v>
      </c>
      <c r="E18" s="18" t="n">
        <v>473.03840704</v>
      </c>
      <c r="F18" s="20" t="n">
        <v>22.68436676</v>
      </c>
      <c r="G18" s="18" t="n">
        <v>468.91398627</v>
      </c>
      <c r="H18" s="20" t="n">
        <v>8.928157499999999</v>
      </c>
      <c r="I18" s="18" t="n">
        <v>466.10949879</v>
      </c>
      <c r="J18" s="20" t="n">
        <v>5.2180253</v>
      </c>
      <c r="K18" s="18" t="s">
        <v>404</v>
      </c>
      <c r="L18" s="20" t="s">
        <v>404</v>
      </c>
      <c r="M18" s="18" t="s">
        <v>404</v>
      </c>
      <c r="N18" s="20" t="s">
        <v>404</v>
      </c>
      <c r="O18" s="18" t="s">
        <v>404</v>
      </c>
      <c r="P18" s="20" t="s">
        <v>404</v>
      </c>
      <c r="Q18" s="18" t="n">
        <v>471.75099172</v>
      </c>
      <c r="R18" s="20" t="n">
        <v>52.07213222</v>
      </c>
    </row>
    <row r="19" spans="1:18">
      <c r="A19" s="15" t="s">
        <v>416</v>
      </c>
      <c r="B19" s="17" t="n">
        <v>5658</v>
      </c>
      <c r="C19" s="18">
        <f>(327.0/B19*100)</f>
        <v/>
      </c>
      <c r="D19" s="19" t="n">
        <v>5331</v>
      </c>
      <c r="E19" s="18" t="n">
        <v>458.02379912</v>
      </c>
      <c r="F19" s="20" t="n">
        <v>7.47859027</v>
      </c>
      <c r="G19" s="18" t="n">
        <v>495.89653872</v>
      </c>
      <c r="H19" s="20" t="n">
        <v>7.25072538</v>
      </c>
      <c r="I19" s="18" t="n">
        <v>453.88486738</v>
      </c>
      <c r="J19" s="20" t="n">
        <v>8.730478550000001</v>
      </c>
      <c r="K19" s="18" t="s">
        <v>404</v>
      </c>
      <c r="L19" s="20" t="s">
        <v>404</v>
      </c>
      <c r="M19" s="18" t="s">
        <v>404</v>
      </c>
      <c r="N19" s="20" t="s">
        <v>404</v>
      </c>
      <c r="O19" s="18" t="s">
        <v>404</v>
      </c>
      <c r="P19" s="20" t="s">
        <v>404</v>
      </c>
      <c r="Q19" s="18" t="n">
        <v>457.62225518</v>
      </c>
      <c r="R19" s="20" t="n">
        <v>79.67115855</v>
      </c>
    </row>
    <row r="20" spans="1:18">
      <c r="A20" s="15" t="s">
        <v>417</v>
      </c>
      <c r="B20" s="17" t="n">
        <v>3371</v>
      </c>
      <c r="C20" s="18">
        <f>(24.0/B20*100)</f>
        <v/>
      </c>
      <c r="D20" s="19" t="n">
        <v>3347</v>
      </c>
      <c r="E20" s="18" t="n">
        <v>476.75371348</v>
      </c>
      <c r="F20" s="20" t="n">
        <v>2.65316419</v>
      </c>
      <c r="G20" s="18" t="n">
        <v>491.88746562</v>
      </c>
      <c r="H20" s="20" t="n">
        <v>3.97520646</v>
      </c>
      <c r="I20" s="18" t="n">
        <v>478.29123576</v>
      </c>
      <c r="J20" s="20" t="n">
        <v>6.07977029</v>
      </c>
      <c r="K20" s="18" t="s">
        <v>404</v>
      </c>
      <c r="L20" s="20" t="s">
        <v>404</v>
      </c>
      <c r="M20" s="18" t="s">
        <v>404</v>
      </c>
      <c r="N20" s="20" t="s">
        <v>404</v>
      </c>
      <c r="O20" s="18" t="s">
        <v>404</v>
      </c>
      <c r="P20" s="20" t="s">
        <v>404</v>
      </c>
      <c r="Q20" s="18" t="n">
        <v>487.62812564</v>
      </c>
      <c r="R20" s="20" t="n">
        <v>6.0199611</v>
      </c>
    </row>
    <row r="21" spans="1:18">
      <c r="A21" s="15" t="s">
        <v>418</v>
      </c>
      <c r="B21" s="17" t="n">
        <v>5741</v>
      </c>
      <c r="C21" s="18">
        <f>(0.0/B21*100)</f>
        <v/>
      </c>
      <c r="D21" s="19" t="n">
        <v>5741</v>
      </c>
      <c r="E21" s="18" t="n">
        <v>519.40547477</v>
      </c>
      <c r="F21" s="20" t="n">
        <v>2.80269241</v>
      </c>
      <c r="G21" s="18" t="n">
        <v>530.71334009</v>
      </c>
      <c r="H21" s="20" t="n">
        <v>10.24910553</v>
      </c>
      <c r="I21" s="18" t="n">
        <v>525.36086217</v>
      </c>
      <c r="J21" s="20" t="n">
        <v>7.35471333</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471.0409149</v>
      </c>
      <c r="F22" s="20" t="n">
        <v>5.74694421</v>
      </c>
      <c r="G22" s="18" t="n">
        <v>503.56979555</v>
      </c>
      <c r="H22" s="20" t="n">
        <v>11.45608687</v>
      </c>
      <c r="I22" s="18" t="n">
        <v>472.02909248</v>
      </c>
      <c r="J22" s="20" t="n">
        <v>17.32358974</v>
      </c>
      <c r="K22" s="18" t="s">
        <v>404</v>
      </c>
      <c r="L22" s="20" t="s">
        <v>404</v>
      </c>
      <c r="M22" s="18" t="s">
        <v>404</v>
      </c>
      <c r="N22" s="20" t="s">
        <v>404</v>
      </c>
      <c r="O22" s="18" t="s">
        <v>404</v>
      </c>
      <c r="P22" s="20" t="s">
        <v>404</v>
      </c>
      <c r="Q22" s="18" t="n">
        <v>470.70617771</v>
      </c>
      <c r="R22" s="20" t="n">
        <v>28.51546496</v>
      </c>
    </row>
    <row r="23" spans="1:18">
      <c r="A23" s="15" t="s">
        <v>420</v>
      </c>
      <c r="B23" s="17" t="n">
        <v>11583</v>
      </c>
      <c r="C23" s="18">
        <f>(3194.0/B23*100)</f>
        <v/>
      </c>
      <c r="D23" s="19" t="n">
        <v>8389</v>
      </c>
      <c r="E23" s="18" t="n">
        <v>484.80499495</v>
      </c>
      <c r="F23" s="20" t="n">
        <v>9.65510098</v>
      </c>
      <c r="G23" s="18" t="n">
        <v>499.16988626</v>
      </c>
      <c r="H23" s="20" t="n">
        <v>13.48610482</v>
      </c>
      <c r="I23" s="18" t="n">
        <v>488.53032005</v>
      </c>
      <c r="J23" s="20" t="n">
        <v>4.87422795</v>
      </c>
      <c r="K23" s="18" t="s">
        <v>404</v>
      </c>
      <c r="L23" s="20" t="s">
        <v>404</v>
      </c>
      <c r="M23" s="18" t="s">
        <v>404</v>
      </c>
      <c r="N23" s="20" t="s">
        <v>404</v>
      </c>
      <c r="O23" s="18" t="s">
        <v>404</v>
      </c>
      <c r="P23" s="20" t="s">
        <v>404</v>
      </c>
      <c r="Q23" s="18" t="n">
        <v>467.61673641</v>
      </c>
      <c r="R23" s="20" t="n">
        <v>29.68347869</v>
      </c>
    </row>
    <row r="24" spans="1:18">
      <c r="A24" s="15" t="s">
        <v>421</v>
      </c>
      <c r="B24" s="17" t="n">
        <v>6647</v>
      </c>
      <c r="C24" s="18">
        <f>(0.0/B24*100)</f>
        <v/>
      </c>
      <c r="D24" s="19" t="n">
        <v>6647</v>
      </c>
      <c r="E24" s="18" t="n">
        <v>518.84432784</v>
      </c>
      <c r="F24" s="20" t="n">
        <v>5.78282057</v>
      </c>
      <c r="G24" s="18" t="n">
        <v>508.73289099</v>
      </c>
      <c r="H24" s="20" t="n">
        <v>7.18631712</v>
      </c>
      <c r="I24" s="18" t="n">
        <v>518.53162888</v>
      </c>
      <c r="J24" s="20" t="n">
        <v>8.765959349999999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517.64963331</v>
      </c>
      <c r="F25" s="20" t="n">
        <v>4.81180266</v>
      </c>
      <c r="G25" s="18" t="n">
        <v>518.8333148</v>
      </c>
      <c r="H25" s="20" t="n">
        <v>9.93952382</v>
      </c>
      <c r="I25" s="18" t="n">
        <v>516.24623647</v>
      </c>
      <c r="J25" s="20" t="n">
        <v>8.362688869999999</v>
      </c>
      <c r="K25" s="18" t="s">
        <v>404</v>
      </c>
      <c r="L25" s="20" t="s">
        <v>404</v>
      </c>
      <c r="M25" s="18" t="s">
        <v>404</v>
      </c>
      <c r="N25" s="20" t="s">
        <v>404</v>
      </c>
      <c r="O25" s="18" t="s">
        <v>404</v>
      </c>
      <c r="P25" s="20" t="s">
        <v>404</v>
      </c>
      <c r="Q25" s="18" t="n">
        <v>504.08292222</v>
      </c>
      <c r="R25" s="20" t="n">
        <v>35.41744544</v>
      </c>
    </row>
    <row r="26" spans="1:18">
      <c r="A26" s="15" t="s">
        <v>423</v>
      </c>
      <c r="B26" s="17" t="n">
        <v>4869</v>
      </c>
      <c r="C26" s="18">
        <f>(11.0/B26*100)</f>
        <v/>
      </c>
      <c r="D26" s="19" t="n">
        <v>4858</v>
      </c>
      <c r="E26" s="18" t="n">
        <v>483.82973188</v>
      </c>
      <c r="F26" s="20" t="n">
        <v>2.44477983</v>
      </c>
      <c r="G26" s="18" t="n">
        <v>494.91440717</v>
      </c>
      <c r="H26" s="20" t="n">
        <v>3.96311396</v>
      </c>
      <c r="I26" s="18" t="n">
        <v>487.0948219</v>
      </c>
      <c r="J26" s="20" t="n">
        <v>6.81294075</v>
      </c>
      <c r="K26" s="18" t="s">
        <v>404</v>
      </c>
      <c r="L26" s="20" t="s">
        <v>404</v>
      </c>
      <c r="M26" s="18" t="s">
        <v>404</v>
      </c>
      <c r="N26" s="20" t="s">
        <v>404</v>
      </c>
      <c r="O26" s="18" t="s">
        <v>404</v>
      </c>
      <c r="P26" s="20" t="s">
        <v>404</v>
      </c>
      <c r="Q26" s="18" t="n">
        <v>509.5454099</v>
      </c>
      <c r="R26" s="20" t="n">
        <v>18.89434992</v>
      </c>
    </row>
    <row r="27" spans="1:18">
      <c r="A27" s="15" t="s">
        <v>424</v>
      </c>
      <c r="B27" s="17" t="n">
        <v>5299</v>
      </c>
      <c r="C27" s="18">
        <f>(0.0/B27*100)</f>
        <v/>
      </c>
      <c r="D27" s="19" t="n">
        <v>5299</v>
      </c>
      <c r="E27" s="18" t="n">
        <v>551.44730537</v>
      </c>
      <c r="F27" s="20" t="n">
        <v>4.80284906</v>
      </c>
      <c r="G27" s="18" t="n">
        <v>474.1985735</v>
      </c>
      <c r="H27" s="20" t="n">
        <v>1.75871399</v>
      </c>
      <c r="I27" s="18" t="n">
        <v>489.63274756</v>
      </c>
      <c r="J27" s="20" t="n">
        <v>4.56658424</v>
      </c>
      <c r="K27" s="18" t="s">
        <v>404</v>
      </c>
      <c r="L27" s="20" t="s">
        <v>404</v>
      </c>
      <c r="M27" s="18" t="s">
        <v>404</v>
      </c>
      <c r="N27" s="20" t="s">
        <v>404</v>
      </c>
      <c r="O27" s="18" t="s">
        <v>404</v>
      </c>
      <c r="P27" s="20" t="s">
        <v>404</v>
      </c>
      <c r="Q27" s="18" t="n">
        <v>473.02339012</v>
      </c>
      <c r="R27" s="20" t="n">
        <v>4.46577753</v>
      </c>
    </row>
    <row r="28" spans="1:18">
      <c r="A28" s="15" t="s">
        <v>425</v>
      </c>
      <c r="B28" s="17" t="n">
        <v>7568</v>
      </c>
      <c r="C28" s="18">
        <f>(0.0/B28*100)</f>
        <v/>
      </c>
      <c r="D28" s="19" t="n">
        <v>7568</v>
      </c>
      <c r="E28" s="18" t="n">
        <v>426.80584117</v>
      </c>
      <c r="F28" s="20" t="n">
        <v>3.802263</v>
      </c>
      <c r="G28" s="18" t="n">
        <v>423.39405937</v>
      </c>
      <c r="H28" s="20" t="n">
        <v>7.83062947</v>
      </c>
      <c r="I28" s="18" t="n">
        <v>418.49722429</v>
      </c>
      <c r="J28" s="20" t="n">
        <v>5.37827884</v>
      </c>
      <c r="K28" s="18" t="s">
        <v>404</v>
      </c>
      <c r="L28" s="20" t="s">
        <v>404</v>
      </c>
      <c r="M28" s="18" t="s">
        <v>404</v>
      </c>
      <c r="N28" s="20" t="s">
        <v>404</v>
      </c>
      <c r="O28" s="18" t="s">
        <v>404</v>
      </c>
      <c r="P28" s="20" t="s">
        <v>404</v>
      </c>
      <c r="Q28" s="18" t="n">
        <v>364.04477464</v>
      </c>
      <c r="R28" s="20" t="n">
        <v>18.41771437</v>
      </c>
    </row>
    <row r="29" spans="1:18">
      <c r="A29" s="15" t="s">
        <v>426</v>
      </c>
      <c r="B29" s="17" t="n">
        <v>5385</v>
      </c>
      <c r="C29" s="18">
        <f>(1123.0/B29*100)</f>
        <v/>
      </c>
      <c r="D29" s="19" t="n">
        <v>4262</v>
      </c>
      <c r="E29" s="18" t="n">
        <v>481.16388171</v>
      </c>
      <c r="F29" s="20" t="n">
        <v>8.382978850000001</v>
      </c>
      <c r="G29" s="18" t="n">
        <v>533.33684126</v>
      </c>
      <c r="H29" s="20" t="n">
        <v>11.88617875</v>
      </c>
      <c r="I29" s="18" t="n">
        <v>502.28210838</v>
      </c>
      <c r="J29" s="20" t="n">
        <v>9.59896155</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511.91081305</v>
      </c>
      <c r="F30" s="20" t="n">
        <v>3.4484426</v>
      </c>
      <c r="G30" s="18" t="n">
        <v>510.17778449</v>
      </c>
      <c r="H30" s="20" t="n">
        <v>10.26594375</v>
      </c>
      <c r="I30" s="18" t="n">
        <v>482.95884374</v>
      </c>
      <c r="J30" s="20" t="n">
        <v>27.41980847</v>
      </c>
      <c r="K30" s="18" t="s">
        <v>404</v>
      </c>
      <c r="L30" s="20" t="s">
        <v>404</v>
      </c>
      <c r="M30" s="18" t="s">
        <v>404</v>
      </c>
      <c r="N30" s="20" t="s">
        <v>404</v>
      </c>
      <c r="O30" s="18" t="s">
        <v>404</v>
      </c>
      <c r="P30" s="20" t="s">
        <v>404</v>
      </c>
      <c r="Q30" s="18" t="n">
        <v>533.3051</v>
      </c>
      <c r="R30" s="20" t="n">
        <v>15.05412507</v>
      </c>
    </row>
    <row r="31" spans="1:18">
      <c r="A31" s="15" t="s">
        <v>428</v>
      </c>
      <c r="B31" s="17" t="n">
        <v>5456</v>
      </c>
      <c r="C31" s="18">
        <f>(502.0/B31*100)</f>
        <v/>
      </c>
      <c r="D31" s="19" t="n">
        <v>4954</v>
      </c>
      <c r="E31" s="18" t="n">
        <v>507.28648248</v>
      </c>
      <c r="F31" s="20" t="n">
        <v>5.68567077</v>
      </c>
      <c r="G31" s="18" t="n">
        <v>517.08534723</v>
      </c>
      <c r="H31" s="20" t="n">
        <v>4.40440355</v>
      </c>
      <c r="I31" s="18" t="n">
        <v>514.4846023699999</v>
      </c>
      <c r="J31" s="20" t="n">
        <v>4.35582223</v>
      </c>
      <c r="K31" s="18" t="s">
        <v>404</v>
      </c>
      <c r="L31" s="20" t="s">
        <v>404</v>
      </c>
      <c r="M31" s="18" t="s">
        <v>404</v>
      </c>
      <c r="N31" s="20" t="s">
        <v>404</v>
      </c>
      <c r="O31" s="18" t="s">
        <v>404</v>
      </c>
      <c r="P31" s="20" t="s">
        <v>404</v>
      </c>
      <c r="Q31" s="18" t="n">
        <v>508.77708023</v>
      </c>
      <c r="R31" s="20" t="n">
        <v>20.95369809</v>
      </c>
    </row>
    <row r="32" spans="1:18">
      <c r="A32" s="15" t="s">
        <v>429</v>
      </c>
      <c r="B32" s="17" t="n">
        <v>4478</v>
      </c>
      <c r="C32" s="18">
        <f>(0.0/B32*100)</f>
        <v/>
      </c>
      <c r="D32" s="19" t="n">
        <v>4478</v>
      </c>
      <c r="E32" s="18" t="n">
        <v>495.3591577</v>
      </c>
      <c r="F32" s="20" t="n">
        <v>6.01625867</v>
      </c>
      <c r="G32" s="18" t="n">
        <v>509.27652035</v>
      </c>
      <c r="H32" s="20" t="n">
        <v>4.4058024</v>
      </c>
      <c r="I32" s="18" t="n">
        <v>512.23423326</v>
      </c>
      <c r="J32" s="20" t="n">
        <v>4.81395775</v>
      </c>
      <c r="K32" s="18" t="s">
        <v>404</v>
      </c>
      <c r="L32" s="20" t="s">
        <v>404</v>
      </c>
      <c r="M32" s="18" t="s">
        <v>404</v>
      </c>
      <c r="N32" s="20" t="s">
        <v>404</v>
      </c>
      <c r="O32" s="18" t="s">
        <v>404</v>
      </c>
      <c r="P32" s="20" t="s">
        <v>404</v>
      </c>
      <c r="Q32" s="18" t="n">
        <v>506.29543936</v>
      </c>
      <c r="R32" s="20" t="n">
        <v>13.52713209</v>
      </c>
    </row>
    <row r="33" spans="1:18">
      <c r="A33" s="15" t="s">
        <v>430</v>
      </c>
      <c r="B33" s="17" t="n">
        <v>7325</v>
      </c>
      <c r="C33" s="18">
        <f>(29.0/B33*100)</f>
        <v/>
      </c>
      <c r="D33" s="19" t="n">
        <v>7296</v>
      </c>
      <c r="E33" s="18" t="n">
        <v>492.99662104</v>
      </c>
      <c r="F33" s="20" t="n">
        <v>4.04070842</v>
      </c>
      <c r="G33" s="18" t="n">
        <v>509.96466479</v>
      </c>
      <c r="H33" s="20" t="n">
        <v>3.92839787</v>
      </c>
      <c r="I33" s="18" t="n">
        <v>474.90634175</v>
      </c>
      <c r="J33" s="20" t="n">
        <v>15.00757812</v>
      </c>
      <c r="K33" s="18" t="s">
        <v>404</v>
      </c>
      <c r="L33" s="20" t="s">
        <v>404</v>
      </c>
      <c r="M33" s="18" t="s">
        <v>404</v>
      </c>
      <c r="N33" s="20" t="s">
        <v>404</v>
      </c>
      <c r="O33" s="18" t="s">
        <v>404</v>
      </c>
      <c r="P33" s="20" t="s">
        <v>404</v>
      </c>
      <c r="Q33" s="18" t="n">
        <v>461.84106013</v>
      </c>
      <c r="R33" s="20" t="n">
        <v>8.920453459999999</v>
      </c>
    </row>
    <row r="34" spans="1:18">
      <c r="A34" s="15" t="s">
        <v>431</v>
      </c>
      <c r="B34" s="17" t="n">
        <v>6350</v>
      </c>
      <c r="C34" s="18">
        <f>(0.0/B34*100)</f>
        <v/>
      </c>
      <c r="D34" s="19" t="n">
        <v>6350</v>
      </c>
      <c r="E34" s="18" t="n">
        <v>451.63862112</v>
      </c>
      <c r="F34" s="20" t="n">
        <v>6.41772695</v>
      </c>
      <c r="G34" s="18" t="n">
        <v>484.1684482</v>
      </c>
      <c r="H34" s="20" t="n">
        <v>13.85735839</v>
      </c>
      <c r="I34" s="18" t="n">
        <v>446.85876106</v>
      </c>
      <c r="J34" s="20" t="n">
        <v>6.95723602</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501.86883284</v>
      </c>
      <c r="F35" s="20" t="n">
        <v>3.05186785</v>
      </c>
      <c r="G35" s="18" t="n">
        <v>503.064688</v>
      </c>
      <c r="H35" s="20" t="n">
        <v>2.73433678</v>
      </c>
      <c r="I35" s="18" t="n">
        <v>513.39705538</v>
      </c>
      <c r="J35" s="20" t="n">
        <v>2.01863332</v>
      </c>
      <c r="K35" s="18" t="s">
        <v>404</v>
      </c>
      <c r="L35" s="20" t="s">
        <v>404</v>
      </c>
      <c r="M35" s="18" t="s">
        <v>404</v>
      </c>
      <c r="N35" s="20" t="s">
        <v>404</v>
      </c>
      <c r="O35" s="18" t="s">
        <v>404</v>
      </c>
      <c r="P35" s="20" t="s">
        <v>404</v>
      </c>
      <c r="Q35" s="18" t="n">
        <v>461.96552796</v>
      </c>
      <c r="R35" s="20" t="n">
        <v>7.08252843</v>
      </c>
    </row>
    <row r="36" spans="1:18">
      <c r="A36" s="15" t="s">
        <v>433</v>
      </c>
      <c r="B36" s="17" t="n">
        <v>6736</v>
      </c>
      <c r="C36" s="18">
        <f>(10.0/B36*100)</f>
        <v/>
      </c>
      <c r="D36" s="19" t="n">
        <v>6726</v>
      </c>
      <c r="E36" s="18" t="n">
        <v>497.43695202</v>
      </c>
      <c r="F36" s="20" t="n">
        <v>3.56002419</v>
      </c>
      <c r="G36" s="18" t="n">
        <v>491.18619372</v>
      </c>
      <c r="H36" s="20" t="n">
        <v>6.87834795</v>
      </c>
      <c r="I36" s="18" t="n">
        <v>494.27491124</v>
      </c>
      <c r="J36" s="20" t="n">
        <v>5.59699027</v>
      </c>
      <c r="K36" s="18" t="s">
        <v>404</v>
      </c>
      <c r="L36" s="20" t="s">
        <v>404</v>
      </c>
      <c r="M36" s="18" t="s">
        <v>404</v>
      </c>
      <c r="N36" s="20" t="s">
        <v>404</v>
      </c>
      <c r="O36" s="18" t="s">
        <v>404</v>
      </c>
      <c r="P36" s="20" t="s">
        <v>404</v>
      </c>
      <c r="Q36" s="18" t="n">
        <v>519.5340473</v>
      </c>
      <c r="R36" s="20" t="n">
        <v>5.54173284</v>
      </c>
    </row>
    <row r="37" spans="1:18">
      <c r="A37" s="15" t="s">
        <v>434</v>
      </c>
      <c r="B37" s="17" t="n">
        <v>5458</v>
      </c>
      <c r="C37" s="18">
        <f>(0.0/B37*100)</f>
        <v/>
      </c>
      <c r="D37" s="19" t="n">
        <v>5458</v>
      </c>
      <c r="E37" s="18" t="n">
        <v>496.5751067</v>
      </c>
      <c r="F37" s="20" t="n">
        <v>5.22427963</v>
      </c>
      <c r="G37" s="18" t="n">
        <v>504.57202511</v>
      </c>
      <c r="H37" s="20" t="n">
        <v>7.17113726</v>
      </c>
      <c r="I37" s="18" t="n">
        <v>501.23589468</v>
      </c>
      <c r="J37" s="20" t="n">
        <v>5.11558926</v>
      </c>
      <c r="K37" s="18" t="s">
        <v>404</v>
      </c>
      <c r="L37" s="20" t="s">
        <v>404</v>
      </c>
      <c r="M37" s="18" t="s">
        <v>404</v>
      </c>
      <c r="N37" s="20" t="s">
        <v>404</v>
      </c>
      <c r="O37" s="18" t="s">
        <v>404</v>
      </c>
      <c r="P37" s="20" t="s">
        <v>404</v>
      </c>
      <c r="Q37" s="18" t="n">
        <v>507.27902602</v>
      </c>
      <c r="R37" s="20" t="n">
        <v>10.01792958</v>
      </c>
    </row>
    <row r="38" spans="1:18">
      <c r="A38" s="15" t="s">
        <v>435</v>
      </c>
      <c r="B38" s="17" t="n">
        <v>5860</v>
      </c>
      <c r="C38" s="18">
        <f>(268.0/B38*100)</f>
        <v/>
      </c>
      <c r="D38" s="19" t="n">
        <v>5592</v>
      </c>
      <c r="E38" s="18" t="n">
        <v>480.34794427</v>
      </c>
      <c r="F38" s="20" t="n">
        <v>5.62649798</v>
      </c>
      <c r="G38" s="18" t="n">
        <v>493.13766457</v>
      </c>
      <c r="H38" s="20" t="n">
        <v>8.936159999999999</v>
      </c>
      <c r="I38" s="18" t="n">
        <v>508.49834164</v>
      </c>
      <c r="J38" s="20" t="n">
        <v>7.64425708</v>
      </c>
      <c r="K38" s="18" t="s">
        <v>404</v>
      </c>
      <c r="L38" s="20" t="s">
        <v>404</v>
      </c>
      <c r="M38" s="18" t="s">
        <v>404</v>
      </c>
      <c r="N38" s="20" t="s">
        <v>404</v>
      </c>
      <c r="O38" s="18" t="s">
        <v>404</v>
      </c>
      <c r="P38" s="20" t="s">
        <v>404</v>
      </c>
      <c r="Q38" s="18" t="n">
        <v>457.36026298</v>
      </c>
      <c r="R38" s="20" t="n">
        <v>52.73298356</v>
      </c>
    </row>
    <row r="39" spans="1:18">
      <c r="A39" s="15" t="s">
        <v>436</v>
      </c>
      <c r="B39" s="17" t="n">
        <v>5895</v>
      </c>
      <c r="C39" s="18">
        <f>(0.0/B39*100)</f>
        <v/>
      </c>
      <c r="D39" s="19" t="n">
        <v>5895</v>
      </c>
      <c r="E39" s="18" t="n">
        <v>432.18647657</v>
      </c>
      <c r="F39" s="20" t="n">
        <v>5.14139041</v>
      </c>
      <c r="G39" s="18" t="n">
        <v>434.84940449</v>
      </c>
      <c r="H39" s="20" t="n">
        <v>16.81282068</v>
      </c>
      <c r="I39" s="18" t="n">
        <v>413.13780194</v>
      </c>
      <c r="J39" s="20" t="n">
        <v>10.65571342</v>
      </c>
      <c r="K39" s="18" t="s">
        <v>404</v>
      </c>
      <c r="L39" s="20" t="s">
        <v>404</v>
      </c>
      <c r="M39" s="18" t="s">
        <v>404</v>
      </c>
      <c r="N39" s="20" t="s">
        <v>404</v>
      </c>
      <c r="O39" s="18" t="s">
        <v>404</v>
      </c>
      <c r="P39" s="20" t="s">
        <v>404</v>
      </c>
      <c r="Q39" s="18" t="n">
        <v>351.337463</v>
      </c>
      <c r="R39" s="20" t="n">
        <v>15.35326527</v>
      </c>
    </row>
    <row r="40" spans="1:18">
      <c r="A40" s="15" t="s">
        <v>437</v>
      </c>
      <c r="B40" s="17" t="n">
        <v>14157</v>
      </c>
      <c r="C40" s="18">
        <f>(2978.0/B40*100)</f>
        <v/>
      </c>
      <c r="D40" s="19" t="n">
        <v>11179</v>
      </c>
      <c r="E40" s="18" t="n">
        <v>499.52567893</v>
      </c>
      <c r="F40" s="20" t="n">
        <v>3.36980295</v>
      </c>
      <c r="G40" s="18" t="n">
        <v>535.35554845</v>
      </c>
      <c r="H40" s="20" t="n">
        <v>16.19807278</v>
      </c>
      <c r="I40" s="18" t="n">
        <v>491.54247174</v>
      </c>
      <c r="J40" s="20" t="n">
        <v>13.35983713</v>
      </c>
      <c r="K40" s="18" t="s">
        <v>404</v>
      </c>
      <c r="L40" s="20" t="s">
        <v>404</v>
      </c>
      <c r="M40" s="18" t="s">
        <v>404</v>
      </c>
      <c r="N40" s="20" t="s">
        <v>404</v>
      </c>
      <c r="O40" s="18" t="s">
        <v>404</v>
      </c>
      <c r="P40" s="20" t="s">
        <v>404</v>
      </c>
      <c r="Q40" s="18" t="n">
        <v>506.54719015</v>
      </c>
      <c r="R40" s="20" t="n">
        <v>13.14958941</v>
      </c>
    </row>
    <row r="41" spans="1:18">
      <c r="A41" s="15" t="s">
        <v>438</v>
      </c>
      <c r="B41" s="17" t="n">
        <v>5712</v>
      </c>
      <c r="C41" s="18">
        <f>(99.0/B41*100)</f>
        <v/>
      </c>
      <c r="D41" s="19" t="n">
        <v>5613</v>
      </c>
      <c r="E41" s="18" t="n">
        <v>495.74369456</v>
      </c>
      <c r="F41" s="20" t="n">
        <v>4.45367254</v>
      </c>
      <c r="G41" s="18" t="n">
        <v>496.84925549</v>
      </c>
      <c r="H41" s="20" t="n">
        <v>7.66971431</v>
      </c>
      <c r="I41" s="18" t="n">
        <v>506.04290223</v>
      </c>
      <c r="J41" s="20" t="n">
        <v>8.15515027</v>
      </c>
      <c r="K41" s="18" t="s">
        <v>404</v>
      </c>
      <c r="L41" s="20" t="s">
        <v>404</v>
      </c>
      <c r="M41" s="18" t="s">
        <v>404</v>
      </c>
      <c r="N41" s="20" t="s">
        <v>404</v>
      </c>
      <c r="O41" s="18" t="s">
        <v>404</v>
      </c>
      <c r="P41" s="20" t="s">
        <v>404</v>
      </c>
      <c r="Q41" s="18" t="n">
        <v>475.38121121</v>
      </c>
      <c r="R41" s="20" t="n">
        <v>15.35594928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403.88318831</v>
      </c>
      <c r="F44" s="20" t="n">
        <v>4.80487467</v>
      </c>
      <c r="G44" s="18" t="n">
        <v>415.84310461</v>
      </c>
      <c r="H44" s="20" t="n">
        <v>6.74212767</v>
      </c>
      <c r="I44" s="18" t="n">
        <v>406.1471088</v>
      </c>
      <c r="J44" s="20" t="n">
        <v>19.13596766</v>
      </c>
      <c r="K44" s="18" t="s">
        <v>404</v>
      </c>
      <c r="L44" s="20" t="s">
        <v>404</v>
      </c>
      <c r="M44" s="18" t="s">
        <v>404</v>
      </c>
      <c r="N44" s="20" t="s">
        <v>404</v>
      </c>
      <c r="O44" s="18" t="s">
        <v>404</v>
      </c>
      <c r="P44" s="20" t="s">
        <v>404</v>
      </c>
      <c r="Q44" s="18" t="n">
        <v>377.8527325</v>
      </c>
      <c r="R44" s="20" t="n">
        <v>10.26323348</v>
      </c>
    </row>
    <row r="45" spans="1:18">
      <c r="A45" s="15" t="s">
        <v>442</v>
      </c>
      <c r="B45" s="17" t="n">
        <v>5519</v>
      </c>
      <c r="C45" s="18">
        <f>(0.0/B45*100)</f>
        <v/>
      </c>
      <c r="D45" s="19" t="n">
        <v>5519</v>
      </c>
      <c r="E45" s="18" t="n">
        <v>349.62574761</v>
      </c>
      <c r="F45" s="20" t="n">
        <v>5.23784351</v>
      </c>
      <c r="G45" s="18" t="n">
        <v>362.45358472</v>
      </c>
      <c r="H45" s="20" t="n">
        <v>11.83418758</v>
      </c>
      <c r="I45" s="18" t="n">
        <v>344.99293465</v>
      </c>
      <c r="J45" s="20" t="n">
        <v>4.69892936</v>
      </c>
      <c r="K45" s="18" t="s">
        <v>404</v>
      </c>
      <c r="L45" s="20" t="s">
        <v>404</v>
      </c>
      <c r="M45" s="18" t="s">
        <v>404</v>
      </c>
      <c r="N45" s="20" t="s">
        <v>404</v>
      </c>
      <c r="O45" s="18" t="s">
        <v>404</v>
      </c>
      <c r="P45" s="20" t="s">
        <v>404</v>
      </c>
      <c r="Q45" s="18" t="n">
        <v>353.20562126</v>
      </c>
      <c r="R45" s="20" t="n">
        <v>43.22329481</v>
      </c>
    </row>
    <row r="46" spans="1:18">
      <c r="A46" s="15" t="s">
        <v>443</v>
      </c>
      <c r="B46" s="17" t="n">
        <v>23141</v>
      </c>
      <c r="C46" s="18">
        <f>(4196.0/B46*100)</f>
        <v/>
      </c>
      <c r="D46" s="19" t="n">
        <v>18945</v>
      </c>
      <c r="E46" s="18" t="n">
        <v>407.00356168</v>
      </c>
      <c r="F46" s="20" t="n">
        <v>3.67417672</v>
      </c>
      <c r="G46" s="18" t="n">
        <v>414.81957875</v>
      </c>
      <c r="H46" s="20" t="n">
        <v>8.05790389</v>
      </c>
      <c r="I46" s="18" t="n">
        <v>418.59690928</v>
      </c>
      <c r="J46" s="20" t="n">
        <v>8.35275388</v>
      </c>
      <c r="K46" s="18" t="s">
        <v>404</v>
      </c>
      <c r="L46" s="20" t="s">
        <v>404</v>
      </c>
      <c r="M46" s="18" t="s">
        <v>404</v>
      </c>
      <c r="N46" s="20" t="s">
        <v>404</v>
      </c>
      <c r="O46" s="18" t="s">
        <v>404</v>
      </c>
      <c r="P46" s="20" t="s">
        <v>404</v>
      </c>
      <c r="Q46" s="18" t="n">
        <v>396.28128719</v>
      </c>
      <c r="R46" s="20" t="n">
        <v>25.46624323</v>
      </c>
    </row>
    <row r="47" spans="1:18">
      <c r="A47" s="15" t="s">
        <v>444</v>
      </c>
      <c r="B47" s="17" t="n">
        <v>5928</v>
      </c>
      <c r="C47" s="18">
        <f>(0.0/B47*100)</f>
        <v/>
      </c>
      <c r="D47" s="19" t="n">
        <v>5928</v>
      </c>
      <c r="E47" s="18" t="n">
        <v>420.53520385</v>
      </c>
      <c r="F47" s="20" t="n">
        <v>6.09432314</v>
      </c>
      <c r="G47" s="18" t="n">
        <v>474.38636913</v>
      </c>
      <c r="H47" s="20" t="n">
        <v>19.76678478</v>
      </c>
      <c r="I47" s="18" t="n">
        <v>479.36581386</v>
      </c>
      <c r="J47" s="20" t="n">
        <v>17.27533693</v>
      </c>
      <c r="K47" s="18" t="s">
        <v>404</v>
      </c>
      <c r="L47" s="20" t="s">
        <v>404</v>
      </c>
      <c r="M47" s="18" t="s">
        <v>404</v>
      </c>
      <c r="N47" s="20" t="s">
        <v>404</v>
      </c>
      <c r="O47" s="18" t="s">
        <v>404</v>
      </c>
      <c r="P47" s="20" t="s">
        <v>404</v>
      </c>
      <c r="Q47" s="18" t="n">
        <v>423.48046267</v>
      </c>
      <c r="R47" s="20" t="n">
        <v>5.66867543</v>
      </c>
    </row>
    <row r="48" spans="1:18">
      <c r="A48" s="15" t="s">
        <v>445</v>
      </c>
      <c r="B48" s="17" t="n">
        <v>9841</v>
      </c>
      <c r="C48" s="18">
        <f>(40.0/B48*100)</f>
        <v/>
      </c>
      <c r="D48" s="19" t="n">
        <v>9801</v>
      </c>
      <c r="E48" s="18" t="n">
        <v>502.51060308</v>
      </c>
      <c r="F48" s="20" t="n">
        <v>7.45485575</v>
      </c>
      <c r="G48" s="18" t="n">
        <v>516.49434811</v>
      </c>
      <c r="H48" s="20" t="n">
        <v>17.33199399</v>
      </c>
      <c r="I48" s="18" t="n">
        <v>456.17652161</v>
      </c>
      <c r="J48" s="20" t="n">
        <v>11.24662332</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411.79571784</v>
      </c>
      <c r="F49" s="20" t="n">
        <v>5.84756488</v>
      </c>
      <c r="G49" s="18" t="n">
        <v>422.06609349</v>
      </c>
      <c r="H49" s="20" t="n">
        <v>7.27425848</v>
      </c>
      <c r="I49" s="18" t="n">
        <v>435.85365582</v>
      </c>
      <c r="J49" s="20" t="n">
        <v>5.21648841</v>
      </c>
      <c r="K49" s="18" t="s">
        <v>404</v>
      </c>
      <c r="L49" s="20" t="s">
        <v>404</v>
      </c>
      <c r="M49" s="18" t="s">
        <v>404</v>
      </c>
      <c r="N49" s="20" t="s">
        <v>404</v>
      </c>
      <c r="O49" s="18" t="s">
        <v>404</v>
      </c>
      <c r="P49" s="20" t="s">
        <v>404</v>
      </c>
      <c r="Q49" s="18" t="n">
        <v>391.62266744</v>
      </c>
      <c r="R49" s="20" t="n">
        <v>33.09372804</v>
      </c>
    </row>
    <row r="50" spans="1:18">
      <c r="A50" s="15" t="s">
        <v>447</v>
      </c>
      <c r="B50" s="17" t="n">
        <v>11795</v>
      </c>
      <c r="C50" s="18">
        <f>(1031.0/B50*100)</f>
        <v/>
      </c>
      <c r="D50" s="19" t="n">
        <v>10764</v>
      </c>
      <c r="E50" s="18" t="n">
        <v>430.45628219</v>
      </c>
      <c r="F50" s="20" t="n">
        <v>4.77185276</v>
      </c>
      <c r="G50" s="18" t="n">
        <v>421.28301895</v>
      </c>
      <c r="H50" s="20" t="n">
        <v>6.49189596</v>
      </c>
      <c r="I50" s="18" t="n">
        <v>423.40764193</v>
      </c>
      <c r="J50" s="20" t="n">
        <v>10.98546771</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423.48875179</v>
      </c>
      <c r="F51" s="20" t="n">
        <v>5.19279524</v>
      </c>
      <c r="G51" s="18" t="n">
        <v>432.13661523</v>
      </c>
      <c r="H51" s="20" t="n">
        <v>7.48587501</v>
      </c>
      <c r="I51" s="18" t="n">
        <v>429.90261428</v>
      </c>
      <c r="J51" s="20" t="n">
        <v>4.61875056</v>
      </c>
      <c r="K51" s="18" t="s">
        <v>404</v>
      </c>
      <c r="L51" s="20" t="s">
        <v>404</v>
      </c>
      <c r="M51" s="18" t="s">
        <v>404</v>
      </c>
      <c r="N51" s="20" t="s">
        <v>404</v>
      </c>
      <c r="O51" s="18" t="s">
        <v>404</v>
      </c>
      <c r="P51" s="20" t="s">
        <v>404</v>
      </c>
      <c r="Q51" s="18" t="n">
        <v>405.39586549</v>
      </c>
      <c r="R51" s="20" t="n">
        <v>8.03732941</v>
      </c>
    </row>
    <row r="52" spans="1:18">
      <c r="A52" s="15" t="s">
        <v>449</v>
      </c>
      <c r="B52" s="17" t="n">
        <v>5809</v>
      </c>
      <c r="C52" s="18">
        <f>(0.0/B52*100)</f>
        <v/>
      </c>
      <c r="D52" s="19" t="n">
        <v>5809</v>
      </c>
      <c r="E52" s="18" t="n">
        <v>496.11177699</v>
      </c>
      <c r="F52" s="20" t="n">
        <v>4.94183363</v>
      </c>
      <c r="G52" s="18" t="n">
        <v>470.56077861</v>
      </c>
      <c r="H52" s="20" t="n">
        <v>6.73372496</v>
      </c>
      <c r="I52" s="18" t="n">
        <v>491.95278774</v>
      </c>
      <c r="J52" s="20" t="n">
        <v>14.54425383</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439.31101466</v>
      </c>
      <c r="F53" s="20" t="n">
        <v>2.72968981</v>
      </c>
      <c r="G53" s="18" t="n">
        <v>435.62927161</v>
      </c>
      <c r="H53" s="20" t="n">
        <v>2.45209234</v>
      </c>
      <c r="I53" s="18" t="n">
        <v>459.68111485</v>
      </c>
      <c r="J53" s="20" t="n">
        <v>2.81515513</v>
      </c>
      <c r="K53" s="18" t="s">
        <v>404</v>
      </c>
      <c r="L53" s="20" t="s">
        <v>404</v>
      </c>
      <c r="M53" s="18" t="s">
        <v>404</v>
      </c>
      <c r="N53" s="20" t="s">
        <v>404</v>
      </c>
      <c r="O53" s="18" t="s">
        <v>404</v>
      </c>
      <c r="P53" s="20" t="s">
        <v>404</v>
      </c>
      <c r="Q53" s="18" t="n">
        <v>361.14004303</v>
      </c>
      <c r="R53" s="20" t="n">
        <v>9.29195442</v>
      </c>
    </row>
    <row r="54" spans="1:18">
      <c r="A54" s="15" t="s">
        <v>451</v>
      </c>
      <c r="B54" s="17" t="n">
        <v>4740</v>
      </c>
      <c r="C54" s="18">
        <f>(199.0/B54*100)</f>
        <v/>
      </c>
      <c r="D54" s="19" t="n">
        <v>4541</v>
      </c>
      <c r="E54" s="18" t="n">
        <v>355.70400076</v>
      </c>
      <c r="F54" s="20" t="n">
        <v>4.12532832</v>
      </c>
      <c r="G54" s="18" t="n">
        <v>371.32687275</v>
      </c>
      <c r="H54" s="20" t="n">
        <v>12.37400154</v>
      </c>
      <c r="I54" s="18" t="n">
        <v>359.4726225</v>
      </c>
      <c r="J54" s="20" t="n">
        <v>8.145908759999999</v>
      </c>
      <c r="K54" s="18" t="s">
        <v>404</v>
      </c>
      <c r="L54" s="20" t="s">
        <v>404</v>
      </c>
      <c r="M54" s="18" t="s">
        <v>404</v>
      </c>
      <c r="N54" s="20" t="s">
        <v>404</v>
      </c>
      <c r="O54" s="18" t="s">
        <v>404</v>
      </c>
      <c r="P54" s="20" t="s">
        <v>404</v>
      </c>
      <c r="Q54" s="18" t="n">
        <v>304.84580844</v>
      </c>
      <c r="R54" s="20" t="n">
        <v>19.2247534</v>
      </c>
    </row>
    <row r="55" spans="1:18">
      <c r="A55" s="15" t="s">
        <v>452</v>
      </c>
      <c r="B55" s="17" t="n">
        <v>5316</v>
      </c>
      <c r="C55" s="18">
        <f>(43.0/B55*100)</f>
        <v/>
      </c>
      <c r="D55" s="19" t="n">
        <v>5273</v>
      </c>
      <c r="E55" s="18" t="n">
        <v>398.99351021</v>
      </c>
      <c r="F55" s="20" t="n">
        <v>6.93253171</v>
      </c>
      <c r="G55" s="18" t="n">
        <v>387.03027285</v>
      </c>
      <c r="H55" s="20" t="n">
        <v>7.92748754</v>
      </c>
      <c r="I55" s="18" t="n">
        <v>407.2717115</v>
      </c>
      <c r="J55" s="20" t="n">
        <v>6.28640759</v>
      </c>
      <c r="K55" s="18" t="s">
        <v>404</v>
      </c>
      <c r="L55" s="20" t="s">
        <v>404</v>
      </c>
      <c r="M55" s="18" t="s">
        <v>404</v>
      </c>
      <c r="N55" s="20" t="s">
        <v>404</v>
      </c>
      <c r="O55" s="18" t="s">
        <v>404</v>
      </c>
      <c r="P55" s="20" t="s">
        <v>404</v>
      </c>
      <c r="Q55" s="18" t="n">
        <v>406.4928693</v>
      </c>
      <c r="R55" s="20" t="n">
        <v>7.18064437</v>
      </c>
    </row>
    <row r="56" spans="1:18">
      <c r="A56" s="15" t="s">
        <v>453</v>
      </c>
      <c r="B56" s="17" t="n">
        <v>5359</v>
      </c>
      <c r="C56" s="18">
        <f>(0.0/B56*100)</f>
        <v/>
      </c>
      <c r="D56" s="19" t="n">
        <v>5359</v>
      </c>
      <c r="E56" s="18" t="n">
        <v>526.05979542</v>
      </c>
      <c r="F56" s="20" t="n">
        <v>3.73585143</v>
      </c>
      <c r="G56" s="18" t="n">
        <v>517.63476913</v>
      </c>
      <c r="H56" s="20" t="n">
        <v>9.30764722</v>
      </c>
      <c r="I56" s="18" t="n">
        <v>550.01330265</v>
      </c>
      <c r="J56" s="20" t="n">
        <v>12.23212483</v>
      </c>
      <c r="K56" s="18" t="s">
        <v>404</v>
      </c>
      <c r="L56" s="20" t="s">
        <v>404</v>
      </c>
      <c r="M56" s="18" t="s">
        <v>404</v>
      </c>
      <c r="N56" s="20" t="s">
        <v>404</v>
      </c>
      <c r="O56" s="18" t="s">
        <v>404</v>
      </c>
      <c r="P56" s="20" t="s">
        <v>404</v>
      </c>
      <c r="Q56" s="18" t="n">
        <v>472.14921053</v>
      </c>
      <c r="R56" s="20" t="n">
        <v>9.09414327</v>
      </c>
    </row>
    <row r="57" spans="1:18">
      <c r="A57" s="15" t="s">
        <v>454</v>
      </c>
      <c r="B57" s="17" t="n">
        <v>6513</v>
      </c>
      <c r="C57" s="18">
        <f>(0.0/B57*100)</f>
        <v/>
      </c>
      <c r="D57" s="19" t="n">
        <v>6513</v>
      </c>
      <c r="E57" s="18" t="n">
        <v>399.8962065</v>
      </c>
      <c r="F57" s="20" t="n">
        <v>3.1089435</v>
      </c>
      <c r="G57" s="18" t="n">
        <v>361.25652831</v>
      </c>
      <c r="H57" s="20" t="n">
        <v>13.11935922</v>
      </c>
      <c r="I57" s="18" t="n">
        <v>383.79144988</v>
      </c>
      <c r="J57" s="20" t="n">
        <v>9.137711749999999</v>
      </c>
      <c r="K57" s="18" t="s">
        <v>404</v>
      </c>
      <c r="L57" s="20" t="s">
        <v>404</v>
      </c>
      <c r="M57" s="18" t="s">
        <v>404</v>
      </c>
      <c r="N57" s="20" t="s">
        <v>404</v>
      </c>
      <c r="O57" s="18" t="s">
        <v>404</v>
      </c>
      <c r="P57" s="20" t="s">
        <v>404</v>
      </c>
      <c r="Q57" s="18" t="n">
        <v>401.6440511</v>
      </c>
      <c r="R57" s="20" t="n">
        <v>18.72524237</v>
      </c>
    </row>
    <row r="58" spans="1:18">
      <c r="A58" s="15" t="s">
        <v>455</v>
      </c>
      <c r="B58" s="17" t="n">
        <v>7267</v>
      </c>
      <c r="C58" s="18">
        <f>(0.0/B58*100)</f>
        <v/>
      </c>
      <c r="D58" s="19" t="n">
        <v>7267</v>
      </c>
      <c r="E58" s="18" t="n">
        <v>409.9381081</v>
      </c>
      <c r="F58" s="20" t="n">
        <v>4.71938255</v>
      </c>
      <c r="G58" s="18" t="n">
        <v>404.05780134</v>
      </c>
      <c r="H58" s="20" t="n">
        <v>12.05259768</v>
      </c>
      <c r="I58" s="18" t="n">
        <v>405.83149982</v>
      </c>
      <c r="J58" s="20" t="n">
        <v>8.21511737</v>
      </c>
      <c r="K58" s="18" t="s">
        <v>404</v>
      </c>
      <c r="L58" s="20" t="s">
        <v>404</v>
      </c>
      <c r="M58" s="18" t="s">
        <v>404</v>
      </c>
      <c r="N58" s="20" t="s">
        <v>404</v>
      </c>
      <c r="O58" s="18" t="s">
        <v>404</v>
      </c>
      <c r="P58" s="20" t="s">
        <v>404</v>
      </c>
      <c r="Q58" s="18" t="n">
        <v>407.91877846</v>
      </c>
      <c r="R58" s="20" t="n">
        <v>16.58929417</v>
      </c>
    </row>
    <row r="59" spans="1:18">
      <c r="A59" s="15" t="s">
        <v>456</v>
      </c>
      <c r="B59" s="17" t="n">
        <v>4826</v>
      </c>
      <c r="C59" s="18">
        <f>(0.0/B59*100)</f>
        <v/>
      </c>
      <c r="D59" s="19" t="n">
        <v>4826</v>
      </c>
      <c r="E59" s="18" t="n">
        <v>345.27927117</v>
      </c>
      <c r="F59" s="20" t="n">
        <v>2.58419341</v>
      </c>
      <c r="G59" s="18" t="n">
        <v>348.41440145</v>
      </c>
      <c r="H59" s="20" t="n">
        <v>3.52357447</v>
      </c>
      <c r="I59" s="18" t="n">
        <v>353.50844376</v>
      </c>
      <c r="J59" s="20" t="n">
        <v>3.93470947</v>
      </c>
      <c r="K59" s="18" t="s">
        <v>404</v>
      </c>
      <c r="L59" s="20" t="s">
        <v>404</v>
      </c>
      <c r="M59" s="18" t="s">
        <v>404</v>
      </c>
      <c r="N59" s="20" t="s">
        <v>404</v>
      </c>
      <c r="O59" s="18" t="n">
        <v>319.94087093</v>
      </c>
      <c r="P59" s="20" t="n">
        <v>16.5454948</v>
      </c>
      <c r="Q59" s="18" t="n">
        <v>343.31366551</v>
      </c>
      <c r="R59" s="20" t="n">
        <v>6.47129488</v>
      </c>
    </row>
    <row r="60" spans="1:18">
      <c r="A60" s="15" t="s">
        <v>457</v>
      </c>
      <c r="B60" s="17" t="n">
        <v>4546</v>
      </c>
      <c r="C60" s="18">
        <f>(0.0/B60*100)</f>
        <v/>
      </c>
      <c r="D60" s="19" t="n">
        <v>4546</v>
      </c>
      <c r="E60" s="18" t="n">
        <v>359.6241399</v>
      </c>
      <c r="F60" s="20" t="n">
        <v>9.942955919999999</v>
      </c>
      <c r="G60" s="18" t="n">
        <v>335.39098887</v>
      </c>
      <c r="H60" s="20" t="n">
        <v>14.39087706</v>
      </c>
      <c r="I60" s="18" t="n">
        <v>345.21312862</v>
      </c>
      <c r="J60" s="20" t="n">
        <v>8.709003190000001</v>
      </c>
      <c r="K60" s="18" t="s">
        <v>404</v>
      </c>
      <c r="L60" s="20" t="s">
        <v>404</v>
      </c>
      <c r="M60" s="18" t="s">
        <v>404</v>
      </c>
      <c r="N60" s="20" t="s">
        <v>404</v>
      </c>
      <c r="O60" s="18" t="s">
        <v>404</v>
      </c>
      <c r="P60" s="20" t="s">
        <v>404</v>
      </c>
      <c r="Q60" s="18" t="n">
        <v>334.75082307</v>
      </c>
      <c r="R60" s="20" t="n">
        <v>13.2175445</v>
      </c>
    </row>
    <row r="61" spans="1:18">
      <c r="A61" s="15" t="s">
        <v>458</v>
      </c>
      <c r="B61" s="17" t="n">
        <v>6525</v>
      </c>
      <c r="C61" s="18">
        <f>(0.0/B61*100)</f>
        <v/>
      </c>
      <c r="D61" s="19" t="n">
        <v>6525</v>
      </c>
      <c r="E61" s="18" t="n">
        <v>470.60592268</v>
      </c>
      <c r="F61" s="20" t="n">
        <v>3.57036759</v>
      </c>
      <c r="G61" s="18" t="n">
        <v>470.16421422</v>
      </c>
      <c r="H61" s="20" t="n">
        <v>6.15870752</v>
      </c>
      <c r="I61" s="18" t="n">
        <v>479.01640886</v>
      </c>
      <c r="J61" s="20" t="n">
        <v>9.524611159999999</v>
      </c>
      <c r="K61" s="18" t="s">
        <v>404</v>
      </c>
      <c r="L61" s="20" t="s">
        <v>404</v>
      </c>
      <c r="M61" s="18" t="s">
        <v>404</v>
      </c>
      <c r="N61" s="20" t="s">
        <v>404</v>
      </c>
      <c r="O61" s="18" t="s">
        <v>404</v>
      </c>
      <c r="P61" s="20" t="s">
        <v>404</v>
      </c>
      <c r="Q61" s="18" t="n">
        <v>479.02867049</v>
      </c>
      <c r="R61" s="20" t="n">
        <v>12.44964056</v>
      </c>
    </row>
    <row r="62" spans="1:18">
      <c r="A62" s="15" t="s">
        <v>459</v>
      </c>
      <c r="B62" s="17" t="n">
        <v>4476</v>
      </c>
      <c r="C62" s="18">
        <f>(0.0/B62*100)</f>
        <v/>
      </c>
      <c r="D62" s="19" t="n">
        <v>4476</v>
      </c>
      <c r="E62" s="18" t="n">
        <v>507.3005912</v>
      </c>
      <c r="F62" s="20" t="n">
        <v>1.67027854</v>
      </c>
      <c r="G62" s="18" t="n">
        <v>504.5151587</v>
      </c>
      <c r="H62" s="20" t="n">
        <v>3.55150352</v>
      </c>
      <c r="I62" s="18" t="n">
        <v>511.26155903</v>
      </c>
      <c r="J62" s="20" t="n">
        <v>2.08216796</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357.01320653</v>
      </c>
      <c r="F63" s="20" t="n">
        <v>1.53992037</v>
      </c>
      <c r="G63" s="18" t="n">
        <v>310.76226535</v>
      </c>
      <c r="H63" s="20" t="n">
        <v>3.89533827</v>
      </c>
      <c r="I63" s="18" t="n">
        <v>363.7160296</v>
      </c>
      <c r="J63" s="20" t="n">
        <v>15.85232819</v>
      </c>
      <c r="K63" s="18" t="s">
        <v>404</v>
      </c>
      <c r="L63" s="20" t="s">
        <v>404</v>
      </c>
      <c r="M63" s="18" t="s">
        <v>404</v>
      </c>
      <c r="N63" s="20" t="s">
        <v>404</v>
      </c>
      <c r="O63" s="18" t="s">
        <v>404</v>
      </c>
      <c r="P63" s="20" t="s">
        <v>404</v>
      </c>
      <c r="Q63" s="18" t="n">
        <v>351.58738426</v>
      </c>
      <c r="R63" s="20" t="n">
        <v>4.80481433</v>
      </c>
    </row>
    <row r="64" spans="1:18">
      <c r="A64" s="15" t="s">
        <v>461</v>
      </c>
      <c r="B64" s="17" t="n">
        <v>3634</v>
      </c>
      <c r="C64" s="18">
        <f>(27.0/B64*100)</f>
        <v/>
      </c>
      <c r="D64" s="19" t="n">
        <v>3607</v>
      </c>
      <c r="E64" s="18" t="n">
        <v>448.43754073</v>
      </c>
      <c r="F64" s="20" t="n">
        <v>2.87439974</v>
      </c>
      <c r="G64" s="18" t="n">
        <v>431.74509643</v>
      </c>
      <c r="H64" s="20" t="n">
        <v>4.391472</v>
      </c>
      <c r="I64" s="18" t="n">
        <v>432.18261075</v>
      </c>
      <c r="J64" s="20" t="n">
        <v>6.21063414</v>
      </c>
      <c r="K64" s="18" t="s">
        <v>404</v>
      </c>
      <c r="L64" s="20" t="s">
        <v>404</v>
      </c>
      <c r="M64" s="18" t="n">
        <v>481.51559366</v>
      </c>
      <c r="N64" s="20" t="n">
        <v>25.36878196</v>
      </c>
      <c r="O64" s="18" t="s">
        <v>404</v>
      </c>
      <c r="P64" s="20" t="s">
        <v>404</v>
      </c>
      <c r="Q64" s="18" t="n">
        <v>455.0435758</v>
      </c>
      <c r="R64" s="20" t="n">
        <v>3.00974879</v>
      </c>
    </row>
    <row r="65" spans="1:18">
      <c r="A65" s="15" t="s">
        <v>462</v>
      </c>
      <c r="B65" s="17" t="n">
        <v>5325</v>
      </c>
      <c r="C65" s="18">
        <f>(0.0/B65*100)</f>
        <v/>
      </c>
      <c r="D65" s="19" t="n">
        <v>5325</v>
      </c>
      <c r="E65" s="18" t="n">
        <v>417.16407047</v>
      </c>
      <c r="F65" s="20" t="n">
        <v>3.3037667</v>
      </c>
      <c r="G65" s="18" t="n">
        <v>411.7652838</v>
      </c>
      <c r="H65" s="20" t="n">
        <v>7.43040863</v>
      </c>
      <c r="I65" s="18" t="n">
        <v>401.49866966</v>
      </c>
      <c r="J65" s="20" t="n">
        <v>12.10502242</v>
      </c>
      <c r="K65" s="18" t="s">
        <v>404</v>
      </c>
      <c r="L65" s="20" t="s">
        <v>404</v>
      </c>
      <c r="M65" s="18" t="s">
        <v>404</v>
      </c>
      <c r="N65" s="20" t="s">
        <v>404</v>
      </c>
      <c r="O65" s="18" t="s">
        <v>404</v>
      </c>
      <c r="P65" s="20" t="s">
        <v>404</v>
      </c>
      <c r="Q65" s="18" t="n">
        <v>430.15494518</v>
      </c>
      <c r="R65" s="20" t="n">
        <v>17.07426566</v>
      </c>
    </row>
    <row r="66" spans="1:18">
      <c r="A66" s="15" t="s">
        <v>463</v>
      </c>
      <c r="B66" s="17" t="n">
        <v>5665</v>
      </c>
      <c r="C66" s="18">
        <f>(0.0/B66*100)</f>
        <v/>
      </c>
      <c r="D66" s="19" t="n">
        <v>5665</v>
      </c>
      <c r="E66" s="18" t="n">
        <v>425.97500928</v>
      </c>
      <c r="F66" s="20" t="n">
        <v>1.60796882</v>
      </c>
      <c r="G66" s="18" t="n">
        <v>441.57440425</v>
      </c>
      <c r="H66" s="20" t="n">
        <v>5.22390975</v>
      </c>
      <c r="I66" s="18" t="n">
        <v>414.36386513</v>
      </c>
      <c r="J66" s="20" t="n">
        <v>20.07515518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397.22912014</v>
      </c>
      <c r="F67" s="20" t="n">
        <v>4.38072441</v>
      </c>
      <c r="G67" s="18" t="n">
        <v>391.3840175</v>
      </c>
      <c r="H67" s="20" t="n">
        <v>10.9772887</v>
      </c>
      <c r="I67" s="18" t="n">
        <v>398.99839871</v>
      </c>
      <c r="J67" s="20" t="n">
        <v>6.7985346</v>
      </c>
      <c r="K67" s="18" t="s">
        <v>404</v>
      </c>
      <c r="L67" s="20" t="s">
        <v>404</v>
      </c>
      <c r="M67" s="18" t="s">
        <v>404</v>
      </c>
      <c r="N67" s="20" t="s">
        <v>404</v>
      </c>
      <c r="O67" s="18" t="s">
        <v>404</v>
      </c>
      <c r="P67" s="20" t="s">
        <v>404</v>
      </c>
      <c r="Q67" s="18" t="n">
        <v>405.8396961</v>
      </c>
      <c r="R67" s="20" t="n">
        <v>25.5520403</v>
      </c>
    </row>
    <row r="68" spans="1:18">
      <c r="A68" s="15" t="s">
        <v>465</v>
      </c>
      <c r="B68" s="17" t="n">
        <v>12083</v>
      </c>
      <c r="C68" s="18">
        <f>(0.0/B68*100)</f>
        <v/>
      </c>
      <c r="D68" s="19" t="n">
        <v>12083</v>
      </c>
      <c r="E68" s="18" t="n">
        <v>399.72205709</v>
      </c>
      <c r="F68" s="20" t="n">
        <v>1.07263537</v>
      </c>
      <c r="G68" s="18" t="n">
        <v>430.8568093</v>
      </c>
      <c r="H68" s="20" t="n">
        <v>3.7654309</v>
      </c>
      <c r="I68" s="18" t="n">
        <v>385.42286217</v>
      </c>
      <c r="J68" s="20" t="n">
        <v>5.30272803</v>
      </c>
      <c r="K68" s="18" t="s">
        <v>404</v>
      </c>
      <c r="L68" s="20" t="s">
        <v>404</v>
      </c>
      <c r="M68" s="18" t="s">
        <v>404</v>
      </c>
      <c r="N68" s="20" t="s">
        <v>404</v>
      </c>
      <c r="O68" s="18" t="s">
        <v>404</v>
      </c>
      <c r="P68" s="20" t="s">
        <v>404</v>
      </c>
      <c r="Q68" s="18" t="n">
        <v>410.65181715</v>
      </c>
      <c r="R68" s="20" t="n">
        <v>9.00521517</v>
      </c>
    </row>
    <row r="69" spans="1:18">
      <c r="A69" s="15" t="s">
        <v>466</v>
      </c>
      <c r="B69" s="17" t="n">
        <v>4876</v>
      </c>
      <c r="C69" s="18">
        <f>(0.0/B69*100)</f>
        <v/>
      </c>
      <c r="D69" s="19" t="n">
        <v>4876</v>
      </c>
      <c r="E69" s="18" t="n">
        <v>431.92948902</v>
      </c>
      <c r="F69" s="20" t="n">
        <v>4.35486957</v>
      </c>
      <c r="G69" s="18" t="n">
        <v>438.4984971</v>
      </c>
      <c r="H69" s="20" t="n">
        <v>13.40970656</v>
      </c>
      <c r="I69" s="18" t="n">
        <v>490.17201673</v>
      </c>
      <c r="J69" s="20" t="n">
        <v>25.13485166</v>
      </c>
      <c r="K69" s="18" t="s">
        <v>404</v>
      </c>
      <c r="L69" s="20" t="s">
        <v>404</v>
      </c>
      <c r="M69" s="18" t="s">
        <v>404</v>
      </c>
      <c r="N69" s="20" t="s">
        <v>404</v>
      </c>
      <c r="O69" s="18" t="s">
        <v>404</v>
      </c>
      <c r="P69" s="20" t="s">
        <v>404</v>
      </c>
      <c r="Q69" s="18" t="n">
        <v>413.02813844</v>
      </c>
      <c r="R69" s="20" t="n">
        <v>21.53398986</v>
      </c>
    </row>
    <row r="70" spans="1:18">
      <c r="A70" s="15" t="s">
        <v>467</v>
      </c>
      <c r="B70" s="17" t="n">
        <v>6036</v>
      </c>
      <c r="C70" s="18">
        <f>(0.0/B70*100)</f>
        <v/>
      </c>
      <c r="D70" s="19" t="n">
        <v>6036</v>
      </c>
      <c r="E70" s="18" t="n">
        <v>493.90127917</v>
      </c>
      <c r="F70" s="20" t="n">
        <v>3.4909149</v>
      </c>
      <c r="G70" s="18" t="n">
        <v>499.54291535</v>
      </c>
      <c r="H70" s="20" t="n">
        <v>6.69412647</v>
      </c>
      <c r="I70" s="18" t="n">
        <v>464.86929272</v>
      </c>
      <c r="J70" s="20" t="n">
        <v>15.25533311</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533.16819899</v>
      </c>
      <c r="F71" s="20" t="n">
        <v>1.67996039</v>
      </c>
      <c r="G71" s="18" t="n">
        <v>548.09864598</v>
      </c>
      <c r="H71" s="20" t="n">
        <v>4.90112219</v>
      </c>
      <c r="I71" s="18" t="n">
        <v>594.20681487</v>
      </c>
      <c r="J71" s="20" t="n">
        <v>20.03421688</v>
      </c>
      <c r="K71" s="18" t="s">
        <v>404</v>
      </c>
      <c r="L71" s="20" t="s">
        <v>404</v>
      </c>
      <c r="M71" s="18" t="s">
        <v>404</v>
      </c>
      <c r="N71" s="20" t="s">
        <v>404</v>
      </c>
      <c r="O71" s="18" t="s">
        <v>404</v>
      </c>
      <c r="P71" s="20" t="s">
        <v>404</v>
      </c>
      <c r="Q71" s="18" t="n">
        <v>527.04234655</v>
      </c>
      <c r="R71" s="20" t="n">
        <v>11.3018556</v>
      </c>
    </row>
    <row r="72" spans="1:18">
      <c r="A72" s="15" t="s">
        <v>469</v>
      </c>
      <c r="B72" s="17" t="n">
        <v>7708</v>
      </c>
      <c r="C72" s="18">
        <f>(0.0/B72*100)</f>
        <v/>
      </c>
      <c r="D72" s="19" t="n">
        <v>7708</v>
      </c>
      <c r="E72" s="18" t="n">
        <v>498.72179973</v>
      </c>
      <c r="F72" s="20" t="n">
        <v>3.06217547</v>
      </c>
      <c r="G72" s="18" t="n">
        <v>494.96330316</v>
      </c>
      <c r="H72" s="20" t="n">
        <v>10.40573261</v>
      </c>
      <c r="I72" s="18" t="n">
        <v>477.17221089</v>
      </c>
      <c r="J72" s="20" t="n">
        <v>11.41769136</v>
      </c>
      <c r="K72" s="18" t="s">
        <v>404</v>
      </c>
      <c r="L72" s="20" t="s">
        <v>404</v>
      </c>
      <c r="M72" s="18" t="s">
        <v>404</v>
      </c>
      <c r="N72" s="20" t="s">
        <v>404</v>
      </c>
      <c r="O72" s="18" t="s">
        <v>404</v>
      </c>
      <c r="P72" s="20" t="s">
        <v>404</v>
      </c>
      <c r="Q72" s="18" t="n">
        <v>518.05731105</v>
      </c>
      <c r="R72" s="20" t="n">
        <v>50.71962592</v>
      </c>
    </row>
    <row r="73" spans="1:18">
      <c r="A73" s="15" t="s">
        <v>470</v>
      </c>
      <c r="B73" s="17" t="n">
        <v>8249</v>
      </c>
      <c r="C73" s="18">
        <f>(0.0/B73*100)</f>
        <v/>
      </c>
      <c r="D73" s="19" t="n">
        <v>8249</v>
      </c>
      <c r="E73" s="18" t="n">
        <v>409.76480027</v>
      </c>
      <c r="F73" s="20" t="n">
        <v>3.77906146</v>
      </c>
      <c r="G73" s="18" t="n">
        <v>403.39538483</v>
      </c>
      <c r="H73" s="20" t="n">
        <v>10.9086795</v>
      </c>
      <c r="I73" s="18" t="n">
        <v>399.2858257</v>
      </c>
      <c r="J73" s="20" t="n">
        <v>21.7340517</v>
      </c>
      <c r="K73" s="18" t="s">
        <v>404</v>
      </c>
      <c r="L73" s="20" t="s">
        <v>404</v>
      </c>
      <c r="M73" s="18" t="s">
        <v>404</v>
      </c>
      <c r="N73" s="20" t="s">
        <v>404</v>
      </c>
      <c r="O73" s="18" t="s">
        <v>404</v>
      </c>
      <c r="P73" s="20" t="s">
        <v>404</v>
      </c>
      <c r="Q73" s="18" t="n">
        <v>417.4853879</v>
      </c>
      <c r="R73" s="20" t="n">
        <v>21.58105359</v>
      </c>
    </row>
    <row r="74" spans="1:18">
      <c r="A74" s="15" t="s">
        <v>471</v>
      </c>
      <c r="B74" s="17" t="n">
        <v>4692</v>
      </c>
      <c r="C74" s="18">
        <f>(484.0/B74*100)</f>
        <v/>
      </c>
      <c r="D74" s="19" t="n">
        <v>4208</v>
      </c>
      <c r="E74" s="18" t="n">
        <v>426.20209257</v>
      </c>
      <c r="F74" s="20" t="n">
        <v>2.26254314</v>
      </c>
      <c r="G74" s="18" t="n">
        <v>421.26931352</v>
      </c>
      <c r="H74" s="20" t="n">
        <v>3.18074041</v>
      </c>
      <c r="I74" s="18" t="n">
        <v>410.70488907</v>
      </c>
      <c r="J74" s="20" t="n">
        <v>2.7451015</v>
      </c>
      <c r="K74" s="18" t="s">
        <v>404</v>
      </c>
      <c r="L74" s="20" t="s">
        <v>404</v>
      </c>
      <c r="M74" s="18" t="s">
        <v>404</v>
      </c>
      <c r="N74" s="20" t="s">
        <v>404</v>
      </c>
      <c r="O74" s="18" t="s">
        <v>404</v>
      </c>
      <c r="P74" s="20" t="s">
        <v>404</v>
      </c>
      <c r="Q74" s="18" t="n">
        <v>465.49328625</v>
      </c>
      <c r="R74" s="20" t="n">
        <v>5.25870812</v>
      </c>
    </row>
    <row r="75" spans="1:18">
      <c r="A75" s="15" t="s">
        <v>472</v>
      </c>
      <c r="B75" s="17" t="n">
        <v>5375</v>
      </c>
      <c r="C75" s="18">
        <f>(483.0/B75*100)</f>
        <v/>
      </c>
      <c r="D75" s="19" t="n">
        <v>4892</v>
      </c>
      <c r="E75" s="18" t="n">
        <v>355.53380935</v>
      </c>
      <c r="F75" s="20" t="n">
        <v>7.94211331</v>
      </c>
      <c r="G75" s="18" t="n">
        <v>373.39592277</v>
      </c>
      <c r="H75" s="20" t="n">
        <v>7.55905925</v>
      </c>
      <c r="I75" s="18" t="n">
        <v>355.14231352</v>
      </c>
      <c r="J75" s="20" t="n">
        <v>6.81020232</v>
      </c>
      <c r="K75" s="18" t="s">
        <v>404</v>
      </c>
      <c r="L75" s="20" t="s">
        <v>404</v>
      </c>
      <c r="M75" s="18" t="s">
        <v>404</v>
      </c>
      <c r="N75" s="20" t="s">
        <v>404</v>
      </c>
      <c r="O75" s="18" t="s">
        <v>404</v>
      </c>
      <c r="P75" s="20" t="s">
        <v>404</v>
      </c>
      <c r="Q75" s="18" t="n">
        <v>408.20183081</v>
      </c>
      <c r="R75" s="20" t="n">
        <v>9.20835819</v>
      </c>
    </row>
    <row r="76" spans="1:18">
      <c r="A76" s="15" t="s">
        <v>473</v>
      </c>
      <c r="B76" s="17" t="n">
        <v>14167</v>
      </c>
      <c r="C76" s="18">
        <f>(1400.0/B76*100)</f>
        <v/>
      </c>
      <c r="D76" s="19" t="n">
        <v>12767</v>
      </c>
      <c r="E76" s="18" t="n">
        <v>433.42424206</v>
      </c>
      <c r="F76" s="20" t="n">
        <v>3.26029589</v>
      </c>
      <c r="G76" s="18" t="n">
        <v>443.3753668</v>
      </c>
      <c r="H76" s="20" t="n">
        <v>22.72026345</v>
      </c>
      <c r="I76" s="18" t="n">
        <v>440.13628791</v>
      </c>
      <c r="J76" s="20" t="n">
        <v>9.1911442</v>
      </c>
      <c r="K76" s="18" t="s">
        <v>404</v>
      </c>
      <c r="L76" s="20" t="s">
        <v>404</v>
      </c>
      <c r="M76" s="18" t="s">
        <v>404</v>
      </c>
      <c r="N76" s="20" t="s">
        <v>404</v>
      </c>
      <c r="O76" s="18" t="s">
        <v>404</v>
      </c>
      <c r="P76" s="20" t="s">
        <v>404</v>
      </c>
      <c r="Q76" s="18" t="n">
        <v>463.19980792</v>
      </c>
      <c r="R76" s="20" t="n">
        <v>41.05309876</v>
      </c>
    </row>
    <row r="77" spans="1:18">
      <c r="A77" s="15" t="s">
        <v>474</v>
      </c>
      <c r="B77" s="17" t="n">
        <v>6062</v>
      </c>
      <c r="C77" s="18">
        <f>(0.0/B77*100)</f>
        <v/>
      </c>
      <c r="D77" s="19" t="n">
        <v>6062</v>
      </c>
      <c r="E77" s="18" t="n">
        <v>406.72006709</v>
      </c>
      <c r="F77" s="20" t="n">
        <v>11.86480017</v>
      </c>
      <c r="G77" s="18" t="n">
        <v>431.9211642</v>
      </c>
      <c r="H77" s="20" t="n">
        <v>7.78641179</v>
      </c>
      <c r="I77" s="18" t="n">
        <v>446.56907426</v>
      </c>
      <c r="J77" s="20" t="n">
        <v>3.99451817</v>
      </c>
      <c r="K77" s="18" t="s">
        <v>404</v>
      </c>
      <c r="L77" s="20" t="s">
        <v>404</v>
      </c>
      <c r="M77" s="18" t="s">
        <v>404</v>
      </c>
      <c r="N77" s="20" t="s">
        <v>404</v>
      </c>
      <c r="O77" s="18" t="s">
        <v>404</v>
      </c>
      <c r="P77" s="20" t="s">
        <v>404</v>
      </c>
      <c r="Q77" s="18" t="n">
        <v>452.71041312</v>
      </c>
      <c r="R77" s="20" t="n">
        <v>17.28283896</v>
      </c>
    </row>
    <row r="78" spans="1:18">
      <c r="A78" s="15" t="s">
        <v>475</v>
      </c>
      <c r="B78" s="17" t="n">
        <v>5826</v>
      </c>
      <c r="C78" s="18">
        <f>(0.0/B78*100)</f>
        <v/>
      </c>
      <c r="D78" s="19" t="n">
        <v>5826</v>
      </c>
      <c r="E78" s="18" t="n">
        <v>496.37197314</v>
      </c>
      <c r="F78" s="20" t="n">
        <v>5.57699991</v>
      </c>
      <c r="G78" s="18" t="n">
        <v>462.62679222</v>
      </c>
      <c r="H78" s="20" t="n">
        <v>10.95742284</v>
      </c>
      <c r="I78" s="18" t="n">
        <v>481.51457182</v>
      </c>
      <c r="J78" s="20" t="n">
        <v>7.78195869</v>
      </c>
      <c r="K78" s="18" t="s">
        <v>404</v>
      </c>
      <c r="L78" s="20" t="s">
        <v>404</v>
      </c>
      <c r="M78" s="18" t="s">
        <v>404</v>
      </c>
      <c r="N78" s="20" t="s">
        <v>404</v>
      </c>
      <c r="O78" s="18" t="s">
        <v>404</v>
      </c>
      <c r="P78" s="20" t="s">
        <v>404</v>
      </c>
      <c r="Q78" s="18" t="n">
        <v>482.51142687</v>
      </c>
      <c r="R78" s="20" t="n">
        <v>11.36637741</v>
      </c>
    </row>
    <row customHeight="1" ht="25" r="79" spans="1:18">
      <c r="A79" s="15" t="s">
        <v>476</v>
      </c>
      <c r="B79" s="17" t="n">
        <v>1657</v>
      </c>
      <c r="C79" s="18">
        <f>(21.0/B79*100)</f>
        <v/>
      </c>
      <c r="D79" s="19" t="n">
        <v>1636</v>
      </c>
      <c r="E79" s="18" t="n">
        <v>472.97958723</v>
      </c>
      <c r="F79" s="20" t="n">
        <v>17.4348836</v>
      </c>
      <c r="G79" s="18" t="n">
        <v>486.33683857</v>
      </c>
      <c r="H79" s="20" t="n">
        <v>13.24836094</v>
      </c>
      <c r="I79" s="18" t="n">
        <v>467.8590305</v>
      </c>
      <c r="J79" s="20" t="n">
        <v>11.81054639</v>
      </c>
      <c r="K79" s="18" t="s">
        <v>404</v>
      </c>
      <c r="L79" s="20" t="s">
        <v>404</v>
      </c>
      <c r="M79" s="18" t="s">
        <v>404</v>
      </c>
      <c r="N79" s="20" t="s">
        <v>404</v>
      </c>
      <c r="O79" s="18" t="s">
        <v>404</v>
      </c>
      <c r="P79" s="20" t="s">
        <v>404</v>
      </c>
      <c r="Q79" s="18" t="n">
        <v>457.1890309</v>
      </c>
      <c r="R79" s="20" t="n">
        <v>29.89290871</v>
      </c>
    </row>
    <row r="80" spans="1:18">
      <c r="A80" s="15" t="s">
        <v>477</v>
      </c>
      <c r="B80" s="17" t="n">
        <v>7841</v>
      </c>
      <c r="C80" s="18">
        <f>(0.0/B80*100)</f>
        <v/>
      </c>
      <c r="D80" s="19" t="n">
        <v>7841</v>
      </c>
      <c r="E80" s="18" t="n">
        <v>428.34183274</v>
      </c>
      <c r="F80" s="20" t="n">
        <v>3.92006522</v>
      </c>
      <c r="G80" s="18" t="n">
        <v>414.02179697</v>
      </c>
      <c r="H80" s="20" t="n">
        <v>12.57882654</v>
      </c>
      <c r="I80" s="18" t="n">
        <v>436.96081822</v>
      </c>
      <c r="J80" s="20" t="n">
        <v>16.28325539</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429.81877471</v>
      </c>
      <c r="F81" s="20" t="n">
        <v>3.97753645</v>
      </c>
      <c r="G81" s="18" t="n">
        <v>457.0469573</v>
      </c>
      <c r="H81" s="20" t="n">
        <v>23.32771987</v>
      </c>
      <c r="I81" s="18" t="n">
        <v>435.58682613</v>
      </c>
      <c r="J81" s="20" t="n">
        <v>10.53110329</v>
      </c>
      <c r="K81" s="18" t="s">
        <v>404</v>
      </c>
      <c r="L81" s="20" t="s">
        <v>404</v>
      </c>
      <c r="M81" s="18" t="s">
        <v>404</v>
      </c>
      <c r="N81" s="20" t="s">
        <v>404</v>
      </c>
      <c r="O81" s="18" t="s">
        <v>404</v>
      </c>
      <c r="P81" s="20" t="s">
        <v>404</v>
      </c>
      <c r="Q81" s="18" t="n">
        <v>373.59725263</v>
      </c>
      <c r="R81" s="20" t="n">
        <v>10.90401295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497.54414647</v>
      </c>
      <c r="F7" s="20" t="n">
        <v>6.17725785</v>
      </c>
      <c r="G7" s="18" t="n">
        <v>503.80380858</v>
      </c>
      <c r="H7" s="20" t="n">
        <v>2.59083615</v>
      </c>
      <c r="I7" s="18" t="n">
        <v>506.09732565</v>
      </c>
      <c r="J7" s="20" t="n">
        <v>5.00117778</v>
      </c>
      <c r="K7" s="18" t="s">
        <v>404</v>
      </c>
      <c r="L7" s="20" t="s">
        <v>404</v>
      </c>
      <c r="M7" s="18" t="s">
        <v>404</v>
      </c>
      <c r="N7" s="20" t="s">
        <v>404</v>
      </c>
      <c r="O7" s="18" t="s">
        <v>404</v>
      </c>
      <c r="P7" s="20" t="s">
        <v>404</v>
      </c>
      <c r="Q7" s="18" t="n">
        <v>489.40459628</v>
      </c>
      <c r="R7" s="20" t="n">
        <v>17.56938271</v>
      </c>
    </row>
    <row r="8" spans="1:18">
      <c r="A8" s="15" t="s">
        <v>405</v>
      </c>
      <c r="B8" s="17" t="n">
        <v>7007</v>
      </c>
      <c r="C8" s="18">
        <f>(0.0/B8*100)</f>
        <v/>
      </c>
      <c r="D8" s="19" t="n">
        <v>7007</v>
      </c>
      <c r="E8" s="18" t="n">
        <v>473.80425983</v>
      </c>
      <c r="F8" s="20" t="n">
        <v>25.22282344</v>
      </c>
      <c r="G8" s="18" t="n">
        <v>477.99840327</v>
      </c>
      <c r="H8" s="20" t="n">
        <v>8.052863670000001</v>
      </c>
      <c r="I8" s="18" t="n">
        <v>490.32173741</v>
      </c>
      <c r="J8" s="20" t="n">
        <v>4.32271756</v>
      </c>
      <c r="K8" s="18" t="s">
        <v>404</v>
      </c>
      <c r="L8" s="20" t="s">
        <v>404</v>
      </c>
      <c r="M8" s="18" t="s">
        <v>404</v>
      </c>
      <c r="N8" s="20" t="s">
        <v>404</v>
      </c>
      <c r="O8" s="18" t="s">
        <v>404</v>
      </c>
      <c r="P8" s="20" t="s">
        <v>404</v>
      </c>
      <c r="Q8" s="18" t="n">
        <v>410.60117014</v>
      </c>
      <c r="R8" s="20" t="n">
        <v>13.52687841</v>
      </c>
    </row>
    <row r="9" spans="1:18">
      <c r="A9" s="15" t="s">
        <v>406</v>
      </c>
      <c r="B9" s="17" t="n">
        <v>9651</v>
      </c>
      <c r="C9" s="18">
        <f>(200.0/B9*100)</f>
        <v/>
      </c>
      <c r="D9" s="19" t="n">
        <v>9451</v>
      </c>
      <c r="E9" s="18" t="n">
        <v>498.6905632</v>
      </c>
      <c r="F9" s="20" t="n">
        <v>9.17325641</v>
      </c>
      <c r="G9" s="18" t="n">
        <v>506.90654292</v>
      </c>
      <c r="H9" s="20" t="n">
        <v>4.03855941</v>
      </c>
      <c r="I9" s="18" t="n">
        <v>499.33996156</v>
      </c>
      <c r="J9" s="20" t="n">
        <v>11.27528078</v>
      </c>
      <c r="K9" s="18" t="s">
        <v>404</v>
      </c>
      <c r="L9" s="20" t="s">
        <v>404</v>
      </c>
      <c r="M9" s="18" t="s">
        <v>404</v>
      </c>
      <c r="N9" s="20" t="s">
        <v>404</v>
      </c>
      <c r="O9" s="18" t="s">
        <v>404</v>
      </c>
      <c r="P9" s="20" t="s">
        <v>404</v>
      </c>
      <c r="Q9" s="18" t="n">
        <v>471.62839467</v>
      </c>
      <c r="R9" s="20" t="n">
        <v>9.5992613</v>
      </c>
    </row>
    <row r="10" spans="1:18">
      <c r="A10" s="15" t="s">
        <v>407</v>
      </c>
      <c r="B10" s="17" t="n">
        <v>20058</v>
      </c>
      <c r="C10" s="18">
        <f>(3112.0/B10*100)</f>
        <v/>
      </c>
      <c r="D10" s="19" t="n">
        <v>16946</v>
      </c>
      <c r="E10" s="18" t="n">
        <v>525.85263617</v>
      </c>
      <c r="F10" s="20" t="n">
        <v>7.48444593</v>
      </c>
      <c r="G10" s="18" t="n">
        <v>529.0858224999999</v>
      </c>
      <c r="H10" s="20" t="n">
        <v>3.9606349</v>
      </c>
      <c r="I10" s="18" t="n">
        <v>525.77368405</v>
      </c>
      <c r="J10" s="20" t="n">
        <v>3.97454062</v>
      </c>
      <c r="K10" s="18" t="s">
        <v>404</v>
      </c>
      <c r="L10" s="20" t="s">
        <v>404</v>
      </c>
      <c r="M10" s="18" t="s">
        <v>404</v>
      </c>
      <c r="N10" s="20" t="s">
        <v>404</v>
      </c>
      <c r="O10" s="18" t="s">
        <v>404</v>
      </c>
      <c r="P10" s="20" t="s">
        <v>404</v>
      </c>
      <c r="Q10" s="18" t="n">
        <v>531.72513224</v>
      </c>
      <c r="R10" s="20" t="n">
        <v>17.04825525</v>
      </c>
    </row>
    <row r="11" spans="1:18">
      <c r="A11" s="15" t="s">
        <v>408</v>
      </c>
      <c r="B11" s="17" t="n">
        <v>7053</v>
      </c>
      <c r="C11" s="18">
        <f>(212.0/B11*100)</f>
        <v/>
      </c>
      <c r="D11" s="19" t="n">
        <v>6841</v>
      </c>
      <c r="E11" s="18" t="n">
        <v>453.31250137</v>
      </c>
      <c r="F11" s="20" t="n">
        <v>8.838505</v>
      </c>
      <c r="G11" s="18" t="n">
        <v>465.45505431</v>
      </c>
      <c r="H11" s="20" t="n">
        <v>4.60795919</v>
      </c>
      <c r="I11" s="18" t="n">
        <v>448.69216493</v>
      </c>
      <c r="J11" s="20" t="n">
        <v>6.96424717</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512.51032777</v>
      </c>
      <c r="F12" s="20" t="n">
        <v>9.024267630000001</v>
      </c>
      <c r="G12" s="18" t="n">
        <v>482.07831708</v>
      </c>
      <c r="H12" s="20" t="n">
        <v>4.93408414</v>
      </c>
      <c r="I12" s="18" t="n">
        <v>485.27113038</v>
      </c>
      <c r="J12" s="20" t="n">
        <v>5.78457894</v>
      </c>
      <c r="K12" s="18" t="s">
        <v>404</v>
      </c>
      <c r="L12" s="20" t="s">
        <v>404</v>
      </c>
      <c r="M12" s="18" t="s">
        <v>404</v>
      </c>
      <c r="N12" s="20" t="s">
        <v>404</v>
      </c>
      <c r="O12" s="18" t="s">
        <v>404</v>
      </c>
      <c r="P12" s="20" t="s">
        <v>404</v>
      </c>
      <c r="Q12" s="18" t="n">
        <v>475.71179914</v>
      </c>
      <c r="R12" s="20" t="n">
        <v>41.6428568</v>
      </c>
    </row>
    <row r="13" spans="1:18">
      <c r="A13" s="15" t="s">
        <v>410</v>
      </c>
      <c r="B13" s="17" t="n">
        <v>7161</v>
      </c>
      <c r="C13" s="18">
        <f>(1175.0/B13*100)</f>
        <v/>
      </c>
      <c r="D13" s="19" t="n">
        <v>5986</v>
      </c>
      <c r="E13" s="18" t="n">
        <v>488.85235624</v>
      </c>
      <c r="F13" s="20" t="n">
        <v>10.65713532</v>
      </c>
      <c r="G13" s="18" t="n">
        <v>501.85645773</v>
      </c>
      <c r="H13" s="20" t="n">
        <v>3.15029337</v>
      </c>
      <c r="I13" s="18" t="n">
        <v>496.4264651</v>
      </c>
      <c r="J13" s="20" t="n">
        <v>4.98322903</v>
      </c>
      <c r="K13" s="18" t="s">
        <v>404</v>
      </c>
      <c r="L13" s="20" t="s">
        <v>404</v>
      </c>
      <c r="M13" s="18" t="s">
        <v>404</v>
      </c>
      <c r="N13" s="20" t="s">
        <v>404</v>
      </c>
      <c r="O13" s="18" t="s">
        <v>404</v>
      </c>
      <c r="P13" s="20" t="s">
        <v>404</v>
      </c>
      <c r="Q13" s="18" t="n">
        <v>526.02785868</v>
      </c>
      <c r="R13" s="20" t="n">
        <v>7.17035265</v>
      </c>
    </row>
    <row r="14" spans="1:18">
      <c r="A14" s="15" t="s">
        <v>411</v>
      </c>
      <c r="B14" s="17" t="n">
        <v>5587</v>
      </c>
      <c r="C14" s="18">
        <f>(0.0/B14*100)</f>
        <v/>
      </c>
      <c r="D14" s="19" t="n">
        <v>5587</v>
      </c>
      <c r="E14" s="18" t="n">
        <v>519.92142449</v>
      </c>
      <c r="F14" s="20" t="n">
        <v>6.48947157</v>
      </c>
      <c r="G14" s="18" t="n">
        <v>518.85640506</v>
      </c>
      <c r="H14" s="20" t="n">
        <v>2.82106595</v>
      </c>
      <c r="I14" s="18" t="n">
        <v>516.50761773</v>
      </c>
      <c r="J14" s="20" t="n">
        <v>6.76417235</v>
      </c>
      <c r="K14" s="18" t="s">
        <v>404</v>
      </c>
      <c r="L14" s="20" t="s">
        <v>404</v>
      </c>
      <c r="M14" s="18" t="s">
        <v>404</v>
      </c>
      <c r="N14" s="20" t="s">
        <v>404</v>
      </c>
      <c r="O14" s="18" t="s">
        <v>404</v>
      </c>
      <c r="P14" s="20" t="s">
        <v>404</v>
      </c>
      <c r="Q14" s="18" t="n">
        <v>535.19471859</v>
      </c>
      <c r="R14" s="20" t="n">
        <v>11.30732897</v>
      </c>
    </row>
    <row r="15" spans="1:18">
      <c r="A15" s="15" t="s">
        <v>412</v>
      </c>
      <c r="B15" s="17" t="n">
        <v>5882</v>
      </c>
      <c r="C15" s="18">
        <f>(0.0/B15*100)</f>
        <v/>
      </c>
      <c r="D15" s="19" t="n">
        <v>5882</v>
      </c>
      <c r="E15" s="18" t="n">
        <v>533.05571695</v>
      </c>
      <c r="F15" s="20" t="n">
        <v>7.14027284</v>
      </c>
      <c r="G15" s="18" t="n">
        <v>523.26165829</v>
      </c>
      <c r="H15" s="20" t="n">
        <v>3.92402342</v>
      </c>
      <c r="I15" s="18" t="n">
        <v>528.06477233</v>
      </c>
      <c r="J15" s="20" t="n">
        <v>4.16661897</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504.88407103</v>
      </c>
      <c r="F16" s="20" t="n">
        <v>12.81705193</v>
      </c>
      <c r="G16" s="18" t="n">
        <v>483.14638194</v>
      </c>
      <c r="H16" s="20" t="n">
        <v>7.36395131</v>
      </c>
      <c r="I16" s="18" t="n">
        <v>513.28853994</v>
      </c>
      <c r="J16" s="20" t="n">
        <v>5.93832961</v>
      </c>
      <c r="K16" s="18" t="s">
        <v>404</v>
      </c>
      <c r="L16" s="20" t="s">
        <v>404</v>
      </c>
      <c r="M16" s="18" t="s">
        <v>404</v>
      </c>
      <c r="N16" s="20" t="s">
        <v>404</v>
      </c>
      <c r="O16" s="18" t="s">
        <v>404</v>
      </c>
      <c r="P16" s="20" t="s">
        <v>404</v>
      </c>
      <c r="Q16" s="18" t="n">
        <v>559.50564066</v>
      </c>
      <c r="R16" s="20" t="n">
        <v>30.57799929</v>
      </c>
    </row>
    <row r="17" spans="1:18">
      <c r="A17" s="15" t="s">
        <v>414</v>
      </c>
      <c r="B17" s="17" t="n">
        <v>6504</v>
      </c>
      <c r="C17" s="18">
        <f>(1325.0/B17*100)</f>
        <v/>
      </c>
      <c r="D17" s="19" t="n">
        <v>5179</v>
      </c>
      <c r="E17" s="18" t="n">
        <v>492.29682429</v>
      </c>
      <c r="F17" s="20" t="n">
        <v>16.62825361</v>
      </c>
      <c r="G17" s="18" t="n">
        <v>515.56018479</v>
      </c>
      <c r="H17" s="20" t="n">
        <v>5.26265056</v>
      </c>
      <c r="I17" s="18" t="n">
        <v>506.7919296</v>
      </c>
      <c r="J17" s="20" t="n">
        <v>7.78628897</v>
      </c>
      <c r="K17" s="18" t="s">
        <v>404</v>
      </c>
      <c r="L17" s="20" t="s">
        <v>404</v>
      </c>
      <c r="M17" s="18" t="s">
        <v>404</v>
      </c>
      <c r="N17" s="20" t="s">
        <v>404</v>
      </c>
      <c r="O17" s="18" t="s">
        <v>404</v>
      </c>
      <c r="P17" s="20" t="s">
        <v>404</v>
      </c>
      <c r="Q17" s="18" t="n">
        <v>523.89833946</v>
      </c>
      <c r="R17" s="20" t="n">
        <v>10.14793252</v>
      </c>
    </row>
    <row r="18" spans="1:18">
      <c r="A18" s="15" t="s">
        <v>415</v>
      </c>
      <c r="B18" s="17" t="n">
        <v>5532</v>
      </c>
      <c r="C18" s="18">
        <f>(0.0/B18*100)</f>
        <v/>
      </c>
      <c r="D18" s="19" t="n">
        <v>5532</v>
      </c>
      <c r="E18" s="18" t="n">
        <v>447.75381807</v>
      </c>
      <c r="F18" s="20" t="n">
        <v>22.75981529</v>
      </c>
      <c r="G18" s="18" t="n">
        <v>483.32558755</v>
      </c>
      <c r="H18" s="20" t="n">
        <v>15.32818873</v>
      </c>
      <c r="I18" s="18" t="n">
        <v>466.10949879</v>
      </c>
      <c r="J18" s="20" t="n">
        <v>5.2180253</v>
      </c>
      <c r="K18" s="18" t="s">
        <v>404</v>
      </c>
      <c r="L18" s="20" t="s">
        <v>404</v>
      </c>
      <c r="M18" s="18" t="s">
        <v>404</v>
      </c>
      <c r="N18" s="20" t="s">
        <v>404</v>
      </c>
      <c r="O18" s="18" t="s">
        <v>404</v>
      </c>
      <c r="P18" s="20" t="s">
        <v>404</v>
      </c>
      <c r="Q18" s="18" t="n">
        <v>466.91060412</v>
      </c>
      <c r="R18" s="20" t="n">
        <v>39.81095561</v>
      </c>
    </row>
    <row r="19" spans="1:18">
      <c r="A19" s="15" t="s">
        <v>416</v>
      </c>
      <c r="B19" s="17" t="n">
        <v>5658</v>
      </c>
      <c r="C19" s="18">
        <f>(327.0/B19*100)</f>
        <v/>
      </c>
      <c r="D19" s="19" t="n">
        <v>5331</v>
      </c>
      <c r="E19" s="18" t="n">
        <v>478.55472253</v>
      </c>
      <c r="F19" s="20" t="n">
        <v>21.7359746</v>
      </c>
      <c r="G19" s="18" t="n">
        <v>476.1420133</v>
      </c>
      <c r="H19" s="20" t="n">
        <v>4.88969194</v>
      </c>
      <c r="I19" s="18" t="n">
        <v>453.88486738</v>
      </c>
      <c r="J19" s="20" t="n">
        <v>8.730478550000001</v>
      </c>
      <c r="K19" s="18" t="s">
        <v>404</v>
      </c>
      <c r="L19" s="20" t="s">
        <v>404</v>
      </c>
      <c r="M19" s="18" t="s">
        <v>404</v>
      </c>
      <c r="N19" s="20" t="s">
        <v>404</v>
      </c>
      <c r="O19" s="18" t="s">
        <v>404</v>
      </c>
      <c r="P19" s="20" t="s">
        <v>404</v>
      </c>
      <c r="Q19" s="18" t="n">
        <v>471.74656369</v>
      </c>
      <c r="R19" s="20" t="n">
        <v>93.57807237999999</v>
      </c>
    </row>
    <row r="20" spans="1:18">
      <c r="A20" s="15" t="s">
        <v>417</v>
      </c>
      <c r="B20" s="17" t="n">
        <v>3371</v>
      </c>
      <c r="C20" s="18">
        <f>(24.0/B20*100)</f>
        <v/>
      </c>
      <c r="D20" s="19" t="n">
        <v>3347</v>
      </c>
      <c r="E20" s="18" t="n">
        <v>487.95884102</v>
      </c>
      <c r="F20" s="20" t="n">
        <v>5.18149432</v>
      </c>
      <c r="G20" s="18" t="n">
        <v>480.51305599</v>
      </c>
      <c r="H20" s="20" t="n">
        <v>2.41296499</v>
      </c>
      <c r="I20" s="18" t="n">
        <v>478.29123576</v>
      </c>
      <c r="J20" s="20" t="n">
        <v>6.07977029</v>
      </c>
      <c r="K20" s="18" t="s">
        <v>404</v>
      </c>
      <c r="L20" s="20" t="s">
        <v>404</v>
      </c>
      <c r="M20" s="18" t="s">
        <v>404</v>
      </c>
      <c r="N20" s="20" t="s">
        <v>404</v>
      </c>
      <c r="O20" s="18" t="s">
        <v>404</v>
      </c>
      <c r="P20" s="20" t="s">
        <v>404</v>
      </c>
      <c r="Q20" s="18" t="n">
        <v>486.05532443</v>
      </c>
      <c r="R20" s="20" t="n">
        <v>6.48021758</v>
      </c>
    </row>
    <row r="21" spans="1:18">
      <c r="A21" s="15" t="s">
        <v>418</v>
      </c>
      <c r="B21" s="17" t="n">
        <v>5741</v>
      </c>
      <c r="C21" s="18">
        <f>(0.0/B21*100)</f>
        <v/>
      </c>
      <c r="D21" s="19" t="n">
        <v>5741</v>
      </c>
      <c r="E21" s="18" t="n">
        <v>528.77671172</v>
      </c>
      <c r="F21" s="20" t="n">
        <v>8.462348739999999</v>
      </c>
      <c r="G21" s="18" t="n">
        <v>519.08778754</v>
      </c>
      <c r="H21" s="20" t="n">
        <v>2.87606318</v>
      </c>
      <c r="I21" s="18" t="n">
        <v>525.36086217</v>
      </c>
      <c r="J21" s="20" t="n">
        <v>7.35471333</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471.00546404</v>
      </c>
      <c r="F22" s="20" t="n">
        <v>12.50146223</v>
      </c>
      <c r="G22" s="18" t="n">
        <v>484.40562932</v>
      </c>
      <c r="H22" s="20" t="n">
        <v>5.47402945</v>
      </c>
      <c r="I22" s="18" t="n">
        <v>472.02909248</v>
      </c>
      <c r="J22" s="20" t="n">
        <v>17.32358974</v>
      </c>
      <c r="K22" s="18" t="s">
        <v>404</v>
      </c>
      <c r="L22" s="20" t="s">
        <v>404</v>
      </c>
      <c r="M22" s="18" t="s">
        <v>404</v>
      </c>
      <c r="N22" s="20" t="s">
        <v>404</v>
      </c>
      <c r="O22" s="18" t="s">
        <v>404</v>
      </c>
      <c r="P22" s="20" t="s">
        <v>404</v>
      </c>
      <c r="Q22" s="18" t="n">
        <v>452.51253945</v>
      </c>
      <c r="R22" s="20" t="n">
        <v>30.79041996</v>
      </c>
    </row>
    <row r="23" spans="1:18">
      <c r="A23" s="15" t="s">
        <v>420</v>
      </c>
      <c r="B23" s="17" t="n">
        <v>11583</v>
      </c>
      <c r="C23" s="18">
        <f>(3194.0/B23*100)</f>
        <v/>
      </c>
      <c r="D23" s="19" t="n">
        <v>8389</v>
      </c>
      <c r="E23" s="18" t="n">
        <v>483.56095921</v>
      </c>
      <c r="F23" s="20" t="n">
        <v>15.12238942</v>
      </c>
      <c r="G23" s="18" t="n">
        <v>493.41962862</v>
      </c>
      <c r="H23" s="20" t="n">
        <v>8.766677270000001</v>
      </c>
      <c r="I23" s="18" t="n">
        <v>488.53032005</v>
      </c>
      <c r="J23" s="20" t="n">
        <v>4.87422795</v>
      </c>
      <c r="K23" s="18" t="s">
        <v>404</v>
      </c>
      <c r="L23" s="20" t="s">
        <v>404</v>
      </c>
      <c r="M23" s="18" t="s">
        <v>404</v>
      </c>
      <c r="N23" s="20" t="s">
        <v>404</v>
      </c>
      <c r="O23" s="18" t="s">
        <v>404</v>
      </c>
      <c r="P23" s="20" t="s">
        <v>404</v>
      </c>
      <c r="Q23" s="18" t="n">
        <v>457.61317772</v>
      </c>
      <c r="R23" s="20" t="n">
        <v>36.63087294</v>
      </c>
    </row>
    <row r="24" spans="1:18">
      <c r="A24" s="15" t="s">
        <v>421</v>
      </c>
      <c r="B24" s="17" t="n">
        <v>6647</v>
      </c>
      <c r="C24" s="18">
        <f>(0.0/B24*100)</f>
        <v/>
      </c>
      <c r="D24" s="19" t="n">
        <v>6647</v>
      </c>
      <c r="E24" s="18" t="n">
        <v>489.58143514</v>
      </c>
      <c r="F24" s="20" t="n">
        <v>11.3834684</v>
      </c>
      <c r="G24" s="18" t="n">
        <v>517.04396161</v>
      </c>
      <c r="H24" s="20" t="n">
        <v>3.99743567</v>
      </c>
      <c r="I24" s="18" t="n">
        <v>518.53162888</v>
      </c>
      <c r="J24" s="20" t="n">
        <v>8.765959349999999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525.73070489</v>
      </c>
      <c r="F25" s="20" t="n">
        <v>11.12618345</v>
      </c>
      <c r="G25" s="18" t="n">
        <v>516.3291383</v>
      </c>
      <c r="H25" s="20" t="n">
        <v>4.49387492</v>
      </c>
      <c r="I25" s="18" t="n">
        <v>516.24623647</v>
      </c>
      <c r="J25" s="20" t="n">
        <v>8.362688869999999</v>
      </c>
      <c r="K25" s="18" t="s">
        <v>404</v>
      </c>
      <c r="L25" s="20" t="s">
        <v>404</v>
      </c>
      <c r="M25" s="18" t="s">
        <v>404</v>
      </c>
      <c r="N25" s="20" t="s">
        <v>404</v>
      </c>
      <c r="O25" s="18" t="s">
        <v>404</v>
      </c>
      <c r="P25" s="20" t="s">
        <v>404</v>
      </c>
      <c r="Q25" s="18" t="n">
        <v>443.61538333</v>
      </c>
      <c r="R25" s="20" t="n">
        <v>8.140604529999999</v>
      </c>
    </row>
    <row r="26" spans="1:18">
      <c r="A26" s="15" t="s">
        <v>423</v>
      </c>
      <c r="B26" s="17" t="n">
        <v>4869</v>
      </c>
      <c r="C26" s="18">
        <f>(11.0/B26*100)</f>
        <v/>
      </c>
      <c r="D26" s="19" t="n">
        <v>4858</v>
      </c>
      <c r="E26" s="18" t="n">
        <v>490.50853796</v>
      </c>
      <c r="F26" s="20" t="n">
        <v>7.65338001</v>
      </c>
      <c r="G26" s="18" t="n">
        <v>487.73644013</v>
      </c>
      <c r="H26" s="20" t="n">
        <v>2.14217993</v>
      </c>
      <c r="I26" s="18" t="n">
        <v>487.0948219</v>
      </c>
      <c r="J26" s="20" t="n">
        <v>6.81294075</v>
      </c>
      <c r="K26" s="18" t="s">
        <v>404</v>
      </c>
      <c r="L26" s="20" t="s">
        <v>404</v>
      </c>
      <c r="M26" s="18" t="s">
        <v>404</v>
      </c>
      <c r="N26" s="20" t="s">
        <v>404</v>
      </c>
      <c r="O26" s="18" t="s">
        <v>404</v>
      </c>
      <c r="P26" s="20" t="s">
        <v>404</v>
      </c>
      <c r="Q26" s="18" t="n">
        <v>484.03338025</v>
      </c>
      <c r="R26" s="20" t="n">
        <v>14.38816372</v>
      </c>
    </row>
    <row r="27" spans="1:18">
      <c r="A27" s="15" t="s">
        <v>424</v>
      </c>
      <c r="B27" s="17" t="n">
        <v>5299</v>
      </c>
      <c r="C27" s="18">
        <f>(0.0/B27*100)</f>
        <v/>
      </c>
      <c r="D27" s="19" t="n">
        <v>5299</v>
      </c>
      <c r="E27" s="18" t="n">
        <v>470.82510917</v>
      </c>
      <c r="F27" s="20" t="n">
        <v>2.40510213</v>
      </c>
      <c r="G27" s="18" t="n">
        <v>484.27601058</v>
      </c>
      <c r="H27" s="20" t="n">
        <v>1.91213262</v>
      </c>
      <c r="I27" s="18" t="n">
        <v>489.63274756</v>
      </c>
      <c r="J27" s="20" t="n">
        <v>4.56658424</v>
      </c>
      <c r="K27" s="18" t="s">
        <v>404</v>
      </c>
      <c r="L27" s="20" t="s">
        <v>404</v>
      </c>
      <c r="M27" s="18" t="s">
        <v>404</v>
      </c>
      <c r="N27" s="20" t="s">
        <v>404</v>
      </c>
      <c r="O27" s="18" t="s">
        <v>404</v>
      </c>
      <c r="P27" s="20" t="s">
        <v>404</v>
      </c>
      <c r="Q27" s="18" t="n">
        <v>493.30364248</v>
      </c>
      <c r="R27" s="20" t="n">
        <v>3.73026958</v>
      </c>
    </row>
    <row r="28" spans="1:18">
      <c r="A28" s="15" t="s">
        <v>425</v>
      </c>
      <c r="B28" s="17" t="n">
        <v>7568</v>
      </c>
      <c r="C28" s="18">
        <f>(0.0/B28*100)</f>
        <v/>
      </c>
      <c r="D28" s="19" t="n">
        <v>7568</v>
      </c>
      <c r="E28" s="18" t="n">
        <v>417.1385995</v>
      </c>
      <c r="F28" s="20" t="n">
        <v>7.9203994</v>
      </c>
      <c r="G28" s="18" t="n">
        <v>429.14120146</v>
      </c>
      <c r="H28" s="20" t="n">
        <v>3.81669527</v>
      </c>
      <c r="I28" s="18" t="n">
        <v>418.49722429</v>
      </c>
      <c r="J28" s="20" t="n">
        <v>5.37827884</v>
      </c>
      <c r="K28" s="18" t="s">
        <v>404</v>
      </c>
      <c r="L28" s="20" t="s">
        <v>404</v>
      </c>
      <c r="M28" s="18" t="s">
        <v>404</v>
      </c>
      <c r="N28" s="20" t="s">
        <v>404</v>
      </c>
      <c r="O28" s="18" t="s">
        <v>404</v>
      </c>
      <c r="P28" s="20" t="s">
        <v>404</v>
      </c>
      <c r="Q28" s="18" t="n">
        <v>362.81242181</v>
      </c>
      <c r="R28" s="20" t="n">
        <v>16.70309406</v>
      </c>
    </row>
    <row r="29" spans="1:18">
      <c r="A29" s="15" t="s">
        <v>426</v>
      </c>
      <c r="B29" s="17" t="n">
        <v>5385</v>
      </c>
      <c r="C29" s="18">
        <f>(1123.0/B29*100)</f>
        <v/>
      </c>
      <c r="D29" s="19" t="n">
        <v>4262</v>
      </c>
      <c r="E29" s="18" t="n">
        <v>496.21523333</v>
      </c>
      <c r="F29" s="20" t="n">
        <v>20.83227254</v>
      </c>
      <c r="G29" s="18" t="n">
        <v>501.32480837</v>
      </c>
      <c r="H29" s="20" t="n">
        <v>7.57652482</v>
      </c>
      <c r="I29" s="18" t="n">
        <v>502.28210838</v>
      </c>
      <c r="J29" s="20" t="n">
        <v>9.59896155</v>
      </c>
      <c r="K29" s="18" t="s">
        <v>404</v>
      </c>
      <c r="L29" s="20" t="s">
        <v>404</v>
      </c>
      <c r="M29" s="18" t="s">
        <v>404</v>
      </c>
      <c r="N29" s="20" t="s">
        <v>404</v>
      </c>
      <c r="O29" s="18" t="s">
        <v>404</v>
      </c>
      <c r="P29" s="20" t="s">
        <v>404</v>
      </c>
      <c r="Q29" s="18" t="n">
        <v>497.3514382</v>
      </c>
      <c r="R29" s="20" t="n">
        <v>72.91788832</v>
      </c>
    </row>
    <row r="30" spans="1:18">
      <c r="A30" s="15" t="s">
        <v>427</v>
      </c>
      <c r="B30" s="17" t="n">
        <v>4520</v>
      </c>
      <c r="C30" s="18">
        <f>(1076.0/B30*100)</f>
        <v/>
      </c>
      <c r="D30" s="19" t="n">
        <v>3444</v>
      </c>
      <c r="E30" s="18" t="n">
        <v>515.20061781</v>
      </c>
      <c r="F30" s="20" t="n">
        <v>9.13488068</v>
      </c>
      <c r="G30" s="18" t="n">
        <v>511.04499303</v>
      </c>
      <c r="H30" s="20" t="n">
        <v>3.58737813</v>
      </c>
      <c r="I30" s="18" t="n">
        <v>482.95884374</v>
      </c>
      <c r="J30" s="20" t="n">
        <v>27.41980847</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525.661972</v>
      </c>
      <c r="F31" s="20" t="n">
        <v>11.72502696</v>
      </c>
      <c r="G31" s="18" t="n">
        <v>510.90993016</v>
      </c>
      <c r="H31" s="20" t="n">
        <v>3.66855752</v>
      </c>
      <c r="I31" s="18" t="n">
        <v>514.4846023699999</v>
      </c>
      <c r="J31" s="20" t="n">
        <v>4.35582223</v>
      </c>
      <c r="K31" s="18" t="s">
        <v>404</v>
      </c>
      <c r="L31" s="20" t="s">
        <v>404</v>
      </c>
      <c r="M31" s="18" t="s">
        <v>404</v>
      </c>
      <c r="N31" s="20" t="s">
        <v>404</v>
      </c>
      <c r="O31" s="18" t="s">
        <v>404</v>
      </c>
      <c r="P31" s="20" t="s">
        <v>404</v>
      </c>
      <c r="Q31" s="18" t="n">
        <v>495.69541264</v>
      </c>
      <c r="R31" s="20" t="n">
        <v>18.29392338</v>
      </c>
    </row>
    <row r="32" spans="1:18">
      <c r="A32" s="15" t="s">
        <v>429</v>
      </c>
      <c r="B32" s="17" t="n">
        <v>4478</v>
      </c>
      <c r="C32" s="18">
        <f>(0.0/B32*100)</f>
        <v/>
      </c>
      <c r="D32" s="19" t="n">
        <v>4478</v>
      </c>
      <c r="E32" s="18" t="n">
        <v>509.10253747</v>
      </c>
      <c r="F32" s="20" t="n">
        <v>12.23456425</v>
      </c>
      <c r="G32" s="18" t="n">
        <v>503.06767795</v>
      </c>
      <c r="H32" s="20" t="n">
        <v>3.39057824</v>
      </c>
      <c r="I32" s="18" t="n">
        <v>512.23423326</v>
      </c>
      <c r="J32" s="20" t="n">
        <v>4.81395775</v>
      </c>
      <c r="K32" s="18" t="s">
        <v>404</v>
      </c>
      <c r="L32" s="20" t="s">
        <v>404</v>
      </c>
      <c r="M32" s="18" t="s">
        <v>404</v>
      </c>
      <c r="N32" s="20" t="s">
        <v>404</v>
      </c>
      <c r="O32" s="18" t="s">
        <v>404</v>
      </c>
      <c r="P32" s="20" t="s">
        <v>404</v>
      </c>
      <c r="Q32" s="18" t="n">
        <v>497.60764358</v>
      </c>
      <c r="R32" s="20" t="n">
        <v>8.972146670000001</v>
      </c>
    </row>
    <row r="33" spans="1:18">
      <c r="A33" s="15" t="s">
        <v>430</v>
      </c>
      <c r="B33" s="17" t="n">
        <v>7325</v>
      </c>
      <c r="C33" s="18">
        <f>(29.0/B33*100)</f>
        <v/>
      </c>
      <c r="D33" s="19" t="n">
        <v>7296</v>
      </c>
      <c r="E33" s="18" t="n">
        <v>494.24433926</v>
      </c>
      <c r="F33" s="20" t="n">
        <v>8.002074090000001</v>
      </c>
      <c r="G33" s="18" t="n">
        <v>499.40732366</v>
      </c>
      <c r="H33" s="20" t="n">
        <v>3.27410467</v>
      </c>
      <c r="I33" s="18" t="n">
        <v>474.90634175</v>
      </c>
      <c r="J33" s="20" t="n">
        <v>15.00757812</v>
      </c>
      <c r="K33" s="18" t="s">
        <v>404</v>
      </c>
      <c r="L33" s="20" t="s">
        <v>404</v>
      </c>
      <c r="M33" s="18" t="s">
        <v>404</v>
      </c>
      <c r="N33" s="20" t="s">
        <v>404</v>
      </c>
      <c r="O33" s="18" t="s">
        <v>404</v>
      </c>
      <c r="P33" s="20" t="s">
        <v>404</v>
      </c>
      <c r="Q33" s="18" t="n">
        <v>470.92605117</v>
      </c>
      <c r="R33" s="20" t="n">
        <v>15.13549357</v>
      </c>
    </row>
    <row r="34" spans="1:18">
      <c r="A34" s="15" t="s">
        <v>431</v>
      </c>
      <c r="B34" s="17" t="n">
        <v>6350</v>
      </c>
      <c r="C34" s="18">
        <f>(0.0/B34*100)</f>
        <v/>
      </c>
      <c r="D34" s="19" t="n">
        <v>6350</v>
      </c>
      <c r="E34" s="18" t="n">
        <v>464.87498854</v>
      </c>
      <c r="F34" s="20" t="n">
        <v>15.66500095</v>
      </c>
      <c r="G34" s="18" t="n">
        <v>454.07089123</v>
      </c>
      <c r="H34" s="20" t="n">
        <v>6.3533762</v>
      </c>
      <c r="I34" s="18" t="n">
        <v>446.85876106</v>
      </c>
      <c r="J34" s="20" t="n">
        <v>6.95723602</v>
      </c>
      <c r="K34" s="18" t="s">
        <v>404</v>
      </c>
      <c r="L34" s="20" t="s">
        <v>404</v>
      </c>
      <c r="M34" s="18" t="s">
        <v>404</v>
      </c>
      <c r="N34" s="20" t="s">
        <v>404</v>
      </c>
      <c r="O34" s="18" t="s">
        <v>404</v>
      </c>
      <c r="P34" s="20" t="s">
        <v>404</v>
      </c>
      <c r="Q34" s="18" t="n">
        <v>535.86498036</v>
      </c>
      <c r="R34" s="20" t="n">
        <v>9.13375718</v>
      </c>
    </row>
    <row r="35" spans="1:18">
      <c r="A35" s="15" t="s">
        <v>432</v>
      </c>
      <c r="B35" s="17" t="n">
        <v>6406</v>
      </c>
      <c r="C35" s="18">
        <f>(443.0/B35*100)</f>
        <v/>
      </c>
      <c r="D35" s="19" t="n">
        <v>5963</v>
      </c>
      <c r="E35" s="18" t="n">
        <v>507.88550538</v>
      </c>
      <c r="F35" s="20" t="n">
        <v>4.76356838</v>
      </c>
      <c r="G35" s="18" t="n">
        <v>500.01366558</v>
      </c>
      <c r="H35" s="20" t="n">
        <v>2.08287531</v>
      </c>
      <c r="I35" s="18" t="n">
        <v>513.39705538</v>
      </c>
      <c r="J35" s="20" t="n">
        <v>2.01863332</v>
      </c>
      <c r="K35" s="18" t="s">
        <v>404</v>
      </c>
      <c r="L35" s="20" t="s">
        <v>404</v>
      </c>
      <c r="M35" s="18" t="s">
        <v>404</v>
      </c>
      <c r="N35" s="20" t="s">
        <v>404</v>
      </c>
      <c r="O35" s="18" t="s">
        <v>404</v>
      </c>
      <c r="P35" s="20" t="s">
        <v>404</v>
      </c>
      <c r="Q35" s="18" t="n">
        <v>460.27570455</v>
      </c>
      <c r="R35" s="20" t="n">
        <v>8.324334589999999</v>
      </c>
    </row>
    <row r="36" spans="1:18">
      <c r="A36" s="15" t="s">
        <v>433</v>
      </c>
      <c r="B36" s="17" t="n">
        <v>6736</v>
      </c>
      <c r="C36" s="18">
        <f>(10.0/B36*100)</f>
        <v/>
      </c>
      <c r="D36" s="19" t="n">
        <v>6726</v>
      </c>
      <c r="E36" s="18" t="n">
        <v>492.65646085</v>
      </c>
      <c r="F36" s="20" t="n">
        <v>7.56096702</v>
      </c>
      <c r="G36" s="18" t="n">
        <v>497.20900598</v>
      </c>
      <c r="H36" s="20" t="n">
        <v>3.36567798</v>
      </c>
      <c r="I36" s="18" t="n">
        <v>494.27491124</v>
      </c>
      <c r="J36" s="20" t="n">
        <v>5.59699027</v>
      </c>
      <c r="K36" s="18" t="s">
        <v>404</v>
      </c>
      <c r="L36" s="20" t="s">
        <v>404</v>
      </c>
      <c r="M36" s="18" t="s">
        <v>404</v>
      </c>
      <c r="N36" s="20" t="s">
        <v>404</v>
      </c>
      <c r="O36" s="18" t="s">
        <v>404</v>
      </c>
      <c r="P36" s="20" t="s">
        <v>404</v>
      </c>
      <c r="Q36" s="18" t="n">
        <v>456.47750074</v>
      </c>
      <c r="R36" s="20" t="n">
        <v>8.243721150000001</v>
      </c>
    </row>
    <row r="37" spans="1:18">
      <c r="A37" s="15" t="s">
        <v>434</v>
      </c>
      <c r="B37" s="17" t="n">
        <v>5458</v>
      </c>
      <c r="C37" s="18">
        <f>(0.0/B37*100)</f>
        <v/>
      </c>
      <c r="D37" s="19" t="n">
        <v>5458</v>
      </c>
      <c r="E37" s="18" t="n">
        <v>510.92739593</v>
      </c>
      <c r="F37" s="20" t="n">
        <v>11.2482337</v>
      </c>
      <c r="G37" s="18" t="n">
        <v>497.35617032</v>
      </c>
      <c r="H37" s="20" t="n">
        <v>4.77083545</v>
      </c>
      <c r="I37" s="18" t="n">
        <v>501.23589468</v>
      </c>
      <c r="J37" s="20" t="n">
        <v>5.11558926</v>
      </c>
      <c r="K37" s="18" t="s">
        <v>404</v>
      </c>
      <c r="L37" s="20" t="s">
        <v>404</v>
      </c>
      <c r="M37" s="18" t="s">
        <v>404</v>
      </c>
      <c r="N37" s="20" t="s">
        <v>404</v>
      </c>
      <c r="O37" s="18" t="s">
        <v>404</v>
      </c>
      <c r="P37" s="20" t="s">
        <v>404</v>
      </c>
      <c r="Q37" s="18" t="n">
        <v>513.66161391</v>
      </c>
      <c r="R37" s="20" t="n">
        <v>7.43838803</v>
      </c>
    </row>
    <row r="38" spans="1:18">
      <c r="A38" s="15" t="s">
        <v>435</v>
      </c>
      <c r="B38" s="17" t="n">
        <v>5860</v>
      </c>
      <c r="C38" s="18">
        <f>(268.0/B38*100)</f>
        <v/>
      </c>
      <c r="D38" s="19" t="n">
        <v>5592</v>
      </c>
      <c r="E38" s="18" t="n">
        <v>478.90312562</v>
      </c>
      <c r="F38" s="20" t="n">
        <v>10.75353793</v>
      </c>
      <c r="G38" s="18" t="n">
        <v>484.99119068</v>
      </c>
      <c r="H38" s="20" t="n">
        <v>5.21981929</v>
      </c>
      <c r="I38" s="18" t="n">
        <v>508.49834164</v>
      </c>
      <c r="J38" s="20" t="n">
        <v>7.64425708</v>
      </c>
      <c r="K38" s="18" t="s">
        <v>404</v>
      </c>
      <c r="L38" s="20" t="s">
        <v>404</v>
      </c>
      <c r="M38" s="18" t="s">
        <v>404</v>
      </c>
      <c r="N38" s="20" t="s">
        <v>404</v>
      </c>
      <c r="O38" s="18" t="s">
        <v>404</v>
      </c>
      <c r="P38" s="20" t="s">
        <v>404</v>
      </c>
      <c r="Q38" s="18" t="n">
        <v>525.20828148</v>
      </c>
      <c r="R38" s="20" t="n">
        <v>33.2084049</v>
      </c>
    </row>
    <row r="39" spans="1:18">
      <c r="A39" s="15" t="s">
        <v>436</v>
      </c>
      <c r="B39" s="17" t="n">
        <v>5895</v>
      </c>
      <c r="C39" s="18">
        <f>(0.0/B39*100)</f>
        <v/>
      </c>
      <c r="D39" s="19" t="n">
        <v>5895</v>
      </c>
      <c r="E39" s="18" t="n">
        <v>407.40727954</v>
      </c>
      <c r="F39" s="20" t="n">
        <v>13.89918535</v>
      </c>
      <c r="G39" s="18" t="n">
        <v>436.0056351</v>
      </c>
      <c r="H39" s="20" t="n">
        <v>5.29837168</v>
      </c>
      <c r="I39" s="18" t="n">
        <v>413.13780194</v>
      </c>
      <c r="J39" s="20" t="n">
        <v>10.65571342</v>
      </c>
      <c r="K39" s="18" t="s">
        <v>404</v>
      </c>
      <c r="L39" s="20" t="s">
        <v>404</v>
      </c>
      <c r="M39" s="18" t="s">
        <v>404</v>
      </c>
      <c r="N39" s="20" t="s">
        <v>404</v>
      </c>
      <c r="O39" s="18" t="s">
        <v>404</v>
      </c>
      <c r="P39" s="20" t="s">
        <v>404</v>
      </c>
      <c r="Q39" s="18" t="n">
        <v>506.91713266</v>
      </c>
      <c r="R39" s="20" t="n">
        <v>51.52570544</v>
      </c>
    </row>
    <row r="40" spans="1:18">
      <c r="A40" s="15" t="s">
        <v>437</v>
      </c>
      <c r="B40" s="17" t="n">
        <v>14157</v>
      </c>
      <c r="C40" s="18">
        <f>(2978.0/B40*100)</f>
        <v/>
      </c>
      <c r="D40" s="19" t="n">
        <v>11179</v>
      </c>
      <c r="E40" s="18" t="n">
        <v>500.51672607</v>
      </c>
      <c r="F40" s="20" t="n">
        <v>11.7838093</v>
      </c>
      <c r="G40" s="18" t="n">
        <v>501.24667886</v>
      </c>
      <c r="H40" s="20" t="n">
        <v>3.61927351</v>
      </c>
      <c r="I40" s="18" t="n">
        <v>491.54247174</v>
      </c>
      <c r="J40" s="20" t="n">
        <v>13.35983713</v>
      </c>
      <c r="K40" s="18" t="s">
        <v>404</v>
      </c>
      <c r="L40" s="20" t="s">
        <v>404</v>
      </c>
      <c r="M40" s="18" t="s">
        <v>404</v>
      </c>
      <c r="N40" s="20" t="s">
        <v>404</v>
      </c>
      <c r="O40" s="18" t="s">
        <v>404</v>
      </c>
      <c r="P40" s="20" t="s">
        <v>404</v>
      </c>
      <c r="Q40" s="18" t="n">
        <v>489.89739431</v>
      </c>
      <c r="R40" s="20" t="n">
        <v>11.9394921</v>
      </c>
    </row>
    <row r="41" spans="1:18">
      <c r="A41" s="15" t="s">
        <v>438</v>
      </c>
      <c r="B41" s="17" t="n">
        <v>5712</v>
      </c>
      <c r="C41" s="18">
        <f>(99.0/B41*100)</f>
        <v/>
      </c>
      <c r="D41" s="19" t="n">
        <v>5613</v>
      </c>
      <c r="E41" s="18" t="n">
        <v>488.23731843</v>
      </c>
      <c r="F41" s="20" t="n">
        <v>9.50564322</v>
      </c>
      <c r="G41" s="18" t="n">
        <v>497.82124102</v>
      </c>
      <c r="H41" s="20" t="n">
        <v>4.47491802</v>
      </c>
      <c r="I41" s="18" t="n">
        <v>506.04290223</v>
      </c>
      <c r="J41" s="20" t="n">
        <v>8.15515027</v>
      </c>
      <c r="K41" s="18" t="s">
        <v>404</v>
      </c>
      <c r="L41" s="20" t="s">
        <v>404</v>
      </c>
      <c r="M41" s="18" t="s">
        <v>404</v>
      </c>
      <c r="N41" s="20" t="s">
        <v>404</v>
      </c>
      <c r="O41" s="18" t="s">
        <v>404</v>
      </c>
      <c r="P41" s="20" t="s">
        <v>404</v>
      </c>
      <c r="Q41" s="18" t="n">
        <v>475.38121121</v>
      </c>
      <c r="R41" s="20" t="n">
        <v>15.35594928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401.73966599</v>
      </c>
      <c r="F44" s="20" t="n">
        <v>13.61347834</v>
      </c>
      <c r="G44" s="18" t="n">
        <v>410.35798552</v>
      </c>
      <c r="H44" s="20" t="n">
        <v>4.55624445</v>
      </c>
      <c r="I44" s="18" t="n">
        <v>406.1471088</v>
      </c>
      <c r="J44" s="20" t="n">
        <v>19.13596766</v>
      </c>
      <c r="K44" s="18" t="s">
        <v>404</v>
      </c>
      <c r="L44" s="20" t="s">
        <v>404</v>
      </c>
      <c r="M44" s="18" t="s">
        <v>404</v>
      </c>
      <c r="N44" s="20" t="s">
        <v>404</v>
      </c>
      <c r="O44" s="18" t="s">
        <v>404</v>
      </c>
      <c r="P44" s="20" t="s">
        <v>404</v>
      </c>
      <c r="Q44" s="18" t="n">
        <v>386.69689084</v>
      </c>
      <c r="R44" s="20" t="n">
        <v>9.696029879999999</v>
      </c>
    </row>
    <row r="45" spans="1:18">
      <c r="A45" s="15" t="s">
        <v>442</v>
      </c>
      <c r="B45" s="17" t="n">
        <v>5519</v>
      </c>
      <c r="C45" s="18">
        <f>(0.0/B45*100)</f>
        <v/>
      </c>
      <c r="D45" s="19" t="n">
        <v>5519</v>
      </c>
      <c r="E45" s="18" t="n">
        <v>340.54671481</v>
      </c>
      <c r="F45" s="20" t="n">
        <v>7.48139057</v>
      </c>
      <c r="G45" s="18" t="n">
        <v>361.27438371</v>
      </c>
      <c r="H45" s="20" t="n">
        <v>5.87889805</v>
      </c>
      <c r="I45" s="18" t="n">
        <v>344.99293465</v>
      </c>
      <c r="J45" s="20" t="n">
        <v>4.69892936</v>
      </c>
      <c r="K45" s="18" t="s">
        <v>404</v>
      </c>
      <c r="L45" s="20" t="s">
        <v>404</v>
      </c>
      <c r="M45" s="18" t="s">
        <v>404</v>
      </c>
      <c r="N45" s="20" t="s">
        <v>404</v>
      </c>
      <c r="O45" s="18" t="s">
        <v>404</v>
      </c>
      <c r="P45" s="20" t="s">
        <v>404</v>
      </c>
      <c r="Q45" s="18" t="n">
        <v>333.70881642</v>
      </c>
      <c r="R45" s="20" t="n">
        <v>16.56014571</v>
      </c>
    </row>
    <row r="46" spans="1:18">
      <c r="A46" s="15" t="s">
        <v>443</v>
      </c>
      <c r="B46" s="17" t="n">
        <v>23141</v>
      </c>
      <c r="C46" s="18">
        <f>(4196.0/B46*100)</f>
        <v/>
      </c>
      <c r="D46" s="19" t="n">
        <v>18945</v>
      </c>
      <c r="E46" s="18" t="n">
        <v>411.79860864</v>
      </c>
      <c r="F46" s="20" t="n">
        <v>7.54888325</v>
      </c>
      <c r="G46" s="18" t="n">
        <v>407.72717629</v>
      </c>
      <c r="H46" s="20" t="n">
        <v>3.95532451</v>
      </c>
      <c r="I46" s="18" t="n">
        <v>418.59690928</v>
      </c>
      <c r="J46" s="20" t="n">
        <v>8.35275388</v>
      </c>
      <c r="K46" s="18" t="s">
        <v>404</v>
      </c>
      <c r="L46" s="20" t="s">
        <v>404</v>
      </c>
      <c r="M46" s="18" t="s">
        <v>404</v>
      </c>
      <c r="N46" s="20" t="s">
        <v>404</v>
      </c>
      <c r="O46" s="18" t="s">
        <v>404</v>
      </c>
      <c r="P46" s="20" t="s">
        <v>404</v>
      </c>
      <c r="Q46" s="18" t="n">
        <v>387.55369488</v>
      </c>
      <c r="R46" s="20" t="n">
        <v>34.18406708</v>
      </c>
    </row>
    <row r="47" spans="1:18">
      <c r="A47" s="15" t="s">
        <v>444</v>
      </c>
      <c r="B47" s="17" t="n">
        <v>5928</v>
      </c>
      <c r="C47" s="18">
        <f>(0.0/B47*100)</f>
        <v/>
      </c>
      <c r="D47" s="19" t="n">
        <v>5928</v>
      </c>
      <c r="E47" s="18" t="n">
        <v>383.89556807</v>
      </c>
      <c r="F47" s="20" t="n">
        <v>24.90574042</v>
      </c>
      <c r="G47" s="18" t="n">
        <v>431.81538694</v>
      </c>
      <c r="H47" s="20" t="n">
        <v>5.53315739</v>
      </c>
      <c r="I47" s="18" t="n">
        <v>479.36581386</v>
      </c>
      <c r="J47" s="20" t="n">
        <v>17.27533693</v>
      </c>
      <c r="K47" s="18" t="s">
        <v>404</v>
      </c>
      <c r="L47" s="20" t="s">
        <v>404</v>
      </c>
      <c r="M47" s="18" t="s">
        <v>404</v>
      </c>
      <c r="N47" s="20" t="s">
        <v>404</v>
      </c>
      <c r="O47" s="18" t="s">
        <v>404</v>
      </c>
      <c r="P47" s="20" t="s">
        <v>404</v>
      </c>
      <c r="Q47" s="18" t="n">
        <v>526.98914326</v>
      </c>
      <c r="R47" s="20" t="n">
        <v>9.42123438</v>
      </c>
    </row>
    <row r="48" spans="1:18">
      <c r="A48" s="15" t="s">
        <v>445</v>
      </c>
      <c r="B48" s="17" t="n">
        <v>9841</v>
      </c>
      <c r="C48" s="18">
        <f>(40.0/B48*100)</f>
        <v/>
      </c>
      <c r="D48" s="19" t="n">
        <v>9801</v>
      </c>
      <c r="E48" s="18" t="n">
        <v>501.40492223</v>
      </c>
      <c r="F48" s="20" t="n">
        <v>18.59658261</v>
      </c>
      <c r="G48" s="18" t="n">
        <v>504.22022406</v>
      </c>
      <c r="H48" s="20" t="n">
        <v>7.22955401</v>
      </c>
      <c r="I48" s="18" t="n">
        <v>456.17652161</v>
      </c>
      <c r="J48" s="20" t="n">
        <v>11.24662332</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410.20420866</v>
      </c>
      <c r="F49" s="20" t="n">
        <v>9.454339020000001</v>
      </c>
      <c r="G49" s="18" t="n">
        <v>417.94491502</v>
      </c>
      <c r="H49" s="20" t="n">
        <v>5.31551869</v>
      </c>
      <c r="I49" s="18" t="n">
        <v>435.85365582</v>
      </c>
      <c r="J49" s="20" t="n">
        <v>5.21648841</v>
      </c>
      <c r="K49" s="18" t="s">
        <v>404</v>
      </c>
      <c r="L49" s="20" t="s">
        <v>404</v>
      </c>
      <c r="M49" s="18" t="s">
        <v>404</v>
      </c>
      <c r="N49" s="20" t="s">
        <v>404</v>
      </c>
      <c r="O49" s="18" t="s">
        <v>404</v>
      </c>
      <c r="P49" s="20" t="s">
        <v>404</v>
      </c>
      <c r="Q49" s="18" t="n">
        <v>388.29768963</v>
      </c>
      <c r="R49" s="20" t="n">
        <v>29.53241325</v>
      </c>
    </row>
    <row r="50" spans="1:18">
      <c r="A50" s="15" t="s">
        <v>447</v>
      </c>
      <c r="B50" s="17" t="n">
        <v>11795</v>
      </c>
      <c r="C50" s="18">
        <f>(1031.0/B50*100)</f>
        <v/>
      </c>
      <c r="D50" s="19" t="n">
        <v>10764</v>
      </c>
      <c r="E50" s="18" t="n">
        <v>431.33117114</v>
      </c>
      <c r="F50" s="20" t="n">
        <v>7.51824856</v>
      </c>
      <c r="G50" s="18" t="n">
        <v>428.02356202</v>
      </c>
      <c r="H50" s="20" t="n">
        <v>4.02035919</v>
      </c>
      <c r="I50" s="18" t="n">
        <v>423.40764193</v>
      </c>
      <c r="J50" s="20" t="n">
        <v>10.98546771</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423.20633958</v>
      </c>
      <c r="F51" s="20" t="n">
        <v>10.00314572</v>
      </c>
      <c r="G51" s="18" t="n">
        <v>426.67859898</v>
      </c>
      <c r="H51" s="20" t="n">
        <v>5.39036762</v>
      </c>
      <c r="I51" s="18" t="n">
        <v>429.90261428</v>
      </c>
      <c r="J51" s="20" t="n">
        <v>4.61875056</v>
      </c>
      <c r="K51" s="18" t="s">
        <v>404</v>
      </c>
      <c r="L51" s="20" t="s">
        <v>404</v>
      </c>
      <c r="M51" s="18" t="s">
        <v>404</v>
      </c>
      <c r="N51" s="20" t="s">
        <v>404</v>
      </c>
      <c r="O51" s="18" t="s">
        <v>404</v>
      </c>
      <c r="P51" s="20" t="s">
        <v>404</v>
      </c>
      <c r="Q51" s="18" t="n">
        <v>438.95840326</v>
      </c>
      <c r="R51" s="20" t="n">
        <v>30.03661788</v>
      </c>
    </row>
    <row r="52" spans="1:18">
      <c r="A52" s="15" t="s">
        <v>449</v>
      </c>
      <c r="B52" s="17" t="n">
        <v>5809</v>
      </c>
      <c r="C52" s="18">
        <f>(0.0/B52*100)</f>
        <v/>
      </c>
      <c r="D52" s="19" t="n">
        <v>5809</v>
      </c>
      <c r="E52" s="18" t="n">
        <v>482.95583758</v>
      </c>
      <c r="F52" s="20" t="n">
        <v>9.11056103</v>
      </c>
      <c r="G52" s="18" t="n">
        <v>487.6963439</v>
      </c>
      <c r="H52" s="20" t="n">
        <v>4.26924685</v>
      </c>
      <c r="I52" s="18" t="n">
        <v>491.95278774</v>
      </c>
      <c r="J52" s="20" t="n">
        <v>14.54425383</v>
      </c>
      <c r="K52" s="18" t="s">
        <v>404</v>
      </c>
      <c r="L52" s="20" t="s">
        <v>404</v>
      </c>
      <c r="M52" s="18" t="s">
        <v>404</v>
      </c>
      <c r="N52" s="20" t="s">
        <v>404</v>
      </c>
      <c r="O52" s="18" t="s">
        <v>404</v>
      </c>
      <c r="P52" s="20" t="s">
        <v>404</v>
      </c>
      <c r="Q52" s="18" t="n">
        <v>454.98721779</v>
      </c>
      <c r="R52" s="20" t="n">
        <v>6.73346106</v>
      </c>
    </row>
    <row r="53" spans="1:18">
      <c r="A53" s="15" t="s">
        <v>450</v>
      </c>
      <c r="B53" s="17" t="n">
        <v>5571</v>
      </c>
      <c r="C53" s="18">
        <f>(0.0/B53*100)</f>
        <v/>
      </c>
      <c r="D53" s="19" t="n">
        <v>5571</v>
      </c>
      <c r="E53" s="18" t="n">
        <v>409.49908889</v>
      </c>
      <c r="F53" s="20" t="n">
        <v>3.04103316</v>
      </c>
      <c r="G53" s="18" t="n">
        <v>441.96269695</v>
      </c>
      <c r="H53" s="20" t="n">
        <v>2.17973594</v>
      </c>
      <c r="I53" s="18" t="n">
        <v>459.68111485</v>
      </c>
      <c r="J53" s="20" t="n">
        <v>2.81515513</v>
      </c>
      <c r="K53" s="18" t="s">
        <v>404</v>
      </c>
      <c r="L53" s="20" t="s">
        <v>404</v>
      </c>
      <c r="M53" s="18" t="s">
        <v>404</v>
      </c>
      <c r="N53" s="20" t="s">
        <v>404</v>
      </c>
      <c r="O53" s="18" t="s">
        <v>404</v>
      </c>
      <c r="P53" s="20" t="s">
        <v>404</v>
      </c>
      <c r="Q53" s="18" t="n">
        <v>478.04843338</v>
      </c>
      <c r="R53" s="20" t="n">
        <v>13.24905549</v>
      </c>
    </row>
    <row r="54" spans="1:18">
      <c r="A54" s="15" t="s">
        <v>451</v>
      </c>
      <c r="B54" s="17" t="n">
        <v>4740</v>
      </c>
      <c r="C54" s="18">
        <f>(199.0/B54*100)</f>
        <v/>
      </c>
      <c r="D54" s="19" t="n">
        <v>4541</v>
      </c>
      <c r="E54" s="18" t="n">
        <v>344.05995888</v>
      </c>
      <c r="F54" s="20" t="n">
        <v>10.99898767</v>
      </c>
      <c r="G54" s="18" t="n">
        <v>360.74034534</v>
      </c>
      <c r="H54" s="20" t="n">
        <v>4.9493959</v>
      </c>
      <c r="I54" s="18" t="n">
        <v>359.4726225</v>
      </c>
      <c r="J54" s="20" t="n">
        <v>8.145908759999999</v>
      </c>
      <c r="K54" s="18" t="s">
        <v>404</v>
      </c>
      <c r="L54" s="20" t="s">
        <v>404</v>
      </c>
      <c r="M54" s="18" t="s">
        <v>404</v>
      </c>
      <c r="N54" s="20" t="s">
        <v>404</v>
      </c>
      <c r="O54" s="18" t="s">
        <v>404</v>
      </c>
      <c r="P54" s="20" t="s">
        <v>404</v>
      </c>
      <c r="Q54" s="18" t="n">
        <v>322.26213576</v>
      </c>
      <c r="R54" s="20" t="n">
        <v>7.61434376</v>
      </c>
    </row>
    <row r="55" spans="1:18">
      <c r="A55" s="15" t="s">
        <v>452</v>
      </c>
      <c r="B55" s="17" t="n">
        <v>5316</v>
      </c>
      <c r="C55" s="18">
        <f>(43.0/B55*100)</f>
        <v/>
      </c>
      <c r="D55" s="19" t="n">
        <v>5273</v>
      </c>
      <c r="E55" s="18" t="n">
        <v>385.383375</v>
      </c>
      <c r="F55" s="20" t="n">
        <v>11.96115359</v>
      </c>
      <c r="G55" s="18" t="n">
        <v>398.74449716</v>
      </c>
      <c r="H55" s="20" t="n">
        <v>6.07492567</v>
      </c>
      <c r="I55" s="18" t="n">
        <v>407.2717115</v>
      </c>
      <c r="J55" s="20" t="n">
        <v>6.28640759</v>
      </c>
      <c r="K55" s="18" t="s">
        <v>404</v>
      </c>
      <c r="L55" s="20" t="s">
        <v>404</v>
      </c>
      <c r="M55" s="18" t="s">
        <v>404</v>
      </c>
      <c r="N55" s="20" t="s">
        <v>404</v>
      </c>
      <c r="O55" s="18" t="s">
        <v>404</v>
      </c>
      <c r="P55" s="20" t="s">
        <v>404</v>
      </c>
      <c r="Q55" s="18" t="n">
        <v>405.36241734</v>
      </c>
      <c r="R55" s="20" t="n">
        <v>7.1513492</v>
      </c>
    </row>
    <row r="56" spans="1:18">
      <c r="A56" s="15" t="s">
        <v>453</v>
      </c>
      <c r="B56" s="17" t="n">
        <v>5359</v>
      </c>
      <c r="C56" s="18">
        <f>(0.0/B56*100)</f>
        <v/>
      </c>
      <c r="D56" s="19" t="n">
        <v>5359</v>
      </c>
      <c r="E56" s="18" t="n">
        <v>503.55818784</v>
      </c>
      <c r="F56" s="20" t="n">
        <v>6.9831784</v>
      </c>
      <c r="G56" s="18" t="n">
        <v>531.20201095</v>
      </c>
      <c r="H56" s="20" t="n">
        <v>3.80955678</v>
      </c>
      <c r="I56" s="18" t="n">
        <v>550.01330265</v>
      </c>
      <c r="J56" s="20" t="n">
        <v>12.23212483</v>
      </c>
      <c r="K56" s="18" t="s">
        <v>404</v>
      </c>
      <c r="L56" s="20" t="s">
        <v>404</v>
      </c>
      <c r="M56" s="18" t="s">
        <v>404</v>
      </c>
      <c r="N56" s="20" t="s">
        <v>404</v>
      </c>
      <c r="O56" s="18" t="s">
        <v>404</v>
      </c>
      <c r="P56" s="20" t="s">
        <v>404</v>
      </c>
      <c r="Q56" s="18" t="n">
        <v>472.14921053</v>
      </c>
      <c r="R56" s="20" t="n">
        <v>9.09414327</v>
      </c>
    </row>
    <row r="57" spans="1:18">
      <c r="A57" s="15" t="s">
        <v>454</v>
      </c>
      <c r="B57" s="17" t="n">
        <v>6513</v>
      </c>
      <c r="C57" s="18">
        <f>(0.0/B57*100)</f>
        <v/>
      </c>
      <c r="D57" s="19" t="n">
        <v>6513</v>
      </c>
      <c r="E57" s="18" t="n">
        <v>400.81356079</v>
      </c>
      <c r="F57" s="20" t="n">
        <v>7.03320626</v>
      </c>
      <c r="G57" s="18" t="n">
        <v>397.42649249</v>
      </c>
      <c r="H57" s="20" t="n">
        <v>3.81973624</v>
      </c>
      <c r="I57" s="18" t="n">
        <v>383.79144988</v>
      </c>
      <c r="J57" s="20" t="n">
        <v>9.137711749999999</v>
      </c>
      <c r="K57" s="18" t="s">
        <v>404</v>
      </c>
      <c r="L57" s="20" t="s">
        <v>404</v>
      </c>
      <c r="M57" s="18" t="s">
        <v>404</v>
      </c>
      <c r="N57" s="20" t="s">
        <v>404</v>
      </c>
      <c r="O57" s="18" t="n">
        <v>391.2710625</v>
      </c>
      <c r="P57" s="20" t="n">
        <v>10.46045589</v>
      </c>
      <c r="Q57" s="18" t="n">
        <v>429.16151162</v>
      </c>
      <c r="R57" s="20" t="n">
        <v>11.64107049</v>
      </c>
    </row>
    <row r="58" spans="1:18">
      <c r="A58" s="15" t="s">
        <v>455</v>
      </c>
      <c r="B58" s="17" t="n">
        <v>7267</v>
      </c>
      <c r="C58" s="18">
        <f>(0.0/B58*100)</f>
        <v/>
      </c>
      <c r="D58" s="19" t="n">
        <v>7267</v>
      </c>
      <c r="E58" s="18" t="n">
        <v>409.20040432</v>
      </c>
      <c r="F58" s="20" t="n">
        <v>7.21341856</v>
      </c>
      <c r="G58" s="18" t="n">
        <v>407.5109203</v>
      </c>
      <c r="H58" s="20" t="n">
        <v>5.68702416</v>
      </c>
      <c r="I58" s="18" t="n">
        <v>405.83149982</v>
      </c>
      <c r="J58" s="20" t="n">
        <v>8.21511737</v>
      </c>
      <c r="K58" s="18" t="s">
        <v>404</v>
      </c>
      <c r="L58" s="20" t="s">
        <v>404</v>
      </c>
      <c r="M58" s="18" t="s">
        <v>404</v>
      </c>
      <c r="N58" s="20" t="s">
        <v>404</v>
      </c>
      <c r="O58" s="18" t="s">
        <v>404</v>
      </c>
      <c r="P58" s="20" t="s">
        <v>404</v>
      </c>
      <c r="Q58" s="18" t="n">
        <v>412.44677975</v>
      </c>
      <c r="R58" s="20" t="n">
        <v>12.9460993</v>
      </c>
    </row>
    <row r="59" spans="1:18">
      <c r="A59" s="15" t="s">
        <v>456</v>
      </c>
      <c r="B59" s="17" t="n">
        <v>4826</v>
      </c>
      <c r="C59" s="18">
        <f>(0.0/B59*100)</f>
        <v/>
      </c>
      <c r="D59" s="19" t="n">
        <v>4826</v>
      </c>
      <c r="E59" s="18" t="n">
        <v>352.10737598</v>
      </c>
      <c r="F59" s="20" t="n">
        <v>3.35478883</v>
      </c>
      <c r="G59" s="18" t="n">
        <v>341.68031908</v>
      </c>
      <c r="H59" s="20" t="n">
        <v>2.25829762</v>
      </c>
      <c r="I59" s="18" t="n">
        <v>353.50844376</v>
      </c>
      <c r="J59" s="20" t="n">
        <v>3.93470947</v>
      </c>
      <c r="K59" s="18" t="s">
        <v>404</v>
      </c>
      <c r="L59" s="20" t="s">
        <v>404</v>
      </c>
      <c r="M59" s="18" t="s">
        <v>404</v>
      </c>
      <c r="N59" s="20" t="s">
        <v>404</v>
      </c>
      <c r="O59" s="18" t="s">
        <v>404</v>
      </c>
      <c r="P59" s="20" t="s">
        <v>404</v>
      </c>
      <c r="Q59" s="18" t="n">
        <v>350.79707795</v>
      </c>
      <c r="R59" s="20" t="n">
        <v>4.77136026</v>
      </c>
    </row>
    <row r="60" spans="1:18">
      <c r="A60" s="15" t="s">
        <v>457</v>
      </c>
      <c r="B60" s="17" t="n">
        <v>4546</v>
      </c>
      <c r="C60" s="18">
        <f>(0.0/B60*100)</f>
        <v/>
      </c>
      <c r="D60" s="19" t="n">
        <v>4546</v>
      </c>
      <c r="E60" s="18" t="n">
        <v>352.47719645</v>
      </c>
      <c r="F60" s="20" t="n">
        <v>14.25826418</v>
      </c>
      <c r="G60" s="18" t="n">
        <v>346.65795441</v>
      </c>
      <c r="H60" s="20" t="n">
        <v>12.06349278</v>
      </c>
      <c r="I60" s="18" t="n">
        <v>345.21312862</v>
      </c>
      <c r="J60" s="20" t="n">
        <v>8.709003190000001</v>
      </c>
      <c r="K60" s="18" t="s">
        <v>404</v>
      </c>
      <c r="L60" s="20" t="s">
        <v>404</v>
      </c>
      <c r="M60" s="18" t="s">
        <v>404</v>
      </c>
      <c r="N60" s="20" t="s">
        <v>404</v>
      </c>
      <c r="O60" s="18" t="s">
        <v>404</v>
      </c>
      <c r="P60" s="20" t="s">
        <v>404</v>
      </c>
      <c r="Q60" s="18" t="n">
        <v>344.41362925</v>
      </c>
      <c r="R60" s="20" t="n">
        <v>10.88320788</v>
      </c>
    </row>
    <row r="61" spans="1:18">
      <c r="A61" s="15" t="s">
        <v>458</v>
      </c>
      <c r="B61" s="17" t="n">
        <v>6525</v>
      </c>
      <c r="C61" s="18">
        <f>(0.0/B61*100)</f>
        <v/>
      </c>
      <c r="D61" s="19" t="n">
        <v>6525</v>
      </c>
      <c r="E61" s="18" t="n">
        <v>478.22665148</v>
      </c>
      <c r="F61" s="20" t="n">
        <v>9.05799227</v>
      </c>
      <c r="G61" s="18" t="n">
        <v>469.65475416</v>
      </c>
      <c r="H61" s="20" t="n">
        <v>3.34476938</v>
      </c>
      <c r="I61" s="18" t="n">
        <v>479.01640886</v>
      </c>
      <c r="J61" s="20" t="n">
        <v>9.524611159999999</v>
      </c>
      <c r="K61" s="18" t="s">
        <v>404</v>
      </c>
      <c r="L61" s="20" t="s">
        <v>404</v>
      </c>
      <c r="M61" s="18" t="s">
        <v>404</v>
      </c>
      <c r="N61" s="20" t="s">
        <v>404</v>
      </c>
      <c r="O61" s="18" t="s">
        <v>404</v>
      </c>
      <c r="P61" s="20" t="s">
        <v>404</v>
      </c>
      <c r="Q61" s="18" t="n">
        <v>479.02867049</v>
      </c>
      <c r="R61" s="20" t="n">
        <v>12.44964056</v>
      </c>
    </row>
    <row r="62" spans="1:18">
      <c r="A62" s="15" t="s">
        <v>459</v>
      </c>
      <c r="B62" s="17" t="n">
        <v>4476</v>
      </c>
      <c r="C62" s="18">
        <f>(0.0/B62*100)</f>
        <v/>
      </c>
      <c r="D62" s="19" t="n">
        <v>4476</v>
      </c>
      <c r="E62" s="18" t="n">
        <v>497.6790414</v>
      </c>
      <c r="F62" s="20" t="n">
        <v>3.38659803</v>
      </c>
      <c r="G62" s="18" t="n">
        <v>508.97482449</v>
      </c>
      <c r="H62" s="20" t="n">
        <v>1.79348438</v>
      </c>
      <c r="I62" s="18" t="n">
        <v>511.26155903</v>
      </c>
      <c r="J62" s="20" t="n">
        <v>2.08216796</v>
      </c>
      <c r="K62" s="18" t="s">
        <v>404</v>
      </c>
      <c r="L62" s="20" t="s">
        <v>404</v>
      </c>
      <c r="M62" s="18" t="s">
        <v>404</v>
      </c>
      <c r="N62" s="20" t="s">
        <v>404</v>
      </c>
      <c r="O62" s="18" t="s">
        <v>404</v>
      </c>
      <c r="P62" s="20" t="s">
        <v>404</v>
      </c>
      <c r="Q62" s="18" t="n">
        <v>537.0260089</v>
      </c>
      <c r="R62" s="20" t="n">
        <v>7.62302381</v>
      </c>
    </row>
    <row r="63" spans="1:18">
      <c r="A63" s="15" t="s">
        <v>460</v>
      </c>
      <c r="B63" s="17" t="n">
        <v>5324</v>
      </c>
      <c r="C63" s="18">
        <f>(0.0/B63*100)</f>
        <v/>
      </c>
      <c r="D63" s="19" t="n">
        <v>5324</v>
      </c>
      <c r="E63" s="18" t="n">
        <v>342.96337221</v>
      </c>
      <c r="F63" s="20" t="n">
        <v>3.74489042</v>
      </c>
      <c r="G63" s="18" t="n">
        <v>355.24344088</v>
      </c>
      <c r="H63" s="20" t="n">
        <v>1.59619338</v>
      </c>
      <c r="I63" s="18" t="n">
        <v>363.7160296</v>
      </c>
      <c r="J63" s="20" t="n">
        <v>15.85232819</v>
      </c>
      <c r="K63" s="18" t="s">
        <v>404</v>
      </c>
      <c r="L63" s="20" t="s">
        <v>404</v>
      </c>
      <c r="M63" s="18" t="s">
        <v>404</v>
      </c>
      <c r="N63" s="20" t="s">
        <v>404</v>
      </c>
      <c r="O63" s="18" t="s">
        <v>404</v>
      </c>
      <c r="P63" s="20" t="s">
        <v>404</v>
      </c>
      <c r="Q63" s="18" t="n">
        <v>346.99882421</v>
      </c>
      <c r="R63" s="20" t="n">
        <v>4.77082511</v>
      </c>
    </row>
    <row r="64" spans="1:18">
      <c r="A64" s="15" t="s">
        <v>461</v>
      </c>
      <c r="B64" s="17" t="n">
        <v>3634</v>
      </c>
      <c r="C64" s="18">
        <f>(27.0/B64*100)</f>
        <v/>
      </c>
      <c r="D64" s="19" t="n">
        <v>3607</v>
      </c>
      <c r="E64" s="18" t="n">
        <v>428.51648597</v>
      </c>
      <c r="F64" s="20" t="n">
        <v>6.84641023</v>
      </c>
      <c r="G64" s="18" t="n">
        <v>448.35464263</v>
      </c>
      <c r="H64" s="20" t="n">
        <v>2.35931325</v>
      </c>
      <c r="I64" s="18" t="n">
        <v>432.18261075</v>
      </c>
      <c r="J64" s="20" t="n">
        <v>6.21063414</v>
      </c>
      <c r="K64" s="18" t="s">
        <v>404</v>
      </c>
      <c r="L64" s="20" t="s">
        <v>404</v>
      </c>
      <c r="M64" s="18" t="n">
        <v>481.51559366</v>
      </c>
      <c r="N64" s="20" t="n">
        <v>25.36878196</v>
      </c>
      <c r="O64" s="18" t="s">
        <v>404</v>
      </c>
      <c r="P64" s="20" t="s">
        <v>404</v>
      </c>
      <c r="Q64" s="18" t="n">
        <v>451.83751471</v>
      </c>
      <c r="R64" s="20" t="n">
        <v>3.11775857</v>
      </c>
    </row>
    <row r="65" spans="1:18">
      <c r="A65" s="15" t="s">
        <v>462</v>
      </c>
      <c r="B65" s="17" t="n">
        <v>5325</v>
      </c>
      <c r="C65" s="18">
        <f>(0.0/B65*100)</f>
        <v/>
      </c>
      <c r="D65" s="19" t="n">
        <v>5325</v>
      </c>
      <c r="E65" s="18" t="n">
        <v>404.07971569</v>
      </c>
      <c r="F65" s="20" t="n">
        <v>6.8289892</v>
      </c>
      <c r="G65" s="18" t="n">
        <v>418.87552239</v>
      </c>
      <c r="H65" s="20" t="n">
        <v>3.18427206</v>
      </c>
      <c r="I65" s="18" t="n">
        <v>401.49866966</v>
      </c>
      <c r="J65" s="20" t="n">
        <v>12.10502242</v>
      </c>
      <c r="K65" s="18" t="s">
        <v>404</v>
      </c>
      <c r="L65" s="20" t="s">
        <v>404</v>
      </c>
      <c r="M65" s="18" t="s">
        <v>404</v>
      </c>
      <c r="N65" s="20" t="s">
        <v>404</v>
      </c>
      <c r="O65" s="18" t="s">
        <v>404</v>
      </c>
      <c r="P65" s="20" t="s">
        <v>404</v>
      </c>
      <c r="Q65" s="18" t="n">
        <v>428.13354833</v>
      </c>
      <c r="R65" s="20" t="n">
        <v>18.77211375</v>
      </c>
    </row>
    <row r="66" spans="1:18">
      <c r="A66" s="15" t="s">
        <v>463</v>
      </c>
      <c r="B66" s="17" t="n">
        <v>5665</v>
      </c>
      <c r="C66" s="18">
        <f>(0.0/B66*100)</f>
        <v/>
      </c>
      <c r="D66" s="19" t="n">
        <v>5665</v>
      </c>
      <c r="E66" s="18" t="n">
        <v>441.85082972</v>
      </c>
      <c r="F66" s="20" t="n">
        <v>2.92524967</v>
      </c>
      <c r="G66" s="18" t="n">
        <v>422.21932033</v>
      </c>
      <c r="H66" s="20" t="n">
        <v>1.58938225</v>
      </c>
      <c r="I66" s="18" t="n">
        <v>414.36386513</v>
      </c>
      <c r="J66" s="20" t="n">
        <v>20.07515518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391.99027986</v>
      </c>
      <c r="F67" s="20" t="n">
        <v>6.21585961</v>
      </c>
      <c r="G67" s="18" t="n">
        <v>398.91471639</v>
      </c>
      <c r="H67" s="20" t="n">
        <v>4.9083058</v>
      </c>
      <c r="I67" s="18" t="n">
        <v>398.99839871</v>
      </c>
      <c r="J67" s="20" t="n">
        <v>6.7985346</v>
      </c>
      <c r="K67" s="18" t="s">
        <v>404</v>
      </c>
      <c r="L67" s="20" t="s">
        <v>404</v>
      </c>
      <c r="M67" s="18" t="s">
        <v>404</v>
      </c>
      <c r="N67" s="20" t="s">
        <v>404</v>
      </c>
      <c r="O67" s="18" t="s">
        <v>404</v>
      </c>
      <c r="P67" s="20" t="s">
        <v>404</v>
      </c>
      <c r="Q67" s="18" t="n">
        <v>396.38663444</v>
      </c>
      <c r="R67" s="20" t="n">
        <v>22.11059853</v>
      </c>
    </row>
    <row r="68" spans="1:18">
      <c r="A68" s="15" t="s">
        <v>465</v>
      </c>
      <c r="B68" s="17" t="n">
        <v>12083</v>
      </c>
      <c r="C68" s="18">
        <f>(0.0/B68*100)</f>
        <v/>
      </c>
      <c r="D68" s="19" t="n">
        <v>12083</v>
      </c>
      <c r="E68" s="18" t="n">
        <v>376.51221288</v>
      </c>
      <c r="F68" s="20" t="n">
        <v>2.55679607</v>
      </c>
      <c r="G68" s="18" t="n">
        <v>412.33788757</v>
      </c>
      <c r="H68" s="20" t="n">
        <v>1.09234215</v>
      </c>
      <c r="I68" s="18" t="n">
        <v>385.42286217</v>
      </c>
      <c r="J68" s="20" t="n">
        <v>5.30272803</v>
      </c>
      <c r="K68" s="18" t="s">
        <v>404</v>
      </c>
      <c r="L68" s="20" t="s">
        <v>404</v>
      </c>
      <c r="M68" s="18" t="s">
        <v>404</v>
      </c>
      <c r="N68" s="20" t="s">
        <v>404</v>
      </c>
      <c r="O68" s="18" t="s">
        <v>404</v>
      </c>
      <c r="P68" s="20" t="s">
        <v>404</v>
      </c>
      <c r="Q68" s="18" t="n">
        <v>371.05479789</v>
      </c>
      <c r="R68" s="20" t="n">
        <v>17.99683953</v>
      </c>
    </row>
    <row r="69" spans="1:18">
      <c r="A69" s="15" t="s">
        <v>466</v>
      </c>
      <c r="B69" s="17" t="n">
        <v>4876</v>
      </c>
      <c r="C69" s="18">
        <f>(0.0/B69*100)</f>
        <v/>
      </c>
      <c r="D69" s="19" t="n">
        <v>4876</v>
      </c>
      <c r="E69" s="18" t="n">
        <v>423.52154057</v>
      </c>
      <c r="F69" s="20" t="n">
        <v>9.712909700000001</v>
      </c>
      <c r="G69" s="18" t="n">
        <v>435.5547768</v>
      </c>
      <c r="H69" s="20" t="n">
        <v>4.61689684</v>
      </c>
      <c r="I69" s="18" t="n">
        <v>490.17201673</v>
      </c>
      <c r="J69" s="20" t="n">
        <v>25.13485166</v>
      </c>
      <c r="K69" s="18" t="s">
        <v>404</v>
      </c>
      <c r="L69" s="20" t="s">
        <v>404</v>
      </c>
      <c r="M69" s="18" t="s">
        <v>404</v>
      </c>
      <c r="N69" s="20" t="s">
        <v>404</v>
      </c>
      <c r="O69" s="18" t="s">
        <v>404</v>
      </c>
      <c r="P69" s="20" t="s">
        <v>404</v>
      </c>
      <c r="Q69" s="18" t="n">
        <v>413.02813844</v>
      </c>
      <c r="R69" s="20" t="n">
        <v>21.53398986</v>
      </c>
    </row>
    <row r="70" spans="1:18">
      <c r="A70" s="15" t="s">
        <v>467</v>
      </c>
      <c r="B70" s="17" t="n">
        <v>6036</v>
      </c>
      <c r="C70" s="18">
        <f>(0.0/B70*100)</f>
        <v/>
      </c>
      <c r="D70" s="19" t="n">
        <v>6036</v>
      </c>
      <c r="E70" s="18" t="n">
        <v>484.92293027</v>
      </c>
      <c r="F70" s="20" t="n">
        <v>17.66380487</v>
      </c>
      <c r="G70" s="18" t="n">
        <v>495.50192871</v>
      </c>
      <c r="H70" s="20" t="n">
        <v>3.27587159</v>
      </c>
      <c r="I70" s="18" t="n">
        <v>464.86929272</v>
      </c>
      <c r="J70" s="20" t="n">
        <v>15.25533311</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543.9097551</v>
      </c>
      <c r="F71" s="20" t="n">
        <v>4.53191845</v>
      </c>
      <c r="G71" s="18" t="n">
        <v>533.1509860899999</v>
      </c>
      <c r="H71" s="20" t="n">
        <v>1.85296178</v>
      </c>
      <c r="I71" s="18" t="n">
        <v>594.20681487</v>
      </c>
      <c r="J71" s="20" t="n">
        <v>20.03421688</v>
      </c>
      <c r="K71" s="18" t="s">
        <v>404</v>
      </c>
      <c r="L71" s="20" t="s">
        <v>404</v>
      </c>
      <c r="M71" s="18" t="s">
        <v>404</v>
      </c>
      <c r="N71" s="20" t="s">
        <v>404</v>
      </c>
      <c r="O71" s="18" t="s">
        <v>404</v>
      </c>
      <c r="P71" s="20" t="s">
        <v>404</v>
      </c>
      <c r="Q71" s="18" t="n">
        <v>507.48210613</v>
      </c>
      <c r="R71" s="20" t="n">
        <v>10.76190951</v>
      </c>
    </row>
    <row r="72" spans="1:18">
      <c r="A72" s="15" t="s">
        <v>469</v>
      </c>
      <c r="B72" s="17" t="n">
        <v>7708</v>
      </c>
      <c r="C72" s="18">
        <f>(0.0/B72*100)</f>
        <v/>
      </c>
      <c r="D72" s="19" t="n">
        <v>7708</v>
      </c>
      <c r="E72" s="18" t="n">
        <v>483.68061866</v>
      </c>
      <c r="F72" s="20" t="n">
        <v>8.07849498</v>
      </c>
      <c r="G72" s="18" t="n">
        <v>501.87079947</v>
      </c>
      <c r="H72" s="20" t="n">
        <v>3.53190532</v>
      </c>
      <c r="I72" s="18" t="n">
        <v>477.17221089</v>
      </c>
      <c r="J72" s="20" t="n">
        <v>11.41769136</v>
      </c>
      <c r="K72" s="18" t="s">
        <v>404</v>
      </c>
      <c r="L72" s="20" t="s">
        <v>404</v>
      </c>
      <c r="M72" s="18" t="s">
        <v>404</v>
      </c>
      <c r="N72" s="20" t="s">
        <v>404</v>
      </c>
      <c r="O72" s="18" t="s">
        <v>404</v>
      </c>
      <c r="P72" s="20" t="s">
        <v>404</v>
      </c>
      <c r="Q72" s="18" t="n">
        <v>499.18894699</v>
      </c>
      <c r="R72" s="20" t="n">
        <v>50.3165009</v>
      </c>
    </row>
    <row r="73" spans="1:18">
      <c r="A73" s="15" t="s">
        <v>470</v>
      </c>
      <c r="B73" s="17" t="n">
        <v>8249</v>
      </c>
      <c r="C73" s="18">
        <f>(0.0/B73*100)</f>
        <v/>
      </c>
      <c r="D73" s="19" t="n">
        <v>8249</v>
      </c>
      <c r="E73" s="18" t="n">
        <v>403.35271076</v>
      </c>
      <c r="F73" s="20" t="n">
        <v>8.74102465</v>
      </c>
      <c r="G73" s="18" t="n">
        <v>411.29650249</v>
      </c>
      <c r="H73" s="20" t="n">
        <v>3.69268163</v>
      </c>
      <c r="I73" s="18" t="n">
        <v>399.2858257</v>
      </c>
      <c r="J73" s="20" t="n">
        <v>21.7340517</v>
      </c>
      <c r="K73" s="18" t="s">
        <v>404</v>
      </c>
      <c r="L73" s="20" t="s">
        <v>404</v>
      </c>
      <c r="M73" s="18" t="s">
        <v>404</v>
      </c>
      <c r="N73" s="20" t="s">
        <v>404</v>
      </c>
      <c r="O73" s="18" t="s">
        <v>404</v>
      </c>
      <c r="P73" s="20" t="s">
        <v>404</v>
      </c>
      <c r="Q73" s="18" t="n">
        <v>411.43825702</v>
      </c>
      <c r="R73" s="20" t="n">
        <v>11.94596197</v>
      </c>
    </row>
    <row r="74" spans="1:18">
      <c r="A74" s="15" t="s">
        <v>471</v>
      </c>
      <c r="B74" s="17" t="n">
        <v>4692</v>
      </c>
      <c r="C74" s="18">
        <f>(484.0/B74*100)</f>
        <v/>
      </c>
      <c r="D74" s="19" t="n">
        <v>4208</v>
      </c>
      <c r="E74" s="18" t="n">
        <v>424.02079624</v>
      </c>
      <c r="F74" s="20" t="n">
        <v>4.6526073</v>
      </c>
      <c r="G74" s="18" t="n">
        <v>424.69282926</v>
      </c>
      <c r="H74" s="20" t="n">
        <v>2.24216364</v>
      </c>
      <c r="I74" s="18" t="n">
        <v>410.70488907</v>
      </c>
      <c r="J74" s="20" t="n">
        <v>2.7451015</v>
      </c>
      <c r="K74" s="18" t="s">
        <v>404</v>
      </c>
      <c r="L74" s="20" t="s">
        <v>404</v>
      </c>
      <c r="M74" s="18" t="s">
        <v>404</v>
      </c>
      <c r="N74" s="20" t="s">
        <v>404</v>
      </c>
      <c r="O74" s="18" t="s">
        <v>404</v>
      </c>
      <c r="P74" s="20" t="s">
        <v>404</v>
      </c>
      <c r="Q74" s="18" t="n">
        <v>462.59086663</v>
      </c>
      <c r="R74" s="20" t="n">
        <v>4.78738542</v>
      </c>
    </row>
    <row r="75" spans="1:18">
      <c r="A75" s="15" t="s">
        <v>472</v>
      </c>
      <c r="B75" s="17" t="n">
        <v>5375</v>
      </c>
      <c r="C75" s="18">
        <f>(483.0/B75*100)</f>
        <v/>
      </c>
      <c r="D75" s="19" t="n">
        <v>4892</v>
      </c>
      <c r="E75" s="18" t="n">
        <v>336.35511784</v>
      </c>
      <c r="F75" s="20" t="n">
        <v>12.70414496</v>
      </c>
      <c r="G75" s="18" t="n">
        <v>369.05054801</v>
      </c>
      <c r="H75" s="20" t="n">
        <v>5.54969444</v>
      </c>
      <c r="I75" s="18" t="n">
        <v>355.14231352</v>
      </c>
      <c r="J75" s="20" t="n">
        <v>6.81020232</v>
      </c>
      <c r="K75" s="18" t="s">
        <v>404</v>
      </c>
      <c r="L75" s="20" t="s">
        <v>404</v>
      </c>
      <c r="M75" s="18" t="s">
        <v>404</v>
      </c>
      <c r="N75" s="20" t="s">
        <v>404</v>
      </c>
      <c r="O75" s="18" t="s">
        <v>404</v>
      </c>
      <c r="P75" s="20" t="s">
        <v>404</v>
      </c>
      <c r="Q75" s="18" t="n">
        <v>406.18546574</v>
      </c>
      <c r="R75" s="20" t="n">
        <v>6.03185748</v>
      </c>
    </row>
    <row r="76" spans="1:18">
      <c r="A76" s="15" t="s">
        <v>473</v>
      </c>
      <c r="B76" s="17" t="n">
        <v>14167</v>
      </c>
      <c r="C76" s="18">
        <f>(1400.0/B76*100)</f>
        <v/>
      </c>
      <c r="D76" s="19" t="n">
        <v>12767</v>
      </c>
      <c r="E76" s="18" t="n">
        <v>410.76942417</v>
      </c>
      <c r="F76" s="20" t="n">
        <v>8.015401430000001</v>
      </c>
      <c r="G76" s="18" t="n">
        <v>442.66698672</v>
      </c>
      <c r="H76" s="20" t="n">
        <v>4.165574</v>
      </c>
      <c r="I76" s="18" t="n">
        <v>440.13628791</v>
      </c>
      <c r="J76" s="20" t="n">
        <v>9.1911442</v>
      </c>
      <c r="K76" s="18" t="s">
        <v>404</v>
      </c>
      <c r="L76" s="20" t="s">
        <v>404</v>
      </c>
      <c r="M76" s="18" t="s">
        <v>404</v>
      </c>
      <c r="N76" s="20" t="s">
        <v>404</v>
      </c>
      <c r="O76" s="18" t="s">
        <v>404</v>
      </c>
      <c r="P76" s="20" t="s">
        <v>404</v>
      </c>
      <c r="Q76" s="18" t="n">
        <v>425.52138128</v>
      </c>
      <c r="R76" s="20" t="n">
        <v>15.23042283</v>
      </c>
    </row>
    <row r="77" spans="1:18">
      <c r="A77" s="15" t="s">
        <v>474</v>
      </c>
      <c r="B77" s="17" t="n">
        <v>6062</v>
      </c>
      <c r="C77" s="18">
        <f>(0.0/B77*100)</f>
        <v/>
      </c>
      <c r="D77" s="19" t="n">
        <v>6062</v>
      </c>
      <c r="E77" s="18" t="n">
        <v>429.86243621</v>
      </c>
      <c r="F77" s="20" t="n">
        <v>10.78063967</v>
      </c>
      <c r="G77" s="18" t="n">
        <v>421.60199511</v>
      </c>
      <c r="H77" s="20" t="n">
        <v>6.87455244</v>
      </c>
      <c r="I77" s="18" t="n">
        <v>446.56907426</v>
      </c>
      <c r="J77" s="20" t="n">
        <v>3.99451817</v>
      </c>
      <c r="K77" s="18" t="s">
        <v>404</v>
      </c>
      <c r="L77" s="20" t="s">
        <v>404</v>
      </c>
      <c r="M77" s="18" t="s">
        <v>404</v>
      </c>
      <c r="N77" s="20" t="s">
        <v>404</v>
      </c>
      <c r="O77" s="18" t="s">
        <v>404</v>
      </c>
      <c r="P77" s="20" t="s">
        <v>404</v>
      </c>
      <c r="Q77" s="18" t="n">
        <v>452.71041312</v>
      </c>
      <c r="R77" s="20" t="n">
        <v>17.28283896</v>
      </c>
    </row>
    <row r="78" spans="1:18">
      <c r="A78" s="15" t="s">
        <v>475</v>
      </c>
      <c r="B78" s="17" t="n">
        <v>5826</v>
      </c>
      <c r="C78" s="18">
        <f>(0.0/B78*100)</f>
        <v/>
      </c>
      <c r="D78" s="19" t="n">
        <v>5826</v>
      </c>
      <c r="E78" s="18" t="n">
        <v>487.71373273</v>
      </c>
      <c r="F78" s="20" t="n">
        <v>10.86137397</v>
      </c>
      <c r="G78" s="18" t="n">
        <v>490.37648183</v>
      </c>
      <c r="H78" s="20" t="n">
        <v>5.68419121</v>
      </c>
      <c r="I78" s="18" t="n">
        <v>481.51457182</v>
      </c>
      <c r="J78" s="20" t="n">
        <v>7.78195869</v>
      </c>
      <c r="K78" s="18" t="s">
        <v>404</v>
      </c>
      <c r="L78" s="20" t="s">
        <v>404</v>
      </c>
      <c r="M78" s="18" t="s">
        <v>404</v>
      </c>
      <c r="N78" s="20" t="s">
        <v>404</v>
      </c>
      <c r="O78" s="18" t="s">
        <v>404</v>
      </c>
      <c r="P78" s="20" t="s">
        <v>404</v>
      </c>
      <c r="Q78" s="18" t="n">
        <v>482.51142687</v>
      </c>
      <c r="R78" s="20" t="n">
        <v>11.36637741</v>
      </c>
    </row>
    <row customHeight="1" ht="25" r="79" spans="1:18">
      <c r="A79" s="15" t="s">
        <v>476</v>
      </c>
      <c r="B79" s="17" t="n">
        <v>1657</v>
      </c>
      <c r="C79" s="18">
        <f>(21.0/B79*100)</f>
        <v/>
      </c>
      <c r="D79" s="19" t="n">
        <v>1636</v>
      </c>
      <c r="E79" s="18" t="n">
        <v>462.70098452</v>
      </c>
      <c r="F79" s="20" t="n">
        <v>22.92386281</v>
      </c>
      <c r="G79" s="18" t="n">
        <v>487.88117905</v>
      </c>
      <c r="H79" s="20" t="n">
        <v>10.48905919</v>
      </c>
      <c r="I79" s="18" t="n">
        <v>467.8590305</v>
      </c>
      <c r="J79" s="20" t="n">
        <v>11.81054639</v>
      </c>
      <c r="K79" s="18" t="s">
        <v>404</v>
      </c>
      <c r="L79" s="20" t="s">
        <v>404</v>
      </c>
      <c r="M79" s="18" t="s">
        <v>404</v>
      </c>
      <c r="N79" s="20" t="s">
        <v>404</v>
      </c>
      <c r="O79" s="18" t="s">
        <v>404</v>
      </c>
      <c r="P79" s="20" t="s">
        <v>404</v>
      </c>
      <c r="Q79" s="18" t="n">
        <v>457.1890309</v>
      </c>
      <c r="R79" s="20" t="n">
        <v>29.89290871</v>
      </c>
    </row>
    <row r="80" spans="1:18">
      <c r="A80" s="15" t="s">
        <v>477</v>
      </c>
      <c r="B80" s="17" t="n">
        <v>7841</v>
      </c>
      <c r="C80" s="18">
        <f>(0.0/B80*100)</f>
        <v/>
      </c>
      <c r="D80" s="19" t="n">
        <v>7841</v>
      </c>
      <c r="E80" s="18" t="n">
        <v>424.11588617</v>
      </c>
      <c r="F80" s="20" t="n">
        <v>7.72204987</v>
      </c>
      <c r="G80" s="18" t="n">
        <v>427.77466918</v>
      </c>
      <c r="H80" s="20" t="n">
        <v>4.47562286</v>
      </c>
      <c r="I80" s="18" t="n">
        <v>436.96081822</v>
      </c>
      <c r="J80" s="20" t="n">
        <v>16.28325539</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420.05754247</v>
      </c>
      <c r="F81" s="20" t="n">
        <v>11.84213858</v>
      </c>
      <c r="G81" s="18" t="n">
        <v>431.64560128</v>
      </c>
      <c r="H81" s="20" t="n">
        <v>3.97460572</v>
      </c>
      <c r="I81" s="18" t="n">
        <v>435.58682613</v>
      </c>
      <c r="J81" s="20" t="n">
        <v>10.53110329</v>
      </c>
      <c r="K81" s="18" t="s">
        <v>404</v>
      </c>
      <c r="L81" s="20" t="s">
        <v>404</v>
      </c>
      <c r="M81" s="18" t="s">
        <v>404</v>
      </c>
      <c r="N81" s="20" t="s">
        <v>404</v>
      </c>
      <c r="O81" s="18" t="s">
        <v>404</v>
      </c>
      <c r="P81" s="20" t="s">
        <v>404</v>
      </c>
      <c r="Q81" s="18" t="n">
        <v>398.67815819</v>
      </c>
      <c r="R81" s="20" t="n">
        <v>5.98165807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703</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522.59155623</v>
      </c>
      <c r="F7" s="20" t="n">
        <v>15.78121797</v>
      </c>
      <c r="G7" s="18" t="n">
        <v>503.6923779</v>
      </c>
      <c r="H7" s="20" t="n">
        <v>2.15671933</v>
      </c>
      <c r="I7" s="18" t="n">
        <v>502.02190091</v>
      </c>
      <c r="J7" s="20" t="n">
        <v>5.29667605</v>
      </c>
      <c r="K7" s="18" t="s">
        <v>404</v>
      </c>
      <c r="L7" s="20" t="s">
        <v>404</v>
      </c>
      <c r="M7" s="18" t="s">
        <v>404</v>
      </c>
      <c r="N7" s="20" t="s">
        <v>404</v>
      </c>
      <c r="O7" s="18" t="s">
        <v>404</v>
      </c>
      <c r="P7" s="20" t="s">
        <v>404</v>
      </c>
      <c r="Q7" s="18" t="s">
        <v>404</v>
      </c>
      <c r="R7" s="20" t="s">
        <v>404</v>
      </c>
      <c r="S7" s="18" t="n">
        <v>498.18673659</v>
      </c>
      <c r="T7" s="20" t="n">
        <v>8.701077339999999</v>
      </c>
    </row>
    <row r="8" spans="1:20">
      <c r="A8" s="15" t="s">
        <v>405</v>
      </c>
      <c r="B8" s="17" t="n">
        <v>7007</v>
      </c>
      <c r="C8" s="18">
        <f>(0.0/B8*100)</f>
        <v/>
      </c>
      <c r="D8" s="19" t="n">
        <v>7007</v>
      </c>
      <c r="E8" s="18" t="n">
        <v>498.84070839</v>
      </c>
      <c r="F8" s="20" t="n">
        <v>12.96711987</v>
      </c>
      <c r="G8" s="18" t="n">
        <v>423.67324293</v>
      </c>
      <c r="H8" s="20" t="n">
        <v>9.73600895</v>
      </c>
      <c r="I8" s="18" t="n">
        <v>495.00946211</v>
      </c>
      <c r="J8" s="20" t="n">
        <v>3.78948228</v>
      </c>
      <c r="K8" s="18" t="s">
        <v>404</v>
      </c>
      <c r="L8" s="20" t="s">
        <v>404</v>
      </c>
      <c r="M8" s="18" t="s">
        <v>404</v>
      </c>
      <c r="N8" s="20" t="s">
        <v>404</v>
      </c>
      <c r="O8" s="18" t="s">
        <v>404</v>
      </c>
      <c r="P8" s="20" t="s">
        <v>404</v>
      </c>
      <c r="Q8" s="18" t="s">
        <v>404</v>
      </c>
      <c r="R8" s="20" t="s">
        <v>404</v>
      </c>
      <c r="S8" s="18" t="n">
        <v>448.64010382</v>
      </c>
      <c r="T8" s="20" t="n">
        <v>16.90134126</v>
      </c>
    </row>
    <row r="9" spans="1:20">
      <c r="A9" s="15" t="s">
        <v>406</v>
      </c>
      <c r="B9" s="17" t="n">
        <v>9651</v>
      </c>
      <c r="C9" s="18">
        <f>(200.0/B9*100)</f>
        <v/>
      </c>
      <c r="D9" s="19" t="n">
        <v>9451</v>
      </c>
      <c r="E9" s="18" t="n">
        <v>513.99540853</v>
      </c>
      <c r="F9" s="20" t="n">
        <v>10.98385778</v>
      </c>
      <c r="G9" s="18" t="n">
        <v>482.38428355</v>
      </c>
      <c r="H9" s="20" t="n">
        <v>10.87928081</v>
      </c>
      <c r="I9" s="18" t="n">
        <v>501.22419281</v>
      </c>
      <c r="J9" s="20" t="n">
        <v>3.70180025</v>
      </c>
      <c r="K9" s="18" t="s">
        <v>404</v>
      </c>
      <c r="L9" s="20" t="s">
        <v>404</v>
      </c>
      <c r="M9" s="18" t="s">
        <v>404</v>
      </c>
      <c r="N9" s="20" t="s">
        <v>404</v>
      </c>
      <c r="O9" s="18" t="s">
        <v>404</v>
      </c>
      <c r="P9" s="20" t="s">
        <v>404</v>
      </c>
      <c r="Q9" s="18" t="s">
        <v>404</v>
      </c>
      <c r="R9" s="20" t="s">
        <v>404</v>
      </c>
      <c r="S9" s="18" t="n">
        <v>483.01396552</v>
      </c>
      <c r="T9" s="20" t="n">
        <v>16.67086166</v>
      </c>
    </row>
    <row r="10" spans="1:20">
      <c r="A10" s="15" t="s">
        <v>407</v>
      </c>
      <c r="B10" s="17" t="n">
        <v>20058</v>
      </c>
      <c r="C10" s="18">
        <f>(3112.0/B10*100)</f>
        <v/>
      </c>
      <c r="D10" s="19" t="n">
        <v>16946</v>
      </c>
      <c r="E10" s="18" t="n">
        <v>527.37719695</v>
      </c>
      <c r="F10" s="20" t="n">
        <v>10.30684545</v>
      </c>
      <c r="G10" s="18" t="n">
        <v>528.16973918</v>
      </c>
      <c r="H10" s="20" t="n">
        <v>2.66078893</v>
      </c>
      <c r="I10" s="18" t="n">
        <v>524.84415291</v>
      </c>
      <c r="J10" s="20" t="n">
        <v>5.80760662</v>
      </c>
      <c r="K10" s="18" t="s">
        <v>404</v>
      </c>
      <c r="L10" s="20" t="s">
        <v>404</v>
      </c>
      <c r="M10" s="18" t="s">
        <v>404</v>
      </c>
      <c r="N10" s="20" t="s">
        <v>404</v>
      </c>
      <c r="O10" s="18" t="s">
        <v>404</v>
      </c>
      <c r="P10" s="20" t="s">
        <v>404</v>
      </c>
      <c r="Q10" s="18" t="s">
        <v>404</v>
      </c>
      <c r="R10" s="20" t="s">
        <v>404</v>
      </c>
      <c r="S10" s="18" t="n">
        <v>511.77916119</v>
      </c>
      <c r="T10" s="20" t="n">
        <v>16.92864366</v>
      </c>
    </row>
    <row r="11" spans="1:20">
      <c r="A11" s="15" t="s">
        <v>408</v>
      </c>
      <c r="B11" s="17" t="n">
        <v>7053</v>
      </c>
      <c r="C11" s="18">
        <f>(212.0/B11*100)</f>
        <v/>
      </c>
      <c r="D11" s="19" t="n">
        <v>6841</v>
      </c>
      <c r="E11" s="18" t="n">
        <v>440.83694753</v>
      </c>
      <c r="F11" s="20" t="n">
        <v>17.6085725</v>
      </c>
      <c r="G11" s="18" t="n">
        <v>468.6452566</v>
      </c>
      <c r="H11" s="20" t="n">
        <v>9.0865183</v>
      </c>
      <c r="I11" s="18" t="n">
        <v>459.90578008</v>
      </c>
      <c r="J11" s="20" t="n">
        <v>3.98678175</v>
      </c>
      <c r="K11" s="18" t="s">
        <v>404</v>
      </c>
      <c r="L11" s="20" t="s">
        <v>404</v>
      </c>
      <c r="M11" s="18" t="s">
        <v>404</v>
      </c>
      <c r="N11" s="20" t="s">
        <v>404</v>
      </c>
      <c r="O11" s="18" t="s">
        <v>404</v>
      </c>
      <c r="P11" s="20" t="s">
        <v>404</v>
      </c>
      <c r="Q11" s="18" t="s">
        <v>404</v>
      </c>
      <c r="R11" s="20" t="s">
        <v>404</v>
      </c>
      <c r="S11" s="18" t="n">
        <v>428.57427849</v>
      </c>
      <c r="T11" s="20" t="n">
        <v>15.13901949</v>
      </c>
    </row>
    <row r="12" spans="1:20">
      <c r="A12" s="15" t="s">
        <v>409</v>
      </c>
      <c r="B12" s="17" t="n">
        <v>6894</v>
      </c>
      <c r="C12" s="18">
        <f>(106.0/B12*100)</f>
        <v/>
      </c>
      <c r="D12" s="19" t="n">
        <v>6788</v>
      </c>
      <c r="E12" s="18" t="n">
        <v>485.78549469</v>
      </c>
      <c r="F12" s="20" t="n">
        <v>14.3656481</v>
      </c>
      <c r="G12" s="18" t="n">
        <v>490.07015256</v>
      </c>
      <c r="H12" s="20" t="n">
        <v>7.3422037</v>
      </c>
      <c r="I12" s="18" t="n">
        <v>487.55993077</v>
      </c>
      <c r="J12" s="20" t="n">
        <v>3.47957639</v>
      </c>
      <c r="K12" s="18" t="s">
        <v>404</v>
      </c>
      <c r="L12" s="20" t="s">
        <v>404</v>
      </c>
      <c r="M12" s="18" t="s">
        <v>404</v>
      </c>
      <c r="N12" s="20" t="s">
        <v>404</v>
      </c>
      <c r="O12" s="18" t="s">
        <v>404</v>
      </c>
      <c r="P12" s="20" t="s">
        <v>404</v>
      </c>
      <c r="Q12" s="18" t="s">
        <v>404</v>
      </c>
      <c r="R12" s="20" t="s">
        <v>404</v>
      </c>
      <c r="S12" s="18" t="n">
        <v>419.06488036</v>
      </c>
      <c r="T12" s="20" t="n">
        <v>14.8831121</v>
      </c>
    </row>
    <row r="13" spans="1:20">
      <c r="A13" s="15" t="s">
        <v>410</v>
      </c>
      <c r="B13" s="17" t="n">
        <v>7161</v>
      </c>
      <c r="C13" s="18">
        <f>(1175.0/B13*100)</f>
        <v/>
      </c>
      <c r="D13" s="19" t="n">
        <v>5986</v>
      </c>
      <c r="E13" s="18" t="n">
        <v>435.0130002</v>
      </c>
      <c r="F13" s="20" t="n">
        <v>7.61258568</v>
      </c>
      <c r="G13" s="18" t="n">
        <v>493.69769194</v>
      </c>
      <c r="H13" s="20" t="n">
        <v>6.3978312</v>
      </c>
      <c r="I13" s="18" t="n">
        <v>501.98730554</v>
      </c>
      <c r="J13" s="20" t="n">
        <v>3.16791836</v>
      </c>
      <c r="K13" s="18" t="s">
        <v>404</v>
      </c>
      <c r="L13" s="20" t="s">
        <v>404</v>
      </c>
      <c r="M13" s="18" t="s">
        <v>404</v>
      </c>
      <c r="N13" s="20" t="s">
        <v>404</v>
      </c>
      <c r="O13" s="18" t="s">
        <v>404</v>
      </c>
      <c r="P13" s="20" t="s">
        <v>404</v>
      </c>
      <c r="Q13" s="18" t="s">
        <v>404</v>
      </c>
      <c r="R13" s="20" t="s">
        <v>404</v>
      </c>
      <c r="S13" s="18" t="n">
        <v>499.96563148</v>
      </c>
      <c r="T13" s="20" t="n">
        <v>6.59184379</v>
      </c>
    </row>
    <row r="14" spans="1:20">
      <c r="A14" s="15" t="s">
        <v>411</v>
      </c>
      <c r="B14" s="17" t="n">
        <v>5587</v>
      </c>
      <c r="C14" s="18">
        <f>(0.0/B14*100)</f>
        <v/>
      </c>
      <c r="D14" s="19" t="n">
        <v>5587</v>
      </c>
      <c r="E14" s="18" t="n">
        <v>490.05905267</v>
      </c>
      <c r="F14" s="20" t="n">
        <v>10.82358492</v>
      </c>
      <c r="G14" s="18" t="n">
        <v>519.52797014</v>
      </c>
      <c r="H14" s="20" t="n">
        <v>3.57477219</v>
      </c>
      <c r="I14" s="18" t="n">
        <v>522.34232034</v>
      </c>
      <c r="J14" s="20" t="n">
        <v>3.07230116</v>
      </c>
      <c r="K14" s="18" t="s">
        <v>404</v>
      </c>
      <c r="L14" s="20" t="s">
        <v>404</v>
      </c>
      <c r="M14" s="18" t="s">
        <v>404</v>
      </c>
      <c r="N14" s="20" t="s">
        <v>404</v>
      </c>
      <c r="O14" s="18" t="s">
        <v>404</v>
      </c>
      <c r="P14" s="20" t="s">
        <v>404</v>
      </c>
      <c r="Q14" s="18" t="s">
        <v>404</v>
      </c>
      <c r="R14" s="20" t="s">
        <v>404</v>
      </c>
      <c r="S14" s="18" t="n">
        <v>504.40338636</v>
      </c>
      <c r="T14" s="20" t="n">
        <v>11.36486504</v>
      </c>
    </row>
    <row r="15" spans="1:20">
      <c r="A15" s="15" t="s">
        <v>412</v>
      </c>
      <c r="B15" s="17" t="n">
        <v>5882</v>
      </c>
      <c r="C15" s="18">
        <f>(0.0/B15*100)</f>
        <v/>
      </c>
      <c r="D15" s="19" t="n">
        <v>5882</v>
      </c>
      <c r="E15" s="18" t="n">
        <v>499.32753695</v>
      </c>
      <c r="F15" s="20" t="n">
        <v>14.99884639</v>
      </c>
      <c r="G15" s="18" t="n">
        <v>522.42628552</v>
      </c>
      <c r="H15" s="20" t="n">
        <v>3.52139042</v>
      </c>
      <c r="I15" s="18" t="n">
        <v>531.47123691</v>
      </c>
      <c r="J15" s="20" t="n">
        <v>3.67936398</v>
      </c>
      <c r="K15" s="18" t="s">
        <v>404</v>
      </c>
      <c r="L15" s="20" t="s">
        <v>404</v>
      </c>
      <c r="M15" s="18" t="s">
        <v>404</v>
      </c>
      <c r="N15" s="20" t="s">
        <v>404</v>
      </c>
      <c r="O15" s="18" t="s">
        <v>404</v>
      </c>
      <c r="P15" s="20" t="s">
        <v>404</v>
      </c>
      <c r="Q15" s="18" t="s">
        <v>404</v>
      </c>
      <c r="R15" s="20" t="s">
        <v>404</v>
      </c>
      <c r="S15" s="18" t="n">
        <v>533.72487523</v>
      </c>
      <c r="T15" s="20" t="n">
        <v>19.85523981</v>
      </c>
    </row>
    <row r="16" spans="1:20">
      <c r="A16" s="15" t="s">
        <v>413</v>
      </c>
      <c r="B16" s="17" t="n">
        <v>6108</v>
      </c>
      <c r="C16" s="18">
        <f>(495.0/B16*100)</f>
        <v/>
      </c>
      <c r="D16" s="19" t="n">
        <v>5613</v>
      </c>
      <c r="E16" s="18" t="n">
        <v>456.84558473</v>
      </c>
      <c r="F16" s="20" t="n">
        <v>42.44333542</v>
      </c>
      <c r="G16" s="18" t="n">
        <v>517.67948928</v>
      </c>
      <c r="H16" s="20" t="n">
        <v>9.43823574</v>
      </c>
      <c r="I16" s="18" t="n">
        <v>502.57652073</v>
      </c>
      <c r="J16" s="20" t="n">
        <v>4.82142575</v>
      </c>
      <c r="K16" s="18" t="s">
        <v>404</v>
      </c>
      <c r="L16" s="20" t="s">
        <v>404</v>
      </c>
      <c r="M16" s="18" t="s">
        <v>404</v>
      </c>
      <c r="N16" s="20" t="s">
        <v>404</v>
      </c>
      <c r="O16" s="18" t="s">
        <v>404</v>
      </c>
      <c r="P16" s="20" t="s">
        <v>404</v>
      </c>
      <c r="Q16" s="18" t="s">
        <v>404</v>
      </c>
      <c r="R16" s="20" t="s">
        <v>404</v>
      </c>
      <c r="S16" s="18" t="n">
        <v>441.54056589</v>
      </c>
      <c r="T16" s="20" t="n">
        <v>32.30128658</v>
      </c>
    </row>
    <row r="17" spans="1:20">
      <c r="A17" s="15" t="s">
        <v>414</v>
      </c>
      <c r="B17" s="17" t="n">
        <v>6504</v>
      </c>
      <c r="C17" s="18">
        <f>(1325.0/B17*100)</f>
        <v/>
      </c>
      <c r="D17" s="19" t="n">
        <v>5179</v>
      </c>
      <c r="E17" s="18" t="n">
        <v>457.15461186</v>
      </c>
      <c r="F17" s="20" t="n">
        <v>19.06939629</v>
      </c>
      <c r="G17" s="18" t="n">
        <v>474.93012105</v>
      </c>
      <c r="H17" s="20" t="n">
        <v>8.05794487</v>
      </c>
      <c r="I17" s="18" t="n">
        <v>524.69566694</v>
      </c>
      <c r="J17" s="20" t="n">
        <v>4.42940636</v>
      </c>
      <c r="K17" s="18" t="s">
        <v>404</v>
      </c>
      <c r="L17" s="20" t="s">
        <v>404</v>
      </c>
      <c r="M17" s="18" t="s">
        <v>404</v>
      </c>
      <c r="N17" s="20" t="s">
        <v>404</v>
      </c>
      <c r="O17" s="18" t="s">
        <v>404</v>
      </c>
      <c r="P17" s="20" t="s">
        <v>404</v>
      </c>
      <c r="Q17" s="18" t="s">
        <v>404</v>
      </c>
      <c r="R17" s="20" t="s">
        <v>404</v>
      </c>
      <c r="S17" s="18" t="n">
        <v>534.99452214</v>
      </c>
      <c r="T17" s="20" t="n">
        <v>20.98136854</v>
      </c>
    </row>
    <row r="18" spans="1:20">
      <c r="A18" s="15" t="s">
        <v>415</v>
      </c>
      <c r="B18" s="17" t="n">
        <v>5532</v>
      </c>
      <c r="C18" s="18">
        <f>(0.0/B18*100)</f>
        <v/>
      </c>
      <c r="D18" s="19" t="n">
        <v>5532</v>
      </c>
      <c r="E18" s="18" t="n">
        <v>412.95098463</v>
      </c>
      <c r="F18" s="20" t="n">
        <v>16.30306065</v>
      </c>
      <c r="G18" s="18" t="n">
        <v>459.73357096</v>
      </c>
      <c r="H18" s="20" t="n">
        <v>16.41595664</v>
      </c>
      <c r="I18" s="18" t="n">
        <v>468.1432862</v>
      </c>
      <c r="J18" s="20" t="n">
        <v>4.68649209</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s">
        <v>404</v>
      </c>
      <c r="F19" s="20" t="s">
        <v>404</v>
      </c>
      <c r="G19" s="18" t="n">
        <v>509.39849908</v>
      </c>
      <c r="H19" s="20" t="n">
        <v>6.77445356</v>
      </c>
      <c r="I19" s="18" t="n">
        <v>449.85857764</v>
      </c>
      <c r="J19" s="20" t="n">
        <v>5.19641096</v>
      </c>
      <c r="K19" s="18" t="s">
        <v>404</v>
      </c>
      <c r="L19" s="20" t="s">
        <v>404</v>
      </c>
      <c r="M19" s="18" t="s">
        <v>404</v>
      </c>
      <c r="N19" s="20" t="s">
        <v>404</v>
      </c>
      <c r="O19" s="18" t="s">
        <v>404</v>
      </c>
      <c r="P19" s="20" t="s">
        <v>404</v>
      </c>
      <c r="Q19" s="18" t="s">
        <v>404</v>
      </c>
      <c r="R19" s="20" t="s">
        <v>404</v>
      </c>
      <c r="S19" s="18" t="n">
        <v>421.27688924</v>
      </c>
      <c r="T19" s="20" t="n">
        <v>56.01152636</v>
      </c>
    </row>
    <row r="20" spans="1:20">
      <c r="A20" s="15" t="s">
        <v>417</v>
      </c>
      <c r="B20" s="17" t="n">
        <v>3371</v>
      </c>
      <c r="C20" s="18">
        <f>(24.0/B20*100)</f>
        <v/>
      </c>
      <c r="D20" s="19" t="n">
        <v>3347</v>
      </c>
      <c r="E20" s="18" t="s">
        <v>404</v>
      </c>
      <c r="F20" s="20" t="s">
        <v>404</v>
      </c>
      <c r="G20" s="18" t="n">
        <v>486.53291627</v>
      </c>
      <c r="H20" s="20" t="n">
        <v>3.84849939</v>
      </c>
      <c r="I20" s="18" t="n">
        <v>479.94468526</v>
      </c>
      <c r="J20" s="20" t="n">
        <v>2.27486959</v>
      </c>
      <c r="K20" s="18" t="s">
        <v>404</v>
      </c>
      <c r="L20" s="20" t="s">
        <v>404</v>
      </c>
      <c r="M20" s="18" t="s">
        <v>404</v>
      </c>
      <c r="N20" s="20" t="s">
        <v>404</v>
      </c>
      <c r="O20" s="18" t="s">
        <v>404</v>
      </c>
      <c r="P20" s="20" t="s">
        <v>404</v>
      </c>
      <c r="Q20" s="18" t="s">
        <v>404</v>
      </c>
      <c r="R20" s="20" t="s">
        <v>404</v>
      </c>
      <c r="S20" s="18" t="n">
        <v>478.65779586</v>
      </c>
      <c r="T20" s="20" t="n">
        <v>11.29595787</v>
      </c>
    </row>
    <row r="21" spans="1:20">
      <c r="A21" s="15" t="s">
        <v>418</v>
      </c>
      <c r="B21" s="17" t="n">
        <v>5741</v>
      </c>
      <c r="C21" s="18">
        <f>(0.0/B21*100)</f>
        <v/>
      </c>
      <c r="D21" s="19" t="n">
        <v>5741</v>
      </c>
      <c r="E21" s="18" t="n">
        <v>502.78602342</v>
      </c>
      <c r="F21" s="20" t="n">
        <v>20.04048547</v>
      </c>
      <c r="G21" s="18" t="n">
        <v>522.49772025</v>
      </c>
      <c r="H21" s="20" t="n">
        <v>2.74046898</v>
      </c>
      <c r="I21" s="18" t="n">
        <v>508.45086628</v>
      </c>
      <c r="J21" s="20" t="n">
        <v>21.50818807</v>
      </c>
      <c r="K21" s="18" t="s">
        <v>404</v>
      </c>
      <c r="L21" s="20" t="s">
        <v>404</v>
      </c>
      <c r="M21" s="18" t="s">
        <v>404</v>
      </c>
      <c r="N21" s="20" t="s">
        <v>404</v>
      </c>
      <c r="O21" s="18" t="s">
        <v>404</v>
      </c>
      <c r="P21" s="20" t="s">
        <v>404</v>
      </c>
      <c r="Q21" s="18" t="s">
        <v>404</v>
      </c>
      <c r="R21" s="20" t="s">
        <v>404</v>
      </c>
      <c r="S21" s="18" t="n">
        <v>511.53940143</v>
      </c>
      <c r="T21" s="20" t="n">
        <v>7.28365803</v>
      </c>
    </row>
    <row r="22" spans="1:20">
      <c r="A22" s="15" t="s">
        <v>419</v>
      </c>
      <c r="B22" s="17" t="n">
        <v>6598</v>
      </c>
      <c r="C22" s="18">
        <f>(0.0/B22*100)</f>
        <v/>
      </c>
      <c r="D22" s="19" t="n">
        <v>6598</v>
      </c>
      <c r="E22" s="18" t="n">
        <v>424.34075721</v>
      </c>
      <c r="F22" s="20" t="n">
        <v>13.6806362</v>
      </c>
      <c r="G22" s="18" t="n">
        <v>486.90680319</v>
      </c>
      <c r="H22" s="20" t="n">
        <v>4.41877024</v>
      </c>
      <c r="I22" s="18" t="n">
        <v>407.64601267</v>
      </c>
      <c r="J22" s="20" t="n">
        <v>20.39042258</v>
      </c>
      <c r="K22" s="18" t="s">
        <v>404</v>
      </c>
      <c r="L22" s="20" t="s">
        <v>404</v>
      </c>
      <c r="M22" s="18" t="s">
        <v>404</v>
      </c>
      <c r="N22" s="20" t="s">
        <v>404</v>
      </c>
      <c r="O22" s="18" t="s">
        <v>404</v>
      </c>
      <c r="P22" s="20" t="s">
        <v>404</v>
      </c>
      <c r="Q22" s="18" t="s">
        <v>404</v>
      </c>
      <c r="R22" s="20" t="s">
        <v>404</v>
      </c>
      <c r="S22" s="18" t="n">
        <v>460.68379518</v>
      </c>
      <c r="T22" s="20" t="n">
        <v>27.56919453</v>
      </c>
    </row>
    <row r="23" spans="1:20">
      <c r="A23" s="15" t="s">
        <v>420</v>
      </c>
      <c r="B23" s="17" t="n">
        <v>11583</v>
      </c>
      <c r="C23" s="18">
        <f>(3194.0/B23*100)</f>
        <v/>
      </c>
      <c r="D23" s="19" t="n">
        <v>8389</v>
      </c>
      <c r="E23" s="18" t="n">
        <v>482.21427075</v>
      </c>
      <c r="F23" s="20" t="n">
        <v>15.91432382</v>
      </c>
      <c r="G23" s="18" t="n">
        <v>478.33446958</v>
      </c>
      <c r="H23" s="20" t="n">
        <v>21.24187133</v>
      </c>
      <c r="I23" s="18" t="n">
        <v>492.07029762</v>
      </c>
      <c r="J23" s="20" t="n">
        <v>3.53272167</v>
      </c>
      <c r="K23" s="18" t="s">
        <v>404</v>
      </c>
      <c r="L23" s="20" t="s">
        <v>404</v>
      </c>
      <c r="M23" s="18" t="s">
        <v>404</v>
      </c>
      <c r="N23" s="20" t="s">
        <v>404</v>
      </c>
      <c r="O23" s="18" t="s">
        <v>404</v>
      </c>
      <c r="P23" s="20" t="s">
        <v>404</v>
      </c>
      <c r="Q23" s="18" t="s">
        <v>404</v>
      </c>
      <c r="R23" s="20" t="s">
        <v>404</v>
      </c>
      <c r="S23" s="18" t="n">
        <v>462.2708155</v>
      </c>
      <c r="T23" s="20" t="n">
        <v>16.87866968</v>
      </c>
    </row>
    <row r="24" spans="1:20">
      <c r="A24" s="15" t="s">
        <v>421</v>
      </c>
      <c r="B24" s="17" t="n">
        <v>6647</v>
      </c>
      <c r="C24" s="18">
        <f>(0.0/B24*100)</f>
        <v/>
      </c>
      <c r="D24" s="19" t="n">
        <v>6647</v>
      </c>
      <c r="E24" s="18" t="n">
        <v>513.32036314</v>
      </c>
      <c r="F24" s="20" t="n">
        <v>12.14055423</v>
      </c>
      <c r="G24" s="18" t="n">
        <v>517.7474468299999</v>
      </c>
      <c r="H24" s="20" t="n">
        <v>5.88969105</v>
      </c>
      <c r="I24" s="18" t="n">
        <v>514.85881599</v>
      </c>
      <c r="J24" s="20" t="n">
        <v>5.89001148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514.52014694</v>
      </c>
      <c r="F25" s="20" t="n">
        <v>19.68160494</v>
      </c>
      <c r="G25" s="18" t="n">
        <v>523.37084072</v>
      </c>
      <c r="H25" s="20" t="n">
        <v>4.89550026</v>
      </c>
      <c r="I25" s="18" t="n">
        <v>508.35702448</v>
      </c>
      <c r="J25" s="20" t="n">
        <v>6.39009697</v>
      </c>
      <c r="K25" s="18" t="s">
        <v>404</v>
      </c>
      <c r="L25" s="20" t="s">
        <v>404</v>
      </c>
      <c r="M25" s="18" t="s">
        <v>404</v>
      </c>
      <c r="N25" s="20" t="s">
        <v>404</v>
      </c>
      <c r="O25" s="18" t="s">
        <v>404</v>
      </c>
      <c r="P25" s="20" t="s">
        <v>404</v>
      </c>
      <c r="Q25" s="18" t="s">
        <v>404</v>
      </c>
      <c r="R25" s="20" t="s">
        <v>404</v>
      </c>
      <c r="S25" s="18" t="n">
        <v>635.44774444</v>
      </c>
      <c r="T25" s="20" t="n">
        <v>9.243213020000001</v>
      </c>
    </row>
    <row r="26" spans="1:20">
      <c r="A26" s="15" t="s">
        <v>423</v>
      </c>
      <c r="B26" s="17" t="n">
        <v>4869</v>
      </c>
      <c r="C26" s="18">
        <f>(11.0/B26*100)</f>
        <v/>
      </c>
      <c r="D26" s="19" t="n">
        <v>4858</v>
      </c>
      <c r="E26" s="18" t="n">
        <v>499.35369118</v>
      </c>
      <c r="F26" s="20" t="n">
        <v>7.38664076</v>
      </c>
      <c r="G26" s="18" t="n">
        <v>496.14454117</v>
      </c>
      <c r="H26" s="20" t="n">
        <v>5.06010086</v>
      </c>
      <c r="I26" s="18" t="n">
        <v>486.17698203</v>
      </c>
      <c r="J26" s="20" t="n">
        <v>2.08970387</v>
      </c>
      <c r="K26" s="18" t="s">
        <v>404</v>
      </c>
      <c r="L26" s="20" t="s">
        <v>404</v>
      </c>
      <c r="M26" s="18" t="s">
        <v>404</v>
      </c>
      <c r="N26" s="20" t="s">
        <v>404</v>
      </c>
      <c r="O26" s="18" t="s">
        <v>404</v>
      </c>
      <c r="P26" s="20" t="s">
        <v>404</v>
      </c>
      <c r="Q26" s="18" t="s">
        <v>404</v>
      </c>
      <c r="R26" s="20" t="s">
        <v>404</v>
      </c>
      <c r="S26" s="18" t="n">
        <v>468.54033692</v>
      </c>
      <c r="T26" s="20" t="n">
        <v>29.92633869</v>
      </c>
    </row>
    <row r="27" spans="1:20">
      <c r="A27" s="15" t="s">
        <v>424</v>
      </c>
      <c r="B27" s="17" t="n">
        <v>5299</v>
      </c>
      <c r="C27" s="18">
        <f>(0.0/B27*100)</f>
        <v/>
      </c>
      <c r="D27" s="19" t="n">
        <v>5299</v>
      </c>
      <c r="E27" s="18" t="n">
        <v>447.93828788</v>
      </c>
      <c r="F27" s="20" t="n">
        <v>2.04528549</v>
      </c>
      <c r="G27" s="18" t="n">
        <v>502.28673237</v>
      </c>
      <c r="H27" s="20" t="n">
        <v>1.93821609</v>
      </c>
      <c r="I27" s="18" t="n">
        <v>491.12631131</v>
      </c>
      <c r="J27" s="20" t="n">
        <v>3.27182427</v>
      </c>
      <c r="K27" s="18" t="s">
        <v>404</v>
      </c>
      <c r="L27" s="20" t="s">
        <v>404</v>
      </c>
      <c r="M27" s="18" t="s">
        <v>404</v>
      </c>
      <c r="N27" s="20" t="s">
        <v>404</v>
      </c>
      <c r="O27" s="18" t="s">
        <v>404</v>
      </c>
      <c r="P27" s="20" t="s">
        <v>404</v>
      </c>
      <c r="Q27" s="18" t="s">
        <v>404</v>
      </c>
      <c r="R27" s="20" t="s">
        <v>404</v>
      </c>
      <c r="S27" s="18" t="n">
        <v>495.65374733</v>
      </c>
      <c r="T27" s="20" t="n">
        <v>10.98022338</v>
      </c>
    </row>
    <row r="28" spans="1:20">
      <c r="A28" s="15" t="s">
        <v>425</v>
      </c>
      <c r="B28" s="17" t="n">
        <v>7568</v>
      </c>
      <c r="C28" s="18">
        <f>(0.0/B28*100)</f>
        <v/>
      </c>
      <c r="D28" s="19" t="n">
        <v>7568</v>
      </c>
      <c r="E28" s="18" t="n">
        <v>411.0741262</v>
      </c>
      <c r="F28" s="20" t="n">
        <v>10.48268062</v>
      </c>
      <c r="G28" s="18" t="n">
        <v>423.70848782</v>
      </c>
      <c r="H28" s="20" t="n">
        <v>5.82380017</v>
      </c>
      <c r="I28" s="18" t="n">
        <v>427.12553697</v>
      </c>
      <c r="J28" s="20" t="n">
        <v>3.74069862</v>
      </c>
      <c r="K28" s="18" t="s">
        <v>404</v>
      </c>
      <c r="L28" s="20" t="s">
        <v>404</v>
      </c>
      <c r="M28" s="18" t="s">
        <v>404</v>
      </c>
      <c r="N28" s="20" t="s">
        <v>404</v>
      </c>
      <c r="O28" s="18" t="s">
        <v>404</v>
      </c>
      <c r="P28" s="20" t="s">
        <v>404</v>
      </c>
      <c r="Q28" s="18" t="s">
        <v>404</v>
      </c>
      <c r="R28" s="20" t="s">
        <v>404</v>
      </c>
      <c r="S28" s="18" t="n">
        <v>385.40335117</v>
      </c>
      <c r="T28" s="20" t="n">
        <v>10.6962513</v>
      </c>
    </row>
    <row r="29" spans="1:20">
      <c r="A29" s="15" t="s">
        <v>426</v>
      </c>
      <c r="B29" s="17" t="n">
        <v>5385</v>
      </c>
      <c r="C29" s="18">
        <f>(1123.0/B29*100)</f>
        <v/>
      </c>
      <c r="D29" s="19" t="n">
        <v>4262</v>
      </c>
      <c r="E29" s="18" t="n">
        <v>505.50095632</v>
      </c>
      <c r="F29" s="20" t="n">
        <v>8.46394098</v>
      </c>
      <c r="G29" s="18" t="n">
        <v>449.6729467</v>
      </c>
      <c r="H29" s="20" t="n">
        <v>16.79295043</v>
      </c>
      <c r="I29" s="18" t="n">
        <v>537.79331109</v>
      </c>
      <c r="J29" s="20" t="n">
        <v>13.02504145</v>
      </c>
      <c r="K29" s="18" t="s">
        <v>404</v>
      </c>
      <c r="L29" s="20" t="s">
        <v>404</v>
      </c>
      <c r="M29" s="18" t="s">
        <v>404</v>
      </c>
      <c r="N29" s="20" t="s">
        <v>404</v>
      </c>
      <c r="O29" s="18" t="s">
        <v>404</v>
      </c>
      <c r="P29" s="20" t="s">
        <v>404</v>
      </c>
      <c r="Q29" s="18" t="s">
        <v>404</v>
      </c>
      <c r="R29" s="20" t="s">
        <v>404</v>
      </c>
      <c r="S29" s="18" t="n">
        <v>488.10130986</v>
      </c>
      <c r="T29" s="20" t="n">
        <v>11.16238386</v>
      </c>
    </row>
    <row r="30" spans="1:20">
      <c r="A30" s="15" t="s">
        <v>427</v>
      </c>
      <c r="B30" s="17" t="n">
        <v>4520</v>
      </c>
      <c r="C30" s="18">
        <f>(1105.0/B30*100)</f>
        <v/>
      </c>
      <c r="D30" s="19" t="n">
        <v>3415</v>
      </c>
      <c r="E30" s="18" t="n">
        <v>548.65238236</v>
      </c>
      <c r="F30" s="20" t="n">
        <v>17.39607583</v>
      </c>
      <c r="G30" s="18" t="n">
        <v>510.98412179</v>
      </c>
      <c r="H30" s="20" t="n">
        <v>3.31502422</v>
      </c>
      <c r="I30" s="18" t="n">
        <v>508.85905995</v>
      </c>
      <c r="J30" s="20" t="n">
        <v>16.8425895</v>
      </c>
      <c r="K30" s="18" t="s">
        <v>404</v>
      </c>
      <c r="L30" s="20" t="s">
        <v>404</v>
      </c>
      <c r="M30" s="18" t="s">
        <v>404</v>
      </c>
      <c r="N30" s="20" t="s">
        <v>404</v>
      </c>
      <c r="O30" s="18" t="s">
        <v>404</v>
      </c>
      <c r="P30" s="20" t="s">
        <v>404</v>
      </c>
      <c r="Q30" s="18" t="s">
        <v>404</v>
      </c>
      <c r="R30" s="20" t="s">
        <v>404</v>
      </c>
      <c r="S30" s="18" t="n">
        <v>393.35807</v>
      </c>
      <c r="T30" s="20" t="n">
        <v>12.83915078</v>
      </c>
    </row>
    <row r="31" spans="1:20">
      <c r="A31" s="15" t="s">
        <v>428</v>
      </c>
      <c r="B31" s="17" t="n">
        <v>5456</v>
      </c>
      <c r="C31" s="18">
        <f>(502.0/B31*100)</f>
        <v/>
      </c>
      <c r="D31" s="19" t="n">
        <v>4954</v>
      </c>
      <c r="E31" s="18" t="n">
        <v>501.63301758</v>
      </c>
      <c r="F31" s="20" t="n">
        <v>11.25430117</v>
      </c>
      <c r="G31" s="18" t="n">
        <v>510.94927917</v>
      </c>
      <c r="H31" s="20" t="n">
        <v>7.37712502</v>
      </c>
      <c r="I31" s="18" t="n">
        <v>514.37219337</v>
      </c>
      <c r="J31" s="20" t="n">
        <v>3.02075735</v>
      </c>
      <c r="K31" s="18" t="s">
        <v>404</v>
      </c>
      <c r="L31" s="20" t="s">
        <v>404</v>
      </c>
      <c r="M31" s="18" t="s">
        <v>404</v>
      </c>
      <c r="N31" s="20" t="s">
        <v>404</v>
      </c>
      <c r="O31" s="18" t="s">
        <v>404</v>
      </c>
      <c r="P31" s="20" t="s">
        <v>404</v>
      </c>
      <c r="Q31" s="18" t="s">
        <v>404</v>
      </c>
      <c r="R31" s="20" t="s">
        <v>404</v>
      </c>
      <c r="S31" s="18" t="n">
        <v>509.89148343</v>
      </c>
      <c r="T31" s="20" t="n">
        <v>9.74948983</v>
      </c>
    </row>
    <row r="32" spans="1:20">
      <c r="A32" s="15" t="s">
        <v>429</v>
      </c>
      <c r="B32" s="17" t="n">
        <v>4478</v>
      </c>
      <c r="C32" s="18">
        <f>(0.0/B32*100)</f>
        <v/>
      </c>
      <c r="D32" s="19" t="n">
        <v>4478</v>
      </c>
      <c r="E32" s="18" t="n">
        <v>485.28057538</v>
      </c>
      <c r="F32" s="20" t="n">
        <v>10.33762353</v>
      </c>
      <c r="G32" s="18" t="n">
        <v>506.49278652</v>
      </c>
      <c r="H32" s="20" t="n">
        <v>5.3988881</v>
      </c>
      <c r="I32" s="18" t="n">
        <v>503.82019664</v>
      </c>
      <c r="J32" s="20" t="n">
        <v>3.35633519</v>
      </c>
      <c r="K32" s="18" t="s">
        <v>404</v>
      </c>
      <c r="L32" s="20" t="s">
        <v>404</v>
      </c>
      <c r="M32" s="18" t="s">
        <v>404</v>
      </c>
      <c r="N32" s="20" t="s">
        <v>404</v>
      </c>
      <c r="O32" s="18" t="s">
        <v>404</v>
      </c>
      <c r="P32" s="20" t="s">
        <v>404</v>
      </c>
      <c r="Q32" s="18" t="s">
        <v>404</v>
      </c>
      <c r="R32" s="20" t="s">
        <v>404</v>
      </c>
      <c r="S32" s="18" t="n">
        <v>553.49174735</v>
      </c>
      <c r="T32" s="20" t="n">
        <v>8.155206290000001</v>
      </c>
    </row>
    <row r="33" spans="1:20">
      <c r="A33" s="15" t="s">
        <v>430</v>
      </c>
      <c r="B33" s="17" t="n">
        <v>7325</v>
      </c>
      <c r="C33" s="18">
        <f>(29.0/B33*100)</f>
        <v/>
      </c>
      <c r="D33" s="19" t="n">
        <v>7296</v>
      </c>
      <c r="E33" s="18" t="n">
        <v>492.10433178</v>
      </c>
      <c r="F33" s="20" t="n">
        <v>21.15408629</v>
      </c>
      <c r="G33" s="18" t="n">
        <v>494.64156358</v>
      </c>
      <c r="H33" s="20" t="n">
        <v>6.11294869</v>
      </c>
      <c r="I33" s="18" t="n">
        <v>507.52938529</v>
      </c>
      <c r="J33" s="20" t="n">
        <v>3.27467036</v>
      </c>
      <c r="K33" s="18" t="s">
        <v>404</v>
      </c>
      <c r="L33" s="20" t="s">
        <v>404</v>
      </c>
      <c r="M33" s="18" t="s">
        <v>404</v>
      </c>
      <c r="N33" s="20" t="s">
        <v>404</v>
      </c>
      <c r="O33" s="18" t="s">
        <v>404</v>
      </c>
      <c r="P33" s="20" t="s">
        <v>404</v>
      </c>
      <c r="Q33" s="18" t="s">
        <v>404</v>
      </c>
      <c r="R33" s="20" t="s">
        <v>404</v>
      </c>
      <c r="S33" s="18" t="n">
        <v>434.03290782</v>
      </c>
      <c r="T33" s="20" t="n">
        <v>10.73737362</v>
      </c>
    </row>
    <row r="34" spans="1:20">
      <c r="A34" s="15" t="s">
        <v>431</v>
      </c>
      <c r="B34" s="17" t="n">
        <v>6350</v>
      </c>
      <c r="C34" s="18">
        <f>(0.0/B34*100)</f>
        <v/>
      </c>
      <c r="D34" s="19" t="n">
        <v>6350</v>
      </c>
      <c r="E34" s="18" t="n">
        <v>438.94838297</v>
      </c>
      <c r="F34" s="20" t="n">
        <v>13.81869703</v>
      </c>
      <c r="G34" s="18" t="n">
        <v>480.24905529</v>
      </c>
      <c r="H34" s="20" t="n">
        <v>9.1451706</v>
      </c>
      <c r="I34" s="18" t="n">
        <v>445.38027904</v>
      </c>
      <c r="J34" s="20" t="n">
        <v>4.67756027</v>
      </c>
      <c r="K34" s="18" t="s">
        <v>404</v>
      </c>
      <c r="L34" s="20" t="s">
        <v>404</v>
      </c>
      <c r="M34" s="18" t="s">
        <v>404</v>
      </c>
      <c r="N34" s="20" t="s">
        <v>404</v>
      </c>
      <c r="O34" s="18" t="s">
        <v>404</v>
      </c>
      <c r="P34" s="20" t="s">
        <v>404</v>
      </c>
      <c r="Q34" s="18" t="s">
        <v>404</v>
      </c>
      <c r="R34" s="20" t="s">
        <v>404</v>
      </c>
      <c r="S34" s="18" t="n">
        <v>509.45390259</v>
      </c>
      <c r="T34" s="20" t="n">
        <v>67.19199089999999</v>
      </c>
    </row>
    <row r="35" spans="1:20">
      <c r="A35" s="15" t="s">
        <v>432</v>
      </c>
      <c r="B35" s="17" t="n">
        <v>6406</v>
      </c>
      <c r="C35" s="18">
        <f>(443.0/B35*100)</f>
        <v/>
      </c>
      <c r="D35" s="19" t="n">
        <v>5963</v>
      </c>
      <c r="E35" s="18" t="n">
        <v>513.21063956</v>
      </c>
      <c r="F35" s="20" t="n">
        <v>14.79049412</v>
      </c>
      <c r="G35" s="18" t="n">
        <v>524.42144753</v>
      </c>
      <c r="H35" s="20" t="n">
        <v>2.80691689</v>
      </c>
      <c r="I35" s="18" t="n">
        <v>498.68227651</v>
      </c>
      <c r="J35" s="20" t="n">
        <v>1.70158188</v>
      </c>
      <c r="K35" s="18" t="s">
        <v>404</v>
      </c>
      <c r="L35" s="20" t="s">
        <v>404</v>
      </c>
      <c r="M35" s="18" t="s">
        <v>404</v>
      </c>
      <c r="N35" s="20" t="s">
        <v>404</v>
      </c>
      <c r="O35" s="18" t="s">
        <v>404</v>
      </c>
      <c r="P35" s="20" t="s">
        <v>404</v>
      </c>
      <c r="Q35" s="18" t="s">
        <v>404</v>
      </c>
      <c r="R35" s="20" t="s">
        <v>404</v>
      </c>
      <c r="S35" s="18" t="n">
        <v>496.64209605</v>
      </c>
      <c r="T35" s="20" t="n">
        <v>7.42150249</v>
      </c>
    </row>
    <row r="36" spans="1:20">
      <c r="A36" s="15" t="s">
        <v>433</v>
      </c>
      <c r="B36" s="17" t="n">
        <v>6736</v>
      </c>
      <c r="C36" s="18">
        <f>(10.0/B36*100)</f>
        <v/>
      </c>
      <c r="D36" s="19" t="n">
        <v>6726</v>
      </c>
      <c r="E36" s="18" t="n">
        <v>473.09918381</v>
      </c>
      <c r="F36" s="20" t="n">
        <v>17.54656939</v>
      </c>
      <c r="G36" s="18" t="n">
        <v>501.83274914</v>
      </c>
      <c r="H36" s="20" t="n">
        <v>4.3149368</v>
      </c>
      <c r="I36" s="18" t="n">
        <v>494.2699066</v>
      </c>
      <c r="J36" s="20" t="n">
        <v>3.13242439</v>
      </c>
      <c r="K36" s="18" t="s">
        <v>404</v>
      </c>
      <c r="L36" s="20" t="s">
        <v>404</v>
      </c>
      <c r="M36" s="18" t="s">
        <v>404</v>
      </c>
      <c r="N36" s="20" t="s">
        <v>404</v>
      </c>
      <c r="O36" s="18" t="s">
        <v>404</v>
      </c>
      <c r="P36" s="20" t="s">
        <v>404</v>
      </c>
      <c r="Q36" s="18" t="s">
        <v>404</v>
      </c>
      <c r="R36" s="20" t="s">
        <v>404</v>
      </c>
      <c r="S36" s="18" t="n">
        <v>496.61130957</v>
      </c>
      <c r="T36" s="20" t="n">
        <v>16.28476971</v>
      </c>
    </row>
    <row r="37" spans="1:20">
      <c r="A37" s="15" t="s">
        <v>434</v>
      </c>
      <c r="B37" s="17" t="n">
        <v>5458</v>
      </c>
      <c r="C37" s="18">
        <f>(0.0/B37*100)</f>
        <v/>
      </c>
      <c r="D37" s="19" t="n">
        <v>5458</v>
      </c>
      <c r="E37" s="18" t="n">
        <v>459.89216794</v>
      </c>
      <c r="F37" s="20" t="n">
        <v>9.32300641</v>
      </c>
      <c r="G37" s="18" t="n">
        <v>504.93582296</v>
      </c>
      <c r="H37" s="20" t="n">
        <v>7.67960071</v>
      </c>
      <c r="I37" s="18" t="n">
        <v>498.95694689</v>
      </c>
      <c r="J37" s="20" t="n">
        <v>3.80689317</v>
      </c>
      <c r="K37" s="18" t="s">
        <v>404</v>
      </c>
      <c r="L37" s="20" t="s">
        <v>404</v>
      </c>
      <c r="M37" s="18" t="s">
        <v>404</v>
      </c>
      <c r="N37" s="20" t="s">
        <v>404</v>
      </c>
      <c r="O37" s="18" t="s">
        <v>404</v>
      </c>
      <c r="P37" s="20" t="s">
        <v>404</v>
      </c>
      <c r="Q37" s="18" t="s">
        <v>404</v>
      </c>
      <c r="R37" s="20" t="s">
        <v>404</v>
      </c>
      <c r="S37" s="18" t="n">
        <v>537.21110566</v>
      </c>
      <c r="T37" s="20" t="n">
        <v>5.52041499</v>
      </c>
    </row>
    <row r="38" spans="1:20">
      <c r="A38" s="15" t="s">
        <v>435</v>
      </c>
      <c r="B38" s="17" t="n">
        <v>5860</v>
      </c>
      <c r="C38" s="18">
        <f>(268.0/B38*100)</f>
        <v/>
      </c>
      <c r="D38" s="19" t="n">
        <v>5592</v>
      </c>
      <c r="E38" s="18" t="n">
        <v>472.79563166</v>
      </c>
      <c r="F38" s="20" t="n">
        <v>6.81946677</v>
      </c>
      <c r="G38" s="18" t="n">
        <v>473.42316684</v>
      </c>
      <c r="H38" s="20" t="n">
        <v>7.03218912</v>
      </c>
      <c r="I38" s="18" t="n">
        <v>522.93251496</v>
      </c>
      <c r="J38" s="20" t="n">
        <v>6.13454636</v>
      </c>
      <c r="K38" s="18" t="s">
        <v>404</v>
      </c>
      <c r="L38" s="20" t="s">
        <v>404</v>
      </c>
      <c r="M38" s="18" t="s">
        <v>404</v>
      </c>
      <c r="N38" s="20" t="s">
        <v>404</v>
      </c>
      <c r="O38" s="18" t="s">
        <v>404</v>
      </c>
      <c r="P38" s="20" t="s">
        <v>404</v>
      </c>
      <c r="Q38" s="18" t="s">
        <v>404</v>
      </c>
      <c r="R38" s="20" t="s">
        <v>404</v>
      </c>
      <c r="S38" s="18" t="n">
        <v>485.14447458</v>
      </c>
      <c r="T38" s="20" t="n">
        <v>16.99876929</v>
      </c>
    </row>
    <row r="39" spans="1:20">
      <c r="A39" s="15" t="s">
        <v>436</v>
      </c>
      <c r="B39" s="17" t="n">
        <v>5895</v>
      </c>
      <c r="C39" s="18">
        <f>(0.0/B39*100)</f>
        <v/>
      </c>
      <c r="D39" s="19" t="n">
        <v>5895</v>
      </c>
      <c r="E39" s="18" t="n">
        <v>416.94007383</v>
      </c>
      <c r="F39" s="20" t="n">
        <v>14.40497346</v>
      </c>
      <c r="G39" s="18" t="n">
        <v>455.66304352</v>
      </c>
      <c r="H39" s="20" t="n">
        <v>10.84453152</v>
      </c>
      <c r="I39" s="18" t="n">
        <v>419.25306437</v>
      </c>
      <c r="J39" s="20" t="n">
        <v>5.25094814</v>
      </c>
      <c r="K39" s="18" t="s">
        <v>404</v>
      </c>
      <c r="L39" s="20" t="s">
        <v>404</v>
      </c>
      <c r="M39" s="18" t="s">
        <v>404</v>
      </c>
      <c r="N39" s="20" t="s">
        <v>404</v>
      </c>
      <c r="O39" s="18" t="s">
        <v>404</v>
      </c>
      <c r="P39" s="20" t="s">
        <v>404</v>
      </c>
      <c r="Q39" s="18" t="s">
        <v>404</v>
      </c>
      <c r="R39" s="20" t="s">
        <v>404</v>
      </c>
      <c r="S39" s="18" t="n">
        <v>381.05769471</v>
      </c>
      <c r="T39" s="20" t="n">
        <v>14.2083631</v>
      </c>
    </row>
    <row r="40" spans="1:20">
      <c r="A40" s="15" t="s">
        <v>437</v>
      </c>
      <c r="B40" s="17" t="n">
        <v>14157</v>
      </c>
      <c r="C40" s="18">
        <f>(3029.0/B40*100)</f>
        <v/>
      </c>
      <c r="D40" s="19" t="n">
        <v>11128</v>
      </c>
      <c r="E40" s="18" t="n">
        <v>468.20364271</v>
      </c>
      <c r="F40" s="20" t="n">
        <v>10.23295617</v>
      </c>
      <c r="G40" s="18" t="n">
        <v>503.62843828</v>
      </c>
      <c r="H40" s="20" t="n">
        <v>3.50447818</v>
      </c>
      <c r="I40" s="18" t="n">
        <v>535.34600999</v>
      </c>
      <c r="J40" s="20" t="n">
        <v>7.30728277</v>
      </c>
      <c r="K40" s="18" t="s">
        <v>404</v>
      </c>
      <c r="L40" s="20" t="s">
        <v>404</v>
      </c>
      <c r="M40" s="18" t="s">
        <v>404</v>
      </c>
      <c r="N40" s="20" t="s">
        <v>404</v>
      </c>
      <c r="O40" s="18" t="s">
        <v>404</v>
      </c>
      <c r="P40" s="20" t="s">
        <v>404</v>
      </c>
      <c r="Q40" s="18" t="s">
        <v>404</v>
      </c>
      <c r="R40" s="20" t="s">
        <v>404</v>
      </c>
      <c r="S40" s="18" t="n">
        <v>489.42634994</v>
      </c>
      <c r="T40" s="20" t="n">
        <v>7.82162441</v>
      </c>
    </row>
    <row r="41" spans="1:20">
      <c r="A41" s="15" t="s">
        <v>438</v>
      </c>
      <c r="B41" s="17" t="n">
        <v>5712</v>
      </c>
      <c r="C41" s="18">
        <f>(99.0/B41*100)</f>
        <v/>
      </c>
      <c r="D41" s="19" t="n">
        <v>5613</v>
      </c>
      <c r="E41" s="18" t="n">
        <v>483.21348451</v>
      </c>
      <c r="F41" s="20" t="n">
        <v>12.63869876</v>
      </c>
      <c r="G41" s="18" t="n">
        <v>498.10440316</v>
      </c>
      <c r="H41" s="20" t="n">
        <v>4.04877466</v>
      </c>
      <c r="I41" s="18" t="n">
        <v>500.27699177</v>
      </c>
      <c r="J41" s="20" t="n">
        <v>10.92016525</v>
      </c>
      <c r="K41" s="18" t="s">
        <v>404</v>
      </c>
      <c r="L41" s="20" t="s">
        <v>404</v>
      </c>
      <c r="M41" s="18" t="s">
        <v>404</v>
      </c>
      <c r="N41" s="20" t="s">
        <v>404</v>
      </c>
      <c r="O41" s="18" t="s">
        <v>404</v>
      </c>
      <c r="P41" s="20" t="s">
        <v>404</v>
      </c>
      <c r="Q41" s="18" t="s">
        <v>404</v>
      </c>
      <c r="R41" s="20" t="s">
        <v>404</v>
      </c>
      <c r="S41" s="18" t="n">
        <v>501.3124412</v>
      </c>
      <c r="T41" s="20" t="n">
        <v>26.54290293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404.72592733</v>
      </c>
      <c r="F44" s="20" t="n">
        <v>9.9427126</v>
      </c>
      <c r="G44" s="18" t="n">
        <v>422.05836504</v>
      </c>
      <c r="H44" s="20" t="n">
        <v>6.96840249</v>
      </c>
      <c r="I44" s="18" t="n">
        <v>394.95154796</v>
      </c>
      <c r="J44" s="20" t="n">
        <v>5.10995376</v>
      </c>
      <c r="K44" s="18" t="s">
        <v>404</v>
      </c>
      <c r="L44" s="20" t="s">
        <v>404</v>
      </c>
      <c r="M44" s="18" t="s">
        <v>404</v>
      </c>
      <c r="N44" s="20" t="s">
        <v>404</v>
      </c>
      <c r="O44" s="18" t="s">
        <v>404</v>
      </c>
      <c r="P44" s="20" t="s">
        <v>404</v>
      </c>
      <c r="Q44" s="18" t="s">
        <v>404</v>
      </c>
      <c r="R44" s="20" t="s">
        <v>404</v>
      </c>
      <c r="S44" s="18" t="n">
        <v>377.92977851</v>
      </c>
      <c r="T44" s="20" t="n">
        <v>18.7081961</v>
      </c>
    </row>
    <row r="45" spans="1:20">
      <c r="A45" s="15" t="s">
        <v>442</v>
      </c>
      <c r="B45" s="17" t="n">
        <v>5519</v>
      </c>
      <c r="C45" s="18">
        <f>(0.0/B45*100)</f>
        <v/>
      </c>
      <c r="D45" s="19" t="n">
        <v>5519</v>
      </c>
      <c r="E45" s="18" t="n">
        <v>355.43451553</v>
      </c>
      <c r="F45" s="20" t="n">
        <v>5.36082045</v>
      </c>
      <c r="G45" s="18" t="n">
        <v>348.0306881</v>
      </c>
      <c r="H45" s="20" t="n">
        <v>8.122885930000001</v>
      </c>
      <c r="I45" s="18" t="n">
        <v>344.67707457</v>
      </c>
      <c r="J45" s="20" t="n">
        <v>5.19974904</v>
      </c>
      <c r="K45" s="18" t="s">
        <v>404</v>
      </c>
      <c r="L45" s="20" t="s">
        <v>404</v>
      </c>
      <c r="M45" s="18" t="s">
        <v>404</v>
      </c>
      <c r="N45" s="20" t="s">
        <v>404</v>
      </c>
      <c r="O45" s="18" t="s">
        <v>404</v>
      </c>
      <c r="P45" s="20" t="s">
        <v>404</v>
      </c>
      <c r="Q45" s="18" t="s">
        <v>404</v>
      </c>
      <c r="R45" s="20" t="s">
        <v>404</v>
      </c>
      <c r="S45" s="18" t="n">
        <v>348.88372262</v>
      </c>
      <c r="T45" s="20" t="n">
        <v>32.46924871</v>
      </c>
    </row>
    <row r="46" spans="1:20">
      <c r="A46" s="15" t="s">
        <v>443</v>
      </c>
      <c r="B46" s="17" t="n">
        <v>23141</v>
      </c>
      <c r="C46" s="18">
        <f>(4196.0/B46*100)</f>
        <v/>
      </c>
      <c r="D46" s="19" t="n">
        <v>18945</v>
      </c>
      <c r="E46" s="18" t="n">
        <v>423.76061661</v>
      </c>
      <c r="F46" s="20" t="n">
        <v>14.84041927</v>
      </c>
      <c r="G46" s="18" t="n">
        <v>426.02955772</v>
      </c>
      <c r="H46" s="20" t="n">
        <v>11.64254496</v>
      </c>
      <c r="I46" s="18" t="n">
        <v>419.5726535</v>
      </c>
      <c r="J46" s="20" t="n">
        <v>3.36854728</v>
      </c>
      <c r="K46" s="18" t="s">
        <v>404</v>
      </c>
      <c r="L46" s="20" t="s">
        <v>404</v>
      </c>
      <c r="M46" s="18" t="s">
        <v>404</v>
      </c>
      <c r="N46" s="20" t="s">
        <v>404</v>
      </c>
      <c r="O46" s="18" t="s">
        <v>404</v>
      </c>
      <c r="P46" s="20" t="s">
        <v>404</v>
      </c>
      <c r="Q46" s="18" t="s">
        <v>404</v>
      </c>
      <c r="R46" s="20" t="s">
        <v>404</v>
      </c>
      <c r="S46" s="18" t="n">
        <v>354.39406133</v>
      </c>
      <c r="T46" s="20" t="n">
        <v>6.80326717</v>
      </c>
    </row>
    <row r="47" spans="1:20">
      <c r="A47" s="15" t="s">
        <v>444</v>
      </c>
      <c r="B47" s="17" t="n">
        <v>5928</v>
      </c>
      <c r="C47" s="18">
        <f>(0.0/B47*100)</f>
        <v/>
      </c>
      <c r="D47" s="19" t="n">
        <v>5928</v>
      </c>
      <c r="E47" s="18" t="n">
        <v>415.76591783</v>
      </c>
      <c r="F47" s="20" t="n">
        <v>19.17777825</v>
      </c>
      <c r="G47" s="18" t="n">
        <v>448.92175816</v>
      </c>
      <c r="H47" s="20" t="n">
        <v>13.71374944</v>
      </c>
      <c r="I47" s="18" t="n">
        <v>428.45471646</v>
      </c>
      <c r="J47" s="20" t="n">
        <v>6.99353363</v>
      </c>
      <c r="K47" s="18" t="s">
        <v>404</v>
      </c>
      <c r="L47" s="20" t="s">
        <v>404</v>
      </c>
      <c r="M47" s="18" t="s">
        <v>404</v>
      </c>
      <c r="N47" s="20" t="s">
        <v>404</v>
      </c>
      <c r="O47" s="18" t="s">
        <v>404</v>
      </c>
      <c r="P47" s="20" t="s">
        <v>404</v>
      </c>
      <c r="Q47" s="18" t="s">
        <v>404</v>
      </c>
      <c r="R47" s="20" t="s">
        <v>404</v>
      </c>
      <c r="S47" s="18" t="n">
        <v>440.59462271</v>
      </c>
      <c r="T47" s="20" t="n">
        <v>17.12758435</v>
      </c>
    </row>
    <row r="48" spans="1:20">
      <c r="A48" s="15" t="s">
        <v>445</v>
      </c>
      <c r="B48" s="17" t="n">
        <v>9841</v>
      </c>
      <c r="C48" s="18">
        <f>(40.0/B48*100)</f>
        <v/>
      </c>
      <c r="D48" s="19" t="n">
        <v>9801</v>
      </c>
      <c r="E48" s="18" t="n">
        <v>549.20505852</v>
      </c>
      <c r="F48" s="20" t="n">
        <v>13.67834036</v>
      </c>
      <c r="G48" s="18" t="n">
        <v>531.5260249299999</v>
      </c>
      <c r="H48" s="20" t="n">
        <v>15.25545757</v>
      </c>
      <c r="I48" s="18" t="n">
        <v>466.99695785</v>
      </c>
      <c r="J48" s="20" t="n">
        <v>6.08211998</v>
      </c>
      <c r="K48" s="18" t="s">
        <v>404</v>
      </c>
      <c r="L48" s="20" t="s">
        <v>404</v>
      </c>
      <c r="M48" s="18" t="s">
        <v>404</v>
      </c>
      <c r="N48" s="20" t="s">
        <v>404</v>
      </c>
      <c r="O48" s="18" t="s">
        <v>404</v>
      </c>
      <c r="P48" s="20" t="s">
        <v>404</v>
      </c>
      <c r="Q48" s="18" t="s">
        <v>404</v>
      </c>
      <c r="R48" s="20" t="s">
        <v>404</v>
      </c>
      <c r="S48" s="18" t="n">
        <v>502.95245303</v>
      </c>
      <c r="T48" s="20" t="n">
        <v>9.61590908</v>
      </c>
    </row>
    <row r="49" spans="1:20">
      <c r="A49" s="15" t="s">
        <v>446</v>
      </c>
      <c r="B49" s="17" t="n">
        <v>6349</v>
      </c>
      <c r="C49" s="18">
        <f>(52.0/B49*100)</f>
        <v/>
      </c>
      <c r="D49" s="19" t="n">
        <v>6297</v>
      </c>
      <c r="E49" s="18" t="n">
        <v>391.01555832</v>
      </c>
      <c r="F49" s="20" t="n">
        <v>18.9175089</v>
      </c>
      <c r="G49" s="18" t="n">
        <v>434.56988807</v>
      </c>
      <c r="H49" s="20" t="n">
        <v>9.560019629999999</v>
      </c>
      <c r="I49" s="18" t="n">
        <v>424.09832978</v>
      </c>
      <c r="J49" s="20" t="n">
        <v>3.92465942</v>
      </c>
      <c r="K49" s="18" t="s">
        <v>404</v>
      </c>
      <c r="L49" s="20" t="s">
        <v>404</v>
      </c>
      <c r="M49" s="18" t="s">
        <v>404</v>
      </c>
      <c r="N49" s="20" t="s">
        <v>404</v>
      </c>
      <c r="O49" s="18" t="s">
        <v>404</v>
      </c>
      <c r="P49" s="20" t="s">
        <v>404</v>
      </c>
      <c r="Q49" s="18" t="s">
        <v>404</v>
      </c>
      <c r="R49" s="20" t="s">
        <v>404</v>
      </c>
      <c r="S49" s="18" t="n">
        <v>396.57996009</v>
      </c>
      <c r="T49" s="20" t="n">
        <v>28.57554913</v>
      </c>
    </row>
    <row r="50" spans="1:20">
      <c r="A50" s="15" t="s">
        <v>447</v>
      </c>
      <c r="B50" s="17" t="n">
        <v>11795</v>
      </c>
      <c r="C50" s="18">
        <f>(1031.0/B50*100)</f>
        <v/>
      </c>
      <c r="D50" s="19" t="n">
        <v>10764</v>
      </c>
      <c r="E50" s="18" t="n">
        <v>436.92140733</v>
      </c>
      <c r="F50" s="20" t="n">
        <v>9.386547699999999</v>
      </c>
      <c r="G50" s="18" t="n">
        <v>435.73735585</v>
      </c>
      <c r="H50" s="20" t="n">
        <v>8.039782000000001</v>
      </c>
      <c r="I50" s="18" t="n">
        <v>425.62359569</v>
      </c>
      <c r="J50" s="20" t="n">
        <v>4.76357179</v>
      </c>
      <c r="K50" s="18" t="s">
        <v>404</v>
      </c>
      <c r="L50" s="20" t="s">
        <v>404</v>
      </c>
      <c r="M50" s="18" t="s">
        <v>404</v>
      </c>
      <c r="N50" s="20" t="s">
        <v>404</v>
      </c>
      <c r="O50" s="18" t="s">
        <v>404</v>
      </c>
      <c r="P50" s="20" t="s">
        <v>404</v>
      </c>
      <c r="Q50" s="18" t="s">
        <v>404</v>
      </c>
      <c r="R50" s="20" t="s">
        <v>404</v>
      </c>
      <c r="S50" s="18" t="n">
        <v>403.2396248</v>
      </c>
      <c r="T50" s="20" t="n">
        <v>12.80435147</v>
      </c>
    </row>
    <row r="51" spans="1:20">
      <c r="A51" s="15" t="s">
        <v>448</v>
      </c>
      <c r="B51" s="17" t="n">
        <v>6866</v>
      </c>
      <c r="C51" s="18">
        <f>(0.0/B51*100)</f>
        <v/>
      </c>
      <c r="D51" s="19" t="n">
        <v>6866</v>
      </c>
      <c r="E51" s="18" t="n">
        <v>428.08653887</v>
      </c>
      <c r="F51" s="20" t="n">
        <v>6.96886122</v>
      </c>
      <c r="G51" s="18" t="n">
        <v>430.36385081</v>
      </c>
      <c r="H51" s="20" t="n">
        <v>8.4642344</v>
      </c>
      <c r="I51" s="18" t="n">
        <v>426.35572438</v>
      </c>
      <c r="J51" s="20" t="n">
        <v>4.56443061</v>
      </c>
      <c r="K51" s="18" t="s">
        <v>404</v>
      </c>
      <c r="L51" s="20" t="s">
        <v>404</v>
      </c>
      <c r="M51" s="18" t="s">
        <v>404</v>
      </c>
      <c r="N51" s="20" t="s">
        <v>404</v>
      </c>
      <c r="O51" s="18" t="s">
        <v>404</v>
      </c>
      <c r="P51" s="20" t="s">
        <v>404</v>
      </c>
      <c r="Q51" s="18" t="s">
        <v>404</v>
      </c>
      <c r="R51" s="20" t="s">
        <v>404</v>
      </c>
      <c r="S51" s="18" t="n">
        <v>425.21314694</v>
      </c>
      <c r="T51" s="20" t="n">
        <v>22.04806792</v>
      </c>
    </row>
    <row r="52" spans="1:20">
      <c r="A52" s="15" t="s">
        <v>449</v>
      </c>
      <c r="B52" s="17" t="n">
        <v>5809</v>
      </c>
      <c r="C52" s="18">
        <f>(0.0/B52*100)</f>
        <v/>
      </c>
      <c r="D52" s="19" t="n">
        <v>5809</v>
      </c>
      <c r="E52" s="18" t="n">
        <v>501.86631384</v>
      </c>
      <c r="F52" s="20" t="n">
        <v>13.20455889</v>
      </c>
      <c r="G52" s="18" t="n">
        <v>493.24671168</v>
      </c>
      <c r="H52" s="20" t="n">
        <v>14.32805948</v>
      </c>
      <c r="I52" s="18" t="n">
        <v>483.85790709</v>
      </c>
      <c r="J52" s="20" t="n">
        <v>3.62479442</v>
      </c>
      <c r="K52" s="18" t="s">
        <v>404</v>
      </c>
      <c r="L52" s="20" t="s">
        <v>404</v>
      </c>
      <c r="M52" s="18" t="s">
        <v>404</v>
      </c>
      <c r="N52" s="20" t="s">
        <v>404</v>
      </c>
      <c r="O52" s="18" t="s">
        <v>404</v>
      </c>
      <c r="P52" s="20" t="s">
        <v>404</v>
      </c>
      <c r="Q52" s="18" t="s">
        <v>404</v>
      </c>
      <c r="R52" s="20" t="s">
        <v>404</v>
      </c>
      <c r="S52" s="18" t="n">
        <v>465.87873121</v>
      </c>
      <c r="T52" s="20" t="n">
        <v>16.24037473</v>
      </c>
    </row>
    <row r="53" spans="1:20">
      <c r="A53" s="15" t="s">
        <v>450</v>
      </c>
      <c r="B53" s="17" t="n">
        <v>5571</v>
      </c>
      <c r="C53" s="18">
        <f>(0.0/B53*100)</f>
        <v/>
      </c>
      <c r="D53" s="19" t="n">
        <v>5571</v>
      </c>
      <c r="E53" s="18" t="n">
        <v>457.51338582</v>
      </c>
      <c r="F53" s="20" t="n">
        <v>5.45850341</v>
      </c>
      <c r="G53" s="18" t="n">
        <v>438.5170505</v>
      </c>
      <c r="H53" s="20" t="n">
        <v>3.51489079</v>
      </c>
      <c r="I53" s="18" t="n">
        <v>443.71146848</v>
      </c>
      <c r="J53" s="20" t="n">
        <v>2.06018051</v>
      </c>
      <c r="K53" s="18" t="s">
        <v>404</v>
      </c>
      <c r="L53" s="20" t="s">
        <v>404</v>
      </c>
      <c r="M53" s="18" t="s">
        <v>404</v>
      </c>
      <c r="N53" s="20" t="s">
        <v>404</v>
      </c>
      <c r="O53" s="18" t="s">
        <v>404</v>
      </c>
      <c r="P53" s="20" t="s">
        <v>404</v>
      </c>
      <c r="Q53" s="18" t="s">
        <v>404</v>
      </c>
      <c r="R53" s="20" t="s">
        <v>404</v>
      </c>
      <c r="S53" s="18" t="n">
        <v>358.57390708</v>
      </c>
      <c r="T53" s="20" t="n">
        <v>11.06751355</v>
      </c>
    </row>
    <row r="54" spans="1:20">
      <c r="A54" s="15" t="s">
        <v>451</v>
      </c>
      <c r="B54" s="17" t="n">
        <v>4740</v>
      </c>
      <c r="C54" s="18">
        <f>(199.0/B54*100)</f>
        <v/>
      </c>
      <c r="D54" s="19" t="n">
        <v>4541</v>
      </c>
      <c r="E54" s="18" t="n">
        <v>372.95249353</v>
      </c>
      <c r="F54" s="20" t="n">
        <v>14.53935484</v>
      </c>
      <c r="G54" s="18" t="n">
        <v>363.44155389</v>
      </c>
      <c r="H54" s="20" t="n">
        <v>10.37256555</v>
      </c>
      <c r="I54" s="18" t="n">
        <v>363.4470171</v>
      </c>
      <c r="J54" s="20" t="n">
        <v>5.21171293</v>
      </c>
      <c r="K54" s="18" t="s">
        <v>404</v>
      </c>
      <c r="L54" s="20" t="s">
        <v>404</v>
      </c>
      <c r="M54" s="18" t="s">
        <v>404</v>
      </c>
      <c r="N54" s="20" t="s">
        <v>404</v>
      </c>
      <c r="O54" s="18" t="s">
        <v>404</v>
      </c>
      <c r="P54" s="20" t="s">
        <v>404</v>
      </c>
      <c r="Q54" s="18" t="s">
        <v>404</v>
      </c>
      <c r="R54" s="20" t="s">
        <v>404</v>
      </c>
      <c r="S54" s="18" t="n">
        <v>319.79907773</v>
      </c>
      <c r="T54" s="20" t="n">
        <v>9.14036615</v>
      </c>
    </row>
    <row r="55" spans="1:20">
      <c r="A55" s="15" t="s">
        <v>452</v>
      </c>
      <c r="B55" s="17" t="n">
        <v>5316</v>
      </c>
      <c r="C55" s="18">
        <f>(43.0/B55*100)</f>
        <v/>
      </c>
      <c r="D55" s="19" t="n">
        <v>5273</v>
      </c>
      <c r="E55" s="18" t="n">
        <v>331.48591839</v>
      </c>
      <c r="F55" s="20" t="n">
        <v>42.13338369</v>
      </c>
      <c r="G55" s="18" t="n">
        <v>418.97897059</v>
      </c>
      <c r="H55" s="20" t="n">
        <v>18.2974205</v>
      </c>
      <c r="I55" s="18" t="n">
        <v>403.07813446</v>
      </c>
      <c r="J55" s="20" t="n">
        <v>3.27214647</v>
      </c>
      <c r="K55" s="18" t="s">
        <v>404</v>
      </c>
      <c r="L55" s="20" t="s">
        <v>404</v>
      </c>
      <c r="M55" s="18" t="s">
        <v>404</v>
      </c>
      <c r="N55" s="20" t="s">
        <v>404</v>
      </c>
      <c r="O55" s="18" t="s">
        <v>404</v>
      </c>
      <c r="P55" s="20" t="s">
        <v>404</v>
      </c>
      <c r="Q55" s="18" t="n">
        <v>280.87605333</v>
      </c>
      <c r="R55" s="20" t="n">
        <v>37.9799543</v>
      </c>
      <c r="S55" s="18" t="n">
        <v>353.79173864</v>
      </c>
      <c r="T55" s="20" t="n">
        <v>30.36445067</v>
      </c>
    </row>
    <row r="56" spans="1:20">
      <c r="A56" s="15" t="s">
        <v>453</v>
      </c>
      <c r="B56" s="17" t="n">
        <v>5359</v>
      </c>
      <c r="C56" s="18">
        <f>(0.0/B56*100)</f>
        <v/>
      </c>
      <c r="D56" s="19" t="n">
        <v>5359</v>
      </c>
      <c r="E56" s="18" t="n">
        <v>508.88925262</v>
      </c>
      <c r="F56" s="20" t="n">
        <v>10.19258269</v>
      </c>
      <c r="G56" s="18" t="n">
        <v>524.98955254</v>
      </c>
      <c r="H56" s="20" t="n">
        <v>4.02746688</v>
      </c>
      <c r="I56" s="18" t="n">
        <v>570.14283675</v>
      </c>
      <c r="J56" s="20" t="n">
        <v>7.68163172</v>
      </c>
      <c r="K56" s="18" t="s">
        <v>404</v>
      </c>
      <c r="L56" s="20" t="s">
        <v>404</v>
      </c>
      <c r="M56" s="18" t="s">
        <v>404</v>
      </c>
      <c r="N56" s="20" t="s">
        <v>404</v>
      </c>
      <c r="O56" s="18" t="s">
        <v>404</v>
      </c>
      <c r="P56" s="20" t="s">
        <v>404</v>
      </c>
      <c r="Q56" s="18" t="s">
        <v>404</v>
      </c>
      <c r="R56" s="20" t="s">
        <v>404</v>
      </c>
      <c r="S56" s="18" t="n">
        <v>526.80768685</v>
      </c>
      <c r="T56" s="20" t="n">
        <v>20.7473422</v>
      </c>
    </row>
    <row r="57" spans="1:20">
      <c r="A57" s="15" t="s">
        <v>454</v>
      </c>
      <c r="B57" s="17" t="n">
        <v>6513</v>
      </c>
      <c r="C57" s="18">
        <f>(0.0/B57*100)</f>
        <v/>
      </c>
      <c r="D57" s="19" t="n">
        <v>6513</v>
      </c>
      <c r="E57" s="18" t="n">
        <v>401.03675346</v>
      </c>
      <c r="F57" s="20" t="n">
        <v>9.67895579</v>
      </c>
      <c r="G57" s="18" t="n">
        <v>408.57417439</v>
      </c>
      <c r="H57" s="20" t="n">
        <v>9.100834040000001</v>
      </c>
      <c r="I57" s="18" t="n">
        <v>392.17049617</v>
      </c>
      <c r="J57" s="20" t="n">
        <v>4.43734778</v>
      </c>
      <c r="K57" s="18" t="s">
        <v>404</v>
      </c>
      <c r="L57" s="20" t="s">
        <v>404</v>
      </c>
      <c r="M57" s="18" t="s">
        <v>404</v>
      </c>
      <c r="N57" s="20" t="s">
        <v>404</v>
      </c>
      <c r="O57" s="18" t="s">
        <v>404</v>
      </c>
      <c r="P57" s="20" t="s">
        <v>404</v>
      </c>
      <c r="Q57" s="18" t="n">
        <v>366.47956667</v>
      </c>
      <c r="R57" s="20" t="n">
        <v>9.966155410000001</v>
      </c>
      <c r="S57" s="18" t="n">
        <v>430.39872794</v>
      </c>
      <c r="T57" s="20" t="n">
        <v>6.86755181</v>
      </c>
    </row>
    <row r="58" spans="1:20">
      <c r="A58" s="15" t="s">
        <v>455</v>
      </c>
      <c r="B58" s="17" t="n">
        <v>7267</v>
      </c>
      <c r="C58" s="18">
        <f>(0.0/B58*100)</f>
        <v/>
      </c>
      <c r="D58" s="19" t="n">
        <v>7267</v>
      </c>
      <c r="E58" s="18" t="n">
        <v>417.05717856</v>
      </c>
      <c r="F58" s="20" t="n">
        <v>7.34115675</v>
      </c>
      <c r="G58" s="18" t="n">
        <v>397.01888157</v>
      </c>
      <c r="H58" s="20" t="n">
        <v>7.53721411</v>
      </c>
      <c r="I58" s="18" t="n">
        <v>403.6812089</v>
      </c>
      <c r="J58" s="20" t="n">
        <v>5.49010433</v>
      </c>
      <c r="K58" s="18" t="s">
        <v>404</v>
      </c>
      <c r="L58" s="20" t="s">
        <v>404</v>
      </c>
      <c r="M58" s="18" t="s">
        <v>404</v>
      </c>
      <c r="N58" s="20" t="s">
        <v>404</v>
      </c>
      <c r="O58" s="18" t="s">
        <v>404</v>
      </c>
      <c r="P58" s="20" t="s">
        <v>404</v>
      </c>
      <c r="Q58" s="18" t="n">
        <v>436.63648681</v>
      </c>
      <c r="R58" s="20" t="n">
        <v>9.830166330000001</v>
      </c>
      <c r="S58" s="18" t="n">
        <v>433.57095102</v>
      </c>
      <c r="T58" s="20" t="n">
        <v>19.25795076</v>
      </c>
    </row>
    <row r="59" spans="1:20">
      <c r="A59" s="15" t="s">
        <v>456</v>
      </c>
      <c r="B59" s="17" t="n">
        <v>4826</v>
      </c>
      <c r="C59" s="18">
        <f>(0.0/B59*100)</f>
        <v/>
      </c>
      <c r="D59" s="19" t="n">
        <v>4826</v>
      </c>
      <c r="E59" s="18" t="n">
        <v>355.35033615</v>
      </c>
      <c r="F59" s="20" t="n">
        <v>5.32212259</v>
      </c>
      <c r="G59" s="18" t="n">
        <v>341.8039927</v>
      </c>
      <c r="H59" s="20" t="n">
        <v>2.62439077</v>
      </c>
      <c r="I59" s="18" t="n">
        <v>345.59054915</v>
      </c>
      <c r="J59" s="20" t="n">
        <v>2.39901766</v>
      </c>
      <c r="K59" s="18" t="s">
        <v>404</v>
      </c>
      <c r="L59" s="20" t="s">
        <v>404</v>
      </c>
      <c r="M59" s="18" t="s">
        <v>404</v>
      </c>
      <c r="N59" s="20" t="s">
        <v>404</v>
      </c>
      <c r="O59" s="18" t="s">
        <v>404</v>
      </c>
      <c r="P59" s="20" t="s">
        <v>404</v>
      </c>
      <c r="Q59" s="18" t="n">
        <v>378.88467059</v>
      </c>
      <c r="R59" s="20" t="n">
        <v>12.41670695</v>
      </c>
      <c r="S59" s="18" t="n">
        <v>372.33474817</v>
      </c>
      <c r="T59" s="20" t="n">
        <v>6.85211598</v>
      </c>
    </row>
    <row r="60" spans="1:20">
      <c r="A60" s="15" t="s">
        <v>457</v>
      </c>
      <c r="B60" s="17" t="n">
        <v>4546</v>
      </c>
      <c r="C60" s="18">
        <f>(0.0/B60*100)</f>
        <v/>
      </c>
      <c r="D60" s="19" t="n">
        <v>4546</v>
      </c>
      <c r="E60" s="18" t="n">
        <v>367.79055264</v>
      </c>
      <c r="F60" s="20" t="n">
        <v>15.36732582</v>
      </c>
      <c r="G60" s="18" t="n">
        <v>341.9188944</v>
      </c>
      <c r="H60" s="20" t="n">
        <v>19.45288443</v>
      </c>
      <c r="I60" s="18" t="n">
        <v>368.53444616</v>
      </c>
      <c r="J60" s="20" t="n">
        <v>6.37475748</v>
      </c>
      <c r="K60" s="18" t="s">
        <v>404</v>
      </c>
      <c r="L60" s="20" t="s">
        <v>404</v>
      </c>
      <c r="M60" s="18" t="s">
        <v>404</v>
      </c>
      <c r="N60" s="20" t="s">
        <v>404</v>
      </c>
      <c r="O60" s="18" t="s">
        <v>404</v>
      </c>
      <c r="P60" s="20" t="s">
        <v>404</v>
      </c>
      <c r="Q60" s="18" t="s">
        <v>404</v>
      </c>
      <c r="R60" s="20" t="s">
        <v>404</v>
      </c>
      <c r="S60" s="18" t="n">
        <v>288.63214786</v>
      </c>
      <c r="T60" s="20" t="n">
        <v>10.63057659</v>
      </c>
    </row>
    <row r="61" spans="1:20">
      <c r="A61" s="15" t="s">
        <v>458</v>
      </c>
      <c r="B61" s="17" t="n">
        <v>6525</v>
      </c>
      <c r="C61" s="18">
        <f>(0.0/B61*100)</f>
        <v/>
      </c>
      <c r="D61" s="19" t="n">
        <v>6525</v>
      </c>
      <c r="E61" s="18" t="n">
        <v>481.70418955</v>
      </c>
      <c r="F61" s="20" t="n">
        <v>7.51815682</v>
      </c>
      <c r="G61" s="18" t="n">
        <v>487.40803806</v>
      </c>
      <c r="H61" s="20" t="n">
        <v>4.95214658</v>
      </c>
      <c r="I61" s="18" t="n">
        <v>458.77231575</v>
      </c>
      <c r="J61" s="20" t="n">
        <v>4.7069422</v>
      </c>
      <c r="K61" s="18" t="s">
        <v>404</v>
      </c>
      <c r="L61" s="20" t="s">
        <v>404</v>
      </c>
      <c r="M61" s="18" t="s">
        <v>404</v>
      </c>
      <c r="N61" s="20" t="s">
        <v>404</v>
      </c>
      <c r="O61" s="18" t="s">
        <v>404</v>
      </c>
      <c r="P61" s="20" t="s">
        <v>404</v>
      </c>
      <c r="Q61" s="18" t="s">
        <v>404</v>
      </c>
      <c r="R61" s="20" t="s">
        <v>404</v>
      </c>
      <c r="S61" s="18" t="n">
        <v>459.75280416</v>
      </c>
      <c r="T61" s="20" t="n">
        <v>23.60494967</v>
      </c>
    </row>
    <row r="62" spans="1:20">
      <c r="A62" s="15" t="s">
        <v>459</v>
      </c>
      <c r="B62" s="17" t="n">
        <v>4476</v>
      </c>
      <c r="C62" s="18">
        <f>(0.0/B62*100)</f>
        <v/>
      </c>
      <c r="D62" s="19" t="n">
        <v>4476</v>
      </c>
      <c r="E62" s="18" t="n">
        <v>500.39213322</v>
      </c>
      <c r="F62" s="20" t="n">
        <v>3.60564682</v>
      </c>
      <c r="G62" s="18" t="n">
        <v>510.88478055</v>
      </c>
      <c r="H62" s="20" t="n">
        <v>1.67611993</v>
      </c>
      <c r="I62" s="18" t="n">
        <v>509.07204842</v>
      </c>
      <c r="J62" s="20" t="n">
        <v>1.68851003</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361.5761334</v>
      </c>
      <c r="F63" s="20" t="n">
        <v>2.99251822</v>
      </c>
      <c r="G63" s="18" t="n">
        <v>345.14749463</v>
      </c>
      <c r="H63" s="20" t="n">
        <v>2.9722546</v>
      </c>
      <c r="I63" s="18" t="n">
        <v>349.55925522</v>
      </c>
      <c r="J63" s="20" t="n">
        <v>1.90601509</v>
      </c>
      <c r="K63" s="18" t="s">
        <v>404</v>
      </c>
      <c r="L63" s="20" t="s">
        <v>404</v>
      </c>
      <c r="M63" s="18" t="s">
        <v>404</v>
      </c>
      <c r="N63" s="20" t="s">
        <v>404</v>
      </c>
      <c r="O63" s="18" t="s">
        <v>404</v>
      </c>
      <c r="P63" s="20" t="s">
        <v>404</v>
      </c>
      <c r="Q63" s="18" t="s">
        <v>404</v>
      </c>
      <c r="R63" s="20" t="s">
        <v>404</v>
      </c>
      <c r="S63" s="18" t="n">
        <v>356.73686612</v>
      </c>
      <c r="T63" s="20" t="n">
        <v>5.52574008</v>
      </c>
    </row>
    <row r="64" spans="1:20">
      <c r="A64" s="15" t="s">
        <v>461</v>
      </c>
      <c r="B64" s="17" t="n">
        <v>3634</v>
      </c>
      <c r="C64" s="18">
        <f>(27.0/B64*100)</f>
        <v/>
      </c>
      <c r="D64" s="19" t="n">
        <v>3607</v>
      </c>
      <c r="E64" s="18" t="n">
        <v>362.39565631</v>
      </c>
      <c r="F64" s="20" t="n">
        <v>7.79616108</v>
      </c>
      <c r="G64" s="18" t="n">
        <v>442.69372549</v>
      </c>
      <c r="H64" s="20" t="n">
        <v>2.27293324</v>
      </c>
      <c r="I64" s="18" t="n">
        <v>476.82496439</v>
      </c>
      <c r="J64" s="20" t="n">
        <v>3.85694901</v>
      </c>
      <c r="K64" s="18" t="s">
        <v>404</v>
      </c>
      <c r="L64" s="20" t="s">
        <v>404</v>
      </c>
      <c r="M64" s="18" t="s">
        <v>404</v>
      </c>
      <c r="N64" s="20" t="s">
        <v>404</v>
      </c>
      <c r="O64" s="18" t="s">
        <v>404</v>
      </c>
      <c r="P64" s="20" t="s">
        <v>404</v>
      </c>
      <c r="Q64" s="18" t="n">
        <v>527.77008166</v>
      </c>
      <c r="R64" s="20" t="n">
        <v>11.72399336</v>
      </c>
      <c r="S64" s="18" t="n">
        <v>289.3871375</v>
      </c>
      <c r="T64" s="20" t="n">
        <v>47.23742956</v>
      </c>
    </row>
    <row r="65" spans="1:20">
      <c r="A65" s="15" t="s">
        <v>462</v>
      </c>
      <c r="B65" s="17" t="n">
        <v>5325</v>
      </c>
      <c r="C65" s="18">
        <f>(0.0/B65*100)</f>
        <v/>
      </c>
      <c r="D65" s="19" t="n">
        <v>5325</v>
      </c>
      <c r="E65" s="18" t="n">
        <v>438.24088702</v>
      </c>
      <c r="F65" s="20" t="n">
        <v>13.63966009</v>
      </c>
      <c r="G65" s="18" t="n">
        <v>415.51340722</v>
      </c>
      <c r="H65" s="20" t="n">
        <v>19.15419833</v>
      </c>
      <c r="I65" s="18" t="n">
        <v>415.01171005</v>
      </c>
      <c r="J65" s="20" t="n">
        <v>2.64327549</v>
      </c>
      <c r="K65" s="18" t="s">
        <v>404</v>
      </c>
      <c r="L65" s="20" t="s">
        <v>404</v>
      </c>
      <c r="M65" s="18" t="s">
        <v>404</v>
      </c>
      <c r="N65" s="20" t="s">
        <v>404</v>
      </c>
      <c r="O65" s="18" t="s">
        <v>404</v>
      </c>
      <c r="P65" s="20" t="s">
        <v>404</v>
      </c>
      <c r="Q65" s="18" t="s">
        <v>404</v>
      </c>
      <c r="R65" s="20" t="s">
        <v>404</v>
      </c>
      <c r="S65" s="18" t="n">
        <v>451.75153368</v>
      </c>
      <c r="T65" s="20" t="n">
        <v>17.89221823</v>
      </c>
    </row>
    <row r="66" spans="1:20">
      <c r="A66" s="15" t="s">
        <v>463</v>
      </c>
      <c r="B66" s="17" t="n">
        <v>5665</v>
      </c>
      <c r="C66" s="18">
        <f>(0.0/B66*100)</f>
        <v/>
      </c>
      <c r="D66" s="19" t="n">
        <v>5665</v>
      </c>
      <c r="E66" s="18" t="n">
        <v>426.85053479</v>
      </c>
      <c r="F66" s="20" t="n">
        <v>3.14162194</v>
      </c>
      <c r="G66" s="18" t="n">
        <v>434.34685286</v>
      </c>
      <c r="H66" s="20" t="n">
        <v>3.85785242</v>
      </c>
      <c r="I66" s="18" t="n">
        <v>425.11679539</v>
      </c>
      <c r="J66" s="20" t="n">
        <v>2.03183023</v>
      </c>
      <c r="K66" s="18" t="s">
        <v>404</v>
      </c>
      <c r="L66" s="20" t="s">
        <v>404</v>
      </c>
      <c r="M66" s="18" t="s">
        <v>404</v>
      </c>
      <c r="N66" s="20" t="s">
        <v>404</v>
      </c>
      <c r="O66" s="18" t="s">
        <v>404</v>
      </c>
      <c r="P66" s="20" t="s">
        <v>404</v>
      </c>
      <c r="Q66" s="18" t="s">
        <v>404</v>
      </c>
      <c r="R66" s="20" t="s">
        <v>404</v>
      </c>
      <c r="S66" s="18" t="n">
        <v>414.76712841</v>
      </c>
      <c r="T66" s="20" t="n">
        <v>14.43213596</v>
      </c>
    </row>
    <row r="67" spans="1:20">
      <c r="A67" s="15" t="s">
        <v>464</v>
      </c>
      <c r="B67" s="17" t="n">
        <v>6971</v>
      </c>
      <c r="C67" s="18">
        <f>(0.0/B67*100)</f>
        <v/>
      </c>
      <c r="D67" s="19" t="n">
        <v>6971</v>
      </c>
      <c r="E67" s="18" t="n">
        <v>404.99203098</v>
      </c>
      <c r="F67" s="20" t="n">
        <v>13.93016516</v>
      </c>
      <c r="G67" s="18" t="n">
        <v>388.47761565</v>
      </c>
      <c r="H67" s="20" t="n">
        <v>9.24220508</v>
      </c>
      <c r="I67" s="18" t="n">
        <v>398.24973328</v>
      </c>
      <c r="J67" s="20" t="n">
        <v>3.58700061</v>
      </c>
      <c r="K67" s="18" t="s">
        <v>404</v>
      </c>
      <c r="L67" s="20" t="s">
        <v>404</v>
      </c>
      <c r="M67" s="18" t="s">
        <v>404</v>
      </c>
      <c r="N67" s="20" t="s">
        <v>404</v>
      </c>
      <c r="O67" s="18" t="s">
        <v>404</v>
      </c>
      <c r="P67" s="20" t="s">
        <v>404</v>
      </c>
      <c r="Q67" s="18" t="s">
        <v>404</v>
      </c>
      <c r="R67" s="20" t="s">
        <v>404</v>
      </c>
      <c r="S67" s="18" t="n">
        <v>428.18496417</v>
      </c>
      <c r="T67" s="20" t="n">
        <v>39.02033929</v>
      </c>
    </row>
    <row r="68" spans="1:20">
      <c r="A68" s="15" t="s">
        <v>465</v>
      </c>
      <c r="B68" s="17" t="n">
        <v>12083</v>
      </c>
      <c r="C68" s="18">
        <f>(0.0/B68*100)</f>
        <v/>
      </c>
      <c r="D68" s="19" t="n">
        <v>12083</v>
      </c>
      <c r="E68" s="18" t="n">
        <v>382.82867064</v>
      </c>
      <c r="F68" s="20" t="n">
        <v>1.67892734</v>
      </c>
      <c r="G68" s="18" t="n">
        <v>404.74755091</v>
      </c>
      <c r="H68" s="20" t="n">
        <v>1.91660441</v>
      </c>
      <c r="I68" s="18" t="n">
        <v>411.00657071</v>
      </c>
      <c r="J68" s="20" t="n">
        <v>1.69035455</v>
      </c>
      <c r="K68" s="18" t="s">
        <v>404</v>
      </c>
      <c r="L68" s="20" t="s">
        <v>404</v>
      </c>
      <c r="M68" s="18" t="s">
        <v>404</v>
      </c>
      <c r="N68" s="20" t="s">
        <v>404</v>
      </c>
      <c r="O68" s="18" t="s">
        <v>404</v>
      </c>
      <c r="P68" s="20" t="s">
        <v>404</v>
      </c>
      <c r="Q68" s="18" t="s">
        <v>404</v>
      </c>
      <c r="R68" s="20" t="s">
        <v>404</v>
      </c>
      <c r="S68" s="18" t="n">
        <v>384.79914608</v>
      </c>
      <c r="T68" s="20" t="n">
        <v>9.679755050000001</v>
      </c>
    </row>
    <row r="69" spans="1:20">
      <c r="A69" s="15" t="s">
        <v>466</v>
      </c>
      <c r="B69" s="17" t="n">
        <v>4876</v>
      </c>
      <c r="C69" s="18">
        <f>(0.0/B69*100)</f>
        <v/>
      </c>
      <c r="D69" s="19" t="n">
        <v>4876</v>
      </c>
      <c r="E69" s="18" t="n">
        <v>427.29093319</v>
      </c>
      <c r="F69" s="20" t="n">
        <v>9.183204440000001</v>
      </c>
      <c r="G69" s="18" t="n">
        <v>462.1271533</v>
      </c>
      <c r="H69" s="20" t="n">
        <v>9.74371449</v>
      </c>
      <c r="I69" s="18" t="n">
        <v>421.30996694</v>
      </c>
      <c r="J69" s="20" t="n">
        <v>5.96728003</v>
      </c>
      <c r="K69" s="18" t="s">
        <v>404</v>
      </c>
      <c r="L69" s="20" t="s">
        <v>404</v>
      </c>
      <c r="M69" s="18" t="s">
        <v>404</v>
      </c>
      <c r="N69" s="20" t="s">
        <v>404</v>
      </c>
      <c r="O69" s="18" t="s">
        <v>404</v>
      </c>
      <c r="P69" s="20" t="s">
        <v>404</v>
      </c>
      <c r="Q69" s="18" t="s">
        <v>404</v>
      </c>
      <c r="R69" s="20" t="s">
        <v>404</v>
      </c>
      <c r="S69" s="18" t="n">
        <v>426.73330391</v>
      </c>
      <c r="T69" s="20" t="n">
        <v>10.93191009</v>
      </c>
    </row>
    <row r="70" spans="1:20">
      <c r="A70" s="15" t="s">
        <v>467</v>
      </c>
      <c r="B70" s="17" t="n">
        <v>6036</v>
      </c>
      <c r="C70" s="18">
        <f>(0.0/B70*100)</f>
        <v/>
      </c>
      <c r="D70" s="19" t="n">
        <v>6036</v>
      </c>
      <c r="E70" s="18" t="n">
        <v>511.45973953</v>
      </c>
      <c r="F70" s="20" t="n">
        <v>8.00120381</v>
      </c>
      <c r="G70" s="18" t="n">
        <v>520.8331736</v>
      </c>
      <c r="H70" s="20" t="n">
        <v>6.83769808</v>
      </c>
      <c r="I70" s="18" t="n">
        <v>486.58629832</v>
      </c>
      <c r="J70" s="20" t="n">
        <v>3.55745999</v>
      </c>
      <c r="K70" s="18" t="s">
        <v>404</v>
      </c>
      <c r="L70" s="20" t="s">
        <v>404</v>
      </c>
      <c r="M70" s="18" t="s">
        <v>404</v>
      </c>
      <c r="N70" s="20" t="s">
        <v>404</v>
      </c>
      <c r="O70" s="18" t="s">
        <v>404</v>
      </c>
      <c r="P70" s="20" t="s">
        <v>404</v>
      </c>
      <c r="Q70" s="18" t="s">
        <v>404</v>
      </c>
      <c r="R70" s="20" t="s">
        <v>404</v>
      </c>
      <c r="S70" s="18" t="n">
        <v>431.65833039</v>
      </c>
      <c r="T70" s="20" t="n">
        <v>13.59957178</v>
      </c>
    </row>
    <row r="71" spans="1:20">
      <c r="A71" s="15" t="s">
        <v>468</v>
      </c>
      <c r="B71" s="17" t="n">
        <v>6115</v>
      </c>
      <c r="C71" s="18">
        <f>(0.0/B71*100)</f>
        <v/>
      </c>
      <c r="D71" s="19" t="n">
        <v>6115</v>
      </c>
      <c r="E71" s="18" t="n">
        <v>514.20058193</v>
      </c>
      <c r="F71" s="20" t="n">
        <v>4.17038577</v>
      </c>
      <c r="G71" s="18" t="n">
        <v>537.09215053</v>
      </c>
      <c r="H71" s="20" t="n">
        <v>1.89274545</v>
      </c>
      <c r="I71" s="18" t="n">
        <v>549.55228286</v>
      </c>
      <c r="J71" s="20" t="n">
        <v>5.06081719</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474.14257826</v>
      </c>
      <c r="F72" s="20" t="n">
        <v>18.5417411</v>
      </c>
      <c r="G72" s="18" t="n">
        <v>496.58917941</v>
      </c>
      <c r="H72" s="20" t="n">
        <v>5.71540213</v>
      </c>
      <c r="I72" s="18" t="n">
        <v>499.26337398</v>
      </c>
      <c r="J72" s="20" t="n">
        <v>3.63156976</v>
      </c>
      <c r="K72" s="18" t="s">
        <v>404</v>
      </c>
      <c r="L72" s="20" t="s">
        <v>404</v>
      </c>
      <c r="M72" s="18" t="s">
        <v>404</v>
      </c>
      <c r="N72" s="20" t="s">
        <v>404</v>
      </c>
      <c r="O72" s="18" t="s">
        <v>404</v>
      </c>
      <c r="P72" s="20" t="s">
        <v>404</v>
      </c>
      <c r="Q72" s="18" t="s">
        <v>404</v>
      </c>
      <c r="R72" s="20" t="s">
        <v>404</v>
      </c>
      <c r="S72" s="18" t="n">
        <v>486.84177039</v>
      </c>
      <c r="T72" s="20" t="n">
        <v>15.93604646</v>
      </c>
    </row>
    <row r="73" spans="1:20">
      <c r="A73" s="15" t="s">
        <v>470</v>
      </c>
      <c r="B73" s="17" t="n">
        <v>8249</v>
      </c>
      <c r="C73" s="18">
        <f>(0.0/B73*100)</f>
        <v/>
      </c>
      <c r="D73" s="19" t="n">
        <v>8249</v>
      </c>
      <c r="E73" s="18" t="n">
        <v>420.47332629</v>
      </c>
      <c r="F73" s="20" t="n">
        <v>7.80085013</v>
      </c>
      <c r="G73" s="18" t="n">
        <v>409.91176164</v>
      </c>
      <c r="H73" s="20" t="n">
        <v>5.10623121</v>
      </c>
      <c r="I73" s="18" t="n">
        <v>391.13822706</v>
      </c>
      <c r="J73" s="20" t="n">
        <v>7.64269264</v>
      </c>
      <c r="K73" s="18" t="s">
        <v>404</v>
      </c>
      <c r="L73" s="20" t="s">
        <v>404</v>
      </c>
      <c r="M73" s="18" t="s">
        <v>404</v>
      </c>
      <c r="N73" s="20" t="s">
        <v>404</v>
      </c>
      <c r="O73" s="18" t="s">
        <v>404</v>
      </c>
      <c r="P73" s="20" t="s">
        <v>404</v>
      </c>
      <c r="Q73" s="18" t="s">
        <v>404</v>
      </c>
      <c r="R73" s="20" t="s">
        <v>404</v>
      </c>
      <c r="S73" s="18" t="n">
        <v>418.40554089</v>
      </c>
      <c r="T73" s="20" t="n">
        <v>17.43220532</v>
      </c>
    </row>
    <row r="74" spans="1:20">
      <c r="A74" s="15" t="s">
        <v>471</v>
      </c>
      <c r="B74" s="17" t="n">
        <v>4692</v>
      </c>
      <c r="C74" s="18">
        <f>(484.0/B74*100)</f>
        <v/>
      </c>
      <c r="D74" s="19" t="n">
        <v>4208</v>
      </c>
      <c r="E74" s="18" t="n">
        <v>389.68633032</v>
      </c>
      <c r="F74" s="20" t="n">
        <v>4.28440528</v>
      </c>
      <c r="G74" s="18" t="n">
        <v>429.67790757</v>
      </c>
      <c r="H74" s="20" t="n">
        <v>2.26453241</v>
      </c>
      <c r="I74" s="18" t="n">
        <v>426.74809126</v>
      </c>
      <c r="J74" s="20" t="n">
        <v>2.40276465</v>
      </c>
      <c r="K74" s="18" t="s">
        <v>404</v>
      </c>
      <c r="L74" s="20" t="s">
        <v>404</v>
      </c>
      <c r="M74" s="18" t="s">
        <v>404</v>
      </c>
      <c r="N74" s="20" t="s">
        <v>404</v>
      </c>
      <c r="O74" s="18" t="s">
        <v>404</v>
      </c>
      <c r="P74" s="20" t="s">
        <v>404</v>
      </c>
      <c r="Q74" s="18" t="s">
        <v>404</v>
      </c>
      <c r="R74" s="20" t="s">
        <v>404</v>
      </c>
      <c r="S74" s="18" t="n">
        <v>390.76641859</v>
      </c>
      <c r="T74" s="20" t="n">
        <v>10.96817006</v>
      </c>
    </row>
    <row r="75" spans="1:20">
      <c r="A75" s="15" t="s">
        <v>472</v>
      </c>
      <c r="B75" s="17" t="n">
        <v>5375</v>
      </c>
      <c r="C75" s="18">
        <f>(483.0/B75*100)</f>
        <v/>
      </c>
      <c r="D75" s="19" t="n">
        <v>4892</v>
      </c>
      <c r="E75" s="18" t="n">
        <v>354.49782889</v>
      </c>
      <c r="F75" s="20" t="n">
        <v>4.87690533</v>
      </c>
      <c r="G75" s="18" t="n">
        <v>348.68273435</v>
      </c>
      <c r="H75" s="20" t="n">
        <v>10.81440316</v>
      </c>
      <c r="I75" s="18" t="n">
        <v>376.88085988</v>
      </c>
      <c r="J75" s="20" t="n">
        <v>6.93019474</v>
      </c>
      <c r="K75" s="18" t="s">
        <v>404</v>
      </c>
      <c r="L75" s="20" t="s">
        <v>404</v>
      </c>
      <c r="M75" s="18" t="s">
        <v>404</v>
      </c>
      <c r="N75" s="20" t="s">
        <v>404</v>
      </c>
      <c r="O75" s="18" t="s">
        <v>404</v>
      </c>
      <c r="P75" s="20" t="s">
        <v>404</v>
      </c>
      <c r="Q75" s="18" t="s">
        <v>404</v>
      </c>
      <c r="R75" s="20" t="s">
        <v>404</v>
      </c>
      <c r="S75" s="18" t="n">
        <v>353.91074227</v>
      </c>
      <c r="T75" s="20" t="n">
        <v>14.89136038</v>
      </c>
    </row>
    <row r="76" spans="1:20">
      <c r="A76" s="15" t="s">
        <v>473</v>
      </c>
      <c r="B76" s="17" t="n">
        <v>14167</v>
      </c>
      <c r="C76" s="18">
        <f>(1400.0/B76*100)</f>
        <v/>
      </c>
      <c r="D76" s="19" t="n">
        <v>12767</v>
      </c>
      <c r="E76" s="18" t="n">
        <v>436.3029507</v>
      </c>
      <c r="F76" s="20" t="n">
        <v>12.12733704</v>
      </c>
      <c r="G76" s="18" t="n">
        <v>439.71364882</v>
      </c>
      <c r="H76" s="20" t="n">
        <v>7.5892312</v>
      </c>
      <c r="I76" s="18" t="n">
        <v>435.28569046</v>
      </c>
      <c r="J76" s="20" t="n">
        <v>4.19892829</v>
      </c>
      <c r="K76" s="18" t="s">
        <v>404</v>
      </c>
      <c r="L76" s="20" t="s">
        <v>404</v>
      </c>
      <c r="M76" s="18" t="s">
        <v>404</v>
      </c>
      <c r="N76" s="20" t="s">
        <v>404</v>
      </c>
      <c r="O76" s="18" t="s">
        <v>404</v>
      </c>
      <c r="P76" s="20" t="s">
        <v>404</v>
      </c>
      <c r="Q76" s="18" t="s">
        <v>404</v>
      </c>
      <c r="R76" s="20" t="s">
        <v>404</v>
      </c>
      <c r="S76" s="18" t="n">
        <v>412.32191344</v>
      </c>
      <c r="T76" s="20" t="n">
        <v>15.58623121</v>
      </c>
    </row>
    <row r="77" spans="1:20">
      <c r="A77" s="15" t="s">
        <v>474</v>
      </c>
      <c r="B77" s="17" t="n">
        <v>6062</v>
      </c>
      <c r="C77" s="18">
        <f>(0.0/B77*100)</f>
        <v/>
      </c>
      <c r="D77" s="19" t="n">
        <v>6062</v>
      </c>
      <c r="E77" s="18" t="n">
        <v>451.00659551</v>
      </c>
      <c r="F77" s="20" t="n">
        <v>16.99815281</v>
      </c>
      <c r="G77" s="18" t="n">
        <v>452.21908473</v>
      </c>
      <c r="H77" s="20" t="n">
        <v>19.07299018</v>
      </c>
      <c r="I77" s="18" t="n">
        <v>434.45791978</v>
      </c>
      <c r="J77" s="20" t="n">
        <v>3.00404242</v>
      </c>
      <c r="K77" s="18" t="s">
        <v>404</v>
      </c>
      <c r="L77" s="20" t="s">
        <v>404</v>
      </c>
      <c r="M77" s="18" t="s">
        <v>404</v>
      </c>
      <c r="N77" s="20" t="s">
        <v>404</v>
      </c>
      <c r="O77" s="18" t="s">
        <v>404</v>
      </c>
      <c r="P77" s="20" t="s">
        <v>404</v>
      </c>
      <c r="Q77" s="18" t="s">
        <v>404</v>
      </c>
      <c r="R77" s="20" t="s">
        <v>404</v>
      </c>
      <c r="S77" s="18" t="n">
        <v>413.02946487</v>
      </c>
      <c r="T77" s="20" t="n">
        <v>28.0983311</v>
      </c>
    </row>
    <row r="78" spans="1:20">
      <c r="A78" s="15" t="s">
        <v>475</v>
      </c>
      <c r="B78" s="17" t="n">
        <v>5826</v>
      </c>
      <c r="C78" s="18">
        <f>(0.0/B78*100)</f>
        <v/>
      </c>
      <c r="D78" s="19" t="n">
        <v>5826</v>
      </c>
      <c r="E78" s="18" t="n">
        <v>493.62561214</v>
      </c>
      <c r="F78" s="20" t="n">
        <v>9.541665890000001</v>
      </c>
      <c r="G78" s="18" t="n">
        <v>496.92350778</v>
      </c>
      <c r="H78" s="20" t="n">
        <v>4.36267058</v>
      </c>
      <c r="I78" s="18" t="n">
        <v>443.95166619</v>
      </c>
      <c r="J78" s="20" t="n">
        <v>7.81242521</v>
      </c>
      <c r="K78" s="18" t="s">
        <v>404</v>
      </c>
      <c r="L78" s="20" t="s">
        <v>404</v>
      </c>
      <c r="M78" s="18" t="s">
        <v>404</v>
      </c>
      <c r="N78" s="20" t="s">
        <v>404</v>
      </c>
      <c r="O78" s="18" t="s">
        <v>404</v>
      </c>
      <c r="P78" s="20" t="s">
        <v>404</v>
      </c>
      <c r="Q78" s="18" t="s">
        <v>404</v>
      </c>
      <c r="R78" s="20" t="s">
        <v>404</v>
      </c>
      <c r="S78" s="18" t="n">
        <v>469.01003089</v>
      </c>
      <c r="T78" s="20" t="n">
        <v>14.58580818</v>
      </c>
    </row>
    <row customHeight="1" ht="25" r="79" spans="1:20">
      <c r="A79" s="15" t="s">
        <v>476</v>
      </c>
      <c r="B79" s="17" t="n">
        <v>1657</v>
      </c>
      <c r="C79" s="18">
        <f>(21.0/B79*100)</f>
        <v/>
      </c>
      <c r="D79" s="19" t="n">
        <v>1636</v>
      </c>
      <c r="E79" s="18" t="s">
        <v>404</v>
      </c>
      <c r="F79" s="20" t="s">
        <v>404</v>
      </c>
      <c r="G79" s="18" t="n">
        <v>489.79161945</v>
      </c>
      <c r="H79" s="20" t="n">
        <v>12.44639574</v>
      </c>
      <c r="I79" s="18" t="n">
        <v>468.85010558</v>
      </c>
      <c r="J79" s="20" t="n">
        <v>9.453934390000001</v>
      </c>
      <c r="K79" s="18" t="s">
        <v>404</v>
      </c>
      <c r="L79" s="20" t="s">
        <v>404</v>
      </c>
      <c r="M79" s="18" t="s">
        <v>404</v>
      </c>
      <c r="N79" s="20" t="s">
        <v>404</v>
      </c>
      <c r="O79" s="18" t="s">
        <v>404</v>
      </c>
      <c r="P79" s="20" t="s">
        <v>404</v>
      </c>
      <c r="Q79" s="18" t="s">
        <v>404</v>
      </c>
      <c r="R79" s="20" t="s">
        <v>404</v>
      </c>
      <c r="S79" s="18" t="n">
        <v>463.69530243</v>
      </c>
      <c r="T79" s="20" t="n">
        <v>21.65552389</v>
      </c>
    </row>
    <row r="80" spans="1:20">
      <c r="A80" s="15" t="s">
        <v>477</v>
      </c>
      <c r="B80" s="17" t="n">
        <v>7841</v>
      </c>
      <c r="C80" s="18">
        <f>(0.0/B80*100)</f>
        <v/>
      </c>
      <c r="D80" s="19" t="n">
        <v>7841</v>
      </c>
      <c r="E80" s="18" t="n">
        <v>453.75674561</v>
      </c>
      <c r="F80" s="20" t="n">
        <v>9.340482700000001</v>
      </c>
      <c r="G80" s="18" t="n">
        <v>420.84789198</v>
      </c>
      <c r="H80" s="20" t="n">
        <v>6.01868179</v>
      </c>
      <c r="I80" s="18" t="n">
        <v>423.04072888</v>
      </c>
      <c r="J80" s="20" t="n">
        <v>5.26227488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430.57539886</v>
      </c>
      <c r="F81" s="20" t="n">
        <v>4.91062454</v>
      </c>
      <c r="G81" s="18" t="n">
        <v>429.14463543</v>
      </c>
      <c r="H81" s="20" t="n">
        <v>5.64768623</v>
      </c>
      <c r="I81" s="18" t="n">
        <v>436.53193827</v>
      </c>
      <c r="J81" s="20" t="n">
        <v>11.28905014</v>
      </c>
      <c r="K81" s="18" t="s">
        <v>404</v>
      </c>
      <c r="L81" s="20" t="s">
        <v>404</v>
      </c>
      <c r="M81" s="18" t="s">
        <v>404</v>
      </c>
      <c r="N81" s="20" t="s">
        <v>404</v>
      </c>
      <c r="O81" s="18" t="s">
        <v>404</v>
      </c>
      <c r="P81" s="20" t="s">
        <v>404</v>
      </c>
      <c r="Q81" s="18" t="s">
        <v>404</v>
      </c>
      <c r="R81" s="20" t="s">
        <v>404</v>
      </c>
      <c r="S81" s="18" t="n">
        <v>505.21242944</v>
      </c>
      <c r="T81" s="20" t="n">
        <v>6.00009606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707</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498.26735521</v>
      </c>
      <c r="F7" s="20" t="n">
        <v>8.880879139999999</v>
      </c>
      <c r="G7" s="18" t="n">
        <v>497.89097326</v>
      </c>
      <c r="H7" s="20" t="n">
        <v>2.63061877</v>
      </c>
      <c r="I7" s="18" t="n">
        <v>517.06130135</v>
      </c>
      <c r="J7" s="20" t="n">
        <v>3.92454572</v>
      </c>
      <c r="K7" s="18" t="s">
        <v>404</v>
      </c>
      <c r="L7" s="20" t="s">
        <v>404</v>
      </c>
      <c r="M7" s="18" t="s">
        <v>404</v>
      </c>
      <c r="N7" s="20" t="s">
        <v>404</v>
      </c>
      <c r="O7" s="18" t="s">
        <v>404</v>
      </c>
      <c r="P7" s="20" t="s">
        <v>404</v>
      </c>
      <c r="Q7" s="18" t="s">
        <v>404</v>
      </c>
      <c r="R7" s="20" t="s">
        <v>404</v>
      </c>
      <c r="S7" s="18" t="n">
        <v>501.69923009</v>
      </c>
      <c r="T7" s="20" t="n">
        <v>8.779999699999999</v>
      </c>
    </row>
    <row r="8" spans="1:20">
      <c r="A8" s="15" t="s">
        <v>405</v>
      </c>
      <c r="B8" s="17" t="n">
        <v>7007</v>
      </c>
      <c r="C8" s="18">
        <f>(0.0/B8*100)</f>
        <v/>
      </c>
      <c r="D8" s="19" t="n">
        <v>7007</v>
      </c>
      <c r="E8" s="18" t="n">
        <v>428.83515733</v>
      </c>
      <c r="F8" s="20" t="n">
        <v>46.31003397</v>
      </c>
      <c r="G8" s="18" t="n">
        <v>440.47545949</v>
      </c>
      <c r="H8" s="20" t="n">
        <v>7.25160459</v>
      </c>
      <c r="I8" s="18" t="n">
        <v>508.44049773</v>
      </c>
      <c r="J8" s="20" t="n">
        <v>4.14878338</v>
      </c>
      <c r="K8" s="18" t="s">
        <v>404</v>
      </c>
      <c r="L8" s="20" t="s">
        <v>404</v>
      </c>
      <c r="M8" s="18" t="s">
        <v>404</v>
      </c>
      <c r="N8" s="20" t="s">
        <v>404</v>
      </c>
      <c r="O8" s="18" t="s">
        <v>404</v>
      </c>
      <c r="P8" s="20" t="s">
        <v>404</v>
      </c>
      <c r="Q8" s="18" t="s">
        <v>404</v>
      </c>
      <c r="R8" s="20" t="s">
        <v>404</v>
      </c>
      <c r="S8" s="18" t="n">
        <v>479.12604209</v>
      </c>
      <c r="T8" s="20" t="n">
        <v>18.51982658</v>
      </c>
    </row>
    <row r="9" spans="1:20">
      <c r="A9" s="15" t="s">
        <v>406</v>
      </c>
      <c r="B9" s="17" t="n">
        <v>9651</v>
      </c>
      <c r="C9" s="18">
        <f>(200.0/B9*100)</f>
        <v/>
      </c>
      <c r="D9" s="19" t="n">
        <v>9451</v>
      </c>
      <c r="E9" s="18" t="n">
        <v>498.60773822</v>
      </c>
      <c r="F9" s="20" t="n">
        <v>55.19799607</v>
      </c>
      <c r="G9" s="18" t="n">
        <v>487.0648705</v>
      </c>
      <c r="H9" s="20" t="n">
        <v>7.03815191</v>
      </c>
      <c r="I9" s="18" t="n">
        <v>507.06496374</v>
      </c>
      <c r="J9" s="20" t="n">
        <v>3.96161335</v>
      </c>
      <c r="K9" s="18" t="s">
        <v>404</v>
      </c>
      <c r="L9" s="20" t="s">
        <v>404</v>
      </c>
      <c r="M9" s="18" t="s">
        <v>404</v>
      </c>
      <c r="N9" s="20" t="s">
        <v>404</v>
      </c>
      <c r="O9" s="18" t="s">
        <v>404</v>
      </c>
      <c r="P9" s="20" t="s">
        <v>404</v>
      </c>
      <c r="Q9" s="18" t="s">
        <v>404</v>
      </c>
      <c r="R9" s="20" t="s">
        <v>404</v>
      </c>
      <c r="S9" s="18" t="n">
        <v>474.28976403</v>
      </c>
      <c r="T9" s="20" t="n">
        <v>15.24849549</v>
      </c>
    </row>
    <row r="10" spans="1:20">
      <c r="A10" s="15" t="s">
        <v>407</v>
      </c>
      <c r="B10" s="17" t="n">
        <v>20058</v>
      </c>
      <c r="C10" s="18">
        <f>(3112.0/B10*100)</f>
        <v/>
      </c>
      <c r="D10" s="19" t="n">
        <v>16946</v>
      </c>
      <c r="E10" s="18" t="n">
        <v>520.04662133</v>
      </c>
      <c r="F10" s="20" t="n">
        <v>9.52314844</v>
      </c>
      <c r="G10" s="18" t="n">
        <v>526.0167725699999</v>
      </c>
      <c r="H10" s="20" t="n">
        <v>3.68433495</v>
      </c>
      <c r="I10" s="18" t="n">
        <v>529.95907433</v>
      </c>
      <c r="J10" s="20" t="n">
        <v>3.52007866</v>
      </c>
      <c r="K10" s="18" t="s">
        <v>404</v>
      </c>
      <c r="L10" s="20" t="s">
        <v>404</v>
      </c>
      <c r="M10" s="18" t="s">
        <v>404</v>
      </c>
      <c r="N10" s="20" t="s">
        <v>404</v>
      </c>
      <c r="O10" s="18" t="s">
        <v>404</v>
      </c>
      <c r="P10" s="20" t="s">
        <v>404</v>
      </c>
      <c r="Q10" s="18" t="s">
        <v>404</v>
      </c>
      <c r="R10" s="20" t="s">
        <v>404</v>
      </c>
      <c r="S10" s="18" t="n">
        <v>524.20691269</v>
      </c>
      <c r="T10" s="20" t="n">
        <v>12.27449195</v>
      </c>
    </row>
    <row r="11" spans="1:20">
      <c r="A11" s="15" t="s">
        <v>408</v>
      </c>
      <c r="B11" s="17" t="n">
        <v>7053</v>
      </c>
      <c r="C11" s="18">
        <f>(212.0/B11*100)</f>
        <v/>
      </c>
      <c r="D11" s="19" t="n">
        <v>6841</v>
      </c>
      <c r="E11" s="18" t="n">
        <v>425.6529698</v>
      </c>
      <c r="F11" s="20" t="n">
        <v>17.48530314</v>
      </c>
      <c r="G11" s="18" t="n">
        <v>455.62429601</v>
      </c>
      <c r="H11" s="20" t="n">
        <v>6.25838747</v>
      </c>
      <c r="I11" s="18" t="n">
        <v>465.31595196</v>
      </c>
      <c r="J11" s="20" t="n">
        <v>4.33546799</v>
      </c>
      <c r="K11" s="18" t="s">
        <v>404</v>
      </c>
      <c r="L11" s="20" t="s">
        <v>404</v>
      </c>
      <c r="M11" s="18" t="s">
        <v>404</v>
      </c>
      <c r="N11" s="20" t="s">
        <v>404</v>
      </c>
      <c r="O11" s="18" t="s">
        <v>404</v>
      </c>
      <c r="P11" s="20" t="s">
        <v>404</v>
      </c>
      <c r="Q11" s="18" t="s">
        <v>404</v>
      </c>
      <c r="R11" s="20" t="s">
        <v>404</v>
      </c>
      <c r="S11" s="18" t="n">
        <v>411.27495745</v>
      </c>
      <c r="T11" s="20" t="n">
        <v>19.55952886</v>
      </c>
    </row>
    <row r="12" spans="1:20">
      <c r="A12" s="15" t="s">
        <v>409</v>
      </c>
      <c r="B12" s="17" t="n">
        <v>6894</v>
      </c>
      <c r="C12" s="18">
        <f>(106.0/B12*100)</f>
        <v/>
      </c>
      <c r="D12" s="19" t="n">
        <v>6788</v>
      </c>
      <c r="E12" s="18" t="n">
        <v>441.8463607</v>
      </c>
      <c r="F12" s="20" t="n">
        <v>11.69931291</v>
      </c>
      <c r="G12" s="18" t="n">
        <v>494.14286505</v>
      </c>
      <c r="H12" s="20" t="n">
        <v>3.85341846</v>
      </c>
      <c r="I12" s="18" t="n">
        <v>478.13084392</v>
      </c>
      <c r="J12" s="20" t="n">
        <v>5.18543521</v>
      </c>
      <c r="K12" s="18" t="s">
        <v>404</v>
      </c>
      <c r="L12" s="20" t="s">
        <v>404</v>
      </c>
      <c r="M12" s="18" t="s">
        <v>404</v>
      </c>
      <c r="N12" s="20" t="s">
        <v>404</v>
      </c>
      <c r="O12" s="18" t="s">
        <v>404</v>
      </c>
      <c r="P12" s="20" t="s">
        <v>404</v>
      </c>
      <c r="Q12" s="18" t="s">
        <v>404</v>
      </c>
      <c r="R12" s="20" t="s">
        <v>404</v>
      </c>
      <c r="S12" s="18" t="n">
        <v>411.46498449</v>
      </c>
      <c r="T12" s="20" t="n">
        <v>16.3175426</v>
      </c>
    </row>
    <row r="13" spans="1:20">
      <c r="A13" s="15" t="s">
        <v>410</v>
      </c>
      <c r="B13" s="17" t="n">
        <v>7161</v>
      </c>
      <c r="C13" s="18">
        <f>(1175.0/B13*100)</f>
        <v/>
      </c>
      <c r="D13" s="19" t="n">
        <v>5986</v>
      </c>
      <c r="E13" s="18" t="n">
        <v>498.81799743</v>
      </c>
      <c r="F13" s="20" t="n">
        <v>6.29006654</v>
      </c>
      <c r="G13" s="18" t="n">
        <v>498.32717964</v>
      </c>
      <c r="H13" s="20" t="n">
        <v>3.37930472</v>
      </c>
      <c r="I13" s="18" t="n">
        <v>510.12966402</v>
      </c>
      <c r="J13" s="20" t="n">
        <v>9.0246076</v>
      </c>
      <c r="K13" s="18" t="s">
        <v>404</v>
      </c>
      <c r="L13" s="20" t="s">
        <v>404</v>
      </c>
      <c r="M13" s="18" t="s">
        <v>404</v>
      </c>
      <c r="N13" s="20" t="s">
        <v>404</v>
      </c>
      <c r="O13" s="18" t="s">
        <v>404</v>
      </c>
      <c r="P13" s="20" t="s">
        <v>404</v>
      </c>
      <c r="Q13" s="18" t="s">
        <v>404</v>
      </c>
      <c r="R13" s="20" t="s">
        <v>404</v>
      </c>
      <c r="S13" s="18" t="n">
        <v>499.90549011</v>
      </c>
      <c r="T13" s="20" t="n">
        <v>7.26534139</v>
      </c>
    </row>
    <row r="14" spans="1:20">
      <c r="A14" s="15" t="s">
        <v>411</v>
      </c>
      <c r="B14" s="17" t="n">
        <v>5587</v>
      </c>
      <c r="C14" s="18">
        <f>(0.0/B14*100)</f>
        <v/>
      </c>
      <c r="D14" s="19" t="n">
        <v>5587</v>
      </c>
      <c r="E14" s="18" t="n">
        <v>497.76130896</v>
      </c>
      <c r="F14" s="20" t="n">
        <v>14.05240944</v>
      </c>
      <c r="G14" s="18" t="n">
        <v>514.29428197</v>
      </c>
      <c r="H14" s="20" t="n">
        <v>2.8720014</v>
      </c>
      <c r="I14" s="18" t="n">
        <v>524.85805178</v>
      </c>
      <c r="J14" s="20" t="n">
        <v>3.40164928</v>
      </c>
      <c r="K14" s="18" t="s">
        <v>404</v>
      </c>
      <c r="L14" s="20" t="s">
        <v>404</v>
      </c>
      <c r="M14" s="18" t="s">
        <v>404</v>
      </c>
      <c r="N14" s="20" t="s">
        <v>404</v>
      </c>
      <c r="O14" s="18" t="s">
        <v>404</v>
      </c>
      <c r="P14" s="20" t="s">
        <v>404</v>
      </c>
      <c r="Q14" s="18" t="s">
        <v>404</v>
      </c>
      <c r="R14" s="20" t="s">
        <v>404</v>
      </c>
      <c r="S14" s="18" t="n">
        <v>457.41187603</v>
      </c>
      <c r="T14" s="20" t="n">
        <v>38.1866062</v>
      </c>
    </row>
    <row r="15" spans="1:20">
      <c r="A15" s="15" t="s">
        <v>412</v>
      </c>
      <c r="B15" s="17" t="n">
        <v>5882</v>
      </c>
      <c r="C15" s="18">
        <f>(0.0/B15*100)</f>
        <v/>
      </c>
      <c r="D15" s="19" t="n">
        <v>5882</v>
      </c>
      <c r="E15" s="18" t="n">
        <v>503.13481686</v>
      </c>
      <c r="F15" s="20" t="n">
        <v>13.27841007</v>
      </c>
      <c r="G15" s="18" t="n">
        <v>531.07946467</v>
      </c>
      <c r="H15" s="20" t="n">
        <v>3.65263002</v>
      </c>
      <c r="I15" s="18" t="n">
        <v>522.82422238</v>
      </c>
      <c r="J15" s="20" t="n">
        <v>4.09611693</v>
      </c>
      <c r="K15" s="18" t="s">
        <v>404</v>
      </c>
      <c r="L15" s="20" t="s">
        <v>404</v>
      </c>
      <c r="M15" s="18" t="s">
        <v>404</v>
      </c>
      <c r="N15" s="20" t="s">
        <v>404</v>
      </c>
      <c r="O15" s="18" t="s">
        <v>404</v>
      </c>
      <c r="P15" s="20" t="s">
        <v>404</v>
      </c>
      <c r="Q15" s="18" t="s">
        <v>404</v>
      </c>
      <c r="R15" s="20" t="s">
        <v>404</v>
      </c>
      <c r="S15" s="18" t="n">
        <v>532.49428086</v>
      </c>
      <c r="T15" s="20" t="n">
        <v>29.03662997</v>
      </c>
    </row>
    <row r="16" spans="1:20">
      <c r="A16" s="15" t="s">
        <v>413</v>
      </c>
      <c r="B16" s="17" t="n">
        <v>6108</v>
      </c>
      <c r="C16" s="18">
        <f>(495.0/B16*100)</f>
        <v/>
      </c>
      <c r="D16" s="19" t="n">
        <v>5613</v>
      </c>
      <c r="E16" s="18" t="n">
        <v>475.10351496</v>
      </c>
      <c r="F16" s="20" t="n">
        <v>56.05971831</v>
      </c>
      <c r="G16" s="18" t="n">
        <v>511.39692481</v>
      </c>
      <c r="H16" s="20" t="n">
        <v>6.91517072</v>
      </c>
      <c r="I16" s="18" t="n">
        <v>499.23533338</v>
      </c>
      <c r="J16" s="20" t="n">
        <v>6.15717109</v>
      </c>
      <c r="K16" s="18" t="s">
        <v>404</v>
      </c>
      <c r="L16" s="20" t="s">
        <v>404</v>
      </c>
      <c r="M16" s="18" t="s">
        <v>404</v>
      </c>
      <c r="N16" s="20" t="s">
        <v>404</v>
      </c>
      <c r="O16" s="18" t="s">
        <v>404</v>
      </c>
      <c r="P16" s="20" t="s">
        <v>404</v>
      </c>
      <c r="Q16" s="18" t="s">
        <v>404</v>
      </c>
      <c r="R16" s="20" t="s">
        <v>404</v>
      </c>
      <c r="S16" s="18" t="n">
        <v>440.7609273</v>
      </c>
      <c r="T16" s="20" t="n">
        <v>26.98489886</v>
      </c>
    </row>
    <row r="17" spans="1:20">
      <c r="A17" s="15" t="s">
        <v>414</v>
      </c>
      <c r="B17" s="17" t="n">
        <v>6504</v>
      </c>
      <c r="C17" s="18">
        <f>(1325.0/B17*100)</f>
        <v/>
      </c>
      <c r="D17" s="19" t="n">
        <v>5179</v>
      </c>
      <c r="E17" s="18" t="n">
        <v>441.28706589</v>
      </c>
      <c r="F17" s="20" t="n">
        <v>19.20079521</v>
      </c>
      <c r="G17" s="18" t="n">
        <v>489.6905238</v>
      </c>
      <c r="H17" s="20" t="n">
        <v>7.07649576</v>
      </c>
      <c r="I17" s="18" t="n">
        <v>528.13642793</v>
      </c>
      <c r="J17" s="20" t="n">
        <v>5.7555907</v>
      </c>
      <c r="K17" s="18" t="s">
        <v>404</v>
      </c>
      <c r="L17" s="20" t="s">
        <v>404</v>
      </c>
      <c r="M17" s="18" t="s">
        <v>404</v>
      </c>
      <c r="N17" s="20" t="s">
        <v>404</v>
      </c>
      <c r="O17" s="18" t="s">
        <v>404</v>
      </c>
      <c r="P17" s="20" t="s">
        <v>404</v>
      </c>
      <c r="Q17" s="18" t="s">
        <v>404</v>
      </c>
      <c r="R17" s="20" t="s">
        <v>404</v>
      </c>
      <c r="S17" s="18" t="n">
        <v>540.36182172</v>
      </c>
      <c r="T17" s="20" t="n">
        <v>16.836882</v>
      </c>
    </row>
    <row r="18" spans="1:20">
      <c r="A18" s="15" t="s">
        <v>415</v>
      </c>
      <c r="B18" s="17" t="n">
        <v>5532</v>
      </c>
      <c r="C18" s="18">
        <f>(0.0/B18*100)</f>
        <v/>
      </c>
      <c r="D18" s="19" t="n">
        <v>5532</v>
      </c>
      <c r="E18" s="18" t="n">
        <v>500.49871286</v>
      </c>
      <c r="F18" s="20" t="n">
        <v>41.4821516</v>
      </c>
      <c r="G18" s="18" t="n">
        <v>471.82995333</v>
      </c>
      <c r="H18" s="20" t="n">
        <v>8.09384627</v>
      </c>
      <c r="I18" s="18" t="n">
        <v>464.8029638</v>
      </c>
      <c r="J18" s="20" t="n">
        <v>5.18283641</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332.76696667</v>
      </c>
      <c r="F19" s="20" t="n">
        <v>31.31504725</v>
      </c>
      <c r="G19" s="18" t="n">
        <v>488.436391</v>
      </c>
      <c r="H19" s="20" t="n">
        <v>3.86017207</v>
      </c>
      <c r="I19" s="18" t="n">
        <v>417.21764292</v>
      </c>
      <c r="J19" s="20" t="n">
        <v>8.324296500000001</v>
      </c>
      <c r="K19" s="18" t="s">
        <v>404</v>
      </c>
      <c r="L19" s="20" t="s">
        <v>404</v>
      </c>
      <c r="M19" s="18" t="s">
        <v>404</v>
      </c>
      <c r="N19" s="20" t="s">
        <v>404</v>
      </c>
      <c r="O19" s="18" t="s">
        <v>404</v>
      </c>
      <c r="P19" s="20" t="s">
        <v>404</v>
      </c>
      <c r="Q19" s="18" t="s">
        <v>404</v>
      </c>
      <c r="R19" s="20" t="s">
        <v>404</v>
      </c>
      <c r="S19" s="18" t="n">
        <v>455.85266951</v>
      </c>
      <c r="T19" s="20" t="n">
        <v>63.43455687</v>
      </c>
    </row>
    <row r="20" spans="1:20">
      <c r="A20" s="15" t="s">
        <v>417</v>
      </c>
      <c r="B20" s="17" t="n">
        <v>3371</v>
      </c>
      <c r="C20" s="18">
        <f>(24.0/B20*100)</f>
        <v/>
      </c>
      <c r="D20" s="19" t="n">
        <v>3347</v>
      </c>
      <c r="E20" s="18" t="s">
        <v>404</v>
      </c>
      <c r="F20" s="20" t="s">
        <v>404</v>
      </c>
      <c r="G20" s="18" t="n">
        <v>476.56959104</v>
      </c>
      <c r="H20" s="20" t="n">
        <v>2.46801258</v>
      </c>
      <c r="I20" s="18" t="n">
        <v>487.76634514</v>
      </c>
      <c r="J20" s="20" t="n">
        <v>2.79990815</v>
      </c>
      <c r="K20" s="18" t="s">
        <v>404</v>
      </c>
      <c r="L20" s="20" t="s">
        <v>404</v>
      </c>
      <c r="M20" s="18" t="s">
        <v>404</v>
      </c>
      <c r="N20" s="20" t="s">
        <v>404</v>
      </c>
      <c r="O20" s="18" t="s">
        <v>404</v>
      </c>
      <c r="P20" s="20" t="s">
        <v>404</v>
      </c>
      <c r="Q20" s="18" t="s">
        <v>404</v>
      </c>
      <c r="R20" s="20" t="s">
        <v>404</v>
      </c>
      <c r="S20" s="18" t="n">
        <v>485.85367869</v>
      </c>
      <c r="T20" s="20" t="n">
        <v>11.36772521</v>
      </c>
    </row>
    <row r="21" spans="1:20">
      <c r="A21" s="15" t="s">
        <v>418</v>
      </c>
      <c r="B21" s="17" t="n">
        <v>5741</v>
      </c>
      <c r="C21" s="18">
        <f>(0.0/B21*100)</f>
        <v/>
      </c>
      <c r="D21" s="19" t="n">
        <v>5741</v>
      </c>
      <c r="E21" s="18" t="n">
        <v>486.41942928</v>
      </c>
      <c r="F21" s="20" t="n">
        <v>5.31405976</v>
      </c>
      <c r="G21" s="18" t="n">
        <v>519.44738725</v>
      </c>
      <c r="H21" s="20" t="n">
        <v>3.34396515</v>
      </c>
      <c r="I21" s="18" t="n">
        <v>525.9715251699999</v>
      </c>
      <c r="J21" s="20" t="n">
        <v>4.40923215</v>
      </c>
      <c r="K21" s="18" t="s">
        <v>404</v>
      </c>
      <c r="L21" s="20" t="s">
        <v>404</v>
      </c>
      <c r="M21" s="18" t="s">
        <v>404</v>
      </c>
      <c r="N21" s="20" t="s">
        <v>404</v>
      </c>
      <c r="O21" s="18" t="s">
        <v>404</v>
      </c>
      <c r="P21" s="20" t="s">
        <v>404</v>
      </c>
      <c r="Q21" s="18" t="s">
        <v>404</v>
      </c>
      <c r="R21" s="20" t="s">
        <v>404</v>
      </c>
      <c r="S21" s="18" t="n">
        <v>512.27397792</v>
      </c>
      <c r="T21" s="20" t="n">
        <v>7.75863355</v>
      </c>
    </row>
    <row r="22" spans="1:20">
      <c r="A22" s="15" t="s">
        <v>419</v>
      </c>
      <c r="B22" s="17" t="n">
        <v>6598</v>
      </c>
      <c r="C22" s="18">
        <f>(0.0/B22*100)</f>
        <v/>
      </c>
      <c r="D22" s="19" t="n">
        <v>6598</v>
      </c>
      <c r="E22" s="18" t="n">
        <v>390.89938958</v>
      </c>
      <c r="F22" s="20" t="n">
        <v>6.22617481</v>
      </c>
      <c r="G22" s="18" t="n">
        <v>478.79051068</v>
      </c>
      <c r="H22" s="20" t="n">
        <v>4.96284521</v>
      </c>
      <c r="I22" s="18" t="n">
        <v>504.26947675</v>
      </c>
      <c r="J22" s="20" t="n">
        <v>12.24175978</v>
      </c>
      <c r="K22" s="18" t="s">
        <v>404</v>
      </c>
      <c r="L22" s="20" t="s">
        <v>404</v>
      </c>
      <c r="M22" s="18" t="s">
        <v>404</v>
      </c>
      <c r="N22" s="20" t="s">
        <v>404</v>
      </c>
      <c r="O22" s="18" t="s">
        <v>404</v>
      </c>
      <c r="P22" s="20" t="s">
        <v>404</v>
      </c>
      <c r="Q22" s="18" t="s">
        <v>404</v>
      </c>
      <c r="R22" s="20" t="s">
        <v>404</v>
      </c>
      <c r="S22" s="18" t="n">
        <v>480.37666258</v>
      </c>
      <c r="T22" s="20" t="n">
        <v>26.37880916</v>
      </c>
    </row>
    <row r="23" spans="1:20">
      <c r="A23" s="15" t="s">
        <v>420</v>
      </c>
      <c r="B23" s="17" t="n">
        <v>11583</v>
      </c>
      <c r="C23" s="18">
        <f>(3194.0/B23*100)</f>
        <v/>
      </c>
      <c r="D23" s="19" t="n">
        <v>8389</v>
      </c>
      <c r="E23" s="18" t="n">
        <v>486.47031399</v>
      </c>
      <c r="F23" s="20" t="n">
        <v>10.88838569</v>
      </c>
      <c r="G23" s="18" t="n">
        <v>482.78920164</v>
      </c>
      <c r="H23" s="20" t="n">
        <v>10.13100916</v>
      </c>
      <c r="I23" s="18" t="n">
        <v>492.24675803</v>
      </c>
      <c r="J23" s="20" t="n">
        <v>4.08414252</v>
      </c>
      <c r="K23" s="18" t="s">
        <v>404</v>
      </c>
      <c r="L23" s="20" t="s">
        <v>404</v>
      </c>
      <c r="M23" s="18" t="s">
        <v>404</v>
      </c>
      <c r="N23" s="20" t="s">
        <v>404</v>
      </c>
      <c r="O23" s="18" t="s">
        <v>404</v>
      </c>
      <c r="P23" s="20" t="s">
        <v>404</v>
      </c>
      <c r="Q23" s="18" t="s">
        <v>404</v>
      </c>
      <c r="R23" s="20" t="s">
        <v>404</v>
      </c>
      <c r="S23" s="18" t="n">
        <v>473.845825</v>
      </c>
      <c r="T23" s="20" t="n">
        <v>22.8068575</v>
      </c>
    </row>
    <row r="24" spans="1:20">
      <c r="A24" s="15" t="s">
        <v>421</v>
      </c>
      <c r="B24" s="17" t="n">
        <v>6647</v>
      </c>
      <c r="C24" s="18">
        <f>(0.0/B24*100)</f>
        <v/>
      </c>
      <c r="D24" s="19" t="n">
        <v>6647</v>
      </c>
      <c r="E24" s="18" t="n">
        <v>550.04386</v>
      </c>
      <c r="F24" s="20" t="n">
        <v>12.44595228</v>
      </c>
      <c r="G24" s="18" t="n">
        <v>510.83363463</v>
      </c>
      <c r="H24" s="20" t="n">
        <v>5.5110239</v>
      </c>
      <c r="I24" s="18" t="n">
        <v>520.56240809</v>
      </c>
      <c r="J24" s="20" t="n">
        <v>5.44700378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521.97775773</v>
      </c>
      <c r="F25" s="20" t="n">
        <v>32.35443631</v>
      </c>
      <c r="G25" s="18" t="n">
        <v>518.69151267</v>
      </c>
      <c r="H25" s="20" t="n">
        <v>5.29323755</v>
      </c>
      <c r="I25" s="18" t="n">
        <v>516.20523811</v>
      </c>
      <c r="J25" s="20" t="n">
        <v>6.098717</v>
      </c>
      <c r="K25" s="18" t="s">
        <v>404</v>
      </c>
      <c r="L25" s="20" t="s">
        <v>404</v>
      </c>
      <c r="M25" s="18" t="s">
        <v>404</v>
      </c>
      <c r="N25" s="20" t="s">
        <v>404</v>
      </c>
      <c r="O25" s="18" t="s">
        <v>404</v>
      </c>
      <c r="P25" s="20" t="s">
        <v>404</v>
      </c>
      <c r="Q25" s="18" t="s">
        <v>404</v>
      </c>
      <c r="R25" s="20" t="s">
        <v>404</v>
      </c>
      <c r="S25" s="18" t="n">
        <v>483.05690556</v>
      </c>
      <c r="T25" s="20" t="n">
        <v>10.06088381</v>
      </c>
    </row>
    <row r="26" spans="1:20">
      <c r="A26" s="15" t="s">
        <v>423</v>
      </c>
      <c r="B26" s="17" t="n">
        <v>4869</v>
      </c>
      <c r="C26" s="18">
        <f>(11.0/B26*100)</f>
        <v/>
      </c>
      <c r="D26" s="19" t="n">
        <v>4858</v>
      </c>
      <c r="E26" s="18" t="n">
        <v>482.03827016</v>
      </c>
      <c r="F26" s="20" t="n">
        <v>15.89298618</v>
      </c>
      <c r="G26" s="18" t="n">
        <v>499.03644748</v>
      </c>
      <c r="H26" s="20" t="n">
        <v>2.86149445</v>
      </c>
      <c r="I26" s="18" t="n">
        <v>479.08353202</v>
      </c>
      <c r="J26" s="20" t="n">
        <v>2.76017455</v>
      </c>
      <c r="K26" s="18" t="s">
        <v>404</v>
      </c>
      <c r="L26" s="20" t="s">
        <v>404</v>
      </c>
      <c r="M26" s="18" t="s">
        <v>404</v>
      </c>
      <c r="N26" s="20" t="s">
        <v>404</v>
      </c>
      <c r="O26" s="18" t="s">
        <v>404</v>
      </c>
      <c r="P26" s="20" t="s">
        <v>404</v>
      </c>
      <c r="Q26" s="18" t="s">
        <v>404</v>
      </c>
      <c r="R26" s="20" t="s">
        <v>404</v>
      </c>
      <c r="S26" s="18" t="n">
        <v>473.51151323</v>
      </c>
      <c r="T26" s="20" t="n">
        <v>9.864520280000001</v>
      </c>
    </row>
    <row r="27" spans="1:20">
      <c r="A27" s="15" t="s">
        <v>424</v>
      </c>
      <c r="B27" s="17" t="n">
        <v>5299</v>
      </c>
      <c r="C27" s="18">
        <f>(0.0/B27*100)</f>
        <v/>
      </c>
      <c r="D27" s="19" t="n">
        <v>5299</v>
      </c>
      <c r="E27" s="18" t="n">
        <v>523.93017374</v>
      </c>
      <c r="F27" s="20" t="n">
        <v>13.73003576</v>
      </c>
      <c r="G27" s="18" t="n">
        <v>459.44766193</v>
      </c>
      <c r="H27" s="20" t="n">
        <v>1.82352622</v>
      </c>
      <c r="I27" s="18" t="n">
        <v>506.75249819</v>
      </c>
      <c r="J27" s="20" t="n">
        <v>2.15282992</v>
      </c>
      <c r="K27" s="18" t="s">
        <v>404</v>
      </c>
      <c r="L27" s="20" t="s">
        <v>404</v>
      </c>
      <c r="M27" s="18" t="s">
        <v>404</v>
      </c>
      <c r="N27" s="20" t="s">
        <v>404</v>
      </c>
      <c r="O27" s="18" t="s">
        <v>404</v>
      </c>
      <c r="P27" s="20" t="s">
        <v>404</v>
      </c>
      <c r="Q27" s="18" t="s">
        <v>404</v>
      </c>
      <c r="R27" s="20" t="s">
        <v>404</v>
      </c>
      <c r="S27" s="18" t="n">
        <v>436.54680689</v>
      </c>
      <c r="T27" s="20" t="n">
        <v>17.3454736</v>
      </c>
    </row>
    <row r="28" spans="1:20">
      <c r="A28" s="15" t="s">
        <v>425</v>
      </c>
      <c r="B28" s="17" t="n">
        <v>7568</v>
      </c>
      <c r="C28" s="18">
        <f>(0.0/B28*100)</f>
        <v/>
      </c>
      <c r="D28" s="19" t="n">
        <v>7568</v>
      </c>
      <c r="E28" s="18" t="n">
        <v>423.56506456</v>
      </c>
      <c r="F28" s="20" t="n">
        <v>10.48150947</v>
      </c>
      <c r="G28" s="18" t="n">
        <v>418.2449582</v>
      </c>
      <c r="H28" s="20" t="n">
        <v>4.25807529</v>
      </c>
      <c r="I28" s="18" t="n">
        <v>431.49696712</v>
      </c>
      <c r="J28" s="20" t="n">
        <v>4.35251728</v>
      </c>
      <c r="K28" s="18" t="s">
        <v>404</v>
      </c>
      <c r="L28" s="20" t="s">
        <v>404</v>
      </c>
      <c r="M28" s="18" t="s">
        <v>404</v>
      </c>
      <c r="N28" s="20" t="s">
        <v>404</v>
      </c>
      <c r="O28" s="18" t="s">
        <v>404</v>
      </c>
      <c r="P28" s="20" t="s">
        <v>404</v>
      </c>
      <c r="Q28" s="18" t="s">
        <v>404</v>
      </c>
      <c r="R28" s="20" t="s">
        <v>404</v>
      </c>
      <c r="S28" s="18" t="n">
        <v>389.28192527</v>
      </c>
      <c r="T28" s="20" t="n">
        <v>10.93363197</v>
      </c>
    </row>
    <row r="29" spans="1:20">
      <c r="A29" s="15" t="s">
        <v>426</v>
      </c>
      <c r="B29" s="17" t="n">
        <v>5385</v>
      </c>
      <c r="C29" s="18">
        <f>(1123.0/B29*100)</f>
        <v/>
      </c>
      <c r="D29" s="19" t="n">
        <v>4262</v>
      </c>
      <c r="E29" s="18" t="n">
        <v>476.19919088</v>
      </c>
      <c r="F29" s="20" t="n">
        <v>40.95467969</v>
      </c>
      <c r="G29" s="18" t="n">
        <v>495.25155705</v>
      </c>
      <c r="H29" s="20" t="n">
        <v>7.29539282</v>
      </c>
      <c r="I29" s="18" t="n">
        <v>550.78137075</v>
      </c>
      <c r="J29" s="20" t="n">
        <v>15.28567555</v>
      </c>
      <c r="K29" s="18" t="s">
        <v>404</v>
      </c>
      <c r="L29" s="20" t="s">
        <v>404</v>
      </c>
      <c r="M29" s="18" t="s">
        <v>404</v>
      </c>
      <c r="N29" s="20" t="s">
        <v>404</v>
      </c>
      <c r="O29" s="18" t="s">
        <v>404</v>
      </c>
      <c r="P29" s="20" t="s">
        <v>404</v>
      </c>
      <c r="Q29" s="18" t="s">
        <v>404</v>
      </c>
      <c r="R29" s="20" t="s">
        <v>404</v>
      </c>
      <c r="S29" s="18" t="n">
        <v>488.10130986</v>
      </c>
      <c r="T29" s="20" t="n">
        <v>11.16238386</v>
      </c>
    </row>
    <row r="30" spans="1:20">
      <c r="A30" s="15" t="s">
        <v>427</v>
      </c>
      <c r="B30" s="17" t="n">
        <v>4520</v>
      </c>
      <c r="C30" s="18">
        <f>(1105.0/B30*100)</f>
        <v/>
      </c>
      <c r="D30" s="19" t="n">
        <v>3415</v>
      </c>
      <c r="E30" s="18" t="n">
        <v>499.43689449</v>
      </c>
      <c r="F30" s="20" t="n">
        <v>15.11994875</v>
      </c>
      <c r="G30" s="18" t="n">
        <v>515.30015532</v>
      </c>
      <c r="H30" s="20" t="n">
        <v>3.8882225</v>
      </c>
      <c r="I30" s="18" t="n">
        <v>495.48331295</v>
      </c>
      <c r="J30" s="20" t="n">
        <v>15.31449526</v>
      </c>
      <c r="K30" s="18" t="s">
        <v>404</v>
      </c>
      <c r="L30" s="20" t="s">
        <v>404</v>
      </c>
      <c r="M30" s="18" t="s">
        <v>404</v>
      </c>
      <c r="N30" s="20" t="s">
        <v>404</v>
      </c>
      <c r="O30" s="18" t="s">
        <v>404</v>
      </c>
      <c r="P30" s="20" t="s">
        <v>404</v>
      </c>
      <c r="Q30" s="18" t="s">
        <v>404</v>
      </c>
      <c r="R30" s="20" t="s">
        <v>404</v>
      </c>
      <c r="S30" s="18" t="n">
        <v>507.29745267</v>
      </c>
      <c r="T30" s="20" t="n">
        <v>8.3313428</v>
      </c>
    </row>
    <row r="31" spans="1:20">
      <c r="A31" s="15" t="s">
        <v>428</v>
      </c>
      <c r="B31" s="17" t="n">
        <v>5456</v>
      </c>
      <c r="C31" s="18">
        <f>(502.0/B31*100)</f>
        <v/>
      </c>
      <c r="D31" s="19" t="n">
        <v>4954</v>
      </c>
      <c r="E31" s="18" t="n">
        <v>495.91918363</v>
      </c>
      <c r="F31" s="20" t="n">
        <v>14.24957905</v>
      </c>
      <c r="G31" s="18" t="n">
        <v>511.96619076</v>
      </c>
      <c r="H31" s="20" t="n">
        <v>3.82816091</v>
      </c>
      <c r="I31" s="18" t="n">
        <v>518.21046453</v>
      </c>
      <c r="J31" s="20" t="n">
        <v>4.44158116</v>
      </c>
      <c r="K31" s="18" t="s">
        <v>404</v>
      </c>
      <c r="L31" s="20" t="s">
        <v>404</v>
      </c>
      <c r="M31" s="18" t="s">
        <v>404</v>
      </c>
      <c r="N31" s="20" t="s">
        <v>404</v>
      </c>
      <c r="O31" s="18" t="s">
        <v>404</v>
      </c>
      <c r="P31" s="20" t="s">
        <v>404</v>
      </c>
      <c r="Q31" s="18" t="s">
        <v>404</v>
      </c>
      <c r="R31" s="20" t="s">
        <v>404</v>
      </c>
      <c r="S31" s="18" t="n">
        <v>506.76117131</v>
      </c>
      <c r="T31" s="20" t="n">
        <v>9.661742589999999</v>
      </c>
    </row>
    <row r="32" spans="1:20">
      <c r="A32" s="15" t="s">
        <v>429</v>
      </c>
      <c r="B32" s="17" t="n">
        <v>4478</v>
      </c>
      <c r="C32" s="18">
        <f>(0.0/B32*100)</f>
        <v/>
      </c>
      <c r="D32" s="19" t="n">
        <v>4478</v>
      </c>
      <c r="E32" s="18" t="n">
        <v>484.40959754</v>
      </c>
      <c r="F32" s="20" t="n">
        <v>16.58080249</v>
      </c>
      <c r="G32" s="18" t="n">
        <v>506.28596385</v>
      </c>
      <c r="H32" s="20" t="n">
        <v>3.13308679</v>
      </c>
      <c r="I32" s="18" t="n">
        <v>501.50709242</v>
      </c>
      <c r="J32" s="20" t="n">
        <v>6.00901908</v>
      </c>
      <c r="K32" s="18" t="s">
        <v>404</v>
      </c>
      <c r="L32" s="20" t="s">
        <v>404</v>
      </c>
      <c r="M32" s="18" t="s">
        <v>404</v>
      </c>
      <c r="N32" s="20" t="s">
        <v>404</v>
      </c>
      <c r="O32" s="18" t="s">
        <v>404</v>
      </c>
      <c r="P32" s="20" t="s">
        <v>404</v>
      </c>
      <c r="Q32" s="18" t="s">
        <v>404</v>
      </c>
      <c r="R32" s="20" t="s">
        <v>404</v>
      </c>
      <c r="S32" s="18" t="n">
        <v>559.93336899</v>
      </c>
      <c r="T32" s="20" t="n">
        <v>11.15976489</v>
      </c>
    </row>
    <row r="33" spans="1:20">
      <c r="A33" s="15" t="s">
        <v>430</v>
      </c>
      <c r="B33" s="17" t="n">
        <v>7325</v>
      </c>
      <c r="C33" s="18">
        <f>(29.0/B33*100)</f>
        <v/>
      </c>
      <c r="D33" s="19" t="n">
        <v>7296</v>
      </c>
      <c r="E33" s="18" t="n">
        <v>507.33061121</v>
      </c>
      <c r="F33" s="20" t="n">
        <v>16.22842738</v>
      </c>
      <c r="G33" s="18" t="n">
        <v>500.0635079</v>
      </c>
      <c r="H33" s="20" t="n">
        <v>7.49805213</v>
      </c>
      <c r="I33" s="18" t="n">
        <v>508.07647677</v>
      </c>
      <c r="J33" s="20" t="n">
        <v>3.45619546</v>
      </c>
      <c r="K33" s="18" t="s">
        <v>404</v>
      </c>
      <c r="L33" s="20" t="s">
        <v>404</v>
      </c>
      <c r="M33" s="18" t="s">
        <v>404</v>
      </c>
      <c r="N33" s="20" t="s">
        <v>404</v>
      </c>
      <c r="O33" s="18" t="s">
        <v>404</v>
      </c>
      <c r="P33" s="20" t="s">
        <v>404</v>
      </c>
      <c r="Q33" s="18" t="s">
        <v>404</v>
      </c>
      <c r="R33" s="20" t="s">
        <v>404</v>
      </c>
      <c r="S33" s="18" t="n">
        <v>421.26378004</v>
      </c>
      <c r="T33" s="20" t="n">
        <v>7.52821928</v>
      </c>
    </row>
    <row r="34" spans="1:20">
      <c r="A34" s="15" t="s">
        <v>431</v>
      </c>
      <c r="B34" s="17" t="n">
        <v>6350</v>
      </c>
      <c r="C34" s="18">
        <f>(0.0/B34*100)</f>
        <v/>
      </c>
      <c r="D34" s="19" t="n">
        <v>6350</v>
      </c>
      <c r="E34" s="18" t="n">
        <v>391.60026023</v>
      </c>
      <c r="F34" s="20" t="n">
        <v>33.33231956</v>
      </c>
      <c r="G34" s="18" t="n">
        <v>475.77382775</v>
      </c>
      <c r="H34" s="20" t="n">
        <v>4.99421206</v>
      </c>
      <c r="I34" s="18" t="n">
        <v>424.74952233</v>
      </c>
      <c r="J34" s="20" t="n">
        <v>6.32363593</v>
      </c>
      <c r="K34" s="18" t="s">
        <v>404</v>
      </c>
      <c r="L34" s="20" t="s">
        <v>404</v>
      </c>
      <c r="M34" s="18" t="s">
        <v>404</v>
      </c>
      <c r="N34" s="20" t="s">
        <v>404</v>
      </c>
      <c r="O34" s="18" t="s">
        <v>404</v>
      </c>
      <c r="P34" s="20" t="s">
        <v>404</v>
      </c>
      <c r="Q34" s="18" t="s">
        <v>404</v>
      </c>
      <c r="R34" s="20" t="s">
        <v>404</v>
      </c>
      <c r="S34" s="18" t="n">
        <v>325.59063767</v>
      </c>
      <c r="T34" s="20" t="n">
        <v>9.78254222</v>
      </c>
    </row>
    <row r="35" spans="1:20">
      <c r="A35" s="15" t="s">
        <v>432</v>
      </c>
      <c r="B35" s="17" t="n">
        <v>6406</v>
      </c>
      <c r="C35" s="18">
        <f>(443.0/B35*100)</f>
        <v/>
      </c>
      <c r="D35" s="19" t="n">
        <v>5963</v>
      </c>
      <c r="E35" s="18" t="n">
        <v>503.74070836</v>
      </c>
      <c r="F35" s="20" t="n">
        <v>4.38028359</v>
      </c>
      <c r="G35" s="18" t="n">
        <v>513.60406186</v>
      </c>
      <c r="H35" s="20" t="n">
        <v>2.17644889</v>
      </c>
      <c r="I35" s="18" t="n">
        <v>503.74393931</v>
      </c>
      <c r="J35" s="20" t="n">
        <v>2.37707784</v>
      </c>
      <c r="K35" s="18" t="s">
        <v>404</v>
      </c>
      <c r="L35" s="20" t="s">
        <v>404</v>
      </c>
      <c r="M35" s="18" t="s">
        <v>404</v>
      </c>
      <c r="N35" s="20" t="s">
        <v>404</v>
      </c>
      <c r="O35" s="18" t="s">
        <v>404</v>
      </c>
      <c r="P35" s="20" t="s">
        <v>404</v>
      </c>
      <c r="Q35" s="18" t="s">
        <v>404</v>
      </c>
      <c r="R35" s="20" t="s">
        <v>404</v>
      </c>
      <c r="S35" s="18" t="n">
        <v>482.21894246</v>
      </c>
      <c r="T35" s="20" t="n">
        <v>14.21698428</v>
      </c>
    </row>
    <row r="36" spans="1:20">
      <c r="A36" s="15" t="s">
        <v>433</v>
      </c>
      <c r="B36" s="17" t="n">
        <v>6736</v>
      </c>
      <c r="C36" s="18">
        <f>(10.0/B36*100)</f>
        <v/>
      </c>
      <c r="D36" s="19" t="n">
        <v>6726</v>
      </c>
      <c r="E36" s="18" t="n">
        <v>511.03561006</v>
      </c>
      <c r="F36" s="20" t="n">
        <v>13.29384186</v>
      </c>
      <c r="G36" s="18" t="n">
        <v>487.92585071</v>
      </c>
      <c r="H36" s="20" t="n">
        <v>3.87807913</v>
      </c>
      <c r="I36" s="18" t="n">
        <v>498.75210509</v>
      </c>
      <c r="J36" s="20" t="n">
        <v>3.25957894</v>
      </c>
      <c r="K36" s="18" t="s">
        <v>404</v>
      </c>
      <c r="L36" s="20" t="s">
        <v>404</v>
      </c>
      <c r="M36" s="18" t="s">
        <v>404</v>
      </c>
      <c r="N36" s="20" t="s">
        <v>404</v>
      </c>
      <c r="O36" s="18" t="s">
        <v>404</v>
      </c>
      <c r="P36" s="20" t="s">
        <v>404</v>
      </c>
      <c r="Q36" s="18" t="s">
        <v>404</v>
      </c>
      <c r="R36" s="20" t="s">
        <v>404</v>
      </c>
      <c r="S36" s="18" t="n">
        <v>499.99588621</v>
      </c>
      <c r="T36" s="20" t="n">
        <v>6.50920666</v>
      </c>
    </row>
    <row r="37" spans="1:20">
      <c r="A37" s="15" t="s">
        <v>434</v>
      </c>
      <c r="B37" s="17" t="n">
        <v>5458</v>
      </c>
      <c r="C37" s="18">
        <f>(0.0/B37*100)</f>
        <v/>
      </c>
      <c r="D37" s="19" t="n">
        <v>5458</v>
      </c>
      <c r="E37" s="18" t="n">
        <v>451.61418557</v>
      </c>
      <c r="F37" s="20" t="n">
        <v>13.12805451</v>
      </c>
      <c r="G37" s="18" t="n">
        <v>502.32631508</v>
      </c>
      <c r="H37" s="20" t="n">
        <v>5.65866163</v>
      </c>
      <c r="I37" s="18" t="n">
        <v>501.77519993</v>
      </c>
      <c r="J37" s="20" t="n">
        <v>4.30493267</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478.73705263</v>
      </c>
      <c r="F38" s="20" t="n">
        <v>19.46530277</v>
      </c>
      <c r="G38" s="18" t="n">
        <v>476.69378303</v>
      </c>
      <c r="H38" s="20" t="n">
        <v>5.18263471</v>
      </c>
      <c r="I38" s="18" t="n">
        <v>509.74515044</v>
      </c>
      <c r="J38" s="20" t="n">
        <v>6.35278914</v>
      </c>
      <c r="K38" s="18" t="s">
        <v>404</v>
      </c>
      <c r="L38" s="20" t="s">
        <v>404</v>
      </c>
      <c r="M38" s="18" t="s">
        <v>404</v>
      </c>
      <c r="N38" s="20" t="s">
        <v>404</v>
      </c>
      <c r="O38" s="18" t="s">
        <v>404</v>
      </c>
      <c r="P38" s="20" t="s">
        <v>404</v>
      </c>
      <c r="Q38" s="18" t="s">
        <v>404</v>
      </c>
      <c r="R38" s="20" t="s">
        <v>404</v>
      </c>
      <c r="S38" s="18" t="n">
        <v>514.85836336</v>
      </c>
      <c r="T38" s="20" t="n">
        <v>32.12456074</v>
      </c>
    </row>
    <row r="39" spans="1:20">
      <c r="A39" s="15" t="s">
        <v>436</v>
      </c>
      <c r="B39" s="17" t="n">
        <v>5895</v>
      </c>
      <c r="C39" s="18">
        <f>(0.0/B39*100)</f>
        <v/>
      </c>
      <c r="D39" s="19" t="n">
        <v>5895</v>
      </c>
      <c r="E39" s="18" t="n">
        <v>388.61845459</v>
      </c>
      <c r="F39" s="20" t="n">
        <v>7.19568776</v>
      </c>
      <c r="G39" s="18" t="n">
        <v>440.44235267</v>
      </c>
      <c r="H39" s="20" t="n">
        <v>8.885129750000001</v>
      </c>
      <c r="I39" s="18" t="n">
        <v>424.19335236</v>
      </c>
      <c r="J39" s="20" t="n">
        <v>5.59803432</v>
      </c>
      <c r="K39" s="18" t="s">
        <v>404</v>
      </c>
      <c r="L39" s="20" t="s">
        <v>404</v>
      </c>
      <c r="M39" s="18" t="s">
        <v>404</v>
      </c>
      <c r="N39" s="20" t="s">
        <v>404</v>
      </c>
      <c r="O39" s="18" t="s">
        <v>404</v>
      </c>
      <c r="P39" s="20" t="s">
        <v>404</v>
      </c>
      <c r="Q39" s="18" t="s">
        <v>404</v>
      </c>
      <c r="R39" s="20" t="s">
        <v>404</v>
      </c>
      <c r="S39" s="18" t="n">
        <v>352.96955568</v>
      </c>
      <c r="T39" s="20" t="n">
        <v>13.68897028</v>
      </c>
    </row>
    <row r="40" spans="1:20">
      <c r="A40" s="15" t="s">
        <v>437</v>
      </c>
      <c r="B40" s="17" t="n">
        <v>14157</v>
      </c>
      <c r="C40" s="18">
        <f>(3029.0/B40*100)</f>
        <v/>
      </c>
      <c r="D40" s="19" t="n">
        <v>11128</v>
      </c>
      <c r="E40" s="18" t="n">
        <v>488.08079009</v>
      </c>
      <c r="F40" s="20" t="n">
        <v>12.86697024</v>
      </c>
      <c r="G40" s="18" t="n">
        <v>496.49470084</v>
      </c>
      <c r="H40" s="20" t="n">
        <v>4.01513404</v>
      </c>
      <c r="I40" s="18" t="n">
        <v>522.3512862</v>
      </c>
      <c r="J40" s="20" t="n">
        <v>8.40827869</v>
      </c>
      <c r="K40" s="18" t="s">
        <v>404</v>
      </c>
      <c r="L40" s="20" t="s">
        <v>404</v>
      </c>
      <c r="M40" s="18" t="s">
        <v>404</v>
      </c>
      <c r="N40" s="20" t="s">
        <v>404</v>
      </c>
      <c r="O40" s="18" t="s">
        <v>404</v>
      </c>
      <c r="P40" s="20" t="s">
        <v>404</v>
      </c>
      <c r="Q40" s="18" t="s">
        <v>404</v>
      </c>
      <c r="R40" s="20" t="s">
        <v>404</v>
      </c>
      <c r="S40" s="18" t="n">
        <v>478.00435186</v>
      </c>
      <c r="T40" s="20" t="n">
        <v>11.42256646</v>
      </c>
    </row>
    <row r="41" spans="1:20">
      <c r="A41" s="15" t="s">
        <v>438</v>
      </c>
      <c r="B41" s="17" t="n">
        <v>5712</v>
      </c>
      <c r="C41" s="18">
        <f>(99.0/B41*100)</f>
        <v/>
      </c>
      <c r="D41" s="19" t="n">
        <v>5613</v>
      </c>
      <c r="E41" s="18" t="n">
        <v>494.40453346</v>
      </c>
      <c r="F41" s="20" t="n">
        <v>9.7539161</v>
      </c>
      <c r="G41" s="18" t="n">
        <v>493.92631784</v>
      </c>
      <c r="H41" s="20" t="n">
        <v>4.65377539</v>
      </c>
      <c r="I41" s="18" t="n">
        <v>503.81026974</v>
      </c>
      <c r="J41" s="20" t="n">
        <v>8.180527229999999</v>
      </c>
      <c r="K41" s="18" t="s">
        <v>404</v>
      </c>
      <c r="L41" s="20" t="s">
        <v>404</v>
      </c>
      <c r="M41" s="18" t="s">
        <v>404</v>
      </c>
      <c r="N41" s="20" t="s">
        <v>404</v>
      </c>
      <c r="O41" s="18" t="s">
        <v>404</v>
      </c>
      <c r="P41" s="20" t="s">
        <v>404</v>
      </c>
      <c r="Q41" s="18" t="s">
        <v>404</v>
      </c>
      <c r="R41" s="20" t="s">
        <v>404</v>
      </c>
      <c r="S41" s="18" t="n">
        <v>541.25005717</v>
      </c>
      <c r="T41" s="20" t="n">
        <v>10.31247834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399.49578763</v>
      </c>
      <c r="F44" s="20" t="n">
        <v>8.729442049999999</v>
      </c>
      <c r="G44" s="18" t="n">
        <v>418.98222872</v>
      </c>
      <c r="H44" s="20" t="n">
        <v>6.95467859</v>
      </c>
      <c r="I44" s="18" t="n">
        <v>395.79522181</v>
      </c>
      <c r="J44" s="20" t="n">
        <v>5.13612912</v>
      </c>
      <c r="K44" s="18" t="s">
        <v>404</v>
      </c>
      <c r="L44" s="20" t="s">
        <v>404</v>
      </c>
      <c r="M44" s="18" t="s">
        <v>404</v>
      </c>
      <c r="N44" s="20" t="s">
        <v>404</v>
      </c>
      <c r="O44" s="18" t="s">
        <v>404</v>
      </c>
      <c r="P44" s="20" t="s">
        <v>404</v>
      </c>
      <c r="Q44" s="18" t="s">
        <v>404</v>
      </c>
      <c r="R44" s="20" t="s">
        <v>404</v>
      </c>
      <c r="S44" s="18" t="n">
        <v>380.27780726</v>
      </c>
      <c r="T44" s="20" t="n">
        <v>18.39906063</v>
      </c>
    </row>
    <row r="45" spans="1:20">
      <c r="A45" s="15" t="s">
        <v>442</v>
      </c>
      <c r="B45" s="17" t="n">
        <v>5519</v>
      </c>
      <c r="C45" s="18">
        <f>(0.0/B45*100)</f>
        <v/>
      </c>
      <c r="D45" s="19" t="n">
        <v>5519</v>
      </c>
      <c r="E45" s="18" t="n">
        <v>353.23523367</v>
      </c>
      <c r="F45" s="20" t="n">
        <v>6.01492701</v>
      </c>
      <c r="G45" s="18" t="n">
        <v>349.14871425</v>
      </c>
      <c r="H45" s="20" t="n">
        <v>8.14085863</v>
      </c>
      <c r="I45" s="18" t="n">
        <v>346.40269563</v>
      </c>
      <c r="J45" s="20" t="n">
        <v>5.42913342</v>
      </c>
      <c r="K45" s="18" t="s">
        <v>404</v>
      </c>
      <c r="L45" s="20" t="s">
        <v>404</v>
      </c>
      <c r="M45" s="18" t="s">
        <v>404</v>
      </c>
      <c r="N45" s="20" t="s">
        <v>404</v>
      </c>
      <c r="O45" s="18" t="s">
        <v>404</v>
      </c>
      <c r="P45" s="20" t="s">
        <v>404</v>
      </c>
      <c r="Q45" s="18" t="s">
        <v>404</v>
      </c>
      <c r="R45" s="20" t="s">
        <v>404</v>
      </c>
      <c r="S45" s="18" t="n">
        <v>369.36931402</v>
      </c>
      <c r="T45" s="20" t="n">
        <v>26.78283837</v>
      </c>
    </row>
    <row r="46" spans="1:20">
      <c r="A46" s="15" t="s">
        <v>443</v>
      </c>
      <c r="B46" s="17" t="n">
        <v>23141</v>
      </c>
      <c r="C46" s="18">
        <f>(4196.0/B46*100)</f>
        <v/>
      </c>
      <c r="D46" s="19" t="n">
        <v>18945</v>
      </c>
      <c r="E46" s="18" t="n">
        <v>407.64132504</v>
      </c>
      <c r="F46" s="20" t="n">
        <v>7.71677459</v>
      </c>
      <c r="G46" s="18" t="n">
        <v>407.692263</v>
      </c>
      <c r="H46" s="20" t="n">
        <v>9.50419291</v>
      </c>
      <c r="I46" s="18" t="n">
        <v>422.67825013</v>
      </c>
      <c r="J46" s="20" t="n">
        <v>3.80565579</v>
      </c>
      <c r="K46" s="18" t="s">
        <v>404</v>
      </c>
      <c r="L46" s="20" t="s">
        <v>404</v>
      </c>
      <c r="M46" s="18" t="s">
        <v>404</v>
      </c>
      <c r="N46" s="20" t="s">
        <v>404</v>
      </c>
      <c r="O46" s="18" t="s">
        <v>404</v>
      </c>
      <c r="P46" s="20" t="s">
        <v>404</v>
      </c>
      <c r="Q46" s="18" t="s">
        <v>404</v>
      </c>
      <c r="R46" s="20" t="s">
        <v>404</v>
      </c>
      <c r="S46" s="18" t="n">
        <v>353.12794252</v>
      </c>
      <c r="T46" s="20" t="n">
        <v>7.15446289</v>
      </c>
    </row>
    <row r="47" spans="1:20">
      <c r="A47" s="15" t="s">
        <v>444</v>
      </c>
      <c r="B47" s="17" t="n">
        <v>5928</v>
      </c>
      <c r="C47" s="18">
        <f>(0.0/B47*100)</f>
        <v/>
      </c>
      <c r="D47" s="19" t="n">
        <v>5928</v>
      </c>
      <c r="E47" s="18" t="n">
        <v>411.98006115</v>
      </c>
      <c r="F47" s="20" t="n">
        <v>17.80894327</v>
      </c>
      <c r="G47" s="18" t="n">
        <v>420.27279622</v>
      </c>
      <c r="H47" s="20" t="n">
        <v>11.13895707</v>
      </c>
      <c r="I47" s="18" t="n">
        <v>445.28652832</v>
      </c>
      <c r="J47" s="20" t="n">
        <v>7.3093571</v>
      </c>
      <c r="K47" s="18" t="s">
        <v>404</v>
      </c>
      <c r="L47" s="20" t="s">
        <v>404</v>
      </c>
      <c r="M47" s="18" t="s">
        <v>404</v>
      </c>
      <c r="N47" s="20" t="s">
        <v>404</v>
      </c>
      <c r="O47" s="18" t="s">
        <v>404</v>
      </c>
      <c r="P47" s="20" t="s">
        <v>404</v>
      </c>
      <c r="Q47" s="18" t="s">
        <v>404</v>
      </c>
      <c r="R47" s="20" t="s">
        <v>404</v>
      </c>
      <c r="S47" s="18" t="n">
        <v>432.91139432</v>
      </c>
      <c r="T47" s="20" t="n">
        <v>18.75410088</v>
      </c>
    </row>
    <row r="48" spans="1:20">
      <c r="A48" s="15" t="s">
        <v>445</v>
      </c>
      <c r="B48" s="17" t="n">
        <v>9841</v>
      </c>
      <c r="C48" s="18">
        <f>(40.0/B48*100)</f>
        <v/>
      </c>
      <c r="D48" s="19" t="n">
        <v>9801</v>
      </c>
      <c r="E48" s="18" t="n">
        <v>504.64140765</v>
      </c>
      <c r="F48" s="20" t="n">
        <v>11.23085903</v>
      </c>
      <c r="G48" s="18" t="n">
        <v>504.1646055</v>
      </c>
      <c r="H48" s="20" t="n">
        <v>9.209668349999999</v>
      </c>
      <c r="I48" s="18" t="n">
        <v>458.0794576</v>
      </c>
      <c r="J48" s="20" t="n">
        <v>11.78633683</v>
      </c>
      <c r="K48" s="18" t="s">
        <v>404</v>
      </c>
      <c r="L48" s="20" t="s">
        <v>404</v>
      </c>
      <c r="M48" s="18" t="s">
        <v>404</v>
      </c>
      <c r="N48" s="20" t="s">
        <v>404</v>
      </c>
      <c r="O48" s="18" t="s">
        <v>404</v>
      </c>
      <c r="P48" s="20" t="s">
        <v>404</v>
      </c>
      <c r="Q48" s="18" t="s">
        <v>404</v>
      </c>
      <c r="R48" s="20" t="s">
        <v>404</v>
      </c>
      <c r="S48" s="18" t="n">
        <v>477.00840249</v>
      </c>
      <c r="T48" s="20" t="n">
        <v>12.9996033</v>
      </c>
    </row>
    <row r="49" spans="1:20">
      <c r="A49" s="15" t="s">
        <v>446</v>
      </c>
      <c r="B49" s="17" t="n">
        <v>6349</v>
      </c>
      <c r="C49" s="18">
        <f>(52.0/B49*100)</f>
        <v/>
      </c>
      <c r="D49" s="19" t="n">
        <v>6297</v>
      </c>
      <c r="E49" s="18" t="n">
        <v>403.52516464</v>
      </c>
      <c r="F49" s="20" t="n">
        <v>11.03595917</v>
      </c>
      <c r="G49" s="18" t="n">
        <v>427.71563683</v>
      </c>
      <c r="H49" s="20" t="n">
        <v>6.0994574</v>
      </c>
      <c r="I49" s="18" t="n">
        <v>426.91585026</v>
      </c>
      <c r="J49" s="20" t="n">
        <v>4.51472609</v>
      </c>
      <c r="K49" s="18" t="s">
        <v>404</v>
      </c>
      <c r="L49" s="20" t="s">
        <v>404</v>
      </c>
      <c r="M49" s="18" t="s">
        <v>404</v>
      </c>
      <c r="N49" s="20" t="s">
        <v>404</v>
      </c>
      <c r="O49" s="18" t="s">
        <v>404</v>
      </c>
      <c r="P49" s="20" t="s">
        <v>404</v>
      </c>
      <c r="Q49" s="18" t="s">
        <v>404</v>
      </c>
      <c r="R49" s="20" t="s">
        <v>404</v>
      </c>
      <c r="S49" s="18" t="n">
        <v>383.5760446</v>
      </c>
      <c r="T49" s="20" t="n">
        <v>29.50141158</v>
      </c>
    </row>
    <row r="50" spans="1:20">
      <c r="A50" s="15" t="s">
        <v>447</v>
      </c>
      <c r="B50" s="17" t="n">
        <v>11795</v>
      </c>
      <c r="C50" s="18">
        <f>(1031.0/B50*100)</f>
        <v/>
      </c>
      <c r="D50" s="19" t="n">
        <v>10764</v>
      </c>
      <c r="E50" s="18" t="n">
        <v>427.56958509</v>
      </c>
      <c r="F50" s="20" t="n">
        <v>7.53394068</v>
      </c>
      <c r="G50" s="18" t="n">
        <v>433.89818999</v>
      </c>
      <c r="H50" s="20" t="n">
        <v>11.42365013</v>
      </c>
      <c r="I50" s="18" t="n">
        <v>428.80734628</v>
      </c>
      <c r="J50" s="20" t="n">
        <v>4.26319922</v>
      </c>
      <c r="K50" s="18" t="s">
        <v>404</v>
      </c>
      <c r="L50" s="20" t="s">
        <v>404</v>
      </c>
      <c r="M50" s="18" t="s">
        <v>404</v>
      </c>
      <c r="N50" s="20" t="s">
        <v>404</v>
      </c>
      <c r="O50" s="18" t="s">
        <v>404</v>
      </c>
      <c r="P50" s="20" t="s">
        <v>404</v>
      </c>
      <c r="Q50" s="18" t="s">
        <v>404</v>
      </c>
      <c r="R50" s="20" t="s">
        <v>404</v>
      </c>
      <c r="S50" s="18" t="n">
        <v>401.90100415</v>
      </c>
      <c r="T50" s="20" t="n">
        <v>11.83152383</v>
      </c>
    </row>
    <row r="51" spans="1:20">
      <c r="A51" s="15" t="s">
        <v>448</v>
      </c>
      <c r="B51" s="17" t="n">
        <v>6866</v>
      </c>
      <c r="C51" s="18">
        <f>(0.0/B51*100)</f>
        <v/>
      </c>
      <c r="D51" s="19" t="n">
        <v>6866</v>
      </c>
      <c r="E51" s="18" t="n">
        <v>433.71134268</v>
      </c>
      <c r="F51" s="20" t="n">
        <v>4.57563865</v>
      </c>
      <c r="G51" s="18" t="n">
        <v>421.2373326</v>
      </c>
      <c r="H51" s="20" t="n">
        <v>7.83597698</v>
      </c>
      <c r="I51" s="18" t="n">
        <v>419.68666265</v>
      </c>
      <c r="J51" s="20" t="n">
        <v>5.70744281</v>
      </c>
      <c r="K51" s="18" t="s">
        <v>404</v>
      </c>
      <c r="L51" s="20" t="s">
        <v>404</v>
      </c>
      <c r="M51" s="18" t="s">
        <v>404</v>
      </c>
      <c r="N51" s="20" t="s">
        <v>404</v>
      </c>
      <c r="O51" s="18" t="s">
        <v>404</v>
      </c>
      <c r="P51" s="20" t="s">
        <v>404</v>
      </c>
      <c r="Q51" s="18" t="s">
        <v>404</v>
      </c>
      <c r="R51" s="20" t="s">
        <v>404</v>
      </c>
      <c r="S51" s="18" t="n">
        <v>425.1210571</v>
      </c>
      <c r="T51" s="20" t="n">
        <v>24.51372746</v>
      </c>
    </row>
    <row r="52" spans="1:20">
      <c r="A52" s="15" t="s">
        <v>449</v>
      </c>
      <c r="B52" s="17" t="n">
        <v>5809</v>
      </c>
      <c r="C52" s="18">
        <f>(0.0/B52*100)</f>
        <v/>
      </c>
      <c r="D52" s="19" t="n">
        <v>5809</v>
      </c>
      <c r="E52" s="18" t="n">
        <v>491.68639955</v>
      </c>
      <c r="F52" s="20" t="n">
        <v>34.06199582</v>
      </c>
      <c r="G52" s="18" t="n">
        <v>487.90780252</v>
      </c>
      <c r="H52" s="20" t="n">
        <v>6.68700868</v>
      </c>
      <c r="I52" s="18" t="n">
        <v>486.13513014</v>
      </c>
      <c r="J52" s="20" t="n">
        <v>4.28159512</v>
      </c>
      <c r="K52" s="18" t="s">
        <v>404</v>
      </c>
      <c r="L52" s="20" t="s">
        <v>404</v>
      </c>
      <c r="M52" s="18" t="s">
        <v>404</v>
      </c>
      <c r="N52" s="20" t="s">
        <v>404</v>
      </c>
      <c r="O52" s="18" t="s">
        <v>404</v>
      </c>
      <c r="P52" s="20" t="s">
        <v>404</v>
      </c>
      <c r="Q52" s="18" t="s">
        <v>404</v>
      </c>
      <c r="R52" s="20" t="s">
        <v>404</v>
      </c>
      <c r="S52" s="18" t="n">
        <v>483.64968432</v>
      </c>
      <c r="T52" s="20" t="n">
        <v>12.46722608</v>
      </c>
    </row>
    <row r="53" spans="1:20">
      <c r="A53" s="15" t="s">
        <v>450</v>
      </c>
      <c r="B53" s="17" t="n">
        <v>5571</v>
      </c>
      <c r="C53" s="18">
        <f>(0.0/B53*100)</f>
        <v/>
      </c>
      <c r="D53" s="19" t="n">
        <v>5571</v>
      </c>
      <c r="E53" s="18" t="n">
        <v>417.97990985</v>
      </c>
      <c r="F53" s="20" t="n">
        <v>6.58910994</v>
      </c>
      <c r="G53" s="18" t="n">
        <v>446.73076151</v>
      </c>
      <c r="H53" s="20" t="n">
        <v>2.89426375</v>
      </c>
      <c r="I53" s="18" t="n">
        <v>443.60527134</v>
      </c>
      <c r="J53" s="20" t="n">
        <v>2.02946254</v>
      </c>
      <c r="K53" s="18" t="s">
        <v>404</v>
      </c>
      <c r="L53" s="20" t="s">
        <v>404</v>
      </c>
      <c r="M53" s="18" t="s">
        <v>404</v>
      </c>
      <c r="N53" s="20" t="s">
        <v>404</v>
      </c>
      <c r="O53" s="18" t="s">
        <v>404</v>
      </c>
      <c r="P53" s="20" t="s">
        <v>404</v>
      </c>
      <c r="Q53" s="18" t="s">
        <v>404</v>
      </c>
      <c r="R53" s="20" t="s">
        <v>404</v>
      </c>
      <c r="S53" s="18" t="n">
        <v>358.36638357</v>
      </c>
      <c r="T53" s="20" t="n">
        <v>11.05210686</v>
      </c>
    </row>
    <row r="54" spans="1:20">
      <c r="A54" s="15" t="s">
        <v>451</v>
      </c>
      <c r="B54" s="17" t="n">
        <v>4740</v>
      </c>
      <c r="C54" s="18">
        <f>(199.0/B54*100)</f>
        <v/>
      </c>
      <c r="D54" s="19" t="n">
        <v>4541</v>
      </c>
      <c r="E54" s="18" t="n">
        <v>358.45857599</v>
      </c>
      <c r="F54" s="20" t="n">
        <v>11.10391894</v>
      </c>
      <c r="G54" s="18" t="n">
        <v>370.49770113</v>
      </c>
      <c r="H54" s="20" t="n">
        <v>8.36696587</v>
      </c>
      <c r="I54" s="18" t="n">
        <v>363.20832732</v>
      </c>
      <c r="J54" s="20" t="n">
        <v>5.85655</v>
      </c>
      <c r="K54" s="18" t="s">
        <v>404</v>
      </c>
      <c r="L54" s="20" t="s">
        <v>404</v>
      </c>
      <c r="M54" s="18" t="s">
        <v>404</v>
      </c>
      <c r="N54" s="20" t="s">
        <v>404</v>
      </c>
      <c r="O54" s="18" t="s">
        <v>404</v>
      </c>
      <c r="P54" s="20" t="s">
        <v>404</v>
      </c>
      <c r="Q54" s="18" t="s">
        <v>404</v>
      </c>
      <c r="R54" s="20" t="s">
        <v>404</v>
      </c>
      <c r="S54" s="18" t="n">
        <v>313.52101015</v>
      </c>
      <c r="T54" s="20" t="n">
        <v>7.31192417</v>
      </c>
    </row>
    <row r="55" spans="1:20">
      <c r="A55" s="15" t="s">
        <v>452</v>
      </c>
      <c r="B55" s="17" t="n">
        <v>5316</v>
      </c>
      <c r="C55" s="18">
        <f>(43.0/B55*100)</f>
        <v/>
      </c>
      <c r="D55" s="19" t="n">
        <v>5273</v>
      </c>
      <c r="E55" s="18" t="n">
        <v>367.36182282</v>
      </c>
      <c r="F55" s="20" t="n">
        <v>34.16576919</v>
      </c>
      <c r="G55" s="18" t="n">
        <v>396.8995532</v>
      </c>
      <c r="H55" s="20" t="n">
        <v>11.20844423</v>
      </c>
      <c r="I55" s="18" t="n">
        <v>404.80416575</v>
      </c>
      <c r="J55" s="20" t="n">
        <v>3.63822498</v>
      </c>
      <c r="K55" s="18" t="s">
        <v>404</v>
      </c>
      <c r="L55" s="20" t="s">
        <v>404</v>
      </c>
      <c r="M55" s="18" t="s">
        <v>404</v>
      </c>
      <c r="N55" s="20" t="s">
        <v>404</v>
      </c>
      <c r="O55" s="18" t="s">
        <v>404</v>
      </c>
      <c r="P55" s="20" t="s">
        <v>404</v>
      </c>
      <c r="Q55" s="18" t="n">
        <v>280.87605333</v>
      </c>
      <c r="R55" s="20" t="n">
        <v>37.9799543</v>
      </c>
      <c r="S55" s="18" t="n">
        <v>347.39853064</v>
      </c>
      <c r="T55" s="20" t="n">
        <v>25.51245215</v>
      </c>
    </row>
    <row r="56" spans="1:20">
      <c r="A56" s="15" t="s">
        <v>453</v>
      </c>
      <c r="B56" s="17" t="n">
        <v>5359</v>
      </c>
      <c r="C56" s="18">
        <f>(0.0/B56*100)</f>
        <v/>
      </c>
      <c r="D56" s="19" t="n">
        <v>5359</v>
      </c>
      <c r="E56" s="18" t="n">
        <v>492.47875276</v>
      </c>
      <c r="F56" s="20" t="n">
        <v>24.09053039</v>
      </c>
      <c r="G56" s="18" t="n">
        <v>519.46883795</v>
      </c>
      <c r="H56" s="20" t="n">
        <v>4.10601789</v>
      </c>
      <c r="I56" s="18" t="n">
        <v>552.44952079</v>
      </c>
      <c r="J56" s="20" t="n">
        <v>6.45962278</v>
      </c>
      <c r="K56" s="18" t="s">
        <v>404</v>
      </c>
      <c r="L56" s="20" t="s">
        <v>404</v>
      </c>
      <c r="M56" s="18" t="s">
        <v>404</v>
      </c>
      <c r="N56" s="20" t="s">
        <v>404</v>
      </c>
      <c r="O56" s="18" t="s">
        <v>404</v>
      </c>
      <c r="P56" s="20" t="s">
        <v>404</v>
      </c>
      <c r="Q56" s="18" t="s">
        <v>404</v>
      </c>
      <c r="R56" s="20" t="s">
        <v>404</v>
      </c>
      <c r="S56" s="18" t="n">
        <v>522.24824242</v>
      </c>
      <c r="T56" s="20" t="n">
        <v>15.28807995</v>
      </c>
    </row>
    <row r="57" spans="1:20">
      <c r="A57" s="15" t="s">
        <v>454</v>
      </c>
      <c r="B57" s="17" t="n">
        <v>6513</v>
      </c>
      <c r="C57" s="18">
        <f>(0.0/B57*100)</f>
        <v/>
      </c>
      <c r="D57" s="19" t="n">
        <v>6513</v>
      </c>
      <c r="E57" s="18" t="n">
        <v>397.55856688</v>
      </c>
      <c r="F57" s="20" t="n">
        <v>6.21120275</v>
      </c>
      <c r="G57" s="18" t="n">
        <v>409.11068405</v>
      </c>
      <c r="H57" s="20" t="n">
        <v>8.39526511</v>
      </c>
      <c r="I57" s="18" t="n">
        <v>392.60393026</v>
      </c>
      <c r="J57" s="20" t="n">
        <v>4.74663699</v>
      </c>
      <c r="K57" s="18" t="s">
        <v>404</v>
      </c>
      <c r="L57" s="20" t="s">
        <v>404</v>
      </c>
      <c r="M57" s="18" t="s">
        <v>404</v>
      </c>
      <c r="N57" s="20" t="s">
        <v>404</v>
      </c>
      <c r="O57" s="18" t="s">
        <v>404</v>
      </c>
      <c r="P57" s="20" t="s">
        <v>404</v>
      </c>
      <c r="Q57" s="18" t="n">
        <v>366.47956667</v>
      </c>
      <c r="R57" s="20" t="n">
        <v>9.966155410000001</v>
      </c>
      <c r="S57" s="18" t="n">
        <v>430.39872794</v>
      </c>
      <c r="T57" s="20" t="n">
        <v>6.86755181</v>
      </c>
    </row>
    <row r="58" spans="1:20">
      <c r="A58" s="15" t="s">
        <v>455</v>
      </c>
      <c r="B58" s="17" t="n">
        <v>7267</v>
      </c>
      <c r="C58" s="18">
        <f>(0.0/B58*100)</f>
        <v/>
      </c>
      <c r="D58" s="19" t="n">
        <v>7267</v>
      </c>
      <c r="E58" s="18" t="n">
        <v>420.27083096</v>
      </c>
      <c r="F58" s="20" t="n">
        <v>6.62381401</v>
      </c>
      <c r="G58" s="18" t="n">
        <v>410.08009638</v>
      </c>
      <c r="H58" s="20" t="n">
        <v>7.83618374</v>
      </c>
      <c r="I58" s="18" t="n">
        <v>396.72142146</v>
      </c>
      <c r="J58" s="20" t="n">
        <v>5.77652372</v>
      </c>
      <c r="K58" s="18" t="s">
        <v>404</v>
      </c>
      <c r="L58" s="20" t="s">
        <v>404</v>
      </c>
      <c r="M58" s="18" t="s">
        <v>404</v>
      </c>
      <c r="N58" s="20" t="s">
        <v>404</v>
      </c>
      <c r="O58" s="18" t="s">
        <v>404</v>
      </c>
      <c r="P58" s="20" t="s">
        <v>404</v>
      </c>
      <c r="Q58" s="18" t="n">
        <v>489.84408</v>
      </c>
      <c r="R58" s="20" t="n">
        <v>8.834258630000001</v>
      </c>
      <c r="S58" s="18" t="n">
        <v>398.00458071</v>
      </c>
      <c r="T58" s="20" t="n">
        <v>24.43458307</v>
      </c>
    </row>
    <row r="59" spans="1:20">
      <c r="A59" s="15" t="s">
        <v>456</v>
      </c>
      <c r="B59" s="17" t="n">
        <v>4826</v>
      </c>
      <c r="C59" s="18">
        <f>(0.0/B59*100)</f>
        <v/>
      </c>
      <c r="D59" s="19" t="n">
        <v>4826</v>
      </c>
      <c r="E59" s="18" t="n">
        <v>351.91493662</v>
      </c>
      <c r="F59" s="20" t="n">
        <v>4.45251722</v>
      </c>
      <c r="G59" s="18" t="n">
        <v>340.40121316</v>
      </c>
      <c r="H59" s="20" t="n">
        <v>2.60621444</v>
      </c>
      <c r="I59" s="18" t="n">
        <v>345.95980092</v>
      </c>
      <c r="J59" s="20" t="n">
        <v>2.30283151</v>
      </c>
      <c r="K59" s="18" t="s">
        <v>404</v>
      </c>
      <c r="L59" s="20" t="s">
        <v>404</v>
      </c>
      <c r="M59" s="18" t="s">
        <v>404</v>
      </c>
      <c r="N59" s="20" t="s">
        <v>404</v>
      </c>
      <c r="O59" s="18" t="s">
        <v>404</v>
      </c>
      <c r="P59" s="20" t="s">
        <v>404</v>
      </c>
      <c r="Q59" s="18" t="n">
        <v>368.82315167</v>
      </c>
      <c r="R59" s="20" t="n">
        <v>11.49742648</v>
      </c>
      <c r="S59" s="18" t="n">
        <v>370.43392984</v>
      </c>
      <c r="T59" s="20" t="n">
        <v>6.02689765</v>
      </c>
    </row>
    <row r="60" spans="1:20">
      <c r="A60" s="15" t="s">
        <v>457</v>
      </c>
      <c r="B60" s="17" t="n">
        <v>4546</v>
      </c>
      <c r="C60" s="18">
        <f>(0.0/B60*100)</f>
        <v/>
      </c>
      <c r="D60" s="19" t="n">
        <v>4546</v>
      </c>
      <c r="E60" s="18" t="n">
        <v>372.25019811</v>
      </c>
      <c r="F60" s="20" t="n">
        <v>17.1067719</v>
      </c>
      <c r="G60" s="18" t="n">
        <v>357.43639039</v>
      </c>
      <c r="H60" s="20" t="n">
        <v>12.34174821</v>
      </c>
      <c r="I60" s="18" t="n">
        <v>365.15117418</v>
      </c>
      <c r="J60" s="20" t="n">
        <v>7.39428856</v>
      </c>
      <c r="K60" s="18" t="s">
        <v>404</v>
      </c>
      <c r="L60" s="20" t="s">
        <v>404</v>
      </c>
      <c r="M60" s="18" t="s">
        <v>404</v>
      </c>
      <c r="N60" s="20" t="s">
        <v>404</v>
      </c>
      <c r="O60" s="18" t="s">
        <v>404</v>
      </c>
      <c r="P60" s="20" t="s">
        <v>404</v>
      </c>
      <c r="Q60" s="18" t="s">
        <v>404</v>
      </c>
      <c r="R60" s="20" t="s">
        <v>404</v>
      </c>
      <c r="S60" s="18" t="n">
        <v>286.6036913</v>
      </c>
      <c r="T60" s="20" t="n">
        <v>10.70336903</v>
      </c>
    </row>
    <row r="61" spans="1:20">
      <c r="A61" s="15" t="s">
        <v>458</v>
      </c>
      <c r="B61" s="17" t="n">
        <v>6525</v>
      </c>
      <c r="C61" s="18">
        <f>(0.0/B61*100)</f>
        <v/>
      </c>
      <c r="D61" s="19" t="n">
        <v>6525</v>
      </c>
      <c r="E61" s="18" t="n">
        <v>436.76313085</v>
      </c>
      <c r="F61" s="20" t="n">
        <v>16.27675382</v>
      </c>
      <c r="G61" s="18" t="n">
        <v>478.03849145</v>
      </c>
      <c r="H61" s="20" t="n">
        <v>4.05328322</v>
      </c>
      <c r="I61" s="18" t="n">
        <v>465.7101714</v>
      </c>
      <c r="J61" s="20" t="n">
        <v>5.46847244</v>
      </c>
      <c r="K61" s="18" t="s">
        <v>404</v>
      </c>
      <c r="L61" s="20" t="s">
        <v>404</v>
      </c>
      <c r="M61" s="18" t="s">
        <v>404</v>
      </c>
      <c r="N61" s="20" t="s">
        <v>404</v>
      </c>
      <c r="O61" s="18" t="s">
        <v>404</v>
      </c>
      <c r="P61" s="20" t="s">
        <v>404</v>
      </c>
      <c r="Q61" s="18" t="s">
        <v>404</v>
      </c>
      <c r="R61" s="20" t="s">
        <v>404</v>
      </c>
      <c r="S61" s="18" t="n">
        <v>450.57344626</v>
      </c>
      <c r="T61" s="20" t="n">
        <v>16.2001203</v>
      </c>
    </row>
    <row r="62" spans="1:20">
      <c r="A62" s="15" t="s">
        <v>459</v>
      </c>
      <c r="B62" s="17" t="n">
        <v>4476</v>
      </c>
      <c r="C62" s="18">
        <f>(0.0/B62*100)</f>
        <v/>
      </c>
      <c r="D62" s="19" t="n">
        <v>4476</v>
      </c>
      <c r="E62" s="18" t="n">
        <v>434.95327112</v>
      </c>
      <c r="F62" s="20" t="n">
        <v>6.47670542</v>
      </c>
      <c r="G62" s="18" t="n">
        <v>520.17308834</v>
      </c>
      <c r="H62" s="20" t="n">
        <v>1.65590809</v>
      </c>
      <c r="I62" s="18" t="n">
        <v>501.40210617</v>
      </c>
      <c r="J62" s="20" t="n">
        <v>1.63822461</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339.62227293</v>
      </c>
      <c r="F63" s="20" t="n">
        <v>3.01500976</v>
      </c>
      <c r="G63" s="18" t="n">
        <v>363.21639494</v>
      </c>
      <c r="H63" s="20" t="n">
        <v>3.12341719</v>
      </c>
      <c r="I63" s="18" t="n">
        <v>349.22946359</v>
      </c>
      <c r="J63" s="20" t="n">
        <v>2.00123048</v>
      </c>
      <c r="K63" s="18" t="s">
        <v>404</v>
      </c>
      <c r="L63" s="20" t="s">
        <v>404</v>
      </c>
      <c r="M63" s="18" t="s">
        <v>404</v>
      </c>
      <c r="N63" s="20" t="s">
        <v>404</v>
      </c>
      <c r="O63" s="18" t="s">
        <v>404</v>
      </c>
      <c r="P63" s="20" t="s">
        <v>404</v>
      </c>
      <c r="Q63" s="18" t="s">
        <v>404</v>
      </c>
      <c r="R63" s="20" t="s">
        <v>404</v>
      </c>
      <c r="S63" s="18" t="n">
        <v>361.27458478</v>
      </c>
      <c r="T63" s="20" t="n">
        <v>4.97069121</v>
      </c>
    </row>
    <row r="64" spans="1:20">
      <c r="A64" s="15" t="s">
        <v>461</v>
      </c>
      <c r="B64" s="17" t="n">
        <v>3634</v>
      </c>
      <c r="C64" s="18">
        <f>(27.0/B64*100)</f>
        <v/>
      </c>
      <c r="D64" s="19" t="n">
        <v>3607</v>
      </c>
      <c r="E64" s="18" t="n">
        <v>293.98886095</v>
      </c>
      <c r="F64" s="20" t="n">
        <v>9.755873429999999</v>
      </c>
      <c r="G64" s="18" t="n">
        <v>440.2850106</v>
      </c>
      <c r="H64" s="20" t="n">
        <v>2.79421163</v>
      </c>
      <c r="I64" s="18" t="n">
        <v>475.00278863</v>
      </c>
      <c r="J64" s="20" t="n">
        <v>2.43710559</v>
      </c>
      <c r="K64" s="18" t="s">
        <v>404</v>
      </c>
      <c r="L64" s="20" t="s">
        <v>404</v>
      </c>
      <c r="M64" s="18" t="s">
        <v>404</v>
      </c>
      <c r="N64" s="20" t="s">
        <v>404</v>
      </c>
      <c r="O64" s="18" t="s">
        <v>404</v>
      </c>
      <c r="P64" s="20" t="s">
        <v>404</v>
      </c>
      <c r="Q64" s="18" t="s">
        <v>404</v>
      </c>
      <c r="R64" s="20" t="s">
        <v>404</v>
      </c>
      <c r="S64" s="18" t="n">
        <v>412.74565928</v>
      </c>
      <c r="T64" s="20" t="n">
        <v>6.00836034</v>
      </c>
    </row>
    <row r="65" spans="1:20">
      <c r="A65" s="15" t="s">
        <v>462</v>
      </c>
      <c r="B65" s="17" t="n">
        <v>5325</v>
      </c>
      <c r="C65" s="18">
        <f>(0.0/B65*100)</f>
        <v/>
      </c>
      <c r="D65" s="19" t="n">
        <v>5325</v>
      </c>
      <c r="E65" s="18" t="n">
        <v>431.61266322</v>
      </c>
      <c r="F65" s="20" t="n">
        <v>8.793354409999999</v>
      </c>
      <c r="G65" s="18" t="n">
        <v>415.39182999</v>
      </c>
      <c r="H65" s="20" t="n">
        <v>4.8800731</v>
      </c>
      <c r="I65" s="18" t="n">
        <v>413.35346591</v>
      </c>
      <c r="J65" s="20" t="n">
        <v>4.06708633</v>
      </c>
      <c r="K65" s="18" t="s">
        <v>404</v>
      </c>
      <c r="L65" s="20" t="s">
        <v>404</v>
      </c>
      <c r="M65" s="18" t="s">
        <v>404</v>
      </c>
      <c r="N65" s="20" t="s">
        <v>404</v>
      </c>
      <c r="O65" s="18" t="s">
        <v>404</v>
      </c>
      <c r="P65" s="20" t="s">
        <v>404</v>
      </c>
      <c r="Q65" s="18" t="s">
        <v>404</v>
      </c>
      <c r="R65" s="20" t="s">
        <v>404</v>
      </c>
      <c r="S65" s="18" t="n">
        <v>461.37457827</v>
      </c>
      <c r="T65" s="20" t="n">
        <v>12.50440344</v>
      </c>
    </row>
    <row r="66" spans="1:20">
      <c r="A66" s="15" t="s">
        <v>463</v>
      </c>
      <c r="B66" s="17" t="n">
        <v>5665</v>
      </c>
      <c r="C66" s="18">
        <f>(0.0/B66*100)</f>
        <v/>
      </c>
      <c r="D66" s="19" t="n">
        <v>5665</v>
      </c>
      <c r="E66" s="18" t="n">
        <v>441.42880896</v>
      </c>
      <c r="F66" s="20" t="n">
        <v>3.93621033</v>
      </c>
      <c r="G66" s="18" t="n">
        <v>421.67343845</v>
      </c>
      <c r="H66" s="20" t="n">
        <v>3.08505532</v>
      </c>
      <c r="I66" s="18" t="n">
        <v>422.37271967</v>
      </c>
      <c r="J66" s="20" t="n">
        <v>1.74273746</v>
      </c>
      <c r="K66" s="18" t="s">
        <v>404</v>
      </c>
      <c r="L66" s="20" t="s">
        <v>404</v>
      </c>
      <c r="M66" s="18" t="s">
        <v>404</v>
      </c>
      <c r="N66" s="20" t="s">
        <v>404</v>
      </c>
      <c r="O66" s="18" t="s">
        <v>404</v>
      </c>
      <c r="P66" s="20" t="s">
        <v>404</v>
      </c>
      <c r="Q66" s="18" t="s">
        <v>404</v>
      </c>
      <c r="R66" s="20" t="s">
        <v>404</v>
      </c>
      <c r="S66" s="18" t="n">
        <v>408.3023517</v>
      </c>
      <c r="T66" s="20" t="n">
        <v>10.31220541</v>
      </c>
    </row>
    <row r="67" spans="1:20">
      <c r="A67" s="15" t="s">
        <v>464</v>
      </c>
      <c r="B67" s="17" t="n">
        <v>6971</v>
      </c>
      <c r="C67" s="18">
        <f>(0.0/B67*100)</f>
        <v/>
      </c>
      <c r="D67" s="19" t="n">
        <v>6971</v>
      </c>
      <c r="E67" s="18" t="n">
        <v>401.11093852</v>
      </c>
      <c r="F67" s="20" t="n">
        <v>13.68331707</v>
      </c>
      <c r="G67" s="18" t="n">
        <v>397.58976132</v>
      </c>
      <c r="H67" s="20" t="n">
        <v>4.46518032</v>
      </c>
      <c r="I67" s="18" t="n">
        <v>396.99210386</v>
      </c>
      <c r="J67" s="20" t="n">
        <v>4.59178878</v>
      </c>
      <c r="K67" s="18" t="s">
        <v>404</v>
      </c>
      <c r="L67" s="20" t="s">
        <v>404</v>
      </c>
      <c r="M67" s="18" t="s">
        <v>404</v>
      </c>
      <c r="N67" s="20" t="s">
        <v>404</v>
      </c>
      <c r="O67" s="18" t="s">
        <v>404</v>
      </c>
      <c r="P67" s="20" t="s">
        <v>404</v>
      </c>
      <c r="Q67" s="18" t="s">
        <v>404</v>
      </c>
      <c r="R67" s="20" t="s">
        <v>404</v>
      </c>
      <c r="S67" s="18" t="n">
        <v>385.29443873</v>
      </c>
      <c r="T67" s="20" t="n">
        <v>38.92862026</v>
      </c>
    </row>
    <row r="68" spans="1:20">
      <c r="A68" s="15" t="s">
        <v>465</v>
      </c>
      <c r="B68" s="17" t="n">
        <v>12083</v>
      </c>
      <c r="C68" s="18">
        <f>(0.0/B68*100)</f>
        <v/>
      </c>
      <c r="D68" s="19" t="n">
        <v>12083</v>
      </c>
      <c r="E68" s="18" t="n">
        <v>373.88216812</v>
      </c>
      <c r="F68" s="20" t="n">
        <v>1.59619358</v>
      </c>
      <c r="G68" s="18" t="n">
        <v>410.34867392</v>
      </c>
      <c r="H68" s="20" t="n">
        <v>1.92004261</v>
      </c>
      <c r="I68" s="18" t="n">
        <v>429.39342</v>
      </c>
      <c r="J68" s="20" t="n">
        <v>2.85769687</v>
      </c>
      <c r="K68" s="18" t="s">
        <v>404</v>
      </c>
      <c r="L68" s="20" t="s">
        <v>404</v>
      </c>
      <c r="M68" s="18" t="s">
        <v>404</v>
      </c>
      <c r="N68" s="20" t="s">
        <v>404</v>
      </c>
      <c r="O68" s="18" t="s">
        <v>404</v>
      </c>
      <c r="P68" s="20" t="s">
        <v>404</v>
      </c>
      <c r="Q68" s="18" t="s">
        <v>404</v>
      </c>
      <c r="R68" s="20" t="s">
        <v>404</v>
      </c>
      <c r="S68" s="18" t="n">
        <v>419.08063999</v>
      </c>
      <c r="T68" s="20" t="n">
        <v>12.98040002</v>
      </c>
    </row>
    <row r="69" spans="1:20">
      <c r="A69" s="15" t="s">
        <v>466</v>
      </c>
      <c r="B69" s="17" t="n">
        <v>4876</v>
      </c>
      <c r="C69" s="18">
        <f>(0.0/B69*100)</f>
        <v/>
      </c>
      <c r="D69" s="19" t="n">
        <v>4876</v>
      </c>
      <c r="E69" s="18" t="n">
        <v>406.02367173</v>
      </c>
      <c r="F69" s="20" t="n">
        <v>14.61091636</v>
      </c>
      <c r="G69" s="18" t="n">
        <v>435.61362221</v>
      </c>
      <c r="H69" s="20" t="n">
        <v>7.15642754</v>
      </c>
      <c r="I69" s="18" t="n">
        <v>436.55209513</v>
      </c>
      <c r="J69" s="20" t="n">
        <v>6.62996755</v>
      </c>
      <c r="K69" s="18" t="s">
        <v>404</v>
      </c>
      <c r="L69" s="20" t="s">
        <v>404</v>
      </c>
      <c r="M69" s="18" t="s">
        <v>404</v>
      </c>
      <c r="N69" s="20" t="s">
        <v>404</v>
      </c>
      <c r="O69" s="18" t="s">
        <v>404</v>
      </c>
      <c r="P69" s="20" t="s">
        <v>404</v>
      </c>
      <c r="Q69" s="18" t="s">
        <v>404</v>
      </c>
      <c r="R69" s="20" t="s">
        <v>404</v>
      </c>
      <c r="S69" s="18" t="n">
        <v>426.73330391</v>
      </c>
      <c r="T69" s="20" t="n">
        <v>10.93191009</v>
      </c>
    </row>
    <row r="70" spans="1:20">
      <c r="A70" s="15" t="s">
        <v>467</v>
      </c>
      <c r="B70" s="17" t="n">
        <v>6036</v>
      </c>
      <c r="C70" s="18">
        <f>(0.0/B70*100)</f>
        <v/>
      </c>
      <c r="D70" s="19" t="n">
        <v>6036</v>
      </c>
      <c r="E70" s="18" t="n">
        <v>495.21980326</v>
      </c>
      <c r="F70" s="20" t="n">
        <v>8.50093925</v>
      </c>
      <c r="G70" s="18" t="n">
        <v>491.19798432</v>
      </c>
      <c r="H70" s="20" t="n">
        <v>4.8144563</v>
      </c>
      <c r="I70" s="18" t="n">
        <v>498.22260189</v>
      </c>
      <c r="J70" s="20" t="n">
        <v>4.49642299</v>
      </c>
      <c r="K70" s="18" t="s">
        <v>404</v>
      </c>
      <c r="L70" s="20" t="s">
        <v>404</v>
      </c>
      <c r="M70" s="18" t="s">
        <v>404</v>
      </c>
      <c r="N70" s="20" t="s">
        <v>404</v>
      </c>
      <c r="O70" s="18" t="s">
        <v>404</v>
      </c>
      <c r="P70" s="20" t="s">
        <v>404</v>
      </c>
      <c r="Q70" s="18" t="s">
        <v>404</v>
      </c>
      <c r="R70" s="20" t="s">
        <v>404</v>
      </c>
      <c r="S70" s="18" t="n">
        <v>437.77148205</v>
      </c>
      <c r="T70" s="20" t="n">
        <v>9.842165189999999</v>
      </c>
    </row>
    <row r="71" spans="1:20">
      <c r="A71" s="15" t="s">
        <v>468</v>
      </c>
      <c r="B71" s="17" t="n">
        <v>6115</v>
      </c>
      <c r="C71" s="18">
        <f>(0.0/B71*100)</f>
        <v/>
      </c>
      <c r="D71" s="19" t="n">
        <v>6115</v>
      </c>
      <c r="E71" s="18" t="n">
        <v>498.27189093</v>
      </c>
      <c r="F71" s="20" t="n">
        <v>7.46558104</v>
      </c>
      <c r="G71" s="18" t="n">
        <v>533.43286946</v>
      </c>
      <c r="H71" s="20" t="n">
        <v>2.17601772</v>
      </c>
      <c r="I71" s="18" t="n">
        <v>545.50256026</v>
      </c>
      <c r="J71" s="20" t="n">
        <v>3.91108319</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503.72669476</v>
      </c>
      <c r="F72" s="20" t="n">
        <v>26.21528442</v>
      </c>
      <c r="G72" s="18" t="n">
        <v>495.85905645</v>
      </c>
      <c r="H72" s="20" t="n">
        <v>5.12592516</v>
      </c>
      <c r="I72" s="18" t="n">
        <v>498.73484083</v>
      </c>
      <c r="J72" s="20" t="n">
        <v>4.65393739</v>
      </c>
      <c r="K72" s="18" t="s">
        <v>404</v>
      </c>
      <c r="L72" s="20" t="s">
        <v>404</v>
      </c>
      <c r="M72" s="18" t="s">
        <v>404</v>
      </c>
      <c r="N72" s="20" t="s">
        <v>404</v>
      </c>
      <c r="O72" s="18" t="s">
        <v>404</v>
      </c>
      <c r="P72" s="20" t="s">
        <v>404</v>
      </c>
      <c r="Q72" s="18" t="s">
        <v>404</v>
      </c>
      <c r="R72" s="20" t="s">
        <v>404</v>
      </c>
      <c r="S72" s="18" t="n">
        <v>466.26710483</v>
      </c>
      <c r="T72" s="20" t="n">
        <v>15.07145897</v>
      </c>
    </row>
    <row r="73" spans="1:20">
      <c r="A73" s="15" t="s">
        <v>470</v>
      </c>
      <c r="B73" s="17" t="n">
        <v>8249</v>
      </c>
      <c r="C73" s="18">
        <f>(0.0/B73*100)</f>
        <v/>
      </c>
      <c r="D73" s="19" t="n">
        <v>8249</v>
      </c>
      <c r="E73" s="18" t="n">
        <v>390.18745821</v>
      </c>
      <c r="F73" s="20" t="n">
        <v>7.98091241</v>
      </c>
      <c r="G73" s="18" t="n">
        <v>416.40999296</v>
      </c>
      <c r="H73" s="20" t="n">
        <v>4.89941642</v>
      </c>
      <c r="I73" s="18" t="n">
        <v>404.11194568</v>
      </c>
      <c r="J73" s="20" t="n">
        <v>5.8436839</v>
      </c>
      <c r="K73" s="18" t="s">
        <v>404</v>
      </c>
      <c r="L73" s="20" t="s">
        <v>404</v>
      </c>
      <c r="M73" s="18" t="s">
        <v>404</v>
      </c>
      <c r="N73" s="20" t="s">
        <v>404</v>
      </c>
      <c r="O73" s="18" t="s">
        <v>404</v>
      </c>
      <c r="P73" s="20" t="s">
        <v>404</v>
      </c>
      <c r="Q73" s="18" t="s">
        <v>404</v>
      </c>
      <c r="R73" s="20" t="s">
        <v>404</v>
      </c>
      <c r="S73" s="18" t="n">
        <v>417.99775313</v>
      </c>
      <c r="T73" s="20" t="n">
        <v>18.04297732</v>
      </c>
    </row>
    <row r="74" spans="1:20">
      <c r="A74" s="15" t="s">
        <v>471</v>
      </c>
      <c r="B74" s="17" t="n">
        <v>4692</v>
      </c>
      <c r="C74" s="18">
        <f>(484.0/B74*100)</f>
        <v/>
      </c>
      <c r="D74" s="19" t="n">
        <v>4208</v>
      </c>
      <c r="E74" s="18" t="n">
        <v>367.45034603</v>
      </c>
      <c r="F74" s="20" t="n">
        <v>9.374434389999999</v>
      </c>
      <c r="G74" s="18" t="n">
        <v>421.66487506</v>
      </c>
      <c r="H74" s="20" t="n">
        <v>2.62697125</v>
      </c>
      <c r="I74" s="18" t="n">
        <v>428.95459024</v>
      </c>
      <c r="J74" s="20" t="n">
        <v>1.82505164</v>
      </c>
      <c r="K74" s="18" t="s">
        <v>404</v>
      </c>
      <c r="L74" s="20" t="s">
        <v>404</v>
      </c>
      <c r="M74" s="18" t="s">
        <v>404</v>
      </c>
      <c r="N74" s="20" t="s">
        <v>404</v>
      </c>
      <c r="O74" s="18" t="s">
        <v>404</v>
      </c>
      <c r="P74" s="20" t="s">
        <v>404</v>
      </c>
      <c r="Q74" s="18" t="s">
        <v>404</v>
      </c>
      <c r="R74" s="20" t="s">
        <v>404</v>
      </c>
      <c r="S74" s="18" t="n">
        <v>411.19646078</v>
      </c>
      <c r="T74" s="20" t="n">
        <v>8.003232390000001</v>
      </c>
    </row>
    <row r="75" spans="1:20">
      <c r="A75" s="15" t="s">
        <v>472</v>
      </c>
      <c r="B75" s="17" t="n">
        <v>5375</v>
      </c>
      <c r="C75" s="18">
        <f>(483.0/B75*100)</f>
        <v/>
      </c>
      <c r="D75" s="19" t="n">
        <v>4892</v>
      </c>
      <c r="E75" s="18" t="n">
        <v>359.70444991</v>
      </c>
      <c r="F75" s="20" t="n">
        <v>6.86888742</v>
      </c>
      <c r="G75" s="18" t="n">
        <v>338.56525442</v>
      </c>
      <c r="H75" s="20" t="n">
        <v>10.4448601</v>
      </c>
      <c r="I75" s="18" t="n">
        <v>371.83491786</v>
      </c>
      <c r="J75" s="20" t="n">
        <v>6.08810869</v>
      </c>
      <c r="K75" s="18" t="s">
        <v>404</v>
      </c>
      <c r="L75" s="20" t="s">
        <v>404</v>
      </c>
      <c r="M75" s="18" t="s">
        <v>404</v>
      </c>
      <c r="N75" s="20" t="s">
        <v>404</v>
      </c>
      <c r="O75" s="18" t="s">
        <v>404</v>
      </c>
      <c r="P75" s="20" t="s">
        <v>404</v>
      </c>
      <c r="Q75" s="18" t="s">
        <v>404</v>
      </c>
      <c r="R75" s="20" t="s">
        <v>404</v>
      </c>
      <c r="S75" s="18" t="n">
        <v>352.55357224</v>
      </c>
      <c r="T75" s="20" t="n">
        <v>15.57337839</v>
      </c>
    </row>
    <row r="76" spans="1:20">
      <c r="A76" s="15" t="s">
        <v>473</v>
      </c>
      <c r="B76" s="17" t="n">
        <v>14167</v>
      </c>
      <c r="C76" s="18">
        <f>(1400.0/B76*100)</f>
        <v/>
      </c>
      <c r="D76" s="19" t="n">
        <v>12767</v>
      </c>
      <c r="E76" s="18" t="n">
        <v>441.58124227</v>
      </c>
      <c r="F76" s="20" t="n">
        <v>4.77620354</v>
      </c>
      <c r="G76" s="18" t="n">
        <v>439.6391917</v>
      </c>
      <c r="H76" s="20" t="n">
        <v>5.63462522</v>
      </c>
      <c r="I76" s="18" t="n">
        <v>428.31327453</v>
      </c>
      <c r="J76" s="20" t="n">
        <v>10.31799516</v>
      </c>
      <c r="K76" s="18" t="s">
        <v>404</v>
      </c>
      <c r="L76" s="20" t="s">
        <v>404</v>
      </c>
      <c r="M76" s="18" t="s">
        <v>404</v>
      </c>
      <c r="N76" s="20" t="s">
        <v>404</v>
      </c>
      <c r="O76" s="18" t="s">
        <v>404</v>
      </c>
      <c r="P76" s="20" t="s">
        <v>404</v>
      </c>
      <c r="Q76" s="18" t="s">
        <v>404</v>
      </c>
      <c r="R76" s="20" t="s">
        <v>404</v>
      </c>
      <c r="S76" s="18" t="n">
        <v>400.77988403</v>
      </c>
      <c r="T76" s="20" t="n">
        <v>15.23136702</v>
      </c>
    </row>
    <row r="77" spans="1:20">
      <c r="A77" s="15" t="s">
        <v>474</v>
      </c>
      <c r="B77" s="17" t="n">
        <v>6062</v>
      </c>
      <c r="C77" s="18">
        <f>(0.0/B77*100)</f>
        <v/>
      </c>
      <c r="D77" s="19" t="n">
        <v>6062</v>
      </c>
      <c r="E77" s="18" t="n">
        <v>421.06096062</v>
      </c>
      <c r="F77" s="20" t="n">
        <v>17.37174725</v>
      </c>
      <c r="G77" s="18" t="n">
        <v>424.26444933</v>
      </c>
      <c r="H77" s="20" t="n">
        <v>12.50126156</v>
      </c>
      <c r="I77" s="18" t="n">
        <v>440.47241232</v>
      </c>
      <c r="J77" s="20" t="n">
        <v>3.26222848</v>
      </c>
      <c r="K77" s="18" t="s">
        <v>404</v>
      </c>
      <c r="L77" s="20" t="s">
        <v>404</v>
      </c>
      <c r="M77" s="18" t="s">
        <v>404</v>
      </c>
      <c r="N77" s="20" t="s">
        <v>404</v>
      </c>
      <c r="O77" s="18" t="s">
        <v>404</v>
      </c>
      <c r="P77" s="20" t="s">
        <v>404</v>
      </c>
      <c r="Q77" s="18" t="s">
        <v>404</v>
      </c>
      <c r="R77" s="20" t="s">
        <v>404</v>
      </c>
      <c r="S77" s="18" t="n">
        <v>377.44885058</v>
      </c>
      <c r="T77" s="20" t="n">
        <v>10.13774161</v>
      </c>
    </row>
    <row r="78" spans="1:20">
      <c r="A78" s="15" t="s">
        <v>475</v>
      </c>
      <c r="B78" s="17" t="n">
        <v>5826</v>
      </c>
      <c r="C78" s="18">
        <f>(0.0/B78*100)</f>
        <v/>
      </c>
      <c r="D78" s="19" t="n">
        <v>5826</v>
      </c>
      <c r="E78" s="18" t="n">
        <v>478.12659743</v>
      </c>
      <c r="F78" s="20" t="n">
        <v>8.741701450000001</v>
      </c>
      <c r="G78" s="18" t="n">
        <v>498.74710758</v>
      </c>
      <c r="H78" s="20" t="n">
        <v>5.36724569</v>
      </c>
      <c r="I78" s="18" t="n">
        <v>475.03982337</v>
      </c>
      <c r="J78" s="20" t="n">
        <v>6.94205008</v>
      </c>
      <c r="K78" s="18" t="s">
        <v>404</v>
      </c>
      <c r="L78" s="20" t="s">
        <v>404</v>
      </c>
      <c r="M78" s="18" t="s">
        <v>404</v>
      </c>
      <c r="N78" s="20" t="s">
        <v>404</v>
      </c>
      <c r="O78" s="18" t="s">
        <v>404</v>
      </c>
      <c r="P78" s="20" t="s">
        <v>404</v>
      </c>
      <c r="Q78" s="18" t="s">
        <v>404</v>
      </c>
      <c r="R78" s="20" t="s">
        <v>404</v>
      </c>
      <c r="S78" s="18" t="n">
        <v>446.52859687</v>
      </c>
      <c r="T78" s="20" t="n">
        <v>8.54895863</v>
      </c>
    </row>
    <row customHeight="1" ht="25" r="79" spans="1:20">
      <c r="A79" s="15" t="s">
        <v>476</v>
      </c>
      <c r="B79" s="17" t="n">
        <v>1657</v>
      </c>
      <c r="C79" s="18">
        <f>(21.0/B79*100)</f>
        <v/>
      </c>
      <c r="D79" s="19" t="n">
        <v>1636</v>
      </c>
      <c r="E79" s="18" t="n">
        <v>443.77203913</v>
      </c>
      <c r="F79" s="20" t="n">
        <v>11.08029777</v>
      </c>
      <c r="G79" s="18" t="n">
        <v>464.93796265</v>
      </c>
      <c r="H79" s="20" t="n">
        <v>14.11508607</v>
      </c>
      <c r="I79" s="18" t="n">
        <v>480.83608227</v>
      </c>
      <c r="J79" s="20" t="n">
        <v>8.852907719999999</v>
      </c>
      <c r="K79" s="18" t="s">
        <v>404</v>
      </c>
      <c r="L79" s="20" t="s">
        <v>404</v>
      </c>
      <c r="M79" s="18" t="s">
        <v>404</v>
      </c>
      <c r="N79" s="20" t="s">
        <v>404</v>
      </c>
      <c r="O79" s="18" t="s">
        <v>404</v>
      </c>
      <c r="P79" s="20" t="s">
        <v>404</v>
      </c>
      <c r="Q79" s="18" t="s">
        <v>404</v>
      </c>
      <c r="R79" s="20" t="s">
        <v>404</v>
      </c>
      <c r="S79" s="18" t="n">
        <v>472.29499282</v>
      </c>
      <c r="T79" s="20" t="n">
        <v>24.0838755</v>
      </c>
    </row>
    <row r="80" spans="1:20">
      <c r="A80" s="15" t="s">
        <v>477</v>
      </c>
      <c r="B80" s="17" t="n">
        <v>7841</v>
      </c>
      <c r="C80" s="18">
        <f>(0.0/B80*100)</f>
        <v/>
      </c>
      <c r="D80" s="19" t="n">
        <v>7841</v>
      </c>
      <c r="E80" s="18" t="n">
        <v>423.44218686</v>
      </c>
      <c r="F80" s="20" t="n">
        <v>6.6635504</v>
      </c>
      <c r="G80" s="18" t="n">
        <v>430.45297858</v>
      </c>
      <c r="H80" s="20" t="n">
        <v>4.69514835</v>
      </c>
      <c r="I80" s="18" t="n">
        <v>419.83017533</v>
      </c>
      <c r="J80" s="20" t="n">
        <v>11.21667317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431.22801197</v>
      </c>
      <c r="F81" s="20" t="n">
        <v>5.7825141</v>
      </c>
      <c r="G81" s="18" t="n">
        <v>427.08626503</v>
      </c>
      <c r="H81" s="20" t="n">
        <v>5.39798533</v>
      </c>
      <c r="I81" s="18" t="n">
        <v>436.07079522</v>
      </c>
      <c r="J81" s="20" t="n">
        <v>7.30347248</v>
      </c>
      <c r="K81" s="18" t="s">
        <v>404</v>
      </c>
      <c r="L81" s="20" t="s">
        <v>404</v>
      </c>
      <c r="M81" s="18" t="s">
        <v>404</v>
      </c>
      <c r="N81" s="20" t="s">
        <v>404</v>
      </c>
      <c r="O81" s="18" t="s">
        <v>404</v>
      </c>
      <c r="P81" s="20" t="s">
        <v>404</v>
      </c>
      <c r="Q81" s="18" t="s">
        <v>404</v>
      </c>
      <c r="R81" s="20" t="s">
        <v>404</v>
      </c>
      <c r="S81" s="18" t="n">
        <v>505.675185</v>
      </c>
      <c r="T81" s="20" t="n">
        <v>7.77493105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545.86888735</v>
      </c>
      <c r="F7" s="20" t="n">
        <v>4.31714677</v>
      </c>
      <c r="G7" s="18" t="n">
        <v>506.40762658</v>
      </c>
      <c r="H7" s="20" t="n">
        <v>3.17483987</v>
      </c>
      <c r="I7" s="18" t="n">
        <v>468.29994781</v>
      </c>
      <c r="J7" s="20" t="n">
        <v>3.83907903</v>
      </c>
      <c r="K7" s="18" t="n">
        <v>452.49040426</v>
      </c>
      <c r="L7" s="20" t="n">
        <v>8.994201779999999</v>
      </c>
      <c r="M7" s="18" t="s">
        <v>404</v>
      </c>
      <c r="N7" s="20" t="s">
        <v>404</v>
      </c>
      <c r="O7" s="18" t="s">
        <v>404</v>
      </c>
      <c r="P7" s="20" t="s">
        <v>404</v>
      </c>
      <c r="Q7" s="18" t="s">
        <v>404</v>
      </c>
      <c r="R7" s="20" t="s">
        <v>404</v>
      </c>
      <c r="S7" s="18" t="s">
        <v>404</v>
      </c>
      <c r="T7" s="20" t="s">
        <v>404</v>
      </c>
      <c r="U7" s="18" t="n">
        <v>491.96303383</v>
      </c>
      <c r="V7" s="20" t="n">
        <v>9.21239248</v>
      </c>
    </row>
    <row r="8" spans="1:22">
      <c r="A8" s="15" t="s">
        <v>405</v>
      </c>
      <c r="B8" s="17" t="n">
        <v>7007</v>
      </c>
      <c r="C8" s="18">
        <f>(0.0/B8*100)</f>
        <v/>
      </c>
      <c r="D8" s="19" t="n">
        <v>7007</v>
      </c>
      <c r="E8" s="18" t="n">
        <v>478.74799155</v>
      </c>
      <c r="F8" s="20" t="n">
        <v>19.09839855</v>
      </c>
      <c r="G8" s="18" t="n">
        <v>494.00471312</v>
      </c>
      <c r="H8" s="20" t="n">
        <v>6.35520129</v>
      </c>
      <c r="I8" s="18" t="n">
        <v>486.4323779</v>
      </c>
      <c r="J8" s="20" t="n">
        <v>6.78661138</v>
      </c>
      <c r="K8" s="18" t="n">
        <v>442.80239967</v>
      </c>
      <c r="L8" s="20" t="n">
        <v>13.38421794</v>
      </c>
      <c r="M8" s="18" t="s">
        <v>404</v>
      </c>
      <c r="N8" s="20" t="s">
        <v>404</v>
      </c>
      <c r="O8" s="18" t="s">
        <v>404</v>
      </c>
      <c r="P8" s="20" t="s">
        <v>404</v>
      </c>
      <c r="Q8" s="18" t="s">
        <v>404</v>
      </c>
      <c r="R8" s="20" t="s">
        <v>404</v>
      </c>
      <c r="S8" s="18" t="s">
        <v>404</v>
      </c>
      <c r="T8" s="20" t="s">
        <v>404</v>
      </c>
      <c r="U8" s="18" t="n">
        <v>473.97490434</v>
      </c>
      <c r="V8" s="20" t="n">
        <v>11.11403978</v>
      </c>
    </row>
    <row r="9" spans="1:22">
      <c r="A9" s="15" t="s">
        <v>406</v>
      </c>
      <c r="B9" s="17" t="n">
        <v>9651</v>
      </c>
      <c r="C9" s="18">
        <f>(200.0/B9*100)</f>
        <v/>
      </c>
      <c r="D9" s="19" t="n">
        <v>9451</v>
      </c>
      <c r="E9" s="18" t="n">
        <v>562.61209804</v>
      </c>
      <c r="F9" s="20" t="n">
        <v>5.47369995</v>
      </c>
      <c r="G9" s="18" t="n">
        <v>515.60409113</v>
      </c>
      <c r="H9" s="20" t="n">
        <v>3.77547765</v>
      </c>
      <c r="I9" s="18" t="n">
        <v>457.21277274</v>
      </c>
      <c r="J9" s="20" t="n">
        <v>6.45095231</v>
      </c>
      <c r="K9" s="18" t="n">
        <v>404.42768339</v>
      </c>
      <c r="L9" s="20" t="n">
        <v>9.13930585</v>
      </c>
      <c r="M9" s="18" t="s">
        <v>404</v>
      </c>
      <c r="N9" s="20" t="s">
        <v>404</v>
      </c>
      <c r="O9" s="18" t="s">
        <v>404</v>
      </c>
      <c r="P9" s="20" t="s">
        <v>404</v>
      </c>
      <c r="Q9" s="18" t="s">
        <v>404</v>
      </c>
      <c r="R9" s="20" t="s">
        <v>404</v>
      </c>
      <c r="S9" s="18" t="s">
        <v>404</v>
      </c>
      <c r="T9" s="20" t="s">
        <v>404</v>
      </c>
      <c r="U9" s="18" t="n">
        <v>478.1666182</v>
      </c>
      <c r="V9" s="20" t="n">
        <v>15.76047681</v>
      </c>
    </row>
    <row r="10" spans="1:22">
      <c r="A10" s="15" t="s">
        <v>407</v>
      </c>
      <c r="B10" s="17" t="n">
        <v>20058</v>
      </c>
      <c r="C10" s="18">
        <f>(3134.0/B10*100)</f>
        <v/>
      </c>
      <c r="D10" s="19" t="n">
        <v>16924</v>
      </c>
      <c r="E10" s="18" t="n">
        <v>557.50540816</v>
      </c>
      <c r="F10" s="20" t="n">
        <v>9.42202251</v>
      </c>
      <c r="G10" s="18" t="n">
        <v>533.59011235</v>
      </c>
      <c r="H10" s="20" t="n">
        <v>4.05028307</v>
      </c>
      <c r="I10" s="18" t="n">
        <v>521.67164955</v>
      </c>
      <c r="J10" s="20" t="n">
        <v>3.20232148</v>
      </c>
      <c r="K10" s="18" t="n">
        <v>510.13431777</v>
      </c>
      <c r="L10" s="20" t="n">
        <v>10.76973105</v>
      </c>
      <c r="M10" s="18" t="s">
        <v>404</v>
      </c>
      <c r="N10" s="20" t="s">
        <v>404</v>
      </c>
      <c r="O10" s="18" t="s">
        <v>404</v>
      </c>
      <c r="P10" s="20" t="s">
        <v>404</v>
      </c>
      <c r="Q10" s="18" t="s">
        <v>404</v>
      </c>
      <c r="R10" s="20" t="s">
        <v>404</v>
      </c>
      <c r="S10" s="18" t="s">
        <v>404</v>
      </c>
      <c r="T10" s="20" t="s">
        <v>404</v>
      </c>
      <c r="U10" s="18" t="n">
        <v>561.34262193</v>
      </c>
      <c r="V10" s="20" t="n">
        <v>14.9995313</v>
      </c>
    </row>
    <row r="11" spans="1:22">
      <c r="A11" s="15" t="s">
        <v>408</v>
      </c>
      <c r="B11" s="17" t="n">
        <v>7053</v>
      </c>
      <c r="C11" s="18">
        <f>(212.0/B11*100)</f>
        <v/>
      </c>
      <c r="D11" s="19" t="n">
        <v>6841</v>
      </c>
      <c r="E11" s="18" t="n">
        <v>496.71012816</v>
      </c>
      <c r="F11" s="20" t="n">
        <v>5.846587</v>
      </c>
      <c r="G11" s="18" t="n">
        <v>457.1308443</v>
      </c>
      <c r="H11" s="20" t="n">
        <v>4.51830283</v>
      </c>
      <c r="I11" s="18" t="n">
        <v>411.84777385</v>
      </c>
      <c r="J11" s="20" t="n">
        <v>8.22037192</v>
      </c>
      <c r="K11" s="18" t="n">
        <v>403.18758027</v>
      </c>
      <c r="L11" s="20" t="n">
        <v>7.84292623</v>
      </c>
      <c r="M11" s="18" t="s">
        <v>404</v>
      </c>
      <c r="N11" s="20" t="s">
        <v>404</v>
      </c>
      <c r="O11" s="18" t="s">
        <v>404</v>
      </c>
      <c r="P11" s="20" t="s">
        <v>404</v>
      </c>
      <c r="Q11" s="18" t="s">
        <v>404</v>
      </c>
      <c r="R11" s="20" t="s">
        <v>404</v>
      </c>
      <c r="S11" s="18" t="s">
        <v>404</v>
      </c>
      <c r="T11" s="20" t="s">
        <v>404</v>
      </c>
      <c r="U11" s="18" t="n">
        <v>450.05815827</v>
      </c>
      <c r="V11" s="20" t="n">
        <v>24.79979391</v>
      </c>
    </row>
    <row r="12" spans="1:22">
      <c r="A12" s="15" t="s">
        <v>409</v>
      </c>
      <c r="B12" s="17" t="n">
        <v>6894</v>
      </c>
      <c r="C12" s="18">
        <f>(106.0/B12*100)</f>
        <v/>
      </c>
      <c r="D12" s="19" t="n">
        <v>6788</v>
      </c>
      <c r="E12" s="18" t="n">
        <v>513.303349</v>
      </c>
      <c r="F12" s="20" t="n">
        <v>6.44788137</v>
      </c>
      <c r="G12" s="18" t="n">
        <v>491.43140632</v>
      </c>
      <c r="H12" s="20" t="n">
        <v>4.4849634</v>
      </c>
      <c r="I12" s="18" t="n">
        <v>460.78268779</v>
      </c>
      <c r="J12" s="20" t="n">
        <v>8.254493849999999</v>
      </c>
      <c r="K12" s="18" t="n">
        <v>420.94345398</v>
      </c>
      <c r="L12" s="20" t="n">
        <v>18.30734274</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504.52996722</v>
      </c>
      <c r="F13" s="20" t="n">
        <v>5.7596043</v>
      </c>
      <c r="G13" s="18" t="n">
        <v>508.59294258</v>
      </c>
      <c r="H13" s="20" t="n">
        <v>4.57372782</v>
      </c>
      <c r="I13" s="18" t="n">
        <v>485.90886246</v>
      </c>
      <c r="J13" s="20" t="n">
        <v>4.17780741</v>
      </c>
      <c r="K13" s="18" t="n">
        <v>480.70223533</v>
      </c>
      <c r="L13" s="20" t="n">
        <v>8.028366119999999</v>
      </c>
      <c r="M13" s="18" t="s">
        <v>404</v>
      </c>
      <c r="N13" s="20" t="s">
        <v>404</v>
      </c>
      <c r="O13" s="18" t="s">
        <v>404</v>
      </c>
      <c r="P13" s="20" t="s">
        <v>404</v>
      </c>
      <c r="Q13" s="18" t="s">
        <v>404</v>
      </c>
      <c r="R13" s="20" t="s">
        <v>404</v>
      </c>
      <c r="S13" s="18" t="s">
        <v>404</v>
      </c>
      <c r="T13" s="20" t="s">
        <v>404</v>
      </c>
      <c r="U13" s="18" t="n">
        <v>500.94521359</v>
      </c>
      <c r="V13" s="20" t="n">
        <v>7.14111882</v>
      </c>
    </row>
    <row r="14" spans="1:22">
      <c r="A14" s="15" t="s">
        <v>411</v>
      </c>
      <c r="B14" s="17" t="n">
        <v>5587</v>
      </c>
      <c r="C14" s="18">
        <f>(0.0/B14*100)</f>
        <v/>
      </c>
      <c r="D14" s="19" t="n">
        <v>5587</v>
      </c>
      <c r="E14" s="18" t="n">
        <v>521.6063180899999</v>
      </c>
      <c r="F14" s="20" t="n">
        <v>8.55086889</v>
      </c>
      <c r="G14" s="18" t="n">
        <v>522.1028548</v>
      </c>
      <c r="H14" s="20" t="n">
        <v>3.20513852</v>
      </c>
      <c r="I14" s="18" t="n">
        <v>516.91319928</v>
      </c>
      <c r="J14" s="20" t="n">
        <v>3.18510172</v>
      </c>
      <c r="K14" s="18" t="n">
        <v>485.46390801</v>
      </c>
      <c r="L14" s="20" t="n">
        <v>13.32201264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507.37688732</v>
      </c>
      <c r="F15" s="20" t="n">
        <v>15.02001403</v>
      </c>
      <c r="G15" s="18" t="n">
        <v>526.92495763</v>
      </c>
      <c r="H15" s="20" t="n">
        <v>3.11591819</v>
      </c>
      <c r="I15" s="18" t="n">
        <v>528.10768306</v>
      </c>
      <c r="J15" s="20" t="n">
        <v>4.47964319</v>
      </c>
      <c r="K15" s="18" t="n">
        <v>522.17209737</v>
      </c>
      <c r="L15" s="20" t="n">
        <v>12.95706204</v>
      </c>
      <c r="M15" s="18" t="s">
        <v>404</v>
      </c>
      <c r="N15" s="20" t="s">
        <v>404</v>
      </c>
      <c r="O15" s="18" t="s">
        <v>404</v>
      </c>
      <c r="P15" s="20" t="s">
        <v>404</v>
      </c>
      <c r="Q15" s="18" t="s">
        <v>404</v>
      </c>
      <c r="R15" s="20" t="s">
        <v>404</v>
      </c>
      <c r="S15" s="18" t="s">
        <v>404</v>
      </c>
      <c r="T15" s="20" t="s">
        <v>404</v>
      </c>
      <c r="U15" s="18" t="n">
        <v>525.38681071</v>
      </c>
      <c r="V15" s="20" t="n">
        <v>29.00123987</v>
      </c>
    </row>
    <row r="16" spans="1:22">
      <c r="A16" s="15" t="s">
        <v>413</v>
      </c>
      <c r="B16" s="17" t="n">
        <v>6108</v>
      </c>
      <c r="C16" s="18">
        <f>(495.0/B16*100)</f>
        <v/>
      </c>
      <c r="D16" s="19" t="n">
        <v>5613</v>
      </c>
      <c r="E16" s="18" t="n">
        <v>511.86567637</v>
      </c>
      <c r="F16" s="20" t="n">
        <v>22.34292629</v>
      </c>
      <c r="G16" s="18" t="n">
        <v>520.95530727</v>
      </c>
      <c r="H16" s="20" t="n">
        <v>6.0499184</v>
      </c>
      <c r="I16" s="18" t="n">
        <v>492.13286436</v>
      </c>
      <c r="J16" s="20" t="n">
        <v>7.65505463</v>
      </c>
      <c r="K16" s="18" t="n">
        <v>427.82988386</v>
      </c>
      <c r="L16" s="20" t="n">
        <v>19.31241791</v>
      </c>
      <c r="M16" s="18" t="s">
        <v>404</v>
      </c>
      <c r="N16" s="20" t="s">
        <v>404</v>
      </c>
      <c r="O16" s="18" t="s">
        <v>404</v>
      </c>
      <c r="P16" s="20" t="s">
        <v>404</v>
      </c>
      <c r="Q16" s="18" t="s">
        <v>404</v>
      </c>
      <c r="R16" s="20" t="s">
        <v>404</v>
      </c>
      <c r="S16" s="18" t="s">
        <v>404</v>
      </c>
      <c r="T16" s="20" t="s">
        <v>404</v>
      </c>
      <c r="U16" s="18" t="n">
        <v>503.91399003</v>
      </c>
      <c r="V16" s="20" t="n">
        <v>53.86110086</v>
      </c>
    </row>
    <row r="17" spans="1:22">
      <c r="A17" s="15" t="s">
        <v>414</v>
      </c>
      <c r="B17" s="17" t="n">
        <v>6504</v>
      </c>
      <c r="C17" s="18">
        <f>(1325.0/B17*100)</f>
        <v/>
      </c>
      <c r="D17" s="19" t="n">
        <v>5179</v>
      </c>
      <c r="E17" s="18" t="n">
        <v>533.76927429</v>
      </c>
      <c r="F17" s="20" t="n">
        <v>13.28034145</v>
      </c>
      <c r="G17" s="18" t="n">
        <v>519.15980866</v>
      </c>
      <c r="H17" s="20" t="n">
        <v>4.60650118</v>
      </c>
      <c r="I17" s="18" t="n">
        <v>467.11636501</v>
      </c>
      <c r="J17" s="20" t="n">
        <v>11.38472975</v>
      </c>
      <c r="K17" s="18" t="n">
        <v>418.87407434</v>
      </c>
      <c r="L17" s="20" t="n">
        <v>33.92135211</v>
      </c>
      <c r="M17" s="18" t="s">
        <v>404</v>
      </c>
      <c r="N17" s="20" t="s">
        <v>404</v>
      </c>
      <c r="O17" s="18" t="s">
        <v>404</v>
      </c>
      <c r="P17" s="20" t="s">
        <v>404</v>
      </c>
      <c r="Q17" s="18" t="s">
        <v>404</v>
      </c>
      <c r="R17" s="20" t="s">
        <v>404</v>
      </c>
      <c r="S17" s="18" t="s">
        <v>404</v>
      </c>
      <c r="T17" s="20" t="s">
        <v>404</v>
      </c>
      <c r="U17" s="18" t="n">
        <v>550.11240217</v>
      </c>
      <c r="V17" s="20" t="n">
        <v>17.6775345</v>
      </c>
    </row>
    <row r="18" spans="1:22">
      <c r="A18" s="15" t="s">
        <v>415</v>
      </c>
      <c r="B18" s="17" t="n">
        <v>5532</v>
      </c>
      <c r="C18" s="18">
        <f>(0.0/B18*100)</f>
        <v/>
      </c>
      <c r="D18" s="19" t="n">
        <v>5532</v>
      </c>
      <c r="E18" s="18" t="n">
        <v>480.89458813</v>
      </c>
      <c r="F18" s="20" t="n">
        <v>9.86104555</v>
      </c>
      <c r="G18" s="18" t="n">
        <v>486.96293826</v>
      </c>
      <c r="H18" s="20" t="n">
        <v>3.7432242</v>
      </c>
      <c r="I18" s="18" t="n">
        <v>408.3781465</v>
      </c>
      <c r="J18" s="20" t="n">
        <v>11.92381931</v>
      </c>
      <c r="K18" s="18" t="n">
        <v>459.01582618</v>
      </c>
      <c r="L18" s="20" t="n">
        <v>27.59873336</v>
      </c>
      <c r="M18" s="18" t="s">
        <v>404</v>
      </c>
      <c r="N18" s="20" t="s">
        <v>404</v>
      </c>
      <c r="O18" s="18" t="s">
        <v>404</v>
      </c>
      <c r="P18" s="20" t="s">
        <v>404</v>
      </c>
      <c r="Q18" s="18" t="s">
        <v>404</v>
      </c>
      <c r="R18" s="20" t="s">
        <v>404</v>
      </c>
      <c r="S18" s="18" t="s">
        <v>404</v>
      </c>
      <c r="T18" s="20" t="s">
        <v>404</v>
      </c>
      <c r="U18" s="18" t="s">
        <v>404</v>
      </c>
      <c r="V18" s="20" t="s">
        <v>404</v>
      </c>
    </row>
    <row r="19" spans="1:22">
      <c r="A19" s="15" t="s">
        <v>416</v>
      </c>
      <c r="B19" s="17" t="n">
        <v>5658</v>
      </c>
      <c r="C19" s="18">
        <f>(327.0/B19*100)</f>
        <v/>
      </c>
      <c r="D19" s="19" t="n">
        <v>5331</v>
      </c>
      <c r="E19" s="18" t="n">
        <v>520.40730598</v>
      </c>
      <c r="F19" s="20" t="n">
        <v>5.49844338</v>
      </c>
      <c r="G19" s="18" t="n">
        <v>473.17815353</v>
      </c>
      <c r="H19" s="20" t="n">
        <v>6.09298025</v>
      </c>
      <c r="I19" s="18" t="n">
        <v>384.66415123</v>
      </c>
      <c r="J19" s="20" t="n">
        <v>7.58229943</v>
      </c>
      <c r="K19" s="18" t="n">
        <v>401.06750431</v>
      </c>
      <c r="L19" s="20" t="n">
        <v>11.67600265</v>
      </c>
      <c r="M19" s="18" t="s">
        <v>404</v>
      </c>
      <c r="N19" s="20" t="s">
        <v>404</v>
      </c>
      <c r="O19" s="18" t="s">
        <v>404</v>
      </c>
      <c r="P19" s="20" t="s">
        <v>404</v>
      </c>
      <c r="Q19" s="18" t="s">
        <v>404</v>
      </c>
      <c r="R19" s="20" t="s">
        <v>404</v>
      </c>
      <c r="S19" s="18" t="s">
        <v>404</v>
      </c>
      <c r="T19" s="20" t="s">
        <v>404</v>
      </c>
      <c r="U19" s="18" t="n">
        <v>448.59482825</v>
      </c>
      <c r="V19" s="20" t="n">
        <v>49.4481682</v>
      </c>
    </row>
    <row r="20" spans="1:22">
      <c r="A20" s="15" t="s">
        <v>417</v>
      </c>
      <c r="B20" s="17" t="n">
        <v>3371</v>
      </c>
      <c r="C20" s="18">
        <f>(24.0/B20*100)</f>
        <v/>
      </c>
      <c r="D20" s="19" t="n">
        <v>3347</v>
      </c>
      <c r="E20" s="18" t="n">
        <v>482.64938447</v>
      </c>
      <c r="F20" s="20" t="n">
        <v>3.42629322</v>
      </c>
      <c r="G20" s="18" t="n">
        <v>482.3670432</v>
      </c>
      <c r="H20" s="20" t="n">
        <v>2.67122734</v>
      </c>
      <c r="I20" s="18" t="n">
        <v>478.61741698</v>
      </c>
      <c r="J20" s="20" t="n">
        <v>3.99008034</v>
      </c>
      <c r="K20" s="18" t="n">
        <v>451.27008413</v>
      </c>
      <c r="L20" s="20" t="n">
        <v>26.44387078</v>
      </c>
      <c r="M20" s="18" t="s">
        <v>404</v>
      </c>
      <c r="N20" s="20" t="s">
        <v>404</v>
      </c>
      <c r="O20" s="18" t="s">
        <v>404</v>
      </c>
      <c r="P20" s="20" t="s">
        <v>404</v>
      </c>
      <c r="Q20" s="18" t="s">
        <v>404</v>
      </c>
      <c r="R20" s="20" t="s">
        <v>404</v>
      </c>
      <c r="S20" s="18" t="s">
        <v>404</v>
      </c>
      <c r="T20" s="20" t="s">
        <v>404</v>
      </c>
      <c r="U20" s="18" t="n">
        <v>473.78689064</v>
      </c>
      <c r="V20" s="20" t="n">
        <v>10.46003021</v>
      </c>
    </row>
    <row r="21" spans="1:22">
      <c r="A21" s="15" t="s">
        <v>418</v>
      </c>
      <c r="B21" s="17" t="n">
        <v>5741</v>
      </c>
      <c r="C21" s="18">
        <f>(0.0/B21*100)</f>
        <v/>
      </c>
      <c r="D21" s="19" t="n">
        <v>5741</v>
      </c>
      <c r="E21" s="18" t="n">
        <v>537.76374321</v>
      </c>
      <c r="F21" s="20" t="n">
        <v>12.2038997</v>
      </c>
      <c r="G21" s="18" t="n">
        <v>528.5493297199999</v>
      </c>
      <c r="H21" s="20" t="n">
        <v>3.89344914</v>
      </c>
      <c r="I21" s="18" t="n">
        <v>515.81907191</v>
      </c>
      <c r="J21" s="20" t="n">
        <v>4.83146932</v>
      </c>
      <c r="K21" s="18" t="n">
        <v>503.51138194</v>
      </c>
      <c r="L21" s="20" t="n">
        <v>8.377027160000001</v>
      </c>
      <c r="M21" s="18" t="s">
        <v>404</v>
      </c>
      <c r="N21" s="20" t="s">
        <v>404</v>
      </c>
      <c r="O21" s="18" t="s">
        <v>404</v>
      </c>
      <c r="P21" s="20" t="s">
        <v>404</v>
      </c>
      <c r="Q21" s="18" t="s">
        <v>404</v>
      </c>
      <c r="R21" s="20" t="s">
        <v>404</v>
      </c>
      <c r="S21" s="18" t="s">
        <v>404</v>
      </c>
      <c r="T21" s="20" t="s">
        <v>404</v>
      </c>
      <c r="U21" s="18" t="n">
        <v>514.86519901</v>
      </c>
      <c r="V21" s="20" t="n">
        <v>7.55395682</v>
      </c>
    </row>
    <row r="22" spans="1:22">
      <c r="A22" s="15" t="s">
        <v>419</v>
      </c>
      <c r="B22" s="17" t="n">
        <v>6598</v>
      </c>
      <c r="C22" s="18">
        <f>(0.0/B22*100)</f>
        <v/>
      </c>
      <c r="D22" s="19" t="n">
        <v>6598</v>
      </c>
      <c r="E22" s="18" t="n">
        <v>524.29776744</v>
      </c>
      <c r="F22" s="20" t="n">
        <v>23.00874571</v>
      </c>
      <c r="G22" s="18" t="n">
        <v>485.95628065</v>
      </c>
      <c r="H22" s="20" t="n">
        <v>5.6154009</v>
      </c>
      <c r="I22" s="18" t="n">
        <v>473.39972724</v>
      </c>
      <c r="J22" s="20" t="n">
        <v>8.69230067</v>
      </c>
      <c r="K22" s="18" t="n">
        <v>437.94668706</v>
      </c>
      <c r="L22" s="20" t="n">
        <v>22.20824277</v>
      </c>
      <c r="M22" s="18" t="s">
        <v>404</v>
      </c>
      <c r="N22" s="20" t="s">
        <v>404</v>
      </c>
      <c r="O22" s="18" t="s">
        <v>404</v>
      </c>
      <c r="P22" s="20" t="s">
        <v>404</v>
      </c>
      <c r="Q22" s="18" t="s">
        <v>404</v>
      </c>
      <c r="R22" s="20" t="s">
        <v>404</v>
      </c>
      <c r="S22" s="18" t="s">
        <v>404</v>
      </c>
      <c r="T22" s="20" t="s">
        <v>404</v>
      </c>
      <c r="U22" s="18" t="n">
        <v>488.14976963</v>
      </c>
      <c r="V22" s="20" t="n">
        <v>28.03382527</v>
      </c>
    </row>
    <row r="23" spans="1:22">
      <c r="A23" s="15" t="s">
        <v>420</v>
      </c>
      <c r="B23" s="17" t="n">
        <v>11583</v>
      </c>
      <c r="C23" s="18">
        <f>(3194.0/B23*100)</f>
        <v/>
      </c>
      <c r="D23" s="19" t="n">
        <v>8389</v>
      </c>
      <c r="E23" s="18" t="n">
        <v>514.8554185</v>
      </c>
      <c r="F23" s="20" t="n">
        <v>11.78106572</v>
      </c>
      <c r="G23" s="18" t="n">
        <v>505.62843324</v>
      </c>
      <c r="H23" s="20" t="n">
        <v>5.21395193</v>
      </c>
      <c r="I23" s="18" t="n">
        <v>461.02906779</v>
      </c>
      <c r="J23" s="20" t="n">
        <v>6.3629439</v>
      </c>
      <c r="K23" s="18" t="n">
        <v>436.00450814</v>
      </c>
      <c r="L23" s="20" t="n">
        <v>13.77077296</v>
      </c>
      <c r="M23" s="18" t="s">
        <v>404</v>
      </c>
      <c r="N23" s="20" t="s">
        <v>404</v>
      </c>
      <c r="O23" s="18" t="s">
        <v>404</v>
      </c>
      <c r="P23" s="20" t="s">
        <v>404</v>
      </c>
      <c r="Q23" s="18" t="s">
        <v>404</v>
      </c>
      <c r="R23" s="20" t="s">
        <v>404</v>
      </c>
      <c r="S23" s="18" t="s">
        <v>404</v>
      </c>
      <c r="T23" s="20" t="s">
        <v>404</v>
      </c>
      <c r="U23" s="18" t="n">
        <v>464.03604959</v>
      </c>
      <c r="V23" s="20" t="n">
        <v>24.58851157</v>
      </c>
    </row>
    <row r="24" spans="1:22">
      <c r="A24" s="15" t="s">
        <v>421</v>
      </c>
      <c r="B24" s="17" t="n">
        <v>6647</v>
      </c>
      <c r="C24" s="18">
        <f>(0.0/B24*100)</f>
        <v/>
      </c>
      <c r="D24" s="19" t="n">
        <v>6647</v>
      </c>
      <c r="E24" s="18" t="n">
        <v>535.59409782</v>
      </c>
      <c r="F24" s="20" t="n">
        <v>7.96217072</v>
      </c>
      <c r="G24" s="18" t="n">
        <v>523.86304446</v>
      </c>
      <c r="H24" s="20" t="n">
        <v>4.21271081</v>
      </c>
      <c r="I24" s="18" t="n">
        <v>450.43510285</v>
      </c>
      <c r="J24" s="20" t="n">
        <v>9.9061941</v>
      </c>
      <c r="K24" s="18" t="n">
        <v>431.51654418</v>
      </c>
      <c r="L24" s="20" t="n">
        <v>17.38466855</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547.85535826</v>
      </c>
      <c r="F25" s="20" t="n">
        <v>6.50966357</v>
      </c>
      <c r="G25" s="18" t="n">
        <v>523.62352072</v>
      </c>
      <c r="H25" s="20" t="n">
        <v>4.80700505</v>
      </c>
      <c r="I25" s="18" t="n">
        <v>486.61841023</v>
      </c>
      <c r="J25" s="20" t="n">
        <v>9.14244513</v>
      </c>
      <c r="K25" s="18" t="n">
        <v>441.9322373</v>
      </c>
      <c r="L25" s="20" t="n">
        <v>17.3903139</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472.73331527</v>
      </c>
      <c r="F26" s="20" t="n">
        <v>12.9886428</v>
      </c>
      <c r="G26" s="18" t="n">
        <v>486.98803891</v>
      </c>
      <c r="H26" s="20" t="n">
        <v>2.77432563</v>
      </c>
      <c r="I26" s="18" t="n">
        <v>493.81831349</v>
      </c>
      <c r="J26" s="20" t="n">
        <v>3.0964671</v>
      </c>
      <c r="K26" s="18" t="n">
        <v>455.42581311</v>
      </c>
      <c r="L26" s="20" t="n">
        <v>10.89200834</v>
      </c>
      <c r="M26" s="18" t="s">
        <v>404</v>
      </c>
      <c r="N26" s="20" t="s">
        <v>404</v>
      </c>
      <c r="O26" s="18" t="s">
        <v>404</v>
      </c>
      <c r="P26" s="20" t="s">
        <v>404</v>
      </c>
      <c r="Q26" s="18" t="s">
        <v>404</v>
      </c>
      <c r="R26" s="20" t="s">
        <v>404</v>
      </c>
      <c r="S26" s="18" t="s">
        <v>404</v>
      </c>
      <c r="T26" s="20" t="s">
        <v>404</v>
      </c>
      <c r="U26" s="18" t="n">
        <v>454.57605717</v>
      </c>
      <c r="V26" s="20" t="n">
        <v>14.6515356</v>
      </c>
    </row>
    <row r="27" spans="1:22">
      <c r="A27" s="15" t="s">
        <v>424</v>
      </c>
      <c r="B27" s="17" t="n">
        <v>5299</v>
      </c>
      <c r="C27" s="18">
        <f>(0.0/B27*100)</f>
        <v/>
      </c>
      <c r="D27" s="19" t="n">
        <v>5299</v>
      </c>
      <c r="E27" s="18" t="n">
        <v>552.91761892</v>
      </c>
      <c r="F27" s="20" t="n">
        <v>5.42282749</v>
      </c>
      <c r="G27" s="18" t="n">
        <v>503.99533413</v>
      </c>
      <c r="H27" s="20" t="n">
        <v>1.99047888</v>
      </c>
      <c r="I27" s="18" t="n">
        <v>455.27056545</v>
      </c>
      <c r="J27" s="20" t="n">
        <v>1.85968908</v>
      </c>
      <c r="K27" s="18" t="n">
        <v>405.31530966</v>
      </c>
      <c r="L27" s="20" t="n">
        <v>6.28181864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449.46235516</v>
      </c>
      <c r="F28" s="20" t="n">
        <v>14.45773128</v>
      </c>
      <c r="G28" s="18" t="n">
        <v>432.07563709</v>
      </c>
      <c r="H28" s="20" t="n">
        <v>4.40048535</v>
      </c>
      <c r="I28" s="18" t="n">
        <v>416.10457058</v>
      </c>
      <c r="J28" s="20" t="n">
        <v>4.00411087</v>
      </c>
      <c r="K28" s="18" t="n">
        <v>397.19550137</v>
      </c>
      <c r="L28" s="20" t="n">
        <v>7.65390241</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470.4829038</v>
      </c>
      <c r="F29" s="20" t="n">
        <v>43.97371139</v>
      </c>
      <c r="G29" s="18" t="n">
        <v>513.7267136299999</v>
      </c>
      <c r="H29" s="20" t="n">
        <v>7.61451741</v>
      </c>
      <c r="I29" s="18" t="n">
        <v>498.21603924</v>
      </c>
      <c r="J29" s="20" t="n">
        <v>16.20913067</v>
      </c>
      <c r="K29" s="18" t="n">
        <v>468.38360741</v>
      </c>
      <c r="L29" s="20" t="n">
        <v>35.25736442</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557.48727027</v>
      </c>
      <c r="F30" s="20" t="n">
        <v>8.811958389999999</v>
      </c>
      <c r="G30" s="18" t="n">
        <v>523.07421617</v>
      </c>
      <c r="H30" s="20" t="n">
        <v>4.14147571</v>
      </c>
      <c r="I30" s="18" t="n">
        <v>489.4105941</v>
      </c>
      <c r="J30" s="20" t="n">
        <v>5.7268236</v>
      </c>
      <c r="K30" s="18" t="n">
        <v>455.34357636</v>
      </c>
      <c r="L30" s="20" t="n">
        <v>34.4913541</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513.65187859</v>
      </c>
      <c r="F31" s="20" t="n">
        <v>7.62560667</v>
      </c>
      <c r="G31" s="18" t="n">
        <v>515.0356011600001</v>
      </c>
      <c r="H31" s="20" t="n">
        <v>3.67153278</v>
      </c>
      <c r="I31" s="18" t="n">
        <v>511.01815058</v>
      </c>
      <c r="J31" s="20" t="n">
        <v>5.64134812</v>
      </c>
      <c r="K31" s="18" t="n">
        <v>504.87877814</v>
      </c>
      <c r="L31" s="20" t="n">
        <v>6.9285163</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517.86484066</v>
      </c>
      <c r="F32" s="20" t="n">
        <v>8.198812480000001</v>
      </c>
      <c r="G32" s="18" t="n">
        <v>504.83426645</v>
      </c>
      <c r="H32" s="20" t="n">
        <v>3.51737183</v>
      </c>
      <c r="I32" s="18" t="n">
        <v>498.57409917</v>
      </c>
      <c r="J32" s="20" t="n">
        <v>5.24490233</v>
      </c>
      <c r="K32" s="18" t="n">
        <v>549.8028</v>
      </c>
      <c r="L32" s="20" t="n">
        <v>17.73191605</v>
      </c>
      <c r="M32" s="18" t="s">
        <v>404</v>
      </c>
      <c r="N32" s="20" t="s">
        <v>404</v>
      </c>
      <c r="O32" s="18" t="s">
        <v>404</v>
      </c>
      <c r="P32" s="20" t="s">
        <v>404</v>
      </c>
      <c r="Q32" s="18" t="s">
        <v>404</v>
      </c>
      <c r="R32" s="20" t="s">
        <v>404</v>
      </c>
      <c r="S32" s="18" t="s">
        <v>404</v>
      </c>
      <c r="T32" s="20" t="s">
        <v>404</v>
      </c>
      <c r="U32" s="18" t="n">
        <v>547.33489143</v>
      </c>
      <c r="V32" s="20" t="n">
        <v>7.9825629</v>
      </c>
    </row>
    <row r="33" spans="1:22">
      <c r="A33" s="15" t="s">
        <v>430</v>
      </c>
      <c r="B33" s="17" t="n">
        <v>7325</v>
      </c>
      <c r="C33" s="18">
        <f>(29.0/B33*100)</f>
        <v/>
      </c>
      <c r="D33" s="19" t="n">
        <v>7296</v>
      </c>
      <c r="E33" s="18" t="n">
        <v>503.39758344</v>
      </c>
      <c r="F33" s="20" t="n">
        <v>11.94430422</v>
      </c>
      <c r="G33" s="18" t="n">
        <v>502.94289435</v>
      </c>
      <c r="H33" s="20" t="n">
        <v>4.32895684</v>
      </c>
      <c r="I33" s="18" t="n">
        <v>493.52700182</v>
      </c>
      <c r="J33" s="20" t="n">
        <v>5.54347671</v>
      </c>
      <c r="K33" s="18" t="n">
        <v>479.59037161</v>
      </c>
      <c r="L33" s="20" t="n">
        <v>10.91489649</v>
      </c>
      <c r="M33" s="18" t="s">
        <v>404</v>
      </c>
      <c r="N33" s="20" t="s">
        <v>404</v>
      </c>
      <c r="O33" s="18" t="s">
        <v>404</v>
      </c>
      <c r="P33" s="20" t="s">
        <v>404</v>
      </c>
      <c r="Q33" s="18" t="s">
        <v>404</v>
      </c>
      <c r="R33" s="20" t="s">
        <v>404</v>
      </c>
      <c r="S33" s="18" t="s">
        <v>404</v>
      </c>
      <c r="T33" s="20" t="s">
        <v>404</v>
      </c>
      <c r="U33" s="18" t="n">
        <v>463.33762347</v>
      </c>
      <c r="V33" s="20" t="n">
        <v>7.72910323</v>
      </c>
    </row>
    <row r="34" spans="1:22">
      <c r="A34" s="15" t="s">
        <v>431</v>
      </c>
      <c r="B34" s="17" t="n">
        <v>6350</v>
      </c>
      <c r="C34" s="18">
        <f>(0.0/B34*100)</f>
        <v/>
      </c>
      <c r="D34" s="19" t="n">
        <v>6350</v>
      </c>
      <c r="E34" s="18" t="n">
        <v>473.66726052</v>
      </c>
      <c r="F34" s="20" t="n">
        <v>6.88145524</v>
      </c>
      <c r="G34" s="18" t="n">
        <v>469.49615084</v>
      </c>
      <c r="H34" s="20" t="n">
        <v>5.21234586</v>
      </c>
      <c r="I34" s="18" t="n">
        <v>422.30473422</v>
      </c>
      <c r="J34" s="20" t="n">
        <v>8.68240971</v>
      </c>
      <c r="K34" s="18" t="n">
        <v>320.02900176</v>
      </c>
      <c r="L34" s="20" t="n">
        <v>21.6129555</v>
      </c>
      <c r="M34" s="18" t="s">
        <v>404</v>
      </c>
      <c r="N34" s="20" t="s">
        <v>404</v>
      </c>
      <c r="O34" s="18" t="s">
        <v>404</v>
      </c>
      <c r="P34" s="20" t="s">
        <v>404</v>
      </c>
      <c r="Q34" s="18" t="s">
        <v>404</v>
      </c>
      <c r="R34" s="20" t="s">
        <v>404</v>
      </c>
      <c r="S34" s="18" t="s">
        <v>404</v>
      </c>
      <c r="T34" s="20" t="s">
        <v>404</v>
      </c>
      <c r="U34" s="18" t="n">
        <v>459.00525154</v>
      </c>
      <c r="V34" s="20" t="n">
        <v>42.8090736</v>
      </c>
    </row>
    <row r="35" spans="1:22">
      <c r="A35" s="15" t="s">
        <v>432</v>
      </c>
      <c r="B35" s="17" t="n">
        <v>6406</v>
      </c>
      <c r="C35" s="18">
        <f>(443.0/B35*100)</f>
        <v/>
      </c>
      <c r="D35" s="19" t="n">
        <v>5963</v>
      </c>
      <c r="E35" s="18" t="n">
        <v>541.5936070400001</v>
      </c>
      <c r="F35" s="20" t="n">
        <v>9.51189383</v>
      </c>
      <c r="G35" s="18" t="n">
        <v>525.05832283</v>
      </c>
      <c r="H35" s="20" t="n">
        <v>2.21196921</v>
      </c>
      <c r="I35" s="18" t="n">
        <v>492.23621506</v>
      </c>
      <c r="J35" s="20" t="n">
        <v>2.0604925</v>
      </c>
      <c r="K35" s="18" t="n">
        <v>438.86340752</v>
      </c>
      <c r="L35" s="20" t="n">
        <v>9.13160652</v>
      </c>
      <c r="M35" s="18" t="s">
        <v>404</v>
      </c>
      <c r="N35" s="20" t="s">
        <v>404</v>
      </c>
      <c r="O35" s="18" t="s">
        <v>404</v>
      </c>
      <c r="P35" s="20" t="s">
        <v>404</v>
      </c>
      <c r="Q35" s="18" t="s">
        <v>404</v>
      </c>
      <c r="R35" s="20" t="s">
        <v>404</v>
      </c>
      <c r="S35" s="18" t="s">
        <v>404</v>
      </c>
      <c r="T35" s="20" t="s">
        <v>404</v>
      </c>
      <c r="U35" s="18" t="n">
        <v>501.18608853</v>
      </c>
      <c r="V35" s="20" t="n">
        <v>11.30072346</v>
      </c>
    </row>
    <row r="36" spans="1:22">
      <c r="A36" s="15" t="s">
        <v>433</v>
      </c>
      <c r="B36" s="17" t="n">
        <v>6736</v>
      </c>
      <c r="C36" s="18">
        <f>(10.0/B36*100)</f>
        <v/>
      </c>
      <c r="D36" s="19" t="n">
        <v>6726</v>
      </c>
      <c r="E36" s="18" t="n">
        <v>517.04918203</v>
      </c>
      <c r="F36" s="20" t="n">
        <v>4.23809657</v>
      </c>
      <c r="G36" s="18" t="n">
        <v>492.98350759</v>
      </c>
      <c r="H36" s="20" t="n">
        <v>4.02160691</v>
      </c>
      <c r="I36" s="18" t="n">
        <v>478.90858574</v>
      </c>
      <c r="J36" s="20" t="n">
        <v>4.61389367</v>
      </c>
      <c r="K36" s="18" t="n">
        <v>487.09434608</v>
      </c>
      <c r="L36" s="20" t="n">
        <v>8.98115263</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509.1650501</v>
      </c>
      <c r="F37" s="20" t="n">
        <v>10.26498654</v>
      </c>
      <c r="G37" s="18" t="n">
        <v>504.57814893</v>
      </c>
      <c r="H37" s="20" t="n">
        <v>4.33985083</v>
      </c>
      <c r="I37" s="18" t="n">
        <v>487.42904541</v>
      </c>
      <c r="J37" s="20" t="n">
        <v>5.97704899</v>
      </c>
      <c r="K37" s="18" t="n">
        <v>473.3809645</v>
      </c>
      <c r="L37" s="20" t="n">
        <v>21.89755436</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480.06318985</v>
      </c>
      <c r="F38" s="20" t="n">
        <v>9.072000689999999</v>
      </c>
      <c r="G38" s="18" t="n">
        <v>495.37413639</v>
      </c>
      <c r="H38" s="20" t="n">
        <v>5.07225944</v>
      </c>
      <c r="I38" s="18" t="n">
        <v>488.68128905</v>
      </c>
      <c r="J38" s="20" t="n">
        <v>8.966271559999999</v>
      </c>
      <c r="K38" s="18" t="n">
        <v>525.4603297899999</v>
      </c>
      <c r="L38" s="20" t="n">
        <v>39.75143423</v>
      </c>
      <c r="M38" s="18" t="s">
        <v>404</v>
      </c>
      <c r="N38" s="20" t="s">
        <v>404</v>
      </c>
      <c r="O38" s="18" t="s">
        <v>404</v>
      </c>
      <c r="P38" s="20" t="s">
        <v>404</v>
      </c>
      <c r="Q38" s="18" t="s">
        <v>404</v>
      </c>
      <c r="R38" s="20" t="s">
        <v>404</v>
      </c>
      <c r="S38" s="18" t="s">
        <v>404</v>
      </c>
      <c r="T38" s="20" t="s">
        <v>404</v>
      </c>
      <c r="U38" s="18" t="n">
        <v>514.85836336</v>
      </c>
      <c r="V38" s="20" t="n">
        <v>32.12456074</v>
      </c>
    </row>
    <row r="39" spans="1:22">
      <c r="A39" s="15" t="s">
        <v>436</v>
      </c>
      <c r="B39" s="17" t="n">
        <v>5895</v>
      </c>
      <c r="C39" s="18">
        <f>(0.0/B39*100)</f>
        <v/>
      </c>
      <c r="D39" s="19" t="n">
        <v>5895</v>
      </c>
      <c r="E39" s="18" t="n">
        <v>491.39820948</v>
      </c>
      <c r="F39" s="20" t="n">
        <v>11.18121762</v>
      </c>
      <c r="G39" s="18" t="n">
        <v>450.64711692</v>
      </c>
      <c r="H39" s="20" t="n">
        <v>7.24740041</v>
      </c>
      <c r="I39" s="18" t="n">
        <v>410.24335981</v>
      </c>
      <c r="J39" s="20" t="n">
        <v>5.89566353</v>
      </c>
      <c r="K39" s="18" t="n">
        <v>388.49788539</v>
      </c>
      <c r="L39" s="20" t="n">
        <v>12.10067338</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521.27610091</v>
      </c>
      <c r="F40" s="20" t="n">
        <v>7.27991994</v>
      </c>
      <c r="G40" s="18" t="n">
        <v>496.99333337</v>
      </c>
      <c r="H40" s="20" t="n">
        <v>4.15462456</v>
      </c>
      <c r="I40" s="18" t="n">
        <v>469.36925889</v>
      </c>
      <c r="J40" s="20" t="n">
        <v>8.15742607</v>
      </c>
      <c r="K40" s="18" t="n">
        <v>458.46123193</v>
      </c>
      <c r="L40" s="20" t="n">
        <v>12.25087546</v>
      </c>
      <c r="M40" s="18" t="s">
        <v>404</v>
      </c>
      <c r="N40" s="20" t="s">
        <v>404</v>
      </c>
      <c r="O40" s="18" t="s">
        <v>404</v>
      </c>
      <c r="P40" s="20" t="s">
        <v>404</v>
      </c>
      <c r="Q40" s="18" t="s">
        <v>404</v>
      </c>
      <c r="R40" s="20" t="s">
        <v>404</v>
      </c>
      <c r="S40" s="18" t="s">
        <v>404</v>
      </c>
      <c r="T40" s="20" t="s">
        <v>404</v>
      </c>
      <c r="U40" s="18" t="n">
        <v>487.64722101</v>
      </c>
      <c r="V40" s="20" t="n">
        <v>7.96117248</v>
      </c>
    </row>
    <row r="41" spans="1:22">
      <c r="A41" s="15" t="s">
        <v>438</v>
      </c>
      <c r="B41" s="17" t="n">
        <v>5712</v>
      </c>
      <c r="C41" s="18">
        <f>(138.0/B41*100)</f>
        <v/>
      </c>
      <c r="D41" s="19" t="n">
        <v>5574</v>
      </c>
      <c r="E41" s="18" t="n">
        <v>526.32744983</v>
      </c>
      <c r="F41" s="20" t="n">
        <v>7.86511975</v>
      </c>
      <c r="G41" s="18" t="n">
        <v>511.55653876</v>
      </c>
      <c r="H41" s="20" t="n">
        <v>4.32253494</v>
      </c>
      <c r="I41" s="18" t="n">
        <v>482.76264682</v>
      </c>
      <c r="J41" s="20" t="n">
        <v>5.91378288</v>
      </c>
      <c r="K41" s="18" t="n">
        <v>459.13016136</v>
      </c>
      <c r="L41" s="20" t="n">
        <v>9.75671593</v>
      </c>
      <c r="M41" s="18" t="s">
        <v>404</v>
      </c>
      <c r="N41" s="20" t="s">
        <v>404</v>
      </c>
      <c r="O41" s="18" t="s">
        <v>404</v>
      </c>
      <c r="P41" s="20" t="s">
        <v>404</v>
      </c>
      <c r="Q41" s="18" t="s">
        <v>404</v>
      </c>
      <c r="R41" s="20" t="s">
        <v>404</v>
      </c>
      <c r="S41" s="18" t="s">
        <v>404</v>
      </c>
      <c r="T41" s="20" t="s">
        <v>404</v>
      </c>
      <c r="U41" s="18" t="n">
        <v>539.44268103</v>
      </c>
      <c r="V41" s="20" t="n">
        <v>13.40698207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413.16599533</v>
      </c>
      <c r="F44" s="20" t="n">
        <v>7.84870128</v>
      </c>
      <c r="G44" s="18" t="n">
        <v>402.2407761</v>
      </c>
      <c r="H44" s="20" t="n">
        <v>6.36619502</v>
      </c>
      <c r="I44" s="18" t="n">
        <v>403.61744098</v>
      </c>
      <c r="J44" s="20" t="n">
        <v>7.15219336</v>
      </c>
      <c r="K44" s="18" t="n">
        <v>415.84365033</v>
      </c>
      <c r="L44" s="20" t="n">
        <v>20.70293291</v>
      </c>
      <c r="M44" s="18" t="s">
        <v>404</v>
      </c>
      <c r="N44" s="20" t="s">
        <v>404</v>
      </c>
      <c r="O44" s="18" t="s">
        <v>404</v>
      </c>
      <c r="P44" s="20" t="s">
        <v>404</v>
      </c>
      <c r="Q44" s="18" t="s">
        <v>404</v>
      </c>
      <c r="R44" s="20" t="s">
        <v>404</v>
      </c>
      <c r="S44" s="18" t="n">
        <v>317.56627825</v>
      </c>
      <c r="T44" s="20" t="n">
        <v>28.9644199</v>
      </c>
      <c r="U44" s="18" t="n">
        <v>503.096413</v>
      </c>
      <c r="V44" s="20" t="n">
        <v>28.73731351</v>
      </c>
    </row>
    <row r="45" spans="1:22">
      <c r="A45" s="15" t="s">
        <v>442</v>
      </c>
      <c r="B45" s="17" t="n">
        <v>5519</v>
      </c>
      <c r="C45" s="18">
        <f>(0.0/B45*100)</f>
        <v/>
      </c>
      <c r="D45" s="19" t="n">
        <v>5519</v>
      </c>
      <c r="E45" s="18" t="n">
        <v>353.9272952</v>
      </c>
      <c r="F45" s="20" t="n">
        <v>17.52701888</v>
      </c>
      <c r="G45" s="18" t="n">
        <v>344.42557595</v>
      </c>
      <c r="H45" s="20" t="n">
        <v>5.19960227</v>
      </c>
      <c r="I45" s="18" t="n">
        <v>351.75264745</v>
      </c>
      <c r="J45" s="20" t="n">
        <v>7.01847668</v>
      </c>
      <c r="K45" s="18" t="n">
        <v>352.6077447</v>
      </c>
      <c r="L45" s="20" t="n">
        <v>8.015359</v>
      </c>
      <c r="M45" s="18" t="s">
        <v>404</v>
      </c>
      <c r="N45" s="20" t="s">
        <v>404</v>
      </c>
      <c r="O45" s="18" t="s">
        <v>404</v>
      </c>
      <c r="P45" s="20" t="s">
        <v>404</v>
      </c>
      <c r="Q45" s="18" t="s">
        <v>404</v>
      </c>
      <c r="R45" s="20" t="s">
        <v>404</v>
      </c>
      <c r="S45" s="18" t="s">
        <v>404</v>
      </c>
      <c r="T45" s="20" t="s">
        <v>404</v>
      </c>
      <c r="U45" s="18" t="n">
        <v>375.9885886</v>
      </c>
      <c r="V45" s="20" t="n">
        <v>31.91521685</v>
      </c>
    </row>
    <row r="46" spans="1:22">
      <c r="A46" s="15" t="s">
        <v>443</v>
      </c>
      <c r="B46" s="17" t="n">
        <v>23141</v>
      </c>
      <c r="C46" s="18">
        <f>(4196.0/B46*100)</f>
        <v/>
      </c>
      <c r="D46" s="19" t="n">
        <v>18945</v>
      </c>
      <c r="E46" s="18" t="n">
        <v>479.24192652</v>
      </c>
      <c r="F46" s="20" t="n">
        <v>9.735913480000001</v>
      </c>
      <c r="G46" s="18" t="n">
        <v>421.49871028</v>
      </c>
      <c r="H46" s="20" t="n">
        <v>5.72233936</v>
      </c>
      <c r="I46" s="18" t="n">
        <v>398.30770403</v>
      </c>
      <c r="J46" s="20" t="n">
        <v>4.37503947</v>
      </c>
      <c r="K46" s="18" t="n">
        <v>398.18210099</v>
      </c>
      <c r="L46" s="20" t="n">
        <v>6.95897302</v>
      </c>
      <c r="M46" s="18" t="s">
        <v>404</v>
      </c>
      <c r="N46" s="20" t="s">
        <v>404</v>
      </c>
      <c r="O46" s="18" t="s">
        <v>404</v>
      </c>
      <c r="P46" s="20" t="s">
        <v>404</v>
      </c>
      <c r="Q46" s="18" t="s">
        <v>404</v>
      </c>
      <c r="R46" s="20" t="s">
        <v>404</v>
      </c>
      <c r="S46" s="18" t="s">
        <v>404</v>
      </c>
      <c r="T46" s="20" t="s">
        <v>404</v>
      </c>
      <c r="U46" s="18" t="n">
        <v>378.6895042</v>
      </c>
      <c r="V46" s="20" t="n">
        <v>12.22725824</v>
      </c>
    </row>
    <row r="47" spans="1:22">
      <c r="A47" s="15" t="s">
        <v>444</v>
      </c>
      <c r="B47" s="17" t="n">
        <v>5928</v>
      </c>
      <c r="C47" s="18">
        <f>(0.0/B47*100)</f>
        <v/>
      </c>
      <c r="D47" s="19" t="n">
        <v>5928</v>
      </c>
      <c r="E47" s="18" t="n">
        <v>465.4758699</v>
      </c>
      <c r="F47" s="20" t="n">
        <v>9.830124120000001</v>
      </c>
      <c r="G47" s="18" t="n">
        <v>444.10799169</v>
      </c>
      <c r="H47" s="20" t="n">
        <v>9.24561832</v>
      </c>
      <c r="I47" s="18" t="n">
        <v>392.16969184</v>
      </c>
      <c r="J47" s="20" t="n">
        <v>10.92355676</v>
      </c>
      <c r="K47" s="18" t="n">
        <v>330.14265146</v>
      </c>
      <c r="L47" s="20" t="n">
        <v>14.34648783</v>
      </c>
      <c r="M47" s="18" t="s">
        <v>404</v>
      </c>
      <c r="N47" s="20" t="s">
        <v>404</v>
      </c>
      <c r="O47" s="18" t="s">
        <v>404</v>
      </c>
      <c r="P47" s="20" t="s">
        <v>404</v>
      </c>
      <c r="Q47" s="18" t="s">
        <v>404</v>
      </c>
      <c r="R47" s="20" t="s">
        <v>404</v>
      </c>
      <c r="S47" s="18" t="s">
        <v>404</v>
      </c>
      <c r="T47" s="20" t="s">
        <v>404</v>
      </c>
      <c r="U47" s="18" t="n">
        <v>493.28674787</v>
      </c>
      <c r="V47" s="20" t="n">
        <v>25.57117666</v>
      </c>
    </row>
    <row r="48" spans="1:22">
      <c r="A48" s="15" t="s">
        <v>445</v>
      </c>
      <c r="B48" s="17" t="n">
        <v>9841</v>
      </c>
      <c r="C48" s="18">
        <f>(40.0/B48*100)</f>
        <v/>
      </c>
      <c r="D48" s="19" t="n">
        <v>9801</v>
      </c>
      <c r="E48" s="18" t="n">
        <v>522.21488827</v>
      </c>
      <c r="F48" s="20" t="n">
        <v>9.06270507</v>
      </c>
      <c r="G48" s="18" t="n">
        <v>486.27122617</v>
      </c>
      <c r="H48" s="20" t="n">
        <v>14.87501067</v>
      </c>
      <c r="I48" s="18" t="n">
        <v>448.80823336</v>
      </c>
      <c r="J48" s="20" t="n">
        <v>15.84761419</v>
      </c>
      <c r="K48" s="18" t="n">
        <v>490.8598537</v>
      </c>
      <c r="L48" s="20" t="n">
        <v>13.28992496</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477.7154458</v>
      </c>
      <c r="F49" s="20" t="n">
        <v>11.52235938</v>
      </c>
      <c r="G49" s="18" t="n">
        <v>441.8534245</v>
      </c>
      <c r="H49" s="20" t="n">
        <v>6.81284541</v>
      </c>
      <c r="I49" s="18" t="n">
        <v>417.81531783</v>
      </c>
      <c r="J49" s="20" t="n">
        <v>5.37897326</v>
      </c>
      <c r="K49" s="18" t="n">
        <v>404.54010626</v>
      </c>
      <c r="L49" s="20" t="n">
        <v>7.40554257</v>
      </c>
      <c r="M49" s="18" t="s">
        <v>404</v>
      </c>
      <c r="N49" s="20" t="s">
        <v>404</v>
      </c>
      <c r="O49" s="18" t="s">
        <v>404</v>
      </c>
      <c r="P49" s="20" t="s">
        <v>404</v>
      </c>
      <c r="Q49" s="18" t="s">
        <v>404</v>
      </c>
      <c r="R49" s="20" t="s">
        <v>404</v>
      </c>
      <c r="S49" s="18" t="s">
        <v>404</v>
      </c>
      <c r="T49" s="20" t="s">
        <v>404</v>
      </c>
      <c r="U49" s="18" t="n">
        <v>420.17550443</v>
      </c>
      <c r="V49" s="20" t="n">
        <v>11.43426669</v>
      </c>
    </row>
    <row r="50" spans="1:22">
      <c r="A50" s="15" t="s">
        <v>447</v>
      </c>
      <c r="B50" s="17" t="n">
        <v>11795</v>
      </c>
      <c r="C50" s="18">
        <f>(1031.0/B50*100)</f>
        <v/>
      </c>
      <c r="D50" s="19" t="n">
        <v>10764</v>
      </c>
      <c r="E50" s="18" t="n">
        <v>470.96645084</v>
      </c>
      <c r="F50" s="20" t="n">
        <v>9.52027788</v>
      </c>
      <c r="G50" s="18" t="n">
        <v>435.70765979</v>
      </c>
      <c r="H50" s="20" t="n">
        <v>6.12751838</v>
      </c>
      <c r="I50" s="18" t="n">
        <v>418.2312095</v>
      </c>
      <c r="J50" s="20" t="n">
        <v>5.5249531</v>
      </c>
      <c r="K50" s="18" t="n">
        <v>405.65700237</v>
      </c>
      <c r="L50" s="20" t="n">
        <v>10.0652283</v>
      </c>
      <c r="M50" s="18" t="s">
        <v>404</v>
      </c>
      <c r="N50" s="20" t="s">
        <v>404</v>
      </c>
      <c r="O50" s="18" t="s">
        <v>404</v>
      </c>
      <c r="P50" s="20" t="s">
        <v>404</v>
      </c>
      <c r="Q50" s="18" t="s">
        <v>404</v>
      </c>
      <c r="R50" s="20" t="s">
        <v>404</v>
      </c>
      <c r="S50" s="18" t="s">
        <v>404</v>
      </c>
      <c r="T50" s="20" t="s">
        <v>404</v>
      </c>
      <c r="U50" s="18" t="n">
        <v>407.84997167</v>
      </c>
      <c r="V50" s="20" t="n">
        <v>14.06226086</v>
      </c>
    </row>
    <row r="51" spans="1:22">
      <c r="A51" s="15" t="s">
        <v>448</v>
      </c>
      <c r="B51" s="17" t="n">
        <v>6866</v>
      </c>
      <c r="C51" s="18">
        <f>(0.0/B51*100)</f>
        <v/>
      </c>
      <c r="D51" s="19" t="n">
        <v>6866</v>
      </c>
      <c r="E51" s="18" t="n">
        <v>410.16738871</v>
      </c>
      <c r="F51" s="20" t="n">
        <v>7.7789361</v>
      </c>
      <c r="G51" s="18" t="n">
        <v>431.51300035</v>
      </c>
      <c r="H51" s="20" t="n">
        <v>7.62496823</v>
      </c>
      <c r="I51" s="18" t="n">
        <v>431.5755594</v>
      </c>
      <c r="J51" s="20" t="n">
        <v>4.37682277</v>
      </c>
      <c r="K51" s="18" t="n">
        <v>420.62449069</v>
      </c>
      <c r="L51" s="20" t="n">
        <v>5.0476908</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596.73063845</v>
      </c>
      <c r="F52" s="20" t="n">
        <v>7.86426683</v>
      </c>
      <c r="G52" s="18" t="n">
        <v>531.4720594</v>
      </c>
      <c r="H52" s="20" t="n">
        <v>7.14961522</v>
      </c>
      <c r="I52" s="18" t="n">
        <v>484.33401356</v>
      </c>
      <c r="J52" s="20" t="n">
        <v>5.39142547</v>
      </c>
      <c r="K52" s="18" t="n">
        <v>459.73124081</v>
      </c>
      <c r="L52" s="20" t="n">
        <v>6.86919787</v>
      </c>
      <c r="M52" s="18" t="s">
        <v>404</v>
      </c>
      <c r="N52" s="20" t="s">
        <v>404</v>
      </c>
      <c r="O52" s="18" t="s">
        <v>404</v>
      </c>
      <c r="P52" s="20" t="s">
        <v>404</v>
      </c>
      <c r="Q52" s="18" t="s">
        <v>404</v>
      </c>
      <c r="R52" s="20" t="s">
        <v>404</v>
      </c>
      <c r="S52" s="18" t="s">
        <v>404</v>
      </c>
      <c r="T52" s="20" t="s">
        <v>404</v>
      </c>
      <c r="U52" s="18" t="n">
        <v>457.75682872</v>
      </c>
      <c r="V52" s="20" t="n">
        <v>16.24577339</v>
      </c>
    </row>
    <row r="53" spans="1:22">
      <c r="A53" s="15" t="s">
        <v>450</v>
      </c>
      <c r="B53" s="17" t="n">
        <v>5571</v>
      </c>
      <c r="C53" s="18">
        <f>(0.0/B53*100)</f>
        <v/>
      </c>
      <c r="D53" s="19" t="n">
        <v>5571</v>
      </c>
      <c r="E53" s="18" t="n">
        <v>477.83365865</v>
      </c>
      <c r="F53" s="20" t="n">
        <v>4.76313202</v>
      </c>
      <c r="G53" s="18" t="n">
        <v>448.77661811</v>
      </c>
      <c r="H53" s="20" t="n">
        <v>1.92011541</v>
      </c>
      <c r="I53" s="18" t="n">
        <v>410.65599741</v>
      </c>
      <c r="J53" s="20" t="n">
        <v>3.36361904</v>
      </c>
      <c r="K53" s="18" t="n">
        <v>436.85111967</v>
      </c>
      <c r="L53" s="20" t="n">
        <v>8.823172359999999</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398.73768371</v>
      </c>
      <c r="F54" s="20" t="n">
        <v>8.48005766</v>
      </c>
      <c r="G54" s="18" t="n">
        <v>349.98097253</v>
      </c>
      <c r="H54" s="20" t="n">
        <v>4.7864452</v>
      </c>
      <c r="I54" s="18" t="n">
        <v>335.7869496</v>
      </c>
      <c r="J54" s="20" t="n">
        <v>11.13435138</v>
      </c>
      <c r="K54" s="18" t="n">
        <v>332.56624842</v>
      </c>
      <c r="L54" s="20" t="n">
        <v>22.77610177</v>
      </c>
      <c r="M54" s="18" t="s">
        <v>404</v>
      </c>
      <c r="N54" s="20" t="s">
        <v>404</v>
      </c>
      <c r="O54" s="18" t="s">
        <v>404</v>
      </c>
      <c r="P54" s="20" t="s">
        <v>404</v>
      </c>
      <c r="Q54" s="18" t="s">
        <v>404</v>
      </c>
      <c r="R54" s="20" t="s">
        <v>404</v>
      </c>
      <c r="S54" s="18" t="s">
        <v>404</v>
      </c>
      <c r="T54" s="20" t="s">
        <v>404</v>
      </c>
      <c r="U54" s="18" t="n">
        <v>348.89745026</v>
      </c>
      <c r="V54" s="20" t="n">
        <v>9.11433409</v>
      </c>
    </row>
    <row r="55" spans="1:22">
      <c r="A55" s="15" t="s">
        <v>452</v>
      </c>
      <c r="B55" s="17" t="n">
        <v>5316</v>
      </c>
      <c r="C55" s="18">
        <f>(43.0/B55*100)</f>
        <v/>
      </c>
      <c r="D55" s="19" t="n">
        <v>5273</v>
      </c>
      <c r="E55" s="18" t="n">
        <v>422.61513569</v>
      </c>
      <c r="F55" s="20" t="n">
        <v>10.49298301</v>
      </c>
      <c r="G55" s="18" t="n">
        <v>399.83743562</v>
      </c>
      <c r="H55" s="20" t="n">
        <v>4.54362418</v>
      </c>
      <c r="I55" s="18" t="n">
        <v>400.13964082</v>
      </c>
      <c r="J55" s="20" t="n">
        <v>7.48929194</v>
      </c>
      <c r="K55" s="18" t="n">
        <v>378.50037235</v>
      </c>
      <c r="L55" s="20" t="n">
        <v>13.54425732</v>
      </c>
      <c r="M55" s="18" t="s">
        <v>404</v>
      </c>
      <c r="N55" s="20" t="s">
        <v>404</v>
      </c>
      <c r="O55" s="18" t="s">
        <v>404</v>
      </c>
      <c r="P55" s="20" t="s">
        <v>404</v>
      </c>
      <c r="Q55" s="18" t="s">
        <v>404</v>
      </c>
      <c r="R55" s="20" t="s">
        <v>404</v>
      </c>
      <c r="S55" s="18" t="n">
        <v>353.25203654</v>
      </c>
      <c r="T55" s="20" t="n">
        <v>6.68288858</v>
      </c>
      <c r="U55" s="18" t="n">
        <v>376.81413787</v>
      </c>
      <c r="V55" s="20" t="n">
        <v>39.11840464</v>
      </c>
    </row>
    <row r="56" spans="1:22">
      <c r="A56" s="15" t="s">
        <v>453</v>
      </c>
      <c r="B56" s="17" t="n">
        <v>5359</v>
      </c>
      <c r="C56" s="18">
        <f>(0.0/B56*100)</f>
        <v/>
      </c>
      <c r="D56" s="19" t="n">
        <v>5359</v>
      </c>
      <c r="E56" s="18" t="n">
        <v>552.64153354</v>
      </c>
      <c r="F56" s="20" t="n">
        <v>5.73550981</v>
      </c>
      <c r="G56" s="18" t="n">
        <v>515.0951351800001</v>
      </c>
      <c r="H56" s="20" t="n">
        <v>4.80936867</v>
      </c>
      <c r="I56" s="18" t="n">
        <v>494.17880918</v>
      </c>
      <c r="J56" s="20" t="n">
        <v>13.36991181</v>
      </c>
      <c r="K56" s="18" t="s">
        <v>404</v>
      </c>
      <c r="L56" s="20" t="s">
        <v>404</v>
      </c>
      <c r="M56" s="18" t="s">
        <v>404</v>
      </c>
      <c r="N56" s="20" t="s">
        <v>404</v>
      </c>
      <c r="O56" s="18" t="s">
        <v>404</v>
      </c>
      <c r="P56" s="20" t="s">
        <v>404</v>
      </c>
      <c r="Q56" s="18" t="s">
        <v>404</v>
      </c>
      <c r="R56" s="20" t="s">
        <v>404</v>
      </c>
      <c r="S56" s="18" t="s">
        <v>404</v>
      </c>
      <c r="T56" s="20" t="s">
        <v>404</v>
      </c>
      <c r="U56" s="18" t="n">
        <v>513.86772638</v>
      </c>
      <c r="V56" s="20" t="n">
        <v>18.39996936</v>
      </c>
    </row>
    <row r="57" spans="1:22">
      <c r="A57" s="15" t="s">
        <v>454</v>
      </c>
      <c r="B57" s="17" t="n">
        <v>6513</v>
      </c>
      <c r="C57" s="18">
        <f>(0.0/B57*100)</f>
        <v/>
      </c>
      <c r="D57" s="19" t="n">
        <v>6513</v>
      </c>
      <c r="E57" s="18" t="n">
        <v>419.41400606</v>
      </c>
      <c r="F57" s="20" t="n">
        <v>7.38595163</v>
      </c>
      <c r="G57" s="18" t="n">
        <v>395.76663424</v>
      </c>
      <c r="H57" s="20" t="n">
        <v>4.25916554</v>
      </c>
      <c r="I57" s="18" t="n">
        <v>386.03585167</v>
      </c>
      <c r="J57" s="20" t="n">
        <v>7.1613359</v>
      </c>
      <c r="K57" s="18" t="n">
        <v>319.78725</v>
      </c>
      <c r="L57" s="20" t="n">
        <v>10.62413836</v>
      </c>
      <c r="M57" s="18" t="s">
        <v>404</v>
      </c>
      <c r="N57" s="20" t="s">
        <v>404</v>
      </c>
      <c r="O57" s="18" t="s">
        <v>404</v>
      </c>
      <c r="P57" s="20" t="s">
        <v>404</v>
      </c>
      <c r="Q57" s="18" t="s">
        <v>404</v>
      </c>
      <c r="R57" s="20" t="s">
        <v>404</v>
      </c>
      <c r="S57" s="18" t="s">
        <v>404</v>
      </c>
      <c r="T57" s="20" t="s">
        <v>404</v>
      </c>
      <c r="U57" s="18" t="n">
        <v>436.52979278</v>
      </c>
      <c r="V57" s="20" t="n">
        <v>10.26059962</v>
      </c>
    </row>
    <row r="58" spans="1:22">
      <c r="A58" s="15" t="s">
        <v>455</v>
      </c>
      <c r="B58" s="17" t="n">
        <v>7267</v>
      </c>
      <c r="C58" s="18">
        <f>(0.0/B58*100)</f>
        <v/>
      </c>
      <c r="D58" s="19" t="n">
        <v>7267</v>
      </c>
      <c r="E58" s="18" t="n">
        <v>432.63333395</v>
      </c>
      <c r="F58" s="20" t="n">
        <v>11.29991362</v>
      </c>
      <c r="G58" s="18" t="n">
        <v>409.9505384</v>
      </c>
      <c r="H58" s="20" t="n">
        <v>6.10559237</v>
      </c>
      <c r="I58" s="18" t="n">
        <v>404.4431141</v>
      </c>
      <c r="J58" s="20" t="n">
        <v>5.84795388</v>
      </c>
      <c r="K58" s="18" t="n">
        <v>399.72061759</v>
      </c>
      <c r="L58" s="20" t="n">
        <v>10.43586042</v>
      </c>
      <c r="M58" s="18" t="s">
        <v>404</v>
      </c>
      <c r="N58" s="20" t="s">
        <v>404</v>
      </c>
      <c r="O58" s="18" t="s">
        <v>404</v>
      </c>
      <c r="P58" s="20" t="s">
        <v>404</v>
      </c>
      <c r="Q58" s="18" t="s">
        <v>404</v>
      </c>
      <c r="R58" s="20" t="s">
        <v>404</v>
      </c>
      <c r="S58" s="18" t="n">
        <v>308.07561765</v>
      </c>
      <c r="T58" s="20" t="n">
        <v>8.846315219999999</v>
      </c>
      <c r="U58" s="18" t="n">
        <v>414.09089747</v>
      </c>
      <c r="V58" s="20" t="n">
        <v>10.71939992</v>
      </c>
    </row>
    <row r="59" spans="1:22">
      <c r="A59" s="15" t="s">
        <v>456</v>
      </c>
      <c r="B59" s="17" t="n">
        <v>4826</v>
      </c>
      <c r="C59" s="18">
        <f>(0.0/B59*100)</f>
        <v/>
      </c>
      <c r="D59" s="19" t="n">
        <v>4826</v>
      </c>
      <c r="E59" s="18" t="n">
        <v>333.21136947</v>
      </c>
      <c r="F59" s="20" t="n">
        <v>9.58469302</v>
      </c>
      <c r="G59" s="18" t="n">
        <v>356.4760126</v>
      </c>
      <c r="H59" s="20" t="n">
        <v>2.95495869</v>
      </c>
      <c r="I59" s="18" t="n">
        <v>346.29862307</v>
      </c>
      <c r="J59" s="20" t="n">
        <v>2.20797328</v>
      </c>
      <c r="K59" s="18" t="n">
        <v>330.3759326</v>
      </c>
      <c r="L59" s="20" t="n">
        <v>4.19604936</v>
      </c>
      <c r="M59" s="18" t="s">
        <v>404</v>
      </c>
      <c r="N59" s="20" t="s">
        <v>404</v>
      </c>
      <c r="O59" s="18" t="s">
        <v>404</v>
      </c>
      <c r="P59" s="20" t="s">
        <v>404</v>
      </c>
      <c r="Q59" s="18" t="s">
        <v>404</v>
      </c>
      <c r="R59" s="20" t="s">
        <v>404</v>
      </c>
      <c r="S59" s="18" t="s">
        <v>404</v>
      </c>
      <c r="T59" s="20" t="s">
        <v>404</v>
      </c>
      <c r="U59" s="18" t="n">
        <v>316.88123544</v>
      </c>
      <c r="V59" s="20" t="n">
        <v>18.63346813</v>
      </c>
    </row>
    <row r="60" spans="1:22">
      <c r="A60" s="15" t="s">
        <v>457</v>
      </c>
      <c r="B60" s="17" t="n">
        <v>4546</v>
      </c>
      <c r="C60" s="18">
        <f>(0.0/B60*100)</f>
        <v/>
      </c>
      <c r="D60" s="19" t="n">
        <v>4546</v>
      </c>
      <c r="E60" s="18" t="n">
        <v>353.51059073</v>
      </c>
      <c r="F60" s="20" t="n">
        <v>9.99443469</v>
      </c>
      <c r="G60" s="18" t="n">
        <v>359.48532636</v>
      </c>
      <c r="H60" s="20" t="n">
        <v>8.617153950000001</v>
      </c>
      <c r="I60" s="18" t="n">
        <v>303.39059118</v>
      </c>
      <c r="J60" s="20" t="n">
        <v>11.11991962</v>
      </c>
      <c r="K60" s="18" t="n">
        <v>308.21422085</v>
      </c>
      <c r="L60" s="20" t="n">
        <v>22.44652995</v>
      </c>
      <c r="M60" s="18" t="s">
        <v>404</v>
      </c>
      <c r="N60" s="20" t="s">
        <v>404</v>
      </c>
      <c r="O60" s="18" t="s">
        <v>404</v>
      </c>
      <c r="P60" s="20" t="s">
        <v>404</v>
      </c>
      <c r="Q60" s="18" t="s">
        <v>404</v>
      </c>
      <c r="R60" s="20" t="s">
        <v>404</v>
      </c>
      <c r="S60" s="18" t="s">
        <v>404</v>
      </c>
      <c r="T60" s="20" t="s">
        <v>404</v>
      </c>
      <c r="U60" s="18" t="n">
        <v>347.42561277</v>
      </c>
      <c r="V60" s="20" t="n">
        <v>33.86564453</v>
      </c>
    </row>
    <row r="61" spans="1:22">
      <c r="A61" s="15" t="s">
        <v>458</v>
      </c>
      <c r="B61" s="17" t="n">
        <v>6525</v>
      </c>
      <c r="C61" s="18">
        <f>(0.0/B61*100)</f>
        <v/>
      </c>
      <c r="D61" s="19" t="n">
        <v>6525</v>
      </c>
      <c r="E61" s="18" t="n">
        <v>495.4838112</v>
      </c>
      <c r="F61" s="20" t="n">
        <v>11.71135636</v>
      </c>
      <c r="G61" s="18" t="n">
        <v>476.57086204</v>
      </c>
      <c r="H61" s="20" t="n">
        <v>3.44785795</v>
      </c>
      <c r="I61" s="18" t="n">
        <v>448.9928889</v>
      </c>
      <c r="J61" s="20" t="n">
        <v>6.41951763</v>
      </c>
      <c r="K61" s="18" t="n">
        <v>463.05351722</v>
      </c>
      <c r="L61" s="20" t="n">
        <v>13.68775325</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517.30651888</v>
      </c>
      <c r="F62" s="20" t="n">
        <v>2.52329901</v>
      </c>
      <c r="G62" s="18" t="n">
        <v>515.12593663</v>
      </c>
      <c r="H62" s="20" t="n">
        <v>1.72320938</v>
      </c>
      <c r="I62" s="18" t="n">
        <v>486.01416575</v>
      </c>
      <c r="J62" s="20" t="n">
        <v>3.27583981</v>
      </c>
      <c r="K62" s="18" t="n">
        <v>473.67742357</v>
      </c>
      <c r="L62" s="20" t="n">
        <v>5.13636063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381.35876766</v>
      </c>
      <c r="F63" s="20" t="n">
        <v>4.99239935</v>
      </c>
      <c r="G63" s="18" t="n">
        <v>358.61356533</v>
      </c>
      <c r="H63" s="20" t="n">
        <v>2.18559108</v>
      </c>
      <c r="I63" s="18" t="n">
        <v>336.8527497</v>
      </c>
      <c r="J63" s="20" t="n">
        <v>1.96699493</v>
      </c>
      <c r="K63" s="18" t="n">
        <v>318.07250024</v>
      </c>
      <c r="L63" s="20" t="n">
        <v>7.27250154</v>
      </c>
      <c r="M63" s="18" t="s">
        <v>404</v>
      </c>
      <c r="N63" s="20" t="s">
        <v>404</v>
      </c>
      <c r="O63" s="18" t="s">
        <v>404</v>
      </c>
      <c r="P63" s="20" t="s">
        <v>404</v>
      </c>
      <c r="Q63" s="18" t="n">
        <v>290.80676651</v>
      </c>
      <c r="R63" s="20" t="n">
        <v>13.92637046</v>
      </c>
      <c r="S63" s="18" t="s">
        <v>404</v>
      </c>
      <c r="T63" s="20" t="s">
        <v>404</v>
      </c>
      <c r="U63" s="18" t="n">
        <v>369.12698756</v>
      </c>
      <c r="V63" s="20" t="n">
        <v>5.02377346</v>
      </c>
    </row>
    <row r="64" spans="1:22">
      <c r="A64" s="15" t="s">
        <v>461</v>
      </c>
      <c r="B64" s="17" t="n">
        <v>3634</v>
      </c>
      <c r="C64" s="18">
        <f>(27.0/B64*100)</f>
        <v/>
      </c>
      <c r="D64" s="19" t="n">
        <v>3607</v>
      </c>
      <c r="E64" s="18" t="n">
        <v>488.36145964</v>
      </c>
      <c r="F64" s="20" t="n">
        <v>2.34293444</v>
      </c>
      <c r="G64" s="18" t="n">
        <v>413.1566778</v>
      </c>
      <c r="H64" s="20" t="n">
        <v>3.0986375</v>
      </c>
      <c r="I64" s="18" t="n">
        <v>415.65964391</v>
      </c>
      <c r="J64" s="20" t="n">
        <v>5.86919261</v>
      </c>
      <c r="K64" s="18" t="s">
        <v>404</v>
      </c>
      <c r="L64" s="20" t="s">
        <v>404</v>
      </c>
      <c r="M64" s="18" t="s">
        <v>404</v>
      </c>
      <c r="N64" s="20" t="s">
        <v>404</v>
      </c>
      <c r="O64" s="18" t="s">
        <v>404</v>
      </c>
      <c r="P64" s="20" t="s">
        <v>404</v>
      </c>
      <c r="Q64" s="18" t="n">
        <v>504.03400054</v>
      </c>
      <c r="R64" s="20" t="n">
        <v>17.51075689</v>
      </c>
      <c r="S64" s="18" t="s">
        <v>404</v>
      </c>
      <c r="T64" s="20" t="s">
        <v>404</v>
      </c>
      <c r="U64" s="18" t="s">
        <v>404</v>
      </c>
      <c r="V64" s="20" t="s">
        <v>404</v>
      </c>
    </row>
    <row r="65" spans="1:22">
      <c r="A65" s="15" t="s">
        <v>462</v>
      </c>
      <c r="B65" s="17" t="n">
        <v>5325</v>
      </c>
      <c r="C65" s="18">
        <f>(0.0/B65*100)</f>
        <v/>
      </c>
      <c r="D65" s="19" t="n">
        <v>5325</v>
      </c>
      <c r="E65" s="18" t="n">
        <v>408.26542444</v>
      </c>
      <c r="F65" s="20" t="n">
        <v>15.28922861</v>
      </c>
      <c r="G65" s="18" t="n">
        <v>426.03895266</v>
      </c>
      <c r="H65" s="20" t="n">
        <v>6.19829729</v>
      </c>
      <c r="I65" s="18" t="n">
        <v>416.08848448</v>
      </c>
      <c r="J65" s="20" t="n">
        <v>5.42702892</v>
      </c>
      <c r="K65" s="18" t="n">
        <v>403.85722077</v>
      </c>
      <c r="L65" s="20" t="n">
        <v>7.64391143</v>
      </c>
      <c r="M65" s="18" t="s">
        <v>404</v>
      </c>
      <c r="N65" s="20" t="s">
        <v>404</v>
      </c>
      <c r="O65" s="18" t="s">
        <v>404</v>
      </c>
      <c r="P65" s="20" t="s">
        <v>404</v>
      </c>
      <c r="Q65" s="18" t="s">
        <v>404</v>
      </c>
      <c r="R65" s="20" t="s">
        <v>404</v>
      </c>
      <c r="S65" s="18" t="s">
        <v>404</v>
      </c>
      <c r="T65" s="20" t="s">
        <v>404</v>
      </c>
      <c r="U65" s="18" t="n">
        <v>422.9429557</v>
      </c>
      <c r="V65" s="20" t="n">
        <v>13.88572352</v>
      </c>
    </row>
    <row r="66" spans="1:22">
      <c r="A66" s="15" t="s">
        <v>463</v>
      </c>
      <c r="B66" s="17" t="n">
        <v>5665</v>
      </c>
      <c r="C66" s="18">
        <f>(0.0/B66*100)</f>
        <v/>
      </c>
      <c r="D66" s="19" t="n">
        <v>5665</v>
      </c>
      <c r="E66" s="18" t="s">
        <v>404</v>
      </c>
      <c r="F66" s="20" t="s">
        <v>404</v>
      </c>
      <c r="G66" s="18" t="n">
        <v>463.12302916</v>
      </c>
      <c r="H66" s="20" t="n">
        <v>4.42324302</v>
      </c>
      <c r="I66" s="18" t="n">
        <v>423.25721829</v>
      </c>
      <c r="J66" s="20" t="n">
        <v>1.63924065</v>
      </c>
      <c r="K66" s="18" t="n">
        <v>368.85225659</v>
      </c>
      <c r="L66" s="20" t="n">
        <v>7.20735342</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426.95553018</v>
      </c>
      <c r="F67" s="20" t="n">
        <v>7.86008328</v>
      </c>
      <c r="G67" s="18" t="n">
        <v>391.74279986</v>
      </c>
      <c r="H67" s="20" t="n">
        <v>4.47120452</v>
      </c>
      <c r="I67" s="18" t="n">
        <v>382.47566604</v>
      </c>
      <c r="J67" s="20" t="n">
        <v>7.70243701</v>
      </c>
      <c r="K67" s="18" t="n">
        <v>389.86548525</v>
      </c>
      <c r="L67" s="20" t="n">
        <v>8.42975831</v>
      </c>
      <c r="M67" s="18" t="s">
        <v>404</v>
      </c>
      <c r="N67" s="20" t="s">
        <v>404</v>
      </c>
      <c r="O67" s="18" t="s">
        <v>404</v>
      </c>
      <c r="P67" s="20" t="s">
        <v>404</v>
      </c>
      <c r="Q67" s="18" t="s">
        <v>404</v>
      </c>
      <c r="R67" s="20" t="s">
        <v>404</v>
      </c>
      <c r="S67" s="18" t="s">
        <v>404</v>
      </c>
      <c r="T67" s="20" t="s">
        <v>404</v>
      </c>
      <c r="U67" s="18" t="n">
        <v>355.55248351</v>
      </c>
      <c r="V67" s="20" t="n">
        <v>30.10248004</v>
      </c>
    </row>
    <row r="68" spans="1:22">
      <c r="A68" s="15" t="s">
        <v>465</v>
      </c>
      <c r="B68" s="17" t="n">
        <v>12083</v>
      </c>
      <c r="C68" s="18">
        <f>(0.0/B68*100)</f>
        <v/>
      </c>
      <c r="D68" s="19" t="n">
        <v>12083</v>
      </c>
      <c r="E68" s="18" t="n">
        <v>404.13825302</v>
      </c>
      <c r="F68" s="20" t="n">
        <v>1.31682472</v>
      </c>
      <c r="G68" s="18" t="n">
        <v>387.68072356</v>
      </c>
      <c r="H68" s="20" t="n">
        <v>1.68481588</v>
      </c>
      <c r="I68" s="18" t="n">
        <v>399.35637062</v>
      </c>
      <c r="J68" s="20" t="n">
        <v>4.51486248</v>
      </c>
      <c r="K68" s="18" t="n">
        <v>458.7831144</v>
      </c>
      <c r="L68" s="20" t="n">
        <v>3.35590786</v>
      </c>
      <c r="M68" s="18" t="s">
        <v>404</v>
      </c>
      <c r="N68" s="20" t="s">
        <v>404</v>
      </c>
      <c r="O68" s="18" t="s">
        <v>404</v>
      </c>
      <c r="P68" s="20" t="s">
        <v>404</v>
      </c>
      <c r="Q68" s="18" t="s">
        <v>404</v>
      </c>
      <c r="R68" s="20" t="s">
        <v>404</v>
      </c>
      <c r="S68" s="18" t="s">
        <v>404</v>
      </c>
      <c r="T68" s="20" t="s">
        <v>404</v>
      </c>
      <c r="U68" s="18" t="n">
        <v>390.05053272</v>
      </c>
      <c r="V68" s="20" t="n">
        <v>6.14307636</v>
      </c>
    </row>
    <row r="69" spans="1:22">
      <c r="A69" s="15" t="s">
        <v>466</v>
      </c>
      <c r="B69" s="17" t="n">
        <v>4876</v>
      </c>
      <c r="C69" s="18">
        <f>(0.0/B69*100)</f>
        <v/>
      </c>
      <c r="D69" s="19" t="n">
        <v>4876</v>
      </c>
      <c r="E69" s="18" t="n">
        <v>486.71560339</v>
      </c>
      <c r="F69" s="20" t="n">
        <v>15.61624157</v>
      </c>
      <c r="G69" s="18" t="n">
        <v>446.13143513</v>
      </c>
      <c r="H69" s="20" t="n">
        <v>6.47081321</v>
      </c>
      <c r="I69" s="18" t="n">
        <v>412.06204366</v>
      </c>
      <c r="J69" s="20" t="n">
        <v>6.29893703</v>
      </c>
      <c r="K69" s="18" t="n">
        <v>380.30602122</v>
      </c>
      <c r="L69" s="20" t="n">
        <v>10.33417316</v>
      </c>
      <c r="M69" s="18" t="s">
        <v>404</v>
      </c>
      <c r="N69" s="20" t="s">
        <v>404</v>
      </c>
      <c r="O69" s="18" t="s">
        <v>404</v>
      </c>
      <c r="P69" s="20" t="s">
        <v>404</v>
      </c>
      <c r="Q69" s="18" t="s">
        <v>404</v>
      </c>
      <c r="R69" s="20" t="s">
        <v>404</v>
      </c>
      <c r="S69" s="18" t="s">
        <v>404</v>
      </c>
      <c r="T69" s="20" t="s">
        <v>404</v>
      </c>
      <c r="U69" s="18" t="n">
        <v>431.4000067</v>
      </c>
      <c r="V69" s="20" t="n">
        <v>13.62510501</v>
      </c>
    </row>
    <row r="70" spans="1:22">
      <c r="A70" s="15" t="s">
        <v>467</v>
      </c>
      <c r="B70" s="17" t="n">
        <v>6036</v>
      </c>
      <c r="C70" s="18">
        <f>(0.0/B70*100)</f>
        <v/>
      </c>
      <c r="D70" s="19" t="n">
        <v>6036</v>
      </c>
      <c r="E70" s="18" t="n">
        <v>500.09516766</v>
      </c>
      <c r="F70" s="20" t="n">
        <v>7.66485788</v>
      </c>
      <c r="G70" s="18" t="n">
        <v>504.23056534</v>
      </c>
      <c r="H70" s="20" t="n">
        <v>5.58738991</v>
      </c>
      <c r="I70" s="18" t="n">
        <v>492.77673987</v>
      </c>
      <c r="J70" s="20" t="n">
        <v>6.42222779</v>
      </c>
      <c r="K70" s="18" t="n">
        <v>487.58333597</v>
      </c>
      <c r="L70" s="20" t="n">
        <v>5.37951789</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577.48418312</v>
      </c>
      <c r="F71" s="20" t="n">
        <v>3.31806769</v>
      </c>
      <c r="G71" s="18" t="n">
        <v>528.95406027</v>
      </c>
      <c r="H71" s="20" t="n">
        <v>1.87977888</v>
      </c>
      <c r="I71" s="18" t="n">
        <v>478.81279544</v>
      </c>
      <c r="J71" s="20" t="n">
        <v>4.16677468</v>
      </c>
      <c r="K71" s="18" t="n">
        <v>441.12276628</v>
      </c>
      <c r="L71" s="20" t="n">
        <v>16.62196429</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511.51057577</v>
      </c>
      <c r="F72" s="20" t="n">
        <v>4.59053735</v>
      </c>
      <c r="G72" s="18" t="n">
        <v>485.01385942</v>
      </c>
      <c r="H72" s="20" t="n">
        <v>6.24976766</v>
      </c>
      <c r="I72" s="18" t="n">
        <v>470.24663877</v>
      </c>
      <c r="J72" s="20" t="n">
        <v>11.36618285</v>
      </c>
      <c r="K72" s="18" t="n">
        <v>496.9050463</v>
      </c>
      <c r="L72" s="20" t="n">
        <v>13.62402874</v>
      </c>
      <c r="M72" s="18" t="s">
        <v>404</v>
      </c>
      <c r="N72" s="20" t="s">
        <v>404</v>
      </c>
      <c r="O72" s="18" t="s">
        <v>404</v>
      </c>
      <c r="P72" s="20" t="s">
        <v>404</v>
      </c>
      <c r="Q72" s="18" t="s">
        <v>404</v>
      </c>
      <c r="R72" s="20" t="s">
        <v>404</v>
      </c>
      <c r="S72" s="18" t="s">
        <v>404</v>
      </c>
      <c r="T72" s="20" t="s">
        <v>404</v>
      </c>
      <c r="U72" s="18" t="n">
        <v>440.82012512</v>
      </c>
      <c r="V72" s="20" t="n">
        <v>13.68512673</v>
      </c>
    </row>
    <row r="73" spans="1:22">
      <c r="A73" s="15" t="s">
        <v>470</v>
      </c>
      <c r="B73" s="17" t="n">
        <v>8249</v>
      </c>
      <c r="C73" s="18">
        <f>(0.0/B73*100)</f>
        <v/>
      </c>
      <c r="D73" s="19" t="n">
        <v>8249</v>
      </c>
      <c r="E73" s="18" t="n">
        <v>410.60453845</v>
      </c>
      <c r="F73" s="20" t="n">
        <v>8.901753039999999</v>
      </c>
      <c r="G73" s="18" t="n">
        <v>417.80212801</v>
      </c>
      <c r="H73" s="20" t="n">
        <v>4.08102364</v>
      </c>
      <c r="I73" s="18" t="n">
        <v>386.50240837</v>
      </c>
      <c r="J73" s="20" t="n">
        <v>6.34586747</v>
      </c>
      <c r="K73" s="18" t="n">
        <v>368.08363311</v>
      </c>
      <c r="L73" s="20" t="n">
        <v>13.32311031</v>
      </c>
      <c r="M73" s="18" t="s">
        <v>404</v>
      </c>
      <c r="N73" s="20" t="s">
        <v>404</v>
      </c>
      <c r="O73" s="18" t="s">
        <v>404</v>
      </c>
      <c r="P73" s="20" t="s">
        <v>404</v>
      </c>
      <c r="Q73" s="18" t="s">
        <v>404</v>
      </c>
      <c r="R73" s="20" t="s">
        <v>404</v>
      </c>
      <c r="S73" s="18" t="s">
        <v>404</v>
      </c>
      <c r="T73" s="20" t="s">
        <v>404</v>
      </c>
      <c r="U73" s="18" t="n">
        <v>420.56027382</v>
      </c>
      <c r="V73" s="20" t="n">
        <v>17.52545433</v>
      </c>
    </row>
    <row r="74" spans="1:22">
      <c r="A74" s="15" t="s">
        <v>471</v>
      </c>
      <c r="B74" s="17" t="n">
        <v>4692</v>
      </c>
      <c r="C74" s="18">
        <f>(484.0/B74*100)</f>
        <v/>
      </c>
      <c r="D74" s="19" t="n">
        <v>4208</v>
      </c>
      <c r="E74" s="18" t="n">
        <v>522.66781854</v>
      </c>
      <c r="F74" s="20" t="n">
        <v>3.65404375</v>
      </c>
      <c r="G74" s="18" t="n">
        <v>463.59569509</v>
      </c>
      <c r="H74" s="20" t="n">
        <v>2.48987827</v>
      </c>
      <c r="I74" s="18" t="n">
        <v>396.09806925</v>
      </c>
      <c r="J74" s="20" t="n">
        <v>2.86341491</v>
      </c>
      <c r="K74" s="18" t="n">
        <v>368.10211023</v>
      </c>
      <c r="L74" s="20" t="n">
        <v>3.61851682</v>
      </c>
      <c r="M74" s="18" t="s">
        <v>404</v>
      </c>
      <c r="N74" s="20" t="s">
        <v>404</v>
      </c>
      <c r="O74" s="18" t="s">
        <v>404</v>
      </c>
      <c r="P74" s="20" t="s">
        <v>404</v>
      </c>
      <c r="Q74" s="18" t="s">
        <v>404</v>
      </c>
      <c r="R74" s="20" t="s">
        <v>404</v>
      </c>
      <c r="S74" s="18" t="s">
        <v>404</v>
      </c>
      <c r="T74" s="20" t="s">
        <v>404</v>
      </c>
      <c r="U74" s="18" t="n">
        <v>455.02198716</v>
      </c>
      <c r="V74" s="20" t="n">
        <v>14.81253518</v>
      </c>
    </row>
    <row r="75" spans="1:22">
      <c r="A75" s="15" t="s">
        <v>472</v>
      </c>
      <c r="B75" s="17" t="n">
        <v>5375</v>
      </c>
      <c r="C75" s="18">
        <f>(483.0/B75*100)</f>
        <v/>
      </c>
      <c r="D75" s="19" t="n">
        <v>4892</v>
      </c>
      <c r="E75" s="18" t="n">
        <v>343.878</v>
      </c>
      <c r="F75" s="20" t="n">
        <v>35.09496065</v>
      </c>
      <c r="G75" s="18" t="n">
        <v>373.63154996</v>
      </c>
      <c r="H75" s="20" t="n">
        <v>11.90890909</v>
      </c>
      <c r="I75" s="18" t="n">
        <v>355.45809899</v>
      </c>
      <c r="J75" s="20" t="n">
        <v>6.73410478</v>
      </c>
      <c r="K75" s="18" t="n">
        <v>364.05452374</v>
      </c>
      <c r="L75" s="20" t="n">
        <v>6.4705287</v>
      </c>
      <c r="M75" s="18" t="s">
        <v>404</v>
      </c>
      <c r="N75" s="20" t="s">
        <v>404</v>
      </c>
      <c r="O75" s="18" t="s">
        <v>404</v>
      </c>
      <c r="P75" s="20" t="s">
        <v>404</v>
      </c>
      <c r="Q75" s="18" t="s">
        <v>404</v>
      </c>
      <c r="R75" s="20" t="s">
        <v>404</v>
      </c>
      <c r="S75" s="18" t="s">
        <v>404</v>
      </c>
      <c r="T75" s="20" t="s">
        <v>404</v>
      </c>
      <c r="U75" s="18" t="n">
        <v>360.9236518</v>
      </c>
      <c r="V75" s="20" t="n">
        <v>16.19140848</v>
      </c>
    </row>
    <row r="76" spans="1:22">
      <c r="A76" s="15" t="s">
        <v>473</v>
      </c>
      <c r="B76" s="17" t="n">
        <v>14167</v>
      </c>
      <c r="C76" s="18">
        <f>(1400.0/B76*100)</f>
        <v/>
      </c>
      <c r="D76" s="19" t="n">
        <v>12767</v>
      </c>
      <c r="E76" s="18" t="n">
        <v>479.61279497</v>
      </c>
      <c r="F76" s="20" t="n">
        <v>6.40442091</v>
      </c>
      <c r="G76" s="18" t="n">
        <v>432.94892352</v>
      </c>
      <c r="H76" s="20" t="n">
        <v>7.10069814</v>
      </c>
      <c r="I76" s="18" t="n">
        <v>388.92298078</v>
      </c>
      <c r="J76" s="20" t="n">
        <v>8.13995807</v>
      </c>
      <c r="K76" s="18" t="n">
        <v>409.89379201</v>
      </c>
      <c r="L76" s="20" t="n">
        <v>5.88183386</v>
      </c>
      <c r="M76" s="18" t="s">
        <v>404</v>
      </c>
      <c r="N76" s="20" t="s">
        <v>404</v>
      </c>
      <c r="O76" s="18" t="s">
        <v>404</v>
      </c>
      <c r="P76" s="20" t="s">
        <v>404</v>
      </c>
      <c r="Q76" s="18" t="s">
        <v>404</v>
      </c>
      <c r="R76" s="20" t="s">
        <v>404</v>
      </c>
      <c r="S76" s="18" t="s">
        <v>404</v>
      </c>
      <c r="T76" s="20" t="s">
        <v>404</v>
      </c>
      <c r="U76" s="18" t="n">
        <v>444.5375009</v>
      </c>
      <c r="V76" s="20" t="n">
        <v>10.7817487</v>
      </c>
    </row>
    <row r="77" spans="1:22">
      <c r="A77" s="15" t="s">
        <v>474</v>
      </c>
      <c r="B77" s="17" t="n">
        <v>6062</v>
      </c>
      <c r="C77" s="18">
        <f>(0.0/B77*100)</f>
        <v/>
      </c>
      <c r="D77" s="19" t="n">
        <v>6062</v>
      </c>
      <c r="E77" s="18" t="n">
        <v>477.19016677</v>
      </c>
      <c r="F77" s="20" t="n">
        <v>9.884258689999999</v>
      </c>
      <c r="G77" s="18" t="n">
        <v>451.75615658</v>
      </c>
      <c r="H77" s="20" t="n">
        <v>7.2606796</v>
      </c>
      <c r="I77" s="18" t="n">
        <v>420.3902121</v>
      </c>
      <c r="J77" s="20" t="n">
        <v>4.40103912</v>
      </c>
      <c r="K77" s="18" t="n">
        <v>400.44205333</v>
      </c>
      <c r="L77" s="20" t="n">
        <v>9.618054819999999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566.26053193</v>
      </c>
      <c r="F78" s="20" t="n">
        <v>27.90270994</v>
      </c>
      <c r="G78" s="18" t="n">
        <v>494.88304803</v>
      </c>
      <c r="H78" s="20" t="n">
        <v>4.00232439</v>
      </c>
      <c r="I78" s="18" t="n">
        <v>467.09449677</v>
      </c>
      <c r="J78" s="20" t="n">
        <v>7.23985145</v>
      </c>
      <c r="K78" s="18" t="n">
        <v>443.10937987</v>
      </c>
      <c r="L78" s="20" t="n">
        <v>16.30120902</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510.80318007</v>
      </c>
      <c r="F79" s="20" t="n">
        <v>14.02327902</v>
      </c>
      <c r="G79" s="18" t="n">
        <v>481.93074752</v>
      </c>
      <c r="H79" s="20" t="n">
        <v>14.27816155</v>
      </c>
      <c r="I79" s="18" t="n">
        <v>469.59640633</v>
      </c>
      <c r="J79" s="20" t="n">
        <v>12.62970006</v>
      </c>
      <c r="K79" s="18" t="n">
        <v>427.93461879</v>
      </c>
      <c r="L79" s="20" t="n">
        <v>15.69343162</v>
      </c>
      <c r="M79" s="18" t="s">
        <v>404</v>
      </c>
      <c r="N79" s="20" t="s">
        <v>404</v>
      </c>
      <c r="O79" s="18" t="s">
        <v>404</v>
      </c>
      <c r="P79" s="20" t="s">
        <v>404</v>
      </c>
      <c r="Q79" s="18" t="s">
        <v>404</v>
      </c>
      <c r="R79" s="20" t="s">
        <v>404</v>
      </c>
      <c r="S79" s="18" t="s">
        <v>404</v>
      </c>
      <c r="T79" s="20" t="s">
        <v>404</v>
      </c>
      <c r="U79" s="18" t="n">
        <v>420.17550443</v>
      </c>
      <c r="V79" s="20" t="n">
        <v>11.43426669</v>
      </c>
    </row>
    <row r="80" spans="1:22">
      <c r="A80" s="15" t="s">
        <v>477</v>
      </c>
      <c r="B80" s="17" t="n">
        <v>7841</v>
      </c>
      <c r="C80" s="18">
        <f>(0.0/B80*100)</f>
        <v/>
      </c>
      <c r="D80" s="19" t="n">
        <v>7841</v>
      </c>
      <c r="E80" s="18" t="n">
        <v>427.38954327</v>
      </c>
      <c r="F80" s="20" t="n">
        <v>8.81951362</v>
      </c>
      <c r="G80" s="18" t="n">
        <v>425.82689401</v>
      </c>
      <c r="H80" s="20" t="n">
        <v>6.54387112</v>
      </c>
      <c r="I80" s="18" t="n">
        <v>427.42503258</v>
      </c>
      <c r="J80" s="20" t="n">
        <v>7.07638175</v>
      </c>
      <c r="K80" s="18" t="n">
        <v>427.83267887</v>
      </c>
      <c r="L80" s="20" t="n">
        <v>7.9350605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463.03477281</v>
      </c>
      <c r="F81" s="20" t="n">
        <v>15.11616883</v>
      </c>
      <c r="G81" s="18" t="n">
        <v>436.27888051</v>
      </c>
      <c r="H81" s="20" t="n">
        <v>4.53112708</v>
      </c>
      <c r="I81" s="18" t="n">
        <v>407.73062487</v>
      </c>
      <c r="J81" s="20" t="n">
        <v>5.0811651</v>
      </c>
      <c r="K81" s="18" t="n">
        <v>409.33461022</v>
      </c>
      <c r="L81" s="20" t="n">
        <v>8.95429425</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541.13088482</v>
      </c>
      <c r="F7" s="20" t="n">
        <v>4.17641591</v>
      </c>
      <c r="G7" s="18" t="n">
        <v>505.23867275</v>
      </c>
      <c r="H7" s="20" t="n">
        <v>2.62802003</v>
      </c>
      <c r="I7" s="18" t="n">
        <v>462.27693987</v>
      </c>
      <c r="J7" s="20" t="n">
        <v>4.15605359</v>
      </c>
      <c r="K7" s="18" t="n">
        <v>450.15025996</v>
      </c>
      <c r="L7" s="20" t="n">
        <v>11.71318608</v>
      </c>
      <c r="M7" s="18" t="s">
        <v>404</v>
      </c>
      <c r="N7" s="20" t="s">
        <v>404</v>
      </c>
      <c r="O7" s="18" t="s">
        <v>404</v>
      </c>
      <c r="P7" s="20" t="s">
        <v>404</v>
      </c>
      <c r="Q7" s="18" t="s">
        <v>404</v>
      </c>
      <c r="R7" s="20" t="s">
        <v>404</v>
      </c>
      <c r="S7" s="18" t="s">
        <v>404</v>
      </c>
      <c r="T7" s="20" t="s">
        <v>404</v>
      </c>
      <c r="U7" s="18" t="n">
        <v>490.93171151</v>
      </c>
      <c r="V7" s="20" t="n">
        <v>9.03140997</v>
      </c>
    </row>
    <row r="8" spans="1:22">
      <c r="A8" s="15" t="s">
        <v>405</v>
      </c>
      <c r="B8" s="17" t="n">
        <v>7007</v>
      </c>
      <c r="C8" s="18">
        <f>(0.0/B8*100)</f>
        <v/>
      </c>
      <c r="D8" s="19" t="n">
        <v>7007</v>
      </c>
      <c r="E8" s="18" t="n">
        <v>469.56753537</v>
      </c>
      <c r="F8" s="20" t="n">
        <v>16.49036433</v>
      </c>
      <c r="G8" s="18" t="n">
        <v>495.73658071</v>
      </c>
      <c r="H8" s="20" t="n">
        <v>6.08312967</v>
      </c>
      <c r="I8" s="18" t="n">
        <v>491.84712096</v>
      </c>
      <c r="J8" s="20" t="n">
        <v>7.27497548</v>
      </c>
      <c r="K8" s="18" t="n">
        <v>437.92591272</v>
      </c>
      <c r="L8" s="20" t="n">
        <v>12.99414344</v>
      </c>
      <c r="M8" s="18" t="s">
        <v>404</v>
      </c>
      <c r="N8" s="20" t="s">
        <v>404</v>
      </c>
      <c r="O8" s="18" t="s">
        <v>404</v>
      </c>
      <c r="P8" s="20" t="s">
        <v>404</v>
      </c>
      <c r="Q8" s="18" t="s">
        <v>404</v>
      </c>
      <c r="R8" s="20" t="s">
        <v>404</v>
      </c>
      <c r="S8" s="18" t="s">
        <v>404</v>
      </c>
      <c r="T8" s="20" t="s">
        <v>404</v>
      </c>
      <c r="U8" s="18" t="n">
        <v>482.93545945</v>
      </c>
      <c r="V8" s="20" t="n">
        <v>17.96213697</v>
      </c>
    </row>
    <row r="9" spans="1:22">
      <c r="A9" s="15" t="s">
        <v>406</v>
      </c>
      <c r="B9" s="17" t="n">
        <v>9651</v>
      </c>
      <c r="C9" s="18">
        <f>(200.0/B9*100)</f>
        <v/>
      </c>
      <c r="D9" s="19" t="n">
        <v>9451</v>
      </c>
      <c r="E9" s="18" t="n">
        <v>563.56938715</v>
      </c>
      <c r="F9" s="20" t="n">
        <v>5.77403293</v>
      </c>
      <c r="G9" s="18" t="n">
        <v>511.4877964</v>
      </c>
      <c r="H9" s="20" t="n">
        <v>3.76158383</v>
      </c>
      <c r="I9" s="18" t="n">
        <v>438.61614921</v>
      </c>
      <c r="J9" s="20" t="n">
        <v>6.78532243</v>
      </c>
      <c r="K9" s="18" t="n">
        <v>404.77474548</v>
      </c>
      <c r="L9" s="20" t="n">
        <v>11.94337166</v>
      </c>
      <c r="M9" s="18" t="s">
        <v>404</v>
      </c>
      <c r="N9" s="20" t="s">
        <v>404</v>
      </c>
      <c r="O9" s="18" t="s">
        <v>404</v>
      </c>
      <c r="P9" s="20" t="s">
        <v>404</v>
      </c>
      <c r="Q9" s="18" t="s">
        <v>404</v>
      </c>
      <c r="R9" s="20" t="s">
        <v>404</v>
      </c>
      <c r="S9" s="18" t="s">
        <v>404</v>
      </c>
      <c r="T9" s="20" t="s">
        <v>404</v>
      </c>
      <c r="U9" s="18" t="n">
        <v>480.17965311</v>
      </c>
      <c r="V9" s="20" t="n">
        <v>14.35860561</v>
      </c>
    </row>
    <row r="10" spans="1:22">
      <c r="A10" s="15" t="s">
        <v>407</v>
      </c>
      <c r="B10" s="17" t="n">
        <v>20058</v>
      </c>
      <c r="C10" s="18">
        <f>(3134.0/B10*100)</f>
        <v/>
      </c>
      <c r="D10" s="19" t="n">
        <v>16924</v>
      </c>
      <c r="E10" s="18" t="n">
        <v>555.34205952</v>
      </c>
      <c r="F10" s="20" t="n">
        <v>7.61033207</v>
      </c>
      <c r="G10" s="18" t="n">
        <v>529.67950852</v>
      </c>
      <c r="H10" s="20" t="n">
        <v>4.20359851</v>
      </c>
      <c r="I10" s="18" t="n">
        <v>523.50365671</v>
      </c>
      <c r="J10" s="20" t="n">
        <v>3.48744056</v>
      </c>
      <c r="K10" s="18" t="n">
        <v>504.39455483</v>
      </c>
      <c r="L10" s="20" t="n">
        <v>12.33282363</v>
      </c>
      <c r="M10" s="18" t="s">
        <v>404</v>
      </c>
      <c r="N10" s="20" t="s">
        <v>404</v>
      </c>
      <c r="O10" s="18" t="s">
        <v>404</v>
      </c>
      <c r="P10" s="20" t="s">
        <v>404</v>
      </c>
      <c r="Q10" s="18" t="s">
        <v>404</v>
      </c>
      <c r="R10" s="20" t="s">
        <v>404</v>
      </c>
      <c r="S10" s="18" t="s">
        <v>404</v>
      </c>
      <c r="T10" s="20" t="s">
        <v>404</v>
      </c>
      <c r="U10" s="18" t="n">
        <v>553.14303576</v>
      </c>
      <c r="V10" s="20" t="n">
        <v>11.74285528</v>
      </c>
    </row>
    <row r="11" spans="1:22">
      <c r="A11" s="15" t="s">
        <v>408</v>
      </c>
      <c r="B11" s="17" t="n">
        <v>7053</v>
      </c>
      <c r="C11" s="18">
        <f>(212.0/B11*100)</f>
        <v/>
      </c>
      <c r="D11" s="19" t="n">
        <v>6841</v>
      </c>
      <c r="E11" s="18" t="n">
        <v>479.41182671</v>
      </c>
      <c r="F11" s="20" t="n">
        <v>6.01540951</v>
      </c>
      <c r="G11" s="18" t="n">
        <v>465.38056975</v>
      </c>
      <c r="H11" s="20" t="n">
        <v>5.53801102</v>
      </c>
      <c r="I11" s="18" t="n">
        <v>422.42203758</v>
      </c>
      <c r="J11" s="20" t="n">
        <v>7.15918658</v>
      </c>
      <c r="K11" s="18" t="n">
        <v>407.17672697</v>
      </c>
      <c r="L11" s="20" t="n">
        <v>7.98661517</v>
      </c>
      <c r="M11" s="18" t="s">
        <v>404</v>
      </c>
      <c r="N11" s="20" t="s">
        <v>404</v>
      </c>
      <c r="O11" s="18" t="s">
        <v>404</v>
      </c>
      <c r="P11" s="20" t="s">
        <v>404</v>
      </c>
      <c r="Q11" s="18" t="s">
        <v>404</v>
      </c>
      <c r="R11" s="20" t="s">
        <v>404</v>
      </c>
      <c r="S11" s="18" t="s">
        <v>404</v>
      </c>
      <c r="T11" s="20" t="s">
        <v>404</v>
      </c>
      <c r="U11" s="18" t="n">
        <v>439.13151567</v>
      </c>
      <c r="V11" s="20" t="n">
        <v>13.16024698</v>
      </c>
    </row>
    <row r="12" spans="1:22">
      <c r="A12" s="15" t="s">
        <v>409</v>
      </c>
      <c r="B12" s="17" t="n">
        <v>6894</v>
      </c>
      <c r="C12" s="18">
        <f>(106.0/B12*100)</f>
        <v/>
      </c>
      <c r="D12" s="19" t="n">
        <v>6788</v>
      </c>
      <c r="E12" s="18" t="n">
        <v>518.99091728</v>
      </c>
      <c r="F12" s="20" t="n">
        <v>20.58104454</v>
      </c>
      <c r="G12" s="18" t="n">
        <v>512.15820364</v>
      </c>
      <c r="H12" s="20" t="n">
        <v>5.18470459</v>
      </c>
      <c r="I12" s="18" t="n">
        <v>475.83290626</v>
      </c>
      <c r="J12" s="20" t="n">
        <v>5.37018043</v>
      </c>
      <c r="K12" s="18" t="n">
        <v>439.75110409</v>
      </c>
      <c r="L12" s="20" t="n">
        <v>11.58401113</v>
      </c>
      <c r="M12" s="18" t="s">
        <v>404</v>
      </c>
      <c r="N12" s="20" t="s">
        <v>404</v>
      </c>
      <c r="O12" s="18" t="s">
        <v>404</v>
      </c>
      <c r="P12" s="20" t="s">
        <v>404</v>
      </c>
      <c r="Q12" s="18" t="s">
        <v>404</v>
      </c>
      <c r="R12" s="20" t="s">
        <v>404</v>
      </c>
      <c r="S12" s="18" t="s">
        <v>404</v>
      </c>
      <c r="T12" s="20" t="s">
        <v>404</v>
      </c>
      <c r="U12" s="18" t="n">
        <v>446.76564486</v>
      </c>
      <c r="V12" s="20" t="n">
        <v>36.17445495</v>
      </c>
    </row>
    <row r="13" spans="1:22">
      <c r="A13" s="15" t="s">
        <v>410</v>
      </c>
      <c r="B13" s="17" t="n">
        <v>7161</v>
      </c>
      <c r="C13" s="18">
        <f>(1175.0/B13*100)</f>
        <v/>
      </c>
      <c r="D13" s="19" t="n">
        <v>5986</v>
      </c>
      <c r="E13" s="18" t="n">
        <v>511.86012666</v>
      </c>
      <c r="F13" s="20" t="n">
        <v>4.41040937</v>
      </c>
      <c r="G13" s="18" t="n">
        <v>499.64624918</v>
      </c>
      <c r="H13" s="20" t="n">
        <v>4.12821338</v>
      </c>
      <c r="I13" s="18" t="n">
        <v>477.22945277</v>
      </c>
      <c r="J13" s="20" t="n">
        <v>6.11150934</v>
      </c>
      <c r="K13" s="18" t="n">
        <v>486.35619092</v>
      </c>
      <c r="L13" s="20" t="n">
        <v>9.304871179999999</v>
      </c>
      <c r="M13" s="18" t="s">
        <v>404</v>
      </c>
      <c r="N13" s="20" t="s">
        <v>404</v>
      </c>
      <c r="O13" s="18" t="s">
        <v>404</v>
      </c>
      <c r="P13" s="20" t="s">
        <v>404</v>
      </c>
      <c r="Q13" s="18" t="s">
        <v>404</v>
      </c>
      <c r="R13" s="20" t="s">
        <v>404</v>
      </c>
      <c r="S13" s="18" t="s">
        <v>404</v>
      </c>
      <c r="T13" s="20" t="s">
        <v>404</v>
      </c>
      <c r="U13" s="18" t="n">
        <v>499.7731001</v>
      </c>
      <c r="V13" s="20" t="n">
        <v>6.91614891</v>
      </c>
    </row>
    <row r="14" spans="1:22">
      <c r="A14" s="15" t="s">
        <v>411</v>
      </c>
      <c r="B14" s="17" t="n">
        <v>5587</v>
      </c>
      <c r="C14" s="18">
        <f>(0.0/B14*100)</f>
        <v/>
      </c>
      <c r="D14" s="19" t="n">
        <v>5587</v>
      </c>
      <c r="E14" s="18" t="n">
        <v>528.00274661</v>
      </c>
      <c r="F14" s="20" t="n">
        <v>9.82337237</v>
      </c>
      <c r="G14" s="18" t="n">
        <v>520.33018574</v>
      </c>
      <c r="H14" s="20" t="n">
        <v>3.38454889</v>
      </c>
      <c r="I14" s="18" t="n">
        <v>517.24553837</v>
      </c>
      <c r="J14" s="20" t="n">
        <v>3.41514721</v>
      </c>
      <c r="K14" s="18" t="n">
        <v>472.56145079</v>
      </c>
      <c r="L14" s="20" t="n">
        <v>22.68644638</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517.44099829</v>
      </c>
      <c r="F15" s="20" t="n">
        <v>12.7273747</v>
      </c>
      <c r="G15" s="18" t="n">
        <v>528.75180447</v>
      </c>
      <c r="H15" s="20" t="n">
        <v>3.30956262</v>
      </c>
      <c r="I15" s="18" t="n">
        <v>523.37547095</v>
      </c>
      <c r="J15" s="20" t="n">
        <v>4.7223724</v>
      </c>
      <c r="K15" s="18" t="n">
        <v>519.86004056</v>
      </c>
      <c r="L15" s="20" t="n">
        <v>15.97553971</v>
      </c>
      <c r="M15" s="18" t="s">
        <v>404</v>
      </c>
      <c r="N15" s="20" t="s">
        <v>404</v>
      </c>
      <c r="O15" s="18" t="s">
        <v>404</v>
      </c>
      <c r="P15" s="20" t="s">
        <v>404</v>
      </c>
      <c r="Q15" s="18" t="s">
        <v>404</v>
      </c>
      <c r="R15" s="20" t="s">
        <v>404</v>
      </c>
      <c r="S15" s="18" t="s">
        <v>404</v>
      </c>
      <c r="T15" s="20" t="s">
        <v>404</v>
      </c>
      <c r="U15" s="18" t="n">
        <v>530.6491353500001</v>
      </c>
      <c r="V15" s="20" t="n">
        <v>23.87621911</v>
      </c>
    </row>
    <row r="16" spans="1:22">
      <c r="A16" s="15" t="s">
        <v>413</v>
      </c>
      <c r="B16" s="17" t="n">
        <v>6108</v>
      </c>
      <c r="C16" s="18">
        <f>(495.0/B16*100)</f>
        <v/>
      </c>
      <c r="D16" s="19" t="n">
        <v>5613</v>
      </c>
      <c r="E16" s="18" t="n">
        <v>489.24413922</v>
      </c>
      <c r="F16" s="20" t="n">
        <v>15.45818122</v>
      </c>
      <c r="G16" s="18" t="n">
        <v>515.76135547</v>
      </c>
      <c r="H16" s="20" t="n">
        <v>5.32654157</v>
      </c>
      <c r="I16" s="18" t="n">
        <v>491.43984147</v>
      </c>
      <c r="J16" s="20" t="n">
        <v>8.846325739999999</v>
      </c>
      <c r="K16" s="18" t="n">
        <v>446.70256867</v>
      </c>
      <c r="L16" s="20" t="n">
        <v>21.99056659</v>
      </c>
      <c r="M16" s="18" t="s">
        <v>404</v>
      </c>
      <c r="N16" s="20" t="s">
        <v>404</v>
      </c>
      <c r="O16" s="18" t="s">
        <v>404</v>
      </c>
      <c r="P16" s="20" t="s">
        <v>404</v>
      </c>
      <c r="Q16" s="18" t="s">
        <v>404</v>
      </c>
      <c r="R16" s="20" t="s">
        <v>404</v>
      </c>
      <c r="S16" s="18" t="s">
        <v>404</v>
      </c>
      <c r="T16" s="20" t="s">
        <v>404</v>
      </c>
      <c r="U16" s="18" t="n">
        <v>480.85190168</v>
      </c>
      <c r="V16" s="20" t="n">
        <v>49.88464631</v>
      </c>
    </row>
    <row r="17" spans="1:22">
      <c r="A17" s="15" t="s">
        <v>414</v>
      </c>
      <c r="B17" s="17" t="n">
        <v>6504</v>
      </c>
      <c r="C17" s="18">
        <f>(1325.0/B17*100)</f>
        <v/>
      </c>
      <c r="D17" s="19" t="n">
        <v>5179</v>
      </c>
      <c r="E17" s="18" t="n">
        <v>518.32199719</v>
      </c>
      <c r="F17" s="20" t="n">
        <v>12.66323417</v>
      </c>
      <c r="G17" s="18" t="n">
        <v>516.12652566</v>
      </c>
      <c r="H17" s="20" t="n">
        <v>5.29574838</v>
      </c>
      <c r="I17" s="18" t="n">
        <v>472.86848249</v>
      </c>
      <c r="J17" s="20" t="n">
        <v>11.26602184</v>
      </c>
      <c r="K17" s="18" t="n">
        <v>442.15716667</v>
      </c>
      <c r="L17" s="20" t="n">
        <v>55.07617847</v>
      </c>
      <c r="M17" s="18" t="s">
        <v>404</v>
      </c>
      <c r="N17" s="20" t="s">
        <v>404</v>
      </c>
      <c r="O17" s="18" t="s">
        <v>404</v>
      </c>
      <c r="P17" s="20" t="s">
        <v>404</v>
      </c>
      <c r="Q17" s="18" t="s">
        <v>404</v>
      </c>
      <c r="R17" s="20" t="s">
        <v>404</v>
      </c>
      <c r="S17" s="18" t="s">
        <v>404</v>
      </c>
      <c r="T17" s="20" t="s">
        <v>404</v>
      </c>
      <c r="U17" s="18" t="n">
        <v>544.2491193</v>
      </c>
      <c r="V17" s="20" t="n">
        <v>15.93583457</v>
      </c>
    </row>
    <row r="18" spans="1:22">
      <c r="A18" s="15" t="s">
        <v>415</v>
      </c>
      <c r="B18" s="17" t="n">
        <v>5532</v>
      </c>
      <c r="C18" s="18">
        <f>(0.0/B18*100)</f>
        <v/>
      </c>
      <c r="D18" s="19" t="n">
        <v>5532</v>
      </c>
      <c r="E18" s="18" t="n">
        <v>494.71177177</v>
      </c>
      <c r="F18" s="20" t="n">
        <v>4.52116581</v>
      </c>
      <c r="G18" s="18" t="n">
        <v>479.21637128</v>
      </c>
      <c r="H18" s="20" t="n">
        <v>4.58008409</v>
      </c>
      <c r="I18" s="18" t="n">
        <v>403.38302615</v>
      </c>
      <c r="J18" s="20" t="n">
        <v>14.27227348</v>
      </c>
      <c r="K18" s="18" t="n">
        <v>459.47964084</v>
      </c>
      <c r="L18" s="20" t="n">
        <v>47.09187202</v>
      </c>
      <c r="M18" s="18" t="s">
        <v>404</v>
      </c>
      <c r="N18" s="20" t="s">
        <v>404</v>
      </c>
      <c r="O18" s="18" t="s">
        <v>404</v>
      </c>
      <c r="P18" s="20" t="s">
        <v>404</v>
      </c>
      <c r="Q18" s="18" t="s">
        <v>404</v>
      </c>
      <c r="R18" s="20" t="s">
        <v>404</v>
      </c>
      <c r="S18" s="18" t="s">
        <v>404</v>
      </c>
      <c r="T18" s="20" t="s">
        <v>404</v>
      </c>
      <c r="U18" s="18" t="n">
        <v>399.04455923</v>
      </c>
      <c r="V18" s="20" t="n">
        <v>47.98347539</v>
      </c>
    </row>
    <row r="19" spans="1:22">
      <c r="A19" s="15" t="s">
        <v>416</v>
      </c>
      <c r="B19" s="17" t="n">
        <v>5658</v>
      </c>
      <c r="C19" s="18">
        <f>(327.0/B19*100)</f>
        <v/>
      </c>
      <c r="D19" s="19" t="n">
        <v>5331</v>
      </c>
      <c r="E19" s="18" t="n">
        <v>503.50824111</v>
      </c>
      <c r="F19" s="20" t="n">
        <v>9.80988378</v>
      </c>
      <c r="G19" s="18" t="n">
        <v>484.25835684</v>
      </c>
      <c r="H19" s="20" t="n">
        <v>5.57709277</v>
      </c>
      <c r="I19" s="18" t="n">
        <v>414.10120358</v>
      </c>
      <c r="J19" s="20" t="n">
        <v>9.78315291</v>
      </c>
      <c r="K19" s="18" t="n">
        <v>392.96963759</v>
      </c>
      <c r="L19" s="20" t="n">
        <v>14.41679442</v>
      </c>
      <c r="M19" s="18" t="s">
        <v>404</v>
      </c>
      <c r="N19" s="20" t="s">
        <v>404</v>
      </c>
      <c r="O19" s="18" t="s">
        <v>404</v>
      </c>
      <c r="P19" s="20" t="s">
        <v>404</v>
      </c>
      <c r="Q19" s="18" t="s">
        <v>404</v>
      </c>
      <c r="R19" s="20" t="s">
        <v>404</v>
      </c>
      <c r="S19" s="18" t="s">
        <v>404</v>
      </c>
      <c r="T19" s="20" t="s">
        <v>404</v>
      </c>
      <c r="U19" s="18" t="n">
        <v>455.85266951</v>
      </c>
      <c r="V19" s="20" t="n">
        <v>63.43455687</v>
      </c>
    </row>
    <row r="20" spans="1:22">
      <c r="A20" s="15" t="s">
        <v>417</v>
      </c>
      <c r="B20" s="17" t="n">
        <v>3371</v>
      </c>
      <c r="C20" s="18">
        <f>(24.0/B20*100)</f>
        <v/>
      </c>
      <c r="D20" s="19" t="n">
        <v>3347</v>
      </c>
      <c r="E20" s="18" t="n">
        <v>486.18479233</v>
      </c>
      <c r="F20" s="20" t="n">
        <v>3.82735358</v>
      </c>
      <c r="G20" s="18" t="n">
        <v>480.54893149</v>
      </c>
      <c r="H20" s="20" t="n">
        <v>2.63962888</v>
      </c>
      <c r="I20" s="18" t="n">
        <v>475.37097094</v>
      </c>
      <c r="J20" s="20" t="n">
        <v>4.28730692</v>
      </c>
      <c r="K20" s="18" t="n">
        <v>451.27008413</v>
      </c>
      <c r="L20" s="20" t="n">
        <v>26.44387078</v>
      </c>
      <c r="M20" s="18" t="s">
        <v>404</v>
      </c>
      <c r="N20" s="20" t="s">
        <v>404</v>
      </c>
      <c r="O20" s="18" t="s">
        <v>404</v>
      </c>
      <c r="P20" s="20" t="s">
        <v>404</v>
      </c>
      <c r="Q20" s="18" t="s">
        <v>404</v>
      </c>
      <c r="R20" s="20" t="s">
        <v>404</v>
      </c>
      <c r="S20" s="18" t="s">
        <v>404</v>
      </c>
      <c r="T20" s="20" t="s">
        <v>404</v>
      </c>
      <c r="U20" s="18" t="n">
        <v>490.00765843</v>
      </c>
      <c r="V20" s="20" t="n">
        <v>8.968961650000001</v>
      </c>
    </row>
    <row r="21" spans="1:22">
      <c r="A21" s="15" t="s">
        <v>418</v>
      </c>
      <c r="B21" s="17" t="n">
        <v>5741</v>
      </c>
      <c r="C21" s="18">
        <f>(0.0/B21*100)</f>
        <v/>
      </c>
      <c r="D21" s="19" t="n">
        <v>5741</v>
      </c>
      <c r="E21" s="18" t="n">
        <v>530.4680696299999</v>
      </c>
      <c r="F21" s="20" t="n">
        <v>5.85711202</v>
      </c>
      <c r="G21" s="18" t="n">
        <v>519.45607856</v>
      </c>
      <c r="H21" s="20" t="n">
        <v>3.63441418</v>
      </c>
      <c r="I21" s="18" t="n">
        <v>518.19910521</v>
      </c>
      <c r="J21" s="20" t="n">
        <v>8.743951819999999</v>
      </c>
      <c r="K21" s="18" t="n">
        <v>536.7091681000001</v>
      </c>
      <c r="L21" s="20" t="n">
        <v>23.14254017</v>
      </c>
      <c r="M21" s="18" t="s">
        <v>404</v>
      </c>
      <c r="N21" s="20" t="s">
        <v>404</v>
      </c>
      <c r="O21" s="18" t="s">
        <v>404</v>
      </c>
      <c r="P21" s="20" t="s">
        <v>404</v>
      </c>
      <c r="Q21" s="18" t="s">
        <v>404</v>
      </c>
      <c r="R21" s="20" t="s">
        <v>404</v>
      </c>
      <c r="S21" s="18" t="s">
        <v>404</v>
      </c>
      <c r="T21" s="20" t="s">
        <v>404</v>
      </c>
      <c r="U21" s="18" t="n">
        <v>512.13726917</v>
      </c>
      <c r="V21" s="20" t="n">
        <v>7.21422735</v>
      </c>
    </row>
    <row r="22" spans="1:22">
      <c r="A22" s="15" t="s">
        <v>419</v>
      </c>
      <c r="B22" s="17" t="n">
        <v>6598</v>
      </c>
      <c r="C22" s="18">
        <f>(0.0/B22*100)</f>
        <v/>
      </c>
      <c r="D22" s="19" t="n">
        <v>6598</v>
      </c>
      <c r="E22" s="18" t="n">
        <v>446.61909589</v>
      </c>
      <c r="F22" s="20" t="n">
        <v>27.84623646</v>
      </c>
      <c r="G22" s="18" t="n">
        <v>481.22202915</v>
      </c>
      <c r="H22" s="20" t="n">
        <v>7.09539051</v>
      </c>
      <c r="I22" s="18" t="n">
        <v>486.73701443</v>
      </c>
      <c r="J22" s="20" t="n">
        <v>9.20830018</v>
      </c>
      <c r="K22" s="18" t="n">
        <v>432.26599846</v>
      </c>
      <c r="L22" s="20" t="n">
        <v>31.75714991</v>
      </c>
      <c r="M22" s="18" t="s">
        <v>404</v>
      </c>
      <c r="N22" s="20" t="s">
        <v>404</v>
      </c>
      <c r="O22" s="18" t="s">
        <v>404</v>
      </c>
      <c r="P22" s="20" t="s">
        <v>404</v>
      </c>
      <c r="Q22" s="18" t="s">
        <v>404</v>
      </c>
      <c r="R22" s="20" t="s">
        <v>404</v>
      </c>
      <c r="S22" s="18" t="s">
        <v>404</v>
      </c>
      <c r="T22" s="20" t="s">
        <v>404</v>
      </c>
      <c r="U22" s="18" t="n">
        <v>506.24501683</v>
      </c>
      <c r="V22" s="20" t="n">
        <v>25.58108906</v>
      </c>
    </row>
    <row r="23" spans="1:22">
      <c r="A23" s="15" t="s">
        <v>420</v>
      </c>
      <c r="B23" s="17" t="n">
        <v>11583</v>
      </c>
      <c r="C23" s="18">
        <f>(3194.0/B23*100)</f>
        <v/>
      </c>
      <c r="D23" s="19" t="n">
        <v>8389</v>
      </c>
      <c r="E23" s="18" t="n">
        <v>521.11645458</v>
      </c>
      <c r="F23" s="20" t="n">
        <v>12.4705151</v>
      </c>
      <c r="G23" s="18" t="n">
        <v>503.80863833</v>
      </c>
      <c r="H23" s="20" t="n">
        <v>5.09321192</v>
      </c>
      <c r="I23" s="18" t="n">
        <v>466.65540984</v>
      </c>
      <c r="J23" s="20" t="n">
        <v>6.35989686</v>
      </c>
      <c r="K23" s="18" t="n">
        <v>438.99964101</v>
      </c>
      <c r="L23" s="20" t="n">
        <v>12.17199153</v>
      </c>
      <c r="M23" s="18" t="s">
        <v>404</v>
      </c>
      <c r="N23" s="20" t="s">
        <v>404</v>
      </c>
      <c r="O23" s="18" t="s">
        <v>404</v>
      </c>
      <c r="P23" s="20" t="s">
        <v>404</v>
      </c>
      <c r="Q23" s="18" t="s">
        <v>404</v>
      </c>
      <c r="R23" s="20" t="s">
        <v>404</v>
      </c>
      <c r="S23" s="18" t="s">
        <v>404</v>
      </c>
      <c r="T23" s="20" t="s">
        <v>404</v>
      </c>
      <c r="U23" s="18" t="n">
        <v>464.03604959</v>
      </c>
      <c r="V23" s="20" t="n">
        <v>24.58851157</v>
      </c>
    </row>
    <row r="24" spans="1:22">
      <c r="A24" s="15" t="s">
        <v>421</v>
      </c>
      <c r="B24" s="17" t="n">
        <v>6647</v>
      </c>
      <c r="C24" s="18">
        <f>(0.0/B24*100)</f>
        <v/>
      </c>
      <c r="D24" s="19" t="n">
        <v>6647</v>
      </c>
      <c r="E24" s="18" t="n">
        <v>534.26284939</v>
      </c>
      <c r="F24" s="20" t="n">
        <v>5.36853174</v>
      </c>
      <c r="G24" s="18" t="n">
        <v>517.48238618</v>
      </c>
      <c r="H24" s="20" t="n">
        <v>5.15978942</v>
      </c>
      <c r="I24" s="18" t="n">
        <v>450.77687927</v>
      </c>
      <c r="J24" s="20" t="n">
        <v>12.48431365</v>
      </c>
      <c r="K24" s="18" t="n">
        <v>441.50360129</v>
      </c>
      <c r="L24" s="20" t="n">
        <v>17.27978576</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537.4719308700001</v>
      </c>
      <c r="F25" s="20" t="n">
        <v>4.66329691</v>
      </c>
      <c r="G25" s="18" t="n">
        <v>512.83735305</v>
      </c>
      <c r="H25" s="20" t="n">
        <v>6.77175669</v>
      </c>
      <c r="I25" s="18" t="n">
        <v>491.14348327</v>
      </c>
      <c r="J25" s="20" t="n">
        <v>11.54610536</v>
      </c>
      <c r="K25" s="18" t="n">
        <v>457.79562263</v>
      </c>
      <c r="L25" s="20" t="n">
        <v>17.1075757</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482.78478925</v>
      </c>
      <c r="F26" s="20" t="n">
        <v>8.992247669999999</v>
      </c>
      <c r="G26" s="18" t="n">
        <v>490.27105035</v>
      </c>
      <c r="H26" s="20" t="n">
        <v>2.71214492</v>
      </c>
      <c r="I26" s="18" t="n">
        <v>484.55561641</v>
      </c>
      <c r="J26" s="20" t="n">
        <v>3.67774258</v>
      </c>
      <c r="K26" s="18" t="n">
        <v>499.35361165</v>
      </c>
      <c r="L26" s="20" t="n">
        <v>12.24744582</v>
      </c>
      <c r="M26" s="18" t="s">
        <v>404</v>
      </c>
      <c r="N26" s="20" t="s">
        <v>404</v>
      </c>
      <c r="O26" s="18" t="s">
        <v>404</v>
      </c>
      <c r="P26" s="20" t="s">
        <v>404</v>
      </c>
      <c r="Q26" s="18" t="s">
        <v>404</v>
      </c>
      <c r="R26" s="20" t="s">
        <v>404</v>
      </c>
      <c r="S26" s="18" t="s">
        <v>404</v>
      </c>
      <c r="T26" s="20" t="s">
        <v>404</v>
      </c>
      <c r="U26" s="18" t="n">
        <v>454.57605717</v>
      </c>
      <c r="V26" s="20" t="n">
        <v>14.6515356</v>
      </c>
    </row>
    <row r="27" spans="1:22">
      <c r="A27" s="15" t="s">
        <v>424</v>
      </c>
      <c r="B27" s="17" t="n">
        <v>5299</v>
      </c>
      <c r="C27" s="18">
        <f>(0.0/B27*100)</f>
        <v/>
      </c>
      <c r="D27" s="19" t="n">
        <v>5299</v>
      </c>
      <c r="E27" s="18" t="n">
        <v>544.72341299</v>
      </c>
      <c r="F27" s="20" t="n">
        <v>5.06777458</v>
      </c>
      <c r="G27" s="18" t="n">
        <v>494.71154224</v>
      </c>
      <c r="H27" s="20" t="n">
        <v>1.62990572</v>
      </c>
      <c r="I27" s="18" t="n">
        <v>420.89165478</v>
      </c>
      <c r="J27" s="20" t="n">
        <v>2.38082177</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414.66685087</v>
      </c>
      <c r="F28" s="20" t="n">
        <v>9.70422192</v>
      </c>
      <c r="G28" s="18" t="n">
        <v>428.89894832</v>
      </c>
      <c r="H28" s="20" t="n">
        <v>3.913484</v>
      </c>
      <c r="I28" s="18" t="n">
        <v>418.61700998</v>
      </c>
      <c r="J28" s="20" t="n">
        <v>4.53117831</v>
      </c>
      <c r="K28" s="18" t="n">
        <v>397.6750181</v>
      </c>
      <c r="L28" s="20" t="n">
        <v>8.05659919</v>
      </c>
      <c r="M28" s="18" t="s">
        <v>404</v>
      </c>
      <c r="N28" s="20" t="s">
        <v>404</v>
      </c>
      <c r="O28" s="18" t="s">
        <v>404</v>
      </c>
      <c r="P28" s="20" t="s">
        <v>404</v>
      </c>
      <c r="Q28" s="18" t="s">
        <v>404</v>
      </c>
      <c r="R28" s="20" t="s">
        <v>404</v>
      </c>
      <c r="S28" s="18" t="s">
        <v>404</v>
      </c>
      <c r="T28" s="20" t="s">
        <v>404</v>
      </c>
      <c r="U28" s="18" t="n">
        <v>461.84999121</v>
      </c>
      <c r="V28" s="20" t="n">
        <v>7.37497475</v>
      </c>
    </row>
    <row r="29" spans="1:22">
      <c r="A29" s="15" t="s">
        <v>426</v>
      </c>
      <c r="B29" s="17" t="n">
        <v>5385</v>
      </c>
      <c r="C29" s="18">
        <f>(1123.0/B29*100)</f>
        <v/>
      </c>
      <c r="D29" s="19" t="n">
        <v>4262</v>
      </c>
      <c r="E29" s="18" t="n">
        <v>518.92721303</v>
      </c>
      <c r="F29" s="20" t="n">
        <v>36.37880813</v>
      </c>
      <c r="G29" s="18" t="n">
        <v>517.1764725199999</v>
      </c>
      <c r="H29" s="20" t="n">
        <v>7.46173513</v>
      </c>
      <c r="I29" s="18" t="n">
        <v>485.36486436</v>
      </c>
      <c r="J29" s="20" t="n">
        <v>13.76805201</v>
      </c>
      <c r="K29" s="18" t="n">
        <v>469.50851287</v>
      </c>
      <c r="L29" s="20" t="n">
        <v>39.40744078</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557.1686817</v>
      </c>
      <c r="F30" s="20" t="n">
        <v>8.113939780000001</v>
      </c>
      <c r="G30" s="18" t="n">
        <v>520.60808944</v>
      </c>
      <c r="H30" s="20" t="n">
        <v>3.78587735</v>
      </c>
      <c r="I30" s="18" t="n">
        <v>488.71196484</v>
      </c>
      <c r="J30" s="20" t="n">
        <v>5.29878853</v>
      </c>
      <c r="K30" s="18" t="n">
        <v>372.47112663</v>
      </c>
      <c r="L30" s="20" t="n">
        <v>7.99305433</v>
      </c>
      <c r="M30" s="18" t="s">
        <v>404</v>
      </c>
      <c r="N30" s="20" t="s">
        <v>404</v>
      </c>
      <c r="O30" s="18" t="s">
        <v>404</v>
      </c>
      <c r="P30" s="20" t="s">
        <v>404</v>
      </c>
      <c r="Q30" s="18" t="s">
        <v>404</v>
      </c>
      <c r="R30" s="20" t="s">
        <v>404</v>
      </c>
      <c r="S30" s="18" t="s">
        <v>404</v>
      </c>
      <c r="T30" s="20" t="s">
        <v>404</v>
      </c>
      <c r="U30" s="18" t="n">
        <v>499.19870926</v>
      </c>
      <c r="V30" s="20" t="n">
        <v>29.36376495</v>
      </c>
    </row>
    <row r="31" spans="1:22">
      <c r="A31" s="15" t="s">
        <v>428</v>
      </c>
      <c r="B31" s="17" t="n">
        <v>5456</v>
      </c>
      <c r="C31" s="18">
        <f>(502.0/B31*100)</f>
        <v/>
      </c>
      <c r="D31" s="19" t="n">
        <v>4954</v>
      </c>
      <c r="E31" s="18" t="n">
        <v>523.71960241</v>
      </c>
      <c r="F31" s="20" t="n">
        <v>8.006929749999999</v>
      </c>
      <c r="G31" s="18" t="n">
        <v>514.30527384</v>
      </c>
      <c r="H31" s="20" t="n">
        <v>3.49366361</v>
      </c>
      <c r="I31" s="18" t="n">
        <v>506.4025617</v>
      </c>
      <c r="J31" s="20" t="n">
        <v>5.39456505</v>
      </c>
      <c r="K31" s="18" t="n">
        <v>504.87877814</v>
      </c>
      <c r="L31" s="20" t="n">
        <v>6.9285163</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513.08961909</v>
      </c>
      <c r="F32" s="20" t="n">
        <v>12.21297737</v>
      </c>
      <c r="G32" s="18" t="n">
        <v>510.36155193</v>
      </c>
      <c r="H32" s="20" t="n">
        <v>3.90905173</v>
      </c>
      <c r="I32" s="18" t="n">
        <v>498.45834047</v>
      </c>
      <c r="J32" s="20" t="n">
        <v>4.07881339</v>
      </c>
      <c r="K32" s="18" t="n">
        <v>503.10514181</v>
      </c>
      <c r="L32" s="20" t="n">
        <v>21.03196489</v>
      </c>
      <c r="M32" s="18" t="s">
        <v>404</v>
      </c>
      <c r="N32" s="20" t="s">
        <v>404</v>
      </c>
      <c r="O32" s="18" t="s">
        <v>404</v>
      </c>
      <c r="P32" s="20" t="s">
        <v>404</v>
      </c>
      <c r="Q32" s="18" t="s">
        <v>404</v>
      </c>
      <c r="R32" s="20" t="s">
        <v>404</v>
      </c>
      <c r="S32" s="18" t="s">
        <v>404</v>
      </c>
      <c r="T32" s="20" t="s">
        <v>404</v>
      </c>
      <c r="U32" s="18" t="n">
        <v>547.33489143</v>
      </c>
      <c r="V32" s="20" t="n">
        <v>7.9825629</v>
      </c>
    </row>
    <row r="33" spans="1:22">
      <c r="A33" s="15" t="s">
        <v>430</v>
      </c>
      <c r="B33" s="17" t="n">
        <v>7325</v>
      </c>
      <c r="C33" s="18">
        <f>(29.0/B33*100)</f>
        <v/>
      </c>
      <c r="D33" s="19" t="n">
        <v>7296</v>
      </c>
      <c r="E33" s="18" t="n">
        <v>508.88541928</v>
      </c>
      <c r="F33" s="20" t="n">
        <v>25.53159063</v>
      </c>
      <c r="G33" s="18" t="n">
        <v>500.5280465</v>
      </c>
      <c r="H33" s="20" t="n">
        <v>4.77663396</v>
      </c>
      <c r="I33" s="18" t="n">
        <v>497.45535312</v>
      </c>
      <c r="J33" s="20" t="n">
        <v>4.73968546</v>
      </c>
      <c r="K33" s="18" t="n">
        <v>475.48474172</v>
      </c>
      <c r="L33" s="20" t="n">
        <v>11.68780691</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469.89481638</v>
      </c>
      <c r="F34" s="20" t="n">
        <v>22.16088746</v>
      </c>
      <c r="G34" s="18" t="n">
        <v>461.97089421</v>
      </c>
      <c r="H34" s="20" t="n">
        <v>8.598418799999999</v>
      </c>
      <c r="I34" s="18" t="n">
        <v>454.17597518</v>
      </c>
      <c r="J34" s="20" t="n">
        <v>4.76791259</v>
      </c>
      <c r="K34" s="18" t="n">
        <v>412.08960938</v>
      </c>
      <c r="L34" s="20" t="n">
        <v>17.50220996</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542.3572940400001</v>
      </c>
      <c r="F35" s="20" t="n">
        <v>9.708135410000001</v>
      </c>
      <c r="G35" s="18" t="n">
        <v>501.53761474</v>
      </c>
      <c r="H35" s="20" t="n">
        <v>2.11478231</v>
      </c>
      <c r="I35" s="18" t="n">
        <v>509.93132651</v>
      </c>
      <c r="J35" s="20" t="n">
        <v>2.09062745</v>
      </c>
      <c r="K35" s="18" t="n">
        <v>470.05198663</v>
      </c>
      <c r="L35" s="20" t="n">
        <v>4.91095838</v>
      </c>
      <c r="M35" s="18" t="s">
        <v>404</v>
      </c>
      <c r="N35" s="20" t="s">
        <v>404</v>
      </c>
      <c r="O35" s="18" t="s">
        <v>404</v>
      </c>
      <c r="P35" s="20" t="s">
        <v>404</v>
      </c>
      <c r="Q35" s="18" t="s">
        <v>404</v>
      </c>
      <c r="R35" s="20" t="s">
        <v>404</v>
      </c>
      <c r="S35" s="18" t="s">
        <v>404</v>
      </c>
      <c r="T35" s="20" t="s">
        <v>404</v>
      </c>
      <c r="U35" s="18" t="n">
        <v>504.43129414</v>
      </c>
      <c r="V35" s="20" t="n">
        <v>8.28973469</v>
      </c>
    </row>
    <row r="36" spans="1:22">
      <c r="A36" s="15" t="s">
        <v>433</v>
      </c>
      <c r="B36" s="17" t="n">
        <v>6736</v>
      </c>
      <c r="C36" s="18">
        <f>(10.0/B36*100)</f>
        <v/>
      </c>
      <c r="D36" s="19" t="n">
        <v>6726</v>
      </c>
      <c r="E36" s="18" t="n">
        <v>511.91757149</v>
      </c>
      <c r="F36" s="20" t="n">
        <v>6.64081812</v>
      </c>
      <c r="G36" s="18" t="n">
        <v>499.55968058</v>
      </c>
      <c r="H36" s="20" t="n">
        <v>3.24179805</v>
      </c>
      <c r="I36" s="18" t="n">
        <v>476.78734318</v>
      </c>
      <c r="J36" s="20" t="n">
        <v>4.6078961</v>
      </c>
      <c r="K36" s="18" t="n">
        <v>478.39800943</v>
      </c>
      <c r="L36" s="20" t="n">
        <v>11.51258537</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488.48575913</v>
      </c>
      <c r="F37" s="20" t="n">
        <v>14.23263166</v>
      </c>
      <c r="G37" s="18" t="n">
        <v>507.80488421</v>
      </c>
      <c r="H37" s="20" t="n">
        <v>5.64385022</v>
      </c>
      <c r="I37" s="18" t="n">
        <v>492.38054591</v>
      </c>
      <c r="J37" s="20" t="n">
        <v>4.9945866</v>
      </c>
      <c r="K37" s="18" t="n">
        <v>500.08143412</v>
      </c>
      <c r="L37" s="20" t="n">
        <v>10.23067315</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476.82930945</v>
      </c>
      <c r="F38" s="20" t="n">
        <v>10.21214886</v>
      </c>
      <c r="G38" s="18" t="n">
        <v>496.74818332</v>
      </c>
      <c r="H38" s="20" t="n">
        <v>5.31702467</v>
      </c>
      <c r="I38" s="18" t="n">
        <v>492.47900236</v>
      </c>
      <c r="J38" s="20" t="n">
        <v>10.18832588</v>
      </c>
      <c r="K38" s="18" t="n">
        <v>414.67867048</v>
      </c>
      <c r="L38" s="20" t="n">
        <v>51.09090291</v>
      </c>
      <c r="M38" s="18" t="s">
        <v>404</v>
      </c>
      <c r="N38" s="20" t="s">
        <v>404</v>
      </c>
      <c r="O38" s="18" t="s">
        <v>404</v>
      </c>
      <c r="P38" s="20" t="s">
        <v>404</v>
      </c>
      <c r="Q38" s="18" t="s">
        <v>404</v>
      </c>
      <c r="R38" s="20" t="s">
        <v>404</v>
      </c>
      <c r="S38" s="18" t="s">
        <v>404</v>
      </c>
      <c r="T38" s="20" t="s">
        <v>404</v>
      </c>
      <c r="U38" s="18" t="n">
        <v>514.85836336</v>
      </c>
      <c r="V38" s="20" t="n">
        <v>32.12456074</v>
      </c>
    </row>
    <row r="39" spans="1:22">
      <c r="A39" s="15" t="s">
        <v>436</v>
      </c>
      <c r="B39" s="17" t="n">
        <v>5895</v>
      </c>
      <c r="C39" s="18">
        <f>(0.0/B39*100)</f>
        <v/>
      </c>
      <c r="D39" s="19" t="n">
        <v>5895</v>
      </c>
      <c r="E39" s="18" t="n">
        <v>458.38931799</v>
      </c>
      <c r="F39" s="20" t="n">
        <v>30.47460948</v>
      </c>
      <c r="G39" s="18" t="n">
        <v>446.44311612</v>
      </c>
      <c r="H39" s="20" t="n">
        <v>6.20621223</v>
      </c>
      <c r="I39" s="18" t="n">
        <v>401.60150772</v>
      </c>
      <c r="J39" s="20" t="n">
        <v>5.35083203</v>
      </c>
      <c r="K39" s="18" t="n">
        <v>402.72065391</v>
      </c>
      <c r="L39" s="20" t="n">
        <v>18.57909349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511.29196608</v>
      </c>
      <c r="F40" s="20" t="n">
        <v>7.26084213</v>
      </c>
      <c r="G40" s="18" t="n">
        <v>497.00241989</v>
      </c>
      <c r="H40" s="20" t="n">
        <v>4.36913972</v>
      </c>
      <c r="I40" s="18" t="n">
        <v>488.09060938</v>
      </c>
      <c r="J40" s="20" t="n">
        <v>11.71642155</v>
      </c>
      <c r="K40" s="18" t="n">
        <v>438.7433462</v>
      </c>
      <c r="L40" s="20" t="n">
        <v>16.75484688</v>
      </c>
      <c r="M40" s="18" t="s">
        <v>404</v>
      </c>
      <c r="N40" s="20" t="s">
        <v>404</v>
      </c>
      <c r="O40" s="18" t="s">
        <v>404</v>
      </c>
      <c r="P40" s="20" t="s">
        <v>404</v>
      </c>
      <c r="Q40" s="18" t="s">
        <v>404</v>
      </c>
      <c r="R40" s="20" t="s">
        <v>404</v>
      </c>
      <c r="S40" s="18" t="s">
        <v>404</v>
      </c>
      <c r="T40" s="20" t="s">
        <v>404</v>
      </c>
      <c r="U40" s="18" t="n">
        <v>487.6248587</v>
      </c>
      <c r="V40" s="20" t="n">
        <v>7.67335355</v>
      </c>
    </row>
    <row r="41" spans="1:22">
      <c r="A41" s="15" t="s">
        <v>438</v>
      </c>
      <c r="B41" s="17" t="n">
        <v>5712</v>
      </c>
      <c r="C41" s="18">
        <f>(138.0/B41*100)</f>
        <v/>
      </c>
      <c r="D41" s="19" t="n">
        <v>5574</v>
      </c>
      <c r="E41" s="18" t="n">
        <v>519.60357921</v>
      </c>
      <c r="F41" s="20" t="n">
        <v>8.74027967</v>
      </c>
      <c r="G41" s="18" t="n">
        <v>503.40977006</v>
      </c>
      <c r="H41" s="20" t="n">
        <v>3.50767132</v>
      </c>
      <c r="I41" s="18" t="n">
        <v>477.7766599</v>
      </c>
      <c r="J41" s="20" t="n">
        <v>7.54504314</v>
      </c>
      <c r="K41" s="18" t="n">
        <v>453.40901028</v>
      </c>
      <c r="L41" s="20" t="n">
        <v>20.56744296</v>
      </c>
      <c r="M41" s="18" t="s">
        <v>404</v>
      </c>
      <c r="N41" s="20" t="s">
        <v>404</v>
      </c>
      <c r="O41" s="18" t="s">
        <v>404</v>
      </c>
      <c r="P41" s="20" t="s">
        <v>404</v>
      </c>
      <c r="Q41" s="18" t="s">
        <v>404</v>
      </c>
      <c r="R41" s="20" t="s">
        <v>404</v>
      </c>
      <c r="S41" s="18" t="s">
        <v>404</v>
      </c>
      <c r="T41" s="20" t="s">
        <v>404</v>
      </c>
      <c r="U41" s="18" t="n">
        <v>535.70106573</v>
      </c>
      <c r="V41" s="20" t="n">
        <v>10.74353864</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414.16585298</v>
      </c>
      <c r="F44" s="20" t="n">
        <v>7.76479472</v>
      </c>
      <c r="G44" s="18" t="n">
        <v>401.21595513</v>
      </c>
      <c r="H44" s="20" t="n">
        <v>4.5916351</v>
      </c>
      <c r="I44" s="18" t="n">
        <v>403.22980484</v>
      </c>
      <c r="J44" s="20" t="n">
        <v>10.56277208</v>
      </c>
      <c r="K44" s="18" t="n">
        <v>373.51102626</v>
      </c>
      <c r="L44" s="20" t="n">
        <v>20.18073742</v>
      </c>
      <c r="M44" s="18" t="s">
        <v>404</v>
      </c>
      <c r="N44" s="20" t="s">
        <v>404</v>
      </c>
      <c r="O44" s="18" t="s">
        <v>404</v>
      </c>
      <c r="P44" s="20" t="s">
        <v>404</v>
      </c>
      <c r="Q44" s="18" t="s">
        <v>404</v>
      </c>
      <c r="R44" s="20" t="s">
        <v>404</v>
      </c>
      <c r="S44" s="18" t="n">
        <v>346.26950542</v>
      </c>
      <c r="T44" s="20" t="n">
        <v>18.35790117</v>
      </c>
      <c r="U44" s="18" t="n">
        <v>503.096413</v>
      </c>
      <c r="V44" s="20" t="n">
        <v>28.73731351</v>
      </c>
    </row>
    <row r="45" spans="1:22">
      <c r="A45" s="15" t="s">
        <v>442</v>
      </c>
      <c r="B45" s="17" t="n">
        <v>5519</v>
      </c>
      <c r="C45" s="18">
        <f>(0.0/B45*100)</f>
        <v/>
      </c>
      <c r="D45" s="19" t="n">
        <v>5519</v>
      </c>
      <c r="E45" s="18" t="n">
        <v>338.79840918</v>
      </c>
      <c r="F45" s="20" t="n">
        <v>5.51882396</v>
      </c>
      <c r="G45" s="18" t="n">
        <v>350.48972849</v>
      </c>
      <c r="H45" s="20" t="n">
        <v>5.27071159</v>
      </c>
      <c r="I45" s="18" t="n">
        <v>355.6079351</v>
      </c>
      <c r="J45" s="20" t="n">
        <v>9.90258268</v>
      </c>
      <c r="K45" s="18" t="n">
        <v>365.63716091</v>
      </c>
      <c r="L45" s="20" t="n">
        <v>11.28401361</v>
      </c>
      <c r="M45" s="18" t="s">
        <v>404</v>
      </c>
      <c r="N45" s="20" t="s">
        <v>404</v>
      </c>
      <c r="O45" s="18" t="s">
        <v>404</v>
      </c>
      <c r="P45" s="20" t="s">
        <v>404</v>
      </c>
      <c r="Q45" s="18" t="s">
        <v>404</v>
      </c>
      <c r="R45" s="20" t="s">
        <v>404</v>
      </c>
      <c r="S45" s="18" t="s">
        <v>404</v>
      </c>
      <c r="T45" s="20" t="s">
        <v>404</v>
      </c>
      <c r="U45" s="18" t="n">
        <v>355.46437723</v>
      </c>
      <c r="V45" s="20" t="n">
        <v>36.49494665</v>
      </c>
    </row>
    <row r="46" spans="1:22">
      <c r="A46" s="15" t="s">
        <v>443</v>
      </c>
      <c r="B46" s="17" t="n">
        <v>23141</v>
      </c>
      <c r="C46" s="18">
        <f>(4196.0/B46*100)</f>
        <v/>
      </c>
      <c r="D46" s="19" t="n">
        <v>18945</v>
      </c>
      <c r="E46" s="18" t="n">
        <v>475.83248551</v>
      </c>
      <c r="F46" s="20" t="n">
        <v>8.100147339999999</v>
      </c>
      <c r="G46" s="18" t="n">
        <v>406.9987691</v>
      </c>
      <c r="H46" s="20" t="n">
        <v>5.09122111</v>
      </c>
      <c r="I46" s="18" t="n">
        <v>398.7671013</v>
      </c>
      <c r="J46" s="20" t="n">
        <v>5.6530784</v>
      </c>
      <c r="K46" s="18" t="n">
        <v>404.51654929</v>
      </c>
      <c r="L46" s="20" t="n">
        <v>5.59285145</v>
      </c>
      <c r="M46" s="18" t="s">
        <v>404</v>
      </c>
      <c r="N46" s="20" t="s">
        <v>404</v>
      </c>
      <c r="O46" s="18" t="s">
        <v>404</v>
      </c>
      <c r="P46" s="20" t="s">
        <v>404</v>
      </c>
      <c r="Q46" s="18" t="s">
        <v>404</v>
      </c>
      <c r="R46" s="20" t="s">
        <v>404</v>
      </c>
      <c r="S46" s="18" t="s">
        <v>404</v>
      </c>
      <c r="T46" s="20" t="s">
        <v>404</v>
      </c>
      <c r="U46" s="18" t="n">
        <v>380.36884766</v>
      </c>
      <c r="V46" s="20" t="n">
        <v>12.31750833</v>
      </c>
    </row>
    <row r="47" spans="1:22">
      <c r="A47" s="15" t="s">
        <v>444</v>
      </c>
      <c r="B47" s="17" t="n">
        <v>5928</v>
      </c>
      <c r="C47" s="18">
        <f>(0.0/B47*100)</f>
        <v/>
      </c>
      <c r="D47" s="19" t="n">
        <v>5928</v>
      </c>
      <c r="E47" s="18" t="n">
        <v>462.55236329</v>
      </c>
      <c r="F47" s="20" t="n">
        <v>13.48257577</v>
      </c>
      <c r="G47" s="18" t="n">
        <v>454.71684577</v>
      </c>
      <c r="H47" s="20" t="n">
        <v>8.9035888</v>
      </c>
      <c r="I47" s="18" t="n">
        <v>407.5645902</v>
      </c>
      <c r="J47" s="20" t="n">
        <v>10.76708603</v>
      </c>
      <c r="K47" s="18" t="n">
        <v>365.64378258</v>
      </c>
      <c r="L47" s="20" t="n">
        <v>18.20853022</v>
      </c>
      <c r="M47" s="18" t="s">
        <v>404</v>
      </c>
      <c r="N47" s="20" t="s">
        <v>404</v>
      </c>
      <c r="O47" s="18" t="s">
        <v>404</v>
      </c>
      <c r="P47" s="20" t="s">
        <v>404</v>
      </c>
      <c r="Q47" s="18" t="s">
        <v>404</v>
      </c>
      <c r="R47" s="20" t="s">
        <v>404</v>
      </c>
      <c r="S47" s="18" t="s">
        <v>404</v>
      </c>
      <c r="T47" s="20" t="s">
        <v>404</v>
      </c>
      <c r="U47" s="18" t="n">
        <v>495.16087517</v>
      </c>
      <c r="V47" s="20" t="n">
        <v>31.38990304</v>
      </c>
    </row>
    <row r="48" spans="1:22">
      <c r="A48" s="15" t="s">
        <v>445</v>
      </c>
      <c r="B48" s="17" t="n">
        <v>9841</v>
      </c>
      <c r="C48" s="18">
        <f>(40.0/B48*100)</f>
        <v/>
      </c>
      <c r="D48" s="19" t="n">
        <v>9801</v>
      </c>
      <c r="E48" s="18" t="n">
        <v>513.4030609</v>
      </c>
      <c r="F48" s="20" t="n">
        <v>8.05976186</v>
      </c>
      <c r="G48" s="18" t="n">
        <v>505.74578052</v>
      </c>
      <c r="H48" s="20" t="n">
        <v>16.52080592</v>
      </c>
      <c r="I48" s="18" t="n">
        <v>457.18087502</v>
      </c>
      <c r="J48" s="20" t="n">
        <v>12.0087293</v>
      </c>
      <c r="K48" s="18" t="n">
        <v>491.17919082</v>
      </c>
      <c r="L48" s="20" t="n">
        <v>15.77938683</v>
      </c>
      <c r="M48" s="18" t="s">
        <v>404</v>
      </c>
      <c r="N48" s="20" t="s">
        <v>404</v>
      </c>
      <c r="O48" s="18" t="s">
        <v>404</v>
      </c>
      <c r="P48" s="20" t="s">
        <v>404</v>
      </c>
      <c r="Q48" s="18" t="s">
        <v>404</v>
      </c>
      <c r="R48" s="20" t="s">
        <v>404</v>
      </c>
      <c r="S48" s="18" t="s">
        <v>404</v>
      </c>
      <c r="T48" s="20" t="s">
        <v>404</v>
      </c>
      <c r="U48" s="18" t="n">
        <v>510.12358737</v>
      </c>
      <c r="V48" s="20" t="n">
        <v>6.72096569</v>
      </c>
    </row>
    <row r="49" spans="1:22">
      <c r="A49" s="15" t="s">
        <v>446</v>
      </c>
      <c r="B49" s="17" t="n">
        <v>6349</v>
      </c>
      <c r="C49" s="18">
        <f>(52.0/B49*100)</f>
        <v/>
      </c>
      <c r="D49" s="19" t="n">
        <v>6297</v>
      </c>
      <c r="E49" s="18" t="n">
        <v>451.88987789</v>
      </c>
      <c r="F49" s="20" t="n">
        <v>10.95724301</v>
      </c>
      <c r="G49" s="18" t="n">
        <v>434.73751688</v>
      </c>
      <c r="H49" s="20" t="n">
        <v>6.07577297</v>
      </c>
      <c r="I49" s="18" t="n">
        <v>413.58874769</v>
      </c>
      <c r="J49" s="20" t="n">
        <v>5.25154066</v>
      </c>
      <c r="K49" s="18" t="n">
        <v>405.65624295</v>
      </c>
      <c r="L49" s="20" t="n">
        <v>9.47632634</v>
      </c>
      <c r="M49" s="18" t="s">
        <v>404</v>
      </c>
      <c r="N49" s="20" t="s">
        <v>404</v>
      </c>
      <c r="O49" s="18" t="s">
        <v>404</v>
      </c>
      <c r="P49" s="20" t="s">
        <v>404</v>
      </c>
      <c r="Q49" s="18" t="s">
        <v>404</v>
      </c>
      <c r="R49" s="20" t="s">
        <v>404</v>
      </c>
      <c r="S49" s="18" t="s">
        <v>404</v>
      </c>
      <c r="T49" s="20" t="s">
        <v>404</v>
      </c>
      <c r="U49" s="18" t="n">
        <v>458.88747714</v>
      </c>
      <c r="V49" s="20" t="n">
        <v>10.46907888</v>
      </c>
    </row>
    <row r="50" spans="1:22">
      <c r="A50" s="15" t="s">
        <v>447</v>
      </c>
      <c r="B50" s="17" t="n">
        <v>11795</v>
      </c>
      <c r="C50" s="18">
        <f>(1031.0/B50*100)</f>
        <v/>
      </c>
      <c r="D50" s="19" t="n">
        <v>10764</v>
      </c>
      <c r="E50" s="18" t="n">
        <v>462.95274764</v>
      </c>
      <c r="F50" s="20" t="n">
        <v>7.06308846</v>
      </c>
      <c r="G50" s="18" t="n">
        <v>424.14487442</v>
      </c>
      <c r="H50" s="20" t="n">
        <v>4.8536981</v>
      </c>
      <c r="I50" s="18" t="n">
        <v>414.35751996</v>
      </c>
      <c r="J50" s="20" t="n">
        <v>7.3106786</v>
      </c>
      <c r="K50" s="18" t="n">
        <v>397.52288495</v>
      </c>
      <c r="L50" s="20" t="n">
        <v>14.0674252</v>
      </c>
      <c r="M50" s="18" t="s">
        <v>404</v>
      </c>
      <c r="N50" s="20" t="s">
        <v>404</v>
      </c>
      <c r="O50" s="18" t="s">
        <v>404</v>
      </c>
      <c r="P50" s="20" t="s">
        <v>404</v>
      </c>
      <c r="Q50" s="18" t="s">
        <v>404</v>
      </c>
      <c r="R50" s="20" t="s">
        <v>404</v>
      </c>
      <c r="S50" s="18" t="s">
        <v>404</v>
      </c>
      <c r="T50" s="20" t="s">
        <v>404</v>
      </c>
      <c r="U50" s="18" t="n">
        <v>407.84997167</v>
      </c>
      <c r="V50" s="20" t="n">
        <v>14.06226086</v>
      </c>
    </row>
    <row r="51" spans="1:22">
      <c r="A51" s="15" t="s">
        <v>448</v>
      </c>
      <c r="B51" s="17" t="n">
        <v>6866</v>
      </c>
      <c r="C51" s="18">
        <f>(0.0/B51*100)</f>
        <v/>
      </c>
      <c r="D51" s="19" t="n">
        <v>6866</v>
      </c>
      <c r="E51" s="18" t="n">
        <v>412.96812105</v>
      </c>
      <c r="F51" s="20" t="n">
        <v>10.59270619</v>
      </c>
      <c r="G51" s="18" t="n">
        <v>431.218172</v>
      </c>
      <c r="H51" s="20" t="n">
        <v>7.62906626</v>
      </c>
      <c r="I51" s="18" t="n">
        <v>430.9630337</v>
      </c>
      <c r="J51" s="20" t="n">
        <v>4.13412086</v>
      </c>
      <c r="K51" s="18" t="n">
        <v>418.87909599</v>
      </c>
      <c r="L51" s="20" t="n">
        <v>4.9516239</v>
      </c>
      <c r="M51" s="18" t="s">
        <v>404</v>
      </c>
      <c r="N51" s="20" t="s">
        <v>404</v>
      </c>
      <c r="O51" s="18" t="s">
        <v>404</v>
      </c>
      <c r="P51" s="20" t="s">
        <v>404</v>
      </c>
      <c r="Q51" s="18" t="s">
        <v>404</v>
      </c>
      <c r="R51" s="20" t="s">
        <v>404</v>
      </c>
      <c r="S51" s="18" t="s">
        <v>404</v>
      </c>
      <c r="T51" s="20" t="s">
        <v>404</v>
      </c>
      <c r="U51" s="18" t="n">
        <v>439.81488691</v>
      </c>
      <c r="V51" s="20" t="n">
        <v>28.92156829</v>
      </c>
    </row>
    <row r="52" spans="1:22">
      <c r="A52" s="15" t="s">
        <v>449</v>
      </c>
      <c r="B52" s="17" t="n">
        <v>5809</v>
      </c>
      <c r="C52" s="18">
        <f>(0.0/B52*100)</f>
        <v/>
      </c>
      <c r="D52" s="19" t="n">
        <v>5809</v>
      </c>
      <c r="E52" s="18" t="n">
        <v>541.97324346</v>
      </c>
      <c r="F52" s="20" t="n">
        <v>19.66986748</v>
      </c>
      <c r="G52" s="18" t="n">
        <v>518.56717409</v>
      </c>
      <c r="H52" s="20" t="n">
        <v>9.24422232</v>
      </c>
      <c r="I52" s="18" t="n">
        <v>482.53761338</v>
      </c>
      <c r="J52" s="20" t="n">
        <v>5.68461639</v>
      </c>
      <c r="K52" s="18" t="n">
        <v>461.90883497</v>
      </c>
      <c r="L52" s="20" t="n">
        <v>8.026562739999999</v>
      </c>
      <c r="M52" s="18" t="s">
        <v>404</v>
      </c>
      <c r="N52" s="20" t="s">
        <v>404</v>
      </c>
      <c r="O52" s="18" t="s">
        <v>404</v>
      </c>
      <c r="P52" s="20" t="s">
        <v>404</v>
      </c>
      <c r="Q52" s="18" t="s">
        <v>404</v>
      </c>
      <c r="R52" s="20" t="s">
        <v>404</v>
      </c>
      <c r="S52" s="18" t="s">
        <v>404</v>
      </c>
      <c r="T52" s="20" t="s">
        <v>404</v>
      </c>
      <c r="U52" s="18" t="n">
        <v>457.75682872</v>
      </c>
      <c r="V52" s="20" t="n">
        <v>16.24577339</v>
      </c>
    </row>
    <row r="53" spans="1:22">
      <c r="A53" s="15" t="s">
        <v>450</v>
      </c>
      <c r="B53" s="17" t="n">
        <v>5571</v>
      </c>
      <c r="C53" s="18">
        <f>(0.0/B53*100)</f>
        <v/>
      </c>
      <c r="D53" s="19" t="n">
        <v>5571</v>
      </c>
      <c r="E53" s="18" t="n">
        <v>454.59709686</v>
      </c>
      <c r="F53" s="20" t="n">
        <v>5.42884457</v>
      </c>
      <c r="G53" s="18" t="n">
        <v>444.96054694</v>
      </c>
      <c r="H53" s="20" t="n">
        <v>2.17398091</v>
      </c>
      <c r="I53" s="18" t="n">
        <v>432.46353337</v>
      </c>
      <c r="J53" s="20" t="n">
        <v>3.13318243</v>
      </c>
      <c r="K53" s="18" t="n">
        <v>363.99944735</v>
      </c>
      <c r="L53" s="20" t="n">
        <v>23.41722605</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382.82868114</v>
      </c>
      <c r="F54" s="20" t="n">
        <v>19.97511828</v>
      </c>
      <c r="G54" s="18" t="n">
        <v>357.21994832</v>
      </c>
      <c r="H54" s="20" t="n">
        <v>4.52885134</v>
      </c>
      <c r="I54" s="18" t="n">
        <v>350.96546341</v>
      </c>
      <c r="J54" s="20" t="n">
        <v>8.69049925</v>
      </c>
      <c r="K54" s="18" t="n">
        <v>313.23911215</v>
      </c>
      <c r="L54" s="20" t="n">
        <v>18.28682357</v>
      </c>
      <c r="M54" s="18" t="s">
        <v>404</v>
      </c>
      <c r="N54" s="20" t="s">
        <v>404</v>
      </c>
      <c r="O54" s="18" t="s">
        <v>404</v>
      </c>
      <c r="P54" s="20" t="s">
        <v>404</v>
      </c>
      <c r="Q54" s="18" t="s">
        <v>404</v>
      </c>
      <c r="R54" s="20" t="s">
        <v>404</v>
      </c>
      <c r="S54" s="18" t="s">
        <v>404</v>
      </c>
      <c r="T54" s="20" t="s">
        <v>404</v>
      </c>
      <c r="U54" s="18" t="n">
        <v>345.91583531</v>
      </c>
      <c r="V54" s="20" t="n">
        <v>15.90099001</v>
      </c>
    </row>
    <row r="55" spans="1:22">
      <c r="A55" s="15" t="s">
        <v>452</v>
      </c>
      <c r="B55" s="17" t="n">
        <v>5316</v>
      </c>
      <c r="C55" s="18">
        <f>(43.0/B55*100)</f>
        <v/>
      </c>
      <c r="D55" s="19" t="n">
        <v>5273</v>
      </c>
      <c r="E55" s="18" t="n">
        <v>411.50569903</v>
      </c>
      <c r="F55" s="20" t="n">
        <v>7.1467436</v>
      </c>
      <c r="G55" s="18" t="n">
        <v>400.92933731</v>
      </c>
      <c r="H55" s="20" t="n">
        <v>4.81537929</v>
      </c>
      <c r="I55" s="18" t="n">
        <v>396.7765809</v>
      </c>
      <c r="J55" s="20" t="n">
        <v>9.075654439999999</v>
      </c>
      <c r="K55" s="18" t="n">
        <v>391.18589565</v>
      </c>
      <c r="L55" s="20" t="n">
        <v>18.9953163</v>
      </c>
      <c r="M55" s="18" t="s">
        <v>404</v>
      </c>
      <c r="N55" s="20" t="s">
        <v>404</v>
      </c>
      <c r="O55" s="18" t="s">
        <v>404</v>
      </c>
      <c r="P55" s="20" t="s">
        <v>404</v>
      </c>
      <c r="Q55" s="18" t="s">
        <v>404</v>
      </c>
      <c r="R55" s="20" t="s">
        <v>404</v>
      </c>
      <c r="S55" s="18" t="n">
        <v>387.53097338</v>
      </c>
      <c r="T55" s="20" t="n">
        <v>17.14559303</v>
      </c>
      <c r="U55" s="18" t="n">
        <v>341.47528131</v>
      </c>
      <c r="V55" s="20" t="n">
        <v>37.07373933</v>
      </c>
    </row>
    <row r="56" spans="1:22">
      <c r="A56" s="15" t="s">
        <v>453</v>
      </c>
      <c r="B56" s="17" t="n">
        <v>5359</v>
      </c>
      <c r="C56" s="18">
        <f>(0.0/B56*100)</f>
        <v/>
      </c>
      <c r="D56" s="19" t="n">
        <v>5359</v>
      </c>
      <c r="E56" s="18" t="n">
        <v>539.4439020999999</v>
      </c>
      <c r="F56" s="20" t="n">
        <v>5.61307128</v>
      </c>
      <c r="G56" s="18" t="n">
        <v>518.95699626</v>
      </c>
      <c r="H56" s="20" t="n">
        <v>5.36462548</v>
      </c>
      <c r="I56" s="18" t="n">
        <v>494.2237112</v>
      </c>
      <c r="J56" s="20" t="n">
        <v>18.58412788</v>
      </c>
      <c r="K56" s="18" t="s">
        <v>404</v>
      </c>
      <c r="L56" s="20" t="s">
        <v>404</v>
      </c>
      <c r="M56" s="18" t="s">
        <v>404</v>
      </c>
      <c r="N56" s="20" t="s">
        <v>404</v>
      </c>
      <c r="O56" s="18" t="s">
        <v>404</v>
      </c>
      <c r="P56" s="20" t="s">
        <v>404</v>
      </c>
      <c r="Q56" s="18" t="s">
        <v>404</v>
      </c>
      <c r="R56" s="20" t="s">
        <v>404</v>
      </c>
      <c r="S56" s="18" t="s">
        <v>404</v>
      </c>
      <c r="T56" s="20" t="s">
        <v>404</v>
      </c>
      <c r="U56" s="18" t="n">
        <v>512.39298307</v>
      </c>
      <c r="V56" s="20" t="n">
        <v>15.29656991</v>
      </c>
    </row>
    <row r="57" spans="1:22">
      <c r="A57" s="15" t="s">
        <v>454</v>
      </c>
      <c r="B57" s="17" t="n">
        <v>6513</v>
      </c>
      <c r="C57" s="18">
        <f>(0.0/B57*100)</f>
        <v/>
      </c>
      <c r="D57" s="19" t="n">
        <v>6513</v>
      </c>
      <c r="E57" s="18" t="n">
        <v>399.49404454</v>
      </c>
      <c r="F57" s="20" t="n">
        <v>4.5565197</v>
      </c>
      <c r="G57" s="18" t="n">
        <v>394.46925025</v>
      </c>
      <c r="H57" s="20" t="n">
        <v>5.28746699</v>
      </c>
      <c r="I57" s="18" t="n">
        <v>401.6861189</v>
      </c>
      <c r="J57" s="20" t="n">
        <v>7.56290173</v>
      </c>
      <c r="K57" s="18" t="n">
        <v>319.78725</v>
      </c>
      <c r="L57" s="20" t="n">
        <v>10.62413836</v>
      </c>
      <c r="M57" s="18" t="s">
        <v>404</v>
      </c>
      <c r="N57" s="20" t="s">
        <v>404</v>
      </c>
      <c r="O57" s="18" t="s">
        <v>404</v>
      </c>
      <c r="P57" s="20" t="s">
        <v>404</v>
      </c>
      <c r="Q57" s="18" t="s">
        <v>404</v>
      </c>
      <c r="R57" s="20" t="s">
        <v>404</v>
      </c>
      <c r="S57" s="18" t="s">
        <v>404</v>
      </c>
      <c r="T57" s="20" t="s">
        <v>404</v>
      </c>
      <c r="U57" s="18" t="n">
        <v>435.14668823</v>
      </c>
      <c r="V57" s="20" t="n">
        <v>12.32925072</v>
      </c>
    </row>
    <row r="58" spans="1:22">
      <c r="A58" s="15" t="s">
        <v>455</v>
      </c>
      <c r="B58" s="17" t="n">
        <v>7267</v>
      </c>
      <c r="C58" s="18">
        <f>(0.0/B58*100)</f>
        <v/>
      </c>
      <c r="D58" s="19" t="n">
        <v>7267</v>
      </c>
      <c r="E58" s="18" t="n">
        <v>433.88510355</v>
      </c>
      <c r="F58" s="20" t="n">
        <v>4.76086886</v>
      </c>
      <c r="G58" s="18" t="n">
        <v>404.59981295</v>
      </c>
      <c r="H58" s="20" t="n">
        <v>5.810257</v>
      </c>
      <c r="I58" s="18" t="n">
        <v>390.47849897</v>
      </c>
      <c r="J58" s="20" t="n">
        <v>9.62517229</v>
      </c>
      <c r="K58" s="18" t="n">
        <v>397.79897492</v>
      </c>
      <c r="L58" s="20" t="n">
        <v>13.65202102</v>
      </c>
      <c r="M58" s="18" t="s">
        <v>404</v>
      </c>
      <c r="N58" s="20" t="s">
        <v>404</v>
      </c>
      <c r="O58" s="18" t="s">
        <v>404</v>
      </c>
      <c r="P58" s="20" t="s">
        <v>404</v>
      </c>
      <c r="Q58" s="18" t="s">
        <v>404</v>
      </c>
      <c r="R58" s="20" t="s">
        <v>404</v>
      </c>
      <c r="S58" s="18" t="n">
        <v>308.07561765</v>
      </c>
      <c r="T58" s="20" t="n">
        <v>8.846315219999999</v>
      </c>
      <c r="U58" s="18" t="s">
        <v>404</v>
      </c>
      <c r="V58" s="20" t="s">
        <v>404</v>
      </c>
    </row>
    <row r="59" spans="1:22">
      <c r="A59" s="15" t="s">
        <v>456</v>
      </c>
      <c r="B59" s="17" t="n">
        <v>4826</v>
      </c>
      <c r="C59" s="18">
        <f>(0.0/B59*100)</f>
        <v/>
      </c>
      <c r="D59" s="19" t="n">
        <v>4826</v>
      </c>
      <c r="E59" s="18" t="n">
        <v>362.30529109</v>
      </c>
      <c r="F59" s="20" t="n">
        <v>6.4046163</v>
      </c>
      <c r="G59" s="18" t="n">
        <v>349.85312094</v>
      </c>
      <c r="H59" s="20" t="n">
        <v>2.13216645</v>
      </c>
      <c r="I59" s="18" t="n">
        <v>337.05028608</v>
      </c>
      <c r="J59" s="20" t="n">
        <v>3.02533669</v>
      </c>
      <c r="K59" s="18" t="n">
        <v>326.29213399</v>
      </c>
      <c r="L59" s="20" t="n">
        <v>5.63445885</v>
      </c>
      <c r="M59" s="18" t="s">
        <v>404</v>
      </c>
      <c r="N59" s="20" t="s">
        <v>404</v>
      </c>
      <c r="O59" s="18" t="s">
        <v>404</v>
      </c>
      <c r="P59" s="20" t="s">
        <v>404</v>
      </c>
      <c r="Q59" s="18" t="s">
        <v>404</v>
      </c>
      <c r="R59" s="20" t="s">
        <v>404</v>
      </c>
      <c r="S59" s="18" t="s">
        <v>404</v>
      </c>
      <c r="T59" s="20" t="s">
        <v>404</v>
      </c>
      <c r="U59" s="18" t="n">
        <v>283.92085896</v>
      </c>
      <c r="V59" s="20" t="n">
        <v>14.00814434</v>
      </c>
    </row>
    <row r="60" spans="1:22">
      <c r="A60" s="15" t="s">
        <v>457</v>
      </c>
      <c r="B60" s="17" t="n">
        <v>4546</v>
      </c>
      <c r="C60" s="18">
        <f>(0.0/B60*100)</f>
        <v/>
      </c>
      <c r="D60" s="19" t="n">
        <v>4546</v>
      </c>
      <c r="E60" s="18" t="n">
        <v>359.32346347</v>
      </c>
      <c r="F60" s="20" t="n">
        <v>7.39809812</v>
      </c>
      <c r="G60" s="18" t="n">
        <v>337.58181691</v>
      </c>
      <c r="H60" s="20" t="n">
        <v>8.580523639999999</v>
      </c>
      <c r="I60" s="18" t="n">
        <v>313.49204597</v>
      </c>
      <c r="J60" s="20" t="n">
        <v>17.24150845</v>
      </c>
      <c r="K60" s="18" t="n">
        <v>323.66232764</v>
      </c>
      <c r="L60" s="20" t="n">
        <v>29.44861704</v>
      </c>
      <c r="M60" s="18" t="s">
        <v>404</v>
      </c>
      <c r="N60" s="20" t="s">
        <v>404</v>
      </c>
      <c r="O60" s="18" t="s">
        <v>404</v>
      </c>
      <c r="P60" s="20" t="s">
        <v>404</v>
      </c>
      <c r="Q60" s="18" t="s">
        <v>404</v>
      </c>
      <c r="R60" s="20" t="s">
        <v>404</v>
      </c>
      <c r="S60" s="18" t="s">
        <v>404</v>
      </c>
      <c r="T60" s="20" t="s">
        <v>404</v>
      </c>
      <c r="U60" s="18" t="n">
        <v>352.62876604</v>
      </c>
      <c r="V60" s="20" t="n">
        <v>31.85494122</v>
      </c>
    </row>
    <row r="61" spans="1:22">
      <c r="A61" s="15" t="s">
        <v>458</v>
      </c>
      <c r="B61" s="17" t="n">
        <v>6525</v>
      </c>
      <c r="C61" s="18">
        <f>(0.0/B61*100)</f>
        <v/>
      </c>
      <c r="D61" s="19" t="n">
        <v>6525</v>
      </c>
      <c r="E61" s="18" t="n">
        <v>494.7560121</v>
      </c>
      <c r="F61" s="20" t="n">
        <v>12.19595112</v>
      </c>
      <c r="G61" s="18" t="n">
        <v>471.66516179</v>
      </c>
      <c r="H61" s="20" t="n">
        <v>3.06528059</v>
      </c>
      <c r="I61" s="18" t="n">
        <v>454.99375301</v>
      </c>
      <c r="J61" s="20" t="n">
        <v>8.52741657</v>
      </c>
      <c r="K61" s="18" t="n">
        <v>455.7920729</v>
      </c>
      <c r="L61" s="20" t="n">
        <v>23.27409669</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520.80952396</v>
      </c>
      <c r="F62" s="20" t="n">
        <v>1.68099282</v>
      </c>
      <c r="G62" s="18" t="n">
        <v>502.04354702</v>
      </c>
      <c r="H62" s="20" t="n">
        <v>2.6038363</v>
      </c>
      <c r="I62" s="18" t="n">
        <v>482.7064976</v>
      </c>
      <c r="J62" s="20" t="n">
        <v>3.40385317</v>
      </c>
      <c r="K62" s="18" t="n">
        <v>483.27939782</v>
      </c>
      <c r="L62" s="20" t="n">
        <v>5.09189504</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355.00503559</v>
      </c>
      <c r="F63" s="20" t="n">
        <v>4.33290774</v>
      </c>
      <c r="G63" s="18" t="n">
        <v>349.54903554</v>
      </c>
      <c r="H63" s="20" t="n">
        <v>1.84173822</v>
      </c>
      <c r="I63" s="18" t="n">
        <v>344.03507275</v>
      </c>
      <c r="J63" s="20" t="n">
        <v>3.84828864</v>
      </c>
      <c r="K63" s="18" t="n">
        <v>346.47095249</v>
      </c>
      <c r="L63" s="20" t="n">
        <v>10.81028495</v>
      </c>
      <c r="M63" s="18" t="s">
        <v>404</v>
      </c>
      <c r="N63" s="20" t="s">
        <v>404</v>
      </c>
      <c r="O63" s="18" t="s">
        <v>404</v>
      </c>
      <c r="P63" s="20" t="s">
        <v>404</v>
      </c>
      <c r="Q63" s="18" t="s">
        <v>404</v>
      </c>
      <c r="R63" s="20" t="s">
        <v>404</v>
      </c>
      <c r="S63" s="18" t="s">
        <v>404</v>
      </c>
      <c r="T63" s="20" t="s">
        <v>404</v>
      </c>
      <c r="U63" s="18" t="n">
        <v>370.54584269</v>
      </c>
      <c r="V63" s="20" t="n">
        <v>4.52957093</v>
      </c>
    </row>
    <row r="64" spans="1:22">
      <c r="A64" s="15" t="s">
        <v>461</v>
      </c>
      <c r="B64" s="17" t="n">
        <v>3634</v>
      </c>
      <c r="C64" s="18">
        <f>(27.0/B64*100)</f>
        <v/>
      </c>
      <c r="D64" s="19" t="n">
        <v>3607</v>
      </c>
      <c r="E64" s="18" t="n">
        <v>474.66093284</v>
      </c>
      <c r="F64" s="20" t="n">
        <v>2.20112248</v>
      </c>
      <c r="G64" s="18" t="n">
        <v>420.44608728</v>
      </c>
      <c r="H64" s="20" t="n">
        <v>3.35532365</v>
      </c>
      <c r="I64" s="18" t="n">
        <v>396.85087985</v>
      </c>
      <c r="J64" s="20" t="n">
        <v>5.03924729</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414.82746682</v>
      </c>
      <c r="F65" s="20" t="n">
        <v>11.8257409</v>
      </c>
      <c r="G65" s="18" t="n">
        <v>416.86518923</v>
      </c>
      <c r="H65" s="20" t="n">
        <v>4.17900991</v>
      </c>
      <c r="I65" s="18" t="n">
        <v>412.95894481</v>
      </c>
      <c r="J65" s="20" t="n">
        <v>5.9136842</v>
      </c>
      <c r="K65" s="18" t="n">
        <v>424.47350223</v>
      </c>
      <c r="L65" s="20" t="n">
        <v>8.838689840000001</v>
      </c>
      <c r="M65" s="18" t="s">
        <v>404</v>
      </c>
      <c r="N65" s="20" t="s">
        <v>404</v>
      </c>
      <c r="O65" s="18" t="s">
        <v>404</v>
      </c>
      <c r="P65" s="20" t="s">
        <v>404</v>
      </c>
      <c r="Q65" s="18" t="s">
        <v>404</v>
      </c>
      <c r="R65" s="20" t="s">
        <v>404</v>
      </c>
      <c r="S65" s="18" t="s">
        <v>404</v>
      </c>
      <c r="T65" s="20" t="s">
        <v>404</v>
      </c>
      <c r="U65" s="18" t="n">
        <v>391.67060821</v>
      </c>
      <c r="V65" s="20" t="n">
        <v>19.58772938</v>
      </c>
    </row>
    <row r="66" spans="1:22">
      <c r="A66" s="15" t="s">
        <v>463</v>
      </c>
      <c r="B66" s="17" t="n">
        <v>5665</v>
      </c>
      <c r="C66" s="18">
        <f>(0.0/B66*100)</f>
        <v/>
      </c>
      <c r="D66" s="19" t="n">
        <v>5665</v>
      </c>
      <c r="E66" s="18" t="n">
        <v>398.09905248</v>
      </c>
      <c r="F66" s="20" t="n">
        <v>8.82595057</v>
      </c>
      <c r="G66" s="18" t="n">
        <v>451.65070825</v>
      </c>
      <c r="H66" s="20" t="n">
        <v>2.38806445</v>
      </c>
      <c r="I66" s="18" t="n">
        <v>409.85073482</v>
      </c>
      <c r="J66" s="20" t="n">
        <v>1.90218257</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428.0162629</v>
      </c>
      <c r="F67" s="20" t="n">
        <v>7.85908768</v>
      </c>
      <c r="G67" s="18" t="n">
        <v>391.25565235</v>
      </c>
      <c r="H67" s="20" t="n">
        <v>4.02746377</v>
      </c>
      <c r="I67" s="18" t="n">
        <v>379.11260356</v>
      </c>
      <c r="J67" s="20" t="n">
        <v>7.54834532</v>
      </c>
      <c r="K67" s="18" t="n">
        <v>388.26870278</v>
      </c>
      <c r="L67" s="20" t="n">
        <v>11.70254404</v>
      </c>
      <c r="M67" s="18" t="s">
        <v>404</v>
      </c>
      <c r="N67" s="20" t="s">
        <v>404</v>
      </c>
      <c r="O67" s="18" t="s">
        <v>404</v>
      </c>
      <c r="P67" s="20" t="s">
        <v>404</v>
      </c>
      <c r="Q67" s="18" t="s">
        <v>404</v>
      </c>
      <c r="R67" s="20" t="s">
        <v>404</v>
      </c>
      <c r="S67" s="18" t="s">
        <v>404</v>
      </c>
      <c r="T67" s="20" t="s">
        <v>404</v>
      </c>
      <c r="U67" s="18" t="n">
        <v>364.68008162</v>
      </c>
      <c r="V67" s="20" t="n">
        <v>17.05373091</v>
      </c>
    </row>
    <row r="68" spans="1:22">
      <c r="A68" s="15" t="s">
        <v>465</v>
      </c>
      <c r="B68" s="17" t="n">
        <v>12083</v>
      </c>
      <c r="C68" s="18">
        <f>(0.0/B68*100)</f>
        <v/>
      </c>
      <c r="D68" s="19" t="n">
        <v>12083</v>
      </c>
      <c r="E68" s="18" t="n">
        <v>438.8464885</v>
      </c>
      <c r="F68" s="20" t="n">
        <v>1.88353097</v>
      </c>
      <c r="G68" s="18" t="n">
        <v>388.17410997</v>
      </c>
      <c r="H68" s="20" t="n">
        <v>1.36457884</v>
      </c>
      <c r="I68" s="18" t="n">
        <v>387.75905237</v>
      </c>
      <c r="J68" s="20" t="n">
        <v>2.69444562</v>
      </c>
      <c r="K68" s="18" t="n">
        <v>390.48666506</v>
      </c>
      <c r="L68" s="20" t="n">
        <v>11.66879389</v>
      </c>
      <c r="M68" s="18" t="s">
        <v>404</v>
      </c>
      <c r="N68" s="20" t="s">
        <v>404</v>
      </c>
      <c r="O68" s="18" t="s">
        <v>404</v>
      </c>
      <c r="P68" s="20" t="s">
        <v>404</v>
      </c>
      <c r="Q68" s="18" t="s">
        <v>404</v>
      </c>
      <c r="R68" s="20" t="s">
        <v>404</v>
      </c>
      <c r="S68" s="18" t="s">
        <v>404</v>
      </c>
      <c r="T68" s="20" t="s">
        <v>404</v>
      </c>
      <c r="U68" s="18" t="n">
        <v>441.74835435</v>
      </c>
      <c r="V68" s="20" t="n">
        <v>8.217979980000001</v>
      </c>
    </row>
    <row r="69" spans="1:22">
      <c r="A69" s="15" t="s">
        <v>466</v>
      </c>
      <c r="B69" s="17" t="n">
        <v>4876</v>
      </c>
      <c r="C69" s="18">
        <f>(0.0/B69*100)</f>
        <v/>
      </c>
      <c r="D69" s="19" t="n">
        <v>4876</v>
      </c>
      <c r="E69" s="18" t="n">
        <v>454.14556548</v>
      </c>
      <c r="F69" s="20" t="n">
        <v>27.5407483</v>
      </c>
      <c r="G69" s="18" t="n">
        <v>455.01119781</v>
      </c>
      <c r="H69" s="20" t="n">
        <v>6.02691737</v>
      </c>
      <c r="I69" s="18" t="n">
        <v>409.05864026</v>
      </c>
      <c r="J69" s="20" t="n">
        <v>6.35053546</v>
      </c>
      <c r="K69" s="18" t="n">
        <v>387.09140064</v>
      </c>
      <c r="L69" s="20" t="n">
        <v>15.54420693</v>
      </c>
      <c r="M69" s="18" t="s">
        <v>404</v>
      </c>
      <c r="N69" s="20" t="s">
        <v>404</v>
      </c>
      <c r="O69" s="18" t="s">
        <v>404</v>
      </c>
      <c r="P69" s="20" t="s">
        <v>404</v>
      </c>
      <c r="Q69" s="18" t="s">
        <v>404</v>
      </c>
      <c r="R69" s="20" t="s">
        <v>404</v>
      </c>
      <c r="S69" s="18" t="s">
        <v>404</v>
      </c>
      <c r="T69" s="20" t="s">
        <v>404</v>
      </c>
      <c r="U69" s="18" t="n">
        <v>431.4000067</v>
      </c>
      <c r="V69" s="20" t="n">
        <v>13.62510501</v>
      </c>
    </row>
    <row r="70" spans="1:22">
      <c r="A70" s="15" t="s">
        <v>467</v>
      </c>
      <c r="B70" s="17" t="n">
        <v>6036</v>
      </c>
      <c r="C70" s="18">
        <f>(0.0/B70*100)</f>
        <v/>
      </c>
      <c r="D70" s="19" t="n">
        <v>6036</v>
      </c>
      <c r="E70" s="18" t="n">
        <v>499.55539464</v>
      </c>
      <c r="F70" s="20" t="n">
        <v>8.18945684</v>
      </c>
      <c r="G70" s="18" t="n">
        <v>495.00091171</v>
      </c>
      <c r="H70" s="20" t="n">
        <v>7.31663346</v>
      </c>
      <c r="I70" s="18" t="n">
        <v>499.87156973</v>
      </c>
      <c r="J70" s="20" t="n">
        <v>4.67083167</v>
      </c>
      <c r="K70" s="18" t="n">
        <v>482.16563676</v>
      </c>
      <c r="L70" s="20" t="n">
        <v>6.64856555</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567.85611664</v>
      </c>
      <c r="F71" s="20" t="n">
        <v>2.95499576</v>
      </c>
      <c r="G71" s="18" t="n">
        <v>522.58290408</v>
      </c>
      <c r="H71" s="20" t="n">
        <v>1.89816994</v>
      </c>
      <c r="I71" s="18" t="n">
        <v>504.72176135</v>
      </c>
      <c r="J71" s="20" t="n">
        <v>5.77645955</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515.90009974</v>
      </c>
      <c r="F72" s="20" t="n">
        <v>5.24886552</v>
      </c>
      <c r="G72" s="18" t="n">
        <v>486.72964538</v>
      </c>
      <c r="H72" s="20" t="n">
        <v>4.87723653</v>
      </c>
      <c r="I72" s="18" t="n">
        <v>485.56562492</v>
      </c>
      <c r="J72" s="20" t="n">
        <v>8.004343840000001</v>
      </c>
      <c r="K72" s="18" t="n">
        <v>487.08316834</v>
      </c>
      <c r="L72" s="20" t="n">
        <v>17.91385296</v>
      </c>
      <c r="M72" s="18" t="s">
        <v>404</v>
      </c>
      <c r="N72" s="20" t="s">
        <v>404</v>
      </c>
      <c r="O72" s="18" t="s">
        <v>404</v>
      </c>
      <c r="P72" s="20" t="s">
        <v>404</v>
      </c>
      <c r="Q72" s="18" t="s">
        <v>404</v>
      </c>
      <c r="R72" s="20" t="s">
        <v>404</v>
      </c>
      <c r="S72" s="18" t="s">
        <v>404</v>
      </c>
      <c r="T72" s="20" t="s">
        <v>404</v>
      </c>
      <c r="U72" s="18" t="n">
        <v>460.77715945</v>
      </c>
      <c r="V72" s="20" t="n">
        <v>19.62060185</v>
      </c>
    </row>
    <row r="73" spans="1:22">
      <c r="A73" s="15" t="s">
        <v>470</v>
      </c>
      <c r="B73" s="17" t="n">
        <v>8249</v>
      </c>
      <c r="C73" s="18">
        <f>(0.0/B73*100)</f>
        <v/>
      </c>
      <c r="D73" s="19" t="n">
        <v>8249</v>
      </c>
      <c r="E73" s="18" t="n">
        <v>416.34338203</v>
      </c>
      <c r="F73" s="20" t="n">
        <v>9.962924810000001</v>
      </c>
      <c r="G73" s="18" t="n">
        <v>416.65520191</v>
      </c>
      <c r="H73" s="20" t="n">
        <v>4.36851523</v>
      </c>
      <c r="I73" s="18" t="n">
        <v>390.40144956</v>
      </c>
      <c r="J73" s="20" t="n">
        <v>6.16607096</v>
      </c>
      <c r="K73" s="18" t="n">
        <v>368.40163473</v>
      </c>
      <c r="L73" s="20" t="n">
        <v>14.17518655</v>
      </c>
      <c r="M73" s="18" t="s">
        <v>404</v>
      </c>
      <c r="N73" s="20" t="s">
        <v>404</v>
      </c>
      <c r="O73" s="18" t="s">
        <v>404</v>
      </c>
      <c r="P73" s="20" t="s">
        <v>404</v>
      </c>
      <c r="Q73" s="18" t="s">
        <v>404</v>
      </c>
      <c r="R73" s="20" t="s">
        <v>404</v>
      </c>
      <c r="S73" s="18" t="s">
        <v>404</v>
      </c>
      <c r="T73" s="20" t="s">
        <v>404</v>
      </c>
      <c r="U73" s="18" t="n">
        <v>419.50538345</v>
      </c>
      <c r="V73" s="20" t="n">
        <v>13.82762656</v>
      </c>
    </row>
    <row r="74" spans="1:22">
      <c r="A74" s="15" t="s">
        <v>471</v>
      </c>
      <c r="B74" s="17" t="n">
        <v>4692</v>
      </c>
      <c r="C74" s="18">
        <f>(484.0/B74*100)</f>
        <v/>
      </c>
      <c r="D74" s="19" t="n">
        <v>4208</v>
      </c>
      <c r="E74" s="18" t="n">
        <v>479.25230904</v>
      </c>
      <c r="F74" s="20" t="n">
        <v>4.54650982</v>
      </c>
      <c r="G74" s="18" t="n">
        <v>465.7269138</v>
      </c>
      <c r="H74" s="20" t="n">
        <v>2.32945523</v>
      </c>
      <c r="I74" s="18" t="n">
        <v>394.8603453</v>
      </c>
      <c r="J74" s="20" t="n">
        <v>2.57784828</v>
      </c>
      <c r="K74" s="18" t="n">
        <v>357.72492929</v>
      </c>
      <c r="L74" s="20" t="n">
        <v>4.81059255</v>
      </c>
      <c r="M74" s="18" t="s">
        <v>404</v>
      </c>
      <c r="N74" s="20" t="s">
        <v>404</v>
      </c>
      <c r="O74" s="18" t="s">
        <v>404</v>
      </c>
      <c r="P74" s="20" t="s">
        <v>404</v>
      </c>
      <c r="Q74" s="18" t="s">
        <v>404</v>
      </c>
      <c r="R74" s="20" t="s">
        <v>404</v>
      </c>
      <c r="S74" s="18" t="s">
        <v>404</v>
      </c>
      <c r="T74" s="20" t="s">
        <v>404</v>
      </c>
      <c r="U74" s="18" t="n">
        <v>489.32030351</v>
      </c>
      <c r="V74" s="20" t="n">
        <v>12.59077259</v>
      </c>
    </row>
    <row r="75" spans="1:22">
      <c r="A75" s="15" t="s">
        <v>472</v>
      </c>
      <c r="B75" s="17" t="n">
        <v>5375</v>
      </c>
      <c r="C75" s="18">
        <f>(483.0/B75*100)</f>
        <v/>
      </c>
      <c r="D75" s="19" t="n">
        <v>4892</v>
      </c>
      <c r="E75" s="18" t="n">
        <v>360.09469948</v>
      </c>
      <c r="F75" s="20" t="n">
        <v>15.50696107</v>
      </c>
      <c r="G75" s="18" t="n">
        <v>356.12243786</v>
      </c>
      <c r="H75" s="20" t="n">
        <v>6.89513378</v>
      </c>
      <c r="I75" s="18" t="n">
        <v>366.3374562</v>
      </c>
      <c r="J75" s="20" t="n">
        <v>6.78823517</v>
      </c>
      <c r="K75" s="18" t="n">
        <v>365.49088765</v>
      </c>
      <c r="L75" s="20" t="n">
        <v>12.24803538</v>
      </c>
      <c r="M75" s="18" t="s">
        <v>404</v>
      </c>
      <c r="N75" s="20" t="s">
        <v>404</v>
      </c>
      <c r="O75" s="18" t="s">
        <v>404</v>
      </c>
      <c r="P75" s="20" t="s">
        <v>404</v>
      </c>
      <c r="Q75" s="18" t="s">
        <v>404</v>
      </c>
      <c r="R75" s="20" t="s">
        <v>404</v>
      </c>
      <c r="S75" s="18" t="s">
        <v>404</v>
      </c>
      <c r="T75" s="20" t="s">
        <v>404</v>
      </c>
      <c r="U75" s="18" t="n">
        <v>360.9236518</v>
      </c>
      <c r="V75" s="20" t="n">
        <v>16.19140848</v>
      </c>
    </row>
    <row r="76" spans="1:22">
      <c r="A76" s="15" t="s">
        <v>473</v>
      </c>
      <c r="B76" s="17" t="n">
        <v>14167</v>
      </c>
      <c r="C76" s="18">
        <f>(1400.0/B76*100)</f>
        <v/>
      </c>
      <c r="D76" s="19" t="n">
        <v>12767</v>
      </c>
      <c r="E76" s="18" t="n">
        <v>474.99318587</v>
      </c>
      <c r="F76" s="20" t="n">
        <v>5.45182209</v>
      </c>
      <c r="G76" s="18" t="n">
        <v>423.66145243</v>
      </c>
      <c r="H76" s="20" t="n">
        <v>6.4664595</v>
      </c>
      <c r="I76" s="18" t="n">
        <v>387.3146695</v>
      </c>
      <c r="J76" s="20" t="n">
        <v>7.23004476</v>
      </c>
      <c r="K76" s="18" t="n">
        <v>389.49635364</v>
      </c>
      <c r="L76" s="20" t="n">
        <v>7.5423289</v>
      </c>
      <c r="M76" s="18" t="s">
        <v>404</v>
      </c>
      <c r="N76" s="20" t="s">
        <v>404</v>
      </c>
      <c r="O76" s="18" t="s">
        <v>404</v>
      </c>
      <c r="P76" s="20" t="s">
        <v>404</v>
      </c>
      <c r="Q76" s="18" t="s">
        <v>404</v>
      </c>
      <c r="R76" s="20" t="s">
        <v>404</v>
      </c>
      <c r="S76" s="18" t="s">
        <v>404</v>
      </c>
      <c r="T76" s="20" t="s">
        <v>404</v>
      </c>
      <c r="U76" s="18" t="n">
        <v>443.48797826</v>
      </c>
      <c r="V76" s="20" t="n">
        <v>10.88816927</v>
      </c>
    </row>
    <row r="77" spans="1:22">
      <c r="A77" s="15" t="s">
        <v>474</v>
      </c>
      <c r="B77" s="17" t="n">
        <v>6062</v>
      </c>
      <c r="C77" s="18">
        <f>(0.0/B77*100)</f>
        <v/>
      </c>
      <c r="D77" s="19" t="n">
        <v>6062</v>
      </c>
      <c r="E77" s="18" t="n">
        <v>478.38407229</v>
      </c>
      <c r="F77" s="20" t="n">
        <v>7.82356078</v>
      </c>
      <c r="G77" s="18" t="n">
        <v>435.26626178</v>
      </c>
      <c r="H77" s="20" t="n">
        <v>5.82783029</v>
      </c>
      <c r="I77" s="18" t="n">
        <v>419.71759852</v>
      </c>
      <c r="J77" s="20" t="n">
        <v>5.00229185</v>
      </c>
      <c r="K77" s="18" t="n">
        <v>417.21057218</v>
      </c>
      <c r="L77" s="20" t="n">
        <v>12.07004664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510.76778058</v>
      </c>
      <c r="F78" s="20" t="n">
        <v>26.03411771</v>
      </c>
      <c r="G78" s="18" t="n">
        <v>492.39862233</v>
      </c>
      <c r="H78" s="20" t="n">
        <v>3.78326395</v>
      </c>
      <c r="I78" s="18" t="n">
        <v>458.51412623</v>
      </c>
      <c r="J78" s="20" t="n">
        <v>10.31094185</v>
      </c>
      <c r="K78" s="18" t="n">
        <v>445.04932188</v>
      </c>
      <c r="L78" s="20" t="n">
        <v>7.50695053</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501.35113402</v>
      </c>
      <c r="F79" s="20" t="n">
        <v>19.09897682</v>
      </c>
      <c r="G79" s="18" t="n">
        <v>485.44010167</v>
      </c>
      <c r="H79" s="20" t="n">
        <v>11.32441626</v>
      </c>
      <c r="I79" s="18" t="n">
        <v>461.91191372</v>
      </c>
      <c r="J79" s="20" t="n">
        <v>12.83413549</v>
      </c>
      <c r="K79" s="18" t="n">
        <v>399.52644082</v>
      </c>
      <c r="L79" s="20" t="n">
        <v>11.29591538</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420.63090918</v>
      </c>
      <c r="F80" s="20" t="n">
        <v>10.25255557</v>
      </c>
      <c r="G80" s="18" t="n">
        <v>425.56104005</v>
      </c>
      <c r="H80" s="20" t="n">
        <v>6.26607353</v>
      </c>
      <c r="I80" s="18" t="n">
        <v>426.26432735</v>
      </c>
      <c r="J80" s="20" t="n">
        <v>5.8574955</v>
      </c>
      <c r="K80" s="18" t="n">
        <v>433.54484766</v>
      </c>
      <c r="L80" s="20" t="n">
        <v>10.42647176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447.57169074</v>
      </c>
      <c r="F81" s="20" t="n">
        <v>13.42724292</v>
      </c>
      <c r="G81" s="18" t="n">
        <v>434.80204217</v>
      </c>
      <c r="H81" s="20" t="n">
        <v>4.19935039</v>
      </c>
      <c r="I81" s="18" t="n">
        <v>411.13933706</v>
      </c>
      <c r="J81" s="20" t="n">
        <v>5.50997356</v>
      </c>
      <c r="K81" s="18" t="n">
        <v>403.84806829</v>
      </c>
      <c r="L81" s="20" t="n">
        <v>14.10374159</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542.44050885</v>
      </c>
      <c r="F7" s="20" t="n">
        <v>4.46220524</v>
      </c>
      <c r="G7" s="18" t="n">
        <v>503.77222815</v>
      </c>
      <c r="H7" s="20" t="n">
        <v>2.89831159</v>
      </c>
      <c r="I7" s="18" t="n">
        <v>462.83685183</v>
      </c>
      <c r="J7" s="20" t="n">
        <v>4.26477104</v>
      </c>
      <c r="K7" s="18" t="n">
        <v>459.92203946</v>
      </c>
      <c r="L7" s="20" t="n">
        <v>12.62683229</v>
      </c>
      <c r="M7" s="18" t="s">
        <v>404</v>
      </c>
      <c r="N7" s="20" t="s">
        <v>404</v>
      </c>
      <c r="O7" s="18" t="s">
        <v>404</v>
      </c>
      <c r="P7" s="20" t="s">
        <v>404</v>
      </c>
      <c r="Q7" s="18" t="s">
        <v>404</v>
      </c>
      <c r="R7" s="20" t="s">
        <v>404</v>
      </c>
      <c r="S7" s="18" t="s">
        <v>404</v>
      </c>
      <c r="T7" s="20" t="s">
        <v>404</v>
      </c>
      <c r="U7" s="18" t="n">
        <v>491.99179181</v>
      </c>
      <c r="V7" s="20" t="n">
        <v>9.37314181</v>
      </c>
    </row>
    <row r="8" spans="1:22">
      <c r="A8" s="15" t="s">
        <v>405</v>
      </c>
      <c r="B8" s="17" t="n">
        <v>7007</v>
      </c>
      <c r="C8" s="18">
        <f>(0.0/B8*100)</f>
        <v/>
      </c>
      <c r="D8" s="19" t="n">
        <v>7007</v>
      </c>
      <c r="E8" s="18" t="n">
        <v>509.72920453</v>
      </c>
      <c r="F8" s="20" t="n">
        <v>6.61964241</v>
      </c>
      <c r="G8" s="18" t="n">
        <v>491.40431518</v>
      </c>
      <c r="H8" s="20" t="n">
        <v>5.43270234</v>
      </c>
      <c r="I8" s="18" t="n">
        <v>441.46462351</v>
      </c>
      <c r="J8" s="20" t="n">
        <v>11.37167986</v>
      </c>
      <c r="K8" s="18" t="n">
        <v>399.39881669</v>
      </c>
      <c r="L8" s="20" t="n">
        <v>8.75691277</v>
      </c>
      <c r="M8" s="18" t="s">
        <v>404</v>
      </c>
      <c r="N8" s="20" t="s">
        <v>404</v>
      </c>
      <c r="O8" s="18" t="s">
        <v>404</v>
      </c>
      <c r="P8" s="20" t="s">
        <v>404</v>
      </c>
      <c r="Q8" s="18" t="s">
        <v>404</v>
      </c>
      <c r="R8" s="20" t="s">
        <v>404</v>
      </c>
      <c r="S8" s="18" t="s">
        <v>404</v>
      </c>
      <c r="T8" s="20" t="s">
        <v>404</v>
      </c>
      <c r="U8" s="18" t="n">
        <v>481.61218246</v>
      </c>
      <c r="V8" s="20" t="n">
        <v>21.57843953</v>
      </c>
    </row>
    <row r="9" spans="1:22">
      <c r="A9" s="15" t="s">
        <v>406</v>
      </c>
      <c r="B9" s="17" t="n">
        <v>9651</v>
      </c>
      <c r="C9" s="18">
        <f>(200.0/B9*100)</f>
        <v/>
      </c>
      <c r="D9" s="19" t="n">
        <v>9451</v>
      </c>
      <c r="E9" s="18" t="n">
        <v>551.95667243</v>
      </c>
      <c r="F9" s="20" t="n">
        <v>10.22681752</v>
      </c>
      <c r="G9" s="18" t="n">
        <v>510.95419417</v>
      </c>
      <c r="H9" s="20" t="n">
        <v>4.15431742</v>
      </c>
      <c r="I9" s="18" t="n">
        <v>452.99484224</v>
      </c>
      <c r="J9" s="20" t="n">
        <v>9.367635809999999</v>
      </c>
      <c r="K9" s="18" t="n">
        <v>336.74348364</v>
      </c>
      <c r="L9" s="20" t="n">
        <v>9.624813270000001</v>
      </c>
      <c r="M9" s="18" t="s">
        <v>404</v>
      </c>
      <c r="N9" s="20" t="s">
        <v>404</v>
      </c>
      <c r="O9" s="18" t="s">
        <v>404</v>
      </c>
      <c r="P9" s="20" t="s">
        <v>404</v>
      </c>
      <c r="Q9" s="18" t="s">
        <v>404</v>
      </c>
      <c r="R9" s="20" t="s">
        <v>404</v>
      </c>
      <c r="S9" s="18" t="s">
        <v>404</v>
      </c>
      <c r="T9" s="20" t="s">
        <v>404</v>
      </c>
      <c r="U9" s="18" t="n">
        <v>476.1295708</v>
      </c>
      <c r="V9" s="20" t="n">
        <v>15.65393419</v>
      </c>
    </row>
    <row r="10" spans="1:22">
      <c r="A10" s="15" t="s">
        <v>407</v>
      </c>
      <c r="B10" s="17" t="n">
        <v>20058</v>
      </c>
      <c r="C10" s="18">
        <f>(3134.0/B10*100)</f>
        <v/>
      </c>
      <c r="D10" s="19" t="n">
        <v>16924</v>
      </c>
      <c r="E10" s="18" t="n">
        <v>547.12439485</v>
      </c>
      <c r="F10" s="20" t="n">
        <v>6.44728786</v>
      </c>
      <c r="G10" s="18" t="n">
        <v>525.82638782</v>
      </c>
      <c r="H10" s="20" t="n">
        <v>2.57954967</v>
      </c>
      <c r="I10" s="18" t="n">
        <v>510.73277616</v>
      </c>
      <c r="J10" s="20" t="n">
        <v>9.0749114</v>
      </c>
      <c r="K10" s="18" t="n">
        <v>475.76928127</v>
      </c>
      <c r="L10" s="20" t="n">
        <v>21.27764842</v>
      </c>
      <c r="M10" s="18" t="s">
        <v>404</v>
      </c>
      <c r="N10" s="20" t="s">
        <v>404</v>
      </c>
      <c r="O10" s="18" t="s">
        <v>404</v>
      </c>
      <c r="P10" s="20" t="s">
        <v>404</v>
      </c>
      <c r="Q10" s="18" t="s">
        <v>404</v>
      </c>
      <c r="R10" s="20" t="s">
        <v>404</v>
      </c>
      <c r="S10" s="18" t="s">
        <v>404</v>
      </c>
      <c r="T10" s="20" t="s">
        <v>404</v>
      </c>
      <c r="U10" s="18" t="n">
        <v>564.36266189</v>
      </c>
      <c r="V10" s="20" t="n">
        <v>11.27738991</v>
      </c>
    </row>
    <row r="11" spans="1:22">
      <c r="A11" s="15" t="s">
        <v>408</v>
      </c>
      <c r="B11" s="17" t="n">
        <v>7053</v>
      </c>
      <c r="C11" s="18">
        <f>(212.0/B11*100)</f>
        <v/>
      </c>
      <c r="D11" s="19" t="n">
        <v>6841</v>
      </c>
      <c r="E11" s="18" t="n">
        <v>493.84862699</v>
      </c>
      <c r="F11" s="20" t="n">
        <v>5.79751936</v>
      </c>
      <c r="G11" s="18" t="n">
        <v>458.6558013</v>
      </c>
      <c r="H11" s="20" t="n">
        <v>5.33771793</v>
      </c>
      <c r="I11" s="18" t="n">
        <v>417.12310489</v>
      </c>
      <c r="J11" s="20" t="n">
        <v>7.74723213</v>
      </c>
      <c r="K11" s="18" t="n">
        <v>409.21827859</v>
      </c>
      <c r="L11" s="20" t="n">
        <v>12.36222239</v>
      </c>
      <c r="M11" s="18" t="s">
        <v>404</v>
      </c>
      <c r="N11" s="20" t="s">
        <v>404</v>
      </c>
      <c r="O11" s="18" t="s">
        <v>404</v>
      </c>
      <c r="P11" s="20" t="s">
        <v>404</v>
      </c>
      <c r="Q11" s="18" t="s">
        <v>404</v>
      </c>
      <c r="R11" s="20" t="s">
        <v>404</v>
      </c>
      <c r="S11" s="18" t="s">
        <v>404</v>
      </c>
      <c r="T11" s="20" t="s">
        <v>404</v>
      </c>
      <c r="U11" s="18" t="n">
        <v>442.27210761</v>
      </c>
      <c r="V11" s="20" t="n">
        <v>17.00877263</v>
      </c>
    </row>
    <row r="12" spans="1:22">
      <c r="A12" s="15" t="s">
        <v>409</v>
      </c>
      <c r="B12" s="17" t="n">
        <v>6894</v>
      </c>
      <c r="C12" s="18">
        <f>(106.0/B12*100)</f>
        <v/>
      </c>
      <c r="D12" s="19" t="n">
        <v>6788</v>
      </c>
      <c r="E12" s="18" t="n">
        <v>527.11202382</v>
      </c>
      <c r="F12" s="20" t="n">
        <v>8.575105750000001</v>
      </c>
      <c r="G12" s="18" t="n">
        <v>495.43209677</v>
      </c>
      <c r="H12" s="20" t="n">
        <v>4.02221825</v>
      </c>
      <c r="I12" s="18" t="n">
        <v>451.98800616</v>
      </c>
      <c r="J12" s="20" t="n">
        <v>6.74050017</v>
      </c>
      <c r="K12" s="18" t="n">
        <v>390.86344651</v>
      </c>
      <c r="L12" s="20" t="n">
        <v>32.01837609</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517.2510730400001</v>
      </c>
      <c r="F13" s="20" t="n">
        <v>5.50367782</v>
      </c>
      <c r="G13" s="18" t="n">
        <v>499.89998481</v>
      </c>
      <c r="H13" s="20" t="n">
        <v>4.48041268</v>
      </c>
      <c r="I13" s="18" t="n">
        <v>475.04741401</v>
      </c>
      <c r="J13" s="20" t="n">
        <v>5.04413824</v>
      </c>
      <c r="K13" s="18" t="n">
        <v>500.62364991</v>
      </c>
      <c r="L13" s="20" t="n">
        <v>17.72014407</v>
      </c>
      <c r="M13" s="18" t="s">
        <v>404</v>
      </c>
      <c r="N13" s="20" t="s">
        <v>404</v>
      </c>
      <c r="O13" s="18" t="s">
        <v>404</v>
      </c>
      <c r="P13" s="20" t="s">
        <v>404</v>
      </c>
      <c r="Q13" s="18" t="s">
        <v>404</v>
      </c>
      <c r="R13" s="20" t="s">
        <v>404</v>
      </c>
      <c r="S13" s="18" t="s">
        <v>404</v>
      </c>
      <c r="T13" s="20" t="s">
        <v>404</v>
      </c>
      <c r="U13" s="18" t="n">
        <v>503.76588002</v>
      </c>
      <c r="V13" s="20" t="n">
        <v>6.71619638</v>
      </c>
    </row>
    <row r="14" spans="1:22">
      <c r="A14" s="15" t="s">
        <v>411</v>
      </c>
      <c r="B14" s="17" t="n">
        <v>5587</v>
      </c>
      <c r="C14" s="18">
        <f>(0.0/B14*100)</f>
        <v/>
      </c>
      <c r="D14" s="19" t="n">
        <v>5587</v>
      </c>
      <c r="E14" s="18" t="n">
        <v>523.4758398500001</v>
      </c>
      <c r="F14" s="20" t="n">
        <v>4.34373002</v>
      </c>
      <c r="G14" s="18" t="n">
        <v>522.40503695</v>
      </c>
      <c r="H14" s="20" t="n">
        <v>3.17830523</v>
      </c>
      <c r="I14" s="18" t="n">
        <v>503.39194033</v>
      </c>
      <c r="J14" s="20" t="n">
        <v>5.63249054</v>
      </c>
      <c r="K14" s="18" t="n">
        <v>485.48857028</v>
      </c>
      <c r="L14" s="20" t="n">
        <v>14.01356533</v>
      </c>
      <c r="M14" s="18" t="s">
        <v>404</v>
      </c>
      <c r="N14" s="20" t="s">
        <v>404</v>
      </c>
      <c r="O14" s="18" t="s">
        <v>404</v>
      </c>
      <c r="P14" s="20" t="s">
        <v>404</v>
      </c>
      <c r="Q14" s="18" t="s">
        <v>404</v>
      </c>
      <c r="R14" s="20" t="s">
        <v>404</v>
      </c>
      <c r="S14" s="18" t="s">
        <v>404</v>
      </c>
      <c r="T14" s="20" t="s">
        <v>404</v>
      </c>
      <c r="U14" s="18" t="n">
        <v>486.5852</v>
      </c>
      <c r="V14" s="20" t="n">
        <v>51.2371876</v>
      </c>
    </row>
    <row r="15" spans="1:22">
      <c r="A15" s="15" t="s">
        <v>412</v>
      </c>
      <c r="B15" s="17" t="n">
        <v>5882</v>
      </c>
      <c r="C15" s="18">
        <f>(0.0/B15*100)</f>
        <v/>
      </c>
      <c r="D15" s="19" t="n">
        <v>5882</v>
      </c>
      <c r="E15" s="18" t="n">
        <v>542.94365554</v>
      </c>
      <c r="F15" s="20" t="n">
        <v>10.12713574</v>
      </c>
      <c r="G15" s="18" t="n">
        <v>526.46777609</v>
      </c>
      <c r="H15" s="20" t="n">
        <v>3.26840852</v>
      </c>
      <c r="I15" s="18" t="n">
        <v>522.4895990799999</v>
      </c>
      <c r="J15" s="20" t="n">
        <v>5.29122771</v>
      </c>
      <c r="K15" s="18" t="n">
        <v>512.2991418399999</v>
      </c>
      <c r="L15" s="20" t="n">
        <v>12.89107273</v>
      </c>
      <c r="M15" s="18" t="s">
        <v>404</v>
      </c>
      <c r="N15" s="20" t="s">
        <v>404</v>
      </c>
      <c r="O15" s="18" t="s">
        <v>404</v>
      </c>
      <c r="P15" s="20" t="s">
        <v>404</v>
      </c>
      <c r="Q15" s="18" t="s">
        <v>404</v>
      </c>
      <c r="R15" s="20" t="s">
        <v>404</v>
      </c>
      <c r="S15" s="18" t="s">
        <v>404</v>
      </c>
      <c r="T15" s="20" t="s">
        <v>404</v>
      </c>
      <c r="U15" s="18" t="n">
        <v>527.48166359</v>
      </c>
      <c r="V15" s="20" t="n">
        <v>23.9227298</v>
      </c>
    </row>
    <row r="16" spans="1:22">
      <c r="A16" s="15" t="s">
        <v>413</v>
      </c>
      <c r="B16" s="17" t="n">
        <v>6108</v>
      </c>
      <c r="C16" s="18">
        <f>(495.0/B16*100)</f>
        <v/>
      </c>
      <c r="D16" s="19" t="n">
        <v>5613</v>
      </c>
      <c r="E16" s="18" t="n">
        <v>528.42722465</v>
      </c>
      <c r="F16" s="20" t="n">
        <v>11.17893055</v>
      </c>
      <c r="G16" s="18" t="n">
        <v>508.68978667</v>
      </c>
      <c r="H16" s="20" t="n">
        <v>5.29288646</v>
      </c>
      <c r="I16" s="18" t="n">
        <v>455.15464406</v>
      </c>
      <c r="J16" s="20" t="n">
        <v>10.14427116</v>
      </c>
      <c r="K16" s="18" t="n">
        <v>402.58642763</v>
      </c>
      <c r="L16" s="20" t="n">
        <v>41.74274808</v>
      </c>
      <c r="M16" s="18" t="s">
        <v>404</v>
      </c>
      <c r="N16" s="20" t="s">
        <v>404</v>
      </c>
      <c r="O16" s="18" t="s">
        <v>404</v>
      </c>
      <c r="P16" s="20" t="s">
        <v>404</v>
      </c>
      <c r="Q16" s="18" t="s">
        <v>404</v>
      </c>
      <c r="R16" s="20" t="s">
        <v>404</v>
      </c>
      <c r="S16" s="18" t="s">
        <v>404</v>
      </c>
      <c r="T16" s="20" t="s">
        <v>404</v>
      </c>
      <c r="U16" s="18" t="n">
        <v>490.76012657</v>
      </c>
      <c r="V16" s="20" t="n">
        <v>41.50929344</v>
      </c>
    </row>
    <row r="17" spans="1:22">
      <c r="A17" s="15" t="s">
        <v>414</v>
      </c>
      <c r="B17" s="17" t="n">
        <v>6504</v>
      </c>
      <c r="C17" s="18">
        <f>(1325.0/B17*100)</f>
        <v/>
      </c>
      <c r="D17" s="19" t="n">
        <v>5179</v>
      </c>
      <c r="E17" s="18" t="n">
        <v>543.29205482</v>
      </c>
      <c r="F17" s="20" t="n">
        <v>12.23792506</v>
      </c>
      <c r="G17" s="18" t="n">
        <v>514.37020175</v>
      </c>
      <c r="H17" s="20" t="n">
        <v>5.04981419</v>
      </c>
      <c r="I17" s="18" t="n">
        <v>462.59046487</v>
      </c>
      <c r="J17" s="20" t="n">
        <v>11.04612568</v>
      </c>
      <c r="K17" s="18" t="n">
        <v>447.78153952</v>
      </c>
      <c r="L17" s="20" t="n">
        <v>14.34078247</v>
      </c>
      <c r="M17" s="18" t="s">
        <v>404</v>
      </c>
      <c r="N17" s="20" t="s">
        <v>404</v>
      </c>
      <c r="O17" s="18" t="s">
        <v>404</v>
      </c>
      <c r="P17" s="20" t="s">
        <v>404</v>
      </c>
      <c r="Q17" s="18" t="s">
        <v>404</v>
      </c>
      <c r="R17" s="20" t="s">
        <v>404</v>
      </c>
      <c r="S17" s="18" t="s">
        <v>404</v>
      </c>
      <c r="T17" s="20" t="s">
        <v>404</v>
      </c>
      <c r="U17" s="18" t="n">
        <v>550.11240217</v>
      </c>
      <c r="V17" s="20" t="n">
        <v>17.6775345</v>
      </c>
    </row>
    <row r="18" spans="1:22">
      <c r="A18" s="15" t="s">
        <v>415</v>
      </c>
      <c r="B18" s="17" t="n">
        <v>5532</v>
      </c>
      <c r="C18" s="18">
        <f>(0.0/B18*100)</f>
        <v/>
      </c>
      <c r="D18" s="19" t="n">
        <v>5532</v>
      </c>
      <c r="E18" s="18" t="n">
        <v>483.076954</v>
      </c>
      <c r="F18" s="20" t="n">
        <v>6.60245617</v>
      </c>
      <c r="G18" s="18" t="n">
        <v>468.6458244</v>
      </c>
      <c r="H18" s="20" t="n">
        <v>6.40125601</v>
      </c>
      <c r="I18" s="18" t="n">
        <v>427.35882269</v>
      </c>
      <c r="J18" s="20" t="n">
        <v>19.66169404</v>
      </c>
      <c r="K18" s="18" t="n">
        <v>436.2935156</v>
      </c>
      <c r="L18" s="20" t="n">
        <v>33.12439356</v>
      </c>
      <c r="M18" s="18" t="s">
        <v>404</v>
      </c>
      <c r="N18" s="20" t="s">
        <v>404</v>
      </c>
      <c r="O18" s="18" t="s">
        <v>404</v>
      </c>
      <c r="P18" s="20" t="s">
        <v>404</v>
      </c>
      <c r="Q18" s="18" t="s">
        <v>404</v>
      </c>
      <c r="R18" s="20" t="s">
        <v>404</v>
      </c>
      <c r="S18" s="18" t="s">
        <v>404</v>
      </c>
      <c r="T18" s="20" t="s">
        <v>404</v>
      </c>
      <c r="U18" s="18" t="n">
        <v>440.59373125</v>
      </c>
      <c r="V18" s="20" t="n">
        <v>64.5427062</v>
      </c>
    </row>
    <row r="19" spans="1:22">
      <c r="A19" s="15" t="s">
        <v>416</v>
      </c>
      <c r="B19" s="17" t="n">
        <v>5658</v>
      </c>
      <c r="C19" s="18">
        <f>(327.0/B19*100)</f>
        <v/>
      </c>
      <c r="D19" s="19" t="n">
        <v>5331</v>
      </c>
      <c r="E19" s="18" t="n">
        <v>505.7677548</v>
      </c>
      <c r="F19" s="20" t="n">
        <v>9.34147843</v>
      </c>
      <c r="G19" s="18" t="n">
        <v>470.57764346</v>
      </c>
      <c r="H19" s="20" t="n">
        <v>6.47487566</v>
      </c>
      <c r="I19" s="18" t="n">
        <v>427.84145642</v>
      </c>
      <c r="J19" s="20" t="n">
        <v>8.19164432</v>
      </c>
      <c r="K19" s="18" t="n">
        <v>416.52359656</v>
      </c>
      <c r="L19" s="20" t="n">
        <v>15.1163106</v>
      </c>
      <c r="M19" s="18" t="s">
        <v>404</v>
      </c>
      <c r="N19" s="20" t="s">
        <v>404</v>
      </c>
      <c r="O19" s="18" t="s">
        <v>404</v>
      </c>
      <c r="P19" s="20" t="s">
        <v>404</v>
      </c>
      <c r="Q19" s="18" t="s">
        <v>404</v>
      </c>
      <c r="R19" s="20" t="s">
        <v>404</v>
      </c>
      <c r="S19" s="18" t="s">
        <v>404</v>
      </c>
      <c r="T19" s="20" t="s">
        <v>404</v>
      </c>
      <c r="U19" s="18" t="n">
        <v>455.85266951</v>
      </c>
      <c r="V19" s="20" t="n">
        <v>63.43455687</v>
      </c>
    </row>
    <row r="20" spans="1:22">
      <c r="A20" s="15" t="s">
        <v>417</v>
      </c>
      <c r="B20" s="17" t="n">
        <v>3371</v>
      </c>
      <c r="C20" s="18">
        <f>(24.0/B20*100)</f>
        <v/>
      </c>
      <c r="D20" s="19" t="n">
        <v>3347</v>
      </c>
      <c r="E20" s="18" t="n">
        <v>480.91027605</v>
      </c>
      <c r="F20" s="20" t="n">
        <v>4.16061355</v>
      </c>
      <c r="G20" s="18" t="n">
        <v>482.81760147</v>
      </c>
      <c r="H20" s="20" t="n">
        <v>2.22662358</v>
      </c>
      <c r="I20" s="18" t="n">
        <v>472.21832239</v>
      </c>
      <c r="J20" s="20" t="n">
        <v>6.36804611</v>
      </c>
      <c r="K20" s="18" t="n">
        <v>518.00722779</v>
      </c>
      <c r="L20" s="20" t="n">
        <v>22.72642189</v>
      </c>
      <c r="M20" s="18" t="s">
        <v>404</v>
      </c>
      <c r="N20" s="20" t="s">
        <v>404</v>
      </c>
      <c r="O20" s="18" t="s">
        <v>404</v>
      </c>
      <c r="P20" s="20" t="s">
        <v>404</v>
      </c>
      <c r="Q20" s="18" t="s">
        <v>404</v>
      </c>
      <c r="R20" s="20" t="s">
        <v>404</v>
      </c>
      <c r="S20" s="18" t="s">
        <v>404</v>
      </c>
      <c r="T20" s="20" t="s">
        <v>404</v>
      </c>
      <c r="U20" s="18" t="n">
        <v>473.58919893</v>
      </c>
      <c r="V20" s="20" t="n">
        <v>12.00483094</v>
      </c>
    </row>
    <row r="21" spans="1:22">
      <c r="A21" s="15" t="s">
        <v>418</v>
      </c>
      <c r="B21" s="17" t="n">
        <v>5741</v>
      </c>
      <c r="C21" s="18">
        <f>(0.0/B21*100)</f>
        <v/>
      </c>
      <c r="D21" s="19" t="n">
        <v>5741</v>
      </c>
      <c r="E21" s="18" t="n">
        <v>540.5463879500001</v>
      </c>
      <c r="F21" s="20" t="n">
        <v>4.63824079</v>
      </c>
      <c r="G21" s="18" t="n">
        <v>521.5163996799999</v>
      </c>
      <c r="H21" s="20" t="n">
        <v>2.89520946</v>
      </c>
      <c r="I21" s="18" t="n">
        <v>486.37125695</v>
      </c>
      <c r="J21" s="20" t="n">
        <v>11.9433775</v>
      </c>
      <c r="K21" s="18" t="s">
        <v>404</v>
      </c>
      <c r="L21" s="20" t="s">
        <v>404</v>
      </c>
      <c r="M21" s="18" t="s">
        <v>404</v>
      </c>
      <c r="N21" s="20" t="s">
        <v>404</v>
      </c>
      <c r="O21" s="18" t="s">
        <v>404</v>
      </c>
      <c r="P21" s="20" t="s">
        <v>404</v>
      </c>
      <c r="Q21" s="18" t="s">
        <v>404</v>
      </c>
      <c r="R21" s="20" t="s">
        <v>404</v>
      </c>
      <c r="S21" s="18" t="s">
        <v>404</v>
      </c>
      <c r="T21" s="20" t="s">
        <v>404</v>
      </c>
      <c r="U21" s="18" t="n">
        <v>516.98513524</v>
      </c>
      <c r="V21" s="20" t="n">
        <v>7.59306921</v>
      </c>
    </row>
    <row r="22" spans="1:22">
      <c r="A22" s="15" t="s">
        <v>419</v>
      </c>
      <c r="B22" s="17" t="n">
        <v>6598</v>
      </c>
      <c r="C22" s="18">
        <f>(0.0/B22*100)</f>
        <v/>
      </c>
      <c r="D22" s="19" t="n">
        <v>6598</v>
      </c>
      <c r="E22" s="18" t="n">
        <v>510.09690435</v>
      </c>
      <c r="F22" s="20" t="n">
        <v>9.029370569999999</v>
      </c>
      <c r="G22" s="18" t="n">
        <v>473.50196168</v>
      </c>
      <c r="H22" s="20" t="n">
        <v>6.37620344</v>
      </c>
      <c r="I22" s="18" t="n">
        <v>465.8679194</v>
      </c>
      <c r="J22" s="20" t="n">
        <v>16.287626</v>
      </c>
      <c r="K22" s="18" t="n">
        <v>442.75932705</v>
      </c>
      <c r="L22" s="20" t="n">
        <v>41.91206703</v>
      </c>
      <c r="M22" s="18" t="s">
        <v>404</v>
      </c>
      <c r="N22" s="20" t="s">
        <v>404</v>
      </c>
      <c r="O22" s="18" t="s">
        <v>404</v>
      </c>
      <c r="P22" s="20" t="s">
        <v>404</v>
      </c>
      <c r="Q22" s="18" t="s">
        <v>404</v>
      </c>
      <c r="R22" s="20" t="s">
        <v>404</v>
      </c>
      <c r="S22" s="18" t="s">
        <v>404</v>
      </c>
      <c r="T22" s="20" t="s">
        <v>404</v>
      </c>
      <c r="U22" s="18" t="n">
        <v>491.37484112</v>
      </c>
      <c r="V22" s="20" t="n">
        <v>20.395361</v>
      </c>
    </row>
    <row r="23" spans="1:22">
      <c r="A23" s="15" t="s">
        <v>420</v>
      </c>
      <c r="B23" s="17" t="n">
        <v>11583</v>
      </c>
      <c r="C23" s="18">
        <f>(3194.0/B23*100)</f>
        <v/>
      </c>
      <c r="D23" s="19" t="n">
        <v>8389</v>
      </c>
      <c r="E23" s="18" t="n">
        <v>517.79053719</v>
      </c>
      <c r="F23" s="20" t="n">
        <v>6.17644303</v>
      </c>
      <c r="G23" s="18" t="n">
        <v>485.82978153</v>
      </c>
      <c r="H23" s="20" t="n">
        <v>4.8928572</v>
      </c>
      <c r="I23" s="18" t="n">
        <v>452.24825864</v>
      </c>
      <c r="J23" s="20" t="n">
        <v>9.73557645</v>
      </c>
      <c r="K23" s="18" t="n">
        <v>448.26401999</v>
      </c>
      <c r="L23" s="20" t="n">
        <v>25.99131037</v>
      </c>
      <c r="M23" s="18" t="s">
        <v>404</v>
      </c>
      <c r="N23" s="20" t="s">
        <v>404</v>
      </c>
      <c r="O23" s="18" t="s">
        <v>404</v>
      </c>
      <c r="P23" s="20" t="s">
        <v>404</v>
      </c>
      <c r="Q23" s="18" t="s">
        <v>404</v>
      </c>
      <c r="R23" s="20" t="s">
        <v>404</v>
      </c>
      <c r="S23" s="18" t="s">
        <v>404</v>
      </c>
      <c r="T23" s="20" t="s">
        <v>404</v>
      </c>
      <c r="U23" s="18" t="n">
        <v>464.03604959</v>
      </c>
      <c r="V23" s="20" t="n">
        <v>24.58851157</v>
      </c>
    </row>
    <row r="24" spans="1:22">
      <c r="A24" s="15" t="s">
        <v>421</v>
      </c>
      <c r="B24" s="17" t="n">
        <v>6647</v>
      </c>
      <c r="C24" s="18">
        <f>(0.0/B24*100)</f>
        <v/>
      </c>
      <c r="D24" s="19" t="n">
        <v>6647</v>
      </c>
      <c r="E24" s="18" t="n">
        <v>534.28559689</v>
      </c>
      <c r="F24" s="20" t="n">
        <v>10.53152783</v>
      </c>
      <c r="G24" s="18" t="n">
        <v>523.27372912</v>
      </c>
      <c r="H24" s="20" t="n">
        <v>4.59229948</v>
      </c>
      <c r="I24" s="18" t="n">
        <v>473.53892782</v>
      </c>
      <c r="J24" s="20" t="n">
        <v>11.90659204</v>
      </c>
      <c r="K24" s="18" t="n">
        <v>459.09917928</v>
      </c>
      <c r="L24" s="20" t="n">
        <v>27.2862361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543.0581042600001</v>
      </c>
      <c r="F25" s="20" t="n">
        <v>8.11340414</v>
      </c>
      <c r="G25" s="18" t="n">
        <v>520.87434225</v>
      </c>
      <c r="H25" s="20" t="n">
        <v>5.55813952</v>
      </c>
      <c r="I25" s="18" t="n">
        <v>502.88370217</v>
      </c>
      <c r="J25" s="20" t="n">
        <v>8.10892426</v>
      </c>
      <c r="K25" s="18" t="n">
        <v>485.50163467</v>
      </c>
      <c r="L25" s="20" t="n">
        <v>13.94464444</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484.36115856</v>
      </c>
      <c r="F26" s="20" t="n">
        <v>5.61080881</v>
      </c>
      <c r="G26" s="18" t="n">
        <v>491.25569716</v>
      </c>
      <c r="H26" s="20" t="n">
        <v>2.67951133</v>
      </c>
      <c r="I26" s="18" t="n">
        <v>482.71234274</v>
      </c>
      <c r="J26" s="20" t="n">
        <v>3.83218185</v>
      </c>
      <c r="K26" s="18" t="n">
        <v>498.56499457</v>
      </c>
      <c r="L26" s="20" t="n">
        <v>14.63775826</v>
      </c>
      <c r="M26" s="18" t="s">
        <v>404</v>
      </c>
      <c r="N26" s="20" t="s">
        <v>404</v>
      </c>
      <c r="O26" s="18" t="s">
        <v>404</v>
      </c>
      <c r="P26" s="20" t="s">
        <v>404</v>
      </c>
      <c r="Q26" s="18" t="s">
        <v>404</v>
      </c>
      <c r="R26" s="20" t="s">
        <v>404</v>
      </c>
      <c r="S26" s="18" t="s">
        <v>404</v>
      </c>
      <c r="T26" s="20" t="s">
        <v>404</v>
      </c>
      <c r="U26" s="18" t="n">
        <v>470.43342674</v>
      </c>
      <c r="V26" s="20" t="n">
        <v>12.93262895</v>
      </c>
    </row>
    <row r="27" spans="1:22">
      <c r="A27" s="15" t="s">
        <v>424</v>
      </c>
      <c r="B27" s="17" t="n">
        <v>5299</v>
      </c>
      <c r="C27" s="18">
        <f>(0.0/B27*100)</f>
        <v/>
      </c>
      <c r="D27" s="19" t="n">
        <v>5299</v>
      </c>
      <c r="E27" s="18" t="n">
        <v>555.59028128</v>
      </c>
      <c r="F27" s="20" t="n">
        <v>3.87987407</v>
      </c>
      <c r="G27" s="18" t="n">
        <v>492.94296795</v>
      </c>
      <c r="H27" s="20" t="n">
        <v>1.71726399</v>
      </c>
      <c r="I27" s="18" t="n">
        <v>419.87303387</v>
      </c>
      <c r="J27" s="20" t="n">
        <v>2.4272363</v>
      </c>
      <c r="K27" s="18" t="n">
        <v>401.57019236</v>
      </c>
      <c r="L27" s="20" t="n">
        <v>8.78851214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417.02631486</v>
      </c>
      <c r="F28" s="20" t="n">
        <v>5.52275509</v>
      </c>
      <c r="G28" s="18" t="n">
        <v>428.76164095</v>
      </c>
      <c r="H28" s="20" t="n">
        <v>3.25049227</v>
      </c>
      <c r="I28" s="18" t="n">
        <v>406.34441031</v>
      </c>
      <c r="J28" s="20" t="n">
        <v>7.69074215</v>
      </c>
      <c r="K28" s="18" t="n">
        <v>404.99574007</v>
      </c>
      <c r="L28" s="20" t="n">
        <v>13.33260538</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509.28299281</v>
      </c>
      <c r="F29" s="20" t="n">
        <v>25.71339526</v>
      </c>
      <c r="G29" s="18" t="n">
        <v>516.19801748</v>
      </c>
      <c r="H29" s="20" t="n">
        <v>6.98109429</v>
      </c>
      <c r="I29" s="18" t="n">
        <v>486.40357593</v>
      </c>
      <c r="J29" s="20" t="n">
        <v>16.11877871</v>
      </c>
      <c r="K29" s="18" t="n">
        <v>444.5289871</v>
      </c>
      <c r="L29" s="20" t="n">
        <v>24.34365107</v>
      </c>
      <c r="M29" s="18" t="s">
        <v>404</v>
      </c>
      <c r="N29" s="20" t="s">
        <v>404</v>
      </c>
      <c r="O29" s="18" t="s">
        <v>404</v>
      </c>
      <c r="P29" s="20" t="s">
        <v>404</v>
      </c>
      <c r="Q29" s="18" t="s">
        <v>404</v>
      </c>
      <c r="R29" s="20" t="s">
        <v>404</v>
      </c>
      <c r="S29" s="18" t="s">
        <v>404</v>
      </c>
      <c r="T29" s="20" t="s">
        <v>404</v>
      </c>
      <c r="U29" s="18" t="n">
        <v>490.83573839</v>
      </c>
      <c r="V29" s="20" t="n">
        <v>10.52142984</v>
      </c>
    </row>
    <row r="30" spans="1:22">
      <c r="A30" s="15" t="s">
        <v>427</v>
      </c>
      <c r="B30" s="17" t="n">
        <v>4520</v>
      </c>
      <c r="C30" s="18">
        <f>(1105.0/B30*100)</f>
        <v/>
      </c>
      <c r="D30" s="19" t="n">
        <v>3415</v>
      </c>
      <c r="E30" s="18" t="n">
        <v>538.51220072</v>
      </c>
      <c r="F30" s="20" t="n">
        <v>6.6514822</v>
      </c>
      <c r="G30" s="18" t="n">
        <v>507.18503395</v>
      </c>
      <c r="H30" s="20" t="n">
        <v>3.70050425</v>
      </c>
      <c r="I30" s="18" t="n">
        <v>482.26510876</v>
      </c>
      <c r="J30" s="20" t="n">
        <v>11.46100428</v>
      </c>
      <c r="K30" s="18" t="n">
        <v>481.7054714</v>
      </c>
      <c r="L30" s="20" t="n">
        <v>50.84763804</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537.81539667</v>
      </c>
      <c r="F31" s="20" t="n">
        <v>10.48623429</v>
      </c>
      <c r="G31" s="18" t="n">
        <v>515.9896363399999</v>
      </c>
      <c r="H31" s="20" t="n">
        <v>3.26658777</v>
      </c>
      <c r="I31" s="18" t="n">
        <v>497.97054735</v>
      </c>
      <c r="J31" s="20" t="n">
        <v>5.83564041</v>
      </c>
      <c r="K31" s="18" t="n">
        <v>504.87877814</v>
      </c>
      <c r="L31" s="20" t="n">
        <v>6.9285163</v>
      </c>
      <c r="M31" s="18" t="s">
        <v>404</v>
      </c>
      <c r="N31" s="20" t="s">
        <v>404</v>
      </c>
      <c r="O31" s="18" t="s">
        <v>404</v>
      </c>
      <c r="P31" s="20" t="s">
        <v>404</v>
      </c>
      <c r="Q31" s="18" t="s">
        <v>404</v>
      </c>
      <c r="R31" s="20" t="s">
        <v>404</v>
      </c>
      <c r="S31" s="18" t="s">
        <v>404</v>
      </c>
      <c r="T31" s="20" t="s">
        <v>404</v>
      </c>
      <c r="U31" s="18" t="n">
        <v>508.05618899</v>
      </c>
      <c r="V31" s="20" t="n">
        <v>10.02912689</v>
      </c>
    </row>
    <row r="32" spans="1:22">
      <c r="A32" s="15" t="s">
        <v>429</v>
      </c>
      <c r="B32" s="17" t="n">
        <v>4478</v>
      </c>
      <c r="C32" s="18">
        <f>(0.0/B32*100)</f>
        <v/>
      </c>
      <c r="D32" s="19" t="n">
        <v>4478</v>
      </c>
      <c r="E32" s="18" t="n">
        <v>520.90292346</v>
      </c>
      <c r="F32" s="20" t="n">
        <v>6.94520416</v>
      </c>
      <c r="G32" s="18" t="n">
        <v>501.61054052</v>
      </c>
      <c r="H32" s="20" t="n">
        <v>3.59553863</v>
      </c>
      <c r="I32" s="18" t="n">
        <v>498.85720952</v>
      </c>
      <c r="J32" s="20" t="n">
        <v>6.86321113</v>
      </c>
      <c r="K32" s="18" t="n">
        <v>472.12298951</v>
      </c>
      <c r="L32" s="20" t="n">
        <v>9.863104999999999</v>
      </c>
      <c r="M32" s="18" t="s">
        <v>404</v>
      </c>
      <c r="N32" s="20" t="s">
        <v>404</v>
      </c>
      <c r="O32" s="18" t="s">
        <v>404</v>
      </c>
      <c r="P32" s="20" t="s">
        <v>404</v>
      </c>
      <c r="Q32" s="18" t="s">
        <v>404</v>
      </c>
      <c r="R32" s="20" t="s">
        <v>404</v>
      </c>
      <c r="S32" s="18" t="s">
        <v>404</v>
      </c>
      <c r="T32" s="20" t="s">
        <v>404</v>
      </c>
      <c r="U32" s="18" t="n">
        <v>547.43486545</v>
      </c>
      <c r="V32" s="20" t="n">
        <v>8.072645659999999</v>
      </c>
    </row>
    <row r="33" spans="1:22">
      <c r="A33" s="15" t="s">
        <v>430</v>
      </c>
      <c r="B33" s="17" t="n">
        <v>7325</v>
      </c>
      <c r="C33" s="18">
        <f>(29.0/B33*100)</f>
        <v/>
      </c>
      <c r="D33" s="19" t="n">
        <v>7296</v>
      </c>
      <c r="E33" s="18" t="n">
        <v>524.71538307</v>
      </c>
      <c r="F33" s="20" t="n">
        <v>8.18254335</v>
      </c>
      <c r="G33" s="18" t="n">
        <v>497.75742529</v>
      </c>
      <c r="H33" s="20" t="n">
        <v>4.18080109</v>
      </c>
      <c r="I33" s="18" t="n">
        <v>489.62155522</v>
      </c>
      <c r="J33" s="20" t="n">
        <v>7.08688022</v>
      </c>
      <c r="K33" s="18" t="n">
        <v>484.02709035</v>
      </c>
      <c r="L33" s="20" t="n">
        <v>7.60245992</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477.04654401</v>
      </c>
      <c r="F34" s="20" t="n">
        <v>9.49387956</v>
      </c>
      <c r="G34" s="18" t="n">
        <v>458.34418189</v>
      </c>
      <c r="H34" s="20" t="n">
        <v>5.07400277</v>
      </c>
      <c r="I34" s="18" t="n">
        <v>421.01165116</v>
      </c>
      <c r="J34" s="20" t="n">
        <v>9.159127010000001</v>
      </c>
      <c r="K34" s="18" t="n">
        <v>379.8399528</v>
      </c>
      <c r="L34" s="20" t="n">
        <v>46.34223468</v>
      </c>
      <c r="M34" s="18" t="s">
        <v>404</v>
      </c>
      <c r="N34" s="20" t="s">
        <v>404</v>
      </c>
      <c r="O34" s="18" t="s">
        <v>404</v>
      </c>
      <c r="P34" s="20" t="s">
        <v>404</v>
      </c>
      <c r="Q34" s="18" t="s">
        <v>404</v>
      </c>
      <c r="R34" s="20" t="s">
        <v>404</v>
      </c>
      <c r="S34" s="18" t="s">
        <v>404</v>
      </c>
      <c r="T34" s="20" t="s">
        <v>404</v>
      </c>
      <c r="U34" s="18" t="n">
        <v>436.56887891</v>
      </c>
      <c r="V34" s="20" t="n">
        <v>33.20974114</v>
      </c>
    </row>
    <row r="35" spans="1:22">
      <c r="A35" s="15" t="s">
        <v>432</v>
      </c>
      <c r="B35" s="17" t="n">
        <v>6406</v>
      </c>
      <c r="C35" s="18">
        <f>(443.0/B35*100)</f>
        <v/>
      </c>
      <c r="D35" s="19" t="n">
        <v>5963</v>
      </c>
      <c r="E35" s="18" t="n">
        <v>545.609358</v>
      </c>
      <c r="F35" s="20" t="n">
        <v>2.55309217</v>
      </c>
      <c r="G35" s="18" t="n">
        <v>499.02999026</v>
      </c>
      <c r="H35" s="20" t="n">
        <v>2.06848774</v>
      </c>
      <c r="I35" s="18" t="n">
        <v>464.13529717</v>
      </c>
      <c r="J35" s="20" t="n">
        <v>3.48776113</v>
      </c>
      <c r="K35" s="18" t="n">
        <v>504.04308665</v>
      </c>
      <c r="L35" s="20" t="n">
        <v>13.0075665</v>
      </c>
      <c r="M35" s="18" t="s">
        <v>404</v>
      </c>
      <c r="N35" s="20" t="s">
        <v>404</v>
      </c>
      <c r="O35" s="18" t="s">
        <v>404</v>
      </c>
      <c r="P35" s="20" t="s">
        <v>404</v>
      </c>
      <c r="Q35" s="18" t="s">
        <v>404</v>
      </c>
      <c r="R35" s="20" t="s">
        <v>404</v>
      </c>
      <c r="S35" s="18" t="s">
        <v>404</v>
      </c>
      <c r="T35" s="20" t="s">
        <v>404</v>
      </c>
      <c r="U35" s="18" t="n">
        <v>492.8743702</v>
      </c>
      <c r="V35" s="20" t="n">
        <v>9.42282017</v>
      </c>
    </row>
    <row r="36" spans="1:22">
      <c r="A36" s="15" t="s">
        <v>433</v>
      </c>
      <c r="B36" s="17" t="n">
        <v>6736</v>
      </c>
      <c r="C36" s="18">
        <f>(10.0/B36*100)</f>
        <v/>
      </c>
      <c r="D36" s="19" t="n">
        <v>6726</v>
      </c>
      <c r="E36" s="18" t="n">
        <v>517.41266638</v>
      </c>
      <c r="F36" s="20" t="n">
        <v>6.48539455</v>
      </c>
      <c r="G36" s="18" t="n">
        <v>498.25317732</v>
      </c>
      <c r="H36" s="20" t="n">
        <v>3.09592995</v>
      </c>
      <c r="I36" s="18" t="n">
        <v>480.6601975</v>
      </c>
      <c r="J36" s="20" t="n">
        <v>6.49389366</v>
      </c>
      <c r="K36" s="18" t="n">
        <v>474.33951463</v>
      </c>
      <c r="L36" s="20" t="n">
        <v>9.86832976</v>
      </c>
      <c r="M36" s="18" t="s">
        <v>404</v>
      </c>
      <c r="N36" s="20" t="s">
        <v>404</v>
      </c>
      <c r="O36" s="18" t="s">
        <v>404</v>
      </c>
      <c r="P36" s="20" t="s">
        <v>404</v>
      </c>
      <c r="Q36" s="18" t="s">
        <v>404</v>
      </c>
      <c r="R36" s="20" t="s">
        <v>404</v>
      </c>
      <c r="S36" s="18" t="s">
        <v>404</v>
      </c>
      <c r="T36" s="20" t="s">
        <v>404</v>
      </c>
      <c r="U36" s="18" t="n">
        <v>447.32344234</v>
      </c>
      <c r="V36" s="20" t="n">
        <v>22.69773002</v>
      </c>
    </row>
    <row r="37" spans="1:22">
      <c r="A37" s="15" t="s">
        <v>434</v>
      </c>
      <c r="B37" s="17" t="n">
        <v>5458</v>
      </c>
      <c r="C37" s="18">
        <f>(0.0/B37*100)</f>
        <v/>
      </c>
      <c r="D37" s="19" t="n">
        <v>5458</v>
      </c>
      <c r="E37" s="18" t="n">
        <v>518.23219763</v>
      </c>
      <c r="F37" s="20" t="n">
        <v>8.68685003</v>
      </c>
      <c r="G37" s="18" t="n">
        <v>499.1739674</v>
      </c>
      <c r="H37" s="20" t="n">
        <v>4.33020415</v>
      </c>
      <c r="I37" s="18" t="n">
        <v>491.69830736</v>
      </c>
      <c r="J37" s="20" t="n">
        <v>6.18718651</v>
      </c>
      <c r="K37" s="18" t="n">
        <v>458.0910237</v>
      </c>
      <c r="L37" s="20" t="n">
        <v>15.70853635</v>
      </c>
      <c r="M37" s="18" t="s">
        <v>404</v>
      </c>
      <c r="N37" s="20" t="s">
        <v>404</v>
      </c>
      <c r="O37" s="18" t="s">
        <v>404</v>
      </c>
      <c r="P37" s="20" t="s">
        <v>404</v>
      </c>
      <c r="Q37" s="18" t="s">
        <v>404</v>
      </c>
      <c r="R37" s="20" t="s">
        <v>404</v>
      </c>
      <c r="S37" s="18" t="s">
        <v>404</v>
      </c>
      <c r="T37" s="20" t="s">
        <v>404</v>
      </c>
      <c r="U37" s="18" t="n">
        <v>467.53498864</v>
      </c>
      <c r="V37" s="20" t="n">
        <v>7.54286699</v>
      </c>
    </row>
    <row r="38" spans="1:22">
      <c r="A38" s="15" t="s">
        <v>435</v>
      </c>
      <c r="B38" s="17" t="n">
        <v>5860</v>
      </c>
      <c r="C38" s="18">
        <f>(268.0/B38*100)</f>
        <v/>
      </c>
      <c r="D38" s="19" t="n">
        <v>5592</v>
      </c>
      <c r="E38" s="18" t="n">
        <v>506.87151537</v>
      </c>
      <c r="F38" s="20" t="n">
        <v>9.15070901</v>
      </c>
      <c r="G38" s="18" t="n">
        <v>496.65861808</v>
      </c>
      <c r="H38" s="20" t="n">
        <v>4.5434356</v>
      </c>
      <c r="I38" s="18" t="n">
        <v>452.7926276</v>
      </c>
      <c r="J38" s="20" t="n">
        <v>10.44730387</v>
      </c>
      <c r="K38" s="18" t="n">
        <v>418.62918757</v>
      </c>
      <c r="L38" s="20" t="n">
        <v>47.06114044</v>
      </c>
      <c r="M38" s="18" t="s">
        <v>404</v>
      </c>
      <c r="N38" s="20" t="s">
        <v>404</v>
      </c>
      <c r="O38" s="18" t="s">
        <v>404</v>
      </c>
      <c r="P38" s="20" t="s">
        <v>404</v>
      </c>
      <c r="Q38" s="18" t="s">
        <v>404</v>
      </c>
      <c r="R38" s="20" t="s">
        <v>404</v>
      </c>
      <c r="S38" s="18" t="s">
        <v>404</v>
      </c>
      <c r="T38" s="20" t="s">
        <v>404</v>
      </c>
      <c r="U38" s="18" t="n">
        <v>521.40993349</v>
      </c>
      <c r="V38" s="20" t="n">
        <v>23.94590977</v>
      </c>
    </row>
    <row r="39" spans="1:22">
      <c r="A39" s="15" t="s">
        <v>436</v>
      </c>
      <c r="B39" s="17" t="n">
        <v>5895</v>
      </c>
      <c r="C39" s="18">
        <f>(0.0/B39*100)</f>
        <v/>
      </c>
      <c r="D39" s="19" t="n">
        <v>5895</v>
      </c>
      <c r="E39" s="18" t="n">
        <v>469.20516876</v>
      </c>
      <c r="F39" s="20" t="n">
        <v>9.111391810000001</v>
      </c>
      <c r="G39" s="18" t="n">
        <v>431.10239621</v>
      </c>
      <c r="H39" s="20" t="n">
        <v>5.18629614</v>
      </c>
      <c r="I39" s="18" t="n">
        <v>390.72903666</v>
      </c>
      <c r="J39" s="20" t="n">
        <v>7.29593609</v>
      </c>
      <c r="K39" s="18" t="n">
        <v>405.20374105</v>
      </c>
      <c r="L39" s="20" t="n">
        <v>25.43148282</v>
      </c>
      <c r="M39" s="18" t="s">
        <v>404</v>
      </c>
      <c r="N39" s="20" t="s">
        <v>404</v>
      </c>
      <c r="O39" s="18" t="s">
        <v>404</v>
      </c>
      <c r="P39" s="20" t="s">
        <v>404</v>
      </c>
      <c r="Q39" s="18" t="s">
        <v>404</v>
      </c>
      <c r="R39" s="20" t="s">
        <v>404</v>
      </c>
      <c r="S39" s="18" t="s">
        <v>404</v>
      </c>
      <c r="T39" s="20" t="s">
        <v>404</v>
      </c>
      <c r="U39" s="18" t="n">
        <v>422.61041161</v>
      </c>
      <c r="V39" s="20" t="n">
        <v>15.69206863</v>
      </c>
    </row>
    <row r="40" spans="1:22">
      <c r="A40" s="15" t="s">
        <v>437</v>
      </c>
      <c r="B40" s="17" t="n">
        <v>14157</v>
      </c>
      <c r="C40" s="18">
        <f>(3029.0/B40*100)</f>
        <v/>
      </c>
      <c r="D40" s="19" t="n">
        <v>11128</v>
      </c>
      <c r="E40" s="18" t="n">
        <v>533.50296486</v>
      </c>
      <c r="F40" s="20" t="n">
        <v>7.40614966</v>
      </c>
      <c r="G40" s="18" t="n">
        <v>493.02595497</v>
      </c>
      <c r="H40" s="20" t="n">
        <v>4.48114219</v>
      </c>
      <c r="I40" s="18" t="n">
        <v>498.5402529</v>
      </c>
      <c r="J40" s="20" t="n">
        <v>7.46147766</v>
      </c>
      <c r="K40" s="18" t="n">
        <v>417.26946039</v>
      </c>
      <c r="L40" s="20" t="n">
        <v>5.88146418</v>
      </c>
      <c r="M40" s="18" t="s">
        <v>404</v>
      </c>
      <c r="N40" s="20" t="s">
        <v>404</v>
      </c>
      <c r="O40" s="18" t="s">
        <v>404</v>
      </c>
      <c r="P40" s="20" t="s">
        <v>404</v>
      </c>
      <c r="Q40" s="18" t="s">
        <v>404</v>
      </c>
      <c r="R40" s="20" t="s">
        <v>404</v>
      </c>
      <c r="S40" s="18" t="s">
        <v>404</v>
      </c>
      <c r="T40" s="20" t="s">
        <v>404</v>
      </c>
      <c r="U40" s="18" t="n">
        <v>489.4388499</v>
      </c>
      <c r="V40" s="20" t="n">
        <v>7.66876644</v>
      </c>
    </row>
    <row r="41" spans="1:22">
      <c r="A41" s="15" t="s">
        <v>438</v>
      </c>
      <c r="B41" s="17" t="n">
        <v>5712</v>
      </c>
      <c r="C41" s="18">
        <f>(138.0/B41*100)</f>
        <v/>
      </c>
      <c r="D41" s="19" t="n">
        <v>5574</v>
      </c>
      <c r="E41" s="18" t="n">
        <v>517.07959922</v>
      </c>
      <c r="F41" s="20" t="n">
        <v>8.08552203</v>
      </c>
      <c r="G41" s="18" t="n">
        <v>502.85408289</v>
      </c>
      <c r="H41" s="20" t="n">
        <v>3.71488853</v>
      </c>
      <c r="I41" s="18" t="n">
        <v>478.73607442</v>
      </c>
      <c r="J41" s="20" t="n">
        <v>8.43533203</v>
      </c>
      <c r="K41" s="18" t="n">
        <v>413.07168823</v>
      </c>
      <c r="L41" s="20" t="n">
        <v>8.68140445</v>
      </c>
      <c r="M41" s="18" t="s">
        <v>404</v>
      </c>
      <c r="N41" s="20" t="s">
        <v>404</v>
      </c>
      <c r="O41" s="18" t="s">
        <v>404</v>
      </c>
      <c r="P41" s="20" t="s">
        <v>404</v>
      </c>
      <c r="Q41" s="18" t="s">
        <v>404</v>
      </c>
      <c r="R41" s="20" t="s">
        <v>404</v>
      </c>
      <c r="S41" s="18" t="s">
        <v>404</v>
      </c>
      <c r="T41" s="20" t="s">
        <v>404</v>
      </c>
      <c r="U41" s="18" t="n">
        <v>539.44268103</v>
      </c>
      <c r="V41" s="20" t="n">
        <v>13.40698207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401.50465965</v>
      </c>
      <c r="F44" s="20" t="n">
        <v>6.17456719</v>
      </c>
      <c r="G44" s="18" t="n">
        <v>411.38755918</v>
      </c>
      <c r="H44" s="20" t="n">
        <v>6.8471103</v>
      </c>
      <c r="I44" s="18" t="n">
        <v>394.05192398</v>
      </c>
      <c r="J44" s="20" t="n">
        <v>9.81703139</v>
      </c>
      <c r="K44" s="18" t="n">
        <v>391.39831007</v>
      </c>
      <c r="L44" s="20" t="n">
        <v>10.10632144</v>
      </c>
      <c r="M44" s="18" t="s">
        <v>404</v>
      </c>
      <c r="N44" s="20" t="s">
        <v>404</v>
      </c>
      <c r="O44" s="18" t="s">
        <v>404</v>
      </c>
      <c r="P44" s="20" t="s">
        <v>404</v>
      </c>
      <c r="Q44" s="18" t="s">
        <v>404</v>
      </c>
      <c r="R44" s="20" t="s">
        <v>404</v>
      </c>
      <c r="S44" s="18" t="n">
        <v>346.26950542</v>
      </c>
      <c r="T44" s="20" t="n">
        <v>18.35790117</v>
      </c>
      <c r="U44" s="18" t="n">
        <v>459.98002618</v>
      </c>
      <c r="V44" s="20" t="n">
        <v>17.80621949</v>
      </c>
    </row>
    <row r="45" spans="1:22">
      <c r="A45" s="15" t="s">
        <v>442</v>
      </c>
      <c r="B45" s="17" t="n">
        <v>5519</v>
      </c>
      <c r="C45" s="18">
        <f>(0.0/B45*100)</f>
        <v/>
      </c>
      <c r="D45" s="19" t="n">
        <v>5519</v>
      </c>
      <c r="E45" s="18" t="n">
        <v>336.49308726</v>
      </c>
      <c r="F45" s="20" t="n">
        <v>7.55232955</v>
      </c>
      <c r="G45" s="18" t="n">
        <v>351.66296996</v>
      </c>
      <c r="H45" s="20" t="n">
        <v>4.56463476</v>
      </c>
      <c r="I45" s="18" t="n">
        <v>360.40138458</v>
      </c>
      <c r="J45" s="20" t="n">
        <v>7.92940263</v>
      </c>
      <c r="K45" s="18" t="n">
        <v>347.61426084</v>
      </c>
      <c r="L45" s="20" t="n">
        <v>12.15489443</v>
      </c>
      <c r="M45" s="18" t="s">
        <v>404</v>
      </c>
      <c r="N45" s="20" t="s">
        <v>404</v>
      </c>
      <c r="O45" s="18" t="s">
        <v>404</v>
      </c>
      <c r="P45" s="20" t="s">
        <v>404</v>
      </c>
      <c r="Q45" s="18" t="s">
        <v>404</v>
      </c>
      <c r="R45" s="20" t="s">
        <v>404</v>
      </c>
      <c r="S45" s="18" t="s">
        <v>404</v>
      </c>
      <c r="T45" s="20" t="s">
        <v>404</v>
      </c>
      <c r="U45" s="18" t="n">
        <v>335.06769461</v>
      </c>
      <c r="V45" s="20" t="n">
        <v>30.00025735</v>
      </c>
    </row>
    <row r="46" spans="1:22">
      <c r="A46" s="15" t="s">
        <v>443</v>
      </c>
      <c r="B46" s="17" t="n">
        <v>23141</v>
      </c>
      <c r="C46" s="18">
        <f>(4196.0/B46*100)</f>
        <v/>
      </c>
      <c r="D46" s="19" t="n">
        <v>18945</v>
      </c>
      <c r="E46" s="18" t="n">
        <v>459.9673515</v>
      </c>
      <c r="F46" s="20" t="n">
        <v>10.37401935</v>
      </c>
      <c r="G46" s="18" t="n">
        <v>419.66167997</v>
      </c>
      <c r="H46" s="20" t="n">
        <v>4.92047923</v>
      </c>
      <c r="I46" s="18" t="n">
        <v>395.2402288</v>
      </c>
      <c r="J46" s="20" t="n">
        <v>4.92499049</v>
      </c>
      <c r="K46" s="18" t="n">
        <v>388.66386053</v>
      </c>
      <c r="L46" s="20" t="n">
        <v>7.20199585</v>
      </c>
      <c r="M46" s="18" t="s">
        <v>404</v>
      </c>
      <c r="N46" s="20" t="s">
        <v>404</v>
      </c>
      <c r="O46" s="18" t="s">
        <v>404</v>
      </c>
      <c r="P46" s="20" t="s">
        <v>404</v>
      </c>
      <c r="Q46" s="18" t="s">
        <v>404</v>
      </c>
      <c r="R46" s="20" t="s">
        <v>404</v>
      </c>
      <c r="S46" s="18" t="s">
        <v>404</v>
      </c>
      <c r="T46" s="20" t="s">
        <v>404</v>
      </c>
      <c r="U46" s="18" t="n">
        <v>383.61787898</v>
      </c>
      <c r="V46" s="20" t="n">
        <v>12.41965265</v>
      </c>
    </row>
    <row r="47" spans="1:22">
      <c r="A47" s="15" t="s">
        <v>444</v>
      </c>
      <c r="B47" s="17" t="n">
        <v>5928</v>
      </c>
      <c r="C47" s="18">
        <f>(0.0/B47*100)</f>
        <v/>
      </c>
      <c r="D47" s="19" t="n">
        <v>5928</v>
      </c>
      <c r="E47" s="18" t="n">
        <v>450.64774099</v>
      </c>
      <c r="F47" s="20" t="n">
        <v>9.19908611</v>
      </c>
      <c r="G47" s="18" t="n">
        <v>433.57459168</v>
      </c>
      <c r="H47" s="20" t="n">
        <v>9.26466143</v>
      </c>
      <c r="I47" s="18" t="n">
        <v>406.13524449</v>
      </c>
      <c r="J47" s="20" t="n">
        <v>13.68186701</v>
      </c>
      <c r="K47" s="18" t="n">
        <v>369.62220704</v>
      </c>
      <c r="L47" s="20" t="n">
        <v>19.50333934</v>
      </c>
      <c r="M47" s="18" t="s">
        <v>404</v>
      </c>
      <c r="N47" s="20" t="s">
        <v>404</v>
      </c>
      <c r="O47" s="18" t="s">
        <v>404</v>
      </c>
      <c r="P47" s="20" t="s">
        <v>404</v>
      </c>
      <c r="Q47" s="18" t="s">
        <v>404</v>
      </c>
      <c r="R47" s="20" t="s">
        <v>404</v>
      </c>
      <c r="S47" s="18" t="s">
        <v>404</v>
      </c>
      <c r="T47" s="20" t="s">
        <v>404</v>
      </c>
      <c r="U47" s="18" t="n">
        <v>495.16087517</v>
      </c>
      <c r="V47" s="20" t="n">
        <v>31.38990304</v>
      </c>
    </row>
    <row r="48" spans="1:22">
      <c r="A48" s="15" t="s">
        <v>445</v>
      </c>
      <c r="B48" s="17" t="n">
        <v>9841</v>
      </c>
      <c r="C48" s="18">
        <f>(40.0/B48*100)</f>
        <v/>
      </c>
      <c r="D48" s="19" t="n">
        <v>9801</v>
      </c>
      <c r="E48" s="18" t="n">
        <v>511.69350699</v>
      </c>
      <c r="F48" s="20" t="n">
        <v>9.82413773</v>
      </c>
      <c r="G48" s="18" t="n">
        <v>521.68497195</v>
      </c>
      <c r="H48" s="20" t="n">
        <v>12.62610419</v>
      </c>
      <c r="I48" s="18" t="n">
        <v>447.5969333</v>
      </c>
      <c r="J48" s="20" t="n">
        <v>9.639011030000001</v>
      </c>
      <c r="K48" s="18" t="n">
        <v>493.89436767</v>
      </c>
      <c r="L48" s="20" t="n">
        <v>17.28154784</v>
      </c>
      <c r="M48" s="18" t="s">
        <v>404</v>
      </c>
      <c r="N48" s="20" t="s">
        <v>404</v>
      </c>
      <c r="O48" s="18" t="s">
        <v>404</v>
      </c>
      <c r="P48" s="20" t="s">
        <v>404</v>
      </c>
      <c r="Q48" s="18" t="s">
        <v>404</v>
      </c>
      <c r="R48" s="20" t="s">
        <v>404</v>
      </c>
      <c r="S48" s="18" t="s">
        <v>404</v>
      </c>
      <c r="T48" s="20" t="s">
        <v>404</v>
      </c>
      <c r="U48" s="18" t="n">
        <v>478.20109637</v>
      </c>
      <c r="V48" s="20" t="n">
        <v>13.7371752</v>
      </c>
    </row>
    <row r="49" spans="1:22">
      <c r="A49" s="15" t="s">
        <v>446</v>
      </c>
      <c r="B49" s="17" t="n">
        <v>6349</v>
      </c>
      <c r="C49" s="18">
        <f>(52.0/B49*100)</f>
        <v/>
      </c>
      <c r="D49" s="19" t="n">
        <v>6297</v>
      </c>
      <c r="E49" s="18" t="n">
        <v>442.71138111</v>
      </c>
      <c r="F49" s="20" t="n">
        <v>5.92539138</v>
      </c>
      <c r="G49" s="18" t="n">
        <v>422.25778635</v>
      </c>
      <c r="H49" s="20" t="n">
        <v>4.588559</v>
      </c>
      <c r="I49" s="18" t="n">
        <v>401.65033663</v>
      </c>
      <c r="J49" s="20" t="n">
        <v>10.13279511</v>
      </c>
      <c r="K49" s="18" t="n">
        <v>399.00504319</v>
      </c>
      <c r="L49" s="20" t="n">
        <v>9.123970549999999</v>
      </c>
      <c r="M49" s="18" t="s">
        <v>404</v>
      </c>
      <c r="N49" s="20" t="s">
        <v>404</v>
      </c>
      <c r="O49" s="18" t="s">
        <v>404</v>
      </c>
      <c r="P49" s="20" t="s">
        <v>404</v>
      </c>
      <c r="Q49" s="18" t="s">
        <v>404</v>
      </c>
      <c r="R49" s="20" t="s">
        <v>404</v>
      </c>
      <c r="S49" s="18" t="s">
        <v>404</v>
      </c>
      <c r="T49" s="20" t="s">
        <v>404</v>
      </c>
      <c r="U49" s="18" t="n">
        <v>409.25333894</v>
      </c>
      <c r="V49" s="20" t="n">
        <v>7.43247293</v>
      </c>
    </row>
    <row r="50" spans="1:22">
      <c r="A50" s="15" t="s">
        <v>447</v>
      </c>
      <c r="B50" s="17" t="n">
        <v>11795</v>
      </c>
      <c r="C50" s="18">
        <f>(1031.0/B50*100)</f>
        <v/>
      </c>
      <c r="D50" s="19" t="n">
        <v>10764</v>
      </c>
      <c r="E50" s="18" t="n">
        <v>441.08157415</v>
      </c>
      <c r="F50" s="20" t="n">
        <v>9.08467458</v>
      </c>
      <c r="G50" s="18" t="n">
        <v>429.78404698</v>
      </c>
      <c r="H50" s="20" t="n">
        <v>5.38648757</v>
      </c>
      <c r="I50" s="18" t="n">
        <v>418.52852372</v>
      </c>
      <c r="J50" s="20" t="n">
        <v>7.00583982</v>
      </c>
      <c r="K50" s="18" t="n">
        <v>401.81260918</v>
      </c>
      <c r="L50" s="20" t="n">
        <v>12.94375134</v>
      </c>
      <c r="M50" s="18" t="s">
        <v>404</v>
      </c>
      <c r="N50" s="20" t="s">
        <v>404</v>
      </c>
      <c r="O50" s="18" t="s">
        <v>404</v>
      </c>
      <c r="P50" s="20" t="s">
        <v>404</v>
      </c>
      <c r="Q50" s="18" t="s">
        <v>404</v>
      </c>
      <c r="R50" s="20" t="s">
        <v>404</v>
      </c>
      <c r="S50" s="18" t="s">
        <v>404</v>
      </c>
      <c r="T50" s="20" t="s">
        <v>404</v>
      </c>
      <c r="U50" s="18" t="n">
        <v>407.84997167</v>
      </c>
      <c r="V50" s="20" t="n">
        <v>14.06226086</v>
      </c>
    </row>
    <row r="51" spans="1:22">
      <c r="A51" s="15" t="s">
        <v>448</v>
      </c>
      <c r="B51" s="17" t="n">
        <v>6866</v>
      </c>
      <c r="C51" s="18">
        <f>(0.0/B51*100)</f>
        <v/>
      </c>
      <c r="D51" s="19" t="n">
        <v>6866</v>
      </c>
      <c r="E51" s="18" t="n">
        <v>426.20783657</v>
      </c>
      <c r="F51" s="20" t="n">
        <v>7.54284697</v>
      </c>
      <c r="G51" s="18" t="n">
        <v>428.01818117</v>
      </c>
      <c r="H51" s="20" t="n">
        <v>3.55469312</v>
      </c>
      <c r="I51" s="18" t="n">
        <v>421.36701126</v>
      </c>
      <c r="J51" s="20" t="n">
        <v>6.40587783</v>
      </c>
      <c r="K51" s="18" t="n">
        <v>441.25805815</v>
      </c>
      <c r="L51" s="20" t="n">
        <v>9.06345153</v>
      </c>
      <c r="M51" s="18" t="s">
        <v>404</v>
      </c>
      <c r="N51" s="20" t="s">
        <v>404</v>
      </c>
      <c r="O51" s="18" t="s">
        <v>404</v>
      </c>
      <c r="P51" s="20" t="s">
        <v>404</v>
      </c>
      <c r="Q51" s="18" t="s">
        <v>404</v>
      </c>
      <c r="R51" s="20" t="s">
        <v>404</v>
      </c>
      <c r="S51" s="18" t="s">
        <v>404</v>
      </c>
      <c r="T51" s="20" t="s">
        <v>404</v>
      </c>
      <c r="U51" s="18" t="n">
        <v>475.52200174</v>
      </c>
      <c r="V51" s="20" t="n">
        <v>46.22032406</v>
      </c>
    </row>
    <row r="52" spans="1:22">
      <c r="A52" s="15" t="s">
        <v>449</v>
      </c>
      <c r="B52" s="17" t="n">
        <v>5809</v>
      </c>
      <c r="C52" s="18">
        <f>(0.0/B52*100)</f>
        <v/>
      </c>
      <c r="D52" s="19" t="n">
        <v>5809</v>
      </c>
      <c r="E52" s="18" t="n">
        <v>519.80121331</v>
      </c>
      <c r="F52" s="20" t="n">
        <v>16.17722646</v>
      </c>
      <c r="G52" s="18" t="n">
        <v>509.53237224</v>
      </c>
      <c r="H52" s="20" t="n">
        <v>6.56201979</v>
      </c>
      <c r="I52" s="18" t="n">
        <v>464.75344125</v>
      </c>
      <c r="J52" s="20" t="n">
        <v>5.68934292</v>
      </c>
      <c r="K52" s="18" t="n">
        <v>479.37359017</v>
      </c>
      <c r="L52" s="20" t="n">
        <v>13.60057387</v>
      </c>
      <c r="M52" s="18" t="s">
        <v>404</v>
      </c>
      <c r="N52" s="20" t="s">
        <v>404</v>
      </c>
      <c r="O52" s="18" t="s">
        <v>404</v>
      </c>
      <c r="P52" s="20" t="s">
        <v>404</v>
      </c>
      <c r="Q52" s="18" t="s">
        <v>404</v>
      </c>
      <c r="R52" s="20" t="s">
        <v>404</v>
      </c>
      <c r="S52" s="18" t="s">
        <v>404</v>
      </c>
      <c r="T52" s="20" t="s">
        <v>404</v>
      </c>
      <c r="U52" s="18" t="n">
        <v>457.75682872</v>
      </c>
      <c r="V52" s="20" t="n">
        <v>16.24577339</v>
      </c>
    </row>
    <row r="53" spans="1:22">
      <c r="A53" s="15" t="s">
        <v>450</v>
      </c>
      <c r="B53" s="17" t="n">
        <v>5571</v>
      </c>
      <c r="C53" s="18">
        <f>(0.0/B53*100)</f>
        <v/>
      </c>
      <c r="D53" s="19" t="n">
        <v>5571</v>
      </c>
      <c r="E53" s="18" t="n">
        <v>480.07198639</v>
      </c>
      <c r="F53" s="20" t="n">
        <v>5.2912935</v>
      </c>
      <c r="G53" s="18" t="n">
        <v>444.69496184</v>
      </c>
      <c r="H53" s="20" t="n">
        <v>2.12906403</v>
      </c>
      <c r="I53" s="18" t="n">
        <v>426.41960622</v>
      </c>
      <c r="J53" s="20" t="n">
        <v>2.89481367</v>
      </c>
      <c r="K53" s="18" t="n">
        <v>436.99792515</v>
      </c>
      <c r="L53" s="20" t="n">
        <v>5.94047056</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363.99024274</v>
      </c>
      <c r="F54" s="20" t="n">
        <v>15.60555209</v>
      </c>
      <c r="G54" s="18" t="n">
        <v>365.17003511</v>
      </c>
      <c r="H54" s="20" t="n">
        <v>4.77769436</v>
      </c>
      <c r="I54" s="18" t="n">
        <v>337.21856376</v>
      </c>
      <c r="J54" s="20" t="n">
        <v>8.270922390000001</v>
      </c>
      <c r="K54" s="18" t="n">
        <v>344.81426194</v>
      </c>
      <c r="L54" s="20" t="n">
        <v>20.60194839</v>
      </c>
      <c r="M54" s="18" t="s">
        <v>404</v>
      </c>
      <c r="N54" s="20" t="s">
        <v>404</v>
      </c>
      <c r="O54" s="18" t="s">
        <v>404</v>
      </c>
      <c r="P54" s="20" t="s">
        <v>404</v>
      </c>
      <c r="Q54" s="18" t="s">
        <v>404</v>
      </c>
      <c r="R54" s="20" t="s">
        <v>404</v>
      </c>
      <c r="S54" s="18" t="s">
        <v>404</v>
      </c>
      <c r="T54" s="20" t="s">
        <v>404</v>
      </c>
      <c r="U54" s="18" t="n">
        <v>345.13022675</v>
      </c>
      <c r="V54" s="20" t="n">
        <v>7.18826818</v>
      </c>
    </row>
    <row r="55" spans="1:22">
      <c r="A55" s="15" t="s">
        <v>452</v>
      </c>
      <c r="B55" s="17" t="n">
        <v>5316</v>
      </c>
      <c r="C55" s="18">
        <f>(43.0/B55*100)</f>
        <v/>
      </c>
      <c r="D55" s="19" t="n">
        <v>5273</v>
      </c>
      <c r="E55" s="18" t="n">
        <v>400.78344515</v>
      </c>
      <c r="F55" s="20" t="n">
        <v>5.17717584</v>
      </c>
      <c r="G55" s="18" t="n">
        <v>407.5425361</v>
      </c>
      <c r="H55" s="20" t="n">
        <v>5.15055709</v>
      </c>
      <c r="I55" s="18" t="n">
        <v>390.22329584</v>
      </c>
      <c r="J55" s="20" t="n">
        <v>13.17257926</v>
      </c>
      <c r="K55" s="18" t="n">
        <v>391.24961654</v>
      </c>
      <c r="L55" s="20" t="n">
        <v>17.2981679</v>
      </c>
      <c r="M55" s="18" t="s">
        <v>404</v>
      </c>
      <c r="N55" s="20" t="s">
        <v>404</v>
      </c>
      <c r="O55" s="18" t="s">
        <v>404</v>
      </c>
      <c r="P55" s="20" t="s">
        <v>404</v>
      </c>
      <c r="Q55" s="18" t="s">
        <v>404</v>
      </c>
      <c r="R55" s="20" t="s">
        <v>404</v>
      </c>
      <c r="S55" s="18" t="n">
        <v>387.53097338</v>
      </c>
      <c r="T55" s="20" t="n">
        <v>17.14559303</v>
      </c>
      <c r="U55" s="18" t="n">
        <v>380.6383621</v>
      </c>
      <c r="V55" s="20" t="n">
        <v>24.44853138</v>
      </c>
    </row>
    <row r="56" spans="1:22">
      <c r="A56" s="15" t="s">
        <v>453</v>
      </c>
      <c r="B56" s="17" t="n">
        <v>5359</v>
      </c>
      <c r="C56" s="18">
        <f>(0.0/B56*100)</f>
        <v/>
      </c>
      <c r="D56" s="19" t="n">
        <v>5359</v>
      </c>
      <c r="E56" s="18" t="n">
        <v>553.85223586</v>
      </c>
      <c r="F56" s="20" t="n">
        <v>11.19872208</v>
      </c>
      <c r="G56" s="18" t="n">
        <v>526.88499197</v>
      </c>
      <c r="H56" s="20" t="n">
        <v>4.330534</v>
      </c>
      <c r="I56" s="18" t="n">
        <v>505.43098911</v>
      </c>
      <c r="J56" s="20" t="n">
        <v>8.4749841</v>
      </c>
      <c r="K56" s="18" t="s">
        <v>404</v>
      </c>
      <c r="L56" s="20" t="s">
        <v>404</v>
      </c>
      <c r="M56" s="18" t="s">
        <v>404</v>
      </c>
      <c r="N56" s="20" t="s">
        <v>404</v>
      </c>
      <c r="O56" s="18" t="s">
        <v>404</v>
      </c>
      <c r="P56" s="20" t="s">
        <v>404</v>
      </c>
      <c r="Q56" s="18" t="s">
        <v>404</v>
      </c>
      <c r="R56" s="20" t="s">
        <v>404</v>
      </c>
      <c r="S56" s="18" t="s">
        <v>404</v>
      </c>
      <c r="T56" s="20" t="s">
        <v>404</v>
      </c>
      <c r="U56" s="18" t="n">
        <v>526.66597271</v>
      </c>
      <c r="V56" s="20" t="n">
        <v>20.28541117</v>
      </c>
    </row>
    <row r="57" spans="1:22">
      <c r="A57" s="15" t="s">
        <v>454</v>
      </c>
      <c r="B57" s="17" t="n">
        <v>6513</v>
      </c>
      <c r="C57" s="18">
        <f>(0.0/B57*100)</f>
        <v/>
      </c>
      <c r="D57" s="19" t="n">
        <v>6513</v>
      </c>
      <c r="E57" s="18" t="n">
        <v>394.07836985</v>
      </c>
      <c r="F57" s="20" t="n">
        <v>4.62418831</v>
      </c>
      <c r="G57" s="18" t="n">
        <v>404.86982166</v>
      </c>
      <c r="H57" s="20" t="n">
        <v>5.44316729</v>
      </c>
      <c r="I57" s="18" t="n">
        <v>391.44144161</v>
      </c>
      <c r="J57" s="20" t="n">
        <v>9.72491943</v>
      </c>
      <c r="K57" s="18" t="n">
        <v>355.48913131</v>
      </c>
      <c r="L57" s="20" t="n">
        <v>32.80841065</v>
      </c>
      <c r="M57" s="18" t="s">
        <v>404</v>
      </c>
      <c r="N57" s="20" t="s">
        <v>404</v>
      </c>
      <c r="O57" s="18" t="s">
        <v>404</v>
      </c>
      <c r="P57" s="20" t="s">
        <v>404</v>
      </c>
      <c r="Q57" s="18" t="s">
        <v>404</v>
      </c>
      <c r="R57" s="20" t="s">
        <v>404</v>
      </c>
      <c r="S57" s="18" t="s">
        <v>404</v>
      </c>
      <c r="T57" s="20" t="s">
        <v>404</v>
      </c>
      <c r="U57" s="18" t="n">
        <v>436.52979278</v>
      </c>
      <c r="V57" s="20" t="n">
        <v>10.26059962</v>
      </c>
    </row>
    <row r="58" spans="1:22">
      <c r="A58" s="15" t="s">
        <v>455</v>
      </c>
      <c r="B58" s="17" t="n">
        <v>7267</v>
      </c>
      <c r="C58" s="18">
        <f>(0.0/B58*100)</f>
        <v/>
      </c>
      <c r="D58" s="19" t="n">
        <v>7267</v>
      </c>
      <c r="E58" s="18" t="n">
        <v>423.82047741</v>
      </c>
      <c r="F58" s="20" t="n">
        <v>8.12090978</v>
      </c>
      <c r="G58" s="18" t="n">
        <v>415.1692682</v>
      </c>
      <c r="H58" s="20" t="n">
        <v>5.9142465</v>
      </c>
      <c r="I58" s="18" t="n">
        <v>400.79498191</v>
      </c>
      <c r="J58" s="20" t="n">
        <v>7.55445715</v>
      </c>
      <c r="K58" s="18" t="n">
        <v>384.90374583</v>
      </c>
      <c r="L58" s="20" t="n">
        <v>11.35879761</v>
      </c>
      <c r="M58" s="18" t="s">
        <v>404</v>
      </c>
      <c r="N58" s="20" t="s">
        <v>404</v>
      </c>
      <c r="O58" s="18" t="s">
        <v>404</v>
      </c>
      <c r="P58" s="20" t="s">
        <v>404</v>
      </c>
      <c r="Q58" s="18" t="s">
        <v>404</v>
      </c>
      <c r="R58" s="20" t="s">
        <v>404</v>
      </c>
      <c r="S58" s="18" t="n">
        <v>363.99417198</v>
      </c>
      <c r="T58" s="20" t="n">
        <v>12.21422891</v>
      </c>
      <c r="U58" s="18" t="n">
        <v>349.88137812</v>
      </c>
      <c r="V58" s="20" t="n">
        <v>6.64048403</v>
      </c>
    </row>
    <row r="59" spans="1:22">
      <c r="A59" s="15" t="s">
        <v>456</v>
      </c>
      <c r="B59" s="17" t="n">
        <v>4826</v>
      </c>
      <c r="C59" s="18">
        <f>(0.0/B59*100)</f>
        <v/>
      </c>
      <c r="D59" s="19" t="n">
        <v>4826</v>
      </c>
      <c r="E59" s="18" t="n">
        <v>356.63259821</v>
      </c>
      <c r="F59" s="20" t="n">
        <v>4.289936</v>
      </c>
      <c r="G59" s="18" t="n">
        <v>350.63587637</v>
      </c>
      <c r="H59" s="20" t="n">
        <v>2.25660597</v>
      </c>
      <c r="I59" s="18" t="n">
        <v>332.1895428</v>
      </c>
      <c r="J59" s="20" t="n">
        <v>3.32674681</v>
      </c>
      <c r="K59" s="18" t="n">
        <v>341.63368338</v>
      </c>
      <c r="L59" s="20" t="n">
        <v>6.43187205</v>
      </c>
      <c r="M59" s="18" t="s">
        <v>404</v>
      </c>
      <c r="N59" s="20" t="s">
        <v>404</v>
      </c>
      <c r="O59" s="18" t="s">
        <v>404</v>
      </c>
      <c r="P59" s="20" t="s">
        <v>404</v>
      </c>
      <c r="Q59" s="18" t="s">
        <v>404</v>
      </c>
      <c r="R59" s="20" t="s">
        <v>404</v>
      </c>
      <c r="S59" s="18" t="s">
        <v>404</v>
      </c>
      <c r="T59" s="20" t="s">
        <v>404</v>
      </c>
      <c r="U59" s="18" t="n">
        <v>287.28851431</v>
      </c>
      <c r="V59" s="20" t="n">
        <v>12.28386064</v>
      </c>
    </row>
    <row r="60" spans="1:22">
      <c r="A60" s="15" t="s">
        <v>457</v>
      </c>
      <c r="B60" s="17" t="n">
        <v>4546</v>
      </c>
      <c r="C60" s="18">
        <f>(0.0/B60*100)</f>
        <v/>
      </c>
      <c r="D60" s="19" t="n">
        <v>4546</v>
      </c>
      <c r="E60" s="18" t="n">
        <v>343.64962295</v>
      </c>
      <c r="F60" s="20" t="n">
        <v>10.29820266</v>
      </c>
      <c r="G60" s="18" t="n">
        <v>359.22826189</v>
      </c>
      <c r="H60" s="20" t="n">
        <v>8.007448399999999</v>
      </c>
      <c r="I60" s="18" t="n">
        <v>321.51352342</v>
      </c>
      <c r="J60" s="20" t="n">
        <v>12.87689894</v>
      </c>
      <c r="K60" s="18" t="n">
        <v>293.77780927</v>
      </c>
      <c r="L60" s="20" t="n">
        <v>21.47918678</v>
      </c>
      <c r="M60" s="18" t="s">
        <v>404</v>
      </c>
      <c r="N60" s="20" t="s">
        <v>404</v>
      </c>
      <c r="O60" s="18" t="s">
        <v>404</v>
      </c>
      <c r="P60" s="20" t="s">
        <v>404</v>
      </c>
      <c r="Q60" s="18" t="s">
        <v>404</v>
      </c>
      <c r="R60" s="20" t="s">
        <v>404</v>
      </c>
      <c r="S60" s="18" t="s">
        <v>404</v>
      </c>
      <c r="T60" s="20" t="s">
        <v>404</v>
      </c>
      <c r="U60" s="18" t="n">
        <v>367.77736731</v>
      </c>
      <c r="V60" s="20" t="n">
        <v>34.58637758</v>
      </c>
    </row>
    <row r="61" spans="1:22">
      <c r="A61" s="15" t="s">
        <v>458</v>
      </c>
      <c r="B61" s="17" t="n">
        <v>6525</v>
      </c>
      <c r="C61" s="18">
        <f>(0.0/B61*100)</f>
        <v/>
      </c>
      <c r="D61" s="19" t="n">
        <v>6525</v>
      </c>
      <c r="E61" s="18" t="n">
        <v>497.29906172</v>
      </c>
      <c r="F61" s="20" t="n">
        <v>8.44654749</v>
      </c>
      <c r="G61" s="18" t="n">
        <v>467.0193091</v>
      </c>
      <c r="H61" s="20" t="n">
        <v>3.04530171</v>
      </c>
      <c r="I61" s="18" t="n">
        <v>451.15495671</v>
      </c>
      <c r="J61" s="20" t="n">
        <v>8.82651027</v>
      </c>
      <c r="K61" s="18" t="n">
        <v>388.23734001</v>
      </c>
      <c r="L61" s="20" t="n">
        <v>12.98141915</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523.71269747</v>
      </c>
      <c r="F62" s="20" t="n">
        <v>2.24881183</v>
      </c>
      <c r="G62" s="18" t="n">
        <v>507.95268381</v>
      </c>
      <c r="H62" s="20" t="n">
        <v>1.8805793</v>
      </c>
      <c r="I62" s="18" t="n">
        <v>486.88905666</v>
      </c>
      <c r="J62" s="20" t="n">
        <v>4.17728389</v>
      </c>
      <c r="K62" s="18" t="n">
        <v>480.83956702</v>
      </c>
      <c r="L62" s="20" t="n">
        <v>3.76084216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376.67767606</v>
      </c>
      <c r="F63" s="20" t="n">
        <v>3.69493259</v>
      </c>
      <c r="G63" s="18" t="n">
        <v>350.90787834</v>
      </c>
      <c r="H63" s="20" t="n">
        <v>1.70545987</v>
      </c>
      <c r="I63" s="18" t="n">
        <v>301.24728743</v>
      </c>
      <c r="J63" s="20" t="n">
        <v>4.43592398</v>
      </c>
      <c r="K63" s="18" t="n">
        <v>385.60528094</v>
      </c>
      <c r="L63" s="20" t="n">
        <v>14.6001269</v>
      </c>
      <c r="M63" s="18" t="s">
        <v>404</v>
      </c>
      <c r="N63" s="20" t="s">
        <v>404</v>
      </c>
      <c r="O63" s="18" t="s">
        <v>404</v>
      </c>
      <c r="P63" s="20" t="s">
        <v>404</v>
      </c>
      <c r="Q63" s="18" t="s">
        <v>404</v>
      </c>
      <c r="R63" s="20" t="s">
        <v>404</v>
      </c>
      <c r="S63" s="18" t="s">
        <v>404</v>
      </c>
      <c r="T63" s="20" t="s">
        <v>404</v>
      </c>
      <c r="U63" s="18" t="n">
        <v>363.68212549</v>
      </c>
      <c r="V63" s="20" t="n">
        <v>5.16214292</v>
      </c>
    </row>
    <row r="64" spans="1:22">
      <c r="A64" s="15" t="s">
        <v>461</v>
      </c>
      <c r="B64" s="17" t="n">
        <v>3634</v>
      </c>
      <c r="C64" s="18">
        <f>(27.0/B64*100)</f>
        <v/>
      </c>
      <c r="D64" s="19" t="n">
        <v>3607</v>
      </c>
      <c r="E64" s="18" t="n">
        <v>443.90868409</v>
      </c>
      <c r="F64" s="20" t="n">
        <v>4.94176607</v>
      </c>
      <c r="G64" s="18" t="n">
        <v>474.86885292</v>
      </c>
      <c r="H64" s="20" t="n">
        <v>2.18611824</v>
      </c>
      <c r="I64" s="18" t="n">
        <v>418.9274627</v>
      </c>
      <c r="J64" s="20" t="n">
        <v>3.72165346</v>
      </c>
      <c r="K64" s="18" t="n">
        <v>362.65387404</v>
      </c>
      <c r="L64" s="20" t="n">
        <v>6.37264473</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426.75605705</v>
      </c>
      <c r="F65" s="20" t="n">
        <v>8.01126968</v>
      </c>
      <c r="G65" s="18" t="n">
        <v>409.01832193</v>
      </c>
      <c r="H65" s="20" t="n">
        <v>5.3370554</v>
      </c>
      <c r="I65" s="18" t="n">
        <v>415.46290439</v>
      </c>
      <c r="J65" s="20" t="n">
        <v>5.44262231</v>
      </c>
      <c r="K65" s="18" t="n">
        <v>420.55890217</v>
      </c>
      <c r="L65" s="20" t="n">
        <v>20.45359491</v>
      </c>
      <c r="M65" s="18" t="s">
        <v>404</v>
      </c>
      <c r="N65" s="20" t="s">
        <v>404</v>
      </c>
      <c r="O65" s="18" t="s">
        <v>404</v>
      </c>
      <c r="P65" s="20" t="s">
        <v>404</v>
      </c>
      <c r="Q65" s="18" t="s">
        <v>404</v>
      </c>
      <c r="R65" s="20" t="s">
        <v>404</v>
      </c>
      <c r="S65" s="18" t="s">
        <v>404</v>
      </c>
      <c r="T65" s="20" t="s">
        <v>404</v>
      </c>
      <c r="U65" s="18" t="n">
        <v>460.59958486</v>
      </c>
      <c r="V65" s="20" t="n">
        <v>20.07165591</v>
      </c>
    </row>
    <row r="66" spans="1:22">
      <c r="A66" s="15" t="s">
        <v>463</v>
      </c>
      <c r="B66" s="17" t="n">
        <v>5665</v>
      </c>
      <c r="C66" s="18">
        <f>(0.0/B66*100)</f>
        <v/>
      </c>
      <c r="D66" s="19" t="n">
        <v>5665</v>
      </c>
      <c r="E66" s="18" t="n">
        <v>440.06407701</v>
      </c>
      <c r="F66" s="20" t="n">
        <v>4.38871771</v>
      </c>
      <c r="G66" s="18" t="n">
        <v>439.49730728</v>
      </c>
      <c r="H66" s="20" t="n">
        <v>1.82452161</v>
      </c>
      <c r="I66" s="18" t="n">
        <v>367.1220762</v>
      </c>
      <c r="J66" s="20" t="n">
        <v>2.99647934</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400.00996913</v>
      </c>
      <c r="F67" s="20" t="n">
        <v>6.19031179</v>
      </c>
      <c r="G67" s="18" t="n">
        <v>393.28109866</v>
      </c>
      <c r="H67" s="20" t="n">
        <v>4.03252761</v>
      </c>
      <c r="I67" s="18" t="n">
        <v>404.4198554</v>
      </c>
      <c r="J67" s="20" t="n">
        <v>7.7916077</v>
      </c>
      <c r="K67" s="18" t="n">
        <v>388.83983556</v>
      </c>
      <c r="L67" s="20" t="n">
        <v>18.60790958</v>
      </c>
      <c r="M67" s="18" t="s">
        <v>404</v>
      </c>
      <c r="N67" s="20" t="s">
        <v>404</v>
      </c>
      <c r="O67" s="18" t="s">
        <v>404</v>
      </c>
      <c r="P67" s="20" t="s">
        <v>404</v>
      </c>
      <c r="Q67" s="18" t="s">
        <v>404</v>
      </c>
      <c r="R67" s="20" t="s">
        <v>404</v>
      </c>
      <c r="S67" s="18" t="s">
        <v>404</v>
      </c>
      <c r="T67" s="20" t="s">
        <v>404</v>
      </c>
      <c r="U67" s="18" t="n">
        <v>429.33491263</v>
      </c>
      <c r="V67" s="20" t="n">
        <v>50.91943812</v>
      </c>
    </row>
    <row r="68" spans="1:22">
      <c r="A68" s="15" t="s">
        <v>465</v>
      </c>
      <c r="B68" s="17" t="n">
        <v>12083</v>
      </c>
      <c r="C68" s="18">
        <f>(0.0/B68*100)</f>
        <v/>
      </c>
      <c r="D68" s="19" t="n">
        <v>12083</v>
      </c>
      <c r="E68" s="18" t="n">
        <v>423.09221965</v>
      </c>
      <c r="F68" s="20" t="n">
        <v>1.35039326</v>
      </c>
      <c r="G68" s="18" t="n">
        <v>390.66516921</v>
      </c>
      <c r="H68" s="20" t="n">
        <v>1.40925432</v>
      </c>
      <c r="I68" s="18" t="n">
        <v>372.25510452</v>
      </c>
      <c r="J68" s="20" t="n">
        <v>3.66537093</v>
      </c>
      <c r="K68" s="18" t="n">
        <v>318.52938342</v>
      </c>
      <c r="L68" s="20" t="n">
        <v>6.72383213</v>
      </c>
      <c r="M68" s="18" t="s">
        <v>404</v>
      </c>
      <c r="N68" s="20" t="s">
        <v>404</v>
      </c>
      <c r="O68" s="18" t="s">
        <v>404</v>
      </c>
      <c r="P68" s="20" t="s">
        <v>404</v>
      </c>
      <c r="Q68" s="18" t="s">
        <v>404</v>
      </c>
      <c r="R68" s="20" t="s">
        <v>404</v>
      </c>
      <c r="S68" s="18" t="s">
        <v>404</v>
      </c>
      <c r="T68" s="20" t="s">
        <v>404</v>
      </c>
      <c r="U68" s="18" t="n">
        <v>441.74835435</v>
      </c>
      <c r="V68" s="20" t="n">
        <v>8.217979980000001</v>
      </c>
    </row>
    <row r="69" spans="1:22">
      <c r="A69" s="15" t="s">
        <v>466</v>
      </c>
      <c r="B69" s="17" t="n">
        <v>4876</v>
      </c>
      <c r="C69" s="18">
        <f>(0.0/B69*100)</f>
        <v/>
      </c>
      <c r="D69" s="19" t="n">
        <v>4876</v>
      </c>
      <c r="E69" s="18" t="n">
        <v>466.9344883</v>
      </c>
      <c r="F69" s="20" t="n">
        <v>9.71128858</v>
      </c>
      <c r="G69" s="18" t="n">
        <v>424.0566076</v>
      </c>
      <c r="H69" s="20" t="n">
        <v>5.23758469</v>
      </c>
      <c r="I69" s="18" t="n">
        <v>403.03936187</v>
      </c>
      <c r="J69" s="20" t="n">
        <v>9.467082899999999</v>
      </c>
      <c r="K69" s="18" t="n">
        <v>381.73934942</v>
      </c>
      <c r="L69" s="20" t="n">
        <v>22.85178628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501.36862111</v>
      </c>
      <c r="F70" s="20" t="n">
        <v>4.72024166</v>
      </c>
      <c r="G70" s="18" t="n">
        <v>488.41270709</v>
      </c>
      <c r="H70" s="20" t="n">
        <v>5.18818853</v>
      </c>
      <c r="I70" s="18" t="n">
        <v>488.46356557</v>
      </c>
      <c r="J70" s="20" t="n">
        <v>7.46100513</v>
      </c>
      <c r="K70" s="18" t="n">
        <v>503.51450457</v>
      </c>
      <c r="L70" s="20" t="n">
        <v>7.8211497</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555.34318963</v>
      </c>
      <c r="F71" s="20" t="n">
        <v>3.05558973</v>
      </c>
      <c r="G71" s="18" t="n">
        <v>529.22089911</v>
      </c>
      <c r="H71" s="20" t="n">
        <v>2.04191044</v>
      </c>
      <c r="I71" s="18" t="n">
        <v>506.31641758</v>
      </c>
      <c r="J71" s="20" t="n">
        <v>5.16376382</v>
      </c>
      <c r="K71" s="18" t="n">
        <v>441.12276628</v>
      </c>
      <c r="L71" s="20" t="n">
        <v>16.62196429</v>
      </c>
      <c r="M71" s="18" t="s">
        <v>404</v>
      </c>
      <c r="N71" s="20" t="s">
        <v>404</v>
      </c>
      <c r="O71" s="18" t="s">
        <v>404</v>
      </c>
      <c r="P71" s="20" t="s">
        <v>404</v>
      </c>
      <c r="Q71" s="18" t="s">
        <v>404</v>
      </c>
      <c r="R71" s="20" t="s">
        <v>404</v>
      </c>
      <c r="S71" s="18" t="s">
        <v>404</v>
      </c>
      <c r="T71" s="20" t="s">
        <v>404</v>
      </c>
      <c r="U71" s="18" t="n">
        <v>517.2437271700001</v>
      </c>
      <c r="V71" s="20" t="n">
        <v>10.08975539</v>
      </c>
    </row>
    <row r="72" spans="1:22">
      <c r="A72" s="15" t="s">
        <v>469</v>
      </c>
      <c r="B72" s="17" t="n">
        <v>7708</v>
      </c>
      <c r="C72" s="18">
        <f>(0.0/B72*100)</f>
        <v/>
      </c>
      <c r="D72" s="19" t="n">
        <v>7708</v>
      </c>
      <c r="E72" s="18" t="n">
        <v>518.03164094</v>
      </c>
      <c r="F72" s="20" t="n">
        <v>6.61260429</v>
      </c>
      <c r="G72" s="18" t="n">
        <v>494.01942963</v>
      </c>
      <c r="H72" s="20" t="n">
        <v>5.71171393</v>
      </c>
      <c r="I72" s="18" t="n">
        <v>470.46275066</v>
      </c>
      <c r="J72" s="20" t="n">
        <v>6.80415387</v>
      </c>
      <c r="K72" s="18" t="n">
        <v>510.31000803</v>
      </c>
      <c r="L72" s="20" t="n">
        <v>15.15262493</v>
      </c>
      <c r="M72" s="18" t="s">
        <v>404</v>
      </c>
      <c r="N72" s="20" t="s">
        <v>404</v>
      </c>
      <c r="O72" s="18" t="s">
        <v>404</v>
      </c>
      <c r="P72" s="20" t="s">
        <v>404</v>
      </c>
      <c r="Q72" s="18" t="s">
        <v>404</v>
      </c>
      <c r="R72" s="20" t="s">
        <v>404</v>
      </c>
      <c r="S72" s="18" t="s">
        <v>404</v>
      </c>
      <c r="T72" s="20" t="s">
        <v>404</v>
      </c>
      <c r="U72" s="18" t="n">
        <v>460.77715945</v>
      </c>
      <c r="V72" s="20" t="n">
        <v>19.62060185</v>
      </c>
    </row>
    <row r="73" spans="1:22">
      <c r="A73" s="15" t="s">
        <v>470</v>
      </c>
      <c r="B73" s="17" t="n">
        <v>8249</v>
      </c>
      <c r="C73" s="18">
        <f>(0.0/B73*100)</f>
        <v/>
      </c>
      <c r="D73" s="19" t="n">
        <v>8249</v>
      </c>
      <c r="E73" s="18" t="n">
        <v>409.71234297</v>
      </c>
      <c r="F73" s="20" t="n">
        <v>6.47242944</v>
      </c>
      <c r="G73" s="18" t="n">
        <v>416.57586767</v>
      </c>
      <c r="H73" s="20" t="n">
        <v>5.2055727</v>
      </c>
      <c r="I73" s="18" t="n">
        <v>381.52172097</v>
      </c>
      <c r="J73" s="20" t="n">
        <v>9.554055440000001</v>
      </c>
      <c r="K73" s="18" t="n">
        <v>420.79826935</v>
      </c>
      <c r="L73" s="20" t="n">
        <v>21.40617184</v>
      </c>
      <c r="M73" s="18" t="s">
        <v>404</v>
      </c>
      <c r="N73" s="20" t="s">
        <v>404</v>
      </c>
      <c r="O73" s="18" t="s">
        <v>404</v>
      </c>
      <c r="P73" s="20" t="s">
        <v>404</v>
      </c>
      <c r="Q73" s="18" t="s">
        <v>404</v>
      </c>
      <c r="R73" s="20" t="s">
        <v>404</v>
      </c>
      <c r="S73" s="18" t="s">
        <v>404</v>
      </c>
      <c r="T73" s="20" t="s">
        <v>404</v>
      </c>
      <c r="U73" s="18" t="n">
        <v>420.56027382</v>
      </c>
      <c r="V73" s="20" t="n">
        <v>17.52545433</v>
      </c>
    </row>
    <row r="74" spans="1:22">
      <c r="A74" s="15" t="s">
        <v>471</v>
      </c>
      <c r="B74" s="17" t="n">
        <v>4692</v>
      </c>
      <c r="C74" s="18">
        <f>(484.0/B74*100)</f>
        <v/>
      </c>
      <c r="D74" s="19" t="n">
        <v>4208</v>
      </c>
      <c r="E74" s="18" t="n">
        <v>464.05922437</v>
      </c>
      <c r="F74" s="20" t="n">
        <v>6.98322275</v>
      </c>
      <c r="G74" s="18" t="n">
        <v>469.42302357</v>
      </c>
      <c r="H74" s="20" t="n">
        <v>2.49202728</v>
      </c>
      <c r="I74" s="18" t="n">
        <v>401.74927776</v>
      </c>
      <c r="J74" s="20" t="n">
        <v>2.33859271</v>
      </c>
      <c r="K74" s="18" t="n">
        <v>373.92040656</v>
      </c>
      <c r="L74" s="20" t="n">
        <v>3.54298801</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360.14963851</v>
      </c>
      <c r="F75" s="20" t="n">
        <v>10.20483634</v>
      </c>
      <c r="G75" s="18" t="n">
        <v>359.46619543</v>
      </c>
      <c r="H75" s="20" t="n">
        <v>5.77350494</v>
      </c>
      <c r="I75" s="18" t="n">
        <v>370.74249415</v>
      </c>
      <c r="J75" s="20" t="n">
        <v>7.31489099</v>
      </c>
      <c r="K75" s="18" t="n">
        <v>359.60359083</v>
      </c>
      <c r="L75" s="20" t="n">
        <v>15.56155383</v>
      </c>
      <c r="M75" s="18" t="s">
        <v>404</v>
      </c>
      <c r="N75" s="20" t="s">
        <v>404</v>
      </c>
      <c r="O75" s="18" t="s">
        <v>404</v>
      </c>
      <c r="P75" s="20" t="s">
        <v>404</v>
      </c>
      <c r="Q75" s="18" t="s">
        <v>404</v>
      </c>
      <c r="R75" s="20" t="s">
        <v>404</v>
      </c>
      <c r="S75" s="18" t="s">
        <v>404</v>
      </c>
      <c r="T75" s="20" t="s">
        <v>404</v>
      </c>
      <c r="U75" s="18" t="n">
        <v>360.9236518</v>
      </c>
      <c r="V75" s="20" t="n">
        <v>16.19140848</v>
      </c>
    </row>
    <row r="76" spans="1:22">
      <c r="A76" s="15" t="s">
        <v>473</v>
      </c>
      <c r="B76" s="17" t="n">
        <v>14167</v>
      </c>
      <c r="C76" s="18">
        <f>(1400.0/B76*100)</f>
        <v/>
      </c>
      <c r="D76" s="19" t="n">
        <v>12767</v>
      </c>
      <c r="E76" s="18" t="n">
        <v>456.96527325</v>
      </c>
      <c r="F76" s="20" t="n">
        <v>5.68457411</v>
      </c>
      <c r="G76" s="18" t="n">
        <v>422.69903059</v>
      </c>
      <c r="H76" s="20" t="n">
        <v>5.60575958</v>
      </c>
      <c r="I76" s="18" t="n">
        <v>405.18261661</v>
      </c>
      <c r="J76" s="20" t="n">
        <v>14.98043715</v>
      </c>
      <c r="K76" s="18" t="n">
        <v>375.72069249</v>
      </c>
      <c r="L76" s="20" t="n">
        <v>11.42942471</v>
      </c>
      <c r="M76" s="18" t="s">
        <v>404</v>
      </c>
      <c r="N76" s="20" t="s">
        <v>404</v>
      </c>
      <c r="O76" s="18" t="s">
        <v>404</v>
      </c>
      <c r="P76" s="20" t="s">
        <v>404</v>
      </c>
      <c r="Q76" s="18" t="s">
        <v>404</v>
      </c>
      <c r="R76" s="20" t="s">
        <v>404</v>
      </c>
      <c r="S76" s="18" t="s">
        <v>404</v>
      </c>
      <c r="T76" s="20" t="s">
        <v>404</v>
      </c>
      <c r="U76" s="18" t="n">
        <v>440.54494393</v>
      </c>
      <c r="V76" s="20" t="n">
        <v>10.80171981</v>
      </c>
    </row>
    <row r="77" spans="1:22">
      <c r="A77" s="15" t="s">
        <v>474</v>
      </c>
      <c r="B77" s="17" t="n">
        <v>6062</v>
      </c>
      <c r="C77" s="18">
        <f>(0.0/B77*100)</f>
        <v/>
      </c>
      <c r="D77" s="19" t="n">
        <v>6062</v>
      </c>
      <c r="E77" s="18" t="n">
        <v>480.07145829</v>
      </c>
      <c r="F77" s="20" t="n">
        <v>6.102385</v>
      </c>
      <c r="G77" s="18" t="n">
        <v>428.69454213</v>
      </c>
      <c r="H77" s="20" t="n">
        <v>4.83780442</v>
      </c>
      <c r="I77" s="18" t="n">
        <v>394.20614567</v>
      </c>
      <c r="J77" s="20" t="n">
        <v>7.82874717</v>
      </c>
      <c r="K77" s="18" t="n">
        <v>361.46352156</v>
      </c>
      <c r="L77" s="20" t="n">
        <v>16.67839902</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491.43845179</v>
      </c>
      <c r="F78" s="20" t="n">
        <v>7.91966652</v>
      </c>
      <c r="G78" s="18" t="n">
        <v>486.61434662</v>
      </c>
      <c r="H78" s="20" t="n">
        <v>4.4433338</v>
      </c>
      <c r="I78" s="18" t="n">
        <v>462.88600882</v>
      </c>
      <c r="J78" s="20" t="n">
        <v>36.04743305</v>
      </c>
      <c r="K78" s="18" t="n">
        <v>468.87008182</v>
      </c>
      <c r="L78" s="20" t="n">
        <v>13.52498488</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493.89036804</v>
      </c>
      <c r="F79" s="20" t="n">
        <v>10.12708334</v>
      </c>
      <c r="G79" s="18" t="n">
        <v>465.16512142</v>
      </c>
      <c r="H79" s="20" t="n">
        <v>9.00978606</v>
      </c>
      <c r="I79" s="18" t="n">
        <v>406.90153204</v>
      </c>
      <c r="J79" s="20" t="n">
        <v>12.83316495</v>
      </c>
      <c r="K79" s="18" t="s">
        <v>404</v>
      </c>
      <c r="L79" s="20" t="s">
        <v>404</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427.63020643</v>
      </c>
      <c r="F80" s="20" t="n">
        <v>7.13303854</v>
      </c>
      <c r="G80" s="18" t="n">
        <v>434.9886047</v>
      </c>
      <c r="H80" s="20" t="n">
        <v>6.64045244</v>
      </c>
      <c r="I80" s="18" t="n">
        <v>421.78661054</v>
      </c>
      <c r="J80" s="20" t="n">
        <v>10.94670972</v>
      </c>
      <c r="K80" s="18" t="n">
        <v>421.1909188</v>
      </c>
      <c r="L80" s="20" t="n">
        <v>7.7123364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462.63395553</v>
      </c>
      <c r="F81" s="20" t="n">
        <v>6.74380912</v>
      </c>
      <c r="G81" s="18" t="n">
        <v>426.1883267</v>
      </c>
      <c r="H81" s="20" t="n">
        <v>4.45606361</v>
      </c>
      <c r="I81" s="18" t="n">
        <v>410.88770428</v>
      </c>
      <c r="J81" s="20" t="n">
        <v>6.55699745</v>
      </c>
      <c r="K81" s="18" t="n">
        <v>399.34088631</v>
      </c>
      <c r="L81" s="20" t="n">
        <v>12.65864333</v>
      </c>
      <c r="M81" s="18" t="s">
        <v>404</v>
      </c>
      <c r="N81" s="20" t="s">
        <v>404</v>
      </c>
      <c r="O81" s="18" t="s">
        <v>404</v>
      </c>
      <c r="P81" s="20" t="s">
        <v>404</v>
      </c>
      <c r="Q81" s="18" t="s">
        <v>404</v>
      </c>
      <c r="R81" s="20" t="s">
        <v>404</v>
      </c>
      <c r="S81" s="18" t="s">
        <v>404</v>
      </c>
      <c r="T81" s="20" t="s">
        <v>404</v>
      </c>
      <c r="U81" s="18" t="n">
        <v>396.22638042</v>
      </c>
      <c r="V81" s="20" t="n">
        <v>14.1026945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524.01463658</v>
      </c>
      <c r="F7" s="20" t="n">
        <v>3.63513528</v>
      </c>
      <c r="G7" s="18" t="n">
        <v>495.44316868</v>
      </c>
      <c r="H7" s="20" t="n">
        <v>2.93775551</v>
      </c>
      <c r="I7" s="18" t="n">
        <v>474.21142812</v>
      </c>
      <c r="J7" s="20" t="n">
        <v>7.39074617</v>
      </c>
      <c r="K7" s="18" t="n">
        <v>507.92795353</v>
      </c>
      <c r="L7" s="20" t="n">
        <v>15.21714067</v>
      </c>
      <c r="M7" s="18" t="s">
        <v>404</v>
      </c>
      <c r="N7" s="20" t="s">
        <v>404</v>
      </c>
      <c r="O7" s="18" t="s">
        <v>404</v>
      </c>
      <c r="P7" s="20" t="s">
        <v>404</v>
      </c>
      <c r="Q7" s="18" t="s">
        <v>404</v>
      </c>
      <c r="R7" s="20" t="s">
        <v>404</v>
      </c>
      <c r="S7" s="18" t="s">
        <v>404</v>
      </c>
      <c r="T7" s="20" t="s">
        <v>404</v>
      </c>
      <c r="U7" s="18" t="n">
        <v>501.52940107</v>
      </c>
      <c r="V7" s="20" t="n">
        <v>9.258979650000001</v>
      </c>
    </row>
    <row r="8" spans="1:22">
      <c r="A8" s="15" t="s">
        <v>405</v>
      </c>
      <c r="B8" s="17" t="n">
        <v>7007</v>
      </c>
      <c r="C8" s="18">
        <f>(0.0/B8*100)</f>
        <v/>
      </c>
      <c r="D8" s="19" t="n">
        <v>7007</v>
      </c>
      <c r="E8" s="18" t="n">
        <v>498.52628816</v>
      </c>
      <c r="F8" s="20" t="n">
        <v>4.70876408</v>
      </c>
      <c r="G8" s="18" t="n">
        <v>483.16206376</v>
      </c>
      <c r="H8" s="20" t="n">
        <v>8.361735550000001</v>
      </c>
      <c r="I8" s="18" t="n">
        <v>420.81379021</v>
      </c>
      <c r="J8" s="20" t="n">
        <v>12.75459089</v>
      </c>
      <c r="K8" s="18" t="n">
        <v>403.60527142</v>
      </c>
      <c r="L8" s="20" t="n">
        <v>13.75153234</v>
      </c>
      <c r="M8" s="18" t="s">
        <v>404</v>
      </c>
      <c r="N8" s="20" t="s">
        <v>404</v>
      </c>
      <c r="O8" s="18" t="s">
        <v>404</v>
      </c>
      <c r="P8" s="20" t="s">
        <v>404</v>
      </c>
      <c r="Q8" s="18" t="s">
        <v>404</v>
      </c>
      <c r="R8" s="20" t="s">
        <v>404</v>
      </c>
      <c r="S8" s="18" t="s">
        <v>404</v>
      </c>
      <c r="T8" s="20" t="s">
        <v>404</v>
      </c>
      <c r="U8" s="18" t="n">
        <v>486.69136435</v>
      </c>
      <c r="V8" s="20" t="n">
        <v>17.69651453</v>
      </c>
    </row>
    <row r="9" spans="1:22">
      <c r="A9" s="15" t="s">
        <v>406</v>
      </c>
      <c r="B9" s="17" t="n">
        <v>9651</v>
      </c>
      <c r="C9" s="18">
        <f>(200.0/B9*100)</f>
        <v/>
      </c>
      <c r="D9" s="19" t="n">
        <v>9451</v>
      </c>
      <c r="E9" s="18" t="n">
        <v>528.15844943</v>
      </c>
      <c r="F9" s="20" t="n">
        <v>8.14275529</v>
      </c>
      <c r="G9" s="18" t="n">
        <v>498.78618968</v>
      </c>
      <c r="H9" s="20" t="n">
        <v>4.40788009</v>
      </c>
      <c r="I9" s="18" t="n">
        <v>444.62036054</v>
      </c>
      <c r="J9" s="20" t="n">
        <v>15.61192361</v>
      </c>
      <c r="K9" s="18" t="n">
        <v>397.48445905</v>
      </c>
      <c r="L9" s="20" t="n">
        <v>7.41619274</v>
      </c>
      <c r="M9" s="18" t="s">
        <v>404</v>
      </c>
      <c r="N9" s="20" t="s">
        <v>404</v>
      </c>
      <c r="O9" s="18" t="s">
        <v>404</v>
      </c>
      <c r="P9" s="20" t="s">
        <v>404</v>
      </c>
      <c r="Q9" s="18" t="s">
        <v>404</v>
      </c>
      <c r="R9" s="20" t="s">
        <v>404</v>
      </c>
      <c r="S9" s="18" t="s">
        <v>404</v>
      </c>
      <c r="T9" s="20" t="s">
        <v>404</v>
      </c>
      <c r="U9" s="18" t="n">
        <v>479.26077997</v>
      </c>
      <c r="V9" s="20" t="n">
        <v>15.50565487</v>
      </c>
    </row>
    <row r="10" spans="1:22">
      <c r="A10" s="15" t="s">
        <v>407</v>
      </c>
      <c r="B10" s="17" t="n">
        <v>20058</v>
      </c>
      <c r="C10" s="18">
        <f>(3134.0/B10*100)</f>
        <v/>
      </c>
      <c r="D10" s="19" t="n">
        <v>16924</v>
      </c>
      <c r="E10" s="18" t="n">
        <v>558.13430346</v>
      </c>
      <c r="F10" s="20" t="n">
        <v>7.06762022</v>
      </c>
      <c r="G10" s="18" t="n">
        <v>527.74953437</v>
      </c>
      <c r="H10" s="20" t="n">
        <v>2.9171229</v>
      </c>
      <c r="I10" s="18" t="n">
        <v>516.95850483</v>
      </c>
      <c r="J10" s="20" t="n">
        <v>5.24021831</v>
      </c>
      <c r="K10" s="18" t="n">
        <v>483.44440085</v>
      </c>
      <c r="L10" s="20" t="n">
        <v>9.452744060000001</v>
      </c>
      <c r="M10" s="18" t="s">
        <v>404</v>
      </c>
      <c r="N10" s="20" t="s">
        <v>404</v>
      </c>
      <c r="O10" s="18" t="s">
        <v>404</v>
      </c>
      <c r="P10" s="20" t="s">
        <v>404</v>
      </c>
      <c r="Q10" s="18" t="s">
        <v>404</v>
      </c>
      <c r="R10" s="20" t="s">
        <v>404</v>
      </c>
      <c r="S10" s="18" t="s">
        <v>404</v>
      </c>
      <c r="T10" s="20" t="s">
        <v>404</v>
      </c>
      <c r="U10" s="18" t="n">
        <v>535.28400802</v>
      </c>
      <c r="V10" s="20" t="n">
        <v>11.49535857</v>
      </c>
    </row>
    <row r="11" spans="1:22">
      <c r="A11" s="15" t="s">
        <v>408</v>
      </c>
      <c r="B11" s="17" t="n">
        <v>7053</v>
      </c>
      <c r="C11" s="18">
        <f>(212.0/B11*100)</f>
        <v/>
      </c>
      <c r="D11" s="19" t="n">
        <v>6841</v>
      </c>
      <c r="E11" s="18" t="n">
        <v>491.97862715</v>
      </c>
      <c r="F11" s="20" t="n">
        <v>5.9254835</v>
      </c>
      <c r="G11" s="18" t="n">
        <v>458.12725273</v>
      </c>
      <c r="H11" s="20" t="n">
        <v>4.97806776</v>
      </c>
      <c r="I11" s="18" t="n">
        <v>423.97133152</v>
      </c>
      <c r="J11" s="20" t="n">
        <v>6.51372835</v>
      </c>
      <c r="K11" s="18" t="n">
        <v>400.04604442</v>
      </c>
      <c r="L11" s="20" t="n">
        <v>10.58883335</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498.91901693</v>
      </c>
      <c r="F12" s="20" t="n">
        <v>3.37424711</v>
      </c>
      <c r="G12" s="18" t="n">
        <v>478.25926094</v>
      </c>
      <c r="H12" s="20" t="n">
        <v>6.21389076</v>
      </c>
      <c r="I12" s="18" t="n">
        <v>424.54789339</v>
      </c>
      <c r="J12" s="20" t="n">
        <v>16.39373175</v>
      </c>
      <c r="K12" s="18" t="s">
        <v>404</v>
      </c>
      <c r="L12" s="20" t="s">
        <v>404</v>
      </c>
      <c r="M12" s="18" t="s">
        <v>404</v>
      </c>
      <c r="N12" s="20" t="s">
        <v>404</v>
      </c>
      <c r="O12" s="18" t="s">
        <v>404</v>
      </c>
      <c r="P12" s="20" t="s">
        <v>404</v>
      </c>
      <c r="Q12" s="18" t="s">
        <v>404</v>
      </c>
      <c r="R12" s="20" t="s">
        <v>404</v>
      </c>
      <c r="S12" s="18" t="s">
        <v>404</v>
      </c>
      <c r="T12" s="20" t="s">
        <v>404</v>
      </c>
      <c r="U12" s="18" t="n">
        <v>462.27916721</v>
      </c>
      <c r="V12" s="20" t="n">
        <v>42.55678459</v>
      </c>
    </row>
    <row r="13" spans="1:22">
      <c r="A13" s="15" t="s">
        <v>410</v>
      </c>
      <c r="B13" s="17" t="n">
        <v>7161</v>
      </c>
      <c r="C13" s="18">
        <f>(1175.0/B13*100)</f>
        <v/>
      </c>
      <c r="D13" s="19" t="n">
        <v>5986</v>
      </c>
      <c r="E13" s="18" t="n">
        <v>500.0607476</v>
      </c>
      <c r="F13" s="20" t="n">
        <v>3.73318642</v>
      </c>
      <c r="G13" s="18" t="n">
        <v>498.20139904</v>
      </c>
      <c r="H13" s="20" t="n">
        <v>4.98290428</v>
      </c>
      <c r="I13" s="18" t="n">
        <v>504.49931648</v>
      </c>
      <c r="J13" s="20" t="n">
        <v>12.01735206</v>
      </c>
      <c r="K13" s="18" t="s">
        <v>404</v>
      </c>
      <c r="L13" s="20" t="s">
        <v>404</v>
      </c>
      <c r="M13" s="18" t="s">
        <v>404</v>
      </c>
      <c r="N13" s="20" t="s">
        <v>404</v>
      </c>
      <c r="O13" s="18" t="s">
        <v>404</v>
      </c>
      <c r="P13" s="20" t="s">
        <v>404</v>
      </c>
      <c r="Q13" s="18" t="s">
        <v>404</v>
      </c>
      <c r="R13" s="20" t="s">
        <v>404</v>
      </c>
      <c r="S13" s="18" t="s">
        <v>404</v>
      </c>
      <c r="T13" s="20" t="s">
        <v>404</v>
      </c>
      <c r="U13" s="18" t="n">
        <v>501.21793507</v>
      </c>
      <c r="V13" s="20" t="n">
        <v>7.03729234</v>
      </c>
    </row>
    <row r="14" spans="1:22">
      <c r="A14" s="15" t="s">
        <v>411</v>
      </c>
      <c r="B14" s="17" t="n">
        <v>5587</v>
      </c>
      <c r="C14" s="18">
        <f>(0.0/B14*100)</f>
        <v/>
      </c>
      <c r="D14" s="19" t="n">
        <v>5587</v>
      </c>
      <c r="E14" s="18" t="n">
        <v>518.82396644</v>
      </c>
      <c r="F14" s="20" t="n">
        <v>3.02072323</v>
      </c>
      <c r="G14" s="18" t="n">
        <v>521.2030565600001</v>
      </c>
      <c r="H14" s="20" t="n">
        <v>4.24225281</v>
      </c>
      <c r="I14" s="18" t="n">
        <v>506.77941867</v>
      </c>
      <c r="J14" s="20" t="n">
        <v>15.90925746</v>
      </c>
      <c r="K14" s="18" t="s">
        <v>404</v>
      </c>
      <c r="L14" s="20" t="s">
        <v>404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525.9914420600001</v>
      </c>
      <c r="F15" s="20" t="n">
        <v>3.48591258</v>
      </c>
      <c r="G15" s="18" t="n">
        <v>525.8454227</v>
      </c>
      <c r="H15" s="20" t="n">
        <v>4.15943372</v>
      </c>
      <c r="I15" s="18" t="n">
        <v>537.60901215</v>
      </c>
      <c r="J15" s="20" t="n">
        <v>13.08199138</v>
      </c>
      <c r="K15" s="18" t="n">
        <v>500.85296571</v>
      </c>
      <c r="L15" s="20" t="n">
        <v>6.23205569</v>
      </c>
      <c r="M15" s="18" t="s">
        <v>404</v>
      </c>
      <c r="N15" s="20" t="s">
        <v>404</v>
      </c>
      <c r="O15" s="18" t="s">
        <v>404</v>
      </c>
      <c r="P15" s="20" t="s">
        <v>404</v>
      </c>
      <c r="Q15" s="18" t="s">
        <v>404</v>
      </c>
      <c r="R15" s="20" t="s">
        <v>404</v>
      </c>
      <c r="S15" s="18" t="s">
        <v>404</v>
      </c>
      <c r="T15" s="20" t="s">
        <v>404</v>
      </c>
      <c r="U15" s="18" t="n">
        <v>534.17989769</v>
      </c>
      <c r="V15" s="20" t="n">
        <v>24.18874938</v>
      </c>
    </row>
    <row r="16" spans="1:22">
      <c r="A16" s="15" t="s">
        <v>413</v>
      </c>
      <c r="B16" s="17" t="n">
        <v>6108</v>
      </c>
      <c r="C16" s="18">
        <f>(495.0/B16*100)</f>
        <v/>
      </c>
      <c r="D16" s="19" t="n">
        <v>5613</v>
      </c>
      <c r="E16" s="18" t="n">
        <v>472.37305676</v>
      </c>
      <c r="F16" s="20" t="n">
        <v>13.22853394</v>
      </c>
      <c r="G16" s="18" t="n">
        <v>505.43724326</v>
      </c>
      <c r="H16" s="20" t="n">
        <v>5.9388703</v>
      </c>
      <c r="I16" s="18" t="n">
        <v>515.21838968</v>
      </c>
      <c r="J16" s="20" t="n">
        <v>9.577866419999999</v>
      </c>
      <c r="K16" s="18" t="n">
        <v>524.30175615</v>
      </c>
      <c r="L16" s="20" t="n">
        <v>7.90982555</v>
      </c>
      <c r="M16" s="18" t="s">
        <v>404</v>
      </c>
      <c r="N16" s="20" t="s">
        <v>404</v>
      </c>
      <c r="O16" s="18" t="s">
        <v>404</v>
      </c>
      <c r="P16" s="20" t="s">
        <v>404</v>
      </c>
      <c r="Q16" s="18" t="s">
        <v>404</v>
      </c>
      <c r="R16" s="20" t="s">
        <v>404</v>
      </c>
      <c r="S16" s="18" t="s">
        <v>404</v>
      </c>
      <c r="T16" s="20" t="s">
        <v>404</v>
      </c>
      <c r="U16" s="18" t="n">
        <v>495.33970639</v>
      </c>
      <c r="V16" s="20" t="n">
        <v>50.0920443</v>
      </c>
    </row>
    <row r="17" spans="1:22">
      <c r="A17" s="15" t="s">
        <v>414</v>
      </c>
      <c r="B17" s="17" t="n">
        <v>6504</v>
      </c>
      <c r="C17" s="18">
        <f>(1325.0/B17*100)</f>
        <v/>
      </c>
      <c r="D17" s="19" t="n">
        <v>5179</v>
      </c>
      <c r="E17" s="18" t="n">
        <v>511.07109592</v>
      </c>
      <c r="F17" s="20" t="n">
        <v>10.17029479</v>
      </c>
      <c r="G17" s="18" t="n">
        <v>513.26452338</v>
      </c>
      <c r="H17" s="20" t="n">
        <v>5.21815926</v>
      </c>
      <c r="I17" s="18" t="n">
        <v>478.26752777</v>
      </c>
      <c r="J17" s="20" t="n">
        <v>16.69128693</v>
      </c>
      <c r="K17" s="18" t="n">
        <v>295.5955205</v>
      </c>
      <c r="L17" s="20" t="n">
        <v>14.6030069</v>
      </c>
      <c r="M17" s="18" t="s">
        <v>404</v>
      </c>
      <c r="N17" s="20" t="s">
        <v>404</v>
      </c>
      <c r="O17" s="18" t="s">
        <v>404</v>
      </c>
      <c r="P17" s="20" t="s">
        <v>404</v>
      </c>
      <c r="Q17" s="18" t="s">
        <v>404</v>
      </c>
      <c r="R17" s="20" t="s">
        <v>404</v>
      </c>
      <c r="S17" s="18" t="s">
        <v>404</v>
      </c>
      <c r="T17" s="20" t="s">
        <v>404</v>
      </c>
      <c r="U17" s="18" t="n">
        <v>534.44644836</v>
      </c>
      <c r="V17" s="20" t="n">
        <v>19.71367355</v>
      </c>
    </row>
    <row r="18" spans="1:22">
      <c r="A18" s="15" t="s">
        <v>415</v>
      </c>
      <c r="B18" s="17" t="n">
        <v>5532</v>
      </c>
      <c r="C18" s="18">
        <f>(0.0/B18*100)</f>
        <v/>
      </c>
      <c r="D18" s="19" t="n">
        <v>5532</v>
      </c>
      <c r="E18" s="18" t="n">
        <v>474.77910641</v>
      </c>
      <c r="F18" s="20" t="n">
        <v>4.97255363</v>
      </c>
      <c r="G18" s="18" t="n">
        <v>456.03855213</v>
      </c>
      <c r="H18" s="20" t="n">
        <v>8.08276802</v>
      </c>
      <c r="I18" s="18" t="n">
        <v>493.31797748</v>
      </c>
      <c r="J18" s="20" t="n">
        <v>19.01281837</v>
      </c>
      <c r="K18" s="18" t="n">
        <v>428.43924634</v>
      </c>
      <c r="L18" s="20" t="n">
        <v>30.72237327</v>
      </c>
      <c r="M18" s="18" t="s">
        <v>404</v>
      </c>
      <c r="N18" s="20" t="s">
        <v>404</v>
      </c>
      <c r="O18" s="18" t="s">
        <v>404</v>
      </c>
      <c r="P18" s="20" t="s">
        <v>404</v>
      </c>
      <c r="Q18" s="18" t="s">
        <v>404</v>
      </c>
      <c r="R18" s="20" t="s">
        <v>404</v>
      </c>
      <c r="S18" s="18" t="s">
        <v>404</v>
      </c>
      <c r="T18" s="20" t="s">
        <v>404</v>
      </c>
      <c r="U18" s="18" t="n">
        <v>380.86668022</v>
      </c>
      <c r="V18" s="20" t="n">
        <v>55.82541373</v>
      </c>
    </row>
    <row r="19" spans="1:22">
      <c r="A19" s="15" t="s">
        <v>416</v>
      </c>
      <c r="B19" s="17" t="n">
        <v>5658</v>
      </c>
      <c r="C19" s="18">
        <f>(327.0/B19*100)</f>
        <v/>
      </c>
      <c r="D19" s="19" t="n">
        <v>5331</v>
      </c>
      <c r="E19" s="18" t="n">
        <v>473.74103096</v>
      </c>
      <c r="F19" s="20" t="n">
        <v>5.82985083</v>
      </c>
      <c r="G19" s="18" t="n">
        <v>472.70365238</v>
      </c>
      <c r="H19" s="20" t="n">
        <v>7.38582697</v>
      </c>
      <c r="I19" s="18" t="n">
        <v>447.14295442</v>
      </c>
      <c r="J19" s="20" t="n">
        <v>15.3549684</v>
      </c>
      <c r="K19" s="18" t="n">
        <v>427.15943134</v>
      </c>
      <c r="L19" s="20" t="n">
        <v>21.73258131</v>
      </c>
      <c r="M19" s="18" t="s">
        <v>404</v>
      </c>
      <c r="N19" s="20" t="s">
        <v>404</v>
      </c>
      <c r="O19" s="18" t="s">
        <v>404</v>
      </c>
      <c r="P19" s="20" t="s">
        <v>404</v>
      </c>
      <c r="Q19" s="18" t="s">
        <v>404</v>
      </c>
      <c r="R19" s="20" t="s">
        <v>404</v>
      </c>
      <c r="S19" s="18" t="s">
        <v>404</v>
      </c>
      <c r="T19" s="20" t="s">
        <v>404</v>
      </c>
      <c r="U19" s="18" t="n">
        <v>445.0354929</v>
      </c>
      <c r="V19" s="20" t="n">
        <v>59.17419625</v>
      </c>
    </row>
    <row r="20" spans="1:22">
      <c r="A20" s="15" t="s">
        <v>417</v>
      </c>
      <c r="B20" s="17" t="n">
        <v>3371</v>
      </c>
      <c r="C20" s="18">
        <f>(24.0/B20*100)</f>
        <v/>
      </c>
      <c r="D20" s="19" t="n">
        <v>3347</v>
      </c>
      <c r="E20" s="18" t="n">
        <v>479.77249119</v>
      </c>
      <c r="F20" s="20" t="n">
        <v>2.71261955</v>
      </c>
      <c r="G20" s="18" t="n">
        <v>485.44596327</v>
      </c>
      <c r="H20" s="20" t="n">
        <v>2.78296882</v>
      </c>
      <c r="I20" s="18" t="n">
        <v>426.56327294</v>
      </c>
      <c r="J20" s="20" t="n">
        <v>20.06586649</v>
      </c>
      <c r="K20" s="18" t="n">
        <v>451.27008413</v>
      </c>
      <c r="L20" s="20" t="n">
        <v>26.44387078</v>
      </c>
      <c r="M20" s="18" t="s">
        <v>404</v>
      </c>
      <c r="N20" s="20" t="s">
        <v>404</v>
      </c>
      <c r="O20" s="18" t="s">
        <v>404</v>
      </c>
      <c r="P20" s="20" t="s">
        <v>404</v>
      </c>
      <c r="Q20" s="18" t="s">
        <v>404</v>
      </c>
      <c r="R20" s="20" t="s">
        <v>404</v>
      </c>
      <c r="S20" s="18" t="s">
        <v>404</v>
      </c>
      <c r="T20" s="20" t="s">
        <v>404</v>
      </c>
      <c r="U20" s="18" t="n">
        <v>473.58919893</v>
      </c>
      <c r="V20" s="20" t="n">
        <v>12.00483094</v>
      </c>
    </row>
    <row r="21" spans="1:22">
      <c r="A21" s="15" t="s">
        <v>418</v>
      </c>
      <c r="B21" s="17" t="n">
        <v>5741</v>
      </c>
      <c r="C21" s="18">
        <f>(0.0/B21*100)</f>
        <v/>
      </c>
      <c r="D21" s="19" t="n">
        <v>5741</v>
      </c>
      <c r="E21" s="18" t="n">
        <v>531.95396154</v>
      </c>
      <c r="F21" s="20" t="n">
        <v>3.14497172</v>
      </c>
      <c r="G21" s="18" t="n">
        <v>515.93965038</v>
      </c>
      <c r="H21" s="20" t="n">
        <v>4.84441975</v>
      </c>
      <c r="I21" s="18" t="n">
        <v>506.70399498</v>
      </c>
      <c r="J21" s="20" t="n">
        <v>7.67814897</v>
      </c>
      <c r="K21" s="18" t="s">
        <v>404</v>
      </c>
      <c r="L21" s="20" t="s">
        <v>404</v>
      </c>
      <c r="M21" s="18" t="s">
        <v>404</v>
      </c>
      <c r="N21" s="20" t="s">
        <v>404</v>
      </c>
      <c r="O21" s="18" t="s">
        <v>404</v>
      </c>
      <c r="P21" s="20" t="s">
        <v>404</v>
      </c>
      <c r="Q21" s="18" t="s">
        <v>404</v>
      </c>
      <c r="R21" s="20" t="s">
        <v>404</v>
      </c>
      <c r="S21" s="18" t="s">
        <v>404</v>
      </c>
      <c r="T21" s="20" t="s">
        <v>404</v>
      </c>
      <c r="U21" s="18" t="n">
        <v>517.14201482</v>
      </c>
      <c r="V21" s="20" t="n">
        <v>7.47446197</v>
      </c>
    </row>
    <row r="22" spans="1:22">
      <c r="A22" s="15" t="s">
        <v>419</v>
      </c>
      <c r="B22" s="17" t="n">
        <v>6598</v>
      </c>
      <c r="C22" s="18">
        <f>(0.0/B22*100)</f>
        <v/>
      </c>
      <c r="D22" s="19" t="n">
        <v>6598</v>
      </c>
      <c r="E22" s="18" t="n">
        <v>478.78731499</v>
      </c>
      <c r="F22" s="20" t="n">
        <v>5.11767434</v>
      </c>
      <c r="G22" s="18" t="n">
        <v>479.12380212</v>
      </c>
      <c r="H22" s="20" t="n">
        <v>8.540628290000001</v>
      </c>
      <c r="I22" s="18" t="n">
        <v>503.02990908</v>
      </c>
      <c r="J22" s="20" t="n">
        <v>18.7063405</v>
      </c>
      <c r="K22" s="18" t="n">
        <v>379.34512222</v>
      </c>
      <c r="L22" s="20" t="n">
        <v>10.68524231</v>
      </c>
      <c r="M22" s="18" t="s">
        <v>404</v>
      </c>
      <c r="N22" s="20" t="s">
        <v>404</v>
      </c>
      <c r="O22" s="18" t="s">
        <v>404</v>
      </c>
      <c r="P22" s="20" t="s">
        <v>404</v>
      </c>
      <c r="Q22" s="18" t="s">
        <v>404</v>
      </c>
      <c r="R22" s="20" t="s">
        <v>404</v>
      </c>
      <c r="S22" s="18" t="s">
        <v>404</v>
      </c>
      <c r="T22" s="20" t="s">
        <v>404</v>
      </c>
      <c r="U22" s="18" t="n">
        <v>463.72077363</v>
      </c>
      <c r="V22" s="20" t="n">
        <v>29.69112026</v>
      </c>
    </row>
    <row r="23" spans="1:22">
      <c r="A23" s="15" t="s">
        <v>420</v>
      </c>
      <c r="B23" s="17" t="n">
        <v>11583</v>
      </c>
      <c r="C23" s="18">
        <f>(3194.0/B23*100)</f>
        <v/>
      </c>
      <c r="D23" s="19" t="n">
        <v>8389</v>
      </c>
      <c r="E23" s="18" t="n">
        <v>495.22754702</v>
      </c>
      <c r="F23" s="20" t="n">
        <v>5.34348846</v>
      </c>
      <c r="G23" s="18" t="n">
        <v>483.64835798</v>
      </c>
      <c r="H23" s="20" t="n">
        <v>7.22225938</v>
      </c>
      <c r="I23" s="18" t="n">
        <v>473.79434522</v>
      </c>
      <c r="J23" s="20" t="n">
        <v>14.75036863</v>
      </c>
      <c r="K23" s="18" t="n">
        <v>475.99918625</v>
      </c>
      <c r="L23" s="20" t="n">
        <v>15.13526594</v>
      </c>
      <c r="M23" s="18" t="s">
        <v>404</v>
      </c>
      <c r="N23" s="20" t="s">
        <v>404</v>
      </c>
      <c r="O23" s="18" t="s">
        <v>404</v>
      </c>
      <c r="P23" s="20" t="s">
        <v>404</v>
      </c>
      <c r="Q23" s="18" t="s">
        <v>404</v>
      </c>
      <c r="R23" s="20" t="s">
        <v>404</v>
      </c>
      <c r="S23" s="18" t="s">
        <v>404</v>
      </c>
      <c r="T23" s="20" t="s">
        <v>404</v>
      </c>
      <c r="U23" s="18" t="n">
        <v>471.39902114</v>
      </c>
      <c r="V23" s="20" t="n">
        <v>22.68944603</v>
      </c>
    </row>
    <row r="24" spans="1:22">
      <c r="A24" s="15" t="s">
        <v>421</v>
      </c>
      <c r="B24" s="17" t="n">
        <v>6647</v>
      </c>
      <c r="C24" s="18">
        <f>(0.0/B24*100)</f>
        <v/>
      </c>
      <c r="D24" s="19" t="n">
        <v>6647</v>
      </c>
      <c r="E24" s="18" t="n">
        <v>523.1851689</v>
      </c>
      <c r="F24" s="20" t="n">
        <v>3.841699</v>
      </c>
      <c r="G24" s="18" t="n">
        <v>492.64964358</v>
      </c>
      <c r="H24" s="20" t="n">
        <v>9.361666230000001</v>
      </c>
      <c r="I24" s="18" t="n">
        <v>556.5637371399999</v>
      </c>
      <c r="J24" s="20" t="n">
        <v>10.59513908</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530.2921050800001</v>
      </c>
      <c r="F25" s="20" t="n">
        <v>4.40187618</v>
      </c>
      <c r="G25" s="18" t="n">
        <v>516.85332958</v>
      </c>
      <c r="H25" s="20" t="n">
        <v>5.69197175</v>
      </c>
      <c r="I25" s="18" t="n">
        <v>485.54385918</v>
      </c>
      <c r="J25" s="20" t="n">
        <v>15.12164387</v>
      </c>
      <c r="K25" s="18" t="n">
        <v>389.31089321</v>
      </c>
      <c r="L25" s="20" t="n">
        <v>12.06202997</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484.89912933</v>
      </c>
      <c r="F26" s="20" t="n">
        <v>2.65167813</v>
      </c>
      <c r="G26" s="18" t="n">
        <v>492.87989724</v>
      </c>
      <c r="H26" s="20" t="n">
        <v>3.03292983</v>
      </c>
      <c r="I26" s="18" t="n">
        <v>473.39448148</v>
      </c>
      <c r="J26" s="20" t="n">
        <v>13.42981913</v>
      </c>
      <c r="K26" s="18" t="n">
        <v>521.75052841</v>
      </c>
      <c r="L26" s="20" t="n">
        <v>8.617307070000001</v>
      </c>
      <c r="M26" s="18" t="s">
        <v>404</v>
      </c>
      <c r="N26" s="20" t="s">
        <v>404</v>
      </c>
      <c r="O26" s="18" t="s">
        <v>404</v>
      </c>
      <c r="P26" s="20" t="s">
        <v>404</v>
      </c>
      <c r="Q26" s="18" t="s">
        <v>404</v>
      </c>
      <c r="R26" s="20" t="s">
        <v>404</v>
      </c>
      <c r="S26" s="18" t="s">
        <v>404</v>
      </c>
      <c r="T26" s="20" t="s">
        <v>404</v>
      </c>
      <c r="U26" s="18" t="n">
        <v>482.13643873</v>
      </c>
      <c r="V26" s="20" t="n">
        <v>17.82220677</v>
      </c>
    </row>
    <row r="27" spans="1:22">
      <c r="A27" s="15" t="s">
        <v>424</v>
      </c>
      <c r="B27" s="17" t="n">
        <v>5299</v>
      </c>
      <c r="C27" s="18">
        <f>(0.0/B27*100)</f>
        <v/>
      </c>
      <c r="D27" s="19" t="n">
        <v>5299</v>
      </c>
      <c r="E27" s="18" t="n">
        <v>509.43694767</v>
      </c>
      <c r="F27" s="20" t="n">
        <v>3.00253126</v>
      </c>
      <c r="G27" s="18" t="n">
        <v>476.16652248</v>
      </c>
      <c r="H27" s="20" t="n">
        <v>1.57317037</v>
      </c>
      <c r="I27" s="18" t="s">
        <v>404</v>
      </c>
      <c r="J27" s="20" t="s">
        <v>404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420.32166655</v>
      </c>
      <c r="F28" s="20" t="n">
        <v>5.00883402</v>
      </c>
      <c r="G28" s="18" t="n">
        <v>429.97806202</v>
      </c>
      <c r="H28" s="20" t="n">
        <v>4.30739234</v>
      </c>
      <c r="I28" s="18" t="n">
        <v>409.33142999</v>
      </c>
      <c r="J28" s="20" t="n">
        <v>5.85058921</v>
      </c>
      <c r="K28" s="18" t="n">
        <v>415.36780692</v>
      </c>
      <c r="L28" s="20" t="n">
        <v>12.56566138</v>
      </c>
      <c r="M28" s="18" t="s">
        <v>404</v>
      </c>
      <c r="N28" s="20" t="s">
        <v>404</v>
      </c>
      <c r="O28" s="18" t="s">
        <v>404</v>
      </c>
      <c r="P28" s="20" t="s">
        <v>404</v>
      </c>
      <c r="Q28" s="18" t="s">
        <v>404</v>
      </c>
      <c r="R28" s="20" t="s">
        <v>404</v>
      </c>
      <c r="S28" s="18" t="s">
        <v>404</v>
      </c>
      <c r="T28" s="20" t="s">
        <v>404</v>
      </c>
      <c r="U28" s="18" t="n">
        <v>416.97507923</v>
      </c>
      <c r="V28" s="20" t="n">
        <v>8.36492398</v>
      </c>
    </row>
    <row r="29" spans="1:22">
      <c r="A29" s="15" t="s">
        <v>426</v>
      </c>
      <c r="B29" s="17" t="n">
        <v>5385</v>
      </c>
      <c r="C29" s="18">
        <f>(1123.0/B29*100)</f>
        <v/>
      </c>
      <c r="D29" s="19" t="n">
        <v>4262</v>
      </c>
      <c r="E29" s="18" t="n">
        <v>505.73761232</v>
      </c>
      <c r="F29" s="20" t="n">
        <v>20.11386015</v>
      </c>
      <c r="G29" s="18" t="n">
        <v>516.00921521</v>
      </c>
      <c r="H29" s="20" t="n">
        <v>7.39018466</v>
      </c>
      <c r="I29" s="18" t="n">
        <v>484.62500568</v>
      </c>
      <c r="J29" s="20" t="n">
        <v>16.97367992</v>
      </c>
      <c r="K29" s="18" t="s">
        <v>404</v>
      </c>
      <c r="L29" s="20" t="s">
        <v>404</v>
      </c>
      <c r="M29" s="18" t="s">
        <v>404</v>
      </c>
      <c r="N29" s="20" t="s">
        <v>404</v>
      </c>
      <c r="O29" s="18" t="s">
        <v>404</v>
      </c>
      <c r="P29" s="20" t="s">
        <v>404</v>
      </c>
      <c r="Q29" s="18" t="s">
        <v>404</v>
      </c>
      <c r="R29" s="20" t="s">
        <v>404</v>
      </c>
      <c r="S29" s="18" t="s">
        <v>404</v>
      </c>
      <c r="T29" s="20" t="s">
        <v>404</v>
      </c>
      <c r="U29" s="18" t="n">
        <v>488.57423423</v>
      </c>
      <c r="V29" s="20" t="n">
        <v>10.79815272</v>
      </c>
    </row>
    <row r="30" spans="1:22">
      <c r="A30" s="15" t="s">
        <v>427</v>
      </c>
      <c r="B30" s="17" t="n">
        <v>4520</v>
      </c>
      <c r="C30" s="18">
        <f>(1105.0/B30*100)</f>
        <v/>
      </c>
      <c r="D30" s="19" t="n">
        <v>3415</v>
      </c>
      <c r="E30" s="18" t="n">
        <v>534.33302868</v>
      </c>
      <c r="F30" s="20" t="n">
        <v>8.988134459999999</v>
      </c>
      <c r="G30" s="18" t="n">
        <v>507.6498661</v>
      </c>
      <c r="H30" s="20" t="n">
        <v>3.47472961</v>
      </c>
      <c r="I30" s="18" t="n">
        <v>481.98105537</v>
      </c>
      <c r="J30" s="20" t="n">
        <v>10.4111798</v>
      </c>
      <c r="K30" s="18" t="n">
        <v>501.40650774</v>
      </c>
      <c r="L30" s="20" t="n">
        <v>36.93657136</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516.52720032</v>
      </c>
      <c r="F31" s="20" t="n">
        <v>4.18234643</v>
      </c>
      <c r="G31" s="18" t="n">
        <v>511.61977854</v>
      </c>
      <c r="H31" s="20" t="n">
        <v>4.11733535</v>
      </c>
      <c r="I31" s="18" t="n">
        <v>492.69348746</v>
      </c>
      <c r="J31" s="20" t="n">
        <v>20.33635493</v>
      </c>
      <c r="K31" s="18" t="n">
        <v>504.87877814</v>
      </c>
      <c r="L31" s="20" t="n">
        <v>6.9285163</v>
      </c>
      <c r="M31" s="18" t="s">
        <v>404</v>
      </c>
      <c r="N31" s="20" t="s">
        <v>404</v>
      </c>
      <c r="O31" s="18" t="s">
        <v>404</v>
      </c>
      <c r="P31" s="20" t="s">
        <v>404</v>
      </c>
      <c r="Q31" s="18" t="s">
        <v>404</v>
      </c>
      <c r="R31" s="20" t="s">
        <v>404</v>
      </c>
      <c r="S31" s="18" t="s">
        <v>404</v>
      </c>
      <c r="T31" s="20" t="s">
        <v>404</v>
      </c>
      <c r="U31" s="18" t="n">
        <v>507.40578829</v>
      </c>
      <c r="V31" s="20" t="n">
        <v>10.37075909</v>
      </c>
    </row>
    <row r="32" spans="1:22">
      <c r="A32" s="15" t="s">
        <v>429</v>
      </c>
      <c r="B32" s="17" t="n">
        <v>4478</v>
      </c>
      <c r="C32" s="18">
        <f>(0.0/B32*100)</f>
        <v/>
      </c>
      <c r="D32" s="19" t="n">
        <v>4478</v>
      </c>
      <c r="E32" s="18" t="n">
        <v>508.25734032</v>
      </c>
      <c r="F32" s="20" t="n">
        <v>4.09484973</v>
      </c>
      <c r="G32" s="18" t="n">
        <v>501.03405058</v>
      </c>
      <c r="H32" s="20" t="n">
        <v>3.99421449</v>
      </c>
      <c r="I32" s="18" t="n">
        <v>497.40131991</v>
      </c>
      <c r="J32" s="20" t="n">
        <v>18.74529191</v>
      </c>
      <c r="K32" s="18" t="n">
        <v>533.46730201</v>
      </c>
      <c r="L32" s="20" t="n">
        <v>7.51695507</v>
      </c>
      <c r="M32" s="18" t="s">
        <v>404</v>
      </c>
      <c r="N32" s="20" t="s">
        <v>404</v>
      </c>
      <c r="O32" s="18" t="s">
        <v>404</v>
      </c>
      <c r="P32" s="20" t="s">
        <v>404</v>
      </c>
      <c r="Q32" s="18" t="s">
        <v>404</v>
      </c>
      <c r="R32" s="20" t="s">
        <v>404</v>
      </c>
      <c r="S32" s="18" t="s">
        <v>404</v>
      </c>
      <c r="T32" s="20" t="s">
        <v>404</v>
      </c>
      <c r="U32" s="18" t="n">
        <v>532.6658336</v>
      </c>
      <c r="V32" s="20" t="n">
        <v>12.51410021</v>
      </c>
    </row>
    <row r="33" spans="1:22">
      <c r="A33" s="15" t="s">
        <v>430</v>
      </c>
      <c r="B33" s="17" t="n">
        <v>7325</v>
      </c>
      <c r="C33" s="18">
        <f>(29.0/B33*100)</f>
        <v/>
      </c>
      <c r="D33" s="19" t="n">
        <v>7296</v>
      </c>
      <c r="E33" s="18" t="n">
        <v>491.74343213</v>
      </c>
      <c r="F33" s="20" t="n">
        <v>6.02617888</v>
      </c>
      <c r="G33" s="18" t="n">
        <v>502.71640091</v>
      </c>
      <c r="H33" s="20" t="n">
        <v>3.98991038</v>
      </c>
      <c r="I33" s="18" t="n">
        <v>491.17939853</v>
      </c>
      <c r="J33" s="20" t="n">
        <v>11.24906685</v>
      </c>
      <c r="K33" s="18" t="n">
        <v>476.85919121</v>
      </c>
      <c r="L33" s="20" t="n">
        <v>23.68763822</v>
      </c>
      <c r="M33" s="18" t="s">
        <v>404</v>
      </c>
      <c r="N33" s="20" t="s">
        <v>404</v>
      </c>
      <c r="O33" s="18" t="s">
        <v>404</v>
      </c>
      <c r="P33" s="20" t="s">
        <v>404</v>
      </c>
      <c r="Q33" s="18" t="s">
        <v>404</v>
      </c>
      <c r="R33" s="20" t="s">
        <v>404</v>
      </c>
      <c r="S33" s="18" t="s">
        <v>404</v>
      </c>
      <c r="T33" s="20" t="s">
        <v>404</v>
      </c>
      <c r="U33" s="18" t="n">
        <v>469.34516638</v>
      </c>
      <c r="V33" s="20" t="n">
        <v>10.94681066</v>
      </c>
    </row>
    <row r="34" spans="1:22">
      <c r="A34" s="15" t="s">
        <v>431</v>
      </c>
      <c r="B34" s="17" t="n">
        <v>6350</v>
      </c>
      <c r="C34" s="18">
        <f>(0.0/B34*100)</f>
        <v/>
      </c>
      <c r="D34" s="19" t="n">
        <v>6350</v>
      </c>
      <c r="E34" s="18" t="n">
        <v>458.83081748</v>
      </c>
      <c r="F34" s="20" t="n">
        <v>3.83631719</v>
      </c>
      <c r="G34" s="18" t="n">
        <v>448.18373435</v>
      </c>
      <c r="H34" s="20" t="n">
        <v>8.0114453</v>
      </c>
      <c r="I34" s="18" t="n">
        <v>373.14579375</v>
      </c>
      <c r="J34" s="20" t="n">
        <v>30.32810724</v>
      </c>
      <c r="K34" s="18" t="s">
        <v>404</v>
      </c>
      <c r="L34" s="20" t="s">
        <v>404</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538.12000267</v>
      </c>
      <c r="F35" s="20" t="n">
        <v>3.4608944</v>
      </c>
      <c r="G35" s="18" t="n">
        <v>495.25405982</v>
      </c>
      <c r="H35" s="20" t="n">
        <v>1.76682638</v>
      </c>
      <c r="I35" s="18" t="n">
        <v>492.35331193</v>
      </c>
      <c r="J35" s="20" t="n">
        <v>3.62172705</v>
      </c>
      <c r="K35" s="18" t="s">
        <v>404</v>
      </c>
      <c r="L35" s="20" t="s">
        <v>404</v>
      </c>
      <c r="M35" s="18" t="s">
        <v>404</v>
      </c>
      <c r="N35" s="20" t="s">
        <v>404</v>
      </c>
      <c r="O35" s="18" t="s">
        <v>404</v>
      </c>
      <c r="P35" s="20" t="s">
        <v>404</v>
      </c>
      <c r="Q35" s="18" t="s">
        <v>404</v>
      </c>
      <c r="R35" s="20" t="s">
        <v>404</v>
      </c>
      <c r="S35" s="18" t="s">
        <v>404</v>
      </c>
      <c r="T35" s="20" t="s">
        <v>404</v>
      </c>
      <c r="U35" s="18" t="n">
        <v>552.71159462</v>
      </c>
      <c r="V35" s="20" t="n">
        <v>8.076201790000001</v>
      </c>
    </row>
    <row r="36" spans="1:22">
      <c r="A36" s="15" t="s">
        <v>433</v>
      </c>
      <c r="B36" s="17" t="n">
        <v>6736</v>
      </c>
      <c r="C36" s="18">
        <f>(10.0/B36*100)</f>
        <v/>
      </c>
      <c r="D36" s="19" t="n">
        <v>6726</v>
      </c>
      <c r="E36" s="18" t="n">
        <v>500.58886042</v>
      </c>
      <c r="F36" s="20" t="n">
        <v>3.34237245</v>
      </c>
      <c r="G36" s="18" t="n">
        <v>490.41821019</v>
      </c>
      <c r="H36" s="20" t="n">
        <v>4.24020129</v>
      </c>
      <c r="I36" s="18" t="n">
        <v>482.98973032</v>
      </c>
      <c r="J36" s="20" t="n">
        <v>13.01099509</v>
      </c>
      <c r="K36" s="18" t="s">
        <v>404</v>
      </c>
      <c r="L36" s="20" t="s">
        <v>404</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499.29661133</v>
      </c>
      <c r="F37" s="20" t="n">
        <v>4.9286728</v>
      </c>
      <c r="G37" s="18" t="n">
        <v>503.37790049</v>
      </c>
      <c r="H37" s="20" t="n">
        <v>5.25296009</v>
      </c>
      <c r="I37" s="18" t="n">
        <v>475.86656546</v>
      </c>
      <c r="J37" s="20" t="n">
        <v>10.47464626</v>
      </c>
      <c r="K37" s="18" t="s">
        <v>404</v>
      </c>
      <c r="L37" s="20" t="s">
        <v>404</v>
      </c>
      <c r="M37" s="18" t="s">
        <v>404</v>
      </c>
      <c r="N37" s="20" t="s">
        <v>404</v>
      </c>
      <c r="O37" s="18" t="s">
        <v>404</v>
      </c>
      <c r="P37" s="20" t="s">
        <v>404</v>
      </c>
      <c r="Q37" s="18" t="s">
        <v>404</v>
      </c>
      <c r="R37" s="20" t="s">
        <v>404</v>
      </c>
      <c r="S37" s="18" t="s">
        <v>404</v>
      </c>
      <c r="T37" s="20" t="s">
        <v>404</v>
      </c>
      <c r="U37" s="18" t="n">
        <v>495.15342569</v>
      </c>
      <c r="V37" s="20" t="n">
        <v>22.72826434</v>
      </c>
    </row>
    <row r="38" spans="1:22">
      <c r="A38" s="15" t="s">
        <v>435</v>
      </c>
      <c r="B38" s="17" t="n">
        <v>5860</v>
      </c>
      <c r="C38" s="18">
        <f>(268.0/B38*100)</f>
        <v/>
      </c>
      <c r="D38" s="19" t="n">
        <v>5592</v>
      </c>
      <c r="E38" s="18" t="n">
        <v>498.47978071</v>
      </c>
      <c r="F38" s="20" t="n">
        <v>6.28932766</v>
      </c>
      <c r="G38" s="18" t="n">
        <v>495.3626342</v>
      </c>
      <c r="H38" s="20" t="n">
        <v>5.52566319</v>
      </c>
      <c r="I38" s="18" t="n">
        <v>462.75530565</v>
      </c>
      <c r="J38" s="20" t="n">
        <v>8.800375109999999</v>
      </c>
      <c r="K38" s="18" t="n">
        <v>465.65949006</v>
      </c>
      <c r="L38" s="20" t="n">
        <v>43.7189992</v>
      </c>
      <c r="M38" s="18" t="s">
        <v>404</v>
      </c>
      <c r="N38" s="20" t="s">
        <v>404</v>
      </c>
      <c r="O38" s="18" t="s">
        <v>404</v>
      </c>
      <c r="P38" s="20" t="s">
        <v>404</v>
      </c>
      <c r="Q38" s="18" t="s">
        <v>404</v>
      </c>
      <c r="R38" s="20" t="s">
        <v>404</v>
      </c>
      <c r="S38" s="18" t="s">
        <v>404</v>
      </c>
      <c r="T38" s="20" t="s">
        <v>404</v>
      </c>
      <c r="U38" s="18" t="n">
        <v>518.87112201</v>
      </c>
      <c r="V38" s="20" t="n">
        <v>20.10312563</v>
      </c>
    </row>
    <row r="39" spans="1:22">
      <c r="A39" s="15" t="s">
        <v>436</v>
      </c>
      <c r="B39" s="17" t="n">
        <v>5895</v>
      </c>
      <c r="C39" s="18">
        <f>(0.0/B39*100)</f>
        <v/>
      </c>
      <c r="D39" s="19" t="n">
        <v>5895</v>
      </c>
      <c r="E39" s="18" t="n">
        <v>432.53998014</v>
      </c>
      <c r="F39" s="20" t="n">
        <v>5.69149399</v>
      </c>
      <c r="G39" s="18" t="n">
        <v>417.53893111</v>
      </c>
      <c r="H39" s="20" t="n">
        <v>8.55622614</v>
      </c>
      <c r="I39" s="18" t="n">
        <v>412.16494862</v>
      </c>
      <c r="J39" s="20" t="n">
        <v>17.39279599</v>
      </c>
      <c r="K39" s="18" t="n">
        <v>446.01696359</v>
      </c>
      <c r="L39" s="20" t="n">
        <v>10.10128508</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507.94328732</v>
      </c>
      <c r="F40" s="20" t="n">
        <v>5.41420426</v>
      </c>
      <c r="G40" s="18" t="n">
        <v>494.35925234</v>
      </c>
      <c r="H40" s="20" t="n">
        <v>4.2760574</v>
      </c>
      <c r="I40" s="18" t="n">
        <v>488.97663065</v>
      </c>
      <c r="J40" s="20" t="n">
        <v>21.67812545</v>
      </c>
      <c r="K40" s="18" t="n">
        <v>493.48852067</v>
      </c>
      <c r="L40" s="20" t="n">
        <v>10.0724677</v>
      </c>
      <c r="M40" s="18" t="s">
        <v>404</v>
      </c>
      <c r="N40" s="20" t="s">
        <v>404</v>
      </c>
      <c r="O40" s="18" t="s">
        <v>404</v>
      </c>
      <c r="P40" s="20" t="s">
        <v>404</v>
      </c>
      <c r="Q40" s="18" t="s">
        <v>404</v>
      </c>
      <c r="R40" s="20" t="s">
        <v>404</v>
      </c>
      <c r="S40" s="18" t="s">
        <v>404</v>
      </c>
      <c r="T40" s="20" t="s">
        <v>404</v>
      </c>
      <c r="U40" s="18" t="n">
        <v>487.15797429</v>
      </c>
      <c r="V40" s="20" t="n">
        <v>7.41756696</v>
      </c>
    </row>
    <row r="41" spans="1:22">
      <c r="A41" s="15" t="s">
        <v>438</v>
      </c>
      <c r="B41" s="17" t="n">
        <v>5712</v>
      </c>
      <c r="C41" s="18">
        <f>(138.0/B41*100)</f>
        <v/>
      </c>
      <c r="D41" s="19" t="n">
        <v>5574</v>
      </c>
      <c r="E41" s="18" t="n">
        <v>511.35554125</v>
      </c>
      <c r="F41" s="20" t="n">
        <v>10.49970102</v>
      </c>
      <c r="G41" s="18" t="n">
        <v>495.61880465</v>
      </c>
      <c r="H41" s="20" t="n">
        <v>3.9579295</v>
      </c>
      <c r="I41" s="18" t="n">
        <v>497.4182202</v>
      </c>
      <c r="J41" s="20" t="n">
        <v>11.39516705</v>
      </c>
      <c r="K41" s="18" t="n">
        <v>390.3945923</v>
      </c>
      <c r="L41" s="20" t="n">
        <v>7.44337974</v>
      </c>
      <c r="M41" s="18" t="s">
        <v>404</v>
      </c>
      <c r="N41" s="20" t="s">
        <v>404</v>
      </c>
      <c r="O41" s="18" t="s">
        <v>404</v>
      </c>
      <c r="P41" s="20" t="s">
        <v>404</v>
      </c>
      <c r="Q41" s="18" t="s">
        <v>404</v>
      </c>
      <c r="R41" s="20" t="s">
        <v>404</v>
      </c>
      <c r="S41" s="18" t="s">
        <v>404</v>
      </c>
      <c r="T41" s="20" t="s">
        <v>404</v>
      </c>
      <c r="U41" s="18" t="n">
        <v>539.44268103</v>
      </c>
      <c r="V41" s="20" t="n">
        <v>13.40698207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402.07145266</v>
      </c>
      <c r="F44" s="20" t="n">
        <v>4.38251239</v>
      </c>
      <c r="G44" s="18" t="n">
        <v>422.09104703</v>
      </c>
      <c r="H44" s="20" t="n">
        <v>8.48826478</v>
      </c>
      <c r="I44" s="18" t="n">
        <v>421.87152757</v>
      </c>
      <c r="J44" s="20" t="n">
        <v>43.28052629</v>
      </c>
      <c r="K44" s="18" t="n">
        <v>391.39831007</v>
      </c>
      <c r="L44" s="20" t="n">
        <v>10.10632144</v>
      </c>
      <c r="M44" s="18" t="s">
        <v>404</v>
      </c>
      <c r="N44" s="20" t="s">
        <v>404</v>
      </c>
      <c r="O44" s="18" t="s">
        <v>404</v>
      </c>
      <c r="P44" s="20" t="s">
        <v>404</v>
      </c>
      <c r="Q44" s="18" t="s">
        <v>404</v>
      </c>
      <c r="R44" s="20" t="s">
        <v>404</v>
      </c>
      <c r="S44" s="18" t="n">
        <v>346.26950542</v>
      </c>
      <c r="T44" s="20" t="n">
        <v>18.35790117</v>
      </c>
      <c r="U44" s="18" t="n">
        <v>503.096413</v>
      </c>
      <c r="V44" s="20" t="n">
        <v>28.73731351</v>
      </c>
    </row>
    <row r="45" spans="1:22">
      <c r="A45" s="15" t="s">
        <v>442</v>
      </c>
      <c r="B45" s="17" t="n">
        <v>5519</v>
      </c>
      <c r="C45" s="18">
        <f>(0.0/B45*100)</f>
        <v/>
      </c>
      <c r="D45" s="19" t="n">
        <v>5519</v>
      </c>
      <c r="E45" s="18" t="n">
        <v>344.80110687</v>
      </c>
      <c r="F45" s="20" t="n">
        <v>3.41143913</v>
      </c>
      <c r="G45" s="18" t="n">
        <v>370.94392232</v>
      </c>
      <c r="H45" s="20" t="n">
        <v>11.58512871</v>
      </c>
      <c r="I45" s="18" t="s">
        <v>404</v>
      </c>
      <c r="J45" s="20" t="s">
        <v>404</v>
      </c>
      <c r="K45" s="18" t="n">
        <v>375.02403725</v>
      </c>
      <c r="L45" s="20" t="n">
        <v>17.18960285</v>
      </c>
      <c r="M45" s="18" t="s">
        <v>404</v>
      </c>
      <c r="N45" s="20" t="s">
        <v>404</v>
      </c>
      <c r="O45" s="18" t="s">
        <v>404</v>
      </c>
      <c r="P45" s="20" t="s">
        <v>404</v>
      </c>
      <c r="Q45" s="18" t="s">
        <v>404</v>
      </c>
      <c r="R45" s="20" t="s">
        <v>404</v>
      </c>
      <c r="S45" s="18" t="s">
        <v>404</v>
      </c>
      <c r="T45" s="20" t="s">
        <v>404</v>
      </c>
      <c r="U45" s="18" t="n">
        <v>346.69099518</v>
      </c>
      <c r="V45" s="20" t="n">
        <v>29.64795252</v>
      </c>
    </row>
    <row r="46" spans="1:22">
      <c r="A46" s="15" t="s">
        <v>443</v>
      </c>
      <c r="B46" s="17" t="n">
        <v>23141</v>
      </c>
      <c r="C46" s="18">
        <f>(4196.0/B46*100)</f>
        <v/>
      </c>
      <c r="D46" s="19" t="n">
        <v>18945</v>
      </c>
      <c r="E46" s="18" t="n">
        <v>427.86536475</v>
      </c>
      <c r="F46" s="20" t="n">
        <v>5.30911813</v>
      </c>
      <c r="G46" s="18" t="n">
        <v>406.67348655</v>
      </c>
      <c r="H46" s="20" t="n">
        <v>4.97549856</v>
      </c>
      <c r="I46" s="18" t="n">
        <v>393.6244542</v>
      </c>
      <c r="J46" s="20" t="n">
        <v>6.35380507</v>
      </c>
      <c r="K46" s="18" t="n">
        <v>407.63016095</v>
      </c>
      <c r="L46" s="20" t="n">
        <v>11.90328822</v>
      </c>
      <c r="M46" s="18" t="s">
        <v>404</v>
      </c>
      <c r="N46" s="20" t="s">
        <v>404</v>
      </c>
      <c r="O46" s="18" t="s">
        <v>404</v>
      </c>
      <c r="P46" s="20" t="s">
        <v>404</v>
      </c>
      <c r="Q46" s="18" t="s">
        <v>404</v>
      </c>
      <c r="R46" s="20" t="s">
        <v>404</v>
      </c>
      <c r="S46" s="18" t="s">
        <v>404</v>
      </c>
      <c r="T46" s="20" t="s">
        <v>404</v>
      </c>
      <c r="U46" s="18" t="n">
        <v>380.00294165</v>
      </c>
      <c r="V46" s="20" t="n">
        <v>12.30629669</v>
      </c>
    </row>
    <row r="47" spans="1:22">
      <c r="A47" s="15" t="s">
        <v>444</v>
      </c>
      <c r="B47" s="17" t="n">
        <v>5928</v>
      </c>
      <c r="C47" s="18">
        <f>(0.0/B47*100)</f>
        <v/>
      </c>
      <c r="D47" s="19" t="n">
        <v>5928</v>
      </c>
      <c r="E47" s="18" t="n">
        <v>441.59003189</v>
      </c>
      <c r="F47" s="20" t="n">
        <v>7.12959439</v>
      </c>
      <c r="G47" s="18" t="n">
        <v>429.05816992</v>
      </c>
      <c r="H47" s="20" t="n">
        <v>14.812153</v>
      </c>
      <c r="I47" s="18" t="n">
        <v>376.72649082</v>
      </c>
      <c r="J47" s="20" t="n">
        <v>18.81139971</v>
      </c>
      <c r="K47" s="18" t="n">
        <v>399.69956111</v>
      </c>
      <c r="L47" s="20" t="n">
        <v>22.96848826</v>
      </c>
      <c r="M47" s="18" t="s">
        <v>404</v>
      </c>
      <c r="N47" s="20" t="s">
        <v>404</v>
      </c>
      <c r="O47" s="18" t="s">
        <v>404</v>
      </c>
      <c r="P47" s="20" t="s">
        <v>404</v>
      </c>
      <c r="Q47" s="18" t="s">
        <v>404</v>
      </c>
      <c r="R47" s="20" t="s">
        <v>404</v>
      </c>
      <c r="S47" s="18" t="s">
        <v>404</v>
      </c>
      <c r="T47" s="20" t="s">
        <v>404</v>
      </c>
      <c r="U47" s="18" t="n">
        <v>467.90499662</v>
      </c>
      <c r="V47" s="20" t="n">
        <v>29.97320491</v>
      </c>
    </row>
    <row r="48" spans="1:22">
      <c r="A48" s="15" t="s">
        <v>445</v>
      </c>
      <c r="B48" s="17" t="n">
        <v>9841</v>
      </c>
      <c r="C48" s="18">
        <f>(40.0/B48*100)</f>
        <v/>
      </c>
      <c r="D48" s="19" t="n">
        <v>9801</v>
      </c>
      <c r="E48" s="18" t="n">
        <v>510.26520178</v>
      </c>
      <c r="F48" s="20" t="n">
        <v>7.75690222</v>
      </c>
      <c r="G48" s="18" t="n">
        <v>483.70313386</v>
      </c>
      <c r="H48" s="20" t="n">
        <v>20.61710178</v>
      </c>
      <c r="I48" s="18" t="n">
        <v>462.33782949</v>
      </c>
      <c r="J48" s="20" t="n">
        <v>11.83541314</v>
      </c>
      <c r="K48" s="18" t="n">
        <v>475.55558923</v>
      </c>
      <c r="L48" s="20" t="n">
        <v>12.74051069</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431.35672091</v>
      </c>
      <c r="F49" s="20" t="n">
        <v>4.97379807</v>
      </c>
      <c r="G49" s="18" t="n">
        <v>423.95654649</v>
      </c>
      <c r="H49" s="20" t="n">
        <v>6.02427136</v>
      </c>
      <c r="I49" s="18" t="n">
        <v>403.99760037</v>
      </c>
      <c r="J49" s="20" t="n">
        <v>10.46152464</v>
      </c>
      <c r="K49" s="18" t="n">
        <v>407.31887812</v>
      </c>
      <c r="L49" s="20" t="n">
        <v>17.45844388</v>
      </c>
      <c r="M49" s="18" t="s">
        <v>404</v>
      </c>
      <c r="N49" s="20" t="s">
        <v>404</v>
      </c>
      <c r="O49" s="18" t="s">
        <v>404</v>
      </c>
      <c r="P49" s="20" t="s">
        <v>404</v>
      </c>
      <c r="Q49" s="18" t="s">
        <v>404</v>
      </c>
      <c r="R49" s="20" t="s">
        <v>404</v>
      </c>
      <c r="S49" s="18" t="s">
        <v>404</v>
      </c>
      <c r="T49" s="20" t="s">
        <v>404</v>
      </c>
      <c r="U49" s="18" t="n">
        <v>409.25333894</v>
      </c>
      <c r="V49" s="20" t="n">
        <v>7.43247293</v>
      </c>
    </row>
    <row r="50" spans="1:22">
      <c r="A50" s="15" t="s">
        <v>447</v>
      </c>
      <c r="B50" s="17" t="n">
        <v>11795</v>
      </c>
      <c r="C50" s="18">
        <f>(1031.0/B50*100)</f>
        <v/>
      </c>
      <c r="D50" s="19" t="n">
        <v>10764</v>
      </c>
      <c r="E50" s="18" t="n">
        <v>435.7266439</v>
      </c>
      <c r="F50" s="20" t="n">
        <v>6.70817578</v>
      </c>
      <c r="G50" s="18" t="n">
        <v>429.92682976</v>
      </c>
      <c r="H50" s="20" t="n">
        <v>4.75676513</v>
      </c>
      <c r="I50" s="18" t="n">
        <v>410.8824848</v>
      </c>
      <c r="J50" s="20" t="n">
        <v>9.431424760000001</v>
      </c>
      <c r="K50" s="18" t="n">
        <v>409.60859438</v>
      </c>
      <c r="L50" s="20" t="n">
        <v>14.11835984</v>
      </c>
      <c r="M50" s="18" t="s">
        <v>404</v>
      </c>
      <c r="N50" s="20" t="s">
        <v>404</v>
      </c>
      <c r="O50" s="18" t="s">
        <v>404</v>
      </c>
      <c r="P50" s="20" t="s">
        <v>404</v>
      </c>
      <c r="Q50" s="18" t="s">
        <v>404</v>
      </c>
      <c r="R50" s="20" t="s">
        <v>404</v>
      </c>
      <c r="S50" s="18" t="s">
        <v>404</v>
      </c>
      <c r="T50" s="20" t="s">
        <v>404</v>
      </c>
      <c r="U50" s="18" t="n">
        <v>407.84997167</v>
      </c>
      <c r="V50" s="20" t="n">
        <v>14.06226086</v>
      </c>
    </row>
    <row r="51" spans="1:22">
      <c r="A51" s="15" t="s">
        <v>448</v>
      </c>
      <c r="B51" s="17" t="n">
        <v>6866</v>
      </c>
      <c r="C51" s="18">
        <f>(0.0/B51*100)</f>
        <v/>
      </c>
      <c r="D51" s="19" t="n">
        <v>6866</v>
      </c>
      <c r="E51" s="18" t="n">
        <v>418.88400195</v>
      </c>
      <c r="F51" s="20" t="n">
        <v>9.28855203</v>
      </c>
      <c r="G51" s="18" t="n">
        <v>427.9663407</v>
      </c>
      <c r="H51" s="20" t="n">
        <v>4.03392486</v>
      </c>
      <c r="I51" s="18" t="n">
        <v>426.30388374</v>
      </c>
      <c r="J51" s="20" t="n">
        <v>4.60487284</v>
      </c>
      <c r="K51" s="18" t="n">
        <v>436.2400155</v>
      </c>
      <c r="L51" s="20" t="n">
        <v>17.4090931</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512.49035945</v>
      </c>
      <c r="F52" s="20" t="n">
        <v>6.41557579</v>
      </c>
      <c r="G52" s="18" t="n">
        <v>475.39444908</v>
      </c>
      <c r="H52" s="20" t="n">
        <v>5.69623172</v>
      </c>
      <c r="I52" s="18" t="n">
        <v>464.04669475</v>
      </c>
      <c r="J52" s="20" t="n">
        <v>13.09410982</v>
      </c>
      <c r="K52" s="18" t="n">
        <v>493.42929277</v>
      </c>
      <c r="L52" s="20" t="n">
        <v>14.02356426</v>
      </c>
      <c r="M52" s="18" t="s">
        <v>404</v>
      </c>
      <c r="N52" s="20" t="s">
        <v>404</v>
      </c>
      <c r="O52" s="18" t="s">
        <v>404</v>
      </c>
      <c r="P52" s="20" t="s">
        <v>404</v>
      </c>
      <c r="Q52" s="18" t="s">
        <v>404</v>
      </c>
      <c r="R52" s="20" t="s">
        <v>404</v>
      </c>
      <c r="S52" s="18" t="s">
        <v>404</v>
      </c>
      <c r="T52" s="20" t="s">
        <v>404</v>
      </c>
      <c r="U52" s="18" t="n">
        <v>456.49382428</v>
      </c>
      <c r="V52" s="20" t="n">
        <v>10.3258349</v>
      </c>
    </row>
    <row r="53" spans="1:22">
      <c r="A53" s="15" t="s">
        <v>450</v>
      </c>
      <c r="B53" s="17" t="n">
        <v>5571</v>
      </c>
      <c r="C53" s="18">
        <f>(0.0/B53*100)</f>
        <v/>
      </c>
      <c r="D53" s="19" t="n">
        <v>5571</v>
      </c>
      <c r="E53" s="18" t="n">
        <v>448.65460766</v>
      </c>
      <c r="F53" s="20" t="n">
        <v>2.84532192</v>
      </c>
      <c r="G53" s="18" t="n">
        <v>437.85730991</v>
      </c>
      <c r="H53" s="20" t="n">
        <v>1.90325341</v>
      </c>
      <c r="I53" s="18" t="n">
        <v>457.06562628</v>
      </c>
      <c r="J53" s="20" t="n">
        <v>6.09712948</v>
      </c>
      <c r="K53" s="18" t="s">
        <v>404</v>
      </c>
      <c r="L53" s="20" t="s">
        <v>404</v>
      </c>
      <c r="M53" s="18" t="s">
        <v>404</v>
      </c>
      <c r="N53" s="20" t="s">
        <v>404</v>
      </c>
      <c r="O53" s="18" t="s">
        <v>404</v>
      </c>
      <c r="P53" s="20" t="s">
        <v>404</v>
      </c>
      <c r="Q53" s="18" t="s">
        <v>404</v>
      </c>
      <c r="R53" s="20" t="s">
        <v>404</v>
      </c>
      <c r="S53" s="18" t="s">
        <v>404</v>
      </c>
      <c r="T53" s="20" t="s">
        <v>404</v>
      </c>
      <c r="U53" s="18" t="n">
        <v>326.04362209</v>
      </c>
      <c r="V53" s="20" t="n">
        <v>19.88378654</v>
      </c>
    </row>
    <row r="54" spans="1:22">
      <c r="A54" s="15" t="s">
        <v>451</v>
      </c>
      <c r="B54" s="17" t="n">
        <v>4740</v>
      </c>
      <c r="C54" s="18">
        <f>(199.0/B54*100)</f>
        <v/>
      </c>
      <c r="D54" s="19" t="n">
        <v>4541</v>
      </c>
      <c r="E54" s="18" t="n">
        <v>356.17180609</v>
      </c>
      <c r="F54" s="20" t="n">
        <v>4.16892141</v>
      </c>
      <c r="G54" s="18" t="n">
        <v>367.01343196</v>
      </c>
      <c r="H54" s="20" t="n">
        <v>10.32881717</v>
      </c>
      <c r="I54" s="18" t="n">
        <v>321.05742456</v>
      </c>
      <c r="J54" s="20" t="n">
        <v>18.97963843</v>
      </c>
      <c r="K54" s="18" t="n">
        <v>376.78958712</v>
      </c>
      <c r="L54" s="20" t="n">
        <v>32.75684811</v>
      </c>
      <c r="M54" s="18" t="s">
        <v>404</v>
      </c>
      <c r="N54" s="20" t="s">
        <v>404</v>
      </c>
      <c r="O54" s="18" t="s">
        <v>404</v>
      </c>
      <c r="P54" s="20" t="s">
        <v>404</v>
      </c>
      <c r="Q54" s="18" t="s">
        <v>404</v>
      </c>
      <c r="R54" s="20" t="s">
        <v>404</v>
      </c>
      <c r="S54" s="18" t="s">
        <v>404</v>
      </c>
      <c r="T54" s="20" t="s">
        <v>404</v>
      </c>
      <c r="U54" s="18" t="n">
        <v>332.27869666</v>
      </c>
      <c r="V54" s="20" t="n">
        <v>11.91430684</v>
      </c>
    </row>
    <row r="55" spans="1:22">
      <c r="A55" s="15" t="s">
        <v>452</v>
      </c>
      <c r="B55" s="17" t="n">
        <v>5316</v>
      </c>
      <c r="C55" s="18">
        <f>(43.0/B55*100)</f>
        <v/>
      </c>
      <c r="D55" s="19" t="n">
        <v>5273</v>
      </c>
      <c r="E55" s="18" t="n">
        <v>403.4085487</v>
      </c>
      <c r="F55" s="20" t="n">
        <v>3.26967887</v>
      </c>
      <c r="G55" s="18" t="n">
        <v>414.40819737</v>
      </c>
      <c r="H55" s="20" t="n">
        <v>21.36745781</v>
      </c>
      <c r="I55" s="18" t="n">
        <v>340.69094003</v>
      </c>
      <c r="J55" s="20" t="n">
        <v>33.61975814</v>
      </c>
      <c r="K55" s="18" t="n">
        <v>403.55480767</v>
      </c>
      <c r="L55" s="20" t="n">
        <v>14.3084098</v>
      </c>
      <c r="M55" s="18" t="s">
        <v>404</v>
      </c>
      <c r="N55" s="20" t="s">
        <v>404</v>
      </c>
      <c r="O55" s="18" t="s">
        <v>404</v>
      </c>
      <c r="P55" s="20" t="s">
        <v>404</v>
      </c>
      <c r="Q55" s="18" t="s">
        <v>404</v>
      </c>
      <c r="R55" s="20" t="s">
        <v>404</v>
      </c>
      <c r="S55" s="18" t="n">
        <v>386.67747039</v>
      </c>
      <c r="T55" s="20" t="n">
        <v>11.20230771</v>
      </c>
      <c r="U55" s="18" t="n">
        <v>374.5982265</v>
      </c>
      <c r="V55" s="20" t="n">
        <v>19.22758218</v>
      </c>
    </row>
    <row r="56" spans="1:22">
      <c r="A56" s="15" t="s">
        <v>453</v>
      </c>
      <c r="B56" s="17" t="n">
        <v>5359</v>
      </c>
      <c r="C56" s="18">
        <f>(0.0/B56*100)</f>
        <v/>
      </c>
      <c r="D56" s="19" t="n">
        <v>5359</v>
      </c>
      <c r="E56" s="18" t="n">
        <v>539.30198573</v>
      </c>
      <c r="F56" s="20" t="n">
        <v>3.6664425</v>
      </c>
      <c r="G56" s="18" t="n">
        <v>482.24611472</v>
      </c>
      <c r="H56" s="20" t="n">
        <v>6.83334869</v>
      </c>
      <c r="I56" s="18" t="s">
        <v>404</v>
      </c>
      <c r="J56" s="20" t="s">
        <v>404</v>
      </c>
      <c r="K56" s="18" t="s">
        <v>404</v>
      </c>
      <c r="L56" s="20" t="s">
        <v>404</v>
      </c>
      <c r="M56" s="18" t="s">
        <v>404</v>
      </c>
      <c r="N56" s="20" t="s">
        <v>404</v>
      </c>
      <c r="O56" s="18" t="s">
        <v>404</v>
      </c>
      <c r="P56" s="20" t="s">
        <v>404</v>
      </c>
      <c r="Q56" s="18" t="s">
        <v>404</v>
      </c>
      <c r="R56" s="20" t="s">
        <v>404</v>
      </c>
      <c r="S56" s="18" t="s">
        <v>404</v>
      </c>
      <c r="T56" s="20" t="s">
        <v>404</v>
      </c>
      <c r="U56" s="18" t="n">
        <v>526.80768685</v>
      </c>
      <c r="V56" s="20" t="n">
        <v>20.7473422</v>
      </c>
    </row>
    <row r="57" spans="1:22">
      <c r="A57" s="15" t="s">
        <v>454</v>
      </c>
      <c r="B57" s="17" t="n">
        <v>6513</v>
      </c>
      <c r="C57" s="18">
        <f>(0.0/B57*100)</f>
        <v/>
      </c>
      <c r="D57" s="19" t="n">
        <v>6513</v>
      </c>
      <c r="E57" s="18" t="n">
        <v>396.62039155</v>
      </c>
      <c r="F57" s="20" t="n">
        <v>3.02467529</v>
      </c>
      <c r="G57" s="18" t="n">
        <v>407.23600435</v>
      </c>
      <c r="H57" s="20" t="n">
        <v>10.00173113</v>
      </c>
      <c r="I57" s="18" t="n">
        <v>387.78213327</v>
      </c>
      <c r="J57" s="20" t="n">
        <v>5.37892794</v>
      </c>
      <c r="K57" s="18" t="s">
        <v>404</v>
      </c>
      <c r="L57" s="20" t="s">
        <v>404</v>
      </c>
      <c r="M57" s="18" t="s">
        <v>404</v>
      </c>
      <c r="N57" s="20" t="s">
        <v>404</v>
      </c>
      <c r="O57" s="18" t="s">
        <v>404</v>
      </c>
      <c r="P57" s="20" t="s">
        <v>404</v>
      </c>
      <c r="Q57" s="18" t="s">
        <v>404</v>
      </c>
      <c r="R57" s="20" t="s">
        <v>404</v>
      </c>
      <c r="S57" s="18" t="s">
        <v>404</v>
      </c>
      <c r="T57" s="20" t="s">
        <v>404</v>
      </c>
      <c r="U57" s="18" t="n">
        <v>436.52979278</v>
      </c>
      <c r="V57" s="20" t="n">
        <v>10.26059962</v>
      </c>
    </row>
    <row r="58" spans="1:22">
      <c r="A58" s="15" t="s">
        <v>455</v>
      </c>
      <c r="B58" s="17" t="n">
        <v>7267</v>
      </c>
      <c r="C58" s="18">
        <f>(0.0/B58*100)</f>
        <v/>
      </c>
      <c r="D58" s="19" t="n">
        <v>7267</v>
      </c>
      <c r="E58" s="18" t="n">
        <v>411.70259258</v>
      </c>
      <c r="F58" s="20" t="n">
        <v>3.4504601</v>
      </c>
      <c r="G58" s="18" t="n">
        <v>352.75204996</v>
      </c>
      <c r="H58" s="20" t="n">
        <v>11.57652889</v>
      </c>
      <c r="I58" s="18" t="n">
        <v>404.93065053</v>
      </c>
      <c r="J58" s="20" t="n">
        <v>33.89521414</v>
      </c>
      <c r="K58" s="18" t="n">
        <v>391.77563295</v>
      </c>
      <c r="L58" s="20" t="n">
        <v>20.56382092</v>
      </c>
      <c r="M58" s="18" t="s">
        <v>404</v>
      </c>
      <c r="N58" s="20" t="s">
        <v>404</v>
      </c>
      <c r="O58" s="18" t="s">
        <v>404</v>
      </c>
      <c r="P58" s="20" t="s">
        <v>404</v>
      </c>
      <c r="Q58" s="18" t="s">
        <v>404</v>
      </c>
      <c r="R58" s="20" t="s">
        <v>404</v>
      </c>
      <c r="S58" s="18" t="s">
        <v>404</v>
      </c>
      <c r="T58" s="20" t="s">
        <v>404</v>
      </c>
      <c r="U58" s="18" t="n">
        <v>398.40175557</v>
      </c>
      <c r="V58" s="20" t="n">
        <v>10.19362459</v>
      </c>
    </row>
    <row r="59" spans="1:22">
      <c r="A59" s="15" t="s">
        <v>456</v>
      </c>
      <c r="B59" s="17" t="n">
        <v>4826</v>
      </c>
      <c r="C59" s="18">
        <f>(0.0/B59*100)</f>
        <v/>
      </c>
      <c r="D59" s="19" t="n">
        <v>4826</v>
      </c>
      <c r="E59" s="18" t="n">
        <v>348.80223401</v>
      </c>
      <c r="F59" s="20" t="n">
        <v>1.92107888</v>
      </c>
      <c r="G59" s="18" t="n">
        <v>348.17552415</v>
      </c>
      <c r="H59" s="20" t="n">
        <v>4.11444875</v>
      </c>
      <c r="I59" s="18" t="n">
        <v>327.39440287</v>
      </c>
      <c r="J59" s="20" t="n">
        <v>15.08464984</v>
      </c>
      <c r="K59" s="18" t="n">
        <v>335.23627004</v>
      </c>
      <c r="L59" s="20" t="n">
        <v>6.35447161</v>
      </c>
      <c r="M59" s="18" t="s">
        <v>404</v>
      </c>
      <c r="N59" s="20" t="s">
        <v>404</v>
      </c>
      <c r="O59" s="18" t="s">
        <v>404</v>
      </c>
      <c r="P59" s="20" t="s">
        <v>404</v>
      </c>
      <c r="Q59" s="18" t="s">
        <v>404</v>
      </c>
      <c r="R59" s="20" t="s">
        <v>404</v>
      </c>
      <c r="S59" s="18" t="s">
        <v>404</v>
      </c>
      <c r="T59" s="20" t="s">
        <v>404</v>
      </c>
      <c r="U59" s="18" t="n">
        <v>287.28851431</v>
      </c>
      <c r="V59" s="20" t="n">
        <v>12.28386064</v>
      </c>
    </row>
    <row r="60" spans="1:22">
      <c r="A60" s="15" t="s">
        <v>457</v>
      </c>
      <c r="B60" s="17" t="n">
        <v>4546</v>
      </c>
      <c r="C60" s="18">
        <f>(0.0/B60*100)</f>
        <v/>
      </c>
      <c r="D60" s="19" t="n">
        <v>4546</v>
      </c>
      <c r="E60" s="18" t="n">
        <v>347.33886717</v>
      </c>
      <c r="F60" s="20" t="n">
        <v>5.08306915</v>
      </c>
      <c r="G60" s="18" t="n">
        <v>390.27476495</v>
      </c>
      <c r="H60" s="20" t="n">
        <v>31.72779163</v>
      </c>
      <c r="I60" s="18" t="s">
        <v>404</v>
      </c>
      <c r="J60" s="20" t="s">
        <v>404</v>
      </c>
      <c r="K60" s="18" t="n">
        <v>300.09689232</v>
      </c>
      <c r="L60" s="20" t="n">
        <v>19.3906609</v>
      </c>
      <c r="M60" s="18" t="s">
        <v>404</v>
      </c>
      <c r="N60" s="20" t="s">
        <v>404</v>
      </c>
      <c r="O60" s="18" t="s">
        <v>404</v>
      </c>
      <c r="P60" s="20" t="s">
        <v>404</v>
      </c>
      <c r="Q60" s="18" t="s">
        <v>404</v>
      </c>
      <c r="R60" s="20" t="s">
        <v>404</v>
      </c>
      <c r="S60" s="18" t="s">
        <v>404</v>
      </c>
      <c r="T60" s="20" t="s">
        <v>404</v>
      </c>
      <c r="U60" s="18" t="n">
        <v>361.26309136</v>
      </c>
      <c r="V60" s="20" t="n">
        <v>31.54716094</v>
      </c>
    </row>
    <row r="61" spans="1:22">
      <c r="A61" s="15" t="s">
        <v>458</v>
      </c>
      <c r="B61" s="17" t="n">
        <v>6525</v>
      </c>
      <c r="C61" s="18">
        <f>(0.0/B61*100)</f>
        <v/>
      </c>
      <c r="D61" s="19" t="n">
        <v>6525</v>
      </c>
      <c r="E61" s="18" t="n">
        <v>475.33815183</v>
      </c>
      <c r="F61" s="20" t="n">
        <v>4.23757398</v>
      </c>
      <c r="G61" s="18" t="n">
        <v>467.92097954</v>
      </c>
      <c r="H61" s="20" t="n">
        <v>4.47116463</v>
      </c>
      <c r="I61" s="18" t="n">
        <v>481.43623564</v>
      </c>
      <c r="J61" s="20" t="n">
        <v>16.20916088</v>
      </c>
      <c r="K61" s="18" t="n">
        <v>463.01508361</v>
      </c>
      <c r="L61" s="20" t="n">
        <v>28.47722311</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513.7224637</v>
      </c>
      <c r="F62" s="20" t="n">
        <v>1.61179437</v>
      </c>
      <c r="G62" s="18" t="n">
        <v>497.20013305</v>
      </c>
      <c r="H62" s="20" t="n">
        <v>4.23831495</v>
      </c>
      <c r="I62" s="18" t="n">
        <v>532.66952931</v>
      </c>
      <c r="J62" s="20" t="n">
        <v>8.53155907</v>
      </c>
      <c r="K62" s="18" t="n">
        <v>490.84269429</v>
      </c>
      <c r="L62" s="20" t="n">
        <v>3.20238183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349.78795497</v>
      </c>
      <c r="F63" s="20" t="n">
        <v>1.51296388</v>
      </c>
      <c r="G63" s="18" t="n">
        <v>354.70748681</v>
      </c>
      <c r="H63" s="20" t="n">
        <v>3.12920678</v>
      </c>
      <c r="I63" s="18" t="n">
        <v>319.85230553</v>
      </c>
      <c r="J63" s="20" t="n">
        <v>12.35384057</v>
      </c>
      <c r="K63" s="18" t="n">
        <v>382.33780044</v>
      </c>
      <c r="L63" s="20" t="n">
        <v>13.41617976</v>
      </c>
      <c r="M63" s="18" t="s">
        <v>404</v>
      </c>
      <c r="N63" s="20" t="s">
        <v>404</v>
      </c>
      <c r="O63" s="18" t="s">
        <v>404</v>
      </c>
      <c r="P63" s="20" t="s">
        <v>404</v>
      </c>
      <c r="Q63" s="18" t="s">
        <v>404</v>
      </c>
      <c r="R63" s="20" t="s">
        <v>404</v>
      </c>
      <c r="S63" s="18" t="s">
        <v>404</v>
      </c>
      <c r="T63" s="20" t="s">
        <v>404</v>
      </c>
      <c r="U63" s="18" t="n">
        <v>364.08750552</v>
      </c>
      <c r="V63" s="20" t="n">
        <v>6.09792597</v>
      </c>
    </row>
    <row r="64" spans="1:22">
      <c r="A64" s="15" t="s">
        <v>461</v>
      </c>
      <c r="B64" s="17" t="n">
        <v>3634</v>
      </c>
      <c r="C64" s="18">
        <f>(27.0/B64*100)</f>
        <v/>
      </c>
      <c r="D64" s="19" t="n">
        <v>3607</v>
      </c>
      <c r="E64" s="18" t="n">
        <v>450.47547845</v>
      </c>
      <c r="F64" s="20" t="n">
        <v>1.84582245</v>
      </c>
      <c r="G64" s="18" t="n">
        <v>443.3344659</v>
      </c>
      <c r="H64" s="20" t="n">
        <v>4.84128474</v>
      </c>
      <c r="I64" s="18" t="n">
        <v>407.25751389</v>
      </c>
      <c r="J64" s="20" t="n">
        <v>8.07240079</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414.08530994</v>
      </c>
      <c r="F65" s="20" t="n">
        <v>3.33025796</v>
      </c>
      <c r="G65" s="18" t="n">
        <v>420.65042939</v>
      </c>
      <c r="H65" s="20" t="n">
        <v>6.82185453</v>
      </c>
      <c r="I65" s="18" t="n">
        <v>370.19527812</v>
      </c>
      <c r="J65" s="20" t="n">
        <v>18.41787512</v>
      </c>
      <c r="K65" s="18" t="n">
        <v>427.23082879</v>
      </c>
      <c r="L65" s="20" t="n">
        <v>8.226056679999999</v>
      </c>
      <c r="M65" s="18" t="s">
        <v>404</v>
      </c>
      <c r="N65" s="20" t="s">
        <v>404</v>
      </c>
      <c r="O65" s="18" t="s">
        <v>404</v>
      </c>
      <c r="P65" s="20" t="s">
        <v>404</v>
      </c>
      <c r="Q65" s="18" t="s">
        <v>404</v>
      </c>
      <c r="R65" s="20" t="s">
        <v>404</v>
      </c>
      <c r="S65" s="18" t="s">
        <v>404</v>
      </c>
      <c r="T65" s="20" t="s">
        <v>404</v>
      </c>
      <c r="U65" s="18" t="n">
        <v>445.14831672</v>
      </c>
      <c r="V65" s="20" t="n">
        <v>12.83468479</v>
      </c>
    </row>
    <row r="66" spans="1:22">
      <c r="A66" s="15" t="s">
        <v>463</v>
      </c>
      <c r="B66" s="17" t="n">
        <v>5665</v>
      </c>
      <c r="C66" s="18">
        <f>(0.0/B66*100)</f>
        <v/>
      </c>
      <c r="D66" s="19" t="n">
        <v>5665</v>
      </c>
      <c r="E66" s="18" t="n">
        <v>448.11891446</v>
      </c>
      <c r="F66" s="20" t="n">
        <v>2.03663736</v>
      </c>
      <c r="G66" s="18" t="n">
        <v>408.96445943</v>
      </c>
      <c r="H66" s="20" t="n">
        <v>2.10864708</v>
      </c>
      <c r="I66" s="18" t="s">
        <v>404</v>
      </c>
      <c r="J66" s="20" t="s">
        <v>404</v>
      </c>
      <c r="K66" s="18" t="n">
        <v>393.27221772</v>
      </c>
      <c r="L66" s="20" t="n">
        <v>6.59005456</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398.30472305</v>
      </c>
      <c r="F67" s="20" t="n">
        <v>4.62595662</v>
      </c>
      <c r="G67" s="18" t="n">
        <v>400.93105303</v>
      </c>
      <c r="H67" s="20" t="n">
        <v>5.50013722</v>
      </c>
      <c r="I67" s="18" t="n">
        <v>370.05600281</v>
      </c>
      <c r="J67" s="20" t="n">
        <v>14.89923031</v>
      </c>
      <c r="K67" s="18" t="n">
        <v>401.8223691</v>
      </c>
      <c r="L67" s="20" t="n">
        <v>12.99010195</v>
      </c>
      <c r="M67" s="18" t="s">
        <v>404</v>
      </c>
      <c r="N67" s="20" t="s">
        <v>404</v>
      </c>
      <c r="O67" s="18" t="s">
        <v>404</v>
      </c>
      <c r="P67" s="20" t="s">
        <v>404</v>
      </c>
      <c r="Q67" s="18" t="s">
        <v>404</v>
      </c>
      <c r="R67" s="20" t="s">
        <v>404</v>
      </c>
      <c r="S67" s="18" t="s">
        <v>404</v>
      </c>
      <c r="T67" s="20" t="s">
        <v>404</v>
      </c>
      <c r="U67" s="18" t="n">
        <v>383.82376683</v>
      </c>
      <c r="V67" s="20" t="n">
        <v>15.53350342</v>
      </c>
    </row>
    <row r="68" spans="1:22">
      <c r="A68" s="15" t="s">
        <v>465</v>
      </c>
      <c r="B68" s="17" t="n">
        <v>12083</v>
      </c>
      <c r="C68" s="18">
        <f>(0.0/B68*100)</f>
        <v/>
      </c>
      <c r="D68" s="19" t="n">
        <v>12083</v>
      </c>
      <c r="E68" s="18" t="n">
        <v>398.14559886</v>
      </c>
      <c r="F68" s="20" t="n">
        <v>0.97155758</v>
      </c>
      <c r="G68" s="18" t="n">
        <v>408.9040255</v>
      </c>
      <c r="H68" s="20" t="n">
        <v>7.7180927</v>
      </c>
      <c r="I68" s="18" t="n">
        <v>462.67982754</v>
      </c>
      <c r="J68" s="20" t="n">
        <v>4.61969941</v>
      </c>
      <c r="K68" s="18" t="n">
        <v>358.4123963</v>
      </c>
      <c r="L68" s="20" t="n">
        <v>10.20870558</v>
      </c>
      <c r="M68" s="18" t="s">
        <v>404</v>
      </c>
      <c r="N68" s="20" t="s">
        <v>404</v>
      </c>
      <c r="O68" s="18" t="s">
        <v>404</v>
      </c>
      <c r="P68" s="20" t="s">
        <v>404</v>
      </c>
      <c r="Q68" s="18" t="s">
        <v>404</v>
      </c>
      <c r="R68" s="20" t="s">
        <v>404</v>
      </c>
      <c r="S68" s="18" t="s">
        <v>404</v>
      </c>
      <c r="T68" s="20" t="s">
        <v>404</v>
      </c>
      <c r="U68" s="18" t="n">
        <v>441.65242321</v>
      </c>
      <c r="V68" s="20" t="n">
        <v>8.45632603</v>
      </c>
    </row>
    <row r="69" spans="1:22">
      <c r="A69" s="15" t="s">
        <v>466</v>
      </c>
      <c r="B69" s="17" t="n">
        <v>4876</v>
      </c>
      <c r="C69" s="18">
        <f>(0.0/B69*100)</f>
        <v/>
      </c>
      <c r="D69" s="19" t="n">
        <v>4876</v>
      </c>
      <c r="E69" s="18" t="n">
        <v>437.41878915</v>
      </c>
      <c r="F69" s="20" t="n">
        <v>4.56945838</v>
      </c>
      <c r="G69" s="18" t="n">
        <v>409.26195871</v>
      </c>
      <c r="H69" s="20" t="n">
        <v>12.59292643</v>
      </c>
      <c r="I69" s="18" t="n">
        <v>419.92779502</v>
      </c>
      <c r="J69" s="20" t="n">
        <v>23.46639418</v>
      </c>
      <c r="K69" s="18" t="n">
        <v>482.1757367</v>
      </c>
      <c r="L69" s="20" t="n">
        <v>44.43384363</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495.31978475</v>
      </c>
      <c r="F70" s="20" t="n">
        <v>3.98249749</v>
      </c>
      <c r="G70" s="18" t="n">
        <v>492.94936467</v>
      </c>
      <c r="H70" s="20" t="n">
        <v>10.76088481</v>
      </c>
      <c r="I70" s="18" t="n">
        <v>493.60478764</v>
      </c>
      <c r="J70" s="20" t="n">
        <v>12.77967659</v>
      </c>
      <c r="K70" s="18" t="n">
        <v>498.29658966</v>
      </c>
      <c r="L70" s="20" t="n">
        <v>7.44886084</v>
      </c>
      <c r="M70" s="18" t="s">
        <v>404</v>
      </c>
      <c r="N70" s="20" t="s">
        <v>404</v>
      </c>
      <c r="O70" s="18" t="s">
        <v>404</v>
      </c>
      <c r="P70" s="20" t="s">
        <v>404</v>
      </c>
      <c r="Q70" s="18" t="s">
        <v>404</v>
      </c>
      <c r="R70" s="20" t="s">
        <v>404</v>
      </c>
      <c r="S70" s="18" t="s">
        <v>404</v>
      </c>
      <c r="T70" s="20" t="s">
        <v>404</v>
      </c>
      <c r="U70" s="18" t="n">
        <v>454.88119004</v>
      </c>
      <c r="V70" s="20" t="n">
        <v>28.45563738</v>
      </c>
    </row>
    <row r="71" spans="1:22">
      <c r="A71" s="15" t="s">
        <v>468</v>
      </c>
      <c r="B71" s="17" t="n">
        <v>6115</v>
      </c>
      <c r="C71" s="18">
        <f>(0.0/B71*100)</f>
        <v/>
      </c>
      <c r="D71" s="19" t="n">
        <v>6115</v>
      </c>
      <c r="E71" s="18" t="n">
        <v>538.43213429</v>
      </c>
      <c r="F71" s="20" t="n">
        <v>1.74697408</v>
      </c>
      <c r="G71" s="18" t="n">
        <v>503.2412058</v>
      </c>
      <c r="H71" s="20" t="n">
        <v>3.70400246</v>
      </c>
      <c r="I71" s="18" t="n">
        <v>519.4010038</v>
      </c>
      <c r="J71" s="20" t="n">
        <v>12.87525089</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507.96598741</v>
      </c>
      <c r="F72" s="20" t="n">
        <v>3.790185</v>
      </c>
      <c r="G72" s="18" t="n">
        <v>480.94726495</v>
      </c>
      <c r="H72" s="20" t="n">
        <v>6.77266235</v>
      </c>
      <c r="I72" s="18" t="n">
        <v>439.65728717</v>
      </c>
      <c r="J72" s="20" t="n">
        <v>15.36558768</v>
      </c>
      <c r="K72" s="18" t="n">
        <v>514.51867884</v>
      </c>
      <c r="L72" s="20" t="n">
        <v>11.89197634</v>
      </c>
      <c r="M72" s="18" t="s">
        <v>404</v>
      </c>
      <c r="N72" s="20" t="s">
        <v>404</v>
      </c>
      <c r="O72" s="18" t="s">
        <v>404</v>
      </c>
      <c r="P72" s="20" t="s">
        <v>404</v>
      </c>
      <c r="Q72" s="18" t="s">
        <v>404</v>
      </c>
      <c r="R72" s="20" t="s">
        <v>404</v>
      </c>
      <c r="S72" s="18" t="s">
        <v>404</v>
      </c>
      <c r="T72" s="20" t="s">
        <v>404</v>
      </c>
      <c r="U72" s="18" t="n">
        <v>448.5423098</v>
      </c>
      <c r="V72" s="20" t="n">
        <v>13.97330079</v>
      </c>
    </row>
    <row r="73" spans="1:22">
      <c r="A73" s="15" t="s">
        <v>470</v>
      </c>
      <c r="B73" s="17" t="n">
        <v>8249</v>
      </c>
      <c r="C73" s="18">
        <f>(0.0/B73*100)</f>
        <v/>
      </c>
      <c r="D73" s="19" t="n">
        <v>8249</v>
      </c>
      <c r="E73" s="18" t="n">
        <v>416.09942174</v>
      </c>
      <c r="F73" s="20" t="n">
        <v>5.58161429</v>
      </c>
      <c r="G73" s="18" t="n">
        <v>409.86036785</v>
      </c>
      <c r="H73" s="20" t="n">
        <v>4.2282057</v>
      </c>
      <c r="I73" s="18" t="n">
        <v>369.23255897</v>
      </c>
      <c r="J73" s="20" t="n">
        <v>11.22078425</v>
      </c>
      <c r="K73" s="18" t="s">
        <v>404</v>
      </c>
      <c r="L73" s="20" t="s">
        <v>404</v>
      </c>
      <c r="M73" s="18" t="s">
        <v>404</v>
      </c>
      <c r="N73" s="20" t="s">
        <v>404</v>
      </c>
      <c r="O73" s="18" t="s">
        <v>404</v>
      </c>
      <c r="P73" s="20" t="s">
        <v>404</v>
      </c>
      <c r="Q73" s="18" t="s">
        <v>404</v>
      </c>
      <c r="R73" s="20" t="s">
        <v>404</v>
      </c>
      <c r="S73" s="18" t="s">
        <v>404</v>
      </c>
      <c r="T73" s="20" t="s">
        <v>404</v>
      </c>
      <c r="U73" s="18" t="n">
        <v>421.7266342</v>
      </c>
      <c r="V73" s="20" t="n">
        <v>17.31098605</v>
      </c>
    </row>
    <row r="74" spans="1:22">
      <c r="A74" s="15" t="s">
        <v>471</v>
      </c>
      <c r="B74" s="17" t="n">
        <v>4692</v>
      </c>
      <c r="C74" s="18">
        <f>(484.0/B74*100)</f>
        <v/>
      </c>
      <c r="D74" s="19" t="n">
        <v>4208</v>
      </c>
      <c r="E74" s="18" t="n">
        <v>472.5107854</v>
      </c>
      <c r="F74" s="20" t="n">
        <v>3.15218781</v>
      </c>
      <c r="G74" s="18" t="n">
        <v>429.4195311</v>
      </c>
      <c r="H74" s="20" t="n">
        <v>2.02766403</v>
      </c>
      <c r="I74" s="18" t="n">
        <v>384.67484615</v>
      </c>
      <c r="J74" s="20" t="n">
        <v>3.41981752</v>
      </c>
      <c r="K74" s="18" t="n">
        <v>356.20116315</v>
      </c>
      <c r="L74" s="20" t="n">
        <v>9.479125229999999</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361.54724457</v>
      </c>
      <c r="F75" s="20" t="n">
        <v>6.01779834</v>
      </c>
      <c r="G75" s="18" t="n">
        <v>359.92835941</v>
      </c>
      <c r="H75" s="20" t="n">
        <v>5.63647621</v>
      </c>
      <c r="I75" s="18" t="n">
        <v>374.13228535</v>
      </c>
      <c r="J75" s="20" t="n">
        <v>24.04838016</v>
      </c>
      <c r="K75" s="18" t="n">
        <v>363.46741639</v>
      </c>
      <c r="L75" s="20" t="n">
        <v>14.4513173</v>
      </c>
      <c r="M75" s="18" t="s">
        <v>404</v>
      </c>
      <c r="N75" s="20" t="s">
        <v>404</v>
      </c>
      <c r="O75" s="18" t="s">
        <v>404</v>
      </c>
      <c r="P75" s="20" t="s">
        <v>404</v>
      </c>
      <c r="Q75" s="18" t="s">
        <v>404</v>
      </c>
      <c r="R75" s="20" t="s">
        <v>404</v>
      </c>
      <c r="S75" s="18" t="s">
        <v>404</v>
      </c>
      <c r="T75" s="20" t="s">
        <v>404</v>
      </c>
      <c r="U75" s="18" t="n">
        <v>360.9236518</v>
      </c>
      <c r="V75" s="20" t="n">
        <v>16.19140848</v>
      </c>
    </row>
    <row r="76" spans="1:22">
      <c r="A76" s="15" t="s">
        <v>473</v>
      </c>
      <c r="B76" s="17" t="n">
        <v>14167</v>
      </c>
      <c r="C76" s="18">
        <f>(1400.0/B76*100)</f>
        <v/>
      </c>
      <c r="D76" s="19" t="n">
        <v>12767</v>
      </c>
      <c r="E76" s="18" t="n">
        <v>435.54288309</v>
      </c>
      <c r="F76" s="20" t="n">
        <v>3.2138047</v>
      </c>
      <c r="G76" s="18" t="n">
        <v>454.98924548</v>
      </c>
      <c r="H76" s="20" t="n">
        <v>13.72839768</v>
      </c>
      <c r="I76" s="18" t="n">
        <v>321.7182</v>
      </c>
      <c r="J76" s="20" t="n">
        <v>31.87693016</v>
      </c>
      <c r="K76" s="18" t="n">
        <v>365.62634294</v>
      </c>
      <c r="L76" s="20" t="n">
        <v>14.89931404</v>
      </c>
      <c r="M76" s="18" t="s">
        <v>404</v>
      </c>
      <c r="N76" s="20" t="s">
        <v>404</v>
      </c>
      <c r="O76" s="18" t="s">
        <v>404</v>
      </c>
      <c r="P76" s="20" t="s">
        <v>404</v>
      </c>
      <c r="Q76" s="18" t="s">
        <v>404</v>
      </c>
      <c r="R76" s="20" t="s">
        <v>404</v>
      </c>
      <c r="S76" s="18" t="s">
        <v>404</v>
      </c>
      <c r="T76" s="20" t="s">
        <v>404</v>
      </c>
      <c r="U76" s="18" t="n">
        <v>439.0319686</v>
      </c>
      <c r="V76" s="20" t="n">
        <v>10.99688557</v>
      </c>
    </row>
    <row r="77" spans="1:22">
      <c r="A77" s="15" t="s">
        <v>474</v>
      </c>
      <c r="B77" s="17" t="n">
        <v>6062</v>
      </c>
      <c r="C77" s="18">
        <f>(0.0/B77*100)</f>
        <v/>
      </c>
      <c r="D77" s="19" t="n">
        <v>6062</v>
      </c>
      <c r="E77" s="18" t="n">
        <v>445.61129063</v>
      </c>
      <c r="F77" s="20" t="n">
        <v>4.59738999</v>
      </c>
      <c r="G77" s="18" t="n">
        <v>431.20298319</v>
      </c>
      <c r="H77" s="20" t="n">
        <v>5.65879078</v>
      </c>
      <c r="I77" s="18" t="n">
        <v>423.20524058</v>
      </c>
      <c r="J77" s="20" t="n">
        <v>11.31428033</v>
      </c>
      <c r="K77" s="18" t="n">
        <v>387.98401</v>
      </c>
      <c r="L77" s="20" t="n">
        <v>8.878351110000001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496.41051547</v>
      </c>
      <c r="F78" s="20" t="n">
        <v>5.11648339</v>
      </c>
      <c r="G78" s="18" t="n">
        <v>475.07959465</v>
      </c>
      <c r="H78" s="20" t="n">
        <v>6.1766158</v>
      </c>
      <c r="I78" s="18" t="n">
        <v>403.46860564</v>
      </c>
      <c r="J78" s="20" t="n">
        <v>15.89419267</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483.57862401</v>
      </c>
      <c r="F79" s="20" t="n">
        <v>9.900846489999999</v>
      </c>
      <c r="G79" s="18" t="n">
        <v>469.51290293</v>
      </c>
      <c r="H79" s="20" t="n">
        <v>14.06803663</v>
      </c>
      <c r="I79" s="18" t="n">
        <v>470.88083538</v>
      </c>
      <c r="J79" s="20" t="n">
        <v>25.82130941</v>
      </c>
      <c r="K79" s="18" t="n">
        <v>391.41312127</v>
      </c>
      <c r="L79" s="20" t="n">
        <v>38.52911381</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430.46737064</v>
      </c>
      <c r="F80" s="20" t="n">
        <v>5.45023638</v>
      </c>
      <c r="G80" s="18" t="n">
        <v>443.35774241</v>
      </c>
      <c r="H80" s="20" t="n">
        <v>13.3039722</v>
      </c>
      <c r="I80" s="18" t="n">
        <v>416.49619282</v>
      </c>
      <c r="J80" s="20" t="n">
        <v>13.51197277</v>
      </c>
      <c r="K80" s="18" t="n">
        <v>420.60726234</v>
      </c>
      <c r="L80" s="20" t="n">
        <v>6.43995445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436.82535681</v>
      </c>
      <c r="F81" s="20" t="n">
        <v>4.24983794</v>
      </c>
      <c r="G81" s="18" t="n">
        <v>401.90545284</v>
      </c>
      <c r="H81" s="20" t="n">
        <v>6.84024094</v>
      </c>
      <c r="I81" s="18" t="n">
        <v>420.92396051</v>
      </c>
      <c r="J81" s="20" t="n">
        <v>20.95390654</v>
      </c>
      <c r="K81" s="18" t="n">
        <v>421.3101213</v>
      </c>
      <c r="L81" s="20" t="n">
        <v>10.19554155</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536.50788701</v>
      </c>
      <c r="F7" s="20" t="n">
        <v>6.88765465</v>
      </c>
      <c r="G7" s="18" t="n">
        <v>505.45015999</v>
      </c>
      <c r="H7" s="20" t="n">
        <v>2.67066887</v>
      </c>
      <c r="I7" s="18" t="n">
        <v>476.44597514</v>
      </c>
      <c r="J7" s="20" t="n">
        <v>5.96276189</v>
      </c>
      <c r="K7" s="18" t="n">
        <v>479.91893024</v>
      </c>
      <c r="L7" s="20" t="n">
        <v>10.20634166</v>
      </c>
      <c r="M7" s="18" t="s">
        <v>404</v>
      </c>
      <c r="N7" s="20" t="s">
        <v>404</v>
      </c>
      <c r="O7" s="18" t="s">
        <v>404</v>
      </c>
      <c r="P7" s="20" t="s">
        <v>404</v>
      </c>
      <c r="Q7" s="18" t="s">
        <v>404</v>
      </c>
      <c r="R7" s="20" t="s">
        <v>404</v>
      </c>
      <c r="S7" s="18" t="s">
        <v>404</v>
      </c>
      <c r="T7" s="20" t="s">
        <v>404</v>
      </c>
      <c r="U7" s="18" t="n">
        <v>489.75983768</v>
      </c>
      <c r="V7" s="20" t="n">
        <v>8.817804280000001</v>
      </c>
    </row>
    <row r="8" spans="1:22">
      <c r="A8" s="15" t="s">
        <v>405</v>
      </c>
      <c r="B8" s="17" t="n">
        <v>7007</v>
      </c>
      <c r="C8" s="18">
        <f>(0.0/B8*100)</f>
        <v/>
      </c>
      <c r="D8" s="19" t="n">
        <v>7007</v>
      </c>
      <c r="E8" s="18" t="n">
        <v>505.08300311</v>
      </c>
      <c r="F8" s="20" t="n">
        <v>9.640582</v>
      </c>
      <c r="G8" s="18" t="n">
        <v>486.86614612</v>
      </c>
      <c r="H8" s="20" t="n">
        <v>4.68497295</v>
      </c>
      <c r="I8" s="18" t="n">
        <v>465.74840837</v>
      </c>
      <c r="J8" s="20" t="n">
        <v>12.92891372</v>
      </c>
      <c r="K8" s="18" t="n">
        <v>400.22659976</v>
      </c>
      <c r="L8" s="20" t="n">
        <v>13.71595794</v>
      </c>
      <c r="M8" s="18" t="s">
        <v>404</v>
      </c>
      <c r="N8" s="20" t="s">
        <v>404</v>
      </c>
      <c r="O8" s="18" t="s">
        <v>404</v>
      </c>
      <c r="P8" s="20" t="s">
        <v>404</v>
      </c>
      <c r="Q8" s="18" t="s">
        <v>404</v>
      </c>
      <c r="R8" s="20" t="s">
        <v>404</v>
      </c>
      <c r="S8" s="18" t="s">
        <v>404</v>
      </c>
      <c r="T8" s="20" t="s">
        <v>404</v>
      </c>
      <c r="U8" s="18" t="n">
        <v>473.97490434</v>
      </c>
      <c r="V8" s="20" t="n">
        <v>11.11403978</v>
      </c>
    </row>
    <row r="9" spans="1:22">
      <c r="A9" s="15" t="s">
        <v>406</v>
      </c>
      <c r="B9" s="17" t="n">
        <v>9651</v>
      </c>
      <c r="C9" s="18">
        <f>(200.0/B9*100)</f>
        <v/>
      </c>
      <c r="D9" s="19" t="n">
        <v>9451</v>
      </c>
      <c r="E9" s="18" t="n">
        <v>526.6610781000001</v>
      </c>
      <c r="F9" s="20" t="n">
        <v>8.447328840000001</v>
      </c>
      <c r="G9" s="18" t="n">
        <v>504.9832871</v>
      </c>
      <c r="H9" s="20" t="n">
        <v>5.05691272</v>
      </c>
      <c r="I9" s="18" t="n">
        <v>473.19961547</v>
      </c>
      <c r="J9" s="20" t="n">
        <v>8.08877792</v>
      </c>
      <c r="K9" s="18" t="n">
        <v>551.9255293</v>
      </c>
      <c r="L9" s="20" t="n">
        <v>43.41346787</v>
      </c>
      <c r="M9" s="18" t="s">
        <v>404</v>
      </c>
      <c r="N9" s="20" t="s">
        <v>404</v>
      </c>
      <c r="O9" s="18" t="s">
        <v>404</v>
      </c>
      <c r="P9" s="20" t="s">
        <v>404</v>
      </c>
      <c r="Q9" s="18" t="s">
        <v>404</v>
      </c>
      <c r="R9" s="20" t="s">
        <v>404</v>
      </c>
      <c r="S9" s="18" t="s">
        <v>404</v>
      </c>
      <c r="T9" s="20" t="s">
        <v>404</v>
      </c>
      <c r="U9" s="18" t="n">
        <v>478.1666182</v>
      </c>
      <c r="V9" s="20" t="n">
        <v>15.76047681</v>
      </c>
    </row>
    <row r="10" spans="1:22">
      <c r="A10" s="15" t="s">
        <v>407</v>
      </c>
      <c r="B10" s="17" t="n">
        <v>20058</v>
      </c>
      <c r="C10" s="18">
        <f>(3134.0/B10*100)</f>
        <v/>
      </c>
      <c r="D10" s="19" t="n">
        <v>16924</v>
      </c>
      <c r="E10" s="18" t="n">
        <v>537.19288808</v>
      </c>
      <c r="F10" s="20" t="n">
        <v>5.05965572</v>
      </c>
      <c r="G10" s="18" t="n">
        <v>527.21617137</v>
      </c>
      <c r="H10" s="20" t="n">
        <v>2.86738004</v>
      </c>
      <c r="I10" s="18" t="n">
        <v>518.95488313</v>
      </c>
      <c r="J10" s="20" t="n">
        <v>8.2165222</v>
      </c>
      <c r="K10" s="18" t="n">
        <v>430.16998018</v>
      </c>
      <c r="L10" s="20" t="n">
        <v>8.7623607</v>
      </c>
      <c r="M10" s="18" t="s">
        <v>404</v>
      </c>
      <c r="N10" s="20" t="s">
        <v>404</v>
      </c>
      <c r="O10" s="18" t="s">
        <v>404</v>
      </c>
      <c r="P10" s="20" t="s">
        <v>404</v>
      </c>
      <c r="Q10" s="18" t="s">
        <v>404</v>
      </c>
      <c r="R10" s="20" t="s">
        <v>404</v>
      </c>
      <c r="S10" s="18" t="s">
        <v>404</v>
      </c>
      <c r="T10" s="20" t="s">
        <v>404</v>
      </c>
      <c r="U10" s="18" t="n">
        <v>557.15593707</v>
      </c>
      <c r="V10" s="20" t="n">
        <v>12.71411041</v>
      </c>
    </row>
    <row r="11" spans="1:22">
      <c r="A11" s="15" t="s">
        <v>408</v>
      </c>
      <c r="B11" s="17" t="n">
        <v>7053</v>
      </c>
      <c r="C11" s="18">
        <f>(212.0/B11*100)</f>
        <v/>
      </c>
      <c r="D11" s="19" t="n">
        <v>6841</v>
      </c>
      <c r="E11" s="18" t="n">
        <v>485.29541639</v>
      </c>
      <c r="F11" s="20" t="n">
        <v>8.045481669999999</v>
      </c>
      <c r="G11" s="18" t="n">
        <v>461.13996951</v>
      </c>
      <c r="H11" s="20" t="n">
        <v>3.7191467</v>
      </c>
      <c r="I11" s="18" t="n">
        <v>414.39859869</v>
      </c>
      <c r="J11" s="20" t="n">
        <v>10.328738</v>
      </c>
      <c r="K11" s="18" t="n">
        <v>397.79799801</v>
      </c>
      <c r="L11" s="20" t="n">
        <v>16.29994788</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518.80311053</v>
      </c>
      <c r="F12" s="20" t="n">
        <v>5.22236591</v>
      </c>
      <c r="G12" s="18" t="n">
        <v>480.07483099</v>
      </c>
      <c r="H12" s="20" t="n">
        <v>3.95125363</v>
      </c>
      <c r="I12" s="18" t="n">
        <v>435.5245782</v>
      </c>
      <c r="J12" s="20" t="n">
        <v>13.81195262</v>
      </c>
      <c r="K12" s="18" t="n">
        <v>498.22253529</v>
      </c>
      <c r="L12" s="20" t="n">
        <v>14.24111459</v>
      </c>
      <c r="M12" s="18" t="s">
        <v>404</v>
      </c>
      <c r="N12" s="20" t="s">
        <v>404</v>
      </c>
      <c r="O12" s="18" t="s">
        <v>404</v>
      </c>
      <c r="P12" s="20" t="s">
        <v>404</v>
      </c>
      <c r="Q12" s="18" t="s">
        <v>404</v>
      </c>
      <c r="R12" s="20" t="s">
        <v>404</v>
      </c>
      <c r="S12" s="18" t="s">
        <v>404</v>
      </c>
      <c r="T12" s="20" t="s">
        <v>404</v>
      </c>
      <c r="U12" s="18" t="n">
        <v>443.04320601</v>
      </c>
      <c r="V12" s="20" t="n">
        <v>26.24531526</v>
      </c>
    </row>
    <row r="13" spans="1:22">
      <c r="A13" s="15" t="s">
        <v>410</v>
      </c>
      <c r="B13" s="17" t="n">
        <v>7161</v>
      </c>
      <c r="C13" s="18">
        <f>(1175.0/B13*100)</f>
        <v/>
      </c>
      <c r="D13" s="19" t="n">
        <v>5986</v>
      </c>
      <c r="E13" s="18" t="n">
        <v>503.80175634</v>
      </c>
      <c r="F13" s="20" t="n">
        <v>6.76402809</v>
      </c>
      <c r="G13" s="18" t="n">
        <v>499.02391635</v>
      </c>
      <c r="H13" s="20" t="n">
        <v>3.07221682</v>
      </c>
      <c r="I13" s="18" t="n">
        <v>488.2502976</v>
      </c>
      <c r="J13" s="20" t="n">
        <v>10.31760395</v>
      </c>
      <c r="K13" s="18" t="s">
        <v>404</v>
      </c>
      <c r="L13" s="20" t="s">
        <v>404</v>
      </c>
      <c r="M13" s="18" t="s">
        <v>404</v>
      </c>
      <c r="N13" s="20" t="s">
        <v>404</v>
      </c>
      <c r="O13" s="18" t="s">
        <v>404</v>
      </c>
      <c r="P13" s="20" t="s">
        <v>404</v>
      </c>
      <c r="Q13" s="18" t="s">
        <v>404</v>
      </c>
      <c r="R13" s="20" t="s">
        <v>404</v>
      </c>
      <c r="S13" s="18" t="s">
        <v>404</v>
      </c>
      <c r="T13" s="20" t="s">
        <v>404</v>
      </c>
      <c r="U13" s="18" t="n">
        <v>500.94521359</v>
      </c>
      <c r="V13" s="20" t="n">
        <v>7.14111882</v>
      </c>
    </row>
    <row r="14" spans="1:22">
      <c r="A14" s="15" t="s">
        <v>411</v>
      </c>
      <c r="B14" s="17" t="n">
        <v>5587</v>
      </c>
      <c r="C14" s="18">
        <f>(0.0/B14*100)</f>
        <v/>
      </c>
      <c r="D14" s="19" t="n">
        <v>5587</v>
      </c>
      <c r="E14" s="18" t="n">
        <v>519.33878276</v>
      </c>
      <c r="F14" s="20" t="n">
        <v>4.64764295</v>
      </c>
      <c r="G14" s="18" t="n">
        <v>520.22850542</v>
      </c>
      <c r="H14" s="20" t="n">
        <v>3.17355687</v>
      </c>
      <c r="I14" s="18" t="n">
        <v>515.88473326</v>
      </c>
      <c r="J14" s="20" t="n">
        <v>5.98430039</v>
      </c>
      <c r="K14" s="18" t="s">
        <v>404</v>
      </c>
      <c r="L14" s="20" t="s">
        <v>404</v>
      </c>
      <c r="M14" s="18" t="s">
        <v>404</v>
      </c>
      <c r="N14" s="20" t="s">
        <v>404</v>
      </c>
      <c r="O14" s="18" t="s">
        <v>404</v>
      </c>
      <c r="P14" s="20" t="s">
        <v>404</v>
      </c>
      <c r="Q14" s="18" t="s">
        <v>404</v>
      </c>
      <c r="R14" s="20" t="s">
        <v>404</v>
      </c>
      <c r="S14" s="18" t="s">
        <v>404</v>
      </c>
      <c r="T14" s="20" t="s">
        <v>404</v>
      </c>
      <c r="U14" s="18" t="n">
        <v>486.00131356</v>
      </c>
      <c r="V14" s="20" t="n">
        <v>5.8277328</v>
      </c>
    </row>
    <row r="15" spans="1:22">
      <c r="A15" s="15" t="s">
        <v>412</v>
      </c>
      <c r="B15" s="17" t="n">
        <v>5882</v>
      </c>
      <c r="C15" s="18">
        <f>(0.0/B15*100)</f>
        <v/>
      </c>
      <c r="D15" s="19" t="n">
        <v>5882</v>
      </c>
      <c r="E15" s="18" t="n">
        <v>546.11082566</v>
      </c>
      <c r="F15" s="20" t="n">
        <v>13.45171369</v>
      </c>
      <c r="G15" s="18" t="n">
        <v>524.0478755399999</v>
      </c>
      <c r="H15" s="20" t="n">
        <v>2.85507878</v>
      </c>
      <c r="I15" s="18" t="n">
        <v>530.41359954</v>
      </c>
      <c r="J15" s="20" t="n">
        <v>6.45484953</v>
      </c>
      <c r="K15" s="18" t="s">
        <v>404</v>
      </c>
      <c r="L15" s="20" t="s">
        <v>404</v>
      </c>
      <c r="M15" s="18" t="s">
        <v>404</v>
      </c>
      <c r="N15" s="20" t="s">
        <v>404</v>
      </c>
      <c r="O15" s="18" t="s">
        <v>404</v>
      </c>
      <c r="P15" s="20" t="s">
        <v>404</v>
      </c>
      <c r="Q15" s="18" t="s">
        <v>404</v>
      </c>
      <c r="R15" s="20" t="s">
        <v>404</v>
      </c>
      <c r="S15" s="18" t="s">
        <v>404</v>
      </c>
      <c r="T15" s="20" t="s">
        <v>404</v>
      </c>
      <c r="U15" s="18" t="n">
        <v>522.35699522</v>
      </c>
      <c r="V15" s="20" t="n">
        <v>23.66253153</v>
      </c>
    </row>
    <row r="16" spans="1:22">
      <c r="A16" s="15" t="s">
        <v>413</v>
      </c>
      <c r="B16" s="17" t="n">
        <v>6108</v>
      </c>
      <c r="C16" s="18">
        <f>(495.0/B16*100)</f>
        <v/>
      </c>
      <c r="D16" s="19" t="n">
        <v>5613</v>
      </c>
      <c r="E16" s="18" t="n">
        <v>539.68643633</v>
      </c>
      <c r="F16" s="20" t="n">
        <v>6.32172166</v>
      </c>
      <c r="G16" s="18" t="n">
        <v>496.79371522</v>
      </c>
      <c r="H16" s="20" t="n">
        <v>5.41589807</v>
      </c>
      <c r="I16" s="18" t="n">
        <v>416.89237165</v>
      </c>
      <c r="J16" s="20" t="n">
        <v>15.45474174</v>
      </c>
      <c r="K16" s="18" t="n">
        <v>317.56075576</v>
      </c>
      <c r="L16" s="20" t="n">
        <v>16.99275504</v>
      </c>
      <c r="M16" s="18" t="s">
        <v>404</v>
      </c>
      <c r="N16" s="20" t="s">
        <v>404</v>
      </c>
      <c r="O16" s="18" t="s">
        <v>404</v>
      </c>
      <c r="P16" s="20" t="s">
        <v>404</v>
      </c>
      <c r="Q16" s="18" t="s">
        <v>404</v>
      </c>
      <c r="R16" s="20" t="s">
        <v>404</v>
      </c>
      <c r="S16" s="18" t="s">
        <v>404</v>
      </c>
      <c r="T16" s="20" t="s">
        <v>404</v>
      </c>
      <c r="U16" s="18" t="n">
        <v>495.69382143</v>
      </c>
      <c r="V16" s="20" t="n">
        <v>41.75953117</v>
      </c>
    </row>
    <row r="17" spans="1:22">
      <c r="A17" s="15" t="s">
        <v>414</v>
      </c>
      <c r="B17" s="17" t="n">
        <v>6504</v>
      </c>
      <c r="C17" s="18">
        <f>(1325.0/B17*100)</f>
        <v/>
      </c>
      <c r="D17" s="19" t="n">
        <v>5179</v>
      </c>
      <c r="E17" s="18" t="n">
        <v>538.8343925200001</v>
      </c>
      <c r="F17" s="20" t="n">
        <v>16.16005256</v>
      </c>
      <c r="G17" s="18" t="n">
        <v>511.20268541</v>
      </c>
      <c r="H17" s="20" t="n">
        <v>4.77057248</v>
      </c>
      <c r="I17" s="18" t="n">
        <v>486.88922409</v>
      </c>
      <c r="J17" s="20" t="n">
        <v>11.47562583</v>
      </c>
      <c r="K17" s="18" t="s">
        <v>404</v>
      </c>
      <c r="L17" s="20" t="s">
        <v>404</v>
      </c>
      <c r="M17" s="18" t="s">
        <v>404</v>
      </c>
      <c r="N17" s="20" t="s">
        <v>404</v>
      </c>
      <c r="O17" s="18" t="s">
        <v>404</v>
      </c>
      <c r="P17" s="20" t="s">
        <v>404</v>
      </c>
      <c r="Q17" s="18" t="s">
        <v>404</v>
      </c>
      <c r="R17" s="20" t="s">
        <v>404</v>
      </c>
      <c r="S17" s="18" t="s">
        <v>404</v>
      </c>
      <c r="T17" s="20" t="s">
        <v>404</v>
      </c>
      <c r="U17" s="18" t="n">
        <v>533.74008201</v>
      </c>
      <c r="V17" s="20" t="n">
        <v>21.84883927</v>
      </c>
    </row>
    <row r="18" spans="1:22">
      <c r="A18" s="15" t="s">
        <v>415</v>
      </c>
      <c r="B18" s="17" t="n">
        <v>5532</v>
      </c>
      <c r="C18" s="18">
        <f>(0.0/B18*100)</f>
        <v/>
      </c>
      <c r="D18" s="19" t="n">
        <v>5532</v>
      </c>
      <c r="E18" s="18" t="n">
        <v>485.44020864</v>
      </c>
      <c r="F18" s="20" t="n">
        <v>4.20841397</v>
      </c>
      <c r="G18" s="18" t="n">
        <v>450.12855353</v>
      </c>
      <c r="H18" s="20" t="n">
        <v>7.58845704</v>
      </c>
      <c r="I18" s="18" t="n">
        <v>425.41841136</v>
      </c>
      <c r="J18" s="20" t="n">
        <v>33.33150366</v>
      </c>
      <c r="K18" s="18" t="n">
        <v>459.88862787</v>
      </c>
      <c r="L18" s="20" t="n">
        <v>19.30514005</v>
      </c>
      <c r="M18" s="18" t="s">
        <v>404</v>
      </c>
      <c r="N18" s="20" t="s">
        <v>404</v>
      </c>
      <c r="O18" s="18" t="s">
        <v>404</v>
      </c>
      <c r="P18" s="20" t="s">
        <v>404</v>
      </c>
      <c r="Q18" s="18" t="s">
        <v>404</v>
      </c>
      <c r="R18" s="20" t="s">
        <v>404</v>
      </c>
      <c r="S18" s="18" t="s">
        <v>404</v>
      </c>
      <c r="T18" s="20" t="s">
        <v>404</v>
      </c>
      <c r="U18" s="18" t="n">
        <v>462.76214919</v>
      </c>
      <c r="V18" s="20" t="n">
        <v>37.6740268</v>
      </c>
    </row>
    <row r="19" spans="1:22">
      <c r="A19" s="15" t="s">
        <v>416</v>
      </c>
      <c r="B19" s="17" t="n">
        <v>5658</v>
      </c>
      <c r="C19" s="18">
        <f>(327.0/B19*100)</f>
        <v/>
      </c>
      <c r="D19" s="19" t="n">
        <v>5331</v>
      </c>
      <c r="E19" s="18" t="n">
        <v>499.29350387</v>
      </c>
      <c r="F19" s="20" t="n">
        <v>4.59028122</v>
      </c>
      <c r="G19" s="18" t="n">
        <v>436.19476407</v>
      </c>
      <c r="H19" s="20" t="n">
        <v>6.07864246</v>
      </c>
      <c r="I19" s="18" t="n">
        <v>397.62353147</v>
      </c>
      <c r="J19" s="20" t="n">
        <v>21.34597662</v>
      </c>
      <c r="K19" s="18" t="n">
        <v>469.05196731</v>
      </c>
      <c r="L19" s="20" t="n">
        <v>10.77549519</v>
      </c>
      <c r="M19" s="18" t="s">
        <v>404</v>
      </c>
      <c r="N19" s="20" t="s">
        <v>404</v>
      </c>
      <c r="O19" s="18" t="s">
        <v>404</v>
      </c>
      <c r="P19" s="20" t="s">
        <v>404</v>
      </c>
      <c r="Q19" s="18" t="s">
        <v>404</v>
      </c>
      <c r="R19" s="20" t="s">
        <v>404</v>
      </c>
      <c r="S19" s="18" t="s">
        <v>404</v>
      </c>
      <c r="T19" s="20" t="s">
        <v>404</v>
      </c>
      <c r="U19" s="18" t="n">
        <v>455.85266951</v>
      </c>
      <c r="V19" s="20" t="n">
        <v>63.43455687</v>
      </c>
    </row>
    <row r="20" spans="1:22">
      <c r="A20" s="15" t="s">
        <v>417</v>
      </c>
      <c r="B20" s="17" t="n">
        <v>3371</v>
      </c>
      <c r="C20" s="18">
        <f>(24.0/B20*100)</f>
        <v/>
      </c>
      <c r="D20" s="19" t="n">
        <v>3347</v>
      </c>
      <c r="E20" s="18" t="n">
        <v>483.04423026</v>
      </c>
      <c r="F20" s="20" t="n">
        <v>4.68357623</v>
      </c>
      <c r="G20" s="18" t="n">
        <v>479.81331387</v>
      </c>
      <c r="H20" s="20" t="n">
        <v>2.17905376</v>
      </c>
      <c r="I20" s="18" t="n">
        <v>492.71398744</v>
      </c>
      <c r="J20" s="20" t="n">
        <v>6.10770565</v>
      </c>
      <c r="K20" s="18" t="n">
        <v>451.27008413</v>
      </c>
      <c r="L20" s="20" t="n">
        <v>26.44387078</v>
      </c>
      <c r="M20" s="18" t="s">
        <v>404</v>
      </c>
      <c r="N20" s="20" t="s">
        <v>404</v>
      </c>
      <c r="O20" s="18" t="s">
        <v>404</v>
      </c>
      <c r="P20" s="20" t="s">
        <v>404</v>
      </c>
      <c r="Q20" s="18" t="s">
        <v>404</v>
      </c>
      <c r="R20" s="20" t="s">
        <v>404</v>
      </c>
      <c r="S20" s="18" t="s">
        <v>404</v>
      </c>
      <c r="T20" s="20" t="s">
        <v>404</v>
      </c>
      <c r="U20" s="18" t="n">
        <v>488.60470868</v>
      </c>
      <c r="V20" s="20" t="n">
        <v>10.4261532</v>
      </c>
    </row>
    <row r="21" spans="1:22">
      <c r="A21" s="15" t="s">
        <v>418</v>
      </c>
      <c r="B21" s="17" t="n">
        <v>5741</v>
      </c>
      <c r="C21" s="18">
        <f>(0.0/B21*100)</f>
        <v/>
      </c>
      <c r="D21" s="19" t="n">
        <v>5741</v>
      </c>
      <c r="E21" s="18" t="n">
        <v>545.21221697</v>
      </c>
      <c r="F21" s="20" t="n">
        <v>6.37788347</v>
      </c>
      <c r="G21" s="18" t="n">
        <v>518.80923546</v>
      </c>
      <c r="H21" s="20" t="n">
        <v>3.17920473</v>
      </c>
      <c r="I21" s="18" t="n">
        <v>513.24078877</v>
      </c>
      <c r="J21" s="20" t="n">
        <v>9.312515039999999</v>
      </c>
      <c r="K21" s="18" t="n">
        <v>469.49183326</v>
      </c>
      <c r="L21" s="20" t="n">
        <v>6.04385376</v>
      </c>
      <c r="M21" s="18" t="s">
        <v>404</v>
      </c>
      <c r="N21" s="20" t="s">
        <v>404</v>
      </c>
      <c r="O21" s="18" t="s">
        <v>404</v>
      </c>
      <c r="P21" s="20" t="s">
        <v>404</v>
      </c>
      <c r="Q21" s="18" t="s">
        <v>404</v>
      </c>
      <c r="R21" s="20" t="s">
        <v>404</v>
      </c>
      <c r="S21" s="18" t="s">
        <v>404</v>
      </c>
      <c r="T21" s="20" t="s">
        <v>404</v>
      </c>
      <c r="U21" s="18" t="n">
        <v>516.32384416</v>
      </c>
      <c r="V21" s="20" t="n">
        <v>7.04410412</v>
      </c>
    </row>
    <row r="22" spans="1:22">
      <c r="A22" s="15" t="s">
        <v>419</v>
      </c>
      <c r="B22" s="17" t="n">
        <v>6598</v>
      </c>
      <c r="C22" s="18">
        <f>(0.0/B22*100)</f>
        <v/>
      </c>
      <c r="D22" s="19" t="n">
        <v>6598</v>
      </c>
      <c r="E22" s="18" t="n">
        <v>491.67779059</v>
      </c>
      <c r="F22" s="20" t="n">
        <v>6.71971856</v>
      </c>
      <c r="G22" s="18" t="n">
        <v>466.52658541</v>
      </c>
      <c r="H22" s="20" t="n">
        <v>7.34800724</v>
      </c>
      <c r="I22" s="18" t="n">
        <v>357.92292341</v>
      </c>
      <c r="J22" s="20" t="n">
        <v>20.55877748</v>
      </c>
      <c r="K22" s="18" t="s">
        <v>404</v>
      </c>
      <c r="L22" s="20" t="s">
        <v>404</v>
      </c>
      <c r="M22" s="18" t="s">
        <v>404</v>
      </c>
      <c r="N22" s="20" t="s">
        <v>404</v>
      </c>
      <c r="O22" s="18" t="s">
        <v>404</v>
      </c>
      <c r="P22" s="20" t="s">
        <v>404</v>
      </c>
      <c r="Q22" s="18" t="s">
        <v>404</v>
      </c>
      <c r="R22" s="20" t="s">
        <v>404</v>
      </c>
      <c r="S22" s="18" t="s">
        <v>404</v>
      </c>
      <c r="T22" s="20" t="s">
        <v>404</v>
      </c>
      <c r="U22" s="18" t="n">
        <v>459.15467324</v>
      </c>
      <c r="V22" s="20" t="n">
        <v>23.68694179</v>
      </c>
    </row>
    <row r="23" spans="1:22">
      <c r="A23" s="15" t="s">
        <v>420</v>
      </c>
      <c r="B23" s="17" t="n">
        <v>11583</v>
      </c>
      <c r="C23" s="18">
        <f>(3194.0/B23*100)</f>
        <v/>
      </c>
      <c r="D23" s="19" t="n">
        <v>8389</v>
      </c>
      <c r="E23" s="18" t="n">
        <v>501.27880565</v>
      </c>
      <c r="F23" s="20" t="n">
        <v>6.40165952</v>
      </c>
      <c r="G23" s="18" t="n">
        <v>485.27753062</v>
      </c>
      <c r="H23" s="20" t="n">
        <v>5.61932804</v>
      </c>
      <c r="I23" s="18" t="n">
        <v>442.45196653</v>
      </c>
      <c r="J23" s="20" t="n">
        <v>11.7273798</v>
      </c>
      <c r="K23" s="18" t="s">
        <v>404</v>
      </c>
      <c r="L23" s="20" t="s">
        <v>404</v>
      </c>
      <c r="M23" s="18" t="s">
        <v>404</v>
      </c>
      <c r="N23" s="20" t="s">
        <v>404</v>
      </c>
      <c r="O23" s="18" t="s">
        <v>404</v>
      </c>
      <c r="P23" s="20" t="s">
        <v>404</v>
      </c>
      <c r="Q23" s="18" t="s">
        <v>404</v>
      </c>
      <c r="R23" s="20" t="s">
        <v>404</v>
      </c>
      <c r="S23" s="18" t="s">
        <v>404</v>
      </c>
      <c r="T23" s="20" t="s">
        <v>404</v>
      </c>
      <c r="U23" s="18" t="n">
        <v>466.91026542</v>
      </c>
      <c r="V23" s="20" t="n">
        <v>23.63502907</v>
      </c>
    </row>
    <row r="24" spans="1:22">
      <c r="A24" s="15" t="s">
        <v>421</v>
      </c>
      <c r="B24" s="17" t="n">
        <v>6647</v>
      </c>
      <c r="C24" s="18">
        <f>(0.0/B24*100)</f>
        <v/>
      </c>
      <c r="D24" s="19" t="n">
        <v>6647</v>
      </c>
      <c r="E24" s="18" t="n">
        <v>530.36645322</v>
      </c>
      <c r="F24" s="20" t="n">
        <v>6.81123986</v>
      </c>
      <c r="G24" s="18" t="n">
        <v>509.54106592</v>
      </c>
      <c r="H24" s="20" t="n">
        <v>4.23009115</v>
      </c>
      <c r="I24" s="18" t="n">
        <v>519.36297222</v>
      </c>
      <c r="J24" s="20" t="n">
        <v>14.14078038</v>
      </c>
      <c r="K24" s="18" t="s">
        <v>404</v>
      </c>
      <c r="L24" s="20" t="s">
        <v>404</v>
      </c>
      <c r="M24" s="18" t="s">
        <v>404</v>
      </c>
      <c r="N24" s="20" t="s">
        <v>404</v>
      </c>
      <c r="O24" s="18" t="s">
        <v>404</v>
      </c>
      <c r="P24" s="20" t="s">
        <v>404</v>
      </c>
      <c r="Q24" s="18" t="s">
        <v>404</v>
      </c>
      <c r="R24" s="20" t="s">
        <v>404</v>
      </c>
      <c r="S24" s="18" t="s">
        <v>404</v>
      </c>
      <c r="T24" s="20" t="s">
        <v>404</v>
      </c>
      <c r="U24" s="18" t="n">
        <v>550.05375864</v>
      </c>
      <c r="V24" s="20" t="n">
        <v>12.82536053</v>
      </c>
    </row>
    <row r="25" spans="1:22">
      <c r="A25" s="15" t="s">
        <v>422</v>
      </c>
      <c r="B25" s="17" t="n">
        <v>5581</v>
      </c>
      <c r="C25" s="18">
        <f>(0.0/B25*100)</f>
        <v/>
      </c>
      <c r="D25" s="19" t="n">
        <v>5581</v>
      </c>
      <c r="E25" s="18" t="n">
        <v>542.06537422</v>
      </c>
      <c r="F25" s="20" t="n">
        <v>6.36154159</v>
      </c>
      <c r="G25" s="18" t="n">
        <v>514.14291039</v>
      </c>
      <c r="H25" s="20" t="n">
        <v>4.65898846</v>
      </c>
      <c r="I25" s="18" t="n">
        <v>473.55420301</v>
      </c>
      <c r="J25" s="20" t="n">
        <v>19.42409846</v>
      </c>
      <c r="K25" s="18" t="s">
        <v>404</v>
      </c>
      <c r="L25" s="20" t="s">
        <v>404</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486.97782787</v>
      </c>
      <c r="F26" s="20" t="n">
        <v>3.28909355</v>
      </c>
      <c r="G26" s="18" t="n">
        <v>490.43936058</v>
      </c>
      <c r="H26" s="20" t="n">
        <v>2.82262032</v>
      </c>
      <c r="I26" s="18" t="n">
        <v>473.76366967</v>
      </c>
      <c r="J26" s="20" t="n">
        <v>7.8258653</v>
      </c>
      <c r="K26" s="18" t="n">
        <v>514.19375982</v>
      </c>
      <c r="L26" s="20" t="n">
        <v>10.19161202</v>
      </c>
      <c r="M26" s="18" t="s">
        <v>404</v>
      </c>
      <c r="N26" s="20" t="s">
        <v>404</v>
      </c>
      <c r="O26" s="18" t="s">
        <v>404</v>
      </c>
      <c r="P26" s="20" t="s">
        <v>404</v>
      </c>
      <c r="Q26" s="18" t="s">
        <v>404</v>
      </c>
      <c r="R26" s="20" t="s">
        <v>404</v>
      </c>
      <c r="S26" s="18" t="s">
        <v>404</v>
      </c>
      <c r="T26" s="20" t="s">
        <v>404</v>
      </c>
      <c r="U26" s="18" t="n">
        <v>454.57605717</v>
      </c>
      <c r="V26" s="20" t="n">
        <v>14.6515356</v>
      </c>
    </row>
    <row r="27" spans="1:22">
      <c r="A27" s="15" t="s">
        <v>424</v>
      </c>
      <c r="B27" s="17" t="n">
        <v>5299</v>
      </c>
      <c r="C27" s="18">
        <f>(0.0/B27*100)</f>
        <v/>
      </c>
      <c r="D27" s="19" t="n">
        <v>5299</v>
      </c>
      <c r="E27" s="18" t="n">
        <v>529.89480066</v>
      </c>
      <c r="F27" s="20" t="n">
        <v>3.23679164</v>
      </c>
      <c r="G27" s="18" t="n">
        <v>472.51480323</v>
      </c>
      <c r="H27" s="20" t="n">
        <v>1.49056543</v>
      </c>
      <c r="I27" s="18" t="n">
        <v>382.89158949</v>
      </c>
      <c r="J27" s="20" t="n">
        <v>8.64476574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419.18772252</v>
      </c>
      <c r="F28" s="20" t="n">
        <v>6.41511391</v>
      </c>
      <c r="G28" s="18" t="n">
        <v>429.959041</v>
      </c>
      <c r="H28" s="20" t="n">
        <v>3.366671</v>
      </c>
      <c r="I28" s="18" t="n">
        <v>406.29430291</v>
      </c>
      <c r="J28" s="20" t="n">
        <v>5.89165653</v>
      </c>
      <c r="K28" s="18" t="n">
        <v>396.08624176</v>
      </c>
      <c r="L28" s="20" t="n">
        <v>22.89602778</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456.9559</v>
      </c>
      <c r="F29" s="20" t="n">
        <v>32.78881031</v>
      </c>
      <c r="G29" s="18" t="n">
        <v>518.47119958</v>
      </c>
      <c r="H29" s="20" t="n">
        <v>8.392417610000001</v>
      </c>
      <c r="I29" s="18" t="n">
        <v>483.22071965</v>
      </c>
      <c r="J29" s="20" t="n">
        <v>12.5359482</v>
      </c>
      <c r="K29" s="18" t="s">
        <v>404</v>
      </c>
      <c r="L29" s="20" t="s">
        <v>404</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526.42063463</v>
      </c>
      <c r="F30" s="20" t="n">
        <v>9.45325085</v>
      </c>
      <c r="G30" s="18" t="n">
        <v>508.49131506</v>
      </c>
      <c r="H30" s="20" t="n">
        <v>3.62400033</v>
      </c>
      <c r="I30" s="18" t="n">
        <v>513.13994552</v>
      </c>
      <c r="J30" s="20" t="n">
        <v>9.037367379999999</v>
      </c>
      <c r="K30" s="18" t="s">
        <v>404</v>
      </c>
      <c r="L30" s="20" t="s">
        <v>404</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511.94894566</v>
      </c>
      <c r="F31" s="20" t="n">
        <v>18.63161113</v>
      </c>
      <c r="G31" s="18" t="n">
        <v>515.3313034400001</v>
      </c>
      <c r="H31" s="20" t="n">
        <v>2.98462256</v>
      </c>
      <c r="I31" s="18" t="n">
        <v>505.05011758</v>
      </c>
      <c r="J31" s="20" t="n">
        <v>7.73545621</v>
      </c>
      <c r="K31" s="18" t="n">
        <v>504.87877814</v>
      </c>
      <c r="L31" s="20" t="n">
        <v>6.9285163</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513.76313555</v>
      </c>
      <c r="F32" s="20" t="n">
        <v>6.14192014</v>
      </c>
      <c r="G32" s="18" t="n">
        <v>500.91152277</v>
      </c>
      <c r="H32" s="20" t="n">
        <v>3.1592912</v>
      </c>
      <c r="I32" s="18" t="n">
        <v>523.69403124</v>
      </c>
      <c r="J32" s="20" t="n">
        <v>11.98541047</v>
      </c>
      <c r="K32" s="18" t="s">
        <v>404</v>
      </c>
      <c r="L32" s="20" t="s">
        <v>404</v>
      </c>
      <c r="M32" s="18" t="s">
        <v>404</v>
      </c>
      <c r="N32" s="20" t="s">
        <v>404</v>
      </c>
      <c r="O32" s="18" t="s">
        <v>404</v>
      </c>
      <c r="P32" s="20" t="s">
        <v>404</v>
      </c>
      <c r="Q32" s="18" t="s">
        <v>404</v>
      </c>
      <c r="R32" s="20" t="s">
        <v>404</v>
      </c>
      <c r="S32" s="18" t="s">
        <v>404</v>
      </c>
      <c r="T32" s="20" t="s">
        <v>404</v>
      </c>
      <c r="U32" s="18" t="n">
        <v>547.33489143</v>
      </c>
      <c r="V32" s="20" t="n">
        <v>7.9825629</v>
      </c>
    </row>
    <row r="33" spans="1:22">
      <c r="A33" s="15" t="s">
        <v>430</v>
      </c>
      <c r="B33" s="17" t="n">
        <v>7325</v>
      </c>
      <c r="C33" s="18">
        <f>(29.0/B33*100)</f>
        <v/>
      </c>
      <c r="D33" s="19" t="n">
        <v>7296</v>
      </c>
      <c r="E33" s="18" t="n">
        <v>504.71361611</v>
      </c>
      <c r="F33" s="20" t="n">
        <v>6.11358169</v>
      </c>
      <c r="G33" s="18" t="n">
        <v>496.87632469</v>
      </c>
      <c r="H33" s="20" t="n">
        <v>3.95208122</v>
      </c>
      <c r="I33" s="18" t="n">
        <v>477.41672797</v>
      </c>
      <c r="J33" s="20" t="n">
        <v>20.18302099</v>
      </c>
      <c r="K33" s="18" t="n">
        <v>472.66565653</v>
      </c>
      <c r="L33" s="20" t="n">
        <v>21.67739704</v>
      </c>
      <c r="M33" s="18" t="s">
        <v>404</v>
      </c>
      <c r="N33" s="20" t="s">
        <v>404</v>
      </c>
      <c r="O33" s="18" t="s">
        <v>404</v>
      </c>
      <c r="P33" s="20" t="s">
        <v>404</v>
      </c>
      <c r="Q33" s="18" t="s">
        <v>404</v>
      </c>
      <c r="R33" s="20" t="s">
        <v>404</v>
      </c>
      <c r="S33" s="18" t="s">
        <v>404</v>
      </c>
      <c r="T33" s="20" t="s">
        <v>404</v>
      </c>
      <c r="U33" s="18" t="n">
        <v>469.34516638</v>
      </c>
      <c r="V33" s="20" t="n">
        <v>10.94681066</v>
      </c>
    </row>
    <row r="34" spans="1:22">
      <c r="A34" s="15" t="s">
        <v>431</v>
      </c>
      <c r="B34" s="17" t="n">
        <v>6350</v>
      </c>
      <c r="C34" s="18">
        <f>(0.0/B34*100)</f>
        <v/>
      </c>
      <c r="D34" s="19" t="n">
        <v>6350</v>
      </c>
      <c r="E34" s="18" t="n">
        <v>473.60697347</v>
      </c>
      <c r="F34" s="20" t="n">
        <v>5.50536994</v>
      </c>
      <c r="G34" s="18" t="n">
        <v>442.88022283</v>
      </c>
      <c r="H34" s="20" t="n">
        <v>5.7127363</v>
      </c>
      <c r="I34" s="18" t="n">
        <v>361.30192466</v>
      </c>
      <c r="J34" s="20" t="n">
        <v>21.15414876</v>
      </c>
      <c r="K34" s="18" t="s">
        <v>404</v>
      </c>
      <c r="L34" s="20" t="s">
        <v>404</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539.64981636</v>
      </c>
      <c r="F35" s="20" t="n">
        <v>2.41169007</v>
      </c>
      <c r="G35" s="18" t="n">
        <v>480.07278886</v>
      </c>
      <c r="H35" s="20" t="n">
        <v>1.85235955</v>
      </c>
      <c r="I35" s="18" t="n">
        <v>456.42997779</v>
      </c>
      <c r="J35" s="20" t="n">
        <v>6.371437</v>
      </c>
      <c r="K35" s="18" t="s">
        <v>404</v>
      </c>
      <c r="L35" s="20" t="s">
        <v>404</v>
      </c>
      <c r="M35" s="18" t="s">
        <v>404</v>
      </c>
      <c r="N35" s="20" t="s">
        <v>404</v>
      </c>
      <c r="O35" s="18" t="s">
        <v>404</v>
      </c>
      <c r="P35" s="20" t="s">
        <v>404</v>
      </c>
      <c r="Q35" s="18" t="s">
        <v>404</v>
      </c>
      <c r="R35" s="20" t="s">
        <v>404</v>
      </c>
      <c r="S35" s="18" t="s">
        <v>404</v>
      </c>
      <c r="T35" s="20" t="s">
        <v>404</v>
      </c>
      <c r="U35" s="18" t="n">
        <v>501.18608853</v>
      </c>
      <c r="V35" s="20" t="n">
        <v>11.30072346</v>
      </c>
    </row>
    <row r="36" spans="1:22">
      <c r="A36" s="15" t="s">
        <v>433</v>
      </c>
      <c r="B36" s="17" t="n">
        <v>6736</v>
      </c>
      <c r="C36" s="18">
        <f>(10.0/B36*100)</f>
        <v/>
      </c>
      <c r="D36" s="19" t="n">
        <v>6726</v>
      </c>
      <c r="E36" s="18" t="n">
        <v>500.85566954</v>
      </c>
      <c r="F36" s="20" t="n">
        <v>5.44558533</v>
      </c>
      <c r="G36" s="18" t="n">
        <v>495.41356178</v>
      </c>
      <c r="H36" s="20" t="n">
        <v>3.00770582</v>
      </c>
      <c r="I36" s="18" t="n">
        <v>484.0285326</v>
      </c>
      <c r="J36" s="20" t="n">
        <v>7.66927637</v>
      </c>
      <c r="K36" s="18" t="s">
        <v>404</v>
      </c>
      <c r="L36" s="20" t="s">
        <v>404</v>
      </c>
      <c r="M36" s="18" t="s">
        <v>404</v>
      </c>
      <c r="N36" s="20" t="s">
        <v>404</v>
      </c>
      <c r="O36" s="18" t="s">
        <v>404</v>
      </c>
      <c r="P36" s="20" t="s">
        <v>404</v>
      </c>
      <c r="Q36" s="18" t="s">
        <v>404</v>
      </c>
      <c r="R36" s="20" t="s">
        <v>404</v>
      </c>
      <c r="S36" s="18" t="s">
        <v>404</v>
      </c>
      <c r="T36" s="20" t="s">
        <v>404</v>
      </c>
      <c r="U36" s="18" t="n">
        <v>465.12280101</v>
      </c>
      <c r="V36" s="20" t="n">
        <v>9.19570959</v>
      </c>
    </row>
    <row r="37" spans="1:22">
      <c r="A37" s="15" t="s">
        <v>434</v>
      </c>
      <c r="B37" s="17" t="n">
        <v>5458</v>
      </c>
      <c r="C37" s="18">
        <f>(0.0/B37*100)</f>
        <v/>
      </c>
      <c r="D37" s="19" t="n">
        <v>5458</v>
      </c>
      <c r="E37" s="18" t="n">
        <v>503.63871861</v>
      </c>
      <c r="F37" s="20" t="n">
        <v>10.22132774</v>
      </c>
      <c r="G37" s="18" t="n">
        <v>501.61932397</v>
      </c>
      <c r="H37" s="20" t="n">
        <v>3.83116481</v>
      </c>
      <c r="I37" s="18" t="n">
        <v>487.32862574</v>
      </c>
      <c r="J37" s="20" t="n">
        <v>9.73470895</v>
      </c>
      <c r="K37" s="18" t="s">
        <v>404</v>
      </c>
      <c r="L37" s="20" t="s">
        <v>404</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531.1088704</v>
      </c>
      <c r="F38" s="20" t="n">
        <v>8.6636764</v>
      </c>
      <c r="G38" s="18" t="n">
        <v>489.64253356</v>
      </c>
      <c r="H38" s="20" t="n">
        <v>4.28972719</v>
      </c>
      <c r="I38" s="18" t="n">
        <v>455.26235638</v>
      </c>
      <c r="J38" s="20" t="n">
        <v>9.87596913</v>
      </c>
      <c r="K38" s="18" t="n">
        <v>480.65362374</v>
      </c>
      <c r="L38" s="20" t="n">
        <v>7.10215093</v>
      </c>
      <c r="M38" s="18" t="s">
        <v>404</v>
      </c>
      <c r="N38" s="20" t="s">
        <v>404</v>
      </c>
      <c r="O38" s="18" t="s">
        <v>404</v>
      </c>
      <c r="P38" s="20" t="s">
        <v>404</v>
      </c>
      <c r="Q38" s="18" t="s">
        <v>404</v>
      </c>
      <c r="R38" s="20" t="s">
        <v>404</v>
      </c>
      <c r="S38" s="18" t="s">
        <v>404</v>
      </c>
      <c r="T38" s="20" t="s">
        <v>404</v>
      </c>
      <c r="U38" s="18" t="n">
        <v>514.85836336</v>
      </c>
      <c r="V38" s="20" t="n">
        <v>32.12456074</v>
      </c>
    </row>
    <row r="39" spans="1:22">
      <c r="A39" s="15" t="s">
        <v>436</v>
      </c>
      <c r="B39" s="17" t="n">
        <v>5895</v>
      </c>
      <c r="C39" s="18">
        <f>(0.0/B39*100)</f>
        <v/>
      </c>
      <c r="D39" s="19" t="n">
        <v>5895</v>
      </c>
      <c r="E39" s="18" t="n">
        <v>458.35165418</v>
      </c>
      <c r="F39" s="20" t="n">
        <v>7.13497762</v>
      </c>
      <c r="G39" s="18" t="n">
        <v>411.8441312</v>
      </c>
      <c r="H39" s="20" t="n">
        <v>5.85702537</v>
      </c>
      <c r="I39" s="18" t="n">
        <v>391.22332359</v>
      </c>
      <c r="J39" s="20" t="n">
        <v>13.51845367</v>
      </c>
      <c r="K39" s="18" t="n">
        <v>434.23866526</v>
      </c>
      <c r="L39" s="20" t="n">
        <v>30.28319151</v>
      </c>
      <c r="M39" s="18" t="s">
        <v>404</v>
      </c>
      <c r="N39" s="20" t="s">
        <v>404</v>
      </c>
      <c r="O39" s="18" t="s">
        <v>404</v>
      </c>
      <c r="P39" s="20" t="s">
        <v>404</v>
      </c>
      <c r="Q39" s="18" t="s">
        <v>404</v>
      </c>
      <c r="R39" s="20" t="s">
        <v>404</v>
      </c>
      <c r="S39" s="18" t="s">
        <v>404</v>
      </c>
      <c r="T39" s="20" t="s">
        <v>404</v>
      </c>
      <c r="U39" s="18" t="n">
        <v>274.8543</v>
      </c>
      <c r="V39" s="20" t="n">
        <v>25.77592836</v>
      </c>
    </row>
    <row r="40" spans="1:22">
      <c r="A40" s="15" t="s">
        <v>437</v>
      </c>
      <c r="B40" s="17" t="n">
        <v>14157</v>
      </c>
      <c r="C40" s="18">
        <f>(3029.0/B40*100)</f>
        <v/>
      </c>
      <c r="D40" s="19" t="n">
        <v>11128</v>
      </c>
      <c r="E40" s="18" t="n">
        <v>518.2013557499999</v>
      </c>
      <c r="F40" s="20" t="n">
        <v>8.75689092</v>
      </c>
      <c r="G40" s="18" t="n">
        <v>496.94899608</v>
      </c>
      <c r="H40" s="20" t="n">
        <v>4.00325243</v>
      </c>
      <c r="I40" s="18" t="n">
        <v>482.34002411</v>
      </c>
      <c r="J40" s="20" t="n">
        <v>9.60669418</v>
      </c>
      <c r="K40" s="18" t="n">
        <v>462.00890314</v>
      </c>
      <c r="L40" s="20" t="n">
        <v>7.31269684</v>
      </c>
      <c r="M40" s="18" t="s">
        <v>404</v>
      </c>
      <c r="N40" s="20" t="s">
        <v>404</v>
      </c>
      <c r="O40" s="18" t="s">
        <v>404</v>
      </c>
      <c r="P40" s="20" t="s">
        <v>404</v>
      </c>
      <c r="Q40" s="18" t="s">
        <v>404</v>
      </c>
      <c r="R40" s="20" t="s">
        <v>404</v>
      </c>
      <c r="S40" s="18" t="s">
        <v>404</v>
      </c>
      <c r="T40" s="20" t="s">
        <v>404</v>
      </c>
      <c r="U40" s="18" t="n">
        <v>487.75354622</v>
      </c>
      <c r="V40" s="20" t="n">
        <v>7.77614285</v>
      </c>
    </row>
    <row r="41" spans="1:22">
      <c r="A41" s="15" t="s">
        <v>438</v>
      </c>
      <c r="B41" s="17" t="n">
        <v>5712</v>
      </c>
      <c r="C41" s="18">
        <f>(138.0/B41*100)</f>
        <v/>
      </c>
      <c r="D41" s="19" t="n">
        <v>5574</v>
      </c>
      <c r="E41" s="18" t="n">
        <v>506.3172072</v>
      </c>
      <c r="F41" s="20" t="n">
        <v>8.51842456</v>
      </c>
      <c r="G41" s="18" t="n">
        <v>497.93863035</v>
      </c>
      <c r="H41" s="20" t="n">
        <v>3.96075222</v>
      </c>
      <c r="I41" s="18" t="n">
        <v>489.53391785</v>
      </c>
      <c r="J41" s="20" t="n">
        <v>13.74808034</v>
      </c>
      <c r="K41" s="18" t="n">
        <v>408.22810707</v>
      </c>
      <c r="L41" s="20" t="n">
        <v>24.05935402</v>
      </c>
      <c r="M41" s="18" t="s">
        <v>404</v>
      </c>
      <c r="N41" s="20" t="s">
        <v>404</v>
      </c>
      <c r="O41" s="18" t="s">
        <v>404</v>
      </c>
      <c r="P41" s="20" t="s">
        <v>404</v>
      </c>
      <c r="Q41" s="18" t="s">
        <v>404</v>
      </c>
      <c r="R41" s="20" t="s">
        <v>404</v>
      </c>
      <c r="S41" s="18" t="s">
        <v>404</v>
      </c>
      <c r="T41" s="20" t="s">
        <v>404</v>
      </c>
      <c r="U41" s="18" t="n">
        <v>542.47250088</v>
      </c>
      <c r="V41" s="20" t="n">
        <v>9.90035921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406.1323592</v>
      </c>
      <c r="F44" s="20" t="n">
        <v>4.92774588</v>
      </c>
      <c r="G44" s="18" t="n">
        <v>403.02050095</v>
      </c>
      <c r="H44" s="20" t="n">
        <v>7.87875019</v>
      </c>
      <c r="I44" s="18" t="n">
        <v>421.64012974</v>
      </c>
      <c r="J44" s="20" t="n">
        <v>18.70691842</v>
      </c>
      <c r="K44" s="18" t="n">
        <v>391.39831007</v>
      </c>
      <c r="L44" s="20" t="n">
        <v>10.10632144</v>
      </c>
      <c r="M44" s="18" t="s">
        <v>404</v>
      </c>
      <c r="N44" s="20" t="s">
        <v>404</v>
      </c>
      <c r="O44" s="18" t="s">
        <v>404</v>
      </c>
      <c r="P44" s="20" t="s">
        <v>404</v>
      </c>
      <c r="Q44" s="18" t="s">
        <v>404</v>
      </c>
      <c r="R44" s="20" t="s">
        <v>404</v>
      </c>
      <c r="S44" s="18" t="s">
        <v>404</v>
      </c>
      <c r="T44" s="20" t="s">
        <v>404</v>
      </c>
      <c r="U44" s="18" t="n">
        <v>503.096413</v>
      </c>
      <c r="V44" s="20" t="n">
        <v>28.73731351</v>
      </c>
    </row>
    <row r="45" spans="1:22">
      <c r="A45" s="15" t="s">
        <v>442</v>
      </c>
      <c r="B45" s="17" t="n">
        <v>5519</v>
      </c>
      <c r="C45" s="18">
        <f>(0.0/B45*100)</f>
        <v/>
      </c>
      <c r="D45" s="19" t="n">
        <v>5519</v>
      </c>
      <c r="E45" s="18" t="n">
        <v>347.31357027</v>
      </c>
      <c r="F45" s="20" t="n">
        <v>5.61738534</v>
      </c>
      <c r="G45" s="18" t="n">
        <v>350.76626444</v>
      </c>
      <c r="H45" s="20" t="n">
        <v>4.12835362</v>
      </c>
      <c r="I45" s="18" t="n">
        <v>356.67173338</v>
      </c>
      <c r="J45" s="20" t="n">
        <v>14.08171767</v>
      </c>
      <c r="K45" s="18" t="n">
        <v>325.0113984</v>
      </c>
      <c r="L45" s="20" t="n">
        <v>13.51009264</v>
      </c>
      <c r="M45" s="18" t="s">
        <v>404</v>
      </c>
      <c r="N45" s="20" t="s">
        <v>404</v>
      </c>
      <c r="O45" s="18" t="s">
        <v>404</v>
      </c>
      <c r="P45" s="20" t="s">
        <v>404</v>
      </c>
      <c r="Q45" s="18" t="s">
        <v>404</v>
      </c>
      <c r="R45" s="20" t="s">
        <v>404</v>
      </c>
      <c r="S45" s="18" t="s">
        <v>404</v>
      </c>
      <c r="T45" s="20" t="s">
        <v>404</v>
      </c>
      <c r="U45" s="18" t="n">
        <v>355.46437723</v>
      </c>
      <c r="V45" s="20" t="n">
        <v>36.49494665</v>
      </c>
    </row>
    <row r="46" spans="1:22">
      <c r="A46" s="15" t="s">
        <v>443</v>
      </c>
      <c r="B46" s="17" t="n">
        <v>23141</v>
      </c>
      <c r="C46" s="18">
        <f>(4196.0/B46*100)</f>
        <v/>
      </c>
      <c r="D46" s="19" t="n">
        <v>18945</v>
      </c>
      <c r="E46" s="18" t="n">
        <v>425.8674336</v>
      </c>
      <c r="F46" s="20" t="n">
        <v>5.48646316</v>
      </c>
      <c r="G46" s="18" t="n">
        <v>404.49975701</v>
      </c>
      <c r="H46" s="20" t="n">
        <v>4.49911444</v>
      </c>
      <c r="I46" s="18" t="n">
        <v>402.55523525</v>
      </c>
      <c r="J46" s="20" t="n">
        <v>7.09600072</v>
      </c>
      <c r="K46" s="18" t="n">
        <v>397.67400929</v>
      </c>
      <c r="L46" s="20" t="n">
        <v>12.60044481</v>
      </c>
      <c r="M46" s="18" t="s">
        <v>404</v>
      </c>
      <c r="N46" s="20" t="s">
        <v>404</v>
      </c>
      <c r="O46" s="18" t="s">
        <v>404</v>
      </c>
      <c r="P46" s="20" t="s">
        <v>404</v>
      </c>
      <c r="Q46" s="18" t="s">
        <v>404</v>
      </c>
      <c r="R46" s="20" t="s">
        <v>404</v>
      </c>
      <c r="S46" s="18" t="s">
        <v>404</v>
      </c>
      <c r="T46" s="20" t="s">
        <v>404</v>
      </c>
      <c r="U46" s="18" t="n">
        <v>379.33998527</v>
      </c>
      <c r="V46" s="20" t="n">
        <v>12.4534021</v>
      </c>
    </row>
    <row r="47" spans="1:22">
      <c r="A47" s="15" t="s">
        <v>444</v>
      </c>
      <c r="B47" s="17" t="n">
        <v>5928</v>
      </c>
      <c r="C47" s="18">
        <f>(0.0/B47*100)</f>
        <v/>
      </c>
      <c r="D47" s="19" t="n">
        <v>5928</v>
      </c>
      <c r="E47" s="18" t="n">
        <v>451.03960845</v>
      </c>
      <c r="F47" s="20" t="n">
        <v>9.362367580000001</v>
      </c>
      <c r="G47" s="18" t="n">
        <v>422.56441171</v>
      </c>
      <c r="H47" s="20" t="n">
        <v>8.136223019999999</v>
      </c>
      <c r="I47" s="18" t="n">
        <v>394.67578144</v>
      </c>
      <c r="J47" s="20" t="n">
        <v>14.54673267</v>
      </c>
      <c r="K47" s="18" t="n">
        <v>413.66052191</v>
      </c>
      <c r="L47" s="20" t="n">
        <v>30.3059882</v>
      </c>
      <c r="M47" s="18" t="s">
        <v>404</v>
      </c>
      <c r="N47" s="20" t="s">
        <v>404</v>
      </c>
      <c r="O47" s="18" t="s">
        <v>404</v>
      </c>
      <c r="P47" s="20" t="s">
        <v>404</v>
      </c>
      <c r="Q47" s="18" t="s">
        <v>404</v>
      </c>
      <c r="R47" s="20" t="s">
        <v>404</v>
      </c>
      <c r="S47" s="18" t="s">
        <v>404</v>
      </c>
      <c r="T47" s="20" t="s">
        <v>404</v>
      </c>
      <c r="U47" s="18" t="n">
        <v>480.51441938</v>
      </c>
      <c r="V47" s="20" t="n">
        <v>26.66684163</v>
      </c>
    </row>
    <row r="48" spans="1:22">
      <c r="A48" s="15" t="s">
        <v>445</v>
      </c>
      <c r="B48" s="17" t="n">
        <v>9841</v>
      </c>
      <c r="C48" s="18">
        <f>(40.0/B48*100)</f>
        <v/>
      </c>
      <c r="D48" s="19" t="n">
        <v>9801</v>
      </c>
      <c r="E48" s="18" t="n">
        <v>522.92690623</v>
      </c>
      <c r="F48" s="20" t="n">
        <v>8.42971058</v>
      </c>
      <c r="G48" s="18" t="n">
        <v>496.42795928</v>
      </c>
      <c r="H48" s="20" t="n">
        <v>12.87842377</v>
      </c>
      <c r="I48" s="18" t="n">
        <v>449.81474228</v>
      </c>
      <c r="J48" s="20" t="n">
        <v>10.64029487</v>
      </c>
      <c r="K48" s="18" t="n">
        <v>486.46919477</v>
      </c>
      <c r="L48" s="20" t="n">
        <v>16.40262651</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435.61914393</v>
      </c>
      <c r="F49" s="20" t="n">
        <v>5.89907249</v>
      </c>
      <c r="G49" s="18" t="n">
        <v>423.41154357</v>
      </c>
      <c r="H49" s="20" t="n">
        <v>5.43742992</v>
      </c>
      <c r="I49" s="18" t="n">
        <v>402.40469291</v>
      </c>
      <c r="J49" s="20" t="n">
        <v>8.68419188</v>
      </c>
      <c r="K49" s="18" t="n">
        <v>393.26622201</v>
      </c>
      <c r="L49" s="20" t="n">
        <v>19.98403763</v>
      </c>
      <c r="M49" s="18" t="s">
        <v>404</v>
      </c>
      <c r="N49" s="20" t="s">
        <v>404</v>
      </c>
      <c r="O49" s="18" t="s">
        <v>404</v>
      </c>
      <c r="P49" s="20" t="s">
        <v>404</v>
      </c>
      <c r="Q49" s="18" t="s">
        <v>404</v>
      </c>
      <c r="R49" s="20" t="s">
        <v>404</v>
      </c>
      <c r="S49" s="18" t="s">
        <v>404</v>
      </c>
      <c r="T49" s="20" t="s">
        <v>404</v>
      </c>
      <c r="U49" s="18" t="n">
        <v>409.25333894</v>
      </c>
      <c r="V49" s="20" t="n">
        <v>7.43247293</v>
      </c>
    </row>
    <row r="50" spans="1:22">
      <c r="A50" s="15" t="s">
        <v>447</v>
      </c>
      <c r="B50" s="17" t="n">
        <v>11795</v>
      </c>
      <c r="C50" s="18">
        <f>(1031.0/B50*100)</f>
        <v/>
      </c>
      <c r="D50" s="19" t="n">
        <v>10764</v>
      </c>
      <c r="E50" s="18" t="n">
        <v>441.65742415</v>
      </c>
      <c r="F50" s="20" t="n">
        <v>7.13284321</v>
      </c>
      <c r="G50" s="18" t="n">
        <v>427.20552674</v>
      </c>
      <c r="H50" s="20" t="n">
        <v>4.84826155</v>
      </c>
      <c r="I50" s="18" t="n">
        <v>411.52912681</v>
      </c>
      <c r="J50" s="20" t="n">
        <v>6.27045829</v>
      </c>
      <c r="K50" s="18" t="n">
        <v>414.72563833</v>
      </c>
      <c r="L50" s="20" t="n">
        <v>10.95278651</v>
      </c>
      <c r="M50" s="18" t="s">
        <v>404</v>
      </c>
      <c r="N50" s="20" t="s">
        <v>404</v>
      </c>
      <c r="O50" s="18" t="s">
        <v>404</v>
      </c>
      <c r="P50" s="20" t="s">
        <v>404</v>
      </c>
      <c r="Q50" s="18" t="s">
        <v>404</v>
      </c>
      <c r="R50" s="20" t="s">
        <v>404</v>
      </c>
      <c r="S50" s="18" t="s">
        <v>404</v>
      </c>
      <c r="T50" s="20" t="s">
        <v>404</v>
      </c>
      <c r="U50" s="18" t="n">
        <v>417.09058688</v>
      </c>
      <c r="V50" s="20" t="n">
        <v>14.88457643</v>
      </c>
    </row>
    <row r="51" spans="1:22">
      <c r="A51" s="15" t="s">
        <v>448</v>
      </c>
      <c r="B51" s="17" t="n">
        <v>6866</v>
      </c>
      <c r="C51" s="18">
        <f>(0.0/B51*100)</f>
        <v/>
      </c>
      <c r="D51" s="19" t="n">
        <v>6866</v>
      </c>
      <c r="E51" s="18" t="n">
        <v>431.89409151</v>
      </c>
      <c r="F51" s="20" t="n">
        <v>8.909793670000001</v>
      </c>
      <c r="G51" s="18" t="n">
        <v>424.86840751</v>
      </c>
      <c r="H51" s="20" t="n">
        <v>3.79133828</v>
      </c>
      <c r="I51" s="18" t="n">
        <v>427.39069296</v>
      </c>
      <c r="J51" s="20" t="n">
        <v>5.88473708</v>
      </c>
      <c r="K51" s="18" t="n">
        <v>431.54505672</v>
      </c>
      <c r="L51" s="20" t="n">
        <v>14.38114735</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515.7118828</v>
      </c>
      <c r="F52" s="20" t="n">
        <v>7.25386905</v>
      </c>
      <c r="G52" s="18" t="n">
        <v>473.85904671</v>
      </c>
      <c r="H52" s="20" t="n">
        <v>5.03957991</v>
      </c>
      <c r="I52" s="18" t="n">
        <v>467.29516152</v>
      </c>
      <c r="J52" s="20" t="n">
        <v>12.3062804</v>
      </c>
      <c r="K52" s="18" t="n">
        <v>506.09932985</v>
      </c>
      <c r="L52" s="20" t="n">
        <v>18.24976074</v>
      </c>
      <c r="M52" s="18" t="s">
        <v>404</v>
      </c>
      <c r="N52" s="20" t="s">
        <v>404</v>
      </c>
      <c r="O52" s="18" t="s">
        <v>404</v>
      </c>
      <c r="P52" s="20" t="s">
        <v>404</v>
      </c>
      <c r="Q52" s="18" t="s">
        <v>404</v>
      </c>
      <c r="R52" s="20" t="s">
        <v>404</v>
      </c>
      <c r="S52" s="18" t="s">
        <v>404</v>
      </c>
      <c r="T52" s="20" t="s">
        <v>404</v>
      </c>
      <c r="U52" s="18" t="n">
        <v>456.49382428</v>
      </c>
      <c r="V52" s="20" t="n">
        <v>10.3258349</v>
      </c>
    </row>
    <row r="53" spans="1:22">
      <c r="A53" s="15" t="s">
        <v>450</v>
      </c>
      <c r="B53" s="17" t="n">
        <v>5571</v>
      </c>
      <c r="C53" s="18">
        <f>(0.0/B53*100)</f>
        <v/>
      </c>
      <c r="D53" s="19" t="n">
        <v>5571</v>
      </c>
      <c r="E53" s="18" t="n">
        <v>455.53726179</v>
      </c>
      <c r="F53" s="20" t="n">
        <v>4.01134173</v>
      </c>
      <c r="G53" s="18" t="n">
        <v>444.44213252</v>
      </c>
      <c r="H53" s="20" t="n">
        <v>1.77055777</v>
      </c>
      <c r="I53" s="18" t="n">
        <v>408.50545992</v>
      </c>
      <c r="J53" s="20" t="n">
        <v>5.52816487</v>
      </c>
      <c r="K53" s="18" t="n">
        <v>344.83258013</v>
      </c>
      <c r="L53" s="20" t="n">
        <v>26.43750249</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360.92547852</v>
      </c>
      <c r="F54" s="20" t="n">
        <v>11.75708792</v>
      </c>
      <c r="G54" s="18" t="n">
        <v>358.8467918</v>
      </c>
      <c r="H54" s="20" t="n">
        <v>4.42307584</v>
      </c>
      <c r="I54" s="18" t="n">
        <v>349.31851801</v>
      </c>
      <c r="J54" s="20" t="n">
        <v>10.58570474</v>
      </c>
      <c r="K54" s="18" t="n">
        <v>363.64501539</v>
      </c>
      <c r="L54" s="20" t="n">
        <v>48.79032658</v>
      </c>
      <c r="M54" s="18" t="s">
        <v>404</v>
      </c>
      <c r="N54" s="20" t="s">
        <v>404</v>
      </c>
      <c r="O54" s="18" t="s">
        <v>404</v>
      </c>
      <c r="P54" s="20" t="s">
        <v>404</v>
      </c>
      <c r="Q54" s="18" t="s">
        <v>404</v>
      </c>
      <c r="R54" s="20" t="s">
        <v>404</v>
      </c>
      <c r="S54" s="18" t="s">
        <v>404</v>
      </c>
      <c r="T54" s="20" t="s">
        <v>404</v>
      </c>
      <c r="U54" s="18" t="n">
        <v>342.66893989</v>
      </c>
      <c r="V54" s="20" t="n">
        <v>9.107902080000001</v>
      </c>
    </row>
    <row r="55" spans="1:22">
      <c r="A55" s="15" t="s">
        <v>452</v>
      </c>
      <c r="B55" s="17" t="n">
        <v>5316</v>
      </c>
      <c r="C55" s="18">
        <f>(43.0/B55*100)</f>
        <v/>
      </c>
      <c r="D55" s="19" t="n">
        <v>5273</v>
      </c>
      <c r="E55" s="18" t="n">
        <v>401.77704914</v>
      </c>
      <c r="F55" s="20" t="n">
        <v>3.44726699</v>
      </c>
      <c r="G55" s="18" t="n">
        <v>409.01943798</v>
      </c>
      <c r="H55" s="20" t="n">
        <v>13.68899454</v>
      </c>
      <c r="I55" s="18" t="n">
        <v>375.94855083</v>
      </c>
      <c r="J55" s="20" t="n">
        <v>25.33451671</v>
      </c>
      <c r="K55" s="18" t="n">
        <v>416.54420289</v>
      </c>
      <c r="L55" s="20" t="n">
        <v>10.00244957</v>
      </c>
      <c r="M55" s="18" t="s">
        <v>404</v>
      </c>
      <c r="N55" s="20" t="s">
        <v>404</v>
      </c>
      <c r="O55" s="18" t="s">
        <v>404</v>
      </c>
      <c r="P55" s="20" t="s">
        <v>404</v>
      </c>
      <c r="Q55" s="18" t="s">
        <v>404</v>
      </c>
      <c r="R55" s="20" t="s">
        <v>404</v>
      </c>
      <c r="S55" s="18" t="n">
        <v>386.67747039</v>
      </c>
      <c r="T55" s="20" t="n">
        <v>11.20230771</v>
      </c>
      <c r="U55" s="18" t="n">
        <v>369.48402601</v>
      </c>
      <c r="V55" s="20" t="n">
        <v>24.04662648</v>
      </c>
    </row>
    <row r="56" spans="1:22">
      <c r="A56" s="15" t="s">
        <v>453</v>
      </c>
      <c r="B56" s="17" t="n">
        <v>5359</v>
      </c>
      <c r="C56" s="18">
        <f>(0.0/B56*100)</f>
        <v/>
      </c>
      <c r="D56" s="19" t="n">
        <v>5359</v>
      </c>
      <c r="E56" s="18" t="n">
        <v>548.06527239</v>
      </c>
      <c r="F56" s="20" t="n">
        <v>7.75797115</v>
      </c>
      <c r="G56" s="18" t="n">
        <v>518.2578082700001</v>
      </c>
      <c r="H56" s="20" t="n">
        <v>4.22094882</v>
      </c>
      <c r="I56" s="18" t="n">
        <v>534.04375592</v>
      </c>
      <c r="J56" s="20" t="n">
        <v>23.02396032</v>
      </c>
      <c r="K56" s="18" t="s">
        <v>404</v>
      </c>
      <c r="L56" s="20" t="s">
        <v>404</v>
      </c>
      <c r="M56" s="18" t="s">
        <v>404</v>
      </c>
      <c r="N56" s="20" t="s">
        <v>404</v>
      </c>
      <c r="O56" s="18" t="s">
        <v>404</v>
      </c>
      <c r="P56" s="20" t="s">
        <v>404</v>
      </c>
      <c r="Q56" s="18" t="s">
        <v>404</v>
      </c>
      <c r="R56" s="20" t="s">
        <v>404</v>
      </c>
      <c r="S56" s="18" t="s">
        <v>404</v>
      </c>
      <c r="T56" s="20" t="s">
        <v>404</v>
      </c>
      <c r="U56" s="18" t="n">
        <v>526.80768685</v>
      </c>
      <c r="V56" s="20" t="n">
        <v>20.7473422</v>
      </c>
    </row>
    <row r="57" spans="1:22">
      <c r="A57" s="15" t="s">
        <v>454</v>
      </c>
      <c r="B57" s="17" t="n">
        <v>6513</v>
      </c>
      <c r="C57" s="18">
        <f>(0.0/B57*100)</f>
        <v/>
      </c>
      <c r="D57" s="19" t="n">
        <v>6513</v>
      </c>
      <c r="E57" s="18" t="n">
        <v>396.86896262</v>
      </c>
      <c r="F57" s="20" t="n">
        <v>3.57987939</v>
      </c>
      <c r="G57" s="18" t="n">
        <v>397.96483757</v>
      </c>
      <c r="H57" s="20" t="n">
        <v>6.23240058</v>
      </c>
      <c r="I57" s="18" t="n">
        <v>397.09277205</v>
      </c>
      <c r="J57" s="20" t="n">
        <v>26.07374932</v>
      </c>
      <c r="K57" s="18" t="s">
        <v>404</v>
      </c>
      <c r="L57" s="20" t="s">
        <v>404</v>
      </c>
      <c r="M57" s="18" t="s">
        <v>404</v>
      </c>
      <c r="N57" s="20" t="s">
        <v>404</v>
      </c>
      <c r="O57" s="18" t="s">
        <v>404</v>
      </c>
      <c r="P57" s="20" t="s">
        <v>404</v>
      </c>
      <c r="Q57" s="18" t="s">
        <v>404</v>
      </c>
      <c r="R57" s="20" t="s">
        <v>404</v>
      </c>
      <c r="S57" s="18" t="s">
        <v>404</v>
      </c>
      <c r="T57" s="20" t="s">
        <v>404</v>
      </c>
      <c r="U57" s="18" t="n">
        <v>436.52979278</v>
      </c>
      <c r="V57" s="20" t="n">
        <v>10.26059962</v>
      </c>
    </row>
    <row r="58" spans="1:22">
      <c r="A58" s="15" t="s">
        <v>455</v>
      </c>
      <c r="B58" s="17" t="n">
        <v>7267</v>
      </c>
      <c r="C58" s="18">
        <f>(0.0/B58*100)</f>
        <v/>
      </c>
      <c r="D58" s="19" t="n">
        <v>7267</v>
      </c>
      <c r="E58" s="18" t="n">
        <v>420.41074043</v>
      </c>
      <c r="F58" s="20" t="n">
        <v>5.50568078</v>
      </c>
      <c r="G58" s="18" t="n">
        <v>406.88054191</v>
      </c>
      <c r="H58" s="20" t="n">
        <v>5.66635108</v>
      </c>
      <c r="I58" s="18" t="n">
        <v>401.51943598</v>
      </c>
      <c r="J58" s="20" t="n">
        <v>9.27712013</v>
      </c>
      <c r="K58" s="18" t="n">
        <v>353.17189147</v>
      </c>
      <c r="L58" s="20" t="n">
        <v>30.05100183</v>
      </c>
      <c r="M58" s="18" t="s">
        <v>404</v>
      </c>
      <c r="N58" s="20" t="s">
        <v>404</v>
      </c>
      <c r="O58" s="18" t="s">
        <v>404</v>
      </c>
      <c r="P58" s="20" t="s">
        <v>404</v>
      </c>
      <c r="Q58" s="18" t="n">
        <v>296.0666</v>
      </c>
      <c r="R58" s="20" t="n">
        <v>20.87722121</v>
      </c>
      <c r="S58" s="18" t="s">
        <v>404</v>
      </c>
      <c r="T58" s="20" t="s">
        <v>404</v>
      </c>
      <c r="U58" s="18" t="s">
        <v>404</v>
      </c>
      <c r="V58" s="20" t="s">
        <v>404</v>
      </c>
    </row>
    <row r="59" spans="1:22">
      <c r="A59" s="15" t="s">
        <v>456</v>
      </c>
      <c r="B59" s="17" t="n">
        <v>4826</v>
      </c>
      <c r="C59" s="18">
        <f>(0.0/B59*100)</f>
        <v/>
      </c>
      <c r="D59" s="19" t="n">
        <v>4826</v>
      </c>
      <c r="E59" s="18" t="n">
        <v>351.77402657</v>
      </c>
      <c r="F59" s="20" t="n">
        <v>2.43084333</v>
      </c>
      <c r="G59" s="18" t="n">
        <v>342.45114209</v>
      </c>
      <c r="H59" s="20" t="n">
        <v>2.22105172</v>
      </c>
      <c r="I59" s="18" t="n">
        <v>344.0117049</v>
      </c>
      <c r="J59" s="20" t="n">
        <v>7.00429834</v>
      </c>
      <c r="K59" s="18" t="n">
        <v>351.6108589</v>
      </c>
      <c r="L59" s="20" t="n">
        <v>9.36492398</v>
      </c>
      <c r="M59" s="18" t="s">
        <v>404</v>
      </c>
      <c r="N59" s="20" t="s">
        <v>404</v>
      </c>
      <c r="O59" s="18" t="s">
        <v>404</v>
      </c>
      <c r="P59" s="20" t="s">
        <v>404</v>
      </c>
      <c r="Q59" s="18" t="s">
        <v>404</v>
      </c>
      <c r="R59" s="20" t="s">
        <v>404</v>
      </c>
      <c r="S59" s="18" t="s">
        <v>404</v>
      </c>
      <c r="T59" s="20" t="s">
        <v>404</v>
      </c>
      <c r="U59" s="18" t="n">
        <v>283.92085896</v>
      </c>
      <c r="V59" s="20" t="n">
        <v>14.00814434</v>
      </c>
    </row>
    <row r="60" spans="1:22">
      <c r="A60" s="15" t="s">
        <v>457</v>
      </c>
      <c r="B60" s="17" t="n">
        <v>4546</v>
      </c>
      <c r="C60" s="18">
        <f>(0.0/B60*100)</f>
        <v/>
      </c>
      <c r="D60" s="19" t="n">
        <v>4546</v>
      </c>
      <c r="E60" s="18" t="n">
        <v>336.53050095</v>
      </c>
      <c r="F60" s="20" t="n">
        <v>6.48880656</v>
      </c>
      <c r="G60" s="18" t="n">
        <v>366.81295274</v>
      </c>
      <c r="H60" s="20" t="n">
        <v>8.570382950000001</v>
      </c>
      <c r="I60" s="18" t="n">
        <v>295.51675508</v>
      </c>
      <c r="J60" s="20" t="n">
        <v>24.46167984</v>
      </c>
      <c r="K60" s="18" t="n">
        <v>302.94507694</v>
      </c>
      <c r="L60" s="20" t="n">
        <v>21.30311017</v>
      </c>
      <c r="M60" s="18" t="s">
        <v>404</v>
      </c>
      <c r="N60" s="20" t="s">
        <v>404</v>
      </c>
      <c r="O60" s="18" t="s">
        <v>404</v>
      </c>
      <c r="P60" s="20" t="s">
        <v>404</v>
      </c>
      <c r="Q60" s="18" t="s">
        <v>404</v>
      </c>
      <c r="R60" s="20" t="s">
        <v>404</v>
      </c>
      <c r="S60" s="18" t="s">
        <v>404</v>
      </c>
      <c r="T60" s="20" t="s">
        <v>404</v>
      </c>
      <c r="U60" s="18" t="n">
        <v>350.94406788</v>
      </c>
      <c r="V60" s="20" t="n">
        <v>29.42202268</v>
      </c>
    </row>
    <row r="61" spans="1:22">
      <c r="A61" s="15" t="s">
        <v>458</v>
      </c>
      <c r="B61" s="17" t="n">
        <v>6525</v>
      </c>
      <c r="C61" s="18">
        <f>(0.0/B61*100)</f>
        <v/>
      </c>
      <c r="D61" s="19" t="n">
        <v>6525</v>
      </c>
      <c r="E61" s="18" t="n">
        <v>509.40447763</v>
      </c>
      <c r="F61" s="20" t="n">
        <v>6.02862404</v>
      </c>
      <c r="G61" s="18" t="n">
        <v>462.50768497</v>
      </c>
      <c r="H61" s="20" t="n">
        <v>2.86588747</v>
      </c>
      <c r="I61" s="18" t="n">
        <v>453.85228359</v>
      </c>
      <c r="J61" s="20" t="n">
        <v>13.67466039</v>
      </c>
      <c r="K61" s="18" t="n">
        <v>424.00638726</v>
      </c>
      <c r="L61" s="20" t="n">
        <v>12.8452196</v>
      </c>
      <c r="M61" s="18" t="s">
        <v>404</v>
      </c>
      <c r="N61" s="20" t="s">
        <v>404</v>
      </c>
      <c r="O61" s="18" t="s">
        <v>404</v>
      </c>
      <c r="P61" s="20" t="s">
        <v>404</v>
      </c>
      <c r="Q61" s="18" t="s">
        <v>404</v>
      </c>
      <c r="R61" s="20" t="s">
        <v>404</v>
      </c>
      <c r="S61" s="18" t="s">
        <v>404</v>
      </c>
      <c r="T61" s="20" t="s">
        <v>404</v>
      </c>
      <c r="U61" s="18" t="n">
        <v>442.13374061</v>
      </c>
      <c r="V61" s="20" t="n">
        <v>14.46749579</v>
      </c>
    </row>
    <row r="62" spans="1:22">
      <c r="A62" s="15" t="s">
        <v>459</v>
      </c>
      <c r="B62" s="17" t="n">
        <v>4476</v>
      </c>
      <c r="C62" s="18">
        <f>(0.0/B62*100)</f>
        <v/>
      </c>
      <c r="D62" s="19" t="n">
        <v>4476</v>
      </c>
      <c r="E62" s="18" t="n">
        <v>523.41196958</v>
      </c>
      <c r="F62" s="20" t="n">
        <v>2.1653939</v>
      </c>
      <c r="G62" s="18" t="n">
        <v>499.58296703</v>
      </c>
      <c r="H62" s="20" t="n">
        <v>2.13448545</v>
      </c>
      <c r="I62" s="18" t="n">
        <v>513.85538391</v>
      </c>
      <c r="J62" s="20" t="n">
        <v>3.7479955</v>
      </c>
      <c r="K62" s="18" t="n">
        <v>485.71993762</v>
      </c>
      <c r="L62" s="20" t="n">
        <v>3.37452642</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354.83405565</v>
      </c>
      <c r="F63" s="20" t="n">
        <v>1.91898962</v>
      </c>
      <c r="G63" s="18" t="n">
        <v>345.20959898</v>
      </c>
      <c r="H63" s="20" t="n">
        <v>2.37497038</v>
      </c>
      <c r="I63" s="18" t="n">
        <v>289.27525473</v>
      </c>
      <c r="J63" s="20" t="n">
        <v>10.61910077</v>
      </c>
      <c r="K63" s="18" t="n">
        <v>385.60528094</v>
      </c>
      <c r="L63" s="20" t="n">
        <v>14.6001269</v>
      </c>
      <c r="M63" s="18" t="s">
        <v>404</v>
      </c>
      <c r="N63" s="20" t="s">
        <v>404</v>
      </c>
      <c r="O63" s="18" t="s">
        <v>404</v>
      </c>
      <c r="P63" s="20" t="s">
        <v>404</v>
      </c>
      <c r="Q63" s="18" t="s">
        <v>404</v>
      </c>
      <c r="R63" s="20" t="s">
        <v>404</v>
      </c>
      <c r="S63" s="18" t="s">
        <v>404</v>
      </c>
      <c r="T63" s="20" t="s">
        <v>404</v>
      </c>
      <c r="U63" s="18" t="n">
        <v>372.40890819</v>
      </c>
      <c r="V63" s="20" t="n">
        <v>5.90321907</v>
      </c>
    </row>
    <row r="64" spans="1:22">
      <c r="A64" s="15" t="s">
        <v>461</v>
      </c>
      <c r="B64" s="17" t="n">
        <v>3634</v>
      </c>
      <c r="C64" s="18">
        <f>(27.0/B64*100)</f>
        <v/>
      </c>
      <c r="D64" s="19" t="n">
        <v>3607</v>
      </c>
      <c r="E64" s="18" t="n">
        <v>477.61220112</v>
      </c>
      <c r="F64" s="20" t="n">
        <v>3.97367337</v>
      </c>
      <c r="G64" s="18" t="n">
        <v>459.63823779</v>
      </c>
      <c r="H64" s="20" t="n">
        <v>2.22388832</v>
      </c>
      <c r="I64" s="18" t="n">
        <v>414.78215855</v>
      </c>
      <c r="J64" s="20" t="n">
        <v>3.47342862</v>
      </c>
      <c r="K64" s="18" t="n">
        <v>386.4037022</v>
      </c>
      <c r="L64" s="20" t="n">
        <v>10.06706996</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434.74179423</v>
      </c>
      <c r="F65" s="20" t="n">
        <v>7.62910926</v>
      </c>
      <c r="G65" s="18" t="n">
        <v>411.21002779</v>
      </c>
      <c r="H65" s="20" t="n">
        <v>4.02826744</v>
      </c>
      <c r="I65" s="18" t="n">
        <v>402.00899801</v>
      </c>
      <c r="J65" s="20" t="n">
        <v>7.2659995</v>
      </c>
      <c r="K65" s="18" t="n">
        <v>415.91422772</v>
      </c>
      <c r="L65" s="20" t="n">
        <v>15.99027025</v>
      </c>
      <c r="M65" s="18" t="s">
        <v>404</v>
      </c>
      <c r="N65" s="20" t="s">
        <v>404</v>
      </c>
      <c r="O65" s="18" t="s">
        <v>404</v>
      </c>
      <c r="P65" s="20" t="s">
        <v>404</v>
      </c>
      <c r="Q65" s="18" t="s">
        <v>404</v>
      </c>
      <c r="R65" s="20" t="s">
        <v>404</v>
      </c>
      <c r="S65" s="18" t="s">
        <v>404</v>
      </c>
      <c r="T65" s="20" t="s">
        <v>404</v>
      </c>
      <c r="U65" s="18" t="n">
        <v>449.83438625</v>
      </c>
      <c r="V65" s="20" t="n">
        <v>14.24547339</v>
      </c>
    </row>
    <row r="66" spans="1:22">
      <c r="A66" s="15" t="s">
        <v>463</v>
      </c>
      <c r="B66" s="17" t="n">
        <v>5665</v>
      </c>
      <c r="C66" s="18">
        <f>(0.0/B66*100)</f>
        <v/>
      </c>
      <c r="D66" s="19" t="n">
        <v>5665</v>
      </c>
      <c r="E66" s="18" t="n">
        <v>428.71570624</v>
      </c>
      <c r="F66" s="20" t="n">
        <v>2.43623408</v>
      </c>
      <c r="G66" s="18" t="n">
        <v>427.5433932</v>
      </c>
      <c r="H66" s="20" t="n">
        <v>2.00469306</v>
      </c>
      <c r="I66" s="18" t="n">
        <v>462.10109218</v>
      </c>
      <c r="J66" s="20" t="n">
        <v>13.12625645</v>
      </c>
      <c r="K66" s="18" t="n">
        <v>393.27221772</v>
      </c>
      <c r="L66" s="20" t="n">
        <v>6.59005456</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395.0853733</v>
      </c>
      <c r="F67" s="20" t="n">
        <v>6.34768609</v>
      </c>
      <c r="G67" s="18" t="n">
        <v>398.66417126</v>
      </c>
      <c r="H67" s="20" t="n">
        <v>3.98975512</v>
      </c>
      <c r="I67" s="18" t="n">
        <v>397.34091344</v>
      </c>
      <c r="J67" s="20" t="n">
        <v>8.79693621</v>
      </c>
      <c r="K67" s="18" t="n">
        <v>395.73636253</v>
      </c>
      <c r="L67" s="20" t="n">
        <v>12.18838099</v>
      </c>
      <c r="M67" s="18" t="s">
        <v>404</v>
      </c>
      <c r="N67" s="20" t="s">
        <v>404</v>
      </c>
      <c r="O67" s="18" t="s">
        <v>404</v>
      </c>
      <c r="P67" s="20" t="s">
        <v>404</v>
      </c>
      <c r="Q67" s="18" t="s">
        <v>404</v>
      </c>
      <c r="R67" s="20" t="s">
        <v>404</v>
      </c>
      <c r="S67" s="18" t="s">
        <v>404</v>
      </c>
      <c r="T67" s="20" t="s">
        <v>404</v>
      </c>
      <c r="U67" s="18" t="n">
        <v>429.33491263</v>
      </c>
      <c r="V67" s="20" t="n">
        <v>50.91943812</v>
      </c>
    </row>
    <row r="68" spans="1:22">
      <c r="A68" s="15" t="s">
        <v>465</v>
      </c>
      <c r="B68" s="17" t="n">
        <v>12083</v>
      </c>
      <c r="C68" s="18">
        <f>(0.0/B68*100)</f>
        <v/>
      </c>
      <c r="D68" s="19" t="n">
        <v>12083</v>
      </c>
      <c r="E68" s="18" t="n">
        <v>383.51170852</v>
      </c>
      <c r="F68" s="20" t="n">
        <v>1.12358158</v>
      </c>
      <c r="G68" s="18" t="n">
        <v>436.61147115</v>
      </c>
      <c r="H68" s="20" t="n">
        <v>2.16077051</v>
      </c>
      <c r="I68" s="18" t="n">
        <v>445.27369978</v>
      </c>
      <c r="J68" s="20" t="n">
        <v>3.85155767</v>
      </c>
      <c r="K68" s="18" t="n">
        <v>289.52492112</v>
      </c>
      <c r="L68" s="20" t="n">
        <v>14.45678667</v>
      </c>
      <c r="M68" s="18" t="s">
        <v>404</v>
      </c>
      <c r="N68" s="20" t="s">
        <v>404</v>
      </c>
      <c r="O68" s="18" t="s">
        <v>404</v>
      </c>
      <c r="P68" s="20" t="s">
        <v>404</v>
      </c>
      <c r="Q68" s="18" t="s">
        <v>404</v>
      </c>
      <c r="R68" s="20" t="s">
        <v>404</v>
      </c>
      <c r="S68" s="18" t="s">
        <v>404</v>
      </c>
      <c r="T68" s="20" t="s">
        <v>404</v>
      </c>
      <c r="U68" s="18" t="n">
        <v>390.05053272</v>
      </c>
      <c r="V68" s="20" t="n">
        <v>6.14307636</v>
      </c>
    </row>
    <row r="69" spans="1:22">
      <c r="A69" s="15" t="s">
        <v>466</v>
      </c>
      <c r="B69" s="17" t="n">
        <v>4876</v>
      </c>
      <c r="C69" s="18">
        <f>(0.0/B69*100)</f>
        <v/>
      </c>
      <c r="D69" s="19" t="n">
        <v>4876</v>
      </c>
      <c r="E69" s="18" t="n">
        <v>454.07071905</v>
      </c>
      <c r="F69" s="20" t="n">
        <v>7.25769252</v>
      </c>
      <c r="G69" s="18" t="n">
        <v>422.56368655</v>
      </c>
      <c r="H69" s="20" t="n">
        <v>6.34797474</v>
      </c>
      <c r="I69" s="18" t="n">
        <v>392.13427313</v>
      </c>
      <c r="J69" s="20" t="n">
        <v>8.135748019999999</v>
      </c>
      <c r="K69" s="18" t="n">
        <v>538.69660938</v>
      </c>
      <c r="L69" s="20" t="n">
        <v>12.42596043</v>
      </c>
      <c r="M69" s="18" t="s">
        <v>404</v>
      </c>
      <c r="N69" s="20" t="s">
        <v>404</v>
      </c>
      <c r="O69" s="18" t="s">
        <v>404</v>
      </c>
      <c r="P69" s="20" t="s">
        <v>404</v>
      </c>
      <c r="Q69" s="18" t="s">
        <v>404</v>
      </c>
      <c r="R69" s="20" t="s">
        <v>404</v>
      </c>
      <c r="S69" s="18" t="s">
        <v>404</v>
      </c>
      <c r="T69" s="20" t="s">
        <v>404</v>
      </c>
      <c r="U69" s="18" t="n">
        <v>431.4000067</v>
      </c>
      <c r="V69" s="20" t="n">
        <v>13.62510501</v>
      </c>
    </row>
    <row r="70" spans="1:22">
      <c r="A70" s="15" t="s">
        <v>467</v>
      </c>
      <c r="B70" s="17" t="n">
        <v>6036</v>
      </c>
      <c r="C70" s="18">
        <f>(0.0/B70*100)</f>
        <v/>
      </c>
      <c r="D70" s="19" t="n">
        <v>6036</v>
      </c>
      <c r="E70" s="18" t="n">
        <v>497.35954499</v>
      </c>
      <c r="F70" s="20" t="n">
        <v>4.36607498</v>
      </c>
      <c r="G70" s="18" t="n">
        <v>488.98321755</v>
      </c>
      <c r="H70" s="20" t="n">
        <v>6.15356091</v>
      </c>
      <c r="I70" s="18" t="n">
        <v>501.47333234</v>
      </c>
      <c r="J70" s="20" t="n">
        <v>7.49881738</v>
      </c>
      <c r="K70" s="18" t="n">
        <v>497.50552911</v>
      </c>
      <c r="L70" s="20" t="n">
        <v>9.430904809999999</v>
      </c>
      <c r="M70" s="18" t="s">
        <v>404</v>
      </c>
      <c r="N70" s="20" t="s">
        <v>404</v>
      </c>
      <c r="O70" s="18" t="s">
        <v>404</v>
      </c>
      <c r="P70" s="20" t="s">
        <v>404</v>
      </c>
      <c r="Q70" s="18" t="s">
        <v>404</v>
      </c>
      <c r="R70" s="20" t="s">
        <v>404</v>
      </c>
      <c r="S70" s="18" t="s">
        <v>404</v>
      </c>
      <c r="T70" s="20" t="s">
        <v>404</v>
      </c>
      <c r="U70" s="18" t="n">
        <v>453.53527461</v>
      </c>
      <c r="V70" s="20" t="n">
        <v>26.40283378</v>
      </c>
    </row>
    <row r="71" spans="1:22">
      <c r="A71" s="15" t="s">
        <v>468</v>
      </c>
      <c r="B71" s="17" t="n">
        <v>6115</v>
      </c>
      <c r="C71" s="18">
        <f>(0.0/B71*100)</f>
        <v/>
      </c>
      <c r="D71" s="19" t="n">
        <v>6115</v>
      </c>
      <c r="E71" s="18" t="n">
        <v>550.18261578</v>
      </c>
      <c r="F71" s="20" t="n">
        <v>3.42650978</v>
      </c>
      <c r="G71" s="18" t="n">
        <v>531.6337021000001</v>
      </c>
      <c r="H71" s="20" t="n">
        <v>2.17299244</v>
      </c>
      <c r="I71" s="18" t="n">
        <v>534.06154982</v>
      </c>
      <c r="J71" s="20" t="n">
        <v>4.25023909</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509.19344486</v>
      </c>
      <c r="F72" s="20" t="n">
        <v>5.0523511</v>
      </c>
      <c r="G72" s="18" t="n">
        <v>491.61124434</v>
      </c>
      <c r="H72" s="20" t="n">
        <v>5.75283476</v>
      </c>
      <c r="I72" s="18" t="n">
        <v>458.73995728</v>
      </c>
      <c r="J72" s="20" t="n">
        <v>10.25975476</v>
      </c>
      <c r="K72" s="18" t="n">
        <v>527.35500053</v>
      </c>
      <c r="L72" s="20" t="n">
        <v>11.58320444</v>
      </c>
      <c r="M72" s="18" t="s">
        <v>404</v>
      </c>
      <c r="N72" s="20" t="s">
        <v>404</v>
      </c>
      <c r="O72" s="18" t="s">
        <v>404</v>
      </c>
      <c r="P72" s="20" t="s">
        <v>404</v>
      </c>
      <c r="Q72" s="18" t="s">
        <v>404</v>
      </c>
      <c r="R72" s="20" t="s">
        <v>404</v>
      </c>
      <c r="S72" s="18" t="s">
        <v>404</v>
      </c>
      <c r="T72" s="20" t="s">
        <v>404</v>
      </c>
      <c r="U72" s="18" t="n">
        <v>440.82012512</v>
      </c>
      <c r="V72" s="20" t="n">
        <v>13.68512673</v>
      </c>
    </row>
    <row r="73" spans="1:22">
      <c r="A73" s="15" t="s">
        <v>470</v>
      </c>
      <c r="B73" s="17" t="n">
        <v>8249</v>
      </c>
      <c r="C73" s="18">
        <f>(0.0/B73*100)</f>
        <v/>
      </c>
      <c r="D73" s="19" t="n">
        <v>8249</v>
      </c>
      <c r="E73" s="18" t="n">
        <v>408.13256789</v>
      </c>
      <c r="F73" s="20" t="n">
        <v>6.67875423</v>
      </c>
      <c r="G73" s="18" t="n">
        <v>412.37947989</v>
      </c>
      <c r="H73" s="20" t="n">
        <v>5.03191328</v>
      </c>
      <c r="I73" s="18" t="n">
        <v>379.58924043</v>
      </c>
      <c r="J73" s="20" t="n">
        <v>10.74037267</v>
      </c>
      <c r="K73" s="18" t="n">
        <v>388.11813846</v>
      </c>
      <c r="L73" s="20" t="n">
        <v>5.94101503</v>
      </c>
      <c r="M73" s="18" t="s">
        <v>404</v>
      </c>
      <c r="N73" s="20" t="s">
        <v>404</v>
      </c>
      <c r="O73" s="18" t="s">
        <v>404</v>
      </c>
      <c r="P73" s="20" t="s">
        <v>404</v>
      </c>
      <c r="Q73" s="18" t="s">
        <v>404</v>
      </c>
      <c r="R73" s="20" t="s">
        <v>404</v>
      </c>
      <c r="S73" s="18" t="s">
        <v>404</v>
      </c>
      <c r="T73" s="20" t="s">
        <v>404</v>
      </c>
      <c r="U73" s="18" t="n">
        <v>420.56027382</v>
      </c>
      <c r="V73" s="20" t="n">
        <v>17.52545433</v>
      </c>
    </row>
    <row r="74" spans="1:22">
      <c r="A74" s="15" t="s">
        <v>471</v>
      </c>
      <c r="B74" s="17" t="n">
        <v>4692</v>
      </c>
      <c r="C74" s="18">
        <f>(484.0/B74*100)</f>
        <v/>
      </c>
      <c r="D74" s="19" t="n">
        <v>4208</v>
      </c>
      <c r="E74" s="18" t="n">
        <v>508.47853093</v>
      </c>
      <c r="F74" s="20" t="n">
        <v>5.27910801</v>
      </c>
      <c r="G74" s="18" t="n">
        <v>440.09016426</v>
      </c>
      <c r="H74" s="20" t="n">
        <v>2.10097294</v>
      </c>
      <c r="I74" s="18" t="n">
        <v>402.49885444</v>
      </c>
      <c r="J74" s="20" t="n">
        <v>2.56299264</v>
      </c>
      <c r="K74" s="18" t="n">
        <v>372.98924603</v>
      </c>
      <c r="L74" s="20" t="n">
        <v>6.24298733</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375.32098197</v>
      </c>
      <c r="F75" s="20" t="n">
        <v>13.81435604</v>
      </c>
      <c r="G75" s="18" t="n">
        <v>363.00814848</v>
      </c>
      <c r="H75" s="20" t="n">
        <v>5.04982951</v>
      </c>
      <c r="I75" s="18" t="n">
        <v>351.49712063</v>
      </c>
      <c r="J75" s="20" t="n">
        <v>11.02989105</v>
      </c>
      <c r="K75" s="18" t="n">
        <v>351.56677616</v>
      </c>
      <c r="L75" s="20" t="n">
        <v>26.46238387</v>
      </c>
      <c r="M75" s="18" t="s">
        <v>404</v>
      </c>
      <c r="N75" s="20" t="s">
        <v>404</v>
      </c>
      <c r="O75" s="18" t="s">
        <v>404</v>
      </c>
      <c r="P75" s="20" t="s">
        <v>404</v>
      </c>
      <c r="Q75" s="18" t="s">
        <v>404</v>
      </c>
      <c r="R75" s="20" t="s">
        <v>404</v>
      </c>
      <c r="S75" s="18" t="s">
        <v>404</v>
      </c>
      <c r="T75" s="20" t="s">
        <v>404</v>
      </c>
      <c r="U75" s="18" t="n">
        <v>360.49887676</v>
      </c>
      <c r="V75" s="20" t="n">
        <v>16.05261663</v>
      </c>
    </row>
    <row r="76" spans="1:22">
      <c r="A76" s="15" t="s">
        <v>473</v>
      </c>
      <c r="B76" s="17" t="n">
        <v>14167</v>
      </c>
      <c r="C76" s="18">
        <f>(1400.0/B76*100)</f>
        <v/>
      </c>
      <c r="D76" s="19" t="n">
        <v>12767</v>
      </c>
      <c r="E76" s="18" t="n">
        <v>437.84503888</v>
      </c>
      <c r="F76" s="20" t="n">
        <v>4.8782231</v>
      </c>
      <c r="G76" s="18" t="n">
        <v>435.24014</v>
      </c>
      <c r="H76" s="20" t="n">
        <v>5.56608672</v>
      </c>
      <c r="I76" s="18" t="n">
        <v>423.06774652</v>
      </c>
      <c r="J76" s="20" t="n">
        <v>14.03649</v>
      </c>
      <c r="K76" s="18" t="n">
        <v>361.29580048</v>
      </c>
      <c r="L76" s="20" t="n">
        <v>10.77387756</v>
      </c>
      <c r="M76" s="18" t="s">
        <v>404</v>
      </c>
      <c r="N76" s="20" t="s">
        <v>404</v>
      </c>
      <c r="O76" s="18" t="s">
        <v>404</v>
      </c>
      <c r="P76" s="20" t="s">
        <v>404</v>
      </c>
      <c r="Q76" s="18" t="s">
        <v>404</v>
      </c>
      <c r="R76" s="20" t="s">
        <v>404</v>
      </c>
      <c r="S76" s="18" t="s">
        <v>404</v>
      </c>
      <c r="T76" s="20" t="s">
        <v>404</v>
      </c>
      <c r="U76" s="18" t="n">
        <v>440.54494393</v>
      </c>
      <c r="V76" s="20" t="n">
        <v>10.80171981</v>
      </c>
    </row>
    <row r="77" spans="1:22">
      <c r="A77" s="15" t="s">
        <v>474</v>
      </c>
      <c r="B77" s="17" t="n">
        <v>6062</v>
      </c>
      <c r="C77" s="18">
        <f>(0.0/B77*100)</f>
        <v/>
      </c>
      <c r="D77" s="19" t="n">
        <v>6062</v>
      </c>
      <c r="E77" s="18" t="n">
        <v>465.40518596</v>
      </c>
      <c r="F77" s="20" t="n">
        <v>4.84518267</v>
      </c>
      <c r="G77" s="18" t="n">
        <v>422.74313537</v>
      </c>
      <c r="H77" s="20" t="n">
        <v>4.18241267</v>
      </c>
      <c r="I77" s="18" t="n">
        <v>395.3943613</v>
      </c>
      <c r="J77" s="20" t="n">
        <v>7.90641584</v>
      </c>
      <c r="K77" s="18" t="n">
        <v>387.63087625</v>
      </c>
      <c r="L77" s="20" t="n">
        <v>21.60497348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503.39374872</v>
      </c>
      <c r="F78" s="20" t="n">
        <v>9.946866679999999</v>
      </c>
      <c r="G78" s="18" t="n">
        <v>481.49544846</v>
      </c>
      <c r="H78" s="20" t="n">
        <v>4.04465671</v>
      </c>
      <c r="I78" s="18" t="n">
        <v>494.85294091</v>
      </c>
      <c r="J78" s="20" t="n">
        <v>25.20553555</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488.89172327</v>
      </c>
      <c r="F79" s="20" t="n">
        <v>11.07935905</v>
      </c>
      <c r="G79" s="18" t="n">
        <v>461.70312437</v>
      </c>
      <c r="H79" s="20" t="n">
        <v>11.01022023</v>
      </c>
      <c r="I79" s="18" t="n">
        <v>468.12421821</v>
      </c>
      <c r="J79" s="20" t="n">
        <v>17.92925987</v>
      </c>
      <c r="K79" s="18" t="n">
        <v>391.41312127</v>
      </c>
      <c r="L79" s="20" t="n">
        <v>38.52911381</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435.87194357</v>
      </c>
      <c r="F80" s="20" t="n">
        <v>5.65830656</v>
      </c>
      <c r="G80" s="18" t="n">
        <v>420.8181634</v>
      </c>
      <c r="H80" s="20" t="n">
        <v>9.73359413</v>
      </c>
      <c r="I80" s="18" t="n">
        <v>415.4327352</v>
      </c>
      <c r="J80" s="20" t="n">
        <v>9.846606189999999</v>
      </c>
      <c r="K80" s="18" t="n">
        <v>423.55964744</v>
      </c>
      <c r="L80" s="20" t="n">
        <v>7.16452047</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440.18780868</v>
      </c>
      <c r="F81" s="20" t="n">
        <v>5.55859091</v>
      </c>
      <c r="G81" s="18" t="n">
        <v>426.8942143</v>
      </c>
      <c r="H81" s="20" t="n">
        <v>5.02988158</v>
      </c>
      <c r="I81" s="18" t="n">
        <v>417.10414799</v>
      </c>
      <c r="J81" s="20" t="n">
        <v>11.48152183</v>
      </c>
      <c r="K81" s="18" t="n">
        <v>405.80545847</v>
      </c>
      <c r="L81" s="20" t="n">
        <v>10.08897837</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526.83417038</v>
      </c>
      <c r="F7" s="20" t="n">
        <v>10.02972304</v>
      </c>
      <c r="G7" s="18" t="n">
        <v>510.22039398</v>
      </c>
      <c r="H7" s="20" t="n">
        <v>2.92254543</v>
      </c>
      <c r="I7" s="18" t="n">
        <v>492.58841496</v>
      </c>
      <c r="J7" s="20" t="n">
        <v>3.87697728</v>
      </c>
      <c r="K7" s="18" t="n">
        <v>450.6936162</v>
      </c>
      <c r="L7" s="20" t="n">
        <v>17.34224177</v>
      </c>
      <c r="M7" s="18" t="s">
        <v>404</v>
      </c>
      <c r="N7" s="20" t="s">
        <v>404</v>
      </c>
      <c r="O7" s="18" t="s">
        <v>404</v>
      </c>
      <c r="P7" s="20" t="s">
        <v>404</v>
      </c>
      <c r="Q7" s="18" t="s">
        <v>404</v>
      </c>
      <c r="R7" s="20" t="s">
        <v>404</v>
      </c>
      <c r="S7" s="18" t="s">
        <v>404</v>
      </c>
      <c r="T7" s="20" t="s">
        <v>404</v>
      </c>
      <c r="U7" s="18" t="n">
        <v>492.31573098</v>
      </c>
      <c r="V7" s="20" t="n">
        <v>8.85109677</v>
      </c>
    </row>
    <row r="8" spans="1:22">
      <c r="A8" s="15" t="s">
        <v>405</v>
      </c>
      <c r="B8" s="17" t="n">
        <v>7007</v>
      </c>
      <c r="C8" s="18">
        <f>(0.0/B8*100)</f>
        <v/>
      </c>
      <c r="D8" s="19" t="n">
        <v>7007</v>
      </c>
      <c r="E8" s="18" t="n">
        <v>477.26261299</v>
      </c>
      <c r="F8" s="20" t="n">
        <v>8.230158919999999</v>
      </c>
      <c r="G8" s="18" t="n">
        <v>488.7359483</v>
      </c>
      <c r="H8" s="20" t="n">
        <v>5.20140714</v>
      </c>
      <c r="I8" s="18" t="n">
        <v>493.42762588</v>
      </c>
      <c r="J8" s="20" t="n">
        <v>16.06945475</v>
      </c>
      <c r="K8" s="18" t="n">
        <v>464.47125031</v>
      </c>
      <c r="L8" s="20" t="n">
        <v>23.09155115</v>
      </c>
      <c r="M8" s="18" t="s">
        <v>404</v>
      </c>
      <c r="N8" s="20" t="s">
        <v>404</v>
      </c>
      <c r="O8" s="18" t="s">
        <v>404</v>
      </c>
      <c r="P8" s="20" t="s">
        <v>404</v>
      </c>
      <c r="Q8" s="18" t="s">
        <v>404</v>
      </c>
      <c r="R8" s="20" t="s">
        <v>404</v>
      </c>
      <c r="S8" s="18" t="s">
        <v>404</v>
      </c>
      <c r="T8" s="20" t="s">
        <v>404</v>
      </c>
      <c r="U8" s="18" t="n">
        <v>475.37484703</v>
      </c>
      <c r="V8" s="20" t="n">
        <v>16.78547578</v>
      </c>
    </row>
    <row r="9" spans="1:22">
      <c r="A9" s="15" t="s">
        <v>406</v>
      </c>
      <c r="B9" s="17" t="n">
        <v>9651</v>
      </c>
      <c r="C9" s="18">
        <f>(200.0/B9*100)</f>
        <v/>
      </c>
      <c r="D9" s="19" t="n">
        <v>9451</v>
      </c>
      <c r="E9" s="18" t="n">
        <v>503.64346215</v>
      </c>
      <c r="F9" s="20" t="n">
        <v>10.2083586</v>
      </c>
      <c r="G9" s="18" t="n">
        <v>506.66323523</v>
      </c>
      <c r="H9" s="20" t="n">
        <v>4.6345523</v>
      </c>
      <c r="I9" s="18" t="n">
        <v>481.4210979</v>
      </c>
      <c r="J9" s="20" t="n">
        <v>8.881294560000001</v>
      </c>
      <c r="K9" s="18" t="n">
        <v>545.88874165</v>
      </c>
      <c r="L9" s="20" t="n">
        <v>14.90973942</v>
      </c>
      <c r="M9" s="18" t="s">
        <v>404</v>
      </c>
      <c r="N9" s="20" t="s">
        <v>404</v>
      </c>
      <c r="O9" s="18" t="s">
        <v>404</v>
      </c>
      <c r="P9" s="20" t="s">
        <v>404</v>
      </c>
      <c r="Q9" s="18" t="s">
        <v>404</v>
      </c>
      <c r="R9" s="20" t="s">
        <v>404</v>
      </c>
      <c r="S9" s="18" t="s">
        <v>404</v>
      </c>
      <c r="T9" s="20" t="s">
        <v>404</v>
      </c>
      <c r="U9" s="18" t="n">
        <v>476.72690516</v>
      </c>
      <c r="V9" s="20" t="n">
        <v>14.76181656</v>
      </c>
    </row>
    <row r="10" spans="1:22">
      <c r="A10" s="15" t="s">
        <v>407</v>
      </c>
      <c r="B10" s="17" t="n">
        <v>20058</v>
      </c>
      <c r="C10" s="18">
        <f>(3134.0/B10*100)</f>
        <v/>
      </c>
      <c r="D10" s="19" t="n">
        <v>16924</v>
      </c>
      <c r="E10" s="18" t="n">
        <v>522.15905259</v>
      </c>
      <c r="F10" s="20" t="n">
        <v>6.73975901</v>
      </c>
      <c r="G10" s="18" t="n">
        <v>530.3033110699999</v>
      </c>
      <c r="H10" s="20" t="n">
        <v>3.05717786</v>
      </c>
      <c r="I10" s="18" t="n">
        <v>518.47203193</v>
      </c>
      <c r="J10" s="20" t="n">
        <v>5.45517249</v>
      </c>
      <c r="K10" s="18" t="n">
        <v>540.78827877</v>
      </c>
      <c r="L10" s="20" t="n">
        <v>25.15260523</v>
      </c>
      <c r="M10" s="18" t="s">
        <v>404</v>
      </c>
      <c r="N10" s="20" t="s">
        <v>404</v>
      </c>
      <c r="O10" s="18" t="s">
        <v>404</v>
      </c>
      <c r="P10" s="20" t="s">
        <v>404</v>
      </c>
      <c r="Q10" s="18" t="s">
        <v>404</v>
      </c>
      <c r="R10" s="20" t="s">
        <v>404</v>
      </c>
      <c r="S10" s="18" t="s">
        <v>404</v>
      </c>
      <c r="T10" s="20" t="s">
        <v>404</v>
      </c>
      <c r="U10" s="18" t="n">
        <v>560.17891675</v>
      </c>
      <c r="V10" s="20" t="n">
        <v>14.60721738</v>
      </c>
    </row>
    <row r="11" spans="1:22">
      <c r="A11" s="15" t="s">
        <v>408</v>
      </c>
      <c r="B11" s="17" t="n">
        <v>7053</v>
      </c>
      <c r="C11" s="18">
        <f>(212.0/B11*100)</f>
        <v/>
      </c>
      <c r="D11" s="19" t="n">
        <v>6841</v>
      </c>
      <c r="E11" s="18" t="n">
        <v>494.99598276</v>
      </c>
      <c r="F11" s="20" t="n">
        <v>9.34083394</v>
      </c>
      <c r="G11" s="18" t="n">
        <v>462.05627648</v>
      </c>
      <c r="H11" s="20" t="n">
        <v>4.52045539</v>
      </c>
      <c r="I11" s="18" t="n">
        <v>435.60461728</v>
      </c>
      <c r="J11" s="20" t="n">
        <v>7.77802964</v>
      </c>
      <c r="K11" s="18" t="n">
        <v>421.6161249</v>
      </c>
      <c r="L11" s="20" t="n">
        <v>10.02619493</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477.60702208</v>
      </c>
      <c r="F12" s="20" t="n">
        <v>7.12839687</v>
      </c>
      <c r="G12" s="18" t="n">
        <v>494.88849753</v>
      </c>
      <c r="H12" s="20" t="n">
        <v>3.54676949</v>
      </c>
      <c r="I12" s="18" t="n">
        <v>482.65718766</v>
      </c>
      <c r="J12" s="20" t="n">
        <v>11.52670747</v>
      </c>
      <c r="K12" s="18" t="n">
        <v>392.73532064</v>
      </c>
      <c r="L12" s="20" t="n">
        <v>9.01484336</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506.08768417</v>
      </c>
      <c r="F13" s="20" t="n">
        <v>6.15117873</v>
      </c>
      <c r="G13" s="18" t="n">
        <v>497.2624194</v>
      </c>
      <c r="H13" s="20" t="n">
        <v>3.68415948</v>
      </c>
      <c r="I13" s="18" t="n">
        <v>497.91430212</v>
      </c>
      <c r="J13" s="20" t="n">
        <v>7.87443619</v>
      </c>
      <c r="K13" s="18" t="n">
        <v>525.01030173</v>
      </c>
      <c r="L13" s="20" t="n">
        <v>25.54454513</v>
      </c>
      <c r="M13" s="18" t="s">
        <v>404</v>
      </c>
      <c r="N13" s="20" t="s">
        <v>404</v>
      </c>
      <c r="O13" s="18" t="s">
        <v>404</v>
      </c>
      <c r="P13" s="20" t="s">
        <v>404</v>
      </c>
      <c r="Q13" s="18" t="s">
        <v>404</v>
      </c>
      <c r="R13" s="20" t="s">
        <v>404</v>
      </c>
      <c r="S13" s="18" t="s">
        <v>404</v>
      </c>
      <c r="T13" s="20" t="s">
        <v>404</v>
      </c>
      <c r="U13" s="18" t="n">
        <v>503.43202101</v>
      </c>
      <c r="V13" s="20" t="n">
        <v>7.15590258</v>
      </c>
    </row>
    <row r="14" spans="1:22">
      <c r="A14" s="15" t="s">
        <v>411</v>
      </c>
      <c r="B14" s="17" t="n">
        <v>5587</v>
      </c>
      <c r="C14" s="18">
        <f>(0.0/B14*100)</f>
        <v/>
      </c>
      <c r="D14" s="19" t="n">
        <v>5587</v>
      </c>
      <c r="E14" s="18" t="n">
        <v>503.50267485</v>
      </c>
      <c r="F14" s="20" t="n">
        <v>4.70302989</v>
      </c>
      <c r="G14" s="18" t="n">
        <v>524.72927668</v>
      </c>
      <c r="H14" s="20" t="n">
        <v>3.34584398</v>
      </c>
      <c r="I14" s="18" t="n">
        <v>522.98872609</v>
      </c>
      <c r="J14" s="20" t="n">
        <v>4.25078232</v>
      </c>
      <c r="K14" s="18" t="n">
        <v>523.51751275</v>
      </c>
      <c r="L14" s="20" t="n">
        <v>8.659480690000001</v>
      </c>
      <c r="M14" s="18" t="s">
        <v>404</v>
      </c>
      <c r="N14" s="20" t="s">
        <v>404</v>
      </c>
      <c r="O14" s="18" t="s">
        <v>404</v>
      </c>
      <c r="P14" s="20" t="s">
        <v>404</v>
      </c>
      <c r="Q14" s="18" t="s">
        <v>404</v>
      </c>
      <c r="R14" s="20" t="s">
        <v>404</v>
      </c>
      <c r="S14" s="18" t="s">
        <v>404</v>
      </c>
      <c r="T14" s="20" t="s">
        <v>404</v>
      </c>
      <c r="U14" s="18" t="n">
        <v>441.90344717</v>
      </c>
      <c r="V14" s="20" t="n">
        <v>10.63988477</v>
      </c>
    </row>
    <row r="15" spans="1:22">
      <c r="A15" s="15" t="s">
        <v>412</v>
      </c>
      <c r="B15" s="17" t="n">
        <v>5882</v>
      </c>
      <c r="C15" s="18">
        <f>(0.0/B15*100)</f>
        <v/>
      </c>
      <c r="D15" s="19" t="n">
        <v>5882</v>
      </c>
      <c r="E15" s="18" t="n">
        <v>505.08685791</v>
      </c>
      <c r="F15" s="20" t="n">
        <v>7.54548647</v>
      </c>
      <c r="G15" s="18" t="n">
        <v>529.5005766100001</v>
      </c>
      <c r="H15" s="20" t="n">
        <v>3.1829832</v>
      </c>
      <c r="I15" s="18" t="n">
        <v>528.82776152</v>
      </c>
      <c r="J15" s="20" t="n">
        <v>4.70967159</v>
      </c>
      <c r="K15" s="18" t="n">
        <v>507.06110344</v>
      </c>
      <c r="L15" s="20" t="n">
        <v>13.23984215</v>
      </c>
      <c r="M15" s="18" t="s">
        <v>404</v>
      </c>
      <c r="N15" s="20" t="s">
        <v>404</v>
      </c>
      <c r="O15" s="18" t="s">
        <v>404</v>
      </c>
      <c r="P15" s="20" t="s">
        <v>404</v>
      </c>
      <c r="Q15" s="18" t="s">
        <v>404</v>
      </c>
      <c r="R15" s="20" t="s">
        <v>404</v>
      </c>
      <c r="S15" s="18" t="s">
        <v>404</v>
      </c>
      <c r="T15" s="20" t="s">
        <v>404</v>
      </c>
      <c r="U15" s="18" t="n">
        <v>525.38681071</v>
      </c>
      <c r="V15" s="20" t="n">
        <v>29.00123987</v>
      </c>
    </row>
    <row r="16" spans="1:22">
      <c r="A16" s="15" t="s">
        <v>413</v>
      </c>
      <c r="B16" s="17" t="n">
        <v>6108</v>
      </c>
      <c r="C16" s="18">
        <f>(495.0/B16*100)</f>
        <v/>
      </c>
      <c r="D16" s="19" t="n">
        <v>5613</v>
      </c>
      <c r="E16" s="18" t="n">
        <v>506.97981707</v>
      </c>
      <c r="F16" s="20" t="n">
        <v>10.99914614</v>
      </c>
      <c r="G16" s="18" t="n">
        <v>504.57465412</v>
      </c>
      <c r="H16" s="20" t="n">
        <v>6.26348643</v>
      </c>
      <c r="I16" s="18" t="n">
        <v>492.41414391</v>
      </c>
      <c r="J16" s="20" t="n">
        <v>10.2613198</v>
      </c>
      <c r="K16" s="18" t="n">
        <v>522.61400937</v>
      </c>
      <c r="L16" s="20" t="n">
        <v>22.50197515</v>
      </c>
      <c r="M16" s="18" t="s">
        <v>404</v>
      </c>
      <c r="N16" s="20" t="s">
        <v>404</v>
      </c>
      <c r="O16" s="18" t="s">
        <v>404</v>
      </c>
      <c r="P16" s="20" t="s">
        <v>404</v>
      </c>
      <c r="Q16" s="18" t="s">
        <v>404</v>
      </c>
      <c r="R16" s="20" t="s">
        <v>404</v>
      </c>
      <c r="S16" s="18" t="s">
        <v>404</v>
      </c>
      <c r="T16" s="20" t="s">
        <v>404</v>
      </c>
      <c r="U16" s="18" t="n">
        <v>481.53533286</v>
      </c>
      <c r="V16" s="20" t="n">
        <v>38.76969787</v>
      </c>
    </row>
    <row r="17" spans="1:22">
      <c r="A17" s="15" t="s">
        <v>414</v>
      </c>
      <c r="B17" s="17" t="n">
        <v>6504</v>
      </c>
      <c r="C17" s="18">
        <f>(1325.0/B17*100)</f>
        <v/>
      </c>
      <c r="D17" s="19" t="n">
        <v>5179</v>
      </c>
      <c r="E17" s="18" t="n">
        <v>495.9854303</v>
      </c>
      <c r="F17" s="20" t="n">
        <v>10.45789922</v>
      </c>
      <c r="G17" s="18" t="n">
        <v>508.81581123</v>
      </c>
      <c r="H17" s="20" t="n">
        <v>6.22325722</v>
      </c>
      <c r="I17" s="18" t="n">
        <v>520.59793247</v>
      </c>
      <c r="J17" s="20" t="n">
        <v>13.62796053</v>
      </c>
      <c r="K17" s="18" t="n">
        <v>497.00334881</v>
      </c>
      <c r="L17" s="20" t="n">
        <v>16.80395881</v>
      </c>
      <c r="M17" s="18" t="s">
        <v>404</v>
      </c>
      <c r="N17" s="20" t="s">
        <v>404</v>
      </c>
      <c r="O17" s="18" t="s">
        <v>404</v>
      </c>
      <c r="P17" s="20" t="s">
        <v>404</v>
      </c>
      <c r="Q17" s="18" t="s">
        <v>404</v>
      </c>
      <c r="R17" s="20" t="s">
        <v>404</v>
      </c>
      <c r="S17" s="18" t="s">
        <v>404</v>
      </c>
      <c r="T17" s="20" t="s">
        <v>404</v>
      </c>
      <c r="U17" s="18" t="n">
        <v>539.755297</v>
      </c>
      <c r="V17" s="20" t="n">
        <v>18.10417294</v>
      </c>
    </row>
    <row r="18" spans="1:22">
      <c r="A18" s="15" t="s">
        <v>415</v>
      </c>
      <c r="B18" s="17" t="n">
        <v>5532</v>
      </c>
      <c r="C18" s="18">
        <f>(0.0/B18*100)</f>
        <v/>
      </c>
      <c r="D18" s="19" t="n">
        <v>5532</v>
      </c>
      <c r="E18" s="18" t="n">
        <v>467.73583435</v>
      </c>
      <c r="F18" s="20" t="n">
        <v>6.91989748</v>
      </c>
      <c r="G18" s="18" t="n">
        <v>467.53604592</v>
      </c>
      <c r="H18" s="20" t="n">
        <v>6.27527133</v>
      </c>
      <c r="I18" s="18" t="n">
        <v>462.34062127</v>
      </c>
      <c r="J18" s="20" t="n">
        <v>25.96494661</v>
      </c>
      <c r="K18" s="18" t="n">
        <v>511.07886658</v>
      </c>
      <c r="L18" s="20" t="n">
        <v>16.92535208</v>
      </c>
      <c r="M18" s="18" t="s">
        <v>404</v>
      </c>
      <c r="N18" s="20" t="s">
        <v>404</v>
      </c>
      <c r="O18" s="18" t="s">
        <v>404</v>
      </c>
      <c r="P18" s="20" t="s">
        <v>404</v>
      </c>
      <c r="Q18" s="18" t="s">
        <v>404</v>
      </c>
      <c r="R18" s="20" t="s">
        <v>404</v>
      </c>
      <c r="S18" s="18" t="s">
        <v>404</v>
      </c>
      <c r="T18" s="20" t="s">
        <v>404</v>
      </c>
      <c r="U18" s="18" t="n">
        <v>415.70770831</v>
      </c>
      <c r="V18" s="20" t="n">
        <v>42.58642044</v>
      </c>
    </row>
    <row r="19" spans="1:22">
      <c r="A19" s="15" t="s">
        <v>416</v>
      </c>
      <c r="B19" s="17" t="n">
        <v>5658</v>
      </c>
      <c r="C19" s="18">
        <f>(327.0/B19*100)</f>
        <v/>
      </c>
      <c r="D19" s="19" t="n">
        <v>5331</v>
      </c>
      <c r="E19" s="18" t="n">
        <v>466.25007481</v>
      </c>
      <c r="F19" s="20" t="n">
        <v>7.23127247</v>
      </c>
      <c r="G19" s="18" t="n">
        <v>474.43484377</v>
      </c>
      <c r="H19" s="20" t="n">
        <v>6.70792797</v>
      </c>
      <c r="I19" s="18" t="n">
        <v>473.34444099</v>
      </c>
      <c r="J19" s="20" t="n">
        <v>10.92320742</v>
      </c>
      <c r="K19" s="18" t="n">
        <v>418.9641706</v>
      </c>
      <c r="L19" s="20" t="n">
        <v>33.86977818</v>
      </c>
      <c r="M19" s="18" t="s">
        <v>404</v>
      </c>
      <c r="N19" s="20" t="s">
        <v>404</v>
      </c>
      <c r="O19" s="18" t="s">
        <v>404</v>
      </c>
      <c r="P19" s="20" t="s">
        <v>404</v>
      </c>
      <c r="Q19" s="18" t="s">
        <v>404</v>
      </c>
      <c r="R19" s="20" t="s">
        <v>404</v>
      </c>
      <c r="S19" s="18" t="s">
        <v>404</v>
      </c>
      <c r="T19" s="20" t="s">
        <v>404</v>
      </c>
      <c r="U19" s="18" t="n">
        <v>448.59482825</v>
      </c>
      <c r="V19" s="20" t="n">
        <v>49.4481682</v>
      </c>
    </row>
    <row r="20" spans="1:22">
      <c r="A20" s="15" t="s">
        <v>417</v>
      </c>
      <c r="B20" s="17" t="n">
        <v>3371</v>
      </c>
      <c r="C20" s="18">
        <f>(24.0/B20*100)</f>
        <v/>
      </c>
      <c r="D20" s="19" t="n">
        <v>3347</v>
      </c>
      <c r="E20" s="18" t="n">
        <v>485.07612832</v>
      </c>
      <c r="F20" s="20" t="n">
        <v>5.28370925</v>
      </c>
      <c r="G20" s="18" t="n">
        <v>480.97764005</v>
      </c>
      <c r="H20" s="20" t="n">
        <v>2.72928313</v>
      </c>
      <c r="I20" s="18" t="n">
        <v>481.0455353</v>
      </c>
      <c r="J20" s="20" t="n">
        <v>3.68584246</v>
      </c>
      <c r="K20" s="18" t="n">
        <v>485.80800486</v>
      </c>
      <c r="L20" s="20" t="n">
        <v>12.04825815</v>
      </c>
      <c r="M20" s="18" t="s">
        <v>404</v>
      </c>
      <c r="N20" s="20" t="s">
        <v>404</v>
      </c>
      <c r="O20" s="18" t="s">
        <v>404</v>
      </c>
      <c r="P20" s="20" t="s">
        <v>404</v>
      </c>
      <c r="Q20" s="18" t="s">
        <v>404</v>
      </c>
      <c r="R20" s="20" t="s">
        <v>404</v>
      </c>
      <c r="S20" s="18" t="s">
        <v>404</v>
      </c>
      <c r="T20" s="20" t="s">
        <v>404</v>
      </c>
      <c r="U20" s="18" t="n">
        <v>473.58919893</v>
      </c>
      <c r="V20" s="20" t="n">
        <v>12.00483094</v>
      </c>
    </row>
    <row r="21" spans="1:22">
      <c r="A21" s="15" t="s">
        <v>418</v>
      </c>
      <c r="B21" s="17" t="n">
        <v>5741</v>
      </c>
      <c r="C21" s="18">
        <f>(0.0/B21*100)</f>
        <v/>
      </c>
      <c r="D21" s="19" t="n">
        <v>5741</v>
      </c>
      <c r="E21" s="18" t="n">
        <v>524.87717489</v>
      </c>
      <c r="F21" s="20" t="n">
        <v>7.21781943</v>
      </c>
      <c r="G21" s="18" t="n">
        <v>522.5063903400001</v>
      </c>
      <c r="H21" s="20" t="n">
        <v>3.26368281</v>
      </c>
      <c r="I21" s="18" t="n">
        <v>518.24804364</v>
      </c>
      <c r="J21" s="20" t="n">
        <v>9.55329697</v>
      </c>
      <c r="K21" s="18" t="n">
        <v>471.83511208</v>
      </c>
      <c r="L21" s="20" t="n">
        <v>6.81490273</v>
      </c>
      <c r="M21" s="18" t="s">
        <v>404</v>
      </c>
      <c r="N21" s="20" t="s">
        <v>404</v>
      </c>
      <c r="O21" s="18" t="s">
        <v>404</v>
      </c>
      <c r="P21" s="20" t="s">
        <v>404</v>
      </c>
      <c r="Q21" s="18" t="s">
        <v>404</v>
      </c>
      <c r="R21" s="20" t="s">
        <v>404</v>
      </c>
      <c r="S21" s="18" t="s">
        <v>404</v>
      </c>
      <c r="T21" s="20" t="s">
        <v>404</v>
      </c>
      <c r="U21" s="18" t="n">
        <v>511.21602153</v>
      </c>
      <c r="V21" s="20" t="n">
        <v>7.91713777</v>
      </c>
    </row>
    <row r="22" spans="1:22">
      <c r="A22" s="15" t="s">
        <v>419</v>
      </c>
      <c r="B22" s="17" t="n">
        <v>6598</v>
      </c>
      <c r="C22" s="18">
        <f>(0.0/B22*100)</f>
        <v/>
      </c>
      <c r="D22" s="19" t="n">
        <v>6598</v>
      </c>
      <c r="E22" s="18" t="n">
        <v>461.91477514</v>
      </c>
      <c r="F22" s="20" t="n">
        <v>14.5139311</v>
      </c>
      <c r="G22" s="18" t="n">
        <v>489.74578094</v>
      </c>
      <c r="H22" s="20" t="n">
        <v>5.69906235</v>
      </c>
      <c r="I22" s="18" t="n">
        <v>452.92049537</v>
      </c>
      <c r="J22" s="20" t="n">
        <v>15.46230336</v>
      </c>
      <c r="K22" s="18" t="n">
        <v>493.36134485</v>
      </c>
      <c r="L22" s="20" t="n">
        <v>44.00425126</v>
      </c>
      <c r="M22" s="18" t="s">
        <v>404</v>
      </c>
      <c r="N22" s="20" t="s">
        <v>404</v>
      </c>
      <c r="O22" s="18" t="s">
        <v>404</v>
      </c>
      <c r="P22" s="20" t="s">
        <v>404</v>
      </c>
      <c r="Q22" s="18" t="s">
        <v>404</v>
      </c>
      <c r="R22" s="20" t="s">
        <v>404</v>
      </c>
      <c r="S22" s="18" t="s">
        <v>404</v>
      </c>
      <c r="T22" s="20" t="s">
        <v>404</v>
      </c>
      <c r="U22" s="18" t="n">
        <v>463.72077363</v>
      </c>
      <c r="V22" s="20" t="n">
        <v>29.69112026</v>
      </c>
    </row>
    <row r="23" spans="1:22">
      <c r="A23" s="15" t="s">
        <v>420</v>
      </c>
      <c r="B23" s="17" t="n">
        <v>11583</v>
      </c>
      <c r="C23" s="18">
        <f>(3194.0/B23*100)</f>
        <v/>
      </c>
      <c r="D23" s="19" t="n">
        <v>8389</v>
      </c>
      <c r="E23" s="18" t="n">
        <v>486.62240285</v>
      </c>
      <c r="F23" s="20" t="n">
        <v>8.747558290000001</v>
      </c>
      <c r="G23" s="18" t="n">
        <v>486.48567758</v>
      </c>
      <c r="H23" s="20" t="n">
        <v>4.85216842</v>
      </c>
      <c r="I23" s="18" t="n">
        <v>498.95551421</v>
      </c>
      <c r="J23" s="20" t="n">
        <v>7.05334802</v>
      </c>
      <c r="K23" s="18" t="n">
        <v>515.73660094</v>
      </c>
      <c r="L23" s="20" t="n">
        <v>17.41479915</v>
      </c>
      <c r="M23" s="18" t="s">
        <v>404</v>
      </c>
      <c r="N23" s="20" t="s">
        <v>404</v>
      </c>
      <c r="O23" s="18" t="s">
        <v>404</v>
      </c>
      <c r="P23" s="20" t="s">
        <v>404</v>
      </c>
      <c r="Q23" s="18" t="s">
        <v>404</v>
      </c>
      <c r="R23" s="20" t="s">
        <v>404</v>
      </c>
      <c r="S23" s="18" t="s">
        <v>404</v>
      </c>
      <c r="T23" s="20" t="s">
        <v>404</v>
      </c>
      <c r="U23" s="18" t="n">
        <v>470.38498628</v>
      </c>
      <c r="V23" s="20" t="n">
        <v>23.62327332</v>
      </c>
    </row>
    <row r="24" spans="1:22">
      <c r="A24" s="15" t="s">
        <v>421</v>
      </c>
      <c r="B24" s="17" t="n">
        <v>6647</v>
      </c>
      <c r="C24" s="18">
        <f>(0.0/B24*100)</f>
        <v/>
      </c>
      <c r="D24" s="19" t="n">
        <v>6647</v>
      </c>
      <c r="E24" s="18" t="n">
        <v>489.54876043</v>
      </c>
      <c r="F24" s="20" t="n">
        <v>16.34577663</v>
      </c>
      <c r="G24" s="18" t="n">
        <v>522.76501321</v>
      </c>
      <c r="H24" s="20" t="n">
        <v>4.64084488</v>
      </c>
      <c r="I24" s="18" t="n">
        <v>503.22583931</v>
      </c>
      <c r="J24" s="20" t="n">
        <v>8.49096319</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526.92096894</v>
      </c>
      <c r="F25" s="20" t="n">
        <v>7.19199388</v>
      </c>
      <c r="G25" s="18" t="n">
        <v>513.32136829</v>
      </c>
      <c r="H25" s="20" t="n">
        <v>5.11231863</v>
      </c>
      <c r="I25" s="18" t="n">
        <v>518.71370036</v>
      </c>
      <c r="J25" s="20" t="n">
        <v>13.51066046</v>
      </c>
      <c r="K25" s="18" t="n">
        <v>512.57125588</v>
      </c>
      <c r="L25" s="20" t="n">
        <v>7.41087765</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478.63433211</v>
      </c>
      <c r="F26" s="20" t="n">
        <v>3.34763939</v>
      </c>
      <c r="G26" s="18" t="n">
        <v>494.50146972</v>
      </c>
      <c r="H26" s="20" t="n">
        <v>3.2932175</v>
      </c>
      <c r="I26" s="18" t="n">
        <v>497.42656921</v>
      </c>
      <c r="J26" s="20" t="n">
        <v>6.08117376</v>
      </c>
      <c r="K26" s="18" t="n">
        <v>492.98841453</v>
      </c>
      <c r="L26" s="20" t="n">
        <v>12.05501209</v>
      </c>
      <c r="M26" s="18" t="s">
        <v>404</v>
      </c>
      <c r="N26" s="20" t="s">
        <v>404</v>
      </c>
      <c r="O26" s="18" t="s">
        <v>404</v>
      </c>
      <c r="P26" s="20" t="s">
        <v>404</v>
      </c>
      <c r="Q26" s="18" t="s">
        <v>404</v>
      </c>
      <c r="R26" s="20" t="s">
        <v>404</v>
      </c>
      <c r="S26" s="18" t="s">
        <v>404</v>
      </c>
      <c r="T26" s="20" t="s">
        <v>404</v>
      </c>
      <c r="U26" s="18" t="n">
        <v>461.36133145</v>
      </c>
      <c r="V26" s="20" t="n">
        <v>11.7624566</v>
      </c>
    </row>
    <row r="27" spans="1:22">
      <c r="A27" s="15" t="s">
        <v>424</v>
      </c>
      <c r="B27" s="17" t="n">
        <v>5299</v>
      </c>
      <c r="C27" s="18">
        <f>(0.0/B27*100)</f>
        <v/>
      </c>
      <c r="D27" s="19" t="n">
        <v>5299</v>
      </c>
      <c r="E27" s="18" t="n">
        <v>526.1704992700001</v>
      </c>
      <c r="F27" s="20" t="n">
        <v>3.99799727</v>
      </c>
      <c r="G27" s="18" t="n">
        <v>469.50874625</v>
      </c>
      <c r="H27" s="20" t="n">
        <v>1.43378908</v>
      </c>
      <c r="I27" s="18" t="n">
        <v>507.35972836</v>
      </c>
      <c r="J27" s="20" t="n">
        <v>3.83034332</v>
      </c>
      <c r="K27" s="18" t="n">
        <v>550.96438949</v>
      </c>
      <c r="L27" s="20" t="n">
        <v>5.80246206</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416.45437044</v>
      </c>
      <c r="F28" s="20" t="n">
        <v>6.54737742</v>
      </c>
      <c r="G28" s="18" t="n">
        <v>428.44545707</v>
      </c>
      <c r="H28" s="20" t="n">
        <v>3.93166519</v>
      </c>
      <c r="I28" s="18" t="n">
        <v>418.70497849</v>
      </c>
      <c r="J28" s="20" t="n">
        <v>7.59765466</v>
      </c>
      <c r="K28" s="18" t="n">
        <v>395.13280592</v>
      </c>
      <c r="L28" s="20" t="n">
        <v>18.41387723</v>
      </c>
      <c r="M28" s="18" t="s">
        <v>404</v>
      </c>
      <c r="N28" s="20" t="s">
        <v>404</v>
      </c>
      <c r="O28" s="18" t="s">
        <v>404</v>
      </c>
      <c r="P28" s="20" t="s">
        <v>404</v>
      </c>
      <c r="Q28" s="18" t="s">
        <v>404</v>
      </c>
      <c r="R28" s="20" t="s">
        <v>404</v>
      </c>
      <c r="S28" s="18" t="s">
        <v>404</v>
      </c>
      <c r="T28" s="20" t="s">
        <v>404</v>
      </c>
      <c r="U28" s="18" t="n">
        <v>417.1575735</v>
      </c>
      <c r="V28" s="20" t="n">
        <v>5.32474013</v>
      </c>
    </row>
    <row r="29" spans="1:22">
      <c r="A29" s="15" t="s">
        <v>426</v>
      </c>
      <c r="B29" s="17" t="n">
        <v>5385</v>
      </c>
      <c r="C29" s="18">
        <f>(1123.0/B29*100)</f>
        <v/>
      </c>
      <c r="D29" s="19" t="n">
        <v>4262</v>
      </c>
      <c r="E29" s="18" t="n">
        <v>535.5839945500001</v>
      </c>
      <c r="F29" s="20" t="n">
        <v>45.9327405</v>
      </c>
      <c r="G29" s="18" t="n">
        <v>500.24814593</v>
      </c>
      <c r="H29" s="20" t="n">
        <v>12.77334915</v>
      </c>
      <c r="I29" s="18" t="n">
        <v>498.34151771</v>
      </c>
      <c r="J29" s="20" t="n">
        <v>9.30527118</v>
      </c>
      <c r="K29" s="18" t="n">
        <v>589.43102602</v>
      </c>
      <c r="L29" s="20" t="n">
        <v>10.4052816</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524.68069009</v>
      </c>
      <c r="F30" s="20" t="n">
        <v>22.02327639</v>
      </c>
      <c r="G30" s="18" t="n">
        <v>515.02753813</v>
      </c>
      <c r="H30" s="20" t="n">
        <v>4.52926018</v>
      </c>
      <c r="I30" s="18" t="n">
        <v>503.5312568</v>
      </c>
      <c r="J30" s="20" t="n">
        <v>5.63326538</v>
      </c>
      <c r="K30" s="18" t="n">
        <v>368.35871876</v>
      </c>
      <c r="L30" s="20" t="n">
        <v>12.19301636</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538.82667925</v>
      </c>
      <c r="F31" s="20" t="n">
        <v>18.1966988</v>
      </c>
      <c r="G31" s="18" t="n">
        <v>513.83237764</v>
      </c>
      <c r="H31" s="20" t="n">
        <v>4.01226942</v>
      </c>
      <c r="I31" s="18" t="n">
        <v>512.83008595</v>
      </c>
      <c r="J31" s="20" t="n">
        <v>4.38517263</v>
      </c>
      <c r="K31" s="18" t="n">
        <v>506.12828428</v>
      </c>
      <c r="L31" s="20" t="n">
        <v>9.035279510000001</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506.72578837</v>
      </c>
      <c r="F32" s="20" t="n">
        <v>3.77767263</v>
      </c>
      <c r="G32" s="18" t="n">
        <v>506.01860593</v>
      </c>
      <c r="H32" s="20" t="n">
        <v>5.07707561</v>
      </c>
      <c r="I32" s="18" t="n">
        <v>503.25066408</v>
      </c>
      <c r="J32" s="20" t="n">
        <v>7.91576335</v>
      </c>
      <c r="K32" s="18" t="n">
        <v>474.07149856</v>
      </c>
      <c r="L32" s="20" t="n">
        <v>19.14470408</v>
      </c>
      <c r="M32" s="18" t="s">
        <v>404</v>
      </c>
      <c r="N32" s="20" t="s">
        <v>404</v>
      </c>
      <c r="O32" s="18" t="s">
        <v>404</v>
      </c>
      <c r="P32" s="20" t="s">
        <v>404</v>
      </c>
      <c r="Q32" s="18" t="s">
        <v>404</v>
      </c>
      <c r="R32" s="20" t="s">
        <v>404</v>
      </c>
      <c r="S32" s="18" t="s">
        <v>404</v>
      </c>
      <c r="T32" s="20" t="s">
        <v>404</v>
      </c>
      <c r="U32" s="18" t="n">
        <v>506.38562436</v>
      </c>
      <c r="V32" s="20" t="n">
        <v>26.88873934</v>
      </c>
    </row>
    <row r="33" spans="1:22">
      <c r="A33" s="15" t="s">
        <v>430</v>
      </c>
      <c r="B33" s="17" t="n">
        <v>7325</v>
      </c>
      <c r="C33" s="18">
        <f>(29.0/B33*100)</f>
        <v/>
      </c>
      <c r="D33" s="19" t="n">
        <v>7296</v>
      </c>
      <c r="E33" s="18" t="n">
        <v>504.00950551</v>
      </c>
      <c r="F33" s="20" t="n">
        <v>8.190036060000001</v>
      </c>
      <c r="G33" s="18" t="n">
        <v>498.06386312</v>
      </c>
      <c r="H33" s="20" t="n">
        <v>3.96269248</v>
      </c>
      <c r="I33" s="18" t="n">
        <v>493.22197795</v>
      </c>
      <c r="J33" s="20" t="n">
        <v>6.71188912</v>
      </c>
      <c r="K33" s="18" t="n">
        <v>382.67621111</v>
      </c>
      <c r="L33" s="20" t="n">
        <v>13.80715191</v>
      </c>
      <c r="M33" s="18" t="s">
        <v>404</v>
      </c>
      <c r="N33" s="20" t="s">
        <v>404</v>
      </c>
      <c r="O33" s="18" t="s">
        <v>404</v>
      </c>
      <c r="P33" s="20" t="s">
        <v>404</v>
      </c>
      <c r="Q33" s="18" t="s">
        <v>404</v>
      </c>
      <c r="R33" s="20" t="s">
        <v>404</v>
      </c>
      <c r="S33" s="18" t="s">
        <v>404</v>
      </c>
      <c r="T33" s="20" t="s">
        <v>404</v>
      </c>
      <c r="U33" s="18" t="n">
        <v>476.47509039</v>
      </c>
      <c r="V33" s="20" t="n">
        <v>6.64938632</v>
      </c>
    </row>
    <row r="34" spans="1:22">
      <c r="A34" s="15" t="s">
        <v>431</v>
      </c>
      <c r="B34" s="17" t="n">
        <v>6350</v>
      </c>
      <c r="C34" s="18">
        <f>(0.0/B34*100)</f>
        <v/>
      </c>
      <c r="D34" s="19" t="n">
        <v>6350</v>
      </c>
      <c r="E34" s="18" t="n">
        <v>444.8307429</v>
      </c>
      <c r="F34" s="20" t="n">
        <v>5.65984799</v>
      </c>
      <c r="G34" s="18" t="n">
        <v>458.79114286</v>
      </c>
      <c r="H34" s="20" t="n">
        <v>5.12960798</v>
      </c>
      <c r="I34" s="18" t="n">
        <v>461.12038271</v>
      </c>
      <c r="J34" s="20" t="n">
        <v>16.42556781</v>
      </c>
      <c r="K34" s="18" t="n">
        <v>399.03893126</v>
      </c>
      <c r="L34" s="20" t="n">
        <v>10.63068361</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517.89344897</v>
      </c>
      <c r="F35" s="20" t="n">
        <v>2.15877701</v>
      </c>
      <c r="G35" s="18" t="n">
        <v>500.50194211</v>
      </c>
      <c r="H35" s="20" t="n">
        <v>1.87505805</v>
      </c>
      <c r="I35" s="18" t="n">
        <v>518.4337598</v>
      </c>
      <c r="J35" s="20" t="n">
        <v>5.81153488</v>
      </c>
      <c r="K35" s="18" t="n">
        <v>384.38815763</v>
      </c>
      <c r="L35" s="20" t="n">
        <v>11.40577055</v>
      </c>
      <c r="M35" s="18" t="s">
        <v>404</v>
      </c>
      <c r="N35" s="20" t="s">
        <v>404</v>
      </c>
      <c r="O35" s="18" t="s">
        <v>404</v>
      </c>
      <c r="P35" s="20" t="s">
        <v>404</v>
      </c>
      <c r="Q35" s="18" t="s">
        <v>404</v>
      </c>
      <c r="R35" s="20" t="s">
        <v>404</v>
      </c>
      <c r="S35" s="18" t="s">
        <v>404</v>
      </c>
      <c r="T35" s="20" t="s">
        <v>404</v>
      </c>
      <c r="U35" s="18" t="n">
        <v>492.01604074</v>
      </c>
      <c r="V35" s="20" t="n">
        <v>11.20837837</v>
      </c>
    </row>
    <row r="36" spans="1:22">
      <c r="A36" s="15" t="s">
        <v>433</v>
      </c>
      <c r="B36" s="17" t="n">
        <v>6736</v>
      </c>
      <c r="C36" s="18">
        <f>(10.0/B36*100)</f>
        <v/>
      </c>
      <c r="D36" s="19" t="n">
        <v>6726</v>
      </c>
      <c r="E36" s="18" t="n">
        <v>504.30553596</v>
      </c>
      <c r="F36" s="20" t="n">
        <v>4.12781376</v>
      </c>
      <c r="G36" s="18" t="n">
        <v>490.82120021</v>
      </c>
      <c r="H36" s="20" t="n">
        <v>3.85024795</v>
      </c>
      <c r="I36" s="18" t="n">
        <v>491.08895083</v>
      </c>
      <c r="J36" s="20" t="n">
        <v>6.47168906</v>
      </c>
      <c r="K36" s="18" t="n">
        <v>475.48602181</v>
      </c>
      <c r="L36" s="20" t="n">
        <v>20.52823004</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502.29820136</v>
      </c>
      <c r="F37" s="20" t="n">
        <v>9.11652316</v>
      </c>
      <c r="G37" s="18" t="n">
        <v>500.75827615</v>
      </c>
      <c r="H37" s="20" t="n">
        <v>4.26776848</v>
      </c>
      <c r="I37" s="18" t="n">
        <v>498.76516481</v>
      </c>
      <c r="J37" s="20" t="n">
        <v>6.07170814</v>
      </c>
      <c r="K37" s="18" t="n">
        <v>482.23232544</v>
      </c>
      <c r="L37" s="20" t="n">
        <v>26.58832736</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489.07548718</v>
      </c>
      <c r="F38" s="20" t="n">
        <v>9.067413800000001</v>
      </c>
      <c r="G38" s="18" t="n">
        <v>493.95250825</v>
      </c>
      <c r="H38" s="20" t="n">
        <v>5.24161102</v>
      </c>
      <c r="I38" s="18" t="n">
        <v>486.45035636</v>
      </c>
      <c r="J38" s="20" t="n">
        <v>12.18150855</v>
      </c>
      <c r="K38" s="18" t="s">
        <v>404</v>
      </c>
      <c r="L38" s="20" t="s">
        <v>404</v>
      </c>
      <c r="M38" s="18" t="s">
        <v>404</v>
      </c>
      <c r="N38" s="20" t="s">
        <v>404</v>
      </c>
      <c r="O38" s="18" t="s">
        <v>404</v>
      </c>
      <c r="P38" s="20" t="s">
        <v>404</v>
      </c>
      <c r="Q38" s="18" t="s">
        <v>404</v>
      </c>
      <c r="R38" s="20" t="s">
        <v>404</v>
      </c>
      <c r="S38" s="18" t="s">
        <v>404</v>
      </c>
      <c r="T38" s="20" t="s">
        <v>404</v>
      </c>
      <c r="U38" s="18" t="n">
        <v>514.85836336</v>
      </c>
      <c r="V38" s="20" t="n">
        <v>32.12456074</v>
      </c>
    </row>
    <row r="39" spans="1:22">
      <c r="A39" s="15" t="s">
        <v>436</v>
      </c>
      <c r="B39" s="17" t="n">
        <v>5895</v>
      </c>
      <c r="C39" s="18">
        <f>(0.0/B39*100)</f>
        <v/>
      </c>
      <c r="D39" s="19" t="n">
        <v>5895</v>
      </c>
      <c r="E39" s="18" t="n">
        <v>453.3922433</v>
      </c>
      <c r="F39" s="20" t="n">
        <v>13.56081677</v>
      </c>
      <c r="G39" s="18" t="n">
        <v>431.10750592</v>
      </c>
      <c r="H39" s="20" t="n">
        <v>5.20965607</v>
      </c>
      <c r="I39" s="18" t="n">
        <v>416.73750409</v>
      </c>
      <c r="J39" s="20" t="n">
        <v>9.072102539999999</v>
      </c>
      <c r="K39" s="18" t="n">
        <v>396.94438249</v>
      </c>
      <c r="L39" s="20" t="n">
        <v>13.6246994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509.1600697</v>
      </c>
      <c r="F40" s="20" t="n">
        <v>10.10075124</v>
      </c>
      <c r="G40" s="18" t="n">
        <v>502.22971832</v>
      </c>
      <c r="H40" s="20" t="n">
        <v>4.75939761</v>
      </c>
      <c r="I40" s="18" t="n">
        <v>493.59538903</v>
      </c>
      <c r="J40" s="20" t="n">
        <v>6.10164164</v>
      </c>
      <c r="K40" s="18" t="n">
        <v>509.3056018</v>
      </c>
      <c r="L40" s="20" t="n">
        <v>18.34140508</v>
      </c>
      <c r="M40" s="18" t="s">
        <v>404</v>
      </c>
      <c r="N40" s="20" t="s">
        <v>404</v>
      </c>
      <c r="O40" s="18" t="s">
        <v>404</v>
      </c>
      <c r="P40" s="20" t="s">
        <v>404</v>
      </c>
      <c r="Q40" s="18" t="s">
        <v>404</v>
      </c>
      <c r="R40" s="20" t="s">
        <v>404</v>
      </c>
      <c r="S40" s="18" t="s">
        <v>404</v>
      </c>
      <c r="T40" s="20" t="s">
        <v>404</v>
      </c>
      <c r="U40" s="18" t="n">
        <v>488.43394223</v>
      </c>
      <c r="V40" s="20" t="n">
        <v>7.12041618</v>
      </c>
    </row>
    <row r="41" spans="1:22">
      <c r="A41" s="15" t="s">
        <v>438</v>
      </c>
      <c r="B41" s="17" t="n">
        <v>5712</v>
      </c>
      <c r="C41" s="18">
        <f>(138.0/B41*100)</f>
        <v/>
      </c>
      <c r="D41" s="19" t="n">
        <v>5574</v>
      </c>
      <c r="E41" s="18" t="n">
        <v>508.08144174</v>
      </c>
      <c r="F41" s="20" t="n">
        <v>8.798462499999999</v>
      </c>
      <c r="G41" s="18" t="n">
        <v>501.08508403</v>
      </c>
      <c r="H41" s="20" t="n">
        <v>4.04905161</v>
      </c>
      <c r="I41" s="18" t="n">
        <v>495.82834445</v>
      </c>
      <c r="J41" s="20" t="n">
        <v>8.1270557</v>
      </c>
      <c r="K41" s="18" t="n">
        <v>440.13701209</v>
      </c>
      <c r="L41" s="20" t="n">
        <v>15.60753889</v>
      </c>
      <c r="M41" s="18" t="s">
        <v>404</v>
      </c>
      <c r="N41" s="20" t="s">
        <v>404</v>
      </c>
      <c r="O41" s="18" t="s">
        <v>404</v>
      </c>
      <c r="P41" s="20" t="s">
        <v>404</v>
      </c>
      <c r="Q41" s="18" t="s">
        <v>404</v>
      </c>
      <c r="R41" s="20" t="s">
        <v>404</v>
      </c>
      <c r="S41" s="18" t="s">
        <v>404</v>
      </c>
      <c r="T41" s="20" t="s">
        <v>404</v>
      </c>
      <c r="U41" s="18" t="n">
        <v>500.42494887</v>
      </c>
      <c r="V41" s="20" t="n">
        <v>38.62976338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400.84541056</v>
      </c>
      <c r="F44" s="20" t="n">
        <v>5.63551719</v>
      </c>
      <c r="G44" s="18" t="n">
        <v>412.05108858</v>
      </c>
      <c r="H44" s="20" t="n">
        <v>5.73376678</v>
      </c>
      <c r="I44" s="18" t="n">
        <v>399.36644387</v>
      </c>
      <c r="J44" s="20" t="n">
        <v>10.72873337</v>
      </c>
      <c r="K44" s="18" t="n">
        <v>500.97432449</v>
      </c>
      <c r="L44" s="20" t="n">
        <v>22.17710334</v>
      </c>
      <c r="M44" s="18" t="s">
        <v>404</v>
      </c>
      <c r="N44" s="20" t="s">
        <v>404</v>
      </c>
      <c r="O44" s="18" t="s">
        <v>404</v>
      </c>
      <c r="P44" s="20" t="s">
        <v>404</v>
      </c>
      <c r="Q44" s="18" t="s">
        <v>404</v>
      </c>
      <c r="R44" s="20" t="s">
        <v>404</v>
      </c>
      <c r="S44" s="18" t="s">
        <v>404</v>
      </c>
      <c r="T44" s="20" t="s">
        <v>404</v>
      </c>
      <c r="U44" s="18" t="n">
        <v>503.096413</v>
      </c>
      <c r="V44" s="20" t="n">
        <v>28.73731351</v>
      </c>
    </row>
    <row r="45" spans="1:22">
      <c r="A45" s="15" t="s">
        <v>442</v>
      </c>
      <c r="B45" s="17" t="n">
        <v>5519</v>
      </c>
      <c r="C45" s="18">
        <f>(0.0/B45*100)</f>
        <v/>
      </c>
      <c r="D45" s="19" t="n">
        <v>5519</v>
      </c>
      <c r="E45" s="18" t="n">
        <v>344.75011443</v>
      </c>
      <c r="F45" s="20" t="n">
        <v>6.24655474</v>
      </c>
      <c r="G45" s="18" t="n">
        <v>348.22957642</v>
      </c>
      <c r="H45" s="20" t="n">
        <v>5.18750194</v>
      </c>
      <c r="I45" s="18" t="n">
        <v>356.1369909</v>
      </c>
      <c r="J45" s="20" t="n">
        <v>6.95812201</v>
      </c>
      <c r="K45" s="18" t="n">
        <v>374.89686398</v>
      </c>
      <c r="L45" s="20" t="n">
        <v>11.5007236</v>
      </c>
      <c r="M45" s="18" t="s">
        <v>404</v>
      </c>
      <c r="N45" s="20" t="s">
        <v>404</v>
      </c>
      <c r="O45" s="18" t="s">
        <v>404</v>
      </c>
      <c r="P45" s="20" t="s">
        <v>404</v>
      </c>
      <c r="Q45" s="18" t="s">
        <v>404</v>
      </c>
      <c r="R45" s="20" t="s">
        <v>404</v>
      </c>
      <c r="S45" s="18" t="s">
        <v>404</v>
      </c>
      <c r="T45" s="20" t="s">
        <v>404</v>
      </c>
      <c r="U45" s="18" t="n">
        <v>335.02401287</v>
      </c>
      <c r="V45" s="20" t="n">
        <v>33.10805586</v>
      </c>
    </row>
    <row r="46" spans="1:22">
      <c r="A46" s="15" t="s">
        <v>443</v>
      </c>
      <c r="B46" s="17" t="n">
        <v>23141</v>
      </c>
      <c r="C46" s="18">
        <f>(4196.0/B46*100)</f>
        <v/>
      </c>
      <c r="D46" s="19" t="n">
        <v>18945</v>
      </c>
      <c r="E46" s="18" t="n">
        <v>427.46625158</v>
      </c>
      <c r="F46" s="20" t="n">
        <v>7.68108518</v>
      </c>
      <c r="G46" s="18" t="n">
        <v>410.56923541</v>
      </c>
      <c r="H46" s="20" t="n">
        <v>4.6649764</v>
      </c>
      <c r="I46" s="18" t="n">
        <v>409.50137091</v>
      </c>
      <c r="J46" s="20" t="n">
        <v>5.84759884</v>
      </c>
      <c r="K46" s="18" t="n">
        <v>382.86161752</v>
      </c>
      <c r="L46" s="20" t="n">
        <v>10.51401256</v>
      </c>
      <c r="M46" s="18" t="s">
        <v>404</v>
      </c>
      <c r="N46" s="20" t="s">
        <v>404</v>
      </c>
      <c r="O46" s="18" t="s">
        <v>404</v>
      </c>
      <c r="P46" s="20" t="s">
        <v>404</v>
      </c>
      <c r="Q46" s="18" t="s">
        <v>404</v>
      </c>
      <c r="R46" s="20" t="s">
        <v>404</v>
      </c>
      <c r="S46" s="18" t="s">
        <v>404</v>
      </c>
      <c r="T46" s="20" t="s">
        <v>404</v>
      </c>
      <c r="U46" s="18" t="n">
        <v>380.8869949</v>
      </c>
      <c r="V46" s="20" t="n">
        <v>11.93632039</v>
      </c>
    </row>
    <row r="47" spans="1:22">
      <c r="A47" s="15" t="s">
        <v>444</v>
      </c>
      <c r="B47" s="17" t="n">
        <v>5928</v>
      </c>
      <c r="C47" s="18">
        <f>(0.0/B47*100)</f>
        <v/>
      </c>
      <c r="D47" s="19" t="n">
        <v>5928</v>
      </c>
      <c r="E47" s="18" t="n">
        <v>438.72624564</v>
      </c>
      <c r="F47" s="20" t="n">
        <v>8.75097057</v>
      </c>
      <c r="G47" s="18" t="n">
        <v>423.69000199</v>
      </c>
      <c r="H47" s="20" t="n">
        <v>10.8549518</v>
      </c>
      <c r="I47" s="18" t="n">
        <v>407.17316338</v>
      </c>
      <c r="J47" s="20" t="n">
        <v>18.67949957</v>
      </c>
      <c r="K47" s="18" t="n">
        <v>467.18442296</v>
      </c>
      <c r="L47" s="20" t="n">
        <v>36.08548842</v>
      </c>
      <c r="M47" s="18" t="s">
        <v>404</v>
      </c>
      <c r="N47" s="20" t="s">
        <v>404</v>
      </c>
      <c r="O47" s="18" t="s">
        <v>404</v>
      </c>
      <c r="P47" s="20" t="s">
        <v>404</v>
      </c>
      <c r="Q47" s="18" t="s">
        <v>404</v>
      </c>
      <c r="R47" s="20" t="s">
        <v>404</v>
      </c>
      <c r="S47" s="18" t="s">
        <v>404</v>
      </c>
      <c r="T47" s="20" t="s">
        <v>404</v>
      </c>
      <c r="U47" s="18" t="n">
        <v>495.16087517</v>
      </c>
      <c r="V47" s="20" t="n">
        <v>31.38990304</v>
      </c>
    </row>
    <row r="48" spans="1:22">
      <c r="A48" s="15" t="s">
        <v>445</v>
      </c>
      <c r="B48" s="17" t="n">
        <v>9841</v>
      </c>
      <c r="C48" s="18">
        <f>(40.0/B48*100)</f>
        <v/>
      </c>
      <c r="D48" s="19" t="n">
        <v>9801</v>
      </c>
      <c r="E48" s="18" t="n">
        <v>507.58718435</v>
      </c>
      <c r="F48" s="20" t="n">
        <v>12.54683013</v>
      </c>
      <c r="G48" s="18" t="n">
        <v>492.00783738</v>
      </c>
      <c r="H48" s="20" t="n">
        <v>12.81512496</v>
      </c>
      <c r="I48" s="18" t="n">
        <v>490.00861144</v>
      </c>
      <c r="J48" s="20" t="n">
        <v>9.07581074</v>
      </c>
      <c r="K48" s="18" t="n">
        <v>501.9751358</v>
      </c>
      <c r="L48" s="20" t="n">
        <v>13.28861657</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436.58501402</v>
      </c>
      <c r="F49" s="20" t="n">
        <v>7.92793498</v>
      </c>
      <c r="G49" s="18" t="n">
        <v>423.77647516</v>
      </c>
      <c r="H49" s="20" t="n">
        <v>4.91323115</v>
      </c>
      <c r="I49" s="18" t="n">
        <v>421.88069065</v>
      </c>
      <c r="J49" s="20" t="n">
        <v>7.6759657</v>
      </c>
      <c r="K49" s="18" t="n">
        <v>393.91480464</v>
      </c>
      <c r="L49" s="20" t="n">
        <v>14.26899067</v>
      </c>
      <c r="M49" s="18" t="s">
        <v>404</v>
      </c>
      <c r="N49" s="20" t="s">
        <v>404</v>
      </c>
      <c r="O49" s="18" t="s">
        <v>404</v>
      </c>
      <c r="P49" s="20" t="s">
        <v>404</v>
      </c>
      <c r="Q49" s="18" t="s">
        <v>404</v>
      </c>
      <c r="R49" s="20" t="s">
        <v>404</v>
      </c>
      <c r="S49" s="18" t="s">
        <v>404</v>
      </c>
      <c r="T49" s="20" t="s">
        <v>404</v>
      </c>
      <c r="U49" s="18" t="n">
        <v>421.05939602</v>
      </c>
      <c r="V49" s="20" t="n">
        <v>26.88872003</v>
      </c>
    </row>
    <row r="50" spans="1:22">
      <c r="A50" s="15" t="s">
        <v>447</v>
      </c>
      <c r="B50" s="17" t="n">
        <v>11795</v>
      </c>
      <c r="C50" s="18">
        <f>(1031.0/B50*100)</f>
        <v/>
      </c>
      <c r="D50" s="19" t="n">
        <v>10764</v>
      </c>
      <c r="E50" s="18" t="n">
        <v>430.79995621</v>
      </c>
      <c r="F50" s="20" t="n">
        <v>7.44248761</v>
      </c>
      <c r="G50" s="18" t="n">
        <v>430.52439977</v>
      </c>
      <c r="H50" s="20" t="n">
        <v>5.61684334</v>
      </c>
      <c r="I50" s="18" t="n">
        <v>427.70564682</v>
      </c>
      <c r="J50" s="20" t="n">
        <v>8.35203003</v>
      </c>
      <c r="K50" s="18" t="n">
        <v>412.57533012</v>
      </c>
      <c r="L50" s="20" t="n">
        <v>6.91321346</v>
      </c>
      <c r="M50" s="18" t="s">
        <v>404</v>
      </c>
      <c r="N50" s="20" t="s">
        <v>404</v>
      </c>
      <c r="O50" s="18" t="s">
        <v>404</v>
      </c>
      <c r="P50" s="20" t="s">
        <v>404</v>
      </c>
      <c r="Q50" s="18" t="s">
        <v>404</v>
      </c>
      <c r="R50" s="20" t="s">
        <v>404</v>
      </c>
      <c r="S50" s="18" t="s">
        <v>404</v>
      </c>
      <c r="T50" s="20" t="s">
        <v>404</v>
      </c>
      <c r="U50" s="18" t="n">
        <v>407.84997167</v>
      </c>
      <c r="V50" s="20" t="n">
        <v>14.06226086</v>
      </c>
    </row>
    <row r="51" spans="1:22">
      <c r="A51" s="15" t="s">
        <v>448</v>
      </c>
      <c r="B51" s="17" t="n">
        <v>6866</v>
      </c>
      <c r="C51" s="18">
        <f>(0.0/B51*100)</f>
        <v/>
      </c>
      <c r="D51" s="19" t="n">
        <v>6866</v>
      </c>
      <c r="E51" s="18" t="n">
        <v>420.01126949</v>
      </c>
      <c r="F51" s="20" t="n">
        <v>8.632344659999999</v>
      </c>
      <c r="G51" s="18" t="n">
        <v>423.22497162</v>
      </c>
      <c r="H51" s="20" t="n">
        <v>4.37006915</v>
      </c>
      <c r="I51" s="18" t="n">
        <v>430.57287681</v>
      </c>
      <c r="J51" s="20" t="n">
        <v>6.34491761</v>
      </c>
      <c r="K51" s="18" t="n">
        <v>472.55440727</v>
      </c>
      <c r="L51" s="20" t="n">
        <v>15.9678428</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492.78105125</v>
      </c>
      <c r="F52" s="20" t="n">
        <v>12.38158264</v>
      </c>
      <c r="G52" s="18" t="n">
        <v>483.80477381</v>
      </c>
      <c r="H52" s="20" t="n">
        <v>5.62382321</v>
      </c>
      <c r="I52" s="18" t="n">
        <v>488.55792426</v>
      </c>
      <c r="J52" s="20" t="n">
        <v>7.91142563</v>
      </c>
      <c r="K52" s="18" t="n">
        <v>531.8014275199999</v>
      </c>
      <c r="L52" s="20" t="n">
        <v>36.00916834</v>
      </c>
      <c r="M52" s="18" t="s">
        <v>404</v>
      </c>
      <c r="N52" s="20" t="s">
        <v>404</v>
      </c>
      <c r="O52" s="18" t="s">
        <v>404</v>
      </c>
      <c r="P52" s="20" t="s">
        <v>404</v>
      </c>
      <c r="Q52" s="18" t="s">
        <v>404</v>
      </c>
      <c r="R52" s="20" t="s">
        <v>404</v>
      </c>
      <c r="S52" s="18" t="s">
        <v>404</v>
      </c>
      <c r="T52" s="20" t="s">
        <v>404</v>
      </c>
      <c r="U52" s="18" t="n">
        <v>457.75682872</v>
      </c>
      <c r="V52" s="20" t="n">
        <v>16.24577339</v>
      </c>
    </row>
    <row r="53" spans="1:22">
      <c r="A53" s="15" t="s">
        <v>450</v>
      </c>
      <c r="B53" s="17" t="n">
        <v>5571</v>
      </c>
      <c r="C53" s="18">
        <f>(0.0/B53*100)</f>
        <v/>
      </c>
      <c r="D53" s="19" t="n">
        <v>5571</v>
      </c>
      <c r="E53" s="18" t="n">
        <v>437.12446014</v>
      </c>
      <c r="F53" s="20" t="n">
        <v>2.93977003</v>
      </c>
      <c r="G53" s="18" t="n">
        <v>449.20753451</v>
      </c>
      <c r="H53" s="20" t="n">
        <v>2.02081998</v>
      </c>
      <c r="I53" s="18" t="n">
        <v>421.87026029</v>
      </c>
      <c r="J53" s="20" t="n">
        <v>5.41241289</v>
      </c>
      <c r="K53" s="18" t="n">
        <v>439.20147466</v>
      </c>
      <c r="L53" s="20" t="n">
        <v>11.58878655</v>
      </c>
      <c r="M53" s="18" t="s">
        <v>404</v>
      </c>
      <c r="N53" s="20" t="s">
        <v>404</v>
      </c>
      <c r="O53" s="18" t="s">
        <v>404</v>
      </c>
      <c r="P53" s="20" t="s">
        <v>404</v>
      </c>
      <c r="Q53" s="18" t="s">
        <v>404</v>
      </c>
      <c r="R53" s="20" t="s">
        <v>404</v>
      </c>
      <c r="S53" s="18" t="s">
        <v>404</v>
      </c>
      <c r="T53" s="20" t="s">
        <v>404</v>
      </c>
      <c r="U53" s="18" t="n">
        <v>437.731245</v>
      </c>
      <c r="V53" s="20" t="n">
        <v>8.849127749999999</v>
      </c>
    </row>
    <row r="54" spans="1:22">
      <c r="A54" s="15" t="s">
        <v>451</v>
      </c>
      <c r="B54" s="17" t="n">
        <v>4740</v>
      </c>
      <c r="C54" s="18">
        <f>(199.0/B54*100)</f>
        <v/>
      </c>
      <c r="D54" s="19" t="n">
        <v>4541</v>
      </c>
      <c r="E54" s="18" t="n">
        <v>361.66267157</v>
      </c>
      <c r="F54" s="20" t="n">
        <v>12.80177094</v>
      </c>
      <c r="G54" s="18" t="n">
        <v>358.97139744</v>
      </c>
      <c r="H54" s="20" t="n">
        <v>4.90776903</v>
      </c>
      <c r="I54" s="18" t="n">
        <v>354.91841788</v>
      </c>
      <c r="J54" s="20" t="n">
        <v>10.17984661</v>
      </c>
      <c r="K54" s="18" t="n">
        <v>313.37585424</v>
      </c>
      <c r="L54" s="20" t="n">
        <v>14.82243436</v>
      </c>
      <c r="M54" s="18" t="s">
        <v>404</v>
      </c>
      <c r="N54" s="20" t="s">
        <v>404</v>
      </c>
      <c r="O54" s="18" t="s">
        <v>404</v>
      </c>
      <c r="P54" s="20" t="s">
        <v>404</v>
      </c>
      <c r="Q54" s="18" t="s">
        <v>404</v>
      </c>
      <c r="R54" s="20" t="s">
        <v>404</v>
      </c>
      <c r="S54" s="18" t="s">
        <v>404</v>
      </c>
      <c r="T54" s="20" t="s">
        <v>404</v>
      </c>
      <c r="U54" s="18" t="n">
        <v>342.66893989</v>
      </c>
      <c r="V54" s="20" t="n">
        <v>9.107902080000001</v>
      </c>
    </row>
    <row r="55" spans="1:22">
      <c r="A55" s="15" t="s">
        <v>452</v>
      </c>
      <c r="B55" s="17" t="n">
        <v>5316</v>
      </c>
      <c r="C55" s="18">
        <f>(43.0/B55*100)</f>
        <v/>
      </c>
      <c r="D55" s="19" t="n">
        <v>5273</v>
      </c>
      <c r="E55" s="18" t="n">
        <v>400.98028284</v>
      </c>
      <c r="F55" s="20" t="n">
        <v>3.84030188</v>
      </c>
      <c r="G55" s="18" t="n">
        <v>404.12528366</v>
      </c>
      <c r="H55" s="20" t="n">
        <v>7.745764</v>
      </c>
      <c r="I55" s="18" t="n">
        <v>403.60315057</v>
      </c>
      <c r="J55" s="20" t="n">
        <v>19.71771466</v>
      </c>
      <c r="K55" s="18" t="n">
        <v>397.299854</v>
      </c>
      <c r="L55" s="20" t="n">
        <v>17.3381769</v>
      </c>
      <c r="M55" s="18" t="s">
        <v>404</v>
      </c>
      <c r="N55" s="20" t="s">
        <v>404</v>
      </c>
      <c r="O55" s="18" t="s">
        <v>404</v>
      </c>
      <c r="P55" s="20" t="s">
        <v>404</v>
      </c>
      <c r="Q55" s="18" t="s">
        <v>404</v>
      </c>
      <c r="R55" s="20" t="s">
        <v>404</v>
      </c>
      <c r="S55" s="18" t="n">
        <v>386.67747039</v>
      </c>
      <c r="T55" s="20" t="n">
        <v>11.20230771</v>
      </c>
      <c r="U55" s="18" t="n">
        <v>385.63565666</v>
      </c>
      <c r="V55" s="20" t="n">
        <v>22.61425312</v>
      </c>
    </row>
    <row r="56" spans="1:22">
      <c r="A56" s="15" t="s">
        <v>453</v>
      </c>
      <c r="B56" s="17" t="n">
        <v>5359</v>
      </c>
      <c r="C56" s="18">
        <f>(0.0/B56*100)</f>
        <v/>
      </c>
      <c r="D56" s="19" t="n">
        <v>5359</v>
      </c>
      <c r="E56" s="18" t="n">
        <v>543.39305357</v>
      </c>
      <c r="F56" s="20" t="n">
        <v>13.84383666</v>
      </c>
      <c r="G56" s="18" t="n">
        <v>528.3872439199999</v>
      </c>
      <c r="H56" s="20" t="n">
        <v>4.77042139</v>
      </c>
      <c r="I56" s="18" t="n">
        <v>518.27098621</v>
      </c>
      <c r="J56" s="20" t="n">
        <v>6.7051614</v>
      </c>
      <c r="K56" s="18" t="s">
        <v>404</v>
      </c>
      <c r="L56" s="20" t="s">
        <v>404</v>
      </c>
      <c r="M56" s="18" t="s">
        <v>404</v>
      </c>
      <c r="N56" s="20" t="s">
        <v>404</v>
      </c>
      <c r="O56" s="18" t="s">
        <v>404</v>
      </c>
      <c r="P56" s="20" t="s">
        <v>404</v>
      </c>
      <c r="Q56" s="18" t="s">
        <v>404</v>
      </c>
      <c r="R56" s="20" t="s">
        <v>404</v>
      </c>
      <c r="S56" s="18" t="s">
        <v>404</v>
      </c>
      <c r="T56" s="20" t="s">
        <v>404</v>
      </c>
      <c r="U56" s="18" t="n">
        <v>533.33907642</v>
      </c>
      <c r="V56" s="20" t="n">
        <v>20.32694832</v>
      </c>
    </row>
    <row r="57" spans="1:22">
      <c r="A57" s="15" t="s">
        <v>454</v>
      </c>
      <c r="B57" s="17" t="n">
        <v>6513</v>
      </c>
      <c r="C57" s="18">
        <f>(0.0/B57*100)</f>
        <v/>
      </c>
      <c r="D57" s="19" t="n">
        <v>6513</v>
      </c>
      <c r="E57" s="18" t="n">
        <v>395.42670675</v>
      </c>
      <c r="F57" s="20" t="n">
        <v>4.11323169</v>
      </c>
      <c r="G57" s="18" t="n">
        <v>401.70994656</v>
      </c>
      <c r="H57" s="20" t="n">
        <v>5.78862469</v>
      </c>
      <c r="I57" s="18" t="n">
        <v>391.51878987</v>
      </c>
      <c r="J57" s="20" t="n">
        <v>15.65878808</v>
      </c>
      <c r="K57" s="18" t="s">
        <v>404</v>
      </c>
      <c r="L57" s="20" t="s">
        <v>404</v>
      </c>
      <c r="M57" s="18" t="s">
        <v>404</v>
      </c>
      <c r="N57" s="20" t="s">
        <v>404</v>
      </c>
      <c r="O57" s="18" t="s">
        <v>404</v>
      </c>
      <c r="P57" s="20" t="s">
        <v>404</v>
      </c>
      <c r="Q57" s="18" t="s">
        <v>404</v>
      </c>
      <c r="R57" s="20" t="s">
        <v>404</v>
      </c>
      <c r="S57" s="18" t="n">
        <v>366.47956667</v>
      </c>
      <c r="T57" s="20" t="n">
        <v>9.966155410000001</v>
      </c>
      <c r="U57" s="18" t="n">
        <v>400.82975559</v>
      </c>
      <c r="V57" s="20" t="n">
        <v>25.43061565</v>
      </c>
    </row>
    <row r="58" spans="1:22">
      <c r="A58" s="15" t="s">
        <v>455</v>
      </c>
      <c r="B58" s="17" t="n">
        <v>7267</v>
      </c>
      <c r="C58" s="18">
        <f>(0.0/B58*100)</f>
        <v/>
      </c>
      <c r="D58" s="19" t="n">
        <v>7267</v>
      </c>
      <c r="E58" s="18" t="n">
        <v>417.34779539</v>
      </c>
      <c r="F58" s="20" t="n">
        <v>6.519217</v>
      </c>
      <c r="G58" s="18" t="n">
        <v>406.0065662</v>
      </c>
      <c r="H58" s="20" t="n">
        <v>5.39571417</v>
      </c>
      <c r="I58" s="18" t="n">
        <v>404.40063833</v>
      </c>
      <c r="J58" s="20" t="n">
        <v>8.925232169999999</v>
      </c>
      <c r="K58" s="18" t="n">
        <v>392.98191563</v>
      </c>
      <c r="L58" s="20" t="n">
        <v>21.94932088</v>
      </c>
      <c r="M58" s="18" t="s">
        <v>404</v>
      </c>
      <c r="N58" s="20" t="s">
        <v>404</v>
      </c>
      <c r="O58" s="18" t="s">
        <v>404</v>
      </c>
      <c r="P58" s="20" t="s">
        <v>404</v>
      </c>
      <c r="Q58" s="18" t="s">
        <v>404</v>
      </c>
      <c r="R58" s="20" t="s">
        <v>404</v>
      </c>
      <c r="S58" s="18" t="s">
        <v>404</v>
      </c>
      <c r="T58" s="20" t="s">
        <v>404</v>
      </c>
      <c r="U58" s="18" t="n">
        <v>416.28029922</v>
      </c>
      <c r="V58" s="20" t="n">
        <v>11.24367468</v>
      </c>
    </row>
    <row r="59" spans="1:22">
      <c r="A59" s="15" t="s">
        <v>456</v>
      </c>
      <c r="B59" s="17" t="n">
        <v>4826</v>
      </c>
      <c r="C59" s="18">
        <f>(0.0/B59*100)</f>
        <v/>
      </c>
      <c r="D59" s="19" t="n">
        <v>4826</v>
      </c>
      <c r="E59" s="18" t="n">
        <v>349.64208846</v>
      </c>
      <c r="F59" s="20" t="n">
        <v>2.90095909</v>
      </c>
      <c r="G59" s="18" t="n">
        <v>345.7494382</v>
      </c>
      <c r="H59" s="20" t="n">
        <v>2.68132468</v>
      </c>
      <c r="I59" s="18" t="n">
        <v>344.16365884</v>
      </c>
      <c r="J59" s="20" t="n">
        <v>4.08573909</v>
      </c>
      <c r="K59" s="18" t="n">
        <v>351.04667035</v>
      </c>
      <c r="L59" s="20" t="n">
        <v>5.88417834</v>
      </c>
      <c r="M59" s="18" t="s">
        <v>404</v>
      </c>
      <c r="N59" s="20" t="s">
        <v>404</v>
      </c>
      <c r="O59" s="18" t="s">
        <v>404</v>
      </c>
      <c r="P59" s="20" t="s">
        <v>404</v>
      </c>
      <c r="Q59" s="18" t="s">
        <v>404</v>
      </c>
      <c r="R59" s="20" t="s">
        <v>404</v>
      </c>
      <c r="S59" s="18" t="s">
        <v>404</v>
      </c>
      <c r="T59" s="20" t="s">
        <v>404</v>
      </c>
      <c r="U59" s="18" t="n">
        <v>319.00556143</v>
      </c>
      <c r="V59" s="20" t="n">
        <v>9.35372548</v>
      </c>
    </row>
    <row r="60" spans="1:22">
      <c r="A60" s="15" t="s">
        <v>457</v>
      </c>
      <c r="B60" s="17" t="n">
        <v>4546</v>
      </c>
      <c r="C60" s="18">
        <f>(0.0/B60*100)</f>
        <v/>
      </c>
      <c r="D60" s="19" t="n">
        <v>4546</v>
      </c>
      <c r="E60" s="18" t="n">
        <v>348.89859535</v>
      </c>
      <c r="F60" s="20" t="n">
        <v>8.676869180000001</v>
      </c>
      <c r="G60" s="18" t="n">
        <v>352.99318189</v>
      </c>
      <c r="H60" s="20" t="n">
        <v>8.07604227</v>
      </c>
      <c r="I60" s="18" t="n">
        <v>318.65862702</v>
      </c>
      <c r="J60" s="20" t="n">
        <v>18.57327721</v>
      </c>
      <c r="K60" s="18" t="n">
        <v>293.2166149</v>
      </c>
      <c r="L60" s="20" t="n">
        <v>22.93575628</v>
      </c>
      <c r="M60" s="18" t="s">
        <v>404</v>
      </c>
      <c r="N60" s="20" t="s">
        <v>404</v>
      </c>
      <c r="O60" s="18" t="s">
        <v>404</v>
      </c>
      <c r="P60" s="20" t="s">
        <v>404</v>
      </c>
      <c r="Q60" s="18" t="s">
        <v>404</v>
      </c>
      <c r="R60" s="20" t="s">
        <v>404</v>
      </c>
      <c r="S60" s="18" t="s">
        <v>404</v>
      </c>
      <c r="T60" s="20" t="s">
        <v>404</v>
      </c>
      <c r="U60" s="18" t="n">
        <v>343.71091861</v>
      </c>
      <c r="V60" s="20" t="n">
        <v>38.54973973</v>
      </c>
    </row>
    <row r="61" spans="1:22">
      <c r="A61" s="15" t="s">
        <v>458</v>
      </c>
      <c r="B61" s="17" t="n">
        <v>6525</v>
      </c>
      <c r="C61" s="18">
        <f>(0.0/B61*100)</f>
        <v/>
      </c>
      <c r="D61" s="19" t="n">
        <v>6525</v>
      </c>
      <c r="E61" s="18" t="n">
        <v>461.50982326</v>
      </c>
      <c r="F61" s="20" t="n">
        <v>5.97415342</v>
      </c>
      <c r="G61" s="18" t="n">
        <v>482.36049876</v>
      </c>
      <c r="H61" s="20" t="n">
        <v>3.77346992</v>
      </c>
      <c r="I61" s="18" t="n">
        <v>457.00170293</v>
      </c>
      <c r="J61" s="20" t="n">
        <v>9.258041649999999</v>
      </c>
      <c r="K61" s="18" t="n">
        <v>413.50845315</v>
      </c>
      <c r="L61" s="20" t="n">
        <v>10.6184296</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522.90014217</v>
      </c>
      <c r="F62" s="20" t="n">
        <v>3.01925451</v>
      </c>
      <c r="G62" s="18" t="n">
        <v>511.06378299</v>
      </c>
      <c r="H62" s="20" t="n">
        <v>1.76554474</v>
      </c>
      <c r="I62" s="18" t="n">
        <v>504.58215599</v>
      </c>
      <c r="J62" s="20" t="n">
        <v>1.92057486</v>
      </c>
      <c r="K62" s="18" t="n">
        <v>491.11643291</v>
      </c>
      <c r="L62" s="20" t="n">
        <v>4.9369815</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346.60942212</v>
      </c>
      <c r="F63" s="20" t="n">
        <v>1.97044636</v>
      </c>
      <c r="G63" s="18" t="n">
        <v>354.59727851</v>
      </c>
      <c r="H63" s="20" t="n">
        <v>2.88853686</v>
      </c>
      <c r="I63" s="18" t="n">
        <v>349.88485538</v>
      </c>
      <c r="J63" s="20" t="n">
        <v>5.30019094</v>
      </c>
      <c r="K63" s="18" t="s">
        <v>404</v>
      </c>
      <c r="L63" s="20" t="s">
        <v>404</v>
      </c>
      <c r="M63" s="18" t="s">
        <v>404</v>
      </c>
      <c r="N63" s="20" t="s">
        <v>404</v>
      </c>
      <c r="O63" s="18" t="s">
        <v>404</v>
      </c>
      <c r="P63" s="20" t="s">
        <v>404</v>
      </c>
      <c r="Q63" s="18" t="s">
        <v>404</v>
      </c>
      <c r="R63" s="20" t="s">
        <v>404</v>
      </c>
      <c r="S63" s="18" t="s">
        <v>404</v>
      </c>
      <c r="T63" s="20" t="s">
        <v>404</v>
      </c>
      <c r="U63" s="18" t="n">
        <v>372.40890819</v>
      </c>
      <c r="V63" s="20" t="n">
        <v>5.90321907</v>
      </c>
    </row>
    <row r="64" spans="1:22">
      <c r="A64" s="15" t="s">
        <v>461</v>
      </c>
      <c r="B64" s="17" t="n">
        <v>3634</v>
      </c>
      <c r="C64" s="18">
        <f>(27.0/B64*100)</f>
        <v/>
      </c>
      <c r="D64" s="19" t="n">
        <v>3607</v>
      </c>
      <c r="E64" s="18" t="n">
        <v>468.61757696</v>
      </c>
      <c r="F64" s="20" t="n">
        <v>3.90358173</v>
      </c>
      <c r="G64" s="18" t="n">
        <v>442.39479203</v>
      </c>
      <c r="H64" s="20" t="n">
        <v>2.57894614</v>
      </c>
      <c r="I64" s="18" t="n">
        <v>446.49088806</v>
      </c>
      <c r="J64" s="20" t="n">
        <v>2.91440502</v>
      </c>
      <c r="K64" s="18" t="n">
        <v>386.4037022</v>
      </c>
      <c r="L64" s="20" t="n">
        <v>10.06706996</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415.59873351</v>
      </c>
      <c r="F65" s="20" t="n">
        <v>5.09565466</v>
      </c>
      <c r="G65" s="18" t="n">
        <v>417.10237241</v>
      </c>
      <c r="H65" s="20" t="n">
        <v>6.28801203</v>
      </c>
      <c r="I65" s="18" t="n">
        <v>412.65634145</v>
      </c>
      <c r="J65" s="20" t="n">
        <v>12.74939631</v>
      </c>
      <c r="K65" s="18" t="n">
        <v>411.90715959</v>
      </c>
      <c r="L65" s="20" t="n">
        <v>16.15181117</v>
      </c>
      <c r="M65" s="18" t="s">
        <v>404</v>
      </c>
      <c r="N65" s="20" t="s">
        <v>404</v>
      </c>
      <c r="O65" s="18" t="s">
        <v>404</v>
      </c>
      <c r="P65" s="20" t="s">
        <v>404</v>
      </c>
      <c r="Q65" s="18" t="s">
        <v>404</v>
      </c>
      <c r="R65" s="20" t="s">
        <v>404</v>
      </c>
      <c r="S65" s="18" t="s">
        <v>404</v>
      </c>
      <c r="T65" s="20" t="s">
        <v>404</v>
      </c>
      <c r="U65" s="18" t="n">
        <v>449.83438625</v>
      </c>
      <c r="V65" s="20" t="n">
        <v>14.24547339</v>
      </c>
    </row>
    <row r="66" spans="1:22">
      <c r="A66" s="15" t="s">
        <v>463</v>
      </c>
      <c r="B66" s="17" t="n">
        <v>5665</v>
      </c>
      <c r="C66" s="18">
        <f>(0.0/B66*100)</f>
        <v/>
      </c>
      <c r="D66" s="19" t="n">
        <v>5665</v>
      </c>
      <c r="E66" s="18" t="n">
        <v>406.90888132</v>
      </c>
      <c r="F66" s="20" t="n">
        <v>2.421402</v>
      </c>
      <c r="G66" s="18" t="n">
        <v>436.95293094</v>
      </c>
      <c r="H66" s="20" t="n">
        <v>2.29707125</v>
      </c>
      <c r="I66" s="18" t="n">
        <v>432.90037914</v>
      </c>
      <c r="J66" s="20" t="n">
        <v>3.16138152</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412.30053154</v>
      </c>
      <c r="F67" s="20" t="n">
        <v>8.835355529999999</v>
      </c>
      <c r="G67" s="18" t="n">
        <v>392.4818346</v>
      </c>
      <c r="H67" s="20" t="n">
        <v>5.33639715</v>
      </c>
      <c r="I67" s="18" t="n">
        <v>394.26902229</v>
      </c>
      <c r="J67" s="20" t="n">
        <v>7.0207473</v>
      </c>
      <c r="K67" s="18" t="n">
        <v>378.37792429</v>
      </c>
      <c r="L67" s="20" t="n">
        <v>11.92539264</v>
      </c>
      <c r="M67" s="18" t="s">
        <v>404</v>
      </c>
      <c r="N67" s="20" t="s">
        <v>404</v>
      </c>
      <c r="O67" s="18" t="s">
        <v>404</v>
      </c>
      <c r="P67" s="20" t="s">
        <v>404</v>
      </c>
      <c r="Q67" s="18" t="s">
        <v>404</v>
      </c>
      <c r="R67" s="20" t="s">
        <v>404</v>
      </c>
      <c r="S67" s="18" t="s">
        <v>404</v>
      </c>
      <c r="T67" s="20" t="s">
        <v>404</v>
      </c>
      <c r="U67" s="18" t="n">
        <v>425.02491459</v>
      </c>
      <c r="V67" s="20" t="n">
        <v>32.66015493</v>
      </c>
    </row>
    <row r="68" spans="1:22">
      <c r="A68" s="15" t="s">
        <v>465</v>
      </c>
      <c r="B68" s="17" t="n">
        <v>12083</v>
      </c>
      <c r="C68" s="18">
        <f>(0.0/B68*100)</f>
        <v/>
      </c>
      <c r="D68" s="19" t="n">
        <v>12083</v>
      </c>
      <c r="E68" s="18" t="n">
        <v>394.41085365</v>
      </c>
      <c r="F68" s="20" t="n">
        <v>1.35456807</v>
      </c>
      <c r="G68" s="18" t="n">
        <v>408.49399308</v>
      </c>
      <c r="H68" s="20" t="n">
        <v>1.56987047</v>
      </c>
      <c r="I68" s="18" t="n">
        <v>439.01498223</v>
      </c>
      <c r="J68" s="20" t="n">
        <v>4.98008486</v>
      </c>
      <c r="K68" s="18" t="n">
        <v>356.89954095</v>
      </c>
      <c r="L68" s="20" t="n">
        <v>10.07319787</v>
      </c>
      <c r="M68" s="18" t="s">
        <v>404</v>
      </c>
      <c r="N68" s="20" t="s">
        <v>404</v>
      </c>
      <c r="O68" s="18" t="s">
        <v>404</v>
      </c>
      <c r="P68" s="20" t="s">
        <v>404</v>
      </c>
      <c r="Q68" s="18" t="s">
        <v>404</v>
      </c>
      <c r="R68" s="20" t="s">
        <v>404</v>
      </c>
      <c r="S68" s="18" t="s">
        <v>404</v>
      </c>
      <c r="T68" s="20" t="s">
        <v>404</v>
      </c>
      <c r="U68" s="18" t="n">
        <v>441.65242321</v>
      </c>
      <c r="V68" s="20" t="n">
        <v>8.45632603</v>
      </c>
    </row>
    <row r="69" spans="1:22">
      <c r="A69" s="15" t="s">
        <v>466</v>
      </c>
      <c r="B69" s="17" t="n">
        <v>4876</v>
      </c>
      <c r="C69" s="18">
        <f>(0.0/B69*100)</f>
        <v/>
      </c>
      <c r="D69" s="19" t="n">
        <v>4876</v>
      </c>
      <c r="E69" s="18" t="n">
        <v>437.96882697</v>
      </c>
      <c r="F69" s="20" t="n">
        <v>5.34943838</v>
      </c>
      <c r="G69" s="18" t="n">
        <v>422.76278411</v>
      </c>
      <c r="H69" s="20" t="n">
        <v>7.29628041</v>
      </c>
      <c r="I69" s="18" t="n">
        <v>457.91194208</v>
      </c>
      <c r="J69" s="20" t="n">
        <v>23.00878189</v>
      </c>
      <c r="K69" s="18" t="n">
        <v>435.2064</v>
      </c>
      <c r="L69" s="20" t="n">
        <v>11.05977525</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492.98207016</v>
      </c>
      <c r="F70" s="20" t="n">
        <v>5.69738813</v>
      </c>
      <c r="G70" s="18" t="n">
        <v>498.86799322</v>
      </c>
      <c r="H70" s="20" t="n">
        <v>6.14575246</v>
      </c>
      <c r="I70" s="18" t="n">
        <v>488.52214294</v>
      </c>
      <c r="J70" s="20" t="n">
        <v>6.18233489</v>
      </c>
      <c r="K70" s="18" t="n">
        <v>504.25945814</v>
      </c>
      <c r="L70" s="20" t="n">
        <v>8.786786449999999</v>
      </c>
      <c r="M70" s="18" t="s">
        <v>404</v>
      </c>
      <c r="N70" s="20" t="s">
        <v>404</v>
      </c>
      <c r="O70" s="18" t="s">
        <v>404</v>
      </c>
      <c r="P70" s="20" t="s">
        <v>404</v>
      </c>
      <c r="Q70" s="18" t="s">
        <v>404</v>
      </c>
      <c r="R70" s="20" t="s">
        <v>404</v>
      </c>
      <c r="S70" s="18" t="s">
        <v>404</v>
      </c>
      <c r="T70" s="20" t="s">
        <v>404</v>
      </c>
      <c r="U70" s="18" t="n">
        <v>490.27563264</v>
      </c>
      <c r="V70" s="20" t="n">
        <v>18.79213211</v>
      </c>
    </row>
    <row r="71" spans="1:22">
      <c r="A71" s="15" t="s">
        <v>468</v>
      </c>
      <c r="B71" s="17" t="n">
        <v>6115</v>
      </c>
      <c r="C71" s="18">
        <f>(0.0/B71*100)</f>
        <v/>
      </c>
      <c r="D71" s="19" t="n">
        <v>6115</v>
      </c>
      <c r="E71" s="18" t="n">
        <v>546.27573832</v>
      </c>
      <c r="F71" s="20" t="n">
        <v>3.11101191</v>
      </c>
      <c r="G71" s="18" t="n">
        <v>540.12839336</v>
      </c>
      <c r="H71" s="20" t="n">
        <v>2.193963</v>
      </c>
      <c r="I71" s="18" t="n">
        <v>519.10733654</v>
      </c>
      <c r="J71" s="20" t="n">
        <v>2.29924218</v>
      </c>
      <c r="K71" s="18" t="n">
        <v>444.8394306</v>
      </c>
      <c r="L71" s="20" t="n">
        <v>14.29885223</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500.10101354</v>
      </c>
      <c r="F72" s="20" t="n">
        <v>7.61210046</v>
      </c>
      <c r="G72" s="18" t="n">
        <v>499.41410391</v>
      </c>
      <c r="H72" s="20" t="n">
        <v>4.71171689</v>
      </c>
      <c r="I72" s="18" t="n">
        <v>493.44037801</v>
      </c>
      <c r="J72" s="20" t="n">
        <v>7.11850843</v>
      </c>
      <c r="K72" s="18" t="n">
        <v>497.84673296</v>
      </c>
      <c r="L72" s="20" t="n">
        <v>14.68290352</v>
      </c>
      <c r="M72" s="18" t="s">
        <v>404</v>
      </c>
      <c r="N72" s="20" t="s">
        <v>404</v>
      </c>
      <c r="O72" s="18" t="s">
        <v>404</v>
      </c>
      <c r="P72" s="20" t="s">
        <v>404</v>
      </c>
      <c r="Q72" s="18" t="s">
        <v>404</v>
      </c>
      <c r="R72" s="20" t="s">
        <v>404</v>
      </c>
      <c r="S72" s="18" t="s">
        <v>404</v>
      </c>
      <c r="T72" s="20" t="s">
        <v>404</v>
      </c>
      <c r="U72" s="18" t="n">
        <v>446.20417086</v>
      </c>
      <c r="V72" s="20" t="n">
        <v>12.49094158</v>
      </c>
    </row>
    <row r="73" spans="1:22">
      <c r="A73" s="15" t="s">
        <v>470</v>
      </c>
      <c r="B73" s="17" t="n">
        <v>8249</v>
      </c>
      <c r="C73" s="18">
        <f>(0.0/B73*100)</f>
        <v/>
      </c>
      <c r="D73" s="19" t="n">
        <v>8249</v>
      </c>
      <c r="E73" s="18" t="n">
        <v>411.12516618</v>
      </c>
      <c r="F73" s="20" t="n">
        <v>4.67573102</v>
      </c>
      <c r="G73" s="18" t="n">
        <v>412.82738687</v>
      </c>
      <c r="H73" s="20" t="n">
        <v>6.22956793</v>
      </c>
      <c r="I73" s="18" t="n">
        <v>390.41969926</v>
      </c>
      <c r="J73" s="20" t="n">
        <v>8.78062783</v>
      </c>
      <c r="K73" s="18" t="n">
        <v>402.04870191</v>
      </c>
      <c r="L73" s="20" t="n">
        <v>27.3260795</v>
      </c>
      <c r="M73" s="18" t="s">
        <v>404</v>
      </c>
      <c r="N73" s="20" t="s">
        <v>404</v>
      </c>
      <c r="O73" s="18" t="s">
        <v>404</v>
      </c>
      <c r="P73" s="20" t="s">
        <v>404</v>
      </c>
      <c r="Q73" s="18" t="s">
        <v>404</v>
      </c>
      <c r="R73" s="20" t="s">
        <v>404</v>
      </c>
      <c r="S73" s="18" t="s">
        <v>404</v>
      </c>
      <c r="T73" s="20" t="s">
        <v>404</v>
      </c>
      <c r="U73" s="18" t="n">
        <v>420.56027382</v>
      </c>
      <c r="V73" s="20" t="n">
        <v>17.52545433</v>
      </c>
    </row>
    <row r="74" spans="1:22">
      <c r="A74" s="15" t="s">
        <v>471</v>
      </c>
      <c r="B74" s="17" t="n">
        <v>4692</v>
      </c>
      <c r="C74" s="18">
        <f>(484.0/B74*100)</f>
        <v/>
      </c>
      <c r="D74" s="19" t="n">
        <v>4208</v>
      </c>
      <c r="E74" s="18" t="n">
        <v>393.72097645</v>
      </c>
      <c r="F74" s="20" t="n">
        <v>7.81517417</v>
      </c>
      <c r="G74" s="18" t="n">
        <v>442.92324652</v>
      </c>
      <c r="H74" s="20" t="n">
        <v>2.15283873</v>
      </c>
      <c r="I74" s="18" t="n">
        <v>417.3406108</v>
      </c>
      <c r="J74" s="20" t="n">
        <v>2.28073645</v>
      </c>
      <c r="K74" s="18" t="n">
        <v>379.7498648</v>
      </c>
      <c r="L74" s="20" t="n">
        <v>5.41755309</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359.41871153</v>
      </c>
      <c r="F75" s="20" t="n">
        <v>10.75856846</v>
      </c>
      <c r="G75" s="18" t="n">
        <v>360.6494335</v>
      </c>
      <c r="H75" s="20" t="n">
        <v>5.18640118</v>
      </c>
      <c r="I75" s="18" t="n">
        <v>372.46572865</v>
      </c>
      <c r="J75" s="20" t="n">
        <v>11.27443099</v>
      </c>
      <c r="K75" s="18" t="n">
        <v>349.10801093</v>
      </c>
      <c r="L75" s="20" t="n">
        <v>36.10686826</v>
      </c>
      <c r="M75" s="18" t="s">
        <v>404</v>
      </c>
      <c r="N75" s="20" t="s">
        <v>404</v>
      </c>
      <c r="O75" s="18" t="s">
        <v>404</v>
      </c>
      <c r="P75" s="20" t="s">
        <v>404</v>
      </c>
      <c r="Q75" s="18" t="s">
        <v>404</v>
      </c>
      <c r="R75" s="20" t="s">
        <v>404</v>
      </c>
      <c r="S75" s="18" t="s">
        <v>404</v>
      </c>
      <c r="T75" s="20" t="s">
        <v>404</v>
      </c>
      <c r="U75" s="18" t="n">
        <v>354.99977888</v>
      </c>
      <c r="V75" s="20" t="n">
        <v>14.36683147</v>
      </c>
    </row>
    <row r="76" spans="1:22">
      <c r="A76" s="15" t="s">
        <v>473</v>
      </c>
      <c r="B76" s="17" t="n">
        <v>14167</v>
      </c>
      <c r="C76" s="18">
        <f>(1400.0/B76*100)</f>
        <v/>
      </c>
      <c r="D76" s="19" t="n">
        <v>12767</v>
      </c>
      <c r="E76" s="18" t="n">
        <v>441.71175051</v>
      </c>
      <c r="F76" s="20" t="n">
        <v>5.07425446</v>
      </c>
      <c r="G76" s="18" t="n">
        <v>436.14928413</v>
      </c>
      <c r="H76" s="20" t="n">
        <v>5.19896754</v>
      </c>
      <c r="I76" s="18" t="n">
        <v>423.47762087</v>
      </c>
      <c r="J76" s="20" t="n">
        <v>6.9675065</v>
      </c>
      <c r="K76" s="18" t="n">
        <v>391.72738785</v>
      </c>
      <c r="L76" s="20" t="n">
        <v>41.85621402</v>
      </c>
      <c r="M76" s="18" t="s">
        <v>404</v>
      </c>
      <c r="N76" s="20" t="s">
        <v>404</v>
      </c>
      <c r="O76" s="18" t="s">
        <v>404</v>
      </c>
      <c r="P76" s="20" t="s">
        <v>404</v>
      </c>
      <c r="Q76" s="18" t="s">
        <v>404</v>
      </c>
      <c r="R76" s="20" t="s">
        <v>404</v>
      </c>
      <c r="S76" s="18" t="s">
        <v>404</v>
      </c>
      <c r="T76" s="20" t="s">
        <v>404</v>
      </c>
      <c r="U76" s="18" t="n">
        <v>440.54494393</v>
      </c>
      <c r="V76" s="20" t="n">
        <v>10.80171981</v>
      </c>
    </row>
    <row r="77" spans="1:22">
      <c r="A77" s="15" t="s">
        <v>474</v>
      </c>
      <c r="B77" s="17" t="n">
        <v>6062</v>
      </c>
      <c r="C77" s="18">
        <f>(0.0/B77*100)</f>
        <v/>
      </c>
      <c r="D77" s="19" t="n">
        <v>6062</v>
      </c>
      <c r="E77" s="18" t="n">
        <v>445.52057238</v>
      </c>
      <c r="F77" s="20" t="n">
        <v>6.60245704</v>
      </c>
      <c r="G77" s="18" t="n">
        <v>438.67662788</v>
      </c>
      <c r="H77" s="20" t="n">
        <v>5.95924221</v>
      </c>
      <c r="I77" s="18" t="n">
        <v>429.62286936</v>
      </c>
      <c r="J77" s="20" t="n">
        <v>7.44006184</v>
      </c>
      <c r="K77" s="18" t="n">
        <v>397.67876066</v>
      </c>
      <c r="L77" s="20" t="n">
        <v>10.68986322</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473.42129504</v>
      </c>
      <c r="F78" s="20" t="n">
        <v>7.57720599</v>
      </c>
      <c r="G78" s="18" t="n">
        <v>493.90680523</v>
      </c>
      <c r="H78" s="20" t="n">
        <v>5.06941564</v>
      </c>
      <c r="I78" s="18" t="n">
        <v>491.66268888</v>
      </c>
      <c r="J78" s="20" t="n">
        <v>12.10780829</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455.61430289</v>
      </c>
      <c r="F79" s="20" t="n">
        <v>11.94429147</v>
      </c>
      <c r="G79" s="18" t="n">
        <v>479.42310757</v>
      </c>
      <c r="H79" s="20" t="n">
        <v>10.13172247</v>
      </c>
      <c r="I79" s="18" t="n">
        <v>477.98040346</v>
      </c>
      <c r="J79" s="20" t="n">
        <v>17.30433193</v>
      </c>
      <c r="K79" s="18" t="n">
        <v>488.86788072</v>
      </c>
      <c r="L79" s="20" t="n">
        <v>10.0128862</v>
      </c>
      <c r="M79" s="18" t="s">
        <v>404</v>
      </c>
      <c r="N79" s="20" t="s">
        <v>404</v>
      </c>
      <c r="O79" s="18" t="s">
        <v>404</v>
      </c>
      <c r="P79" s="20" t="s">
        <v>404</v>
      </c>
      <c r="Q79" s="18" t="s">
        <v>404</v>
      </c>
      <c r="R79" s="20" t="s">
        <v>404</v>
      </c>
      <c r="S79" s="18" t="s">
        <v>404</v>
      </c>
      <c r="T79" s="20" t="s">
        <v>404</v>
      </c>
      <c r="U79" s="18" t="n">
        <v>473.143776</v>
      </c>
      <c r="V79" s="20" t="n">
        <v>30.25992826</v>
      </c>
    </row>
    <row r="80" spans="1:22">
      <c r="A80" s="15" t="s">
        <v>477</v>
      </c>
      <c r="B80" s="17" t="n">
        <v>7841</v>
      </c>
      <c r="C80" s="18">
        <f>(0.0/B80*100)</f>
        <v/>
      </c>
      <c r="D80" s="19" t="n">
        <v>7841</v>
      </c>
      <c r="E80" s="18" t="n">
        <v>426.36433904</v>
      </c>
      <c r="F80" s="20" t="n">
        <v>8.257382679999999</v>
      </c>
      <c r="G80" s="18" t="n">
        <v>428.2183798</v>
      </c>
      <c r="H80" s="20" t="n">
        <v>6.65798894</v>
      </c>
      <c r="I80" s="18" t="n">
        <v>425.81774106</v>
      </c>
      <c r="J80" s="20" t="n">
        <v>8.71825378</v>
      </c>
      <c r="K80" s="18" t="n">
        <v>427.99325866</v>
      </c>
      <c r="L80" s="20" t="n">
        <v>8.27367615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438.66117485</v>
      </c>
      <c r="F81" s="20" t="n">
        <v>5.37398995</v>
      </c>
      <c r="G81" s="18" t="n">
        <v>427.27039939</v>
      </c>
      <c r="H81" s="20" t="n">
        <v>5.07926656</v>
      </c>
      <c r="I81" s="18" t="n">
        <v>421.05143363</v>
      </c>
      <c r="J81" s="20" t="n">
        <v>13.23874496</v>
      </c>
      <c r="K81" s="18" t="n">
        <v>405.90085899</v>
      </c>
      <c r="L81" s="20" t="n">
        <v>12.64650459</v>
      </c>
      <c r="M81" s="18" t="s">
        <v>404</v>
      </c>
      <c r="N81" s="20" t="s">
        <v>404</v>
      </c>
      <c r="O81" s="18" t="s">
        <v>404</v>
      </c>
      <c r="P81" s="20" t="s">
        <v>404</v>
      </c>
      <c r="Q81" s="18" t="s">
        <v>404</v>
      </c>
      <c r="R81" s="20" t="s">
        <v>404</v>
      </c>
      <c r="S81" s="18" t="s">
        <v>404</v>
      </c>
      <c r="T81" s="20" t="s">
        <v>404</v>
      </c>
      <c r="U81" s="18" t="n">
        <v>505.56182668</v>
      </c>
      <c r="V81" s="20" t="n">
        <v>5.92077021</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521.73740646</v>
      </c>
      <c r="F7" s="20" t="n">
        <v>4.08686833</v>
      </c>
      <c r="G7" s="18" t="n">
        <v>504.16648629</v>
      </c>
      <c r="H7" s="20" t="n">
        <v>2.79456141</v>
      </c>
      <c r="I7" s="18" t="n">
        <v>481.60094157</v>
      </c>
      <c r="J7" s="20" t="n">
        <v>5.26801507</v>
      </c>
      <c r="K7" s="18" t="n">
        <v>457.22286034</v>
      </c>
      <c r="L7" s="20" t="n">
        <v>28.36489669</v>
      </c>
      <c r="M7" s="18" t="s">
        <v>404</v>
      </c>
      <c r="N7" s="20" t="s">
        <v>404</v>
      </c>
      <c r="O7" s="18" t="s">
        <v>404</v>
      </c>
      <c r="P7" s="20" t="s">
        <v>404</v>
      </c>
      <c r="Q7" s="18" t="s">
        <v>404</v>
      </c>
      <c r="R7" s="20" t="s">
        <v>404</v>
      </c>
      <c r="S7" s="18" t="s">
        <v>404</v>
      </c>
      <c r="T7" s="20" t="s">
        <v>404</v>
      </c>
      <c r="U7" s="18" t="n">
        <v>490.81067853</v>
      </c>
      <c r="V7" s="20" t="n">
        <v>9.85714647</v>
      </c>
    </row>
    <row r="8" spans="1:22">
      <c r="A8" s="15" t="s">
        <v>405</v>
      </c>
      <c r="B8" s="17" t="n">
        <v>7007</v>
      </c>
      <c r="C8" s="18">
        <f>(0.0/B8*100)</f>
        <v/>
      </c>
      <c r="D8" s="19" t="n">
        <v>7007</v>
      </c>
      <c r="E8" s="18" t="n">
        <v>462.48879251</v>
      </c>
      <c r="F8" s="20" t="n">
        <v>8.784286939999999</v>
      </c>
      <c r="G8" s="18" t="n">
        <v>502.50139501</v>
      </c>
      <c r="H8" s="20" t="n">
        <v>5.29215506</v>
      </c>
      <c r="I8" s="18" t="n">
        <v>474.22600765</v>
      </c>
      <c r="J8" s="20" t="n">
        <v>13.43412591</v>
      </c>
      <c r="K8" s="18" t="n">
        <v>480.98338403</v>
      </c>
      <c r="L8" s="20" t="n">
        <v>36.67397828</v>
      </c>
      <c r="M8" s="18" t="s">
        <v>404</v>
      </c>
      <c r="N8" s="20" t="s">
        <v>404</v>
      </c>
      <c r="O8" s="18" t="s">
        <v>404</v>
      </c>
      <c r="P8" s="20" t="s">
        <v>404</v>
      </c>
      <c r="Q8" s="18" t="s">
        <v>404</v>
      </c>
      <c r="R8" s="20" t="s">
        <v>404</v>
      </c>
      <c r="S8" s="18" t="s">
        <v>404</v>
      </c>
      <c r="T8" s="20" t="s">
        <v>404</v>
      </c>
      <c r="U8" s="18" t="n">
        <v>479.36561513</v>
      </c>
      <c r="V8" s="20" t="n">
        <v>18.55621627</v>
      </c>
    </row>
    <row r="9" spans="1:22">
      <c r="A9" s="15" t="s">
        <v>406</v>
      </c>
      <c r="B9" s="17" t="n">
        <v>9651</v>
      </c>
      <c r="C9" s="18">
        <f>(200.0/B9*100)</f>
        <v/>
      </c>
      <c r="D9" s="19" t="n">
        <v>9451</v>
      </c>
      <c r="E9" s="18" t="n">
        <v>538.70059153</v>
      </c>
      <c r="F9" s="20" t="n">
        <v>12.15563852</v>
      </c>
      <c r="G9" s="18" t="n">
        <v>499.95214899</v>
      </c>
      <c r="H9" s="20" t="n">
        <v>4.9969839</v>
      </c>
      <c r="I9" s="18" t="n">
        <v>496.3036345</v>
      </c>
      <c r="J9" s="20" t="n">
        <v>7.42209097</v>
      </c>
      <c r="K9" s="18" t="n">
        <v>437.43012154</v>
      </c>
      <c r="L9" s="20" t="n">
        <v>18.46917261</v>
      </c>
      <c r="M9" s="18" t="s">
        <v>404</v>
      </c>
      <c r="N9" s="20" t="s">
        <v>404</v>
      </c>
      <c r="O9" s="18" t="s">
        <v>404</v>
      </c>
      <c r="P9" s="20" t="s">
        <v>404</v>
      </c>
      <c r="Q9" s="18" t="s">
        <v>404</v>
      </c>
      <c r="R9" s="20" t="s">
        <v>404</v>
      </c>
      <c r="S9" s="18" t="s">
        <v>404</v>
      </c>
      <c r="T9" s="20" t="s">
        <v>404</v>
      </c>
      <c r="U9" s="18" t="n">
        <v>477.57962428</v>
      </c>
      <c r="V9" s="20" t="n">
        <v>15.04905741</v>
      </c>
    </row>
    <row r="10" spans="1:22">
      <c r="A10" s="15" t="s">
        <v>407</v>
      </c>
      <c r="B10" s="17" t="n">
        <v>20058</v>
      </c>
      <c r="C10" s="18">
        <f>(3134.0/B10*100)</f>
        <v/>
      </c>
      <c r="D10" s="19" t="n">
        <v>16924</v>
      </c>
      <c r="E10" s="18" t="n">
        <v>532.5823642300001</v>
      </c>
      <c r="F10" s="20" t="n">
        <v>4.30883083</v>
      </c>
      <c r="G10" s="18" t="n">
        <v>526.8665731999999</v>
      </c>
      <c r="H10" s="20" t="n">
        <v>3.08817759</v>
      </c>
      <c r="I10" s="18" t="n">
        <v>518.0943693299999</v>
      </c>
      <c r="J10" s="20" t="n">
        <v>6.33145562</v>
      </c>
      <c r="K10" s="18" t="n">
        <v>506.26168151</v>
      </c>
      <c r="L10" s="20" t="n">
        <v>15.43535073</v>
      </c>
      <c r="M10" s="18" t="s">
        <v>404</v>
      </c>
      <c r="N10" s="20" t="s">
        <v>404</v>
      </c>
      <c r="O10" s="18" t="s">
        <v>404</v>
      </c>
      <c r="P10" s="20" t="s">
        <v>404</v>
      </c>
      <c r="Q10" s="18" t="s">
        <v>404</v>
      </c>
      <c r="R10" s="20" t="s">
        <v>404</v>
      </c>
      <c r="S10" s="18" t="s">
        <v>404</v>
      </c>
      <c r="T10" s="20" t="s">
        <v>404</v>
      </c>
      <c r="U10" s="18" t="n">
        <v>535.2115289</v>
      </c>
      <c r="V10" s="20" t="n">
        <v>10.6293789</v>
      </c>
    </row>
    <row r="11" spans="1:22">
      <c r="A11" s="15" t="s">
        <v>408</v>
      </c>
      <c r="B11" s="17" t="n">
        <v>7053</v>
      </c>
      <c r="C11" s="18">
        <f>(212.0/B11*100)</f>
        <v/>
      </c>
      <c r="D11" s="19" t="n">
        <v>6841</v>
      </c>
      <c r="E11" s="18" t="n">
        <v>464.90870203</v>
      </c>
      <c r="F11" s="20" t="n">
        <v>15.19265387</v>
      </c>
      <c r="G11" s="18" t="n">
        <v>468.82076491</v>
      </c>
      <c r="H11" s="20" t="n">
        <v>4.49923317</v>
      </c>
      <c r="I11" s="18" t="n">
        <v>451.07193232</v>
      </c>
      <c r="J11" s="20" t="n">
        <v>7.34716226</v>
      </c>
      <c r="K11" s="18" t="n">
        <v>429.86387909</v>
      </c>
      <c r="L11" s="20" t="n">
        <v>9.94120556</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486.6420268</v>
      </c>
      <c r="F12" s="20" t="n">
        <v>6.79991401</v>
      </c>
      <c r="G12" s="18" t="n">
        <v>489.07866358</v>
      </c>
      <c r="H12" s="20" t="n">
        <v>3.65493995</v>
      </c>
      <c r="I12" s="18" t="n">
        <v>482.8014553</v>
      </c>
      <c r="J12" s="20" t="n">
        <v>10.55283404</v>
      </c>
      <c r="K12" s="18" t="n">
        <v>475.94729469</v>
      </c>
      <c r="L12" s="20" t="n">
        <v>12.27787369</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501.76527976</v>
      </c>
      <c r="F13" s="20" t="n">
        <v>7.40874549</v>
      </c>
      <c r="G13" s="18" t="n">
        <v>499.21302653</v>
      </c>
      <c r="H13" s="20" t="n">
        <v>4.24242945</v>
      </c>
      <c r="I13" s="18" t="n">
        <v>501.12292761</v>
      </c>
      <c r="J13" s="20" t="n">
        <v>4.99468339</v>
      </c>
      <c r="K13" s="18" t="n">
        <v>475.69514061</v>
      </c>
      <c r="L13" s="20" t="n">
        <v>20.47858626</v>
      </c>
      <c r="M13" s="18" t="s">
        <v>404</v>
      </c>
      <c r="N13" s="20" t="s">
        <v>404</v>
      </c>
      <c r="O13" s="18" t="s">
        <v>404</v>
      </c>
      <c r="P13" s="20" t="s">
        <v>404</v>
      </c>
      <c r="Q13" s="18" t="s">
        <v>404</v>
      </c>
      <c r="R13" s="20" t="s">
        <v>404</v>
      </c>
      <c r="S13" s="18" t="s">
        <v>404</v>
      </c>
      <c r="T13" s="20" t="s">
        <v>404</v>
      </c>
      <c r="U13" s="18" t="n">
        <v>500.94521359</v>
      </c>
      <c r="V13" s="20" t="n">
        <v>7.14111882</v>
      </c>
    </row>
    <row r="14" spans="1:22">
      <c r="A14" s="15" t="s">
        <v>411</v>
      </c>
      <c r="B14" s="17" t="n">
        <v>5587</v>
      </c>
      <c r="C14" s="18">
        <f>(0.0/B14*100)</f>
        <v/>
      </c>
      <c r="D14" s="19" t="n">
        <v>5587</v>
      </c>
      <c r="E14" s="18" t="n">
        <v>516.02692639</v>
      </c>
      <c r="F14" s="20" t="n">
        <v>2.96658104</v>
      </c>
      <c r="G14" s="18" t="n">
        <v>524.73001895</v>
      </c>
      <c r="H14" s="20" t="n">
        <v>3.38234172</v>
      </c>
      <c r="I14" s="18" t="n">
        <v>517.40897382</v>
      </c>
      <c r="J14" s="20" t="n">
        <v>8.69326309</v>
      </c>
      <c r="K14" s="18" t="n">
        <v>519.04027419</v>
      </c>
      <c r="L14" s="20" t="n">
        <v>17.40081399</v>
      </c>
      <c r="M14" s="18" t="s">
        <v>404</v>
      </c>
      <c r="N14" s="20" t="s">
        <v>404</v>
      </c>
      <c r="O14" s="18" t="s">
        <v>404</v>
      </c>
      <c r="P14" s="20" t="s">
        <v>404</v>
      </c>
      <c r="Q14" s="18" t="s">
        <v>404</v>
      </c>
      <c r="R14" s="20" t="s">
        <v>404</v>
      </c>
      <c r="S14" s="18" t="s">
        <v>404</v>
      </c>
      <c r="T14" s="20" t="s">
        <v>404</v>
      </c>
      <c r="U14" s="18" t="n">
        <v>525.82169117</v>
      </c>
      <c r="V14" s="20" t="n">
        <v>9.97919907</v>
      </c>
    </row>
    <row r="15" spans="1:22">
      <c r="A15" s="15" t="s">
        <v>412</v>
      </c>
      <c r="B15" s="17" t="n">
        <v>5882</v>
      </c>
      <c r="C15" s="18">
        <f>(0.0/B15*100)</f>
        <v/>
      </c>
      <c r="D15" s="19" t="n">
        <v>5882</v>
      </c>
      <c r="E15" s="18" t="n">
        <v>525.67888006</v>
      </c>
      <c r="F15" s="20" t="n">
        <v>4.53333841</v>
      </c>
      <c r="G15" s="18" t="n">
        <v>528.49482653</v>
      </c>
      <c r="H15" s="20" t="n">
        <v>3.48139598</v>
      </c>
      <c r="I15" s="18" t="n">
        <v>520.32630851</v>
      </c>
      <c r="J15" s="20" t="n">
        <v>4.40188406</v>
      </c>
      <c r="K15" s="18" t="s">
        <v>404</v>
      </c>
      <c r="L15" s="20" t="s">
        <v>404</v>
      </c>
      <c r="M15" s="18" t="s">
        <v>404</v>
      </c>
      <c r="N15" s="20" t="s">
        <v>404</v>
      </c>
      <c r="O15" s="18" t="s">
        <v>404</v>
      </c>
      <c r="P15" s="20" t="s">
        <v>404</v>
      </c>
      <c r="Q15" s="18" t="s">
        <v>404</v>
      </c>
      <c r="R15" s="20" t="s">
        <v>404</v>
      </c>
      <c r="S15" s="18" t="s">
        <v>404</v>
      </c>
      <c r="T15" s="20" t="s">
        <v>404</v>
      </c>
      <c r="U15" s="18" t="n">
        <v>525.38681071</v>
      </c>
      <c r="V15" s="20" t="n">
        <v>29.00123987</v>
      </c>
    </row>
    <row r="16" spans="1:22">
      <c r="A16" s="15" t="s">
        <v>413</v>
      </c>
      <c r="B16" s="17" t="n">
        <v>6108</v>
      </c>
      <c r="C16" s="18">
        <f>(495.0/B16*100)</f>
        <v/>
      </c>
      <c r="D16" s="19" t="n">
        <v>5613</v>
      </c>
      <c r="E16" s="18" t="n">
        <v>483.22861356</v>
      </c>
      <c r="F16" s="20" t="n">
        <v>11.47707558</v>
      </c>
      <c r="G16" s="18" t="n">
        <v>514.49441975</v>
      </c>
      <c r="H16" s="20" t="n">
        <v>5.39088786</v>
      </c>
      <c r="I16" s="18" t="n">
        <v>485.46350218</v>
      </c>
      <c r="J16" s="20" t="n">
        <v>11.80532959</v>
      </c>
      <c r="K16" s="18" t="n">
        <v>423.36550333</v>
      </c>
      <c r="L16" s="20" t="n">
        <v>8.129566390000001</v>
      </c>
      <c r="M16" s="18" t="s">
        <v>404</v>
      </c>
      <c r="N16" s="20" t="s">
        <v>404</v>
      </c>
      <c r="O16" s="18" t="s">
        <v>404</v>
      </c>
      <c r="P16" s="20" t="s">
        <v>404</v>
      </c>
      <c r="Q16" s="18" t="s">
        <v>404</v>
      </c>
      <c r="R16" s="20" t="s">
        <v>404</v>
      </c>
      <c r="S16" s="18" t="s">
        <v>404</v>
      </c>
      <c r="T16" s="20" t="s">
        <v>404</v>
      </c>
      <c r="U16" s="18" t="n">
        <v>503.91399003</v>
      </c>
      <c r="V16" s="20" t="n">
        <v>53.86110086</v>
      </c>
    </row>
    <row r="17" spans="1:22">
      <c r="A17" s="15" t="s">
        <v>414</v>
      </c>
      <c r="B17" s="17" t="n">
        <v>6504</v>
      </c>
      <c r="C17" s="18">
        <f>(1325.0/B17*100)</f>
        <v/>
      </c>
      <c r="D17" s="19" t="n">
        <v>5179</v>
      </c>
      <c r="E17" s="18" t="n">
        <v>492.70291984</v>
      </c>
      <c r="F17" s="20" t="n">
        <v>14.70248037</v>
      </c>
      <c r="G17" s="18" t="n">
        <v>512.97582833</v>
      </c>
      <c r="H17" s="20" t="n">
        <v>6.54306541</v>
      </c>
      <c r="I17" s="18" t="n">
        <v>509.9446203</v>
      </c>
      <c r="J17" s="20" t="n">
        <v>8.214184489999999</v>
      </c>
      <c r="K17" s="18" t="n">
        <v>481.94439062</v>
      </c>
      <c r="L17" s="20" t="n">
        <v>24.08900511</v>
      </c>
      <c r="M17" s="18" t="s">
        <v>404</v>
      </c>
      <c r="N17" s="20" t="s">
        <v>404</v>
      </c>
      <c r="O17" s="18" t="s">
        <v>404</v>
      </c>
      <c r="P17" s="20" t="s">
        <v>404</v>
      </c>
      <c r="Q17" s="18" t="s">
        <v>404</v>
      </c>
      <c r="R17" s="20" t="s">
        <v>404</v>
      </c>
      <c r="S17" s="18" t="s">
        <v>404</v>
      </c>
      <c r="T17" s="20" t="s">
        <v>404</v>
      </c>
      <c r="U17" s="18" t="n">
        <v>539.05278494</v>
      </c>
      <c r="V17" s="20" t="n">
        <v>16.65920616</v>
      </c>
    </row>
    <row r="18" spans="1:22">
      <c r="A18" s="15" t="s">
        <v>415</v>
      </c>
      <c r="B18" s="17" t="n">
        <v>5532</v>
      </c>
      <c r="C18" s="18">
        <f>(0.0/B18*100)</f>
        <v/>
      </c>
      <c r="D18" s="19" t="n">
        <v>5532</v>
      </c>
      <c r="E18" s="18" t="n">
        <v>464.65076373</v>
      </c>
      <c r="F18" s="20" t="n">
        <v>7.2328632</v>
      </c>
      <c r="G18" s="18" t="n">
        <v>469.18841382</v>
      </c>
      <c r="H18" s="20" t="n">
        <v>6.63043881</v>
      </c>
      <c r="I18" s="18" t="n">
        <v>458.76424871</v>
      </c>
      <c r="J18" s="20" t="n">
        <v>28.59607053</v>
      </c>
      <c r="K18" s="18" t="n">
        <v>503.3295363</v>
      </c>
      <c r="L18" s="20" t="n">
        <v>11.17977733</v>
      </c>
      <c r="M18" s="18" t="s">
        <v>404</v>
      </c>
      <c r="N18" s="20" t="s">
        <v>404</v>
      </c>
      <c r="O18" s="18" t="s">
        <v>404</v>
      </c>
      <c r="P18" s="20" t="s">
        <v>404</v>
      </c>
      <c r="Q18" s="18" t="s">
        <v>404</v>
      </c>
      <c r="R18" s="20" t="s">
        <v>404</v>
      </c>
      <c r="S18" s="18" t="s">
        <v>404</v>
      </c>
      <c r="T18" s="20" t="s">
        <v>404</v>
      </c>
      <c r="U18" s="18" t="s">
        <v>404</v>
      </c>
      <c r="V18" s="20" t="s">
        <v>404</v>
      </c>
    </row>
    <row r="19" spans="1:22">
      <c r="A19" s="15" t="s">
        <v>416</v>
      </c>
      <c r="B19" s="17" t="n">
        <v>5658</v>
      </c>
      <c r="C19" s="18">
        <f>(327.0/B19*100)</f>
        <v/>
      </c>
      <c r="D19" s="19" t="n">
        <v>5331</v>
      </c>
      <c r="E19" s="18" t="n">
        <v>463.04916111</v>
      </c>
      <c r="F19" s="20" t="n">
        <v>5.23583228</v>
      </c>
      <c r="G19" s="18" t="n">
        <v>480.37520607</v>
      </c>
      <c r="H19" s="20" t="n">
        <v>7.08159883</v>
      </c>
      <c r="I19" s="18" t="n">
        <v>479.83559118</v>
      </c>
      <c r="J19" s="20" t="n">
        <v>18.68364547</v>
      </c>
      <c r="K19" s="18" t="n">
        <v>368.8038</v>
      </c>
      <c r="L19" s="20" t="n">
        <v>46.09849073</v>
      </c>
      <c r="M19" s="18" t="s">
        <v>404</v>
      </c>
      <c r="N19" s="20" t="s">
        <v>404</v>
      </c>
      <c r="O19" s="18" t="s">
        <v>404</v>
      </c>
      <c r="P19" s="20" t="s">
        <v>404</v>
      </c>
      <c r="Q19" s="18" t="s">
        <v>404</v>
      </c>
      <c r="R19" s="20" t="s">
        <v>404</v>
      </c>
      <c r="S19" s="18" t="s">
        <v>404</v>
      </c>
      <c r="T19" s="20" t="s">
        <v>404</v>
      </c>
      <c r="U19" s="18" t="n">
        <v>455.85266951</v>
      </c>
      <c r="V19" s="20" t="n">
        <v>63.43455687</v>
      </c>
    </row>
    <row r="20" spans="1:22">
      <c r="A20" s="15" t="s">
        <v>417</v>
      </c>
      <c r="B20" s="17" t="n">
        <v>3371</v>
      </c>
      <c r="C20" s="18">
        <f>(24.0/B20*100)</f>
        <v/>
      </c>
      <c r="D20" s="19" t="n">
        <v>3347</v>
      </c>
      <c r="E20" s="18" t="n">
        <v>484.10357801</v>
      </c>
      <c r="F20" s="20" t="n">
        <v>3.65999869</v>
      </c>
      <c r="G20" s="18" t="n">
        <v>481.32429979</v>
      </c>
      <c r="H20" s="20" t="n">
        <v>2.38824917</v>
      </c>
      <c r="I20" s="18" t="n">
        <v>476.32577432</v>
      </c>
      <c r="J20" s="20" t="n">
        <v>4.85235866</v>
      </c>
      <c r="K20" s="18" t="s">
        <v>404</v>
      </c>
      <c r="L20" s="20" t="s">
        <v>404</v>
      </c>
      <c r="M20" s="18" t="s">
        <v>404</v>
      </c>
      <c r="N20" s="20" t="s">
        <v>404</v>
      </c>
      <c r="O20" s="18" t="s">
        <v>404</v>
      </c>
      <c r="P20" s="20" t="s">
        <v>404</v>
      </c>
      <c r="Q20" s="18" t="s">
        <v>404</v>
      </c>
      <c r="R20" s="20" t="s">
        <v>404</v>
      </c>
      <c r="S20" s="18" t="s">
        <v>404</v>
      </c>
      <c r="T20" s="20" t="s">
        <v>404</v>
      </c>
      <c r="U20" s="18" t="n">
        <v>473.58919893</v>
      </c>
      <c r="V20" s="20" t="n">
        <v>12.00483094</v>
      </c>
    </row>
    <row r="21" spans="1:22">
      <c r="A21" s="15" t="s">
        <v>418</v>
      </c>
      <c r="B21" s="17" t="n">
        <v>5741</v>
      </c>
      <c r="C21" s="18">
        <f>(0.0/B21*100)</f>
        <v/>
      </c>
      <c r="D21" s="19" t="n">
        <v>5741</v>
      </c>
      <c r="E21" s="18" t="n">
        <v>518.88332144</v>
      </c>
      <c r="F21" s="20" t="n">
        <v>6.92305747</v>
      </c>
      <c r="G21" s="18" t="n">
        <v>523.91684443</v>
      </c>
      <c r="H21" s="20" t="n">
        <v>3.551956</v>
      </c>
      <c r="I21" s="18" t="n">
        <v>512.00764626</v>
      </c>
      <c r="J21" s="20" t="n">
        <v>8.23966452</v>
      </c>
      <c r="K21" s="18" t="n">
        <v>510.12617407</v>
      </c>
      <c r="L21" s="20" t="n">
        <v>7.75587342</v>
      </c>
      <c r="M21" s="18" t="s">
        <v>404</v>
      </c>
      <c r="N21" s="20" t="s">
        <v>404</v>
      </c>
      <c r="O21" s="18" t="s">
        <v>404</v>
      </c>
      <c r="P21" s="20" t="s">
        <v>404</v>
      </c>
      <c r="Q21" s="18" t="s">
        <v>404</v>
      </c>
      <c r="R21" s="20" t="s">
        <v>404</v>
      </c>
      <c r="S21" s="18" t="s">
        <v>404</v>
      </c>
      <c r="T21" s="20" t="s">
        <v>404</v>
      </c>
      <c r="U21" s="18" t="n">
        <v>512.22395633</v>
      </c>
      <c r="V21" s="20" t="n">
        <v>7.54367661</v>
      </c>
    </row>
    <row r="22" spans="1:22">
      <c r="A22" s="15" t="s">
        <v>419</v>
      </c>
      <c r="B22" s="17" t="n">
        <v>6598</v>
      </c>
      <c r="C22" s="18">
        <f>(0.0/B22*100)</f>
        <v/>
      </c>
      <c r="D22" s="19" t="n">
        <v>6598</v>
      </c>
      <c r="E22" s="18" t="n">
        <v>472.29567351</v>
      </c>
      <c r="F22" s="20" t="n">
        <v>27.60940434</v>
      </c>
      <c r="G22" s="18" t="n">
        <v>491.07522162</v>
      </c>
      <c r="H22" s="20" t="n">
        <v>6.52306103</v>
      </c>
      <c r="I22" s="18" t="n">
        <v>459.0407867</v>
      </c>
      <c r="J22" s="20" t="n">
        <v>9.5608302</v>
      </c>
      <c r="K22" s="18" t="n">
        <v>448.48261747</v>
      </c>
      <c r="L22" s="20" t="n">
        <v>33.94391634</v>
      </c>
      <c r="M22" s="18" t="s">
        <v>404</v>
      </c>
      <c r="N22" s="20" t="s">
        <v>404</v>
      </c>
      <c r="O22" s="18" t="s">
        <v>404</v>
      </c>
      <c r="P22" s="20" t="s">
        <v>404</v>
      </c>
      <c r="Q22" s="18" t="s">
        <v>404</v>
      </c>
      <c r="R22" s="20" t="s">
        <v>404</v>
      </c>
      <c r="S22" s="18" t="s">
        <v>404</v>
      </c>
      <c r="T22" s="20" t="s">
        <v>404</v>
      </c>
      <c r="U22" s="18" t="n">
        <v>488.14976963</v>
      </c>
      <c r="V22" s="20" t="n">
        <v>28.03382527</v>
      </c>
    </row>
    <row r="23" spans="1:22">
      <c r="A23" s="15" t="s">
        <v>420</v>
      </c>
      <c r="B23" s="17" t="n">
        <v>11583</v>
      </c>
      <c r="C23" s="18">
        <f>(3194.0/B23*100)</f>
        <v/>
      </c>
      <c r="D23" s="19" t="n">
        <v>8389</v>
      </c>
      <c r="E23" s="18" t="n">
        <v>498.16320622</v>
      </c>
      <c r="F23" s="20" t="n">
        <v>8.01700462</v>
      </c>
      <c r="G23" s="18" t="n">
        <v>488.54106716</v>
      </c>
      <c r="H23" s="20" t="n">
        <v>5.65454026</v>
      </c>
      <c r="I23" s="18" t="n">
        <v>478.74147053</v>
      </c>
      <c r="J23" s="20" t="n">
        <v>11.0432069</v>
      </c>
      <c r="K23" s="18" t="n">
        <v>458.50584493</v>
      </c>
      <c r="L23" s="20" t="n">
        <v>13.90921147</v>
      </c>
      <c r="M23" s="18" t="s">
        <v>404</v>
      </c>
      <c r="N23" s="20" t="s">
        <v>404</v>
      </c>
      <c r="O23" s="18" t="s">
        <v>404</v>
      </c>
      <c r="P23" s="20" t="s">
        <v>404</v>
      </c>
      <c r="Q23" s="18" t="s">
        <v>404</v>
      </c>
      <c r="R23" s="20" t="s">
        <v>404</v>
      </c>
      <c r="S23" s="18" t="s">
        <v>404</v>
      </c>
      <c r="T23" s="20" t="s">
        <v>404</v>
      </c>
      <c r="U23" s="18" t="n">
        <v>464.03604959</v>
      </c>
      <c r="V23" s="20" t="n">
        <v>24.58851157</v>
      </c>
    </row>
    <row r="24" spans="1:22">
      <c r="A24" s="15" t="s">
        <v>421</v>
      </c>
      <c r="B24" s="17" t="n">
        <v>6647</v>
      </c>
      <c r="C24" s="18">
        <f>(0.0/B24*100)</f>
        <v/>
      </c>
      <c r="D24" s="19" t="n">
        <v>6647</v>
      </c>
      <c r="E24" s="18" t="n">
        <v>514.38289994</v>
      </c>
      <c r="F24" s="20" t="n">
        <v>4.26372668</v>
      </c>
      <c r="G24" s="18" t="n">
        <v>518.77316796</v>
      </c>
      <c r="H24" s="20" t="n">
        <v>8.520158220000001</v>
      </c>
      <c r="I24" s="18" t="n">
        <v>516.73505979</v>
      </c>
      <c r="J24" s="20" t="n">
        <v>14.32579124</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518.20653338</v>
      </c>
      <c r="F25" s="20" t="n">
        <v>3.93164184</v>
      </c>
      <c r="G25" s="18" t="n">
        <v>514.36886485</v>
      </c>
      <c r="H25" s="20" t="n">
        <v>13.24507838</v>
      </c>
      <c r="I25" s="18" t="n">
        <v>520.24815202</v>
      </c>
      <c r="J25" s="20" t="n">
        <v>24.28011545</v>
      </c>
      <c r="K25" s="18" t="n">
        <v>519.84637047</v>
      </c>
      <c r="L25" s="20" t="n">
        <v>8.010016739999999</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485.13171529</v>
      </c>
      <c r="F26" s="20" t="n">
        <v>2.32834651</v>
      </c>
      <c r="G26" s="18" t="n">
        <v>493.8347639</v>
      </c>
      <c r="H26" s="20" t="n">
        <v>3.99475861</v>
      </c>
      <c r="I26" s="18" t="n">
        <v>493.22192515</v>
      </c>
      <c r="J26" s="20" t="n">
        <v>7.18348379</v>
      </c>
      <c r="K26" s="18" t="n">
        <v>523.19928191</v>
      </c>
      <c r="L26" s="20" t="n">
        <v>12.66484874</v>
      </c>
      <c r="M26" s="18" t="s">
        <v>404</v>
      </c>
      <c r="N26" s="20" t="s">
        <v>404</v>
      </c>
      <c r="O26" s="18" t="s">
        <v>404</v>
      </c>
      <c r="P26" s="20" t="s">
        <v>404</v>
      </c>
      <c r="Q26" s="18" t="s">
        <v>404</v>
      </c>
      <c r="R26" s="20" t="s">
        <v>404</v>
      </c>
      <c r="S26" s="18" t="s">
        <v>404</v>
      </c>
      <c r="T26" s="20" t="s">
        <v>404</v>
      </c>
      <c r="U26" s="18" t="n">
        <v>454.57605717</v>
      </c>
      <c r="V26" s="20" t="n">
        <v>14.6515356</v>
      </c>
    </row>
    <row r="27" spans="1:22">
      <c r="A27" s="15" t="s">
        <v>424</v>
      </c>
      <c r="B27" s="17" t="n">
        <v>5299</v>
      </c>
      <c r="C27" s="18">
        <f>(0.0/B27*100)</f>
        <v/>
      </c>
      <c r="D27" s="19" t="n">
        <v>5299</v>
      </c>
      <c r="E27" s="18" t="n">
        <v>505.95617376</v>
      </c>
      <c r="F27" s="20" t="n">
        <v>3.08766325</v>
      </c>
      <c r="G27" s="18" t="n">
        <v>479.96785144</v>
      </c>
      <c r="H27" s="20" t="n">
        <v>1.52620666</v>
      </c>
      <c r="I27" s="18" t="n">
        <v>458.89668089</v>
      </c>
      <c r="J27" s="20" t="n">
        <v>3.37071268</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409.46580021</v>
      </c>
      <c r="F28" s="20" t="n">
        <v>6.24718333</v>
      </c>
      <c r="G28" s="18" t="n">
        <v>428.95990874</v>
      </c>
      <c r="H28" s="20" t="n">
        <v>3.41286251</v>
      </c>
      <c r="I28" s="18" t="n">
        <v>425.87978625</v>
      </c>
      <c r="J28" s="20" t="n">
        <v>8.822236999999999</v>
      </c>
      <c r="K28" s="18" t="n">
        <v>400.61289663</v>
      </c>
      <c r="L28" s="20" t="n">
        <v>14.02554418</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478.5891982</v>
      </c>
      <c r="F29" s="20" t="n">
        <v>33.89877529</v>
      </c>
      <c r="G29" s="18" t="n">
        <v>512.56282456</v>
      </c>
      <c r="H29" s="20" t="n">
        <v>10.20635963</v>
      </c>
      <c r="I29" s="18" t="n">
        <v>509.45978749</v>
      </c>
      <c r="J29" s="20" t="n">
        <v>13.21919609</v>
      </c>
      <c r="K29" s="18" t="n">
        <v>450.46593942</v>
      </c>
      <c r="L29" s="20" t="n">
        <v>18.20787982</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513.18461232</v>
      </c>
      <c r="F30" s="20" t="n">
        <v>5.65910886</v>
      </c>
      <c r="G30" s="18" t="n">
        <v>512.20960007</v>
      </c>
      <c r="H30" s="20" t="n">
        <v>4.28420691</v>
      </c>
      <c r="I30" s="18" t="n">
        <v>491.21390005</v>
      </c>
      <c r="J30" s="20" t="n">
        <v>14.15827349</v>
      </c>
      <c r="K30" s="18" t="s">
        <v>404</v>
      </c>
      <c r="L30" s="20" t="s">
        <v>404</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526.87678267</v>
      </c>
      <c r="F31" s="20" t="n">
        <v>11.91560821</v>
      </c>
      <c r="G31" s="18" t="n">
        <v>514.04851511</v>
      </c>
      <c r="H31" s="20" t="n">
        <v>4.11717656</v>
      </c>
      <c r="I31" s="18" t="n">
        <v>510.53294704</v>
      </c>
      <c r="J31" s="20" t="n">
        <v>4.07474075</v>
      </c>
      <c r="K31" s="18" t="n">
        <v>509.38741206</v>
      </c>
      <c r="L31" s="20" t="n">
        <v>9.082212159999999</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508.19143455</v>
      </c>
      <c r="F32" s="20" t="n">
        <v>3.7238981</v>
      </c>
      <c r="G32" s="18" t="n">
        <v>502.46519948</v>
      </c>
      <c r="H32" s="20" t="n">
        <v>4.61379176</v>
      </c>
      <c r="I32" s="18" t="n">
        <v>496.99144862</v>
      </c>
      <c r="J32" s="20" t="n">
        <v>8.11460069</v>
      </c>
      <c r="K32" s="18" t="s">
        <v>404</v>
      </c>
      <c r="L32" s="20" t="s">
        <v>404</v>
      </c>
      <c r="M32" s="18" t="s">
        <v>404</v>
      </c>
      <c r="N32" s="20" t="s">
        <v>404</v>
      </c>
      <c r="O32" s="18" t="s">
        <v>404</v>
      </c>
      <c r="P32" s="20" t="s">
        <v>404</v>
      </c>
      <c r="Q32" s="18" t="s">
        <v>404</v>
      </c>
      <c r="R32" s="20" t="s">
        <v>404</v>
      </c>
      <c r="S32" s="18" t="s">
        <v>404</v>
      </c>
      <c r="T32" s="20" t="s">
        <v>404</v>
      </c>
      <c r="U32" s="18" t="n">
        <v>563.56499635</v>
      </c>
      <c r="V32" s="20" t="n">
        <v>12.69628489</v>
      </c>
    </row>
    <row r="33" spans="1:22">
      <c r="A33" s="15" t="s">
        <v>430</v>
      </c>
      <c r="B33" s="17" t="n">
        <v>7325</v>
      </c>
      <c r="C33" s="18">
        <f>(29.0/B33*100)</f>
        <v/>
      </c>
      <c r="D33" s="19" t="n">
        <v>7296</v>
      </c>
      <c r="E33" s="18" t="n">
        <v>502.17306497</v>
      </c>
      <c r="F33" s="20" t="n">
        <v>7.07870908</v>
      </c>
      <c r="G33" s="18" t="n">
        <v>498.259217</v>
      </c>
      <c r="H33" s="20" t="n">
        <v>3.73971656</v>
      </c>
      <c r="I33" s="18" t="n">
        <v>487.48583555</v>
      </c>
      <c r="J33" s="20" t="n">
        <v>9.232404369999999</v>
      </c>
      <c r="K33" s="18" t="n">
        <v>445.08310362</v>
      </c>
      <c r="L33" s="20" t="n">
        <v>9.11826198</v>
      </c>
      <c r="M33" s="18" t="s">
        <v>404</v>
      </c>
      <c r="N33" s="20" t="s">
        <v>404</v>
      </c>
      <c r="O33" s="18" t="s">
        <v>404</v>
      </c>
      <c r="P33" s="20" t="s">
        <v>404</v>
      </c>
      <c r="Q33" s="18" t="s">
        <v>404</v>
      </c>
      <c r="R33" s="20" t="s">
        <v>404</v>
      </c>
      <c r="S33" s="18" t="s">
        <v>404</v>
      </c>
      <c r="T33" s="20" t="s">
        <v>404</v>
      </c>
      <c r="U33" s="18" t="n">
        <v>473.42522199</v>
      </c>
      <c r="V33" s="20" t="n">
        <v>11.94411467</v>
      </c>
    </row>
    <row r="34" spans="1:22">
      <c r="A34" s="15" t="s">
        <v>431</v>
      </c>
      <c r="B34" s="17" t="n">
        <v>6350</v>
      </c>
      <c r="C34" s="18">
        <f>(0.0/B34*100)</f>
        <v/>
      </c>
      <c r="D34" s="19" t="n">
        <v>6350</v>
      </c>
      <c r="E34" s="18" t="n">
        <v>450.74462191</v>
      </c>
      <c r="F34" s="20" t="n">
        <v>3.57979991</v>
      </c>
      <c r="G34" s="18" t="n">
        <v>447.98701431</v>
      </c>
      <c r="H34" s="20" t="n">
        <v>9.68471619</v>
      </c>
      <c r="I34" s="18" t="n">
        <v>493.72316941</v>
      </c>
      <c r="J34" s="20" t="n">
        <v>16.75266403</v>
      </c>
      <c r="K34" s="18" t="n">
        <v>399.03893126</v>
      </c>
      <c r="L34" s="20" t="n">
        <v>10.63068361</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505.93073232</v>
      </c>
      <c r="F35" s="20" t="n">
        <v>3.31709341</v>
      </c>
      <c r="G35" s="18" t="n">
        <v>507.47412391</v>
      </c>
      <c r="H35" s="20" t="n">
        <v>1.6924653</v>
      </c>
      <c r="I35" s="18" t="n">
        <v>511.05862173</v>
      </c>
      <c r="J35" s="20" t="n">
        <v>3.50225212</v>
      </c>
      <c r="K35" s="18" t="n">
        <v>435.74891667</v>
      </c>
      <c r="L35" s="20" t="n">
        <v>11.87409564</v>
      </c>
      <c r="M35" s="18" t="s">
        <v>404</v>
      </c>
      <c r="N35" s="20" t="s">
        <v>404</v>
      </c>
      <c r="O35" s="18" t="s">
        <v>404</v>
      </c>
      <c r="P35" s="20" t="s">
        <v>404</v>
      </c>
      <c r="Q35" s="18" t="s">
        <v>404</v>
      </c>
      <c r="R35" s="20" t="s">
        <v>404</v>
      </c>
      <c r="S35" s="18" t="s">
        <v>404</v>
      </c>
      <c r="T35" s="20" t="s">
        <v>404</v>
      </c>
      <c r="U35" s="18" t="n">
        <v>501.18608853</v>
      </c>
      <c r="V35" s="20" t="n">
        <v>11.30072346</v>
      </c>
    </row>
    <row r="36" spans="1:22">
      <c r="A36" s="15" t="s">
        <v>433</v>
      </c>
      <c r="B36" s="17" t="n">
        <v>6736</v>
      </c>
      <c r="C36" s="18">
        <f>(10.0/B36*100)</f>
        <v/>
      </c>
      <c r="D36" s="19" t="n">
        <v>6726</v>
      </c>
      <c r="E36" s="18" t="n">
        <v>500.52897553</v>
      </c>
      <c r="F36" s="20" t="n">
        <v>3.62696871</v>
      </c>
      <c r="G36" s="18" t="n">
        <v>490.48045525</v>
      </c>
      <c r="H36" s="20" t="n">
        <v>3.63638689</v>
      </c>
      <c r="I36" s="18" t="n">
        <v>488.08619663</v>
      </c>
      <c r="J36" s="20" t="n">
        <v>8.36411811</v>
      </c>
      <c r="K36" s="18" t="s">
        <v>404</v>
      </c>
      <c r="L36" s="20" t="s">
        <v>404</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502.5930317</v>
      </c>
      <c r="F37" s="20" t="n">
        <v>8.381822570000001</v>
      </c>
      <c r="G37" s="18" t="n">
        <v>500.94379951</v>
      </c>
      <c r="H37" s="20" t="n">
        <v>4.10270354</v>
      </c>
      <c r="I37" s="18" t="n">
        <v>492.97535764</v>
      </c>
      <c r="J37" s="20" t="n">
        <v>6.23430845</v>
      </c>
      <c r="K37" s="18" t="n">
        <v>545.46249956</v>
      </c>
      <c r="L37" s="20" t="n">
        <v>11.43814612</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484.23580882</v>
      </c>
      <c r="F38" s="20" t="n">
        <v>5.88224646</v>
      </c>
      <c r="G38" s="18" t="n">
        <v>499.79236342</v>
      </c>
      <c r="H38" s="20" t="n">
        <v>5.48644957</v>
      </c>
      <c r="I38" s="18" t="n">
        <v>477.09421434</v>
      </c>
      <c r="J38" s="20" t="n">
        <v>18.2237429</v>
      </c>
      <c r="K38" s="18" t="s">
        <v>404</v>
      </c>
      <c r="L38" s="20" t="s">
        <v>404</v>
      </c>
      <c r="M38" s="18" t="s">
        <v>404</v>
      </c>
      <c r="N38" s="20" t="s">
        <v>404</v>
      </c>
      <c r="O38" s="18" t="s">
        <v>404</v>
      </c>
      <c r="P38" s="20" t="s">
        <v>404</v>
      </c>
      <c r="Q38" s="18" t="s">
        <v>404</v>
      </c>
      <c r="R38" s="20" t="s">
        <v>404</v>
      </c>
      <c r="S38" s="18" t="s">
        <v>404</v>
      </c>
      <c r="T38" s="20" t="s">
        <v>404</v>
      </c>
      <c r="U38" s="18" t="n">
        <v>514.85836336</v>
      </c>
      <c r="V38" s="20" t="n">
        <v>32.12456074</v>
      </c>
    </row>
    <row r="39" spans="1:22">
      <c r="A39" s="15" t="s">
        <v>436</v>
      </c>
      <c r="B39" s="17" t="n">
        <v>5895</v>
      </c>
      <c r="C39" s="18">
        <f>(0.0/B39*100)</f>
        <v/>
      </c>
      <c r="D39" s="19" t="n">
        <v>5895</v>
      </c>
      <c r="E39" s="18" t="n">
        <v>419.87607052</v>
      </c>
      <c r="F39" s="20" t="n">
        <v>13.45363685</v>
      </c>
      <c r="G39" s="18" t="n">
        <v>427.87808896</v>
      </c>
      <c r="H39" s="20" t="n">
        <v>4.81691916</v>
      </c>
      <c r="I39" s="18" t="n">
        <v>448.64238255</v>
      </c>
      <c r="J39" s="20" t="n">
        <v>18.97061357</v>
      </c>
      <c r="K39" s="18" t="s">
        <v>404</v>
      </c>
      <c r="L39" s="20" t="s">
        <v>404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520.6740025399999</v>
      </c>
      <c r="F40" s="20" t="n">
        <v>7.39262577</v>
      </c>
      <c r="G40" s="18" t="n">
        <v>492.73446177</v>
      </c>
      <c r="H40" s="20" t="n">
        <v>5.45069855</v>
      </c>
      <c r="I40" s="18" t="n">
        <v>504.8329979</v>
      </c>
      <c r="J40" s="20" t="n">
        <v>6.5065776</v>
      </c>
      <c r="K40" s="18" t="n">
        <v>482.12665269</v>
      </c>
      <c r="L40" s="20" t="n">
        <v>15.19014246</v>
      </c>
      <c r="M40" s="18" t="s">
        <v>404</v>
      </c>
      <c r="N40" s="20" t="s">
        <v>404</v>
      </c>
      <c r="O40" s="18" t="s">
        <v>404</v>
      </c>
      <c r="P40" s="20" t="s">
        <v>404</v>
      </c>
      <c r="Q40" s="18" t="s">
        <v>404</v>
      </c>
      <c r="R40" s="20" t="s">
        <v>404</v>
      </c>
      <c r="S40" s="18" t="s">
        <v>404</v>
      </c>
      <c r="T40" s="20" t="s">
        <v>404</v>
      </c>
      <c r="U40" s="18" t="n">
        <v>488.43394223</v>
      </c>
      <c r="V40" s="20" t="n">
        <v>7.12041618</v>
      </c>
    </row>
    <row r="41" spans="1:22">
      <c r="A41" s="15" t="s">
        <v>438</v>
      </c>
      <c r="B41" s="17" t="n">
        <v>5712</v>
      </c>
      <c r="C41" s="18">
        <f>(138.0/B41*100)</f>
        <v/>
      </c>
      <c r="D41" s="19" t="n">
        <v>5574</v>
      </c>
      <c r="E41" s="18" t="n">
        <v>506.10313926</v>
      </c>
      <c r="F41" s="20" t="n">
        <v>6.56056586</v>
      </c>
      <c r="G41" s="18" t="n">
        <v>499.50032527</v>
      </c>
      <c r="H41" s="20" t="n">
        <v>5.03627497</v>
      </c>
      <c r="I41" s="18" t="n">
        <v>477.63924827</v>
      </c>
      <c r="J41" s="20" t="n">
        <v>11.32068218</v>
      </c>
      <c r="K41" s="18" t="n">
        <v>390.3945923</v>
      </c>
      <c r="L41" s="20" t="n">
        <v>7.44337974</v>
      </c>
      <c r="M41" s="18" t="s">
        <v>404</v>
      </c>
      <c r="N41" s="20" t="s">
        <v>404</v>
      </c>
      <c r="O41" s="18" t="s">
        <v>404</v>
      </c>
      <c r="P41" s="20" t="s">
        <v>404</v>
      </c>
      <c r="Q41" s="18" t="s">
        <v>404</v>
      </c>
      <c r="R41" s="20" t="s">
        <v>404</v>
      </c>
      <c r="S41" s="18" t="s">
        <v>404</v>
      </c>
      <c r="T41" s="20" t="s">
        <v>404</v>
      </c>
      <c r="U41" s="18" t="n">
        <v>539.44268103</v>
      </c>
      <c r="V41" s="20" t="n">
        <v>13.40698207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402.7582574</v>
      </c>
      <c r="F44" s="20" t="n">
        <v>5.94023463</v>
      </c>
      <c r="G44" s="18" t="n">
        <v>406.53156217</v>
      </c>
      <c r="H44" s="20" t="n">
        <v>5.91033457</v>
      </c>
      <c r="I44" s="18" t="n">
        <v>405.57183342</v>
      </c>
      <c r="J44" s="20" t="n">
        <v>10.77197596</v>
      </c>
      <c r="K44" s="18" t="n">
        <v>413.6285839</v>
      </c>
      <c r="L44" s="20" t="n">
        <v>20.05946503</v>
      </c>
      <c r="M44" s="18" t="s">
        <v>404</v>
      </c>
      <c r="N44" s="20" t="s">
        <v>404</v>
      </c>
      <c r="O44" s="18" t="s">
        <v>404</v>
      </c>
      <c r="P44" s="20" t="s">
        <v>404</v>
      </c>
      <c r="Q44" s="18" t="s">
        <v>404</v>
      </c>
      <c r="R44" s="20" t="s">
        <v>404</v>
      </c>
      <c r="S44" s="18" t="n">
        <v>477.67442353</v>
      </c>
      <c r="T44" s="20" t="n">
        <v>14.95946159</v>
      </c>
      <c r="U44" s="18" t="n">
        <v>503.096413</v>
      </c>
      <c r="V44" s="20" t="n">
        <v>28.73731351</v>
      </c>
    </row>
    <row r="45" spans="1:22">
      <c r="A45" s="15" t="s">
        <v>442</v>
      </c>
      <c r="B45" s="17" t="n">
        <v>5519</v>
      </c>
      <c r="C45" s="18">
        <f>(0.0/B45*100)</f>
        <v/>
      </c>
      <c r="D45" s="19" t="n">
        <v>5519</v>
      </c>
      <c r="E45" s="18" t="n">
        <v>355.71075677</v>
      </c>
      <c r="F45" s="20" t="n">
        <v>13.72938085</v>
      </c>
      <c r="G45" s="18" t="n">
        <v>343.07693729</v>
      </c>
      <c r="H45" s="20" t="n">
        <v>4.37976149</v>
      </c>
      <c r="I45" s="18" t="n">
        <v>368.76777369</v>
      </c>
      <c r="J45" s="20" t="n">
        <v>6.52322819</v>
      </c>
      <c r="K45" s="18" t="n">
        <v>345.12736834</v>
      </c>
      <c r="L45" s="20" t="n">
        <v>10.79026513</v>
      </c>
      <c r="M45" s="18" t="s">
        <v>404</v>
      </c>
      <c r="N45" s="20" t="s">
        <v>404</v>
      </c>
      <c r="O45" s="18" t="s">
        <v>404</v>
      </c>
      <c r="P45" s="20" t="s">
        <v>404</v>
      </c>
      <c r="Q45" s="18" t="s">
        <v>404</v>
      </c>
      <c r="R45" s="20" t="s">
        <v>404</v>
      </c>
      <c r="S45" s="18" t="s">
        <v>404</v>
      </c>
      <c r="T45" s="20" t="s">
        <v>404</v>
      </c>
      <c r="U45" s="18" t="n">
        <v>355.46437723</v>
      </c>
      <c r="V45" s="20" t="n">
        <v>36.49494665</v>
      </c>
    </row>
    <row r="46" spans="1:22">
      <c r="A46" s="15" t="s">
        <v>443</v>
      </c>
      <c r="B46" s="17" t="n">
        <v>23141</v>
      </c>
      <c r="C46" s="18">
        <f>(4196.0/B46*100)</f>
        <v/>
      </c>
      <c r="D46" s="19" t="n">
        <v>18945</v>
      </c>
      <c r="E46" s="18" t="n">
        <v>427.52683603</v>
      </c>
      <c r="F46" s="20" t="n">
        <v>6.56156899</v>
      </c>
      <c r="G46" s="18" t="n">
        <v>414.73354798</v>
      </c>
      <c r="H46" s="20" t="n">
        <v>5.95172367</v>
      </c>
      <c r="I46" s="18" t="n">
        <v>400.06603721</v>
      </c>
      <c r="J46" s="20" t="n">
        <v>5.96640551</v>
      </c>
      <c r="K46" s="18" t="n">
        <v>391.79323414</v>
      </c>
      <c r="L46" s="20" t="n">
        <v>7.07640461</v>
      </c>
      <c r="M46" s="18" t="s">
        <v>404</v>
      </c>
      <c r="N46" s="20" t="s">
        <v>404</v>
      </c>
      <c r="O46" s="18" t="s">
        <v>404</v>
      </c>
      <c r="P46" s="20" t="s">
        <v>404</v>
      </c>
      <c r="Q46" s="18" t="s">
        <v>404</v>
      </c>
      <c r="R46" s="20" t="s">
        <v>404</v>
      </c>
      <c r="S46" s="18" t="s">
        <v>404</v>
      </c>
      <c r="T46" s="20" t="s">
        <v>404</v>
      </c>
      <c r="U46" s="18" t="n">
        <v>378.93660531</v>
      </c>
      <c r="V46" s="20" t="n">
        <v>12.16213186</v>
      </c>
    </row>
    <row r="47" spans="1:22">
      <c r="A47" s="15" t="s">
        <v>444</v>
      </c>
      <c r="B47" s="17" t="n">
        <v>5928</v>
      </c>
      <c r="C47" s="18">
        <f>(0.0/B47*100)</f>
        <v/>
      </c>
      <c r="D47" s="19" t="n">
        <v>5928</v>
      </c>
      <c r="E47" s="18" t="n">
        <v>409.92387913</v>
      </c>
      <c r="F47" s="20" t="n">
        <v>9.25966648</v>
      </c>
      <c r="G47" s="18" t="n">
        <v>444.37127783</v>
      </c>
      <c r="H47" s="20" t="n">
        <v>9.21103403</v>
      </c>
      <c r="I47" s="18" t="n">
        <v>446.51902026</v>
      </c>
      <c r="J47" s="20" t="n">
        <v>20.20021348</v>
      </c>
      <c r="K47" s="18" t="n">
        <v>439.1275917</v>
      </c>
      <c r="L47" s="20" t="n">
        <v>37.00434916</v>
      </c>
      <c r="M47" s="18" t="s">
        <v>404</v>
      </c>
      <c r="N47" s="20" t="s">
        <v>404</v>
      </c>
      <c r="O47" s="18" t="s">
        <v>404</v>
      </c>
      <c r="P47" s="20" t="s">
        <v>404</v>
      </c>
      <c r="Q47" s="18" t="s">
        <v>404</v>
      </c>
      <c r="R47" s="20" t="s">
        <v>404</v>
      </c>
      <c r="S47" s="18" t="s">
        <v>404</v>
      </c>
      <c r="T47" s="20" t="s">
        <v>404</v>
      </c>
      <c r="U47" s="18" t="n">
        <v>495.16087517</v>
      </c>
      <c r="V47" s="20" t="n">
        <v>31.38990304</v>
      </c>
    </row>
    <row r="48" spans="1:22">
      <c r="A48" s="15" t="s">
        <v>445</v>
      </c>
      <c r="B48" s="17" t="n">
        <v>9841</v>
      </c>
      <c r="C48" s="18">
        <f>(40.0/B48*100)</f>
        <v/>
      </c>
      <c r="D48" s="19" t="n">
        <v>9801</v>
      </c>
      <c r="E48" s="18" t="n">
        <v>503.51985931</v>
      </c>
      <c r="F48" s="20" t="n">
        <v>8.21912726</v>
      </c>
      <c r="G48" s="18" t="n">
        <v>502.40386388</v>
      </c>
      <c r="H48" s="20" t="n">
        <v>20.08301828</v>
      </c>
      <c r="I48" s="18" t="n">
        <v>469.96465594</v>
      </c>
      <c r="J48" s="20" t="n">
        <v>19.78229204</v>
      </c>
      <c r="K48" s="18" t="n">
        <v>486.95561758</v>
      </c>
      <c r="L48" s="20" t="n">
        <v>12.54340859</v>
      </c>
      <c r="M48" s="18" t="s">
        <v>404</v>
      </c>
      <c r="N48" s="20" t="s">
        <v>404</v>
      </c>
      <c r="O48" s="18" t="s">
        <v>404</v>
      </c>
      <c r="P48" s="20" t="s">
        <v>404</v>
      </c>
      <c r="Q48" s="18" t="s">
        <v>404</v>
      </c>
      <c r="R48" s="20" t="s">
        <v>404</v>
      </c>
      <c r="S48" s="18" t="s">
        <v>404</v>
      </c>
      <c r="T48" s="20" t="s">
        <v>404</v>
      </c>
      <c r="U48" s="18" t="n">
        <v>475.71357142</v>
      </c>
      <c r="V48" s="20" t="n">
        <v>37.59637654</v>
      </c>
    </row>
    <row r="49" spans="1:22">
      <c r="A49" s="15" t="s">
        <v>446</v>
      </c>
      <c r="B49" s="17" t="n">
        <v>6349</v>
      </c>
      <c r="C49" s="18">
        <f>(52.0/B49*100)</f>
        <v/>
      </c>
      <c r="D49" s="19" t="n">
        <v>6297</v>
      </c>
      <c r="E49" s="18" t="n">
        <v>465.36503404</v>
      </c>
      <c r="F49" s="20" t="n">
        <v>12.01396605</v>
      </c>
      <c r="G49" s="18" t="n">
        <v>438.85372965</v>
      </c>
      <c r="H49" s="20" t="n">
        <v>7.87679007</v>
      </c>
      <c r="I49" s="18" t="n">
        <v>423.26643608</v>
      </c>
      <c r="J49" s="20" t="n">
        <v>5.03610934</v>
      </c>
      <c r="K49" s="18" t="n">
        <v>404.21244857</v>
      </c>
      <c r="L49" s="20" t="n">
        <v>7.06482008</v>
      </c>
      <c r="M49" s="18" t="s">
        <v>404</v>
      </c>
      <c r="N49" s="20" t="s">
        <v>404</v>
      </c>
      <c r="O49" s="18" t="s">
        <v>404</v>
      </c>
      <c r="P49" s="20" t="s">
        <v>404</v>
      </c>
      <c r="Q49" s="18" t="s">
        <v>404</v>
      </c>
      <c r="R49" s="20" t="s">
        <v>404</v>
      </c>
      <c r="S49" s="18" t="s">
        <v>404</v>
      </c>
      <c r="T49" s="20" t="s">
        <v>404</v>
      </c>
      <c r="U49" s="18" t="n">
        <v>409.25333894</v>
      </c>
      <c r="V49" s="20" t="n">
        <v>7.43247293</v>
      </c>
    </row>
    <row r="50" spans="1:22">
      <c r="A50" s="15" t="s">
        <v>447</v>
      </c>
      <c r="B50" s="17" t="n">
        <v>11795</v>
      </c>
      <c r="C50" s="18">
        <f>(1031.0/B50*100)</f>
        <v/>
      </c>
      <c r="D50" s="19" t="n">
        <v>10764</v>
      </c>
      <c r="E50" s="18" t="n">
        <v>432.18413181</v>
      </c>
      <c r="F50" s="20" t="n">
        <v>5.08178976</v>
      </c>
      <c r="G50" s="18" t="n">
        <v>432.02142969</v>
      </c>
      <c r="H50" s="20" t="n">
        <v>5.66626558</v>
      </c>
      <c r="I50" s="18" t="n">
        <v>412.24106074</v>
      </c>
      <c r="J50" s="20" t="n">
        <v>8.25207844</v>
      </c>
      <c r="K50" s="18" t="n">
        <v>424.82256841</v>
      </c>
      <c r="L50" s="20" t="n">
        <v>10.21257988</v>
      </c>
      <c r="M50" s="18" t="s">
        <v>404</v>
      </c>
      <c r="N50" s="20" t="s">
        <v>404</v>
      </c>
      <c r="O50" s="18" t="s">
        <v>404</v>
      </c>
      <c r="P50" s="20" t="s">
        <v>404</v>
      </c>
      <c r="Q50" s="18" t="s">
        <v>404</v>
      </c>
      <c r="R50" s="20" t="s">
        <v>404</v>
      </c>
      <c r="S50" s="18" t="s">
        <v>404</v>
      </c>
      <c r="T50" s="20" t="s">
        <v>404</v>
      </c>
      <c r="U50" s="18" t="n">
        <v>413.67177024</v>
      </c>
      <c r="V50" s="20" t="n">
        <v>14.19281829</v>
      </c>
    </row>
    <row r="51" spans="1:22">
      <c r="A51" s="15" t="s">
        <v>448</v>
      </c>
      <c r="B51" s="17" t="n">
        <v>6866</v>
      </c>
      <c r="C51" s="18">
        <f>(0.0/B51*100)</f>
        <v/>
      </c>
      <c r="D51" s="19" t="n">
        <v>6866</v>
      </c>
      <c r="E51" s="18" t="n">
        <v>423.22648466</v>
      </c>
      <c r="F51" s="20" t="n">
        <v>9.30491876</v>
      </c>
      <c r="G51" s="18" t="n">
        <v>423.37755822</v>
      </c>
      <c r="H51" s="20" t="n">
        <v>4.54134508</v>
      </c>
      <c r="I51" s="18" t="n">
        <v>432.66115138</v>
      </c>
      <c r="J51" s="20" t="n">
        <v>6.39253913</v>
      </c>
      <c r="K51" s="18" t="n">
        <v>444.09372005</v>
      </c>
      <c r="L51" s="20" t="n">
        <v>13.07483917</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475.41690395</v>
      </c>
      <c r="F52" s="20" t="n">
        <v>6.38553666</v>
      </c>
      <c r="G52" s="18" t="n">
        <v>489.768032</v>
      </c>
      <c r="H52" s="20" t="n">
        <v>5.86217607</v>
      </c>
      <c r="I52" s="18" t="n">
        <v>508.62150636</v>
      </c>
      <c r="J52" s="20" t="n">
        <v>9.639724360000001</v>
      </c>
      <c r="K52" s="18" t="s">
        <v>404</v>
      </c>
      <c r="L52" s="20" t="s">
        <v>404</v>
      </c>
      <c r="M52" s="18" t="s">
        <v>404</v>
      </c>
      <c r="N52" s="20" t="s">
        <v>404</v>
      </c>
      <c r="O52" s="18" t="s">
        <v>404</v>
      </c>
      <c r="P52" s="20" t="s">
        <v>404</v>
      </c>
      <c r="Q52" s="18" t="s">
        <v>404</v>
      </c>
      <c r="R52" s="20" t="s">
        <v>404</v>
      </c>
      <c r="S52" s="18" t="s">
        <v>404</v>
      </c>
      <c r="T52" s="20" t="s">
        <v>404</v>
      </c>
      <c r="U52" s="18" t="n">
        <v>457.75682872</v>
      </c>
      <c r="V52" s="20" t="n">
        <v>16.24577339</v>
      </c>
    </row>
    <row r="53" spans="1:22">
      <c r="A53" s="15" t="s">
        <v>450</v>
      </c>
      <c r="B53" s="17" t="n">
        <v>5571</v>
      </c>
      <c r="C53" s="18">
        <f>(0.0/B53*100)</f>
        <v/>
      </c>
      <c r="D53" s="19" t="n">
        <v>5571</v>
      </c>
      <c r="E53" s="18" t="n">
        <v>462.95837797</v>
      </c>
      <c r="F53" s="20" t="n">
        <v>4.5318504</v>
      </c>
      <c r="G53" s="18" t="n">
        <v>440.97973162</v>
      </c>
      <c r="H53" s="20" t="n">
        <v>1.76045714</v>
      </c>
      <c r="I53" s="18" t="n">
        <v>434.50533368</v>
      </c>
      <c r="J53" s="20" t="n">
        <v>4.2580486</v>
      </c>
      <c r="K53" s="18" t="n">
        <v>438.03999406</v>
      </c>
      <c r="L53" s="20" t="n">
        <v>12.1605303</v>
      </c>
      <c r="M53" s="18" t="s">
        <v>404</v>
      </c>
      <c r="N53" s="20" t="s">
        <v>404</v>
      </c>
      <c r="O53" s="18" t="s">
        <v>404</v>
      </c>
      <c r="P53" s="20" t="s">
        <v>404</v>
      </c>
      <c r="Q53" s="18" t="s">
        <v>404</v>
      </c>
      <c r="R53" s="20" t="s">
        <v>404</v>
      </c>
      <c r="S53" s="18" t="s">
        <v>404</v>
      </c>
      <c r="T53" s="20" t="s">
        <v>404</v>
      </c>
      <c r="U53" s="18" t="n">
        <v>420.65018965</v>
      </c>
      <c r="V53" s="20" t="n">
        <v>12.07968309</v>
      </c>
    </row>
    <row r="54" spans="1:22">
      <c r="A54" s="15" t="s">
        <v>451</v>
      </c>
      <c r="B54" s="17" t="n">
        <v>4740</v>
      </c>
      <c r="C54" s="18">
        <f>(199.0/B54*100)</f>
        <v/>
      </c>
      <c r="D54" s="19" t="n">
        <v>4541</v>
      </c>
      <c r="E54" s="18" t="n">
        <v>363.86599657</v>
      </c>
      <c r="F54" s="20" t="n">
        <v>5.82430013</v>
      </c>
      <c r="G54" s="18" t="n">
        <v>352.7453095</v>
      </c>
      <c r="H54" s="20" t="n">
        <v>4.75472954</v>
      </c>
      <c r="I54" s="18" t="n">
        <v>340.3988871</v>
      </c>
      <c r="J54" s="20" t="n">
        <v>32.02160922</v>
      </c>
      <c r="K54" s="18" t="n">
        <v>351.30957838</v>
      </c>
      <c r="L54" s="20" t="n">
        <v>5.4698507</v>
      </c>
      <c r="M54" s="18" t="s">
        <v>404</v>
      </c>
      <c r="N54" s="20" t="s">
        <v>404</v>
      </c>
      <c r="O54" s="18" t="s">
        <v>404</v>
      </c>
      <c r="P54" s="20" t="s">
        <v>404</v>
      </c>
      <c r="Q54" s="18" t="s">
        <v>404</v>
      </c>
      <c r="R54" s="20" t="s">
        <v>404</v>
      </c>
      <c r="S54" s="18" t="s">
        <v>404</v>
      </c>
      <c r="T54" s="20" t="s">
        <v>404</v>
      </c>
      <c r="U54" s="18" t="n">
        <v>345.86671688</v>
      </c>
      <c r="V54" s="20" t="n">
        <v>7.81503228</v>
      </c>
    </row>
    <row r="55" spans="1:22">
      <c r="A55" s="15" t="s">
        <v>452</v>
      </c>
      <c r="B55" s="17" t="n">
        <v>5316</v>
      </c>
      <c r="C55" s="18">
        <f>(43.0/B55*100)</f>
        <v/>
      </c>
      <c r="D55" s="19" t="n">
        <v>5273</v>
      </c>
      <c r="E55" s="18" t="n">
        <v>400.70296816</v>
      </c>
      <c r="F55" s="20" t="n">
        <v>5.50318357</v>
      </c>
      <c r="G55" s="18" t="n">
        <v>407.63801586</v>
      </c>
      <c r="H55" s="20" t="n">
        <v>5.75799145</v>
      </c>
      <c r="I55" s="18" t="n">
        <v>381.36104253</v>
      </c>
      <c r="J55" s="20" t="n">
        <v>11.4328593</v>
      </c>
      <c r="K55" s="18" t="n">
        <v>395.3107789</v>
      </c>
      <c r="L55" s="20" t="n">
        <v>21.47148015</v>
      </c>
      <c r="M55" s="18" t="s">
        <v>404</v>
      </c>
      <c r="N55" s="20" t="s">
        <v>404</v>
      </c>
      <c r="O55" s="18" t="s">
        <v>404</v>
      </c>
      <c r="P55" s="20" t="s">
        <v>404</v>
      </c>
      <c r="Q55" s="18" t="s">
        <v>404</v>
      </c>
      <c r="R55" s="20" t="s">
        <v>404</v>
      </c>
      <c r="S55" s="18" t="n">
        <v>387.53097338</v>
      </c>
      <c r="T55" s="20" t="n">
        <v>17.14559303</v>
      </c>
      <c r="U55" s="18" t="n">
        <v>343.15578127</v>
      </c>
      <c r="V55" s="20" t="n">
        <v>40.9293809</v>
      </c>
    </row>
    <row r="56" spans="1:22">
      <c r="A56" s="15" t="s">
        <v>453</v>
      </c>
      <c r="B56" s="17" t="n">
        <v>5359</v>
      </c>
      <c r="C56" s="18">
        <f>(0.0/B56*100)</f>
        <v/>
      </c>
      <c r="D56" s="19" t="n">
        <v>5359</v>
      </c>
      <c r="E56" s="18" t="n">
        <v>543.08495595</v>
      </c>
      <c r="F56" s="20" t="n">
        <v>6.98219163</v>
      </c>
      <c r="G56" s="18" t="n">
        <v>521.27939541</v>
      </c>
      <c r="H56" s="20" t="n">
        <v>4.97467768</v>
      </c>
      <c r="I56" s="18" t="n">
        <v>504.14773042</v>
      </c>
      <c r="J56" s="20" t="n">
        <v>9.336987580000001</v>
      </c>
      <c r="K56" s="18" t="s">
        <v>404</v>
      </c>
      <c r="L56" s="20" t="s">
        <v>404</v>
      </c>
      <c r="M56" s="18" t="s">
        <v>404</v>
      </c>
      <c r="N56" s="20" t="s">
        <v>404</v>
      </c>
      <c r="O56" s="18" t="s">
        <v>404</v>
      </c>
      <c r="P56" s="20" t="s">
        <v>404</v>
      </c>
      <c r="Q56" s="18" t="s">
        <v>404</v>
      </c>
      <c r="R56" s="20" t="s">
        <v>404</v>
      </c>
      <c r="S56" s="18" t="s">
        <v>404</v>
      </c>
      <c r="T56" s="20" t="s">
        <v>404</v>
      </c>
      <c r="U56" s="18" t="n">
        <v>526.80768685</v>
      </c>
      <c r="V56" s="20" t="n">
        <v>20.7473422</v>
      </c>
    </row>
    <row r="57" spans="1:22">
      <c r="A57" s="15" t="s">
        <v>454</v>
      </c>
      <c r="B57" s="17" t="n">
        <v>6513</v>
      </c>
      <c r="C57" s="18">
        <f>(0.0/B57*100)</f>
        <v/>
      </c>
      <c r="D57" s="19" t="n">
        <v>6513</v>
      </c>
      <c r="E57" s="18" t="n">
        <v>405.33052401</v>
      </c>
      <c r="F57" s="20" t="n">
        <v>4.85940971</v>
      </c>
      <c r="G57" s="18" t="n">
        <v>393.64782193</v>
      </c>
      <c r="H57" s="20" t="n">
        <v>4.55725461</v>
      </c>
      <c r="I57" s="18" t="n">
        <v>387.09678983</v>
      </c>
      <c r="J57" s="20" t="n">
        <v>13.10765831</v>
      </c>
      <c r="K57" s="18" t="s">
        <v>404</v>
      </c>
      <c r="L57" s="20" t="s">
        <v>404</v>
      </c>
      <c r="M57" s="18" t="s">
        <v>404</v>
      </c>
      <c r="N57" s="20" t="s">
        <v>404</v>
      </c>
      <c r="O57" s="18" t="s">
        <v>404</v>
      </c>
      <c r="P57" s="20" t="s">
        <v>404</v>
      </c>
      <c r="Q57" s="18" t="s">
        <v>404</v>
      </c>
      <c r="R57" s="20" t="s">
        <v>404</v>
      </c>
      <c r="S57" s="18" t="s">
        <v>404</v>
      </c>
      <c r="T57" s="20" t="s">
        <v>404</v>
      </c>
      <c r="U57" s="18" t="n">
        <v>436.52979278</v>
      </c>
      <c r="V57" s="20" t="n">
        <v>10.26059962</v>
      </c>
    </row>
    <row r="58" spans="1:22">
      <c r="A58" s="15" t="s">
        <v>455</v>
      </c>
      <c r="B58" s="17" t="n">
        <v>7267</v>
      </c>
      <c r="C58" s="18">
        <f>(0.0/B58*100)</f>
        <v/>
      </c>
      <c r="D58" s="19" t="n">
        <v>7267</v>
      </c>
      <c r="E58" s="18" t="n">
        <v>414.50933327</v>
      </c>
      <c r="F58" s="20" t="n">
        <v>8.257893810000001</v>
      </c>
      <c r="G58" s="18" t="n">
        <v>406.00785194</v>
      </c>
      <c r="H58" s="20" t="n">
        <v>5.52572422</v>
      </c>
      <c r="I58" s="18" t="n">
        <v>412.9583176</v>
      </c>
      <c r="J58" s="20" t="n">
        <v>7.53973813</v>
      </c>
      <c r="K58" s="18" t="n">
        <v>395.27909596</v>
      </c>
      <c r="L58" s="20" t="n">
        <v>12.80514291</v>
      </c>
      <c r="M58" s="18" t="s">
        <v>404</v>
      </c>
      <c r="N58" s="20" t="s">
        <v>404</v>
      </c>
      <c r="O58" s="18" t="s">
        <v>404</v>
      </c>
      <c r="P58" s="20" t="s">
        <v>404</v>
      </c>
      <c r="Q58" s="18" t="n">
        <v>296.0666</v>
      </c>
      <c r="R58" s="20" t="n">
        <v>20.87722121</v>
      </c>
      <c r="S58" s="18" t="s">
        <v>404</v>
      </c>
      <c r="T58" s="20" t="s">
        <v>404</v>
      </c>
      <c r="U58" s="18" t="s">
        <v>404</v>
      </c>
      <c r="V58" s="20" t="s">
        <v>404</v>
      </c>
    </row>
    <row r="59" spans="1:22">
      <c r="A59" s="15" t="s">
        <v>456</v>
      </c>
      <c r="B59" s="17" t="n">
        <v>4826</v>
      </c>
      <c r="C59" s="18">
        <f>(0.0/B59*100)</f>
        <v/>
      </c>
      <c r="D59" s="19" t="n">
        <v>4826</v>
      </c>
      <c r="E59" s="18" t="n">
        <v>336.1245772</v>
      </c>
      <c r="F59" s="20" t="n">
        <v>5.46168862</v>
      </c>
      <c r="G59" s="18" t="n">
        <v>351.92838101</v>
      </c>
      <c r="H59" s="20" t="n">
        <v>1.74483614</v>
      </c>
      <c r="I59" s="18" t="n">
        <v>347.49044281</v>
      </c>
      <c r="J59" s="20" t="n">
        <v>4.46856618</v>
      </c>
      <c r="K59" s="18" t="n">
        <v>322.02795008</v>
      </c>
      <c r="L59" s="20" t="n">
        <v>7.05219407</v>
      </c>
      <c r="M59" s="18" t="s">
        <v>404</v>
      </c>
      <c r="N59" s="20" t="s">
        <v>404</v>
      </c>
      <c r="O59" s="18" t="s">
        <v>404</v>
      </c>
      <c r="P59" s="20" t="s">
        <v>404</v>
      </c>
      <c r="Q59" s="18" t="s">
        <v>404</v>
      </c>
      <c r="R59" s="20" t="s">
        <v>404</v>
      </c>
      <c r="S59" s="18" t="s">
        <v>404</v>
      </c>
      <c r="T59" s="20" t="s">
        <v>404</v>
      </c>
      <c r="U59" s="18" t="n">
        <v>287.28851431</v>
      </c>
      <c r="V59" s="20" t="n">
        <v>12.28386064</v>
      </c>
    </row>
    <row r="60" spans="1:22">
      <c r="A60" s="15" t="s">
        <v>457</v>
      </c>
      <c r="B60" s="17" t="n">
        <v>4546</v>
      </c>
      <c r="C60" s="18">
        <f>(0.0/B60*100)</f>
        <v/>
      </c>
      <c r="D60" s="19" t="n">
        <v>4546</v>
      </c>
      <c r="E60" s="18" t="n">
        <v>355.2499282</v>
      </c>
      <c r="F60" s="20" t="n">
        <v>10.30765819</v>
      </c>
      <c r="G60" s="18" t="n">
        <v>346.44164294</v>
      </c>
      <c r="H60" s="20" t="n">
        <v>7.13870526</v>
      </c>
      <c r="I60" s="18" t="n">
        <v>310.13404661</v>
      </c>
      <c r="J60" s="20" t="n">
        <v>21.98976795</v>
      </c>
      <c r="K60" s="18" t="n">
        <v>329.15180383</v>
      </c>
      <c r="L60" s="20" t="n">
        <v>26.46335072</v>
      </c>
      <c r="M60" s="18" t="s">
        <v>404</v>
      </c>
      <c r="N60" s="20" t="s">
        <v>404</v>
      </c>
      <c r="O60" s="18" t="s">
        <v>404</v>
      </c>
      <c r="P60" s="20" t="s">
        <v>404</v>
      </c>
      <c r="Q60" s="18" t="s">
        <v>404</v>
      </c>
      <c r="R60" s="20" t="s">
        <v>404</v>
      </c>
      <c r="S60" s="18" t="s">
        <v>404</v>
      </c>
      <c r="T60" s="20" t="s">
        <v>404</v>
      </c>
      <c r="U60" s="18" t="n">
        <v>360.60465981</v>
      </c>
      <c r="V60" s="20" t="n">
        <v>32.17018046</v>
      </c>
    </row>
    <row r="61" spans="1:22">
      <c r="A61" s="15" t="s">
        <v>458</v>
      </c>
      <c r="B61" s="17" t="n">
        <v>6525</v>
      </c>
      <c r="C61" s="18">
        <f>(0.0/B61*100)</f>
        <v/>
      </c>
      <c r="D61" s="19" t="n">
        <v>6525</v>
      </c>
      <c r="E61" s="18" t="n">
        <v>472.84550616</v>
      </c>
      <c r="F61" s="20" t="n">
        <v>2.89683302</v>
      </c>
      <c r="G61" s="18" t="n">
        <v>464.56289281</v>
      </c>
      <c r="H61" s="20" t="n">
        <v>26.18087567</v>
      </c>
      <c r="I61" s="18" t="n">
        <v>492.87244811</v>
      </c>
      <c r="J61" s="20" t="n">
        <v>7.87126134</v>
      </c>
      <c r="K61" s="18" t="n">
        <v>459.05587118</v>
      </c>
      <c r="L61" s="20" t="n">
        <v>26.92261375</v>
      </c>
      <c r="M61" s="18" t="s">
        <v>404</v>
      </c>
      <c r="N61" s="20" t="s">
        <v>404</v>
      </c>
      <c r="O61" s="18" t="s">
        <v>404</v>
      </c>
      <c r="P61" s="20" t="s">
        <v>404</v>
      </c>
      <c r="Q61" s="18" t="s">
        <v>404</v>
      </c>
      <c r="R61" s="20" t="s">
        <v>404</v>
      </c>
      <c r="S61" s="18" t="s">
        <v>404</v>
      </c>
      <c r="T61" s="20" t="s">
        <v>404</v>
      </c>
      <c r="U61" s="18" t="n">
        <v>471.51363156</v>
      </c>
      <c r="V61" s="20" t="n">
        <v>23.45937386</v>
      </c>
    </row>
    <row r="62" spans="1:22">
      <c r="A62" s="15" t="s">
        <v>459</v>
      </c>
      <c r="B62" s="17" t="n">
        <v>4476</v>
      </c>
      <c r="C62" s="18">
        <f>(0.0/B62*100)</f>
        <v/>
      </c>
      <c r="D62" s="19" t="n">
        <v>4476</v>
      </c>
      <c r="E62" s="18" t="n">
        <v>506.26093398</v>
      </c>
      <c r="F62" s="20" t="n">
        <v>2.03648676</v>
      </c>
      <c r="G62" s="18" t="n">
        <v>519.88901136</v>
      </c>
      <c r="H62" s="20" t="n">
        <v>2.12256936</v>
      </c>
      <c r="I62" s="18" t="n">
        <v>510.4822786</v>
      </c>
      <c r="J62" s="20" t="n">
        <v>2.3165115</v>
      </c>
      <c r="K62" s="18" t="n">
        <v>484.19967378</v>
      </c>
      <c r="L62" s="20" t="n">
        <v>3.93143584</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343.76431047</v>
      </c>
      <c r="F63" s="20" t="n">
        <v>2.07084459</v>
      </c>
      <c r="G63" s="18" t="n">
        <v>356.78892113</v>
      </c>
      <c r="H63" s="20" t="n">
        <v>2.25128597</v>
      </c>
      <c r="I63" s="18" t="n">
        <v>349.9248333</v>
      </c>
      <c r="J63" s="20" t="n">
        <v>10.11372524</v>
      </c>
      <c r="K63" s="18" t="s">
        <v>404</v>
      </c>
      <c r="L63" s="20" t="s">
        <v>404</v>
      </c>
      <c r="M63" s="18" t="s">
        <v>404</v>
      </c>
      <c r="N63" s="20" t="s">
        <v>404</v>
      </c>
      <c r="O63" s="18" t="s">
        <v>404</v>
      </c>
      <c r="P63" s="20" t="s">
        <v>404</v>
      </c>
      <c r="Q63" s="18" t="s">
        <v>404</v>
      </c>
      <c r="R63" s="20" t="s">
        <v>404</v>
      </c>
      <c r="S63" s="18" t="s">
        <v>404</v>
      </c>
      <c r="T63" s="20" t="s">
        <v>404</v>
      </c>
      <c r="U63" s="18" t="n">
        <v>372.40890819</v>
      </c>
      <c r="V63" s="20" t="n">
        <v>5.90321907</v>
      </c>
    </row>
    <row r="64" spans="1:22">
      <c r="A64" s="15" t="s">
        <v>461</v>
      </c>
      <c r="B64" s="17" t="n">
        <v>3634</v>
      </c>
      <c r="C64" s="18">
        <f>(27.0/B64*100)</f>
        <v/>
      </c>
      <c r="D64" s="19" t="n">
        <v>3607</v>
      </c>
      <c r="E64" s="18" t="n">
        <v>459.88115457</v>
      </c>
      <c r="F64" s="20" t="n">
        <v>2.80095324</v>
      </c>
      <c r="G64" s="18" t="n">
        <v>443.57313199</v>
      </c>
      <c r="H64" s="20" t="n">
        <v>2.52385153</v>
      </c>
      <c r="I64" s="18" t="n">
        <v>424.04335843</v>
      </c>
      <c r="J64" s="20" t="n">
        <v>4.35249782</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415.48880991</v>
      </c>
      <c r="F65" s="20" t="n">
        <v>3.84965547</v>
      </c>
      <c r="G65" s="18" t="n">
        <v>414.1379459</v>
      </c>
      <c r="H65" s="20" t="n">
        <v>5.76977979</v>
      </c>
      <c r="I65" s="18" t="n">
        <v>418.39959131</v>
      </c>
      <c r="J65" s="20" t="n">
        <v>19.62904848</v>
      </c>
      <c r="K65" s="18" t="n">
        <v>421.73122274</v>
      </c>
      <c r="L65" s="20" t="n">
        <v>16.8347531</v>
      </c>
      <c r="M65" s="18" t="s">
        <v>404</v>
      </c>
      <c r="N65" s="20" t="s">
        <v>404</v>
      </c>
      <c r="O65" s="18" t="s">
        <v>404</v>
      </c>
      <c r="P65" s="20" t="s">
        <v>404</v>
      </c>
      <c r="Q65" s="18" t="s">
        <v>404</v>
      </c>
      <c r="R65" s="20" t="s">
        <v>404</v>
      </c>
      <c r="S65" s="18" t="s">
        <v>404</v>
      </c>
      <c r="T65" s="20" t="s">
        <v>404</v>
      </c>
      <c r="U65" s="18" t="n">
        <v>449.83438625</v>
      </c>
      <c r="V65" s="20" t="n">
        <v>14.24547339</v>
      </c>
    </row>
    <row r="66" spans="1:22">
      <c r="A66" s="15" t="s">
        <v>463</v>
      </c>
      <c r="B66" s="17" t="n">
        <v>5665</v>
      </c>
      <c r="C66" s="18">
        <f>(0.0/B66*100)</f>
        <v/>
      </c>
      <c r="D66" s="19" t="n">
        <v>5665</v>
      </c>
      <c r="E66" s="18" t="n">
        <v>418.34905995</v>
      </c>
      <c r="F66" s="20" t="n">
        <v>2.85961965</v>
      </c>
      <c r="G66" s="18" t="n">
        <v>429.4170409</v>
      </c>
      <c r="H66" s="20" t="n">
        <v>1.77961464</v>
      </c>
      <c r="I66" s="18" t="n">
        <v>425.76533247</v>
      </c>
      <c r="J66" s="20" t="n">
        <v>3.68651466</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406.84444366</v>
      </c>
      <c r="F67" s="20" t="n">
        <v>8.47651022</v>
      </c>
      <c r="G67" s="18" t="n">
        <v>397.16670062</v>
      </c>
      <c r="H67" s="20" t="n">
        <v>4.17779465</v>
      </c>
      <c r="I67" s="18" t="n">
        <v>377.47339248</v>
      </c>
      <c r="J67" s="20" t="n">
        <v>10.59919802</v>
      </c>
      <c r="K67" s="18" t="n">
        <v>405.6552144</v>
      </c>
      <c r="L67" s="20" t="n">
        <v>13.64592986</v>
      </c>
      <c r="M67" s="18" t="s">
        <v>404</v>
      </c>
      <c r="N67" s="20" t="s">
        <v>404</v>
      </c>
      <c r="O67" s="18" t="s">
        <v>404</v>
      </c>
      <c r="P67" s="20" t="s">
        <v>404</v>
      </c>
      <c r="Q67" s="18" t="s">
        <v>404</v>
      </c>
      <c r="R67" s="20" t="s">
        <v>404</v>
      </c>
      <c r="S67" s="18" t="s">
        <v>404</v>
      </c>
      <c r="T67" s="20" t="s">
        <v>404</v>
      </c>
      <c r="U67" s="18" t="n">
        <v>365.92035444</v>
      </c>
      <c r="V67" s="20" t="n">
        <v>37.48491107</v>
      </c>
    </row>
    <row r="68" spans="1:22">
      <c r="A68" s="15" t="s">
        <v>465</v>
      </c>
      <c r="B68" s="17" t="n">
        <v>12083</v>
      </c>
      <c r="C68" s="18">
        <f>(0.0/B68*100)</f>
        <v/>
      </c>
      <c r="D68" s="19" t="n">
        <v>12083</v>
      </c>
      <c r="E68" s="18" t="n">
        <v>389.81906841</v>
      </c>
      <c r="F68" s="20" t="n">
        <v>1.43086721</v>
      </c>
      <c r="G68" s="18" t="n">
        <v>413.77444592</v>
      </c>
      <c r="H68" s="20" t="n">
        <v>1.43245836</v>
      </c>
      <c r="I68" s="18" t="n">
        <v>382.8714385</v>
      </c>
      <c r="J68" s="20" t="n">
        <v>4.56319585</v>
      </c>
      <c r="K68" s="18" t="n">
        <v>289.52492112</v>
      </c>
      <c r="L68" s="20" t="n">
        <v>14.45678667</v>
      </c>
      <c r="M68" s="18" t="s">
        <v>404</v>
      </c>
      <c r="N68" s="20" t="s">
        <v>404</v>
      </c>
      <c r="O68" s="18" t="s">
        <v>404</v>
      </c>
      <c r="P68" s="20" t="s">
        <v>404</v>
      </c>
      <c r="Q68" s="18" t="s">
        <v>404</v>
      </c>
      <c r="R68" s="20" t="s">
        <v>404</v>
      </c>
      <c r="S68" s="18" t="s">
        <v>404</v>
      </c>
      <c r="T68" s="20" t="s">
        <v>404</v>
      </c>
      <c r="U68" s="18" t="n">
        <v>441.65242321</v>
      </c>
      <c r="V68" s="20" t="n">
        <v>8.45632603</v>
      </c>
    </row>
    <row r="69" spans="1:22">
      <c r="A69" s="15" t="s">
        <v>466</v>
      </c>
      <c r="B69" s="17" t="n">
        <v>4876</v>
      </c>
      <c r="C69" s="18">
        <f>(0.0/B69*100)</f>
        <v/>
      </c>
      <c r="D69" s="19" t="n">
        <v>4876</v>
      </c>
      <c r="E69" s="18" t="n">
        <v>432.58292556</v>
      </c>
      <c r="F69" s="20" t="n">
        <v>5.43847864</v>
      </c>
      <c r="G69" s="18" t="n">
        <v>433.89148456</v>
      </c>
      <c r="H69" s="20" t="n">
        <v>8.543107539999999</v>
      </c>
      <c r="I69" s="18" t="s">
        <v>404</v>
      </c>
      <c r="J69" s="20" t="s">
        <v>404</v>
      </c>
      <c r="K69" s="18" t="n">
        <v>538.69660938</v>
      </c>
      <c r="L69" s="20" t="n">
        <v>12.42596043</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495.22121704</v>
      </c>
      <c r="F70" s="20" t="n">
        <v>4.26591573</v>
      </c>
      <c r="G70" s="18" t="n">
        <v>500.402562</v>
      </c>
      <c r="H70" s="20" t="n">
        <v>9.596290529999999</v>
      </c>
      <c r="I70" s="18" t="n">
        <v>479.44204442</v>
      </c>
      <c r="J70" s="20" t="n">
        <v>7.39684522</v>
      </c>
      <c r="K70" s="18" t="n">
        <v>498.97112675</v>
      </c>
      <c r="L70" s="20" t="n">
        <v>7.74622919</v>
      </c>
      <c r="M70" s="18" t="s">
        <v>404</v>
      </c>
      <c r="N70" s="20" t="s">
        <v>404</v>
      </c>
      <c r="O70" s="18" t="s">
        <v>404</v>
      </c>
      <c r="P70" s="20" t="s">
        <v>404</v>
      </c>
      <c r="Q70" s="18" t="s">
        <v>404</v>
      </c>
      <c r="R70" s="20" t="s">
        <v>404</v>
      </c>
      <c r="S70" s="18" t="s">
        <v>404</v>
      </c>
      <c r="T70" s="20" t="s">
        <v>404</v>
      </c>
      <c r="U70" s="18" t="n">
        <v>479.30392521</v>
      </c>
      <c r="V70" s="20" t="n">
        <v>21.14943025</v>
      </c>
    </row>
    <row r="71" spans="1:22">
      <c r="A71" s="15" t="s">
        <v>468</v>
      </c>
      <c r="B71" s="17" t="n">
        <v>6115</v>
      </c>
      <c r="C71" s="18">
        <f>(0.0/B71*100)</f>
        <v/>
      </c>
      <c r="D71" s="19" t="n">
        <v>6115</v>
      </c>
      <c r="E71" s="18" t="n">
        <v>541.73377104</v>
      </c>
      <c r="F71" s="20" t="n">
        <v>2.44287597</v>
      </c>
      <c r="G71" s="18" t="n">
        <v>529.19948302</v>
      </c>
      <c r="H71" s="20" t="n">
        <v>2.11723643</v>
      </c>
      <c r="I71" s="18" t="n">
        <v>540.04670664</v>
      </c>
      <c r="J71" s="20" t="n">
        <v>8.111191440000001</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502.0259894</v>
      </c>
      <c r="F72" s="20" t="n">
        <v>3.03430997</v>
      </c>
      <c r="G72" s="18" t="n">
        <v>477.90929198</v>
      </c>
      <c r="H72" s="20" t="n">
        <v>13.53359142</v>
      </c>
      <c r="I72" s="18" t="n">
        <v>463.90135277</v>
      </c>
      <c r="J72" s="20" t="n">
        <v>12.43352523</v>
      </c>
      <c r="K72" s="18" t="n">
        <v>506.9392389</v>
      </c>
      <c r="L72" s="20" t="n">
        <v>11.82807713</v>
      </c>
      <c r="M72" s="18" t="s">
        <v>404</v>
      </c>
      <c r="N72" s="20" t="s">
        <v>404</v>
      </c>
      <c r="O72" s="18" t="s">
        <v>404</v>
      </c>
      <c r="P72" s="20" t="s">
        <v>404</v>
      </c>
      <c r="Q72" s="18" t="s">
        <v>404</v>
      </c>
      <c r="R72" s="20" t="s">
        <v>404</v>
      </c>
      <c r="S72" s="18" t="s">
        <v>404</v>
      </c>
      <c r="T72" s="20" t="s">
        <v>404</v>
      </c>
      <c r="U72" s="18" t="n">
        <v>440.82012512</v>
      </c>
      <c r="V72" s="20" t="n">
        <v>13.68512673</v>
      </c>
    </row>
    <row r="73" spans="1:22">
      <c r="A73" s="15" t="s">
        <v>470</v>
      </c>
      <c r="B73" s="17" t="n">
        <v>8249</v>
      </c>
      <c r="C73" s="18">
        <f>(0.0/B73*100)</f>
        <v/>
      </c>
      <c r="D73" s="19" t="n">
        <v>8249</v>
      </c>
      <c r="E73" s="18" t="n">
        <v>408.92329912</v>
      </c>
      <c r="F73" s="20" t="n">
        <v>4.53624864</v>
      </c>
      <c r="G73" s="18" t="n">
        <v>414.27952866</v>
      </c>
      <c r="H73" s="20" t="n">
        <v>5.20363372</v>
      </c>
      <c r="I73" s="18" t="n">
        <v>356.51759101</v>
      </c>
      <c r="J73" s="20" t="n">
        <v>10.96122503</v>
      </c>
      <c r="K73" s="18" t="n">
        <v>364.38843855</v>
      </c>
      <c r="L73" s="20" t="n">
        <v>9.571292140000001</v>
      </c>
      <c r="M73" s="18" t="s">
        <v>404</v>
      </c>
      <c r="N73" s="20" t="s">
        <v>404</v>
      </c>
      <c r="O73" s="18" t="s">
        <v>404</v>
      </c>
      <c r="P73" s="20" t="s">
        <v>404</v>
      </c>
      <c r="Q73" s="18" t="s">
        <v>404</v>
      </c>
      <c r="R73" s="20" t="s">
        <v>404</v>
      </c>
      <c r="S73" s="18" t="s">
        <v>404</v>
      </c>
      <c r="T73" s="20" t="s">
        <v>404</v>
      </c>
      <c r="U73" s="18" t="n">
        <v>420.56027382</v>
      </c>
      <c r="V73" s="20" t="n">
        <v>17.52545433</v>
      </c>
    </row>
    <row r="74" spans="1:22">
      <c r="A74" s="15" t="s">
        <v>471</v>
      </c>
      <c r="B74" s="17" t="n">
        <v>4692</v>
      </c>
      <c r="C74" s="18">
        <f>(484.0/B74*100)</f>
        <v/>
      </c>
      <c r="D74" s="19" t="n">
        <v>4208</v>
      </c>
      <c r="E74" s="18" t="n">
        <v>375.63397302</v>
      </c>
      <c r="F74" s="20" t="n">
        <v>8.17852102</v>
      </c>
      <c r="G74" s="18" t="n">
        <v>450.97359266</v>
      </c>
      <c r="H74" s="20" t="n">
        <v>2.76652072</v>
      </c>
      <c r="I74" s="18" t="n">
        <v>425.26980773</v>
      </c>
      <c r="J74" s="20" t="n">
        <v>2.15552004</v>
      </c>
      <c r="K74" s="18" t="n">
        <v>361.46657948</v>
      </c>
      <c r="L74" s="20" t="n">
        <v>5.70675597</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332.37192085</v>
      </c>
      <c r="F75" s="20" t="n">
        <v>15.12774273</v>
      </c>
      <c r="G75" s="18" t="n">
        <v>362.87439735</v>
      </c>
      <c r="H75" s="20" t="n">
        <v>6.92625477</v>
      </c>
      <c r="I75" s="18" t="n">
        <v>365.29615239</v>
      </c>
      <c r="J75" s="20" t="n">
        <v>5.8715844</v>
      </c>
      <c r="K75" s="18" t="n">
        <v>348.9907353</v>
      </c>
      <c r="L75" s="20" t="n">
        <v>16.24312527</v>
      </c>
      <c r="M75" s="18" t="s">
        <v>404</v>
      </c>
      <c r="N75" s="20" t="s">
        <v>404</v>
      </c>
      <c r="O75" s="18" t="s">
        <v>404</v>
      </c>
      <c r="P75" s="20" t="s">
        <v>404</v>
      </c>
      <c r="Q75" s="18" t="s">
        <v>404</v>
      </c>
      <c r="R75" s="20" t="s">
        <v>404</v>
      </c>
      <c r="S75" s="18" t="s">
        <v>404</v>
      </c>
      <c r="T75" s="20" t="s">
        <v>404</v>
      </c>
      <c r="U75" s="18" t="n">
        <v>360.9236518</v>
      </c>
      <c r="V75" s="20" t="n">
        <v>16.19140848</v>
      </c>
    </row>
    <row r="76" spans="1:22">
      <c r="A76" s="15" t="s">
        <v>473</v>
      </c>
      <c r="B76" s="17" t="n">
        <v>14167</v>
      </c>
      <c r="C76" s="18">
        <f>(1400.0/B76*100)</f>
        <v/>
      </c>
      <c r="D76" s="19" t="n">
        <v>12767</v>
      </c>
      <c r="E76" s="18" t="n">
        <v>453.48554503</v>
      </c>
      <c r="F76" s="20" t="n">
        <v>6.98845674</v>
      </c>
      <c r="G76" s="18" t="n">
        <v>431.4979519</v>
      </c>
      <c r="H76" s="20" t="n">
        <v>4.60495843</v>
      </c>
      <c r="I76" s="18" t="n">
        <v>424.06011848</v>
      </c>
      <c r="J76" s="20" t="n">
        <v>6.78275219</v>
      </c>
      <c r="K76" s="18" t="n">
        <v>385.83149448</v>
      </c>
      <c r="L76" s="20" t="n">
        <v>7.87762792</v>
      </c>
      <c r="M76" s="18" t="s">
        <v>404</v>
      </c>
      <c r="N76" s="20" t="s">
        <v>404</v>
      </c>
      <c r="O76" s="18" t="s">
        <v>404</v>
      </c>
      <c r="P76" s="20" t="s">
        <v>404</v>
      </c>
      <c r="Q76" s="18" t="s">
        <v>404</v>
      </c>
      <c r="R76" s="20" t="s">
        <v>404</v>
      </c>
      <c r="S76" s="18" t="s">
        <v>404</v>
      </c>
      <c r="T76" s="20" t="s">
        <v>404</v>
      </c>
      <c r="U76" s="18" t="n">
        <v>442.91458391</v>
      </c>
      <c r="V76" s="20" t="n">
        <v>11.89184364</v>
      </c>
    </row>
    <row r="77" spans="1:22">
      <c r="A77" s="15" t="s">
        <v>474</v>
      </c>
      <c r="B77" s="17" t="n">
        <v>6062</v>
      </c>
      <c r="C77" s="18">
        <f>(0.0/B77*100)</f>
        <v/>
      </c>
      <c r="D77" s="19" t="n">
        <v>6062</v>
      </c>
      <c r="E77" s="18" t="n">
        <v>498.69180935</v>
      </c>
      <c r="F77" s="20" t="n">
        <v>11.9200776</v>
      </c>
      <c r="G77" s="18" t="n">
        <v>443.05767587</v>
      </c>
      <c r="H77" s="20" t="n">
        <v>6.04985386</v>
      </c>
      <c r="I77" s="18" t="n">
        <v>432.86378752</v>
      </c>
      <c r="J77" s="20" t="n">
        <v>5.0580203</v>
      </c>
      <c r="K77" s="18" t="n">
        <v>408.38071947</v>
      </c>
      <c r="L77" s="20" t="n">
        <v>8.01499529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488.12326462</v>
      </c>
      <c r="F78" s="20" t="n">
        <v>7.04777358</v>
      </c>
      <c r="G78" s="18" t="n">
        <v>487.25820519</v>
      </c>
      <c r="H78" s="20" t="n">
        <v>4.95560122</v>
      </c>
      <c r="I78" s="18" t="n">
        <v>472.67999076</v>
      </c>
      <c r="J78" s="20" t="n">
        <v>18.78869623</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495.59210915</v>
      </c>
      <c r="F79" s="20" t="n">
        <v>13.95363398</v>
      </c>
      <c r="G79" s="18" t="n">
        <v>468.37151966</v>
      </c>
      <c r="H79" s="20" t="n">
        <v>12.26944676</v>
      </c>
      <c r="I79" s="18" t="n">
        <v>474.07134045</v>
      </c>
      <c r="J79" s="20" t="n">
        <v>15.46395512</v>
      </c>
      <c r="K79" s="18" t="n">
        <v>480.14949058</v>
      </c>
      <c r="L79" s="20" t="n">
        <v>21.82070644</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426.11553058</v>
      </c>
      <c r="F80" s="20" t="n">
        <v>5.56305553</v>
      </c>
      <c r="G80" s="18" t="n">
        <v>435.93060342</v>
      </c>
      <c r="H80" s="20" t="n">
        <v>9.91572569</v>
      </c>
      <c r="I80" s="18" t="n">
        <v>435.74959749</v>
      </c>
      <c r="J80" s="20" t="n">
        <v>11.66438348</v>
      </c>
      <c r="K80" s="18" t="n">
        <v>419.42525132</v>
      </c>
      <c r="L80" s="20" t="n">
        <v>6.01717834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435.05736376</v>
      </c>
      <c r="F81" s="20" t="n">
        <v>7.51033784</v>
      </c>
      <c r="G81" s="18" t="n">
        <v>432.94265623</v>
      </c>
      <c r="H81" s="20" t="n">
        <v>5.23508742</v>
      </c>
      <c r="I81" s="18" t="n">
        <v>414.75087352</v>
      </c>
      <c r="J81" s="20" t="n">
        <v>9.96490633</v>
      </c>
      <c r="K81" s="18" t="n">
        <v>419.83122453</v>
      </c>
      <c r="L81" s="20" t="n">
        <v>10.90578593</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715</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508.14210921</v>
      </c>
      <c r="F7" s="20" t="n">
        <v>8.23106917</v>
      </c>
      <c r="G7" s="18" t="n">
        <v>502.12568165</v>
      </c>
      <c r="H7" s="20" t="n">
        <v>2.72574139</v>
      </c>
      <c r="I7" s="18" t="n">
        <v>507.27998954</v>
      </c>
      <c r="J7" s="20" t="n">
        <v>4.21126609</v>
      </c>
      <c r="K7" s="18" t="n">
        <v>481.2965511</v>
      </c>
      <c r="L7" s="20" t="n">
        <v>18.46863265</v>
      </c>
      <c r="M7" s="18" t="s">
        <v>404</v>
      </c>
      <c r="N7" s="20" t="s">
        <v>404</v>
      </c>
      <c r="O7" s="18" t="s">
        <v>404</v>
      </c>
      <c r="P7" s="20" t="s">
        <v>404</v>
      </c>
      <c r="Q7" s="18" t="s">
        <v>404</v>
      </c>
      <c r="R7" s="20" t="s">
        <v>404</v>
      </c>
      <c r="S7" s="18" t="s">
        <v>404</v>
      </c>
      <c r="T7" s="20" t="s">
        <v>404</v>
      </c>
      <c r="U7" s="18" t="n">
        <v>490.81067853</v>
      </c>
      <c r="V7" s="20" t="n">
        <v>9.85714647</v>
      </c>
    </row>
    <row r="8" spans="1:22">
      <c r="A8" s="15" t="s">
        <v>405</v>
      </c>
      <c r="B8" s="17" t="n">
        <v>7007</v>
      </c>
      <c r="C8" s="18">
        <f>(0.0/B8*100)</f>
        <v/>
      </c>
      <c r="D8" s="19" t="n">
        <v>7007</v>
      </c>
      <c r="E8" s="18" t="n">
        <v>497.86314663</v>
      </c>
      <c r="F8" s="20" t="n">
        <v>9.35801187</v>
      </c>
      <c r="G8" s="18" t="n">
        <v>478.2722419</v>
      </c>
      <c r="H8" s="20" t="n">
        <v>6.67241087</v>
      </c>
      <c r="I8" s="18" t="n">
        <v>487.25848412</v>
      </c>
      <c r="J8" s="20" t="n">
        <v>7.65790665</v>
      </c>
      <c r="K8" s="18" t="n">
        <v>466.84479551</v>
      </c>
      <c r="L8" s="20" t="n">
        <v>27.77264278</v>
      </c>
      <c r="M8" s="18" t="s">
        <v>404</v>
      </c>
      <c r="N8" s="20" t="s">
        <v>404</v>
      </c>
      <c r="O8" s="18" t="s">
        <v>404</v>
      </c>
      <c r="P8" s="20" t="s">
        <v>404</v>
      </c>
      <c r="Q8" s="18" t="s">
        <v>404</v>
      </c>
      <c r="R8" s="20" t="s">
        <v>404</v>
      </c>
      <c r="S8" s="18" t="s">
        <v>404</v>
      </c>
      <c r="T8" s="20" t="s">
        <v>404</v>
      </c>
      <c r="U8" s="18" t="n">
        <v>481.12712051</v>
      </c>
      <c r="V8" s="20" t="n">
        <v>17.50760811</v>
      </c>
    </row>
    <row r="9" spans="1:22">
      <c r="A9" s="15" t="s">
        <v>406</v>
      </c>
      <c r="B9" s="17" t="n">
        <v>9651</v>
      </c>
      <c r="C9" s="18">
        <f>(200.0/B9*100)</f>
        <v/>
      </c>
      <c r="D9" s="19" t="n">
        <v>9451</v>
      </c>
      <c r="E9" s="18" t="n">
        <v>500.17883991</v>
      </c>
      <c r="F9" s="20" t="n">
        <v>14.75920127</v>
      </c>
      <c r="G9" s="18" t="n">
        <v>503.62045405</v>
      </c>
      <c r="H9" s="20" t="n">
        <v>5.68196849</v>
      </c>
      <c r="I9" s="18" t="n">
        <v>495.91403124</v>
      </c>
      <c r="J9" s="20" t="n">
        <v>6.39631791</v>
      </c>
      <c r="K9" s="18" t="n">
        <v>496.91359102</v>
      </c>
      <c r="L9" s="20" t="n">
        <v>25.27009878</v>
      </c>
      <c r="M9" s="18" t="s">
        <v>404</v>
      </c>
      <c r="N9" s="20" t="s">
        <v>404</v>
      </c>
      <c r="O9" s="18" t="s">
        <v>404</v>
      </c>
      <c r="P9" s="20" t="s">
        <v>404</v>
      </c>
      <c r="Q9" s="18" t="s">
        <v>404</v>
      </c>
      <c r="R9" s="20" t="s">
        <v>404</v>
      </c>
      <c r="S9" s="18" t="s">
        <v>404</v>
      </c>
      <c r="T9" s="20" t="s">
        <v>404</v>
      </c>
      <c r="U9" s="18" t="n">
        <v>483.26844077</v>
      </c>
      <c r="V9" s="20" t="n">
        <v>16.99113322</v>
      </c>
    </row>
    <row r="10" spans="1:22">
      <c r="A10" s="15" t="s">
        <v>407</v>
      </c>
      <c r="B10" s="17" t="n">
        <v>20058</v>
      </c>
      <c r="C10" s="18">
        <f>(3134.0/B10*100)</f>
        <v/>
      </c>
      <c r="D10" s="19" t="n">
        <v>16924</v>
      </c>
      <c r="E10" s="18" t="n">
        <v>534.26036636</v>
      </c>
      <c r="F10" s="20" t="n">
        <v>5.26939638</v>
      </c>
      <c r="G10" s="18" t="n">
        <v>527.0020598999999</v>
      </c>
      <c r="H10" s="20" t="n">
        <v>3.62517066</v>
      </c>
      <c r="I10" s="18" t="n">
        <v>526.15645864</v>
      </c>
      <c r="J10" s="20" t="n">
        <v>3.92115545</v>
      </c>
      <c r="K10" s="18" t="n">
        <v>521.16932834</v>
      </c>
      <c r="L10" s="20" t="n">
        <v>13.28772356</v>
      </c>
      <c r="M10" s="18" t="s">
        <v>404</v>
      </c>
      <c r="N10" s="20" t="s">
        <v>404</v>
      </c>
      <c r="O10" s="18" t="s">
        <v>404</v>
      </c>
      <c r="P10" s="20" t="s">
        <v>404</v>
      </c>
      <c r="Q10" s="18" t="s">
        <v>404</v>
      </c>
      <c r="R10" s="20" t="s">
        <v>404</v>
      </c>
      <c r="S10" s="18" t="s">
        <v>404</v>
      </c>
      <c r="T10" s="20" t="s">
        <v>404</v>
      </c>
      <c r="U10" s="18" t="n">
        <v>539.71035979</v>
      </c>
      <c r="V10" s="20" t="n">
        <v>14.42529621</v>
      </c>
    </row>
    <row r="11" spans="1:22">
      <c r="A11" s="15" t="s">
        <v>408</v>
      </c>
      <c r="B11" s="17" t="n">
        <v>7053</v>
      </c>
      <c r="C11" s="18">
        <f>(212.0/B11*100)</f>
        <v/>
      </c>
      <c r="D11" s="19" t="n">
        <v>6841</v>
      </c>
      <c r="E11" s="18" t="n">
        <v>484.22863304</v>
      </c>
      <c r="F11" s="20" t="n">
        <v>9.40450695</v>
      </c>
      <c r="G11" s="18" t="n">
        <v>464.20178633</v>
      </c>
      <c r="H11" s="20" t="n">
        <v>5.33229479</v>
      </c>
      <c r="I11" s="18" t="n">
        <v>453.56474946</v>
      </c>
      <c r="J11" s="20" t="n">
        <v>6.76647633</v>
      </c>
      <c r="K11" s="18" t="n">
        <v>432.58711705</v>
      </c>
      <c r="L11" s="20" t="n">
        <v>10.35067027</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495.17843765</v>
      </c>
      <c r="F12" s="20" t="n">
        <v>6.60864817</v>
      </c>
      <c r="G12" s="18" t="n">
        <v>483.25834267</v>
      </c>
      <c r="H12" s="20" t="n">
        <v>4.70704985</v>
      </c>
      <c r="I12" s="18" t="n">
        <v>479.9544736</v>
      </c>
      <c r="J12" s="20" t="n">
        <v>9.026971830000001</v>
      </c>
      <c r="K12" s="18" t="n">
        <v>532.72557729</v>
      </c>
      <c r="L12" s="20" t="n">
        <v>15.87540867</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506.36120639</v>
      </c>
      <c r="F13" s="20" t="n">
        <v>4.73137266</v>
      </c>
      <c r="G13" s="18" t="n">
        <v>494.58530802</v>
      </c>
      <c r="H13" s="20" t="n">
        <v>4.17195277</v>
      </c>
      <c r="I13" s="18" t="n">
        <v>503.08555598</v>
      </c>
      <c r="J13" s="20" t="n">
        <v>5.83722428</v>
      </c>
      <c r="K13" s="18" t="n">
        <v>462.45058825</v>
      </c>
      <c r="L13" s="20" t="n">
        <v>5.9676806</v>
      </c>
      <c r="M13" s="18" t="s">
        <v>404</v>
      </c>
      <c r="N13" s="20" t="s">
        <v>404</v>
      </c>
      <c r="O13" s="18" t="s">
        <v>404</v>
      </c>
      <c r="P13" s="20" t="s">
        <v>404</v>
      </c>
      <c r="Q13" s="18" t="s">
        <v>404</v>
      </c>
      <c r="R13" s="20" t="s">
        <v>404</v>
      </c>
      <c r="S13" s="18" t="s">
        <v>404</v>
      </c>
      <c r="T13" s="20" t="s">
        <v>404</v>
      </c>
      <c r="U13" s="18" t="n">
        <v>500.94521359</v>
      </c>
      <c r="V13" s="20" t="n">
        <v>7.14111882</v>
      </c>
    </row>
    <row r="14" spans="1:22">
      <c r="A14" s="15" t="s">
        <v>411</v>
      </c>
      <c r="B14" s="17" t="n">
        <v>5587</v>
      </c>
      <c r="C14" s="18">
        <f>(0.0/B14*100)</f>
        <v/>
      </c>
      <c r="D14" s="19" t="n">
        <v>5587</v>
      </c>
      <c r="E14" s="18" t="n">
        <v>516.8474294</v>
      </c>
      <c r="F14" s="20" t="n">
        <v>4.87719242</v>
      </c>
      <c r="G14" s="18" t="n">
        <v>518.50204066</v>
      </c>
      <c r="H14" s="20" t="n">
        <v>3.44480818</v>
      </c>
      <c r="I14" s="18" t="n">
        <v>524.94567103</v>
      </c>
      <c r="J14" s="20" t="n">
        <v>3.88572287</v>
      </c>
      <c r="K14" s="18" t="n">
        <v>510.14889455</v>
      </c>
      <c r="L14" s="20" t="n">
        <v>13.66391699</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526.03789282</v>
      </c>
      <c r="F15" s="20" t="n">
        <v>6.08577746</v>
      </c>
      <c r="G15" s="18" t="n">
        <v>524.31551372</v>
      </c>
      <c r="H15" s="20" t="n">
        <v>3.98225155</v>
      </c>
      <c r="I15" s="18" t="n">
        <v>531.5722598</v>
      </c>
      <c r="J15" s="20" t="n">
        <v>4.57744782</v>
      </c>
      <c r="K15" s="18" t="n">
        <v>523.03793486</v>
      </c>
      <c r="L15" s="20" t="n">
        <v>8.58939264</v>
      </c>
      <c r="M15" s="18" t="s">
        <v>404</v>
      </c>
      <c r="N15" s="20" t="s">
        <v>404</v>
      </c>
      <c r="O15" s="18" t="s">
        <v>404</v>
      </c>
      <c r="P15" s="20" t="s">
        <v>404</v>
      </c>
      <c r="Q15" s="18" t="s">
        <v>404</v>
      </c>
      <c r="R15" s="20" t="s">
        <v>404</v>
      </c>
      <c r="S15" s="18" t="s">
        <v>404</v>
      </c>
      <c r="T15" s="20" t="s">
        <v>404</v>
      </c>
      <c r="U15" s="18" t="n">
        <v>526.62696472</v>
      </c>
      <c r="V15" s="20" t="n">
        <v>28.36247783</v>
      </c>
    </row>
    <row r="16" spans="1:22">
      <c r="A16" s="15" t="s">
        <v>413</v>
      </c>
      <c r="B16" s="17" t="n">
        <v>6108</v>
      </c>
      <c r="C16" s="18">
        <f>(495.0/B16*100)</f>
        <v/>
      </c>
      <c r="D16" s="19" t="n">
        <v>5613</v>
      </c>
      <c r="E16" s="18" t="n">
        <v>465.85444962</v>
      </c>
      <c r="F16" s="20" t="n">
        <v>15.80228628</v>
      </c>
      <c r="G16" s="18" t="n">
        <v>499.82965588</v>
      </c>
      <c r="H16" s="20" t="n">
        <v>8.92308455</v>
      </c>
      <c r="I16" s="18" t="n">
        <v>509.8029737</v>
      </c>
      <c r="J16" s="20" t="n">
        <v>7.12542781</v>
      </c>
      <c r="K16" s="18" t="n">
        <v>529.88806934</v>
      </c>
      <c r="L16" s="20" t="n">
        <v>14.19123743</v>
      </c>
      <c r="M16" s="18" t="s">
        <v>404</v>
      </c>
      <c r="N16" s="20" t="s">
        <v>404</v>
      </c>
      <c r="O16" s="18" t="s">
        <v>404</v>
      </c>
      <c r="P16" s="20" t="s">
        <v>404</v>
      </c>
      <c r="Q16" s="18" t="s">
        <v>404</v>
      </c>
      <c r="R16" s="20" t="s">
        <v>404</v>
      </c>
      <c r="S16" s="18" t="s">
        <v>404</v>
      </c>
      <c r="T16" s="20" t="s">
        <v>404</v>
      </c>
      <c r="U16" s="18" t="n">
        <v>479.32240827</v>
      </c>
      <c r="V16" s="20" t="n">
        <v>52.9914357</v>
      </c>
    </row>
    <row r="17" spans="1:22">
      <c r="A17" s="15" t="s">
        <v>414</v>
      </c>
      <c r="B17" s="17" t="n">
        <v>6504</v>
      </c>
      <c r="C17" s="18">
        <f>(1325.0/B17*100)</f>
        <v/>
      </c>
      <c r="D17" s="19" t="n">
        <v>5179</v>
      </c>
      <c r="E17" s="18" t="n">
        <v>501.20972627</v>
      </c>
      <c r="F17" s="20" t="n">
        <v>13.23895026</v>
      </c>
      <c r="G17" s="18" t="n">
        <v>500.74091708</v>
      </c>
      <c r="H17" s="20" t="n">
        <v>7.20216232</v>
      </c>
      <c r="I17" s="18" t="n">
        <v>521.75305165</v>
      </c>
      <c r="J17" s="20" t="n">
        <v>9.32553806</v>
      </c>
      <c r="K17" s="18" t="n">
        <v>501.96813749</v>
      </c>
      <c r="L17" s="20" t="n">
        <v>36.81981475</v>
      </c>
      <c r="M17" s="18" t="s">
        <v>404</v>
      </c>
      <c r="N17" s="20" t="s">
        <v>404</v>
      </c>
      <c r="O17" s="18" t="s">
        <v>404</v>
      </c>
      <c r="P17" s="20" t="s">
        <v>404</v>
      </c>
      <c r="Q17" s="18" t="s">
        <v>404</v>
      </c>
      <c r="R17" s="20" t="s">
        <v>404</v>
      </c>
      <c r="S17" s="18" t="s">
        <v>404</v>
      </c>
      <c r="T17" s="20" t="s">
        <v>404</v>
      </c>
      <c r="U17" s="18" t="n">
        <v>547.02557801</v>
      </c>
      <c r="V17" s="20" t="n">
        <v>16.51017928</v>
      </c>
    </row>
    <row r="18" spans="1:22">
      <c r="A18" s="15" t="s">
        <v>415</v>
      </c>
      <c r="B18" s="17" t="n">
        <v>5532</v>
      </c>
      <c r="C18" s="18">
        <f>(0.0/B18*100)</f>
        <v/>
      </c>
      <c r="D18" s="19" t="n">
        <v>5532</v>
      </c>
      <c r="E18" s="18" t="n">
        <v>465.72528309</v>
      </c>
      <c r="F18" s="20" t="n">
        <v>7.9815764</v>
      </c>
      <c r="G18" s="18" t="n">
        <v>472.41894651</v>
      </c>
      <c r="H18" s="20" t="n">
        <v>5.51319886</v>
      </c>
      <c r="I18" s="18" t="n">
        <v>454.39157089</v>
      </c>
      <c r="J18" s="20" t="n">
        <v>14.24706647</v>
      </c>
      <c r="K18" s="18" t="n">
        <v>503.42742113</v>
      </c>
      <c r="L18" s="20" t="n">
        <v>12.34237105</v>
      </c>
      <c r="M18" s="18" t="s">
        <v>404</v>
      </c>
      <c r="N18" s="20" t="s">
        <v>404</v>
      </c>
      <c r="O18" s="18" t="s">
        <v>404</v>
      </c>
      <c r="P18" s="20" t="s">
        <v>404</v>
      </c>
      <c r="Q18" s="18" t="s">
        <v>404</v>
      </c>
      <c r="R18" s="20" t="s">
        <v>404</v>
      </c>
      <c r="S18" s="18" t="s">
        <v>404</v>
      </c>
      <c r="T18" s="20" t="s">
        <v>404</v>
      </c>
      <c r="U18" s="18" t="n">
        <v>315.02651667</v>
      </c>
      <c r="V18" s="20" t="n">
        <v>12.80861334</v>
      </c>
    </row>
    <row r="19" spans="1:22">
      <c r="A19" s="15" t="s">
        <v>416</v>
      </c>
      <c r="B19" s="17" t="n">
        <v>5658</v>
      </c>
      <c r="C19" s="18">
        <f>(327.0/B19*100)</f>
        <v/>
      </c>
      <c r="D19" s="19" t="n">
        <v>5331</v>
      </c>
      <c r="E19" s="18" t="n">
        <v>460.54119044</v>
      </c>
      <c r="F19" s="20" t="n">
        <v>6.38978253</v>
      </c>
      <c r="G19" s="18" t="n">
        <v>486.09973839</v>
      </c>
      <c r="H19" s="20" t="n">
        <v>6.95138144</v>
      </c>
      <c r="I19" s="18" t="n">
        <v>468.47343571</v>
      </c>
      <c r="J19" s="20" t="n">
        <v>14.35033189</v>
      </c>
      <c r="K19" s="18" t="s">
        <v>404</v>
      </c>
      <c r="L19" s="20" t="s">
        <v>404</v>
      </c>
      <c r="M19" s="18" t="s">
        <v>404</v>
      </c>
      <c r="N19" s="20" t="s">
        <v>404</v>
      </c>
      <c r="O19" s="18" t="s">
        <v>404</v>
      </c>
      <c r="P19" s="20" t="s">
        <v>404</v>
      </c>
      <c r="Q19" s="18" t="s">
        <v>404</v>
      </c>
      <c r="R19" s="20" t="s">
        <v>404</v>
      </c>
      <c r="S19" s="18" t="s">
        <v>404</v>
      </c>
      <c r="T19" s="20" t="s">
        <v>404</v>
      </c>
      <c r="U19" s="18" t="n">
        <v>473.62752835</v>
      </c>
      <c r="V19" s="20" t="n">
        <v>46.31889571</v>
      </c>
    </row>
    <row r="20" spans="1:22">
      <c r="A20" s="15" t="s">
        <v>417</v>
      </c>
      <c r="B20" s="17" t="n">
        <v>3371</v>
      </c>
      <c r="C20" s="18">
        <f>(24.0/B20*100)</f>
        <v/>
      </c>
      <c r="D20" s="19" t="n">
        <v>3347</v>
      </c>
      <c r="E20" s="18" t="n">
        <v>482.43210457</v>
      </c>
      <c r="F20" s="20" t="n">
        <v>3.18065775</v>
      </c>
      <c r="G20" s="18" t="n">
        <v>479.82204817</v>
      </c>
      <c r="H20" s="20" t="n">
        <v>3.43144446</v>
      </c>
      <c r="I20" s="18" t="n">
        <v>483.56642421</v>
      </c>
      <c r="J20" s="20" t="n">
        <v>3.11899483</v>
      </c>
      <c r="K20" s="18" t="n">
        <v>455.95499535</v>
      </c>
      <c r="L20" s="20" t="n">
        <v>20.54365465</v>
      </c>
      <c r="M20" s="18" t="s">
        <v>404</v>
      </c>
      <c r="N20" s="20" t="s">
        <v>404</v>
      </c>
      <c r="O20" s="18" t="s">
        <v>404</v>
      </c>
      <c r="P20" s="20" t="s">
        <v>404</v>
      </c>
      <c r="Q20" s="18" t="s">
        <v>404</v>
      </c>
      <c r="R20" s="20" t="s">
        <v>404</v>
      </c>
      <c r="S20" s="18" t="s">
        <v>404</v>
      </c>
      <c r="T20" s="20" t="s">
        <v>404</v>
      </c>
      <c r="U20" s="18" t="n">
        <v>473.58919893</v>
      </c>
      <c r="V20" s="20" t="n">
        <v>12.00483094</v>
      </c>
    </row>
    <row r="21" spans="1:22">
      <c r="A21" s="15" t="s">
        <v>418</v>
      </c>
      <c r="B21" s="17" t="n">
        <v>5741</v>
      </c>
      <c r="C21" s="18">
        <f>(0.0/B21*100)</f>
        <v/>
      </c>
      <c r="D21" s="19" t="n">
        <v>5741</v>
      </c>
      <c r="E21" s="18" t="n">
        <v>520.78002177</v>
      </c>
      <c r="F21" s="20" t="n">
        <v>6.34084463</v>
      </c>
      <c r="G21" s="18" t="n">
        <v>522.86429057</v>
      </c>
      <c r="H21" s="20" t="n">
        <v>3.55331885</v>
      </c>
      <c r="I21" s="18" t="n">
        <v>519.6429832</v>
      </c>
      <c r="J21" s="20" t="n">
        <v>7.83529251</v>
      </c>
      <c r="K21" s="18" t="n">
        <v>511.17217947</v>
      </c>
      <c r="L21" s="20" t="n">
        <v>14.84116461</v>
      </c>
      <c r="M21" s="18" t="s">
        <v>404</v>
      </c>
      <c r="N21" s="20" t="s">
        <v>404</v>
      </c>
      <c r="O21" s="18" t="s">
        <v>404</v>
      </c>
      <c r="P21" s="20" t="s">
        <v>404</v>
      </c>
      <c r="Q21" s="18" t="s">
        <v>404</v>
      </c>
      <c r="R21" s="20" t="s">
        <v>404</v>
      </c>
      <c r="S21" s="18" t="s">
        <v>404</v>
      </c>
      <c r="T21" s="20" t="s">
        <v>404</v>
      </c>
      <c r="U21" s="18" t="n">
        <v>514.86519901</v>
      </c>
      <c r="V21" s="20" t="n">
        <v>7.55395682</v>
      </c>
    </row>
    <row r="22" spans="1:22">
      <c r="A22" s="15" t="s">
        <v>419</v>
      </c>
      <c r="B22" s="17" t="n">
        <v>6598</v>
      </c>
      <c r="C22" s="18">
        <f>(0.0/B22*100)</f>
        <v/>
      </c>
      <c r="D22" s="19" t="n">
        <v>6598</v>
      </c>
      <c r="E22" s="18" t="n">
        <v>467.39067953</v>
      </c>
      <c r="F22" s="20" t="n">
        <v>9.09163056</v>
      </c>
      <c r="G22" s="18" t="n">
        <v>481.61116367</v>
      </c>
      <c r="H22" s="20" t="n">
        <v>6.76798533</v>
      </c>
      <c r="I22" s="18" t="n">
        <v>489.70657002</v>
      </c>
      <c r="J22" s="20" t="n">
        <v>16.55205383</v>
      </c>
      <c r="K22" s="18" t="n">
        <v>484.52037501</v>
      </c>
      <c r="L22" s="20" t="n">
        <v>27.45222209</v>
      </c>
      <c r="M22" s="18" t="s">
        <v>404</v>
      </c>
      <c r="N22" s="20" t="s">
        <v>404</v>
      </c>
      <c r="O22" s="18" t="s">
        <v>404</v>
      </c>
      <c r="P22" s="20" t="s">
        <v>404</v>
      </c>
      <c r="Q22" s="18" t="s">
        <v>404</v>
      </c>
      <c r="R22" s="20" t="s">
        <v>404</v>
      </c>
      <c r="S22" s="18" t="s">
        <v>404</v>
      </c>
      <c r="T22" s="20" t="s">
        <v>404</v>
      </c>
      <c r="U22" s="18" t="n">
        <v>491.37484112</v>
      </c>
      <c r="V22" s="20" t="n">
        <v>20.395361</v>
      </c>
    </row>
    <row r="23" spans="1:22">
      <c r="A23" s="15" t="s">
        <v>420</v>
      </c>
      <c r="B23" s="17" t="n">
        <v>11583</v>
      </c>
      <c r="C23" s="18">
        <f>(3194.0/B23*100)</f>
        <v/>
      </c>
      <c r="D23" s="19" t="n">
        <v>8389</v>
      </c>
      <c r="E23" s="18" t="n">
        <v>465.9681433</v>
      </c>
      <c r="F23" s="20" t="n">
        <v>12.34989764</v>
      </c>
      <c r="G23" s="18" t="n">
        <v>482.0466932</v>
      </c>
      <c r="H23" s="20" t="n">
        <v>6.93840072</v>
      </c>
      <c r="I23" s="18" t="n">
        <v>498.42722076</v>
      </c>
      <c r="J23" s="20" t="n">
        <v>5.87592649</v>
      </c>
      <c r="K23" s="18" t="n">
        <v>491.33351315</v>
      </c>
      <c r="L23" s="20" t="n">
        <v>11.27191386</v>
      </c>
      <c r="M23" s="18" t="s">
        <v>404</v>
      </c>
      <c r="N23" s="20" t="s">
        <v>404</v>
      </c>
      <c r="O23" s="18" t="s">
        <v>404</v>
      </c>
      <c r="P23" s="20" t="s">
        <v>404</v>
      </c>
      <c r="Q23" s="18" t="s">
        <v>404</v>
      </c>
      <c r="R23" s="20" t="s">
        <v>404</v>
      </c>
      <c r="S23" s="18" t="s">
        <v>404</v>
      </c>
      <c r="T23" s="20" t="s">
        <v>404</v>
      </c>
      <c r="U23" s="18" t="n">
        <v>463.37354528</v>
      </c>
      <c r="V23" s="20" t="n">
        <v>24.52525698</v>
      </c>
    </row>
    <row r="24" spans="1:22">
      <c r="A24" s="15" t="s">
        <v>421</v>
      </c>
      <c r="B24" s="17" t="n">
        <v>6647</v>
      </c>
      <c r="C24" s="18">
        <f>(0.0/B24*100)</f>
        <v/>
      </c>
      <c r="D24" s="19" t="n">
        <v>6647</v>
      </c>
      <c r="E24" s="18" t="n">
        <v>494.76939345</v>
      </c>
      <c r="F24" s="20" t="n">
        <v>12.30317117</v>
      </c>
      <c r="G24" s="18" t="n">
        <v>515.69815283</v>
      </c>
      <c r="H24" s="20" t="n">
        <v>5.594661</v>
      </c>
      <c r="I24" s="18" t="n">
        <v>521.70207986</v>
      </c>
      <c r="J24" s="20" t="n">
        <v>7.62695725</v>
      </c>
      <c r="K24" s="18" t="n">
        <v>546.65416693</v>
      </c>
      <c r="L24" s="20" t="n">
        <v>17.8905592</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514.88116711</v>
      </c>
      <c r="F25" s="20" t="n">
        <v>5.96830987</v>
      </c>
      <c r="G25" s="18" t="n">
        <v>521.3223719</v>
      </c>
      <c r="H25" s="20" t="n">
        <v>5.20691115</v>
      </c>
      <c r="I25" s="18" t="n">
        <v>515.85102175</v>
      </c>
      <c r="J25" s="20" t="n">
        <v>15.63286398</v>
      </c>
      <c r="K25" s="18" t="n">
        <v>512.57125588</v>
      </c>
      <c r="L25" s="20" t="n">
        <v>7.41087765</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485.96936506</v>
      </c>
      <c r="F26" s="20" t="n">
        <v>3.03337735</v>
      </c>
      <c r="G26" s="18" t="n">
        <v>488.71968673</v>
      </c>
      <c r="H26" s="20" t="n">
        <v>3.17080343</v>
      </c>
      <c r="I26" s="18" t="n">
        <v>492.04721279</v>
      </c>
      <c r="J26" s="20" t="n">
        <v>5.99128169</v>
      </c>
      <c r="K26" s="18" t="n">
        <v>534.9927338799999</v>
      </c>
      <c r="L26" s="20" t="n">
        <v>12.39188847</v>
      </c>
      <c r="M26" s="18" t="s">
        <v>404</v>
      </c>
      <c r="N26" s="20" t="s">
        <v>404</v>
      </c>
      <c r="O26" s="18" t="s">
        <v>404</v>
      </c>
      <c r="P26" s="20" t="s">
        <v>404</v>
      </c>
      <c r="Q26" s="18" t="s">
        <v>404</v>
      </c>
      <c r="R26" s="20" t="s">
        <v>404</v>
      </c>
      <c r="S26" s="18" t="s">
        <v>404</v>
      </c>
      <c r="T26" s="20" t="s">
        <v>404</v>
      </c>
      <c r="U26" s="18" t="n">
        <v>454.57605717</v>
      </c>
      <c r="V26" s="20" t="n">
        <v>14.6515356</v>
      </c>
    </row>
    <row r="27" spans="1:22">
      <c r="A27" s="15" t="s">
        <v>424</v>
      </c>
      <c r="B27" s="17" t="n">
        <v>5299</v>
      </c>
      <c r="C27" s="18">
        <f>(0.0/B27*100)</f>
        <v/>
      </c>
      <c r="D27" s="19" t="n">
        <v>5299</v>
      </c>
      <c r="E27" s="18" t="n">
        <v>484.24311488</v>
      </c>
      <c r="F27" s="20" t="n">
        <v>2.22522537</v>
      </c>
      <c r="G27" s="18" t="n">
        <v>476.86025869</v>
      </c>
      <c r="H27" s="20" t="n">
        <v>2.16129057</v>
      </c>
      <c r="I27" s="18" t="n">
        <v>489.65795962</v>
      </c>
      <c r="J27" s="20" t="n">
        <v>2.48706336</v>
      </c>
      <c r="K27" s="18" t="n">
        <v>455.35311812</v>
      </c>
      <c r="L27" s="20" t="n">
        <v>4.89457171</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407.3793468</v>
      </c>
      <c r="F28" s="20" t="n">
        <v>6.62767752</v>
      </c>
      <c r="G28" s="18" t="n">
        <v>430.68518391</v>
      </c>
      <c r="H28" s="20" t="n">
        <v>4.81939741</v>
      </c>
      <c r="I28" s="18" t="n">
        <v>428.39894278</v>
      </c>
      <c r="J28" s="20" t="n">
        <v>5.54921083</v>
      </c>
      <c r="K28" s="18" t="n">
        <v>412.7845789</v>
      </c>
      <c r="L28" s="20" t="n">
        <v>10.80076351</v>
      </c>
      <c r="M28" s="18" t="s">
        <v>404</v>
      </c>
      <c r="N28" s="20" t="s">
        <v>404</v>
      </c>
      <c r="O28" s="18" t="s">
        <v>404</v>
      </c>
      <c r="P28" s="20" t="s">
        <v>404</v>
      </c>
      <c r="Q28" s="18" t="s">
        <v>404</v>
      </c>
      <c r="R28" s="20" t="s">
        <v>404</v>
      </c>
      <c r="S28" s="18" t="s">
        <v>404</v>
      </c>
      <c r="T28" s="20" t="s">
        <v>404</v>
      </c>
      <c r="U28" s="18" t="n">
        <v>417.1575735</v>
      </c>
      <c r="V28" s="20" t="n">
        <v>5.32474013</v>
      </c>
    </row>
    <row r="29" spans="1:22">
      <c r="A29" s="15" t="s">
        <v>426</v>
      </c>
      <c r="B29" s="17" t="n">
        <v>5385</v>
      </c>
      <c r="C29" s="18">
        <f>(1123.0/B29*100)</f>
        <v/>
      </c>
      <c r="D29" s="19" t="n">
        <v>4262</v>
      </c>
      <c r="E29" s="18" t="n">
        <v>475.72616058</v>
      </c>
      <c r="F29" s="20" t="n">
        <v>37.23517006</v>
      </c>
      <c r="G29" s="18" t="n">
        <v>502.12615289</v>
      </c>
      <c r="H29" s="20" t="n">
        <v>11.48520822</v>
      </c>
      <c r="I29" s="18" t="n">
        <v>518.30864696</v>
      </c>
      <c r="J29" s="20" t="n">
        <v>9.072754359999999</v>
      </c>
      <c r="K29" s="18" t="n">
        <v>466.74437992</v>
      </c>
      <c r="L29" s="20" t="n">
        <v>37.35245047</v>
      </c>
      <c r="M29" s="18" t="s">
        <v>404</v>
      </c>
      <c r="N29" s="20" t="s">
        <v>404</v>
      </c>
      <c r="O29" s="18" t="s">
        <v>404</v>
      </c>
      <c r="P29" s="20" t="s">
        <v>404</v>
      </c>
      <c r="Q29" s="18" t="s">
        <v>404</v>
      </c>
      <c r="R29" s="20" t="s">
        <v>404</v>
      </c>
      <c r="S29" s="18" t="s">
        <v>404</v>
      </c>
      <c r="T29" s="20" t="s">
        <v>404</v>
      </c>
      <c r="U29" s="18" t="n">
        <v>493.21316198</v>
      </c>
      <c r="V29" s="20" t="n">
        <v>10.56805767</v>
      </c>
    </row>
    <row r="30" spans="1:22">
      <c r="A30" s="15" t="s">
        <v>427</v>
      </c>
      <c r="B30" s="17" t="n">
        <v>4520</v>
      </c>
      <c r="C30" s="18">
        <f>(1105.0/B30*100)</f>
        <v/>
      </c>
      <c r="D30" s="19" t="n">
        <v>3415</v>
      </c>
      <c r="E30" s="18" t="n">
        <v>495.16759773</v>
      </c>
      <c r="F30" s="20" t="n">
        <v>13.38416411</v>
      </c>
      <c r="G30" s="18" t="n">
        <v>515.24526991</v>
      </c>
      <c r="H30" s="20" t="n">
        <v>4.57073049</v>
      </c>
      <c r="I30" s="18" t="n">
        <v>509.07169336</v>
      </c>
      <c r="J30" s="20" t="n">
        <v>5.45669585</v>
      </c>
      <c r="K30" s="18" t="n">
        <v>489.63254835</v>
      </c>
      <c r="L30" s="20" t="n">
        <v>41.35424237</v>
      </c>
      <c r="M30" s="18" t="s">
        <v>404</v>
      </c>
      <c r="N30" s="20" t="s">
        <v>404</v>
      </c>
      <c r="O30" s="18" t="s">
        <v>404</v>
      </c>
      <c r="P30" s="20" t="s">
        <v>404</v>
      </c>
      <c r="Q30" s="18" t="s">
        <v>404</v>
      </c>
      <c r="R30" s="20" t="s">
        <v>404</v>
      </c>
      <c r="S30" s="18" t="s">
        <v>404</v>
      </c>
      <c r="T30" s="20" t="s">
        <v>404</v>
      </c>
      <c r="U30" s="18" t="n">
        <v>472.68336851</v>
      </c>
      <c r="V30" s="20" t="n">
        <v>7.16548606</v>
      </c>
    </row>
    <row r="31" spans="1:22">
      <c r="A31" s="15" t="s">
        <v>428</v>
      </c>
      <c r="B31" s="17" t="n">
        <v>5456</v>
      </c>
      <c r="C31" s="18">
        <f>(502.0/B31*100)</f>
        <v/>
      </c>
      <c r="D31" s="19" t="n">
        <v>4954</v>
      </c>
      <c r="E31" s="18" t="n">
        <v>520.94276293</v>
      </c>
      <c r="F31" s="20" t="n">
        <v>12.04715318</v>
      </c>
      <c r="G31" s="18" t="n">
        <v>511.03065267</v>
      </c>
      <c r="H31" s="20" t="n">
        <v>3.66582928</v>
      </c>
      <c r="I31" s="18" t="n">
        <v>517.14903959</v>
      </c>
      <c r="J31" s="20" t="n">
        <v>4.40177737</v>
      </c>
      <c r="K31" s="18" t="n">
        <v>467.30187117</v>
      </c>
      <c r="L31" s="20" t="n">
        <v>8.28173297</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507.87820356</v>
      </c>
      <c r="F32" s="20" t="n">
        <v>4.22256454</v>
      </c>
      <c r="G32" s="18" t="n">
        <v>501.72016487</v>
      </c>
      <c r="H32" s="20" t="n">
        <v>4.38616429</v>
      </c>
      <c r="I32" s="18" t="n">
        <v>506.7670811</v>
      </c>
      <c r="J32" s="20" t="n">
        <v>5.62219383</v>
      </c>
      <c r="K32" s="18" t="s">
        <v>404</v>
      </c>
      <c r="L32" s="20" t="s">
        <v>404</v>
      </c>
      <c r="M32" s="18" t="s">
        <v>404</v>
      </c>
      <c r="N32" s="20" t="s">
        <v>404</v>
      </c>
      <c r="O32" s="18" t="s">
        <v>404</v>
      </c>
      <c r="P32" s="20" t="s">
        <v>404</v>
      </c>
      <c r="Q32" s="18" t="s">
        <v>404</v>
      </c>
      <c r="R32" s="20" t="s">
        <v>404</v>
      </c>
      <c r="S32" s="18" t="s">
        <v>404</v>
      </c>
      <c r="T32" s="20" t="s">
        <v>404</v>
      </c>
      <c r="U32" s="18" t="n">
        <v>542.7444577799999</v>
      </c>
      <c r="V32" s="20" t="n">
        <v>7.47856451</v>
      </c>
    </row>
    <row r="33" spans="1:22">
      <c r="A33" s="15" t="s">
        <v>430</v>
      </c>
      <c r="B33" s="17" t="n">
        <v>7325</v>
      </c>
      <c r="C33" s="18">
        <f>(29.0/B33*100)</f>
        <v/>
      </c>
      <c r="D33" s="19" t="n">
        <v>7296</v>
      </c>
      <c r="E33" s="18" t="n">
        <v>487.72130247</v>
      </c>
      <c r="F33" s="20" t="n">
        <v>11.12471723</v>
      </c>
      <c r="G33" s="18" t="n">
        <v>499.62215101</v>
      </c>
      <c r="H33" s="20" t="n">
        <v>5.43119564</v>
      </c>
      <c r="I33" s="18" t="n">
        <v>498.92551664</v>
      </c>
      <c r="J33" s="20" t="n">
        <v>4.69770515</v>
      </c>
      <c r="K33" s="18" t="n">
        <v>490.62419269</v>
      </c>
      <c r="L33" s="20" t="n">
        <v>17.00793593</v>
      </c>
      <c r="M33" s="18" t="s">
        <v>404</v>
      </c>
      <c r="N33" s="20" t="s">
        <v>404</v>
      </c>
      <c r="O33" s="18" t="s">
        <v>404</v>
      </c>
      <c r="P33" s="20" t="s">
        <v>404</v>
      </c>
      <c r="Q33" s="18" t="s">
        <v>404</v>
      </c>
      <c r="R33" s="20" t="s">
        <v>404</v>
      </c>
      <c r="S33" s="18" t="s">
        <v>404</v>
      </c>
      <c r="T33" s="20" t="s">
        <v>404</v>
      </c>
      <c r="U33" s="18" t="n">
        <v>466.52862413</v>
      </c>
      <c r="V33" s="20" t="n">
        <v>10.76741808</v>
      </c>
    </row>
    <row r="34" spans="1:22">
      <c r="A34" s="15" t="s">
        <v>431</v>
      </c>
      <c r="B34" s="17" t="n">
        <v>6350</v>
      </c>
      <c r="C34" s="18">
        <f>(0.0/B34*100)</f>
        <v/>
      </c>
      <c r="D34" s="19" t="n">
        <v>6350</v>
      </c>
      <c r="E34" s="18" t="n">
        <v>430.6154232</v>
      </c>
      <c r="F34" s="20" t="n">
        <v>5.96585384</v>
      </c>
      <c r="G34" s="18" t="n">
        <v>465.69643166</v>
      </c>
      <c r="H34" s="20" t="n">
        <v>4.70271299</v>
      </c>
      <c r="I34" s="18" t="n">
        <v>466.35790309</v>
      </c>
      <c r="J34" s="20" t="n">
        <v>12.52184569</v>
      </c>
      <c r="K34" s="18" t="n">
        <v>414.07231507</v>
      </c>
      <c r="L34" s="20" t="n">
        <v>24.57081065</v>
      </c>
      <c r="M34" s="18" t="s">
        <v>404</v>
      </c>
      <c r="N34" s="20" t="s">
        <v>404</v>
      </c>
      <c r="O34" s="18" t="s">
        <v>404</v>
      </c>
      <c r="P34" s="20" t="s">
        <v>404</v>
      </c>
      <c r="Q34" s="18" t="s">
        <v>404</v>
      </c>
      <c r="R34" s="20" t="s">
        <v>404</v>
      </c>
      <c r="S34" s="18" t="s">
        <v>404</v>
      </c>
      <c r="T34" s="20" t="s">
        <v>404</v>
      </c>
      <c r="U34" s="18" t="n">
        <v>474.21106662</v>
      </c>
      <c r="V34" s="20" t="n">
        <v>39.88020711</v>
      </c>
    </row>
    <row r="35" spans="1:22">
      <c r="A35" s="15" t="s">
        <v>432</v>
      </c>
      <c r="B35" s="17" t="n">
        <v>6406</v>
      </c>
      <c r="C35" s="18">
        <f>(443.0/B35*100)</f>
        <v/>
      </c>
      <c r="D35" s="19" t="n">
        <v>5963</v>
      </c>
      <c r="E35" s="18" t="n">
        <v>500.89484673</v>
      </c>
      <c r="F35" s="20" t="n">
        <v>3.04021222</v>
      </c>
      <c r="G35" s="18" t="n">
        <v>516.74065369</v>
      </c>
      <c r="H35" s="20" t="n">
        <v>2.2092682</v>
      </c>
      <c r="I35" s="18" t="n">
        <v>493.96434844</v>
      </c>
      <c r="J35" s="20" t="n">
        <v>3.13778128</v>
      </c>
      <c r="K35" s="18" t="n">
        <v>437.96953238</v>
      </c>
      <c r="L35" s="20" t="n">
        <v>10.03257449</v>
      </c>
      <c r="M35" s="18" t="s">
        <v>404</v>
      </c>
      <c r="N35" s="20" t="s">
        <v>404</v>
      </c>
      <c r="O35" s="18" t="s">
        <v>404</v>
      </c>
      <c r="P35" s="20" t="s">
        <v>404</v>
      </c>
      <c r="Q35" s="18" t="s">
        <v>404</v>
      </c>
      <c r="R35" s="20" t="s">
        <v>404</v>
      </c>
      <c r="S35" s="18" t="s">
        <v>404</v>
      </c>
      <c r="T35" s="20" t="s">
        <v>404</v>
      </c>
      <c r="U35" s="18" t="n">
        <v>501.1956343</v>
      </c>
      <c r="V35" s="20" t="n">
        <v>8.1390432</v>
      </c>
    </row>
    <row r="36" spans="1:22">
      <c r="A36" s="15" t="s">
        <v>433</v>
      </c>
      <c r="B36" s="17" t="n">
        <v>6736</v>
      </c>
      <c r="C36" s="18">
        <f>(10.0/B36*100)</f>
        <v/>
      </c>
      <c r="D36" s="19" t="n">
        <v>6726</v>
      </c>
      <c r="E36" s="18" t="n">
        <v>503.9417519</v>
      </c>
      <c r="F36" s="20" t="n">
        <v>6.63924607</v>
      </c>
      <c r="G36" s="18" t="n">
        <v>492.58381123</v>
      </c>
      <c r="H36" s="20" t="n">
        <v>4.30057173</v>
      </c>
      <c r="I36" s="18" t="n">
        <v>494.40764762</v>
      </c>
      <c r="J36" s="20" t="n">
        <v>5.25998473</v>
      </c>
      <c r="K36" s="18" t="n">
        <v>494.10823793</v>
      </c>
      <c r="L36" s="20" t="n">
        <v>9.863779709999999</v>
      </c>
      <c r="M36" s="18" t="s">
        <v>404</v>
      </c>
      <c r="N36" s="20" t="s">
        <v>404</v>
      </c>
      <c r="O36" s="18" t="s">
        <v>404</v>
      </c>
      <c r="P36" s="20" t="s">
        <v>404</v>
      </c>
      <c r="Q36" s="18" t="s">
        <v>404</v>
      </c>
      <c r="R36" s="20" t="s">
        <v>404</v>
      </c>
      <c r="S36" s="18" t="s">
        <v>404</v>
      </c>
      <c r="T36" s="20" t="s">
        <v>404</v>
      </c>
      <c r="U36" s="18" t="n">
        <v>499.70924994</v>
      </c>
      <c r="V36" s="20" t="n">
        <v>8.1313224</v>
      </c>
    </row>
    <row r="37" spans="1:22">
      <c r="A37" s="15" t="s">
        <v>434</v>
      </c>
      <c r="B37" s="17" t="n">
        <v>5458</v>
      </c>
      <c r="C37" s="18">
        <f>(0.0/B37*100)</f>
        <v/>
      </c>
      <c r="D37" s="19" t="n">
        <v>5458</v>
      </c>
      <c r="E37" s="18" t="n">
        <v>500.75018817</v>
      </c>
      <c r="F37" s="20" t="n">
        <v>5.92654084</v>
      </c>
      <c r="G37" s="18" t="n">
        <v>499.69552604</v>
      </c>
      <c r="H37" s="20" t="n">
        <v>4.76883632</v>
      </c>
      <c r="I37" s="18" t="n">
        <v>499.96864023</v>
      </c>
      <c r="J37" s="20" t="n">
        <v>8.081529250000001</v>
      </c>
      <c r="K37" s="18" t="n">
        <v>511.00199941</v>
      </c>
      <c r="L37" s="20" t="n">
        <v>10.08710636</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495.5910892</v>
      </c>
      <c r="F38" s="20" t="n">
        <v>12.00436734</v>
      </c>
      <c r="G38" s="18" t="n">
        <v>492.53438613</v>
      </c>
      <c r="H38" s="20" t="n">
        <v>5.77179068</v>
      </c>
      <c r="I38" s="18" t="n">
        <v>492.54776361</v>
      </c>
      <c r="J38" s="20" t="n">
        <v>8.505063789999999</v>
      </c>
      <c r="K38" s="18" t="n">
        <v>465.5628172</v>
      </c>
      <c r="L38" s="20" t="n">
        <v>23.58839286</v>
      </c>
      <c r="M38" s="18" t="s">
        <v>404</v>
      </c>
      <c r="N38" s="20" t="s">
        <v>404</v>
      </c>
      <c r="O38" s="18" t="s">
        <v>404</v>
      </c>
      <c r="P38" s="20" t="s">
        <v>404</v>
      </c>
      <c r="Q38" s="18" t="s">
        <v>404</v>
      </c>
      <c r="R38" s="20" t="s">
        <v>404</v>
      </c>
      <c r="S38" s="18" t="s">
        <v>404</v>
      </c>
      <c r="T38" s="20" t="s">
        <v>404</v>
      </c>
      <c r="U38" s="18" t="n">
        <v>462.5056336</v>
      </c>
      <c r="V38" s="20" t="n">
        <v>37.45813618</v>
      </c>
    </row>
    <row r="39" spans="1:22">
      <c r="A39" s="15" t="s">
        <v>436</v>
      </c>
      <c r="B39" s="17" t="n">
        <v>5895</v>
      </c>
      <c r="C39" s="18">
        <f>(0.0/B39*100)</f>
        <v/>
      </c>
      <c r="D39" s="19" t="n">
        <v>5895</v>
      </c>
      <c r="E39" s="18" t="n">
        <v>435.88108676</v>
      </c>
      <c r="F39" s="20" t="n">
        <v>9.16906584</v>
      </c>
      <c r="G39" s="18" t="n">
        <v>425.32581494</v>
      </c>
      <c r="H39" s="20" t="n">
        <v>6.50116817</v>
      </c>
      <c r="I39" s="18" t="n">
        <v>432.06533395</v>
      </c>
      <c r="J39" s="20" t="n">
        <v>11.39363599</v>
      </c>
      <c r="K39" s="18" t="n">
        <v>403.05956768</v>
      </c>
      <c r="L39" s="20" t="n">
        <v>11.7106222</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503.33212732</v>
      </c>
      <c r="F40" s="20" t="n">
        <v>6.70981493</v>
      </c>
      <c r="G40" s="18" t="n">
        <v>495.25443957</v>
      </c>
      <c r="H40" s="20" t="n">
        <v>5.16676595</v>
      </c>
      <c r="I40" s="18" t="n">
        <v>517.61285474</v>
      </c>
      <c r="J40" s="20" t="n">
        <v>7.49761721</v>
      </c>
      <c r="K40" s="18" t="n">
        <v>467.88202563</v>
      </c>
      <c r="L40" s="20" t="n">
        <v>13.13181456</v>
      </c>
      <c r="M40" s="18" t="s">
        <v>404</v>
      </c>
      <c r="N40" s="20" t="s">
        <v>404</v>
      </c>
      <c r="O40" s="18" t="s">
        <v>404</v>
      </c>
      <c r="P40" s="20" t="s">
        <v>404</v>
      </c>
      <c r="Q40" s="18" t="s">
        <v>404</v>
      </c>
      <c r="R40" s="20" t="s">
        <v>404</v>
      </c>
      <c r="S40" s="18" t="s">
        <v>404</v>
      </c>
      <c r="T40" s="20" t="s">
        <v>404</v>
      </c>
      <c r="U40" s="18" t="n">
        <v>487.64877599</v>
      </c>
      <c r="V40" s="20" t="n">
        <v>6.67979454</v>
      </c>
    </row>
    <row r="41" spans="1:22">
      <c r="A41" s="15" t="s">
        <v>438</v>
      </c>
      <c r="B41" s="17" t="n">
        <v>5712</v>
      </c>
      <c r="C41" s="18">
        <f>(138.0/B41*100)</f>
        <v/>
      </c>
      <c r="D41" s="19" t="n">
        <v>5574</v>
      </c>
      <c r="E41" s="18" t="n">
        <v>513.91683628</v>
      </c>
      <c r="F41" s="20" t="n">
        <v>8.937841430000001</v>
      </c>
      <c r="G41" s="18" t="n">
        <v>498.7090435</v>
      </c>
      <c r="H41" s="20" t="n">
        <v>4.73278988</v>
      </c>
      <c r="I41" s="18" t="n">
        <v>490.10881551</v>
      </c>
      <c r="J41" s="20" t="n">
        <v>7.55015484</v>
      </c>
      <c r="K41" s="18" t="n">
        <v>393.52167721</v>
      </c>
      <c r="L41" s="20" t="n">
        <v>7.01863862</v>
      </c>
      <c r="M41" s="18" t="s">
        <v>404</v>
      </c>
      <c r="N41" s="20" t="s">
        <v>404</v>
      </c>
      <c r="O41" s="18" t="s">
        <v>404</v>
      </c>
      <c r="P41" s="20" t="s">
        <v>404</v>
      </c>
      <c r="Q41" s="18" t="s">
        <v>404</v>
      </c>
      <c r="R41" s="20" t="s">
        <v>404</v>
      </c>
      <c r="S41" s="18" t="s">
        <v>404</v>
      </c>
      <c r="T41" s="20" t="s">
        <v>404</v>
      </c>
      <c r="U41" s="18" t="n">
        <v>515.86127025</v>
      </c>
      <c r="V41" s="20" t="n">
        <v>20.36581591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407.77251524</v>
      </c>
      <c r="F44" s="20" t="n">
        <v>5.58818282</v>
      </c>
      <c r="G44" s="18" t="n">
        <v>405.61242561</v>
      </c>
      <c r="H44" s="20" t="n">
        <v>6.44557735</v>
      </c>
      <c r="I44" s="18" t="n">
        <v>397.06130695</v>
      </c>
      <c r="J44" s="20" t="n">
        <v>12.04883436</v>
      </c>
      <c r="K44" s="18" t="n">
        <v>380.03305602</v>
      </c>
      <c r="L44" s="20" t="n">
        <v>24.20206761</v>
      </c>
      <c r="M44" s="18" t="s">
        <v>404</v>
      </c>
      <c r="N44" s="20" t="s">
        <v>404</v>
      </c>
      <c r="O44" s="18" t="s">
        <v>404</v>
      </c>
      <c r="P44" s="20" t="s">
        <v>404</v>
      </c>
      <c r="Q44" s="18" t="s">
        <v>404</v>
      </c>
      <c r="R44" s="20" t="s">
        <v>404</v>
      </c>
      <c r="S44" s="18" t="s">
        <v>404</v>
      </c>
      <c r="T44" s="20" t="s">
        <v>404</v>
      </c>
      <c r="U44" s="18" t="n">
        <v>503.096413</v>
      </c>
      <c r="V44" s="20" t="n">
        <v>28.73731351</v>
      </c>
    </row>
    <row r="45" spans="1:22">
      <c r="A45" s="15" t="s">
        <v>442</v>
      </c>
      <c r="B45" s="17" t="n">
        <v>5519</v>
      </c>
      <c r="C45" s="18">
        <f>(0.0/B45*100)</f>
        <v/>
      </c>
      <c r="D45" s="19" t="n">
        <v>5519</v>
      </c>
      <c r="E45" s="18" t="n">
        <v>343.54894548</v>
      </c>
      <c r="F45" s="20" t="n">
        <v>6.05074088</v>
      </c>
      <c r="G45" s="18" t="n">
        <v>354.05575808</v>
      </c>
      <c r="H45" s="20" t="n">
        <v>5.63151102</v>
      </c>
      <c r="I45" s="18" t="n">
        <v>350.26316776</v>
      </c>
      <c r="J45" s="20" t="n">
        <v>8.62055148</v>
      </c>
      <c r="K45" s="18" t="n">
        <v>352.05577089</v>
      </c>
      <c r="L45" s="20" t="n">
        <v>9.72135214</v>
      </c>
      <c r="M45" s="18" t="s">
        <v>404</v>
      </c>
      <c r="N45" s="20" t="s">
        <v>404</v>
      </c>
      <c r="O45" s="18" t="s">
        <v>404</v>
      </c>
      <c r="P45" s="20" t="s">
        <v>404</v>
      </c>
      <c r="Q45" s="18" t="s">
        <v>404</v>
      </c>
      <c r="R45" s="20" t="s">
        <v>404</v>
      </c>
      <c r="S45" s="18" t="s">
        <v>404</v>
      </c>
      <c r="T45" s="20" t="s">
        <v>404</v>
      </c>
      <c r="U45" s="18" t="n">
        <v>369.34679818</v>
      </c>
      <c r="V45" s="20" t="n">
        <v>27.11100963</v>
      </c>
    </row>
    <row r="46" spans="1:22">
      <c r="A46" s="15" t="s">
        <v>443</v>
      </c>
      <c r="B46" s="17" t="n">
        <v>23141</v>
      </c>
      <c r="C46" s="18">
        <f>(4196.0/B46*100)</f>
        <v/>
      </c>
      <c r="D46" s="19" t="n">
        <v>18945</v>
      </c>
      <c r="E46" s="18" t="n">
        <v>433.14332409</v>
      </c>
      <c r="F46" s="20" t="n">
        <v>6.29475361</v>
      </c>
      <c r="G46" s="18" t="n">
        <v>408.08032591</v>
      </c>
      <c r="H46" s="20" t="n">
        <v>5.58090869</v>
      </c>
      <c r="I46" s="18" t="n">
        <v>409.8093126</v>
      </c>
      <c r="J46" s="20" t="n">
        <v>5.1921458</v>
      </c>
      <c r="K46" s="18" t="n">
        <v>399.31259266</v>
      </c>
      <c r="L46" s="20" t="n">
        <v>9.48367476</v>
      </c>
      <c r="M46" s="18" t="s">
        <v>404</v>
      </c>
      <c r="N46" s="20" t="s">
        <v>404</v>
      </c>
      <c r="O46" s="18" t="s">
        <v>404</v>
      </c>
      <c r="P46" s="20" t="s">
        <v>404</v>
      </c>
      <c r="Q46" s="18" t="s">
        <v>404</v>
      </c>
      <c r="R46" s="20" t="s">
        <v>404</v>
      </c>
      <c r="S46" s="18" t="s">
        <v>404</v>
      </c>
      <c r="T46" s="20" t="s">
        <v>404</v>
      </c>
      <c r="U46" s="18" t="n">
        <v>379.19794554</v>
      </c>
      <c r="V46" s="20" t="n">
        <v>11.3549509</v>
      </c>
    </row>
    <row r="47" spans="1:22">
      <c r="A47" s="15" t="s">
        <v>444</v>
      </c>
      <c r="B47" s="17" t="n">
        <v>5928</v>
      </c>
      <c r="C47" s="18">
        <f>(0.0/B47*100)</f>
        <v/>
      </c>
      <c r="D47" s="19" t="n">
        <v>5928</v>
      </c>
      <c r="E47" s="18" t="n">
        <v>424.24732379</v>
      </c>
      <c r="F47" s="20" t="n">
        <v>7.38101388</v>
      </c>
      <c r="G47" s="18" t="n">
        <v>440.5938895</v>
      </c>
      <c r="H47" s="20" t="n">
        <v>13.52802657</v>
      </c>
      <c r="I47" s="18" t="n">
        <v>444.15959248</v>
      </c>
      <c r="J47" s="20" t="n">
        <v>18.55168426</v>
      </c>
      <c r="K47" s="18" t="n">
        <v>369.42536787</v>
      </c>
      <c r="L47" s="20" t="n">
        <v>52.02214787</v>
      </c>
      <c r="M47" s="18" t="s">
        <v>404</v>
      </c>
      <c r="N47" s="20" t="s">
        <v>404</v>
      </c>
      <c r="O47" s="18" t="s">
        <v>404</v>
      </c>
      <c r="P47" s="20" t="s">
        <v>404</v>
      </c>
      <c r="Q47" s="18" t="s">
        <v>404</v>
      </c>
      <c r="R47" s="20" t="s">
        <v>404</v>
      </c>
      <c r="S47" s="18" t="s">
        <v>404</v>
      </c>
      <c r="T47" s="20" t="s">
        <v>404</v>
      </c>
      <c r="U47" s="18" t="n">
        <v>481.76992964</v>
      </c>
      <c r="V47" s="20" t="n">
        <v>23.8091375</v>
      </c>
    </row>
    <row r="48" spans="1:22">
      <c r="A48" s="15" t="s">
        <v>445</v>
      </c>
      <c r="B48" s="17" t="n">
        <v>9841</v>
      </c>
      <c r="C48" s="18">
        <f>(40.0/B48*100)</f>
        <v/>
      </c>
      <c r="D48" s="19" t="n">
        <v>9801</v>
      </c>
      <c r="E48" s="18" t="n">
        <v>506.87198716</v>
      </c>
      <c r="F48" s="20" t="n">
        <v>10.7170207</v>
      </c>
      <c r="G48" s="18" t="n">
        <v>508.08844733</v>
      </c>
      <c r="H48" s="20" t="n">
        <v>13.63224648</v>
      </c>
      <c r="I48" s="18" t="n">
        <v>475.42413211</v>
      </c>
      <c r="J48" s="20" t="n">
        <v>12.16509629</v>
      </c>
      <c r="K48" s="18" t="n">
        <v>500.22248424</v>
      </c>
      <c r="L48" s="20" t="n">
        <v>11.68114059</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440.56588722</v>
      </c>
      <c r="F49" s="20" t="n">
        <v>10.52764056</v>
      </c>
      <c r="G49" s="18" t="n">
        <v>430.77419443</v>
      </c>
      <c r="H49" s="20" t="n">
        <v>6.73329133</v>
      </c>
      <c r="I49" s="18" t="n">
        <v>420.78628322</v>
      </c>
      <c r="J49" s="20" t="n">
        <v>5.48330696</v>
      </c>
      <c r="K49" s="18" t="n">
        <v>405.36465675</v>
      </c>
      <c r="L49" s="20" t="n">
        <v>11.18264551</v>
      </c>
      <c r="M49" s="18" t="s">
        <v>404</v>
      </c>
      <c r="N49" s="20" t="s">
        <v>404</v>
      </c>
      <c r="O49" s="18" t="s">
        <v>404</v>
      </c>
      <c r="P49" s="20" t="s">
        <v>404</v>
      </c>
      <c r="Q49" s="18" t="s">
        <v>404</v>
      </c>
      <c r="R49" s="20" t="s">
        <v>404</v>
      </c>
      <c r="S49" s="18" t="s">
        <v>404</v>
      </c>
      <c r="T49" s="20" t="s">
        <v>404</v>
      </c>
      <c r="U49" s="18" t="n">
        <v>398.58700911</v>
      </c>
      <c r="V49" s="20" t="n">
        <v>6.92879907</v>
      </c>
    </row>
    <row r="50" spans="1:22">
      <c r="A50" s="15" t="s">
        <v>447</v>
      </c>
      <c r="B50" s="17" t="n">
        <v>11795</v>
      </c>
      <c r="C50" s="18">
        <f>(1031.0/B50*100)</f>
        <v/>
      </c>
      <c r="D50" s="19" t="n">
        <v>10764</v>
      </c>
      <c r="E50" s="18" t="n">
        <v>440.69692658</v>
      </c>
      <c r="F50" s="20" t="n">
        <v>10.2464983</v>
      </c>
      <c r="G50" s="18" t="n">
        <v>430.60929566</v>
      </c>
      <c r="H50" s="20" t="n">
        <v>7.36257676</v>
      </c>
      <c r="I50" s="18" t="n">
        <v>420.01929542</v>
      </c>
      <c r="J50" s="20" t="n">
        <v>6.39719626</v>
      </c>
      <c r="K50" s="18" t="n">
        <v>424.29282909</v>
      </c>
      <c r="L50" s="20" t="n">
        <v>9.032341110000001</v>
      </c>
      <c r="M50" s="18" t="s">
        <v>404</v>
      </c>
      <c r="N50" s="20" t="s">
        <v>404</v>
      </c>
      <c r="O50" s="18" t="s">
        <v>404</v>
      </c>
      <c r="P50" s="20" t="s">
        <v>404</v>
      </c>
      <c r="Q50" s="18" t="s">
        <v>404</v>
      </c>
      <c r="R50" s="20" t="s">
        <v>404</v>
      </c>
      <c r="S50" s="18" t="s">
        <v>404</v>
      </c>
      <c r="T50" s="20" t="s">
        <v>404</v>
      </c>
      <c r="U50" s="18" t="n">
        <v>416.50219157</v>
      </c>
      <c r="V50" s="20" t="n">
        <v>13.64700961</v>
      </c>
    </row>
    <row r="51" spans="1:22">
      <c r="A51" s="15" t="s">
        <v>448</v>
      </c>
      <c r="B51" s="17" t="n">
        <v>6866</v>
      </c>
      <c r="C51" s="18">
        <f>(0.0/B51*100)</f>
        <v/>
      </c>
      <c r="D51" s="19" t="n">
        <v>6866</v>
      </c>
      <c r="E51" s="18" t="n">
        <v>414.47182726</v>
      </c>
      <c r="F51" s="20" t="n">
        <v>8.909071900000001</v>
      </c>
      <c r="G51" s="18" t="n">
        <v>424.91939721</v>
      </c>
      <c r="H51" s="20" t="n">
        <v>4.27448519</v>
      </c>
      <c r="I51" s="18" t="n">
        <v>434.19488574</v>
      </c>
      <c r="J51" s="20" t="n">
        <v>5.63466199</v>
      </c>
      <c r="K51" s="18" t="n">
        <v>425.58657422</v>
      </c>
      <c r="L51" s="20" t="n">
        <v>16.38637511</v>
      </c>
      <c r="M51" s="18" t="s">
        <v>404</v>
      </c>
      <c r="N51" s="20" t="s">
        <v>404</v>
      </c>
      <c r="O51" s="18" t="s">
        <v>404</v>
      </c>
      <c r="P51" s="20" t="s">
        <v>404</v>
      </c>
      <c r="Q51" s="18" t="s">
        <v>404</v>
      </c>
      <c r="R51" s="20" t="s">
        <v>404</v>
      </c>
      <c r="S51" s="18" t="s">
        <v>404</v>
      </c>
      <c r="T51" s="20" t="s">
        <v>404</v>
      </c>
      <c r="U51" s="18" t="n">
        <v>471.56021505</v>
      </c>
      <c r="V51" s="20" t="n">
        <v>30.61507107</v>
      </c>
    </row>
    <row r="52" spans="1:22">
      <c r="A52" s="15" t="s">
        <v>449</v>
      </c>
      <c r="B52" s="17" t="n">
        <v>5809</v>
      </c>
      <c r="C52" s="18">
        <f>(0.0/B52*100)</f>
        <v/>
      </c>
      <c r="D52" s="19" t="n">
        <v>5809</v>
      </c>
      <c r="E52" s="18" t="n">
        <v>473.88490146</v>
      </c>
      <c r="F52" s="20" t="n">
        <v>9.318292400000001</v>
      </c>
      <c r="G52" s="18" t="n">
        <v>496.61589259</v>
      </c>
      <c r="H52" s="20" t="n">
        <v>6.97886168</v>
      </c>
      <c r="I52" s="18" t="n">
        <v>481.3758244</v>
      </c>
      <c r="J52" s="20" t="n">
        <v>6.02178468</v>
      </c>
      <c r="K52" s="18" t="n">
        <v>499.58726525</v>
      </c>
      <c r="L52" s="20" t="n">
        <v>14.09555787</v>
      </c>
      <c r="M52" s="18" t="s">
        <v>404</v>
      </c>
      <c r="N52" s="20" t="s">
        <v>404</v>
      </c>
      <c r="O52" s="18" t="s">
        <v>404</v>
      </c>
      <c r="P52" s="20" t="s">
        <v>404</v>
      </c>
      <c r="Q52" s="18" t="s">
        <v>404</v>
      </c>
      <c r="R52" s="20" t="s">
        <v>404</v>
      </c>
      <c r="S52" s="18" t="s">
        <v>404</v>
      </c>
      <c r="T52" s="20" t="s">
        <v>404</v>
      </c>
      <c r="U52" s="18" t="n">
        <v>457.75682872</v>
      </c>
      <c r="V52" s="20" t="n">
        <v>16.24577339</v>
      </c>
    </row>
    <row r="53" spans="1:22">
      <c r="A53" s="15" t="s">
        <v>450</v>
      </c>
      <c r="B53" s="17" t="n">
        <v>5571</v>
      </c>
      <c r="C53" s="18">
        <f>(0.0/B53*100)</f>
        <v/>
      </c>
      <c r="D53" s="19" t="n">
        <v>5571</v>
      </c>
      <c r="E53" s="18" t="n">
        <v>450.08855707</v>
      </c>
      <c r="F53" s="20" t="n">
        <v>3.03453088</v>
      </c>
      <c r="G53" s="18" t="n">
        <v>438.59478775</v>
      </c>
      <c r="H53" s="20" t="n">
        <v>1.95732991</v>
      </c>
      <c r="I53" s="18" t="n">
        <v>444.51444568</v>
      </c>
      <c r="J53" s="20" t="n">
        <v>3.20303251</v>
      </c>
      <c r="K53" s="18" t="n">
        <v>384.9701845</v>
      </c>
      <c r="L53" s="20" t="n">
        <v>22.96004305</v>
      </c>
      <c r="M53" s="18" t="s">
        <v>404</v>
      </c>
      <c r="N53" s="20" t="s">
        <v>404</v>
      </c>
      <c r="O53" s="18" t="s">
        <v>404</v>
      </c>
      <c r="P53" s="20" t="s">
        <v>404</v>
      </c>
      <c r="Q53" s="18" t="s">
        <v>404</v>
      </c>
      <c r="R53" s="20" t="s">
        <v>404</v>
      </c>
      <c r="S53" s="18" t="s">
        <v>404</v>
      </c>
      <c r="T53" s="20" t="s">
        <v>404</v>
      </c>
      <c r="U53" s="18" t="n">
        <v>324.24387067</v>
      </c>
      <c r="V53" s="20" t="n">
        <v>34.00796773</v>
      </c>
    </row>
    <row r="54" spans="1:22">
      <c r="A54" s="15" t="s">
        <v>451</v>
      </c>
      <c r="B54" s="17" t="n">
        <v>4740</v>
      </c>
      <c r="C54" s="18">
        <f>(199.0/B54*100)</f>
        <v/>
      </c>
      <c r="D54" s="19" t="n">
        <v>4541</v>
      </c>
      <c r="E54" s="18" t="n">
        <v>357.54700115</v>
      </c>
      <c r="F54" s="20" t="n">
        <v>8.77238713</v>
      </c>
      <c r="G54" s="18" t="n">
        <v>354.8461754</v>
      </c>
      <c r="H54" s="20" t="n">
        <v>5.33741471</v>
      </c>
      <c r="I54" s="18" t="n">
        <v>374.77985806</v>
      </c>
      <c r="J54" s="20" t="n">
        <v>13.55175149</v>
      </c>
      <c r="K54" s="18" t="n">
        <v>334.39981605</v>
      </c>
      <c r="L54" s="20" t="n">
        <v>11.22949862</v>
      </c>
      <c r="M54" s="18" t="s">
        <v>404</v>
      </c>
      <c r="N54" s="20" t="s">
        <v>404</v>
      </c>
      <c r="O54" s="18" t="s">
        <v>404</v>
      </c>
      <c r="P54" s="20" t="s">
        <v>404</v>
      </c>
      <c r="Q54" s="18" t="s">
        <v>404</v>
      </c>
      <c r="R54" s="20" t="s">
        <v>404</v>
      </c>
      <c r="S54" s="18" t="s">
        <v>404</v>
      </c>
      <c r="T54" s="20" t="s">
        <v>404</v>
      </c>
      <c r="U54" s="18" t="n">
        <v>331.52103622</v>
      </c>
      <c r="V54" s="20" t="n">
        <v>14.08266318</v>
      </c>
    </row>
    <row r="55" spans="1:22">
      <c r="A55" s="15" t="s">
        <v>452</v>
      </c>
      <c r="B55" s="17" t="n">
        <v>5316</v>
      </c>
      <c r="C55" s="18">
        <f>(43.0/B55*100)</f>
        <v/>
      </c>
      <c r="D55" s="19" t="n">
        <v>5273</v>
      </c>
      <c r="E55" s="18" t="n">
        <v>400.76431326</v>
      </c>
      <c r="F55" s="20" t="n">
        <v>3.7593012</v>
      </c>
      <c r="G55" s="18" t="n">
        <v>411.72747259</v>
      </c>
      <c r="H55" s="20" t="n">
        <v>7.9898665</v>
      </c>
      <c r="I55" s="18" t="n">
        <v>381.01701051</v>
      </c>
      <c r="J55" s="20" t="n">
        <v>17.91917239</v>
      </c>
      <c r="K55" s="18" t="n">
        <v>392.28710133</v>
      </c>
      <c r="L55" s="20" t="n">
        <v>22.26053715</v>
      </c>
      <c r="M55" s="18" t="s">
        <v>404</v>
      </c>
      <c r="N55" s="20" t="s">
        <v>404</v>
      </c>
      <c r="O55" s="18" t="s">
        <v>404</v>
      </c>
      <c r="P55" s="20" t="s">
        <v>404</v>
      </c>
      <c r="Q55" s="18" t="s">
        <v>404</v>
      </c>
      <c r="R55" s="20" t="s">
        <v>404</v>
      </c>
      <c r="S55" s="18" t="n">
        <v>386.67747039</v>
      </c>
      <c r="T55" s="20" t="n">
        <v>11.20230771</v>
      </c>
      <c r="U55" s="18" t="n">
        <v>360.92492197</v>
      </c>
      <c r="V55" s="20" t="n">
        <v>32.06549343</v>
      </c>
    </row>
    <row r="56" spans="1:22">
      <c r="A56" s="15" t="s">
        <v>453</v>
      </c>
      <c r="B56" s="17" t="n">
        <v>5359</v>
      </c>
      <c r="C56" s="18">
        <f>(0.0/B56*100)</f>
        <v/>
      </c>
      <c r="D56" s="19" t="n">
        <v>5359</v>
      </c>
      <c r="E56" s="18" t="n">
        <v>547.60958647</v>
      </c>
      <c r="F56" s="20" t="n">
        <v>11.9126011</v>
      </c>
      <c r="G56" s="18" t="n">
        <v>519.71784623</v>
      </c>
      <c r="H56" s="20" t="n">
        <v>4.98380249</v>
      </c>
      <c r="I56" s="18" t="n">
        <v>530.22891577</v>
      </c>
      <c r="J56" s="20" t="n">
        <v>6.93916214</v>
      </c>
      <c r="K56" s="18" t="n">
        <v>502.29849602</v>
      </c>
      <c r="L56" s="20" t="n">
        <v>20.4924536</v>
      </c>
      <c r="M56" s="18" t="s">
        <v>404</v>
      </c>
      <c r="N56" s="20" t="s">
        <v>404</v>
      </c>
      <c r="O56" s="18" t="s">
        <v>404</v>
      </c>
      <c r="P56" s="20" t="s">
        <v>404</v>
      </c>
      <c r="Q56" s="18" t="s">
        <v>404</v>
      </c>
      <c r="R56" s="20" t="s">
        <v>404</v>
      </c>
      <c r="S56" s="18" t="s">
        <v>404</v>
      </c>
      <c r="T56" s="20" t="s">
        <v>404</v>
      </c>
      <c r="U56" s="18" t="n">
        <v>526.80768685</v>
      </c>
      <c r="V56" s="20" t="n">
        <v>20.7473422</v>
      </c>
    </row>
    <row r="57" spans="1:22">
      <c r="A57" s="15" t="s">
        <v>454</v>
      </c>
      <c r="B57" s="17" t="n">
        <v>6513</v>
      </c>
      <c r="C57" s="18">
        <f>(0.0/B57*100)</f>
        <v/>
      </c>
      <c r="D57" s="19" t="n">
        <v>6513</v>
      </c>
      <c r="E57" s="18" t="n">
        <v>392.64976905</v>
      </c>
      <c r="F57" s="20" t="n">
        <v>3.38522753</v>
      </c>
      <c r="G57" s="18" t="n">
        <v>426.06737149</v>
      </c>
      <c r="H57" s="20" t="n">
        <v>8.33229723</v>
      </c>
      <c r="I57" s="18" t="n">
        <v>455.87302941</v>
      </c>
      <c r="J57" s="20" t="n">
        <v>14.56122167</v>
      </c>
      <c r="K57" s="18" t="n">
        <v>417.94462857</v>
      </c>
      <c r="L57" s="20" t="n">
        <v>15.17262152</v>
      </c>
      <c r="M57" s="18" t="s">
        <v>404</v>
      </c>
      <c r="N57" s="20" t="s">
        <v>404</v>
      </c>
      <c r="O57" s="18" t="s">
        <v>404</v>
      </c>
      <c r="P57" s="20" t="s">
        <v>404</v>
      </c>
      <c r="Q57" s="18" t="s">
        <v>404</v>
      </c>
      <c r="R57" s="20" t="s">
        <v>404</v>
      </c>
      <c r="S57" s="18" t="s">
        <v>404</v>
      </c>
      <c r="T57" s="20" t="s">
        <v>404</v>
      </c>
      <c r="U57" s="18" t="n">
        <v>436.52979278</v>
      </c>
      <c r="V57" s="20" t="n">
        <v>10.26059962</v>
      </c>
    </row>
    <row r="58" spans="1:22">
      <c r="A58" s="15" t="s">
        <v>455</v>
      </c>
      <c r="B58" s="17" t="n">
        <v>7267</v>
      </c>
      <c r="C58" s="18">
        <f>(0.0/B58*100)</f>
        <v/>
      </c>
      <c r="D58" s="19" t="n">
        <v>7267</v>
      </c>
      <c r="E58" s="18" t="n">
        <v>414.50774168</v>
      </c>
      <c r="F58" s="20" t="n">
        <v>8.3172759</v>
      </c>
      <c r="G58" s="18" t="n">
        <v>403.59481666</v>
      </c>
      <c r="H58" s="20" t="n">
        <v>5.66353551</v>
      </c>
      <c r="I58" s="18" t="n">
        <v>403.87386991</v>
      </c>
      <c r="J58" s="20" t="n">
        <v>7.36626681</v>
      </c>
      <c r="K58" s="18" t="n">
        <v>424.00093283</v>
      </c>
      <c r="L58" s="20" t="n">
        <v>10.36536272</v>
      </c>
      <c r="M58" s="18" t="s">
        <v>404</v>
      </c>
      <c r="N58" s="20" t="s">
        <v>404</v>
      </c>
      <c r="O58" s="18" t="s">
        <v>404</v>
      </c>
      <c r="P58" s="20" t="s">
        <v>404</v>
      </c>
      <c r="Q58" s="18" t="s">
        <v>404</v>
      </c>
      <c r="R58" s="20" t="s">
        <v>404</v>
      </c>
      <c r="S58" s="18" t="s">
        <v>404</v>
      </c>
      <c r="T58" s="20" t="s">
        <v>404</v>
      </c>
      <c r="U58" s="18" t="s">
        <v>404</v>
      </c>
      <c r="V58" s="20" t="s">
        <v>404</v>
      </c>
    </row>
    <row r="59" spans="1:22">
      <c r="A59" s="15" t="s">
        <v>456</v>
      </c>
      <c r="B59" s="17" t="n">
        <v>4826</v>
      </c>
      <c r="C59" s="18">
        <f>(0.0/B59*100)</f>
        <v/>
      </c>
      <c r="D59" s="19" t="n">
        <v>4826</v>
      </c>
      <c r="E59" s="18" t="n">
        <v>338.98808042</v>
      </c>
      <c r="F59" s="20" t="n">
        <v>3.44491761</v>
      </c>
      <c r="G59" s="18" t="n">
        <v>354.97807059</v>
      </c>
      <c r="H59" s="20" t="n">
        <v>2.4630072</v>
      </c>
      <c r="I59" s="18" t="n">
        <v>342.30272248</v>
      </c>
      <c r="J59" s="20" t="n">
        <v>3.44026158</v>
      </c>
      <c r="K59" s="18" t="n">
        <v>356.23018901</v>
      </c>
      <c r="L59" s="20" t="n">
        <v>7.61262019</v>
      </c>
      <c r="M59" s="18" t="s">
        <v>404</v>
      </c>
      <c r="N59" s="20" t="s">
        <v>404</v>
      </c>
      <c r="O59" s="18" t="s">
        <v>404</v>
      </c>
      <c r="P59" s="20" t="s">
        <v>404</v>
      </c>
      <c r="Q59" s="18" t="s">
        <v>404</v>
      </c>
      <c r="R59" s="20" t="s">
        <v>404</v>
      </c>
      <c r="S59" s="18" t="s">
        <v>404</v>
      </c>
      <c r="T59" s="20" t="s">
        <v>404</v>
      </c>
      <c r="U59" s="18" t="n">
        <v>299.38893581</v>
      </c>
      <c r="V59" s="20" t="n">
        <v>11.16330262</v>
      </c>
    </row>
    <row r="60" spans="1:22">
      <c r="A60" s="15" t="s">
        <v>457</v>
      </c>
      <c r="B60" s="17" t="n">
        <v>4546</v>
      </c>
      <c r="C60" s="18">
        <f>(0.0/B60*100)</f>
        <v/>
      </c>
      <c r="D60" s="19" t="n">
        <v>4546</v>
      </c>
      <c r="E60" s="18" t="n">
        <v>349.72777216</v>
      </c>
      <c r="F60" s="20" t="n">
        <v>9.0884067</v>
      </c>
      <c r="G60" s="18" t="n">
        <v>349.84415253</v>
      </c>
      <c r="H60" s="20" t="n">
        <v>10.15564843</v>
      </c>
      <c r="I60" s="18" t="n">
        <v>337.66847478</v>
      </c>
      <c r="J60" s="20" t="n">
        <v>10.48128126</v>
      </c>
      <c r="K60" s="18" t="n">
        <v>330.43017088</v>
      </c>
      <c r="L60" s="20" t="n">
        <v>30.28009098</v>
      </c>
      <c r="M60" s="18" t="s">
        <v>404</v>
      </c>
      <c r="N60" s="20" t="s">
        <v>404</v>
      </c>
      <c r="O60" s="18" t="s">
        <v>404</v>
      </c>
      <c r="P60" s="20" t="s">
        <v>404</v>
      </c>
      <c r="Q60" s="18" t="s">
        <v>404</v>
      </c>
      <c r="R60" s="20" t="s">
        <v>404</v>
      </c>
      <c r="S60" s="18" t="s">
        <v>404</v>
      </c>
      <c r="T60" s="20" t="s">
        <v>404</v>
      </c>
      <c r="U60" s="18" t="n">
        <v>335.11094376</v>
      </c>
      <c r="V60" s="20" t="n">
        <v>27.73339881</v>
      </c>
    </row>
    <row r="61" spans="1:22">
      <c r="A61" s="15" t="s">
        <v>458</v>
      </c>
      <c r="B61" s="17" t="n">
        <v>6525</v>
      </c>
      <c r="C61" s="18">
        <f>(0.0/B61*100)</f>
        <v/>
      </c>
      <c r="D61" s="19" t="n">
        <v>6525</v>
      </c>
      <c r="E61" s="18" t="n">
        <v>473.89095211</v>
      </c>
      <c r="F61" s="20" t="n">
        <v>5.84624798</v>
      </c>
      <c r="G61" s="18" t="n">
        <v>469.21680312</v>
      </c>
      <c r="H61" s="20" t="n">
        <v>4.53114722</v>
      </c>
      <c r="I61" s="18" t="n">
        <v>492.42876569</v>
      </c>
      <c r="J61" s="20" t="n">
        <v>10.58520041</v>
      </c>
      <c r="K61" s="18" t="n">
        <v>462.44117637</v>
      </c>
      <c r="L61" s="20" t="n">
        <v>15.34682356</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518.38627362</v>
      </c>
      <c r="F62" s="20" t="n">
        <v>1.96514069</v>
      </c>
      <c r="G62" s="18" t="n">
        <v>501.1976094</v>
      </c>
      <c r="H62" s="20" t="n">
        <v>2.22738043</v>
      </c>
      <c r="I62" s="18" t="n">
        <v>509.56628971</v>
      </c>
      <c r="J62" s="20" t="n">
        <v>2.09400313</v>
      </c>
      <c r="K62" s="18" t="n">
        <v>479.34056313</v>
      </c>
      <c r="L62" s="20" t="n">
        <v>4.99394581</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347.54858843</v>
      </c>
      <c r="F63" s="20" t="n">
        <v>1.81724678</v>
      </c>
      <c r="G63" s="18" t="n">
        <v>343.9862761</v>
      </c>
      <c r="H63" s="20" t="n">
        <v>2.65848339</v>
      </c>
      <c r="I63" s="18" t="n">
        <v>374.26753209</v>
      </c>
      <c r="J63" s="20" t="n">
        <v>4.58614484</v>
      </c>
      <c r="K63" s="18" t="n">
        <v>385.3736119</v>
      </c>
      <c r="L63" s="20" t="n">
        <v>15.3722008</v>
      </c>
      <c r="M63" s="18" t="s">
        <v>404</v>
      </c>
      <c r="N63" s="20" t="s">
        <v>404</v>
      </c>
      <c r="O63" s="18" t="s">
        <v>404</v>
      </c>
      <c r="P63" s="20" t="s">
        <v>404</v>
      </c>
      <c r="Q63" s="18" t="s">
        <v>404</v>
      </c>
      <c r="R63" s="20" t="s">
        <v>404</v>
      </c>
      <c r="S63" s="18" t="s">
        <v>404</v>
      </c>
      <c r="T63" s="20" t="s">
        <v>404</v>
      </c>
      <c r="U63" s="18" t="n">
        <v>372.40890819</v>
      </c>
      <c r="V63" s="20" t="n">
        <v>5.90321907</v>
      </c>
    </row>
    <row r="64" spans="1:22">
      <c r="A64" s="15" t="s">
        <v>461</v>
      </c>
      <c r="B64" s="17" t="n">
        <v>3634</v>
      </c>
      <c r="C64" s="18">
        <f>(27.0/B64*100)</f>
        <v/>
      </c>
      <c r="D64" s="19" t="n">
        <v>3607</v>
      </c>
      <c r="E64" s="18" t="n">
        <v>439.49499164</v>
      </c>
      <c r="F64" s="20" t="n">
        <v>4.0857603</v>
      </c>
      <c r="G64" s="18" t="n">
        <v>450.14399574</v>
      </c>
      <c r="H64" s="20" t="n">
        <v>2.49882315</v>
      </c>
      <c r="I64" s="18" t="n">
        <v>456.22981885</v>
      </c>
      <c r="J64" s="20" t="n">
        <v>3.05265086</v>
      </c>
      <c r="K64" s="18" t="n">
        <v>408.14224738</v>
      </c>
      <c r="L64" s="20" t="n">
        <v>7.31397682</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422.04674289</v>
      </c>
      <c r="F65" s="20" t="n">
        <v>5.92757076</v>
      </c>
      <c r="G65" s="18" t="n">
        <v>416.2678036</v>
      </c>
      <c r="H65" s="20" t="n">
        <v>5.55381721</v>
      </c>
      <c r="I65" s="18" t="n">
        <v>410.45591246</v>
      </c>
      <c r="J65" s="20" t="n">
        <v>6.15573148</v>
      </c>
      <c r="K65" s="18" t="n">
        <v>409.2371798</v>
      </c>
      <c r="L65" s="20" t="n">
        <v>18.52006681</v>
      </c>
      <c r="M65" s="18" t="s">
        <v>404</v>
      </c>
      <c r="N65" s="20" t="s">
        <v>404</v>
      </c>
      <c r="O65" s="18" t="s">
        <v>404</v>
      </c>
      <c r="P65" s="20" t="s">
        <v>404</v>
      </c>
      <c r="Q65" s="18" t="s">
        <v>404</v>
      </c>
      <c r="R65" s="20" t="s">
        <v>404</v>
      </c>
      <c r="S65" s="18" t="s">
        <v>404</v>
      </c>
      <c r="T65" s="20" t="s">
        <v>404</v>
      </c>
      <c r="U65" s="18" t="n">
        <v>418.01727014</v>
      </c>
      <c r="V65" s="20" t="n">
        <v>19.78256884</v>
      </c>
    </row>
    <row r="66" spans="1:22">
      <c r="A66" s="15" t="s">
        <v>463</v>
      </c>
      <c r="B66" s="17" t="n">
        <v>5665</v>
      </c>
      <c r="C66" s="18">
        <f>(0.0/B66*100)</f>
        <v/>
      </c>
      <c r="D66" s="19" t="n">
        <v>5665</v>
      </c>
      <c r="E66" s="18" t="n">
        <v>415.79417923</v>
      </c>
      <c r="F66" s="20" t="n">
        <v>3.12966803</v>
      </c>
      <c r="G66" s="18" t="n">
        <v>442.77319449</v>
      </c>
      <c r="H66" s="20" t="n">
        <v>1.60510222</v>
      </c>
      <c r="I66" s="18" t="n">
        <v>384.33845964</v>
      </c>
      <c r="J66" s="20" t="n">
        <v>3.26007495</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412.5585994</v>
      </c>
      <c r="F67" s="20" t="n">
        <v>8.52984833</v>
      </c>
      <c r="G67" s="18" t="n">
        <v>393.04585148</v>
      </c>
      <c r="H67" s="20" t="n">
        <v>5.09435552</v>
      </c>
      <c r="I67" s="18" t="n">
        <v>401.74114627</v>
      </c>
      <c r="J67" s="20" t="n">
        <v>6.52676104</v>
      </c>
      <c r="K67" s="18" t="n">
        <v>381.9359792</v>
      </c>
      <c r="L67" s="20" t="n">
        <v>11.66622329</v>
      </c>
      <c r="M67" s="18" t="s">
        <v>404</v>
      </c>
      <c r="N67" s="20" t="s">
        <v>404</v>
      </c>
      <c r="O67" s="18" t="s">
        <v>404</v>
      </c>
      <c r="P67" s="20" t="s">
        <v>404</v>
      </c>
      <c r="Q67" s="18" t="s">
        <v>404</v>
      </c>
      <c r="R67" s="20" t="s">
        <v>404</v>
      </c>
      <c r="S67" s="18" t="s">
        <v>404</v>
      </c>
      <c r="T67" s="20" t="s">
        <v>404</v>
      </c>
      <c r="U67" s="18" t="n">
        <v>363.83875624</v>
      </c>
      <c r="V67" s="20" t="n">
        <v>30.5616688</v>
      </c>
    </row>
    <row r="68" spans="1:22">
      <c r="A68" s="15" t="s">
        <v>465</v>
      </c>
      <c r="B68" s="17" t="n">
        <v>12083</v>
      </c>
      <c r="C68" s="18">
        <f>(0.0/B68*100)</f>
        <v/>
      </c>
      <c r="D68" s="19" t="n">
        <v>12083</v>
      </c>
      <c r="E68" s="18" t="n">
        <v>396.12307725</v>
      </c>
      <c r="F68" s="20" t="n">
        <v>1.38574689</v>
      </c>
      <c r="G68" s="18" t="n">
        <v>406.58679081</v>
      </c>
      <c r="H68" s="20" t="n">
        <v>1.45672246</v>
      </c>
      <c r="I68" s="18" t="n">
        <v>420.42326949</v>
      </c>
      <c r="J68" s="20" t="n">
        <v>4.03883122</v>
      </c>
      <c r="K68" s="18" t="s">
        <v>404</v>
      </c>
      <c r="L68" s="20" t="s">
        <v>404</v>
      </c>
      <c r="M68" s="18" t="s">
        <v>404</v>
      </c>
      <c r="N68" s="20" t="s">
        <v>404</v>
      </c>
      <c r="O68" s="18" t="s">
        <v>404</v>
      </c>
      <c r="P68" s="20" t="s">
        <v>404</v>
      </c>
      <c r="Q68" s="18" t="s">
        <v>404</v>
      </c>
      <c r="R68" s="20" t="s">
        <v>404</v>
      </c>
      <c r="S68" s="18" t="s">
        <v>404</v>
      </c>
      <c r="T68" s="20" t="s">
        <v>404</v>
      </c>
      <c r="U68" s="18" t="n">
        <v>399.12891148</v>
      </c>
      <c r="V68" s="20" t="n">
        <v>7.94312576</v>
      </c>
    </row>
    <row r="69" spans="1:22">
      <c r="A69" s="15" t="s">
        <v>466</v>
      </c>
      <c r="B69" s="17" t="n">
        <v>4876</v>
      </c>
      <c r="C69" s="18">
        <f>(0.0/B69*100)</f>
        <v/>
      </c>
      <c r="D69" s="19" t="n">
        <v>4876</v>
      </c>
      <c r="E69" s="18" t="n">
        <v>423.36534099</v>
      </c>
      <c r="F69" s="20" t="n">
        <v>9.497430870000001</v>
      </c>
      <c r="G69" s="18" t="n">
        <v>444.52887847</v>
      </c>
      <c r="H69" s="20" t="n">
        <v>6.9795616</v>
      </c>
      <c r="I69" s="18" t="n">
        <v>424.637164</v>
      </c>
      <c r="J69" s="20" t="n">
        <v>10.63309778</v>
      </c>
      <c r="K69" s="18" t="n">
        <v>424.47514961</v>
      </c>
      <c r="L69" s="20" t="n">
        <v>11.12965318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489.23918445</v>
      </c>
      <c r="F70" s="20" t="n">
        <v>5.08878886</v>
      </c>
      <c r="G70" s="18" t="n">
        <v>502.10035641</v>
      </c>
      <c r="H70" s="20" t="n">
        <v>6.39809112</v>
      </c>
      <c r="I70" s="18" t="n">
        <v>490.45422874</v>
      </c>
      <c r="J70" s="20" t="n">
        <v>5.65748716</v>
      </c>
      <c r="K70" s="18" t="n">
        <v>510.80531466</v>
      </c>
      <c r="L70" s="20" t="n">
        <v>12.45375832</v>
      </c>
      <c r="M70" s="18" t="s">
        <v>404</v>
      </c>
      <c r="N70" s="20" t="s">
        <v>404</v>
      </c>
      <c r="O70" s="18" t="s">
        <v>404</v>
      </c>
      <c r="P70" s="20" t="s">
        <v>404</v>
      </c>
      <c r="Q70" s="18" t="s">
        <v>404</v>
      </c>
      <c r="R70" s="20" t="s">
        <v>404</v>
      </c>
      <c r="S70" s="18" t="s">
        <v>404</v>
      </c>
      <c r="T70" s="20" t="s">
        <v>404</v>
      </c>
      <c r="U70" s="18" t="n">
        <v>500.98299402</v>
      </c>
      <c r="V70" s="20" t="n">
        <v>28.42206503</v>
      </c>
    </row>
    <row r="71" spans="1:22">
      <c r="A71" s="15" t="s">
        <v>468</v>
      </c>
      <c r="B71" s="17" t="n">
        <v>6115</v>
      </c>
      <c r="C71" s="18">
        <f>(0.0/B71*100)</f>
        <v/>
      </c>
      <c r="D71" s="19" t="n">
        <v>6115</v>
      </c>
      <c r="E71" s="18" t="n">
        <v>533.3533704500001</v>
      </c>
      <c r="F71" s="20" t="n">
        <v>3.02385409</v>
      </c>
      <c r="G71" s="18" t="n">
        <v>534.42157735</v>
      </c>
      <c r="H71" s="20" t="n">
        <v>2.02284031</v>
      </c>
      <c r="I71" s="18" t="n">
        <v>540.2246566699999</v>
      </c>
      <c r="J71" s="20" t="n">
        <v>4.23928302</v>
      </c>
      <c r="K71" s="18" t="s">
        <v>404</v>
      </c>
      <c r="L71" s="20" t="s">
        <v>404</v>
      </c>
      <c r="M71" s="18" t="s">
        <v>404</v>
      </c>
      <c r="N71" s="20" t="s">
        <v>404</v>
      </c>
      <c r="O71" s="18" t="s">
        <v>404</v>
      </c>
      <c r="P71" s="20" t="s">
        <v>404</v>
      </c>
      <c r="Q71" s="18" t="s">
        <v>404</v>
      </c>
      <c r="R71" s="20" t="s">
        <v>404</v>
      </c>
      <c r="S71" s="18" t="s">
        <v>404</v>
      </c>
      <c r="T71" s="20" t="s">
        <v>404</v>
      </c>
      <c r="U71" s="18" t="n">
        <v>472.68533208</v>
      </c>
      <c r="V71" s="20" t="n">
        <v>15.62140849</v>
      </c>
    </row>
    <row r="72" spans="1:22">
      <c r="A72" s="15" t="s">
        <v>469</v>
      </c>
      <c r="B72" s="17" t="n">
        <v>7708</v>
      </c>
      <c r="C72" s="18">
        <f>(0.0/B72*100)</f>
        <v/>
      </c>
      <c r="D72" s="19" t="n">
        <v>7708</v>
      </c>
      <c r="E72" s="18" t="n">
        <v>493.53241183</v>
      </c>
      <c r="F72" s="20" t="n">
        <v>9.452231530000001</v>
      </c>
      <c r="G72" s="18" t="n">
        <v>500.92278219</v>
      </c>
      <c r="H72" s="20" t="n">
        <v>5.2737974</v>
      </c>
      <c r="I72" s="18" t="n">
        <v>494.73213819</v>
      </c>
      <c r="J72" s="20" t="n">
        <v>6.22049022</v>
      </c>
      <c r="K72" s="18" t="n">
        <v>506.61315895</v>
      </c>
      <c r="L72" s="20" t="n">
        <v>10.57003545</v>
      </c>
      <c r="M72" s="18" t="s">
        <v>404</v>
      </c>
      <c r="N72" s="20" t="s">
        <v>404</v>
      </c>
      <c r="O72" s="18" t="s">
        <v>404</v>
      </c>
      <c r="P72" s="20" t="s">
        <v>404</v>
      </c>
      <c r="Q72" s="18" t="s">
        <v>404</v>
      </c>
      <c r="R72" s="20" t="s">
        <v>404</v>
      </c>
      <c r="S72" s="18" t="s">
        <v>404</v>
      </c>
      <c r="T72" s="20" t="s">
        <v>404</v>
      </c>
      <c r="U72" s="18" t="n">
        <v>440.82012512</v>
      </c>
      <c r="V72" s="20" t="n">
        <v>13.68512673</v>
      </c>
    </row>
    <row r="73" spans="1:22">
      <c r="A73" s="15" t="s">
        <v>470</v>
      </c>
      <c r="B73" s="17" t="n">
        <v>8249</v>
      </c>
      <c r="C73" s="18">
        <f>(0.0/B73*100)</f>
        <v/>
      </c>
      <c r="D73" s="19" t="n">
        <v>8249</v>
      </c>
      <c r="E73" s="18" t="n">
        <v>408.34936596</v>
      </c>
      <c r="F73" s="20" t="n">
        <v>4.47124496</v>
      </c>
      <c r="G73" s="18" t="n">
        <v>413.94412597</v>
      </c>
      <c r="H73" s="20" t="n">
        <v>6.92106623</v>
      </c>
      <c r="I73" s="18" t="n">
        <v>393.09515446</v>
      </c>
      <c r="J73" s="20" t="n">
        <v>9.77771407</v>
      </c>
      <c r="K73" s="18" t="s">
        <v>404</v>
      </c>
      <c r="L73" s="20" t="s">
        <v>404</v>
      </c>
      <c r="M73" s="18" t="s">
        <v>404</v>
      </c>
      <c r="N73" s="20" t="s">
        <v>404</v>
      </c>
      <c r="O73" s="18" t="s">
        <v>404</v>
      </c>
      <c r="P73" s="20" t="s">
        <v>404</v>
      </c>
      <c r="Q73" s="18" t="s">
        <v>404</v>
      </c>
      <c r="R73" s="20" t="s">
        <v>404</v>
      </c>
      <c r="S73" s="18" t="s">
        <v>404</v>
      </c>
      <c r="T73" s="20" t="s">
        <v>404</v>
      </c>
      <c r="U73" s="18" t="n">
        <v>415.10882479</v>
      </c>
      <c r="V73" s="20" t="n">
        <v>15.21769213</v>
      </c>
    </row>
    <row r="74" spans="1:22">
      <c r="A74" s="15" t="s">
        <v>471</v>
      </c>
      <c r="B74" s="17" t="n">
        <v>4692</v>
      </c>
      <c r="C74" s="18">
        <f>(484.0/B74*100)</f>
        <v/>
      </c>
      <c r="D74" s="19" t="n">
        <v>4208</v>
      </c>
      <c r="E74" s="18" t="n">
        <v>427.35461892</v>
      </c>
      <c r="F74" s="20" t="n">
        <v>4.45950422</v>
      </c>
      <c r="G74" s="18" t="n">
        <v>437.85022456</v>
      </c>
      <c r="H74" s="20" t="n">
        <v>2.34825372</v>
      </c>
      <c r="I74" s="18" t="n">
        <v>420.82540952</v>
      </c>
      <c r="J74" s="20" t="n">
        <v>2.75989612</v>
      </c>
      <c r="K74" s="18" t="n">
        <v>386.1970987</v>
      </c>
      <c r="L74" s="20" t="n">
        <v>5.03428797</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361.60824069</v>
      </c>
      <c r="F75" s="20" t="n">
        <v>8.971576130000001</v>
      </c>
      <c r="G75" s="18" t="n">
        <v>352.72110693</v>
      </c>
      <c r="H75" s="20" t="n">
        <v>7.60521559</v>
      </c>
      <c r="I75" s="18" t="n">
        <v>371.26841485</v>
      </c>
      <c r="J75" s="20" t="n">
        <v>6.96168827</v>
      </c>
      <c r="K75" s="18" t="n">
        <v>361.4680433</v>
      </c>
      <c r="L75" s="20" t="n">
        <v>16.76947973</v>
      </c>
      <c r="M75" s="18" t="s">
        <v>404</v>
      </c>
      <c r="N75" s="20" t="s">
        <v>404</v>
      </c>
      <c r="O75" s="18" t="s">
        <v>404</v>
      </c>
      <c r="P75" s="20" t="s">
        <v>404</v>
      </c>
      <c r="Q75" s="18" t="s">
        <v>404</v>
      </c>
      <c r="R75" s="20" t="s">
        <v>404</v>
      </c>
      <c r="S75" s="18" t="s">
        <v>404</v>
      </c>
      <c r="T75" s="20" t="s">
        <v>404</v>
      </c>
      <c r="U75" s="18" t="n">
        <v>360.9236518</v>
      </c>
      <c r="V75" s="20" t="n">
        <v>16.19140848</v>
      </c>
    </row>
    <row r="76" spans="1:22">
      <c r="A76" s="15" t="s">
        <v>473</v>
      </c>
      <c r="B76" s="17" t="n">
        <v>14167</v>
      </c>
      <c r="C76" s="18">
        <f>(1400.0/B76*100)</f>
        <v/>
      </c>
      <c r="D76" s="19" t="n">
        <v>12767</v>
      </c>
      <c r="E76" s="18" t="n">
        <v>441.68993846</v>
      </c>
      <c r="F76" s="20" t="n">
        <v>6.86088264</v>
      </c>
      <c r="G76" s="18" t="n">
        <v>434.93197151</v>
      </c>
      <c r="H76" s="20" t="n">
        <v>5.24368752</v>
      </c>
      <c r="I76" s="18" t="n">
        <v>417.7147859</v>
      </c>
      <c r="J76" s="20" t="n">
        <v>8.791698909999999</v>
      </c>
      <c r="K76" s="18" t="n">
        <v>422.62860616</v>
      </c>
      <c r="L76" s="20" t="n">
        <v>11.17365316</v>
      </c>
      <c r="M76" s="18" t="s">
        <v>404</v>
      </c>
      <c r="N76" s="20" t="s">
        <v>404</v>
      </c>
      <c r="O76" s="18" t="s">
        <v>404</v>
      </c>
      <c r="P76" s="20" t="s">
        <v>404</v>
      </c>
      <c r="Q76" s="18" t="s">
        <v>404</v>
      </c>
      <c r="R76" s="20" t="s">
        <v>404</v>
      </c>
      <c r="S76" s="18" t="s">
        <v>404</v>
      </c>
      <c r="T76" s="20" t="s">
        <v>404</v>
      </c>
      <c r="U76" s="18" t="n">
        <v>440.22893554</v>
      </c>
      <c r="V76" s="20" t="n">
        <v>10.51988192</v>
      </c>
    </row>
    <row r="77" spans="1:22">
      <c r="A77" s="15" t="s">
        <v>474</v>
      </c>
      <c r="B77" s="17" t="n">
        <v>6062</v>
      </c>
      <c r="C77" s="18">
        <f>(0.0/B77*100)</f>
        <v/>
      </c>
      <c r="D77" s="19" t="n">
        <v>6062</v>
      </c>
      <c r="E77" s="18" t="n">
        <v>443.57637896</v>
      </c>
      <c r="F77" s="20" t="n">
        <v>10.63779336</v>
      </c>
      <c r="G77" s="18" t="n">
        <v>435.02612069</v>
      </c>
      <c r="H77" s="20" t="n">
        <v>5.90380932</v>
      </c>
      <c r="I77" s="18" t="n">
        <v>435.13194604</v>
      </c>
      <c r="J77" s="20" t="n">
        <v>5.08124613</v>
      </c>
      <c r="K77" s="18" t="n">
        <v>440.53216343</v>
      </c>
      <c r="L77" s="20" t="n">
        <v>12.89617843</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486.70518748</v>
      </c>
      <c r="F78" s="20" t="n">
        <v>4.85010865</v>
      </c>
      <c r="G78" s="18" t="n">
        <v>484.562479</v>
      </c>
      <c r="H78" s="20" t="n">
        <v>8.67756997</v>
      </c>
      <c r="I78" s="18" t="n">
        <v>509.68150021</v>
      </c>
      <c r="J78" s="20" t="n">
        <v>11.67201763</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490.93785873</v>
      </c>
      <c r="F79" s="20" t="n">
        <v>17.93088854</v>
      </c>
      <c r="G79" s="18" t="n">
        <v>493.44174492</v>
      </c>
      <c r="H79" s="20" t="n">
        <v>12.79493345</v>
      </c>
      <c r="I79" s="18" t="n">
        <v>464.05012663</v>
      </c>
      <c r="J79" s="20" t="n">
        <v>11.31382796</v>
      </c>
      <c r="K79" s="18" t="n">
        <v>450.02213663</v>
      </c>
      <c r="L79" s="20" t="n">
        <v>14.03450392</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430.24743469</v>
      </c>
      <c r="F80" s="20" t="n">
        <v>5.3434183</v>
      </c>
      <c r="G80" s="18" t="n">
        <v>436.7596483</v>
      </c>
      <c r="H80" s="20" t="n">
        <v>9.412420790000001</v>
      </c>
      <c r="I80" s="18" t="n">
        <v>412.68586227</v>
      </c>
      <c r="J80" s="20" t="n">
        <v>8.306947620000001</v>
      </c>
      <c r="K80" s="18" t="n">
        <v>427.90030644</v>
      </c>
      <c r="L80" s="20" t="n">
        <v>9.394868819999999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432.62113151</v>
      </c>
      <c r="F81" s="20" t="n">
        <v>4.69950696</v>
      </c>
      <c r="G81" s="18" t="n">
        <v>433.88748869</v>
      </c>
      <c r="H81" s="20" t="n">
        <v>5.56846354</v>
      </c>
      <c r="I81" s="18" t="n">
        <v>403.94218583</v>
      </c>
      <c r="J81" s="20" t="n">
        <v>10.47006893</v>
      </c>
      <c r="K81" s="18" t="n">
        <v>420.27974545</v>
      </c>
      <c r="L81" s="20" t="n">
        <v>15.98108504</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716</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515.2425152</v>
      </c>
      <c r="F7" s="20" t="n">
        <v>3.92691639</v>
      </c>
      <c r="G7" s="18" t="n">
        <v>501.29331447</v>
      </c>
      <c r="H7" s="20" t="n">
        <v>2.87274264</v>
      </c>
      <c r="I7" s="18" t="n">
        <v>481.13208931</v>
      </c>
      <c r="J7" s="20" t="n">
        <v>7.77340745</v>
      </c>
      <c r="K7" s="18" t="n">
        <v>386.40865743</v>
      </c>
      <c r="L7" s="20" t="n">
        <v>34.01734412</v>
      </c>
      <c r="M7" s="18" t="s">
        <v>404</v>
      </c>
      <c r="N7" s="20" t="s">
        <v>404</v>
      </c>
      <c r="O7" s="18" t="s">
        <v>404</v>
      </c>
      <c r="P7" s="20" t="s">
        <v>404</v>
      </c>
      <c r="Q7" s="18" t="s">
        <v>404</v>
      </c>
      <c r="R7" s="20" t="s">
        <v>404</v>
      </c>
      <c r="S7" s="18" t="s">
        <v>404</v>
      </c>
      <c r="T7" s="20" t="s">
        <v>404</v>
      </c>
      <c r="U7" s="18" t="n">
        <v>491.36549897</v>
      </c>
      <c r="V7" s="20" t="n">
        <v>9.539571990000001</v>
      </c>
    </row>
    <row r="8" spans="1:22">
      <c r="A8" s="15" t="s">
        <v>405</v>
      </c>
      <c r="B8" s="17" t="n">
        <v>7007</v>
      </c>
      <c r="C8" s="18">
        <f>(0.0/B8*100)</f>
        <v/>
      </c>
      <c r="D8" s="19" t="n">
        <v>7007</v>
      </c>
      <c r="E8" s="18" t="n">
        <v>490.37953769</v>
      </c>
      <c r="F8" s="20" t="n">
        <v>7.27500065</v>
      </c>
      <c r="G8" s="18" t="n">
        <v>481.05342987</v>
      </c>
      <c r="H8" s="20" t="n">
        <v>5.47858971</v>
      </c>
      <c r="I8" s="18" t="n">
        <v>494.5651951</v>
      </c>
      <c r="J8" s="20" t="n">
        <v>14.18988279</v>
      </c>
      <c r="K8" s="18" t="n">
        <v>424.73153112</v>
      </c>
      <c r="L8" s="20" t="n">
        <v>43.90541614</v>
      </c>
      <c r="M8" s="18" t="s">
        <v>404</v>
      </c>
      <c r="N8" s="20" t="s">
        <v>404</v>
      </c>
      <c r="O8" s="18" t="s">
        <v>404</v>
      </c>
      <c r="P8" s="20" t="s">
        <v>404</v>
      </c>
      <c r="Q8" s="18" t="s">
        <v>404</v>
      </c>
      <c r="R8" s="20" t="s">
        <v>404</v>
      </c>
      <c r="S8" s="18" t="s">
        <v>404</v>
      </c>
      <c r="T8" s="20" t="s">
        <v>404</v>
      </c>
      <c r="U8" s="18" t="n">
        <v>479.36561513</v>
      </c>
      <c r="V8" s="20" t="n">
        <v>18.55621627</v>
      </c>
    </row>
    <row r="9" spans="1:22">
      <c r="A9" s="15" t="s">
        <v>406</v>
      </c>
      <c r="B9" s="17" t="n">
        <v>9651</v>
      </c>
      <c r="C9" s="18">
        <f>(200.0/B9*100)</f>
        <v/>
      </c>
      <c r="D9" s="19" t="n">
        <v>9451</v>
      </c>
      <c r="E9" s="18" t="n">
        <v>499.45085259</v>
      </c>
      <c r="F9" s="20" t="n">
        <v>7.96084734</v>
      </c>
      <c r="G9" s="18" t="n">
        <v>502.48801061</v>
      </c>
      <c r="H9" s="20" t="n">
        <v>4.26865751</v>
      </c>
      <c r="I9" s="18" t="n">
        <v>495.12593187</v>
      </c>
      <c r="J9" s="20" t="n">
        <v>9.506854880000001</v>
      </c>
      <c r="K9" s="18" t="n">
        <v>465.37872464</v>
      </c>
      <c r="L9" s="20" t="n">
        <v>17.12098554</v>
      </c>
      <c r="M9" s="18" t="s">
        <v>404</v>
      </c>
      <c r="N9" s="20" t="s">
        <v>404</v>
      </c>
      <c r="O9" s="18" t="s">
        <v>404</v>
      </c>
      <c r="P9" s="20" t="s">
        <v>404</v>
      </c>
      <c r="Q9" s="18" t="s">
        <v>404</v>
      </c>
      <c r="R9" s="20" t="s">
        <v>404</v>
      </c>
      <c r="S9" s="18" t="s">
        <v>404</v>
      </c>
      <c r="T9" s="20" t="s">
        <v>404</v>
      </c>
      <c r="U9" s="18" t="n">
        <v>478.1666182</v>
      </c>
      <c r="V9" s="20" t="n">
        <v>15.76047681</v>
      </c>
    </row>
    <row r="10" spans="1:22">
      <c r="A10" s="15" t="s">
        <v>407</v>
      </c>
      <c r="B10" s="17" t="n">
        <v>20058</v>
      </c>
      <c r="C10" s="18">
        <f>(3134.0/B10*100)</f>
        <v/>
      </c>
      <c r="D10" s="19" t="n">
        <v>16924</v>
      </c>
      <c r="E10" s="18" t="n">
        <v>528.46747685</v>
      </c>
      <c r="F10" s="20" t="n">
        <v>4.54581089</v>
      </c>
      <c r="G10" s="18" t="n">
        <v>525.94553998</v>
      </c>
      <c r="H10" s="20" t="n">
        <v>3.23686412</v>
      </c>
      <c r="I10" s="18" t="n">
        <v>529.63128031</v>
      </c>
      <c r="J10" s="20" t="n">
        <v>10.333382</v>
      </c>
      <c r="K10" s="18" t="n">
        <v>543.51221039</v>
      </c>
      <c r="L10" s="20" t="n">
        <v>28.12386034</v>
      </c>
      <c r="M10" s="18" t="s">
        <v>404</v>
      </c>
      <c r="N10" s="20" t="s">
        <v>404</v>
      </c>
      <c r="O10" s="18" t="s">
        <v>404</v>
      </c>
      <c r="P10" s="20" t="s">
        <v>404</v>
      </c>
      <c r="Q10" s="18" t="s">
        <v>404</v>
      </c>
      <c r="R10" s="20" t="s">
        <v>404</v>
      </c>
      <c r="S10" s="18" t="s">
        <v>404</v>
      </c>
      <c r="T10" s="20" t="s">
        <v>404</v>
      </c>
      <c r="U10" s="18" t="n">
        <v>546.69626477</v>
      </c>
      <c r="V10" s="20" t="n">
        <v>12.06652343</v>
      </c>
    </row>
    <row r="11" spans="1:22">
      <c r="A11" s="15" t="s">
        <v>408</v>
      </c>
      <c r="B11" s="17" t="n">
        <v>7053</v>
      </c>
      <c r="C11" s="18">
        <f>(212.0/B11*100)</f>
        <v/>
      </c>
      <c r="D11" s="19" t="n">
        <v>6841</v>
      </c>
      <c r="E11" s="18" t="n">
        <v>464.63728925</v>
      </c>
      <c r="F11" s="20" t="n">
        <v>9.58611159</v>
      </c>
      <c r="G11" s="18" t="n">
        <v>463.23324035</v>
      </c>
      <c r="H11" s="20" t="n">
        <v>4.48862787</v>
      </c>
      <c r="I11" s="18" t="n">
        <v>448.79012326</v>
      </c>
      <c r="J11" s="20" t="n">
        <v>7.26714116</v>
      </c>
      <c r="K11" s="18" t="n">
        <v>398.42118599</v>
      </c>
      <c r="L11" s="20" t="n">
        <v>20.82777826</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486.81083652</v>
      </c>
      <c r="F12" s="20" t="n">
        <v>6.67771056</v>
      </c>
      <c r="G12" s="18" t="n">
        <v>484.54356408</v>
      </c>
      <c r="H12" s="20" t="n">
        <v>3.63772468</v>
      </c>
      <c r="I12" s="18" t="n">
        <v>503.85779461</v>
      </c>
      <c r="J12" s="20" t="n">
        <v>11.35251723</v>
      </c>
      <c r="K12" s="18" t="n">
        <v>573.78008119</v>
      </c>
      <c r="L12" s="20" t="n">
        <v>8.239288739999999</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505.23771651</v>
      </c>
      <c r="F13" s="20" t="n">
        <v>3.82266337</v>
      </c>
      <c r="G13" s="18" t="n">
        <v>498.0558459</v>
      </c>
      <c r="H13" s="20" t="n">
        <v>4.60975584</v>
      </c>
      <c r="I13" s="18" t="n">
        <v>474.61068743</v>
      </c>
      <c r="J13" s="20" t="n">
        <v>8.11882421</v>
      </c>
      <c r="K13" s="18" t="s">
        <v>404</v>
      </c>
      <c r="L13" s="20" t="s">
        <v>404</v>
      </c>
      <c r="M13" s="18" t="s">
        <v>404</v>
      </c>
      <c r="N13" s="20" t="s">
        <v>404</v>
      </c>
      <c r="O13" s="18" t="s">
        <v>404</v>
      </c>
      <c r="P13" s="20" t="s">
        <v>404</v>
      </c>
      <c r="Q13" s="18" t="s">
        <v>404</v>
      </c>
      <c r="R13" s="20" t="s">
        <v>404</v>
      </c>
      <c r="S13" s="18" t="s">
        <v>404</v>
      </c>
      <c r="T13" s="20" t="s">
        <v>404</v>
      </c>
      <c r="U13" s="18" t="n">
        <v>500.94521359</v>
      </c>
      <c r="V13" s="20" t="n">
        <v>7.14111882</v>
      </c>
    </row>
    <row r="14" spans="1:22">
      <c r="A14" s="15" t="s">
        <v>411</v>
      </c>
      <c r="B14" s="17" t="n">
        <v>5587</v>
      </c>
      <c r="C14" s="18">
        <f>(0.0/B14*100)</f>
        <v/>
      </c>
      <c r="D14" s="19" t="n">
        <v>5587</v>
      </c>
      <c r="E14" s="18" t="n">
        <v>518.4113913800001</v>
      </c>
      <c r="F14" s="20" t="n">
        <v>3.89943759</v>
      </c>
      <c r="G14" s="18" t="n">
        <v>517.16221373</v>
      </c>
      <c r="H14" s="20" t="n">
        <v>3.29403092</v>
      </c>
      <c r="I14" s="18" t="n">
        <v>529.2152567099999</v>
      </c>
      <c r="J14" s="20" t="n">
        <v>5.21673288</v>
      </c>
      <c r="K14" s="18" t="n">
        <v>454.7549076</v>
      </c>
      <c r="L14" s="20" t="n">
        <v>6.47785768</v>
      </c>
      <c r="M14" s="18" t="s">
        <v>404</v>
      </c>
      <c r="N14" s="20" t="s">
        <v>404</v>
      </c>
      <c r="O14" s="18" t="s">
        <v>404</v>
      </c>
      <c r="P14" s="20" t="s">
        <v>404</v>
      </c>
      <c r="Q14" s="18" t="s">
        <v>404</v>
      </c>
      <c r="R14" s="20" t="s">
        <v>404</v>
      </c>
      <c r="S14" s="18" t="s">
        <v>404</v>
      </c>
      <c r="T14" s="20" t="s">
        <v>404</v>
      </c>
      <c r="U14" s="18" t="n">
        <v>509.91192903</v>
      </c>
      <c r="V14" s="20" t="n">
        <v>7.69639705</v>
      </c>
    </row>
    <row r="15" spans="1:22">
      <c r="A15" s="15" t="s">
        <v>412</v>
      </c>
      <c r="B15" s="17" t="n">
        <v>5882</v>
      </c>
      <c r="C15" s="18">
        <f>(0.0/B15*100)</f>
        <v/>
      </c>
      <c r="D15" s="19" t="n">
        <v>5882</v>
      </c>
      <c r="E15" s="18" t="n">
        <v>518.73189925</v>
      </c>
      <c r="F15" s="20" t="n">
        <v>4.51214081</v>
      </c>
      <c r="G15" s="18" t="n">
        <v>531.01708281</v>
      </c>
      <c r="H15" s="20" t="n">
        <v>2.99903372</v>
      </c>
      <c r="I15" s="18" t="n">
        <v>529.9287677999999</v>
      </c>
      <c r="J15" s="20" t="n">
        <v>7.04081379</v>
      </c>
      <c r="K15" s="18" t="s">
        <v>404</v>
      </c>
      <c r="L15" s="20" t="s">
        <v>404</v>
      </c>
      <c r="M15" s="18" t="s">
        <v>404</v>
      </c>
      <c r="N15" s="20" t="s">
        <v>404</v>
      </c>
      <c r="O15" s="18" t="s">
        <v>404</v>
      </c>
      <c r="P15" s="20" t="s">
        <v>404</v>
      </c>
      <c r="Q15" s="18" t="s">
        <v>404</v>
      </c>
      <c r="R15" s="20" t="s">
        <v>404</v>
      </c>
      <c r="S15" s="18" t="s">
        <v>404</v>
      </c>
      <c r="T15" s="20" t="s">
        <v>404</v>
      </c>
      <c r="U15" s="18" t="n">
        <v>517.76950278</v>
      </c>
      <c r="V15" s="20" t="n">
        <v>24.21889261</v>
      </c>
    </row>
    <row r="16" spans="1:22">
      <c r="A16" s="15" t="s">
        <v>413</v>
      </c>
      <c r="B16" s="17" t="n">
        <v>6108</v>
      </c>
      <c r="C16" s="18">
        <f>(495.0/B16*100)</f>
        <v/>
      </c>
      <c r="D16" s="19" t="n">
        <v>5613</v>
      </c>
      <c r="E16" s="18" t="n">
        <v>493.19847438</v>
      </c>
      <c r="F16" s="20" t="n">
        <v>11.31832239</v>
      </c>
      <c r="G16" s="18" t="n">
        <v>495.46691673</v>
      </c>
      <c r="H16" s="20" t="n">
        <v>5.66206529</v>
      </c>
      <c r="I16" s="18" t="n">
        <v>520.92628628</v>
      </c>
      <c r="J16" s="20" t="n">
        <v>10.01734598</v>
      </c>
      <c r="K16" s="18" t="n">
        <v>544.1275336</v>
      </c>
      <c r="L16" s="20" t="n">
        <v>6.41494378</v>
      </c>
      <c r="M16" s="18" t="s">
        <v>404</v>
      </c>
      <c r="N16" s="20" t="s">
        <v>404</v>
      </c>
      <c r="O16" s="18" t="s">
        <v>404</v>
      </c>
      <c r="P16" s="20" t="s">
        <v>404</v>
      </c>
      <c r="Q16" s="18" t="s">
        <v>404</v>
      </c>
      <c r="R16" s="20" t="s">
        <v>404</v>
      </c>
      <c r="S16" s="18" t="s">
        <v>404</v>
      </c>
      <c r="T16" s="20" t="s">
        <v>404</v>
      </c>
      <c r="U16" s="18" t="n">
        <v>479.32240827</v>
      </c>
      <c r="V16" s="20" t="n">
        <v>52.9914357</v>
      </c>
    </row>
    <row r="17" spans="1:22">
      <c r="A17" s="15" t="s">
        <v>414</v>
      </c>
      <c r="B17" s="17" t="n">
        <v>6504</v>
      </c>
      <c r="C17" s="18">
        <f>(1325.0/B17*100)</f>
        <v/>
      </c>
      <c r="D17" s="19" t="n">
        <v>5179</v>
      </c>
      <c r="E17" s="18" t="n">
        <v>500.53082356</v>
      </c>
      <c r="F17" s="20" t="n">
        <v>10.08869831</v>
      </c>
      <c r="G17" s="18" t="n">
        <v>503.60814281</v>
      </c>
      <c r="H17" s="20" t="n">
        <v>5.1938808</v>
      </c>
      <c r="I17" s="18" t="n">
        <v>546.30262512</v>
      </c>
      <c r="J17" s="20" t="n">
        <v>13.86991101</v>
      </c>
      <c r="K17" s="18" t="s">
        <v>404</v>
      </c>
      <c r="L17" s="20" t="s">
        <v>404</v>
      </c>
      <c r="M17" s="18" t="s">
        <v>404</v>
      </c>
      <c r="N17" s="20" t="s">
        <v>404</v>
      </c>
      <c r="O17" s="18" t="s">
        <v>404</v>
      </c>
      <c r="P17" s="20" t="s">
        <v>404</v>
      </c>
      <c r="Q17" s="18" t="s">
        <v>404</v>
      </c>
      <c r="R17" s="20" t="s">
        <v>404</v>
      </c>
      <c r="S17" s="18" t="s">
        <v>404</v>
      </c>
      <c r="T17" s="20" t="s">
        <v>404</v>
      </c>
      <c r="U17" s="18" t="n">
        <v>550.11240217</v>
      </c>
      <c r="V17" s="20" t="n">
        <v>17.6775345</v>
      </c>
    </row>
    <row r="18" spans="1:22">
      <c r="A18" s="15" t="s">
        <v>415</v>
      </c>
      <c r="B18" s="17" t="n">
        <v>5532</v>
      </c>
      <c r="C18" s="18">
        <f>(0.0/B18*100)</f>
        <v/>
      </c>
      <c r="D18" s="19" t="n">
        <v>5532</v>
      </c>
      <c r="E18" s="18" t="n">
        <v>468.56153217</v>
      </c>
      <c r="F18" s="20" t="n">
        <v>10.74183893</v>
      </c>
      <c r="G18" s="18" t="n">
        <v>466.39199151</v>
      </c>
      <c r="H18" s="20" t="n">
        <v>5.08802467</v>
      </c>
      <c r="I18" s="18" t="n">
        <v>462.53065418</v>
      </c>
      <c r="J18" s="20" t="n">
        <v>15.60993104</v>
      </c>
      <c r="K18" s="18" t="n">
        <v>499.22526765</v>
      </c>
      <c r="L18" s="20" t="n">
        <v>7.86241875</v>
      </c>
      <c r="M18" s="18" t="s">
        <v>404</v>
      </c>
      <c r="N18" s="20" t="s">
        <v>404</v>
      </c>
      <c r="O18" s="18" t="s">
        <v>404</v>
      </c>
      <c r="P18" s="20" t="s">
        <v>404</v>
      </c>
      <c r="Q18" s="18" t="s">
        <v>404</v>
      </c>
      <c r="R18" s="20" t="s">
        <v>404</v>
      </c>
      <c r="S18" s="18" t="s">
        <v>404</v>
      </c>
      <c r="T18" s="20" t="s">
        <v>404</v>
      </c>
      <c r="U18" s="18" t="n">
        <v>489.92722857</v>
      </c>
      <c r="V18" s="20" t="n">
        <v>6.96930072</v>
      </c>
    </row>
    <row r="19" spans="1:22">
      <c r="A19" s="15" t="s">
        <v>416</v>
      </c>
      <c r="B19" s="17" t="n">
        <v>5658</v>
      </c>
      <c r="C19" s="18">
        <f>(327.0/B19*100)</f>
        <v/>
      </c>
      <c r="D19" s="19" t="n">
        <v>5331</v>
      </c>
      <c r="E19" s="18" t="n">
        <v>456.18967515</v>
      </c>
      <c r="F19" s="20" t="n">
        <v>7.56935479</v>
      </c>
      <c r="G19" s="18" t="n">
        <v>481.25413325</v>
      </c>
      <c r="H19" s="20" t="n">
        <v>6.31557268</v>
      </c>
      <c r="I19" s="18" t="n">
        <v>474.94781257</v>
      </c>
      <c r="J19" s="20" t="n">
        <v>13.63512614</v>
      </c>
      <c r="K19" s="18" t="n">
        <v>446.3789</v>
      </c>
      <c r="L19" s="20" t="n">
        <v>33.70172846</v>
      </c>
      <c r="M19" s="18" t="s">
        <v>404</v>
      </c>
      <c r="N19" s="20" t="s">
        <v>404</v>
      </c>
      <c r="O19" s="18" t="s">
        <v>404</v>
      </c>
      <c r="P19" s="20" t="s">
        <v>404</v>
      </c>
      <c r="Q19" s="18" t="s">
        <v>404</v>
      </c>
      <c r="R19" s="20" t="s">
        <v>404</v>
      </c>
      <c r="S19" s="18" t="s">
        <v>404</v>
      </c>
      <c r="T19" s="20" t="s">
        <v>404</v>
      </c>
      <c r="U19" s="18" t="n">
        <v>455.85266951</v>
      </c>
      <c r="V19" s="20" t="n">
        <v>63.43455687</v>
      </c>
    </row>
    <row r="20" spans="1:22">
      <c r="A20" s="15" t="s">
        <v>417</v>
      </c>
      <c r="B20" s="17" t="n">
        <v>3371</v>
      </c>
      <c r="C20" s="18">
        <f>(24.0/B20*100)</f>
        <v/>
      </c>
      <c r="D20" s="19" t="n">
        <v>3347</v>
      </c>
      <c r="E20" s="18" t="n">
        <v>478.52905493</v>
      </c>
      <c r="F20" s="20" t="n">
        <v>2.7004656</v>
      </c>
      <c r="G20" s="18" t="n">
        <v>484.01971229</v>
      </c>
      <c r="H20" s="20" t="n">
        <v>2.68205794</v>
      </c>
      <c r="I20" s="18" t="n">
        <v>489.08905533</v>
      </c>
      <c r="J20" s="20" t="n">
        <v>7.68149096</v>
      </c>
      <c r="K20" s="18" t="s">
        <v>404</v>
      </c>
      <c r="L20" s="20" t="s">
        <v>404</v>
      </c>
      <c r="M20" s="18" t="s">
        <v>404</v>
      </c>
      <c r="N20" s="20" t="s">
        <v>404</v>
      </c>
      <c r="O20" s="18" t="s">
        <v>404</v>
      </c>
      <c r="P20" s="20" t="s">
        <v>404</v>
      </c>
      <c r="Q20" s="18" t="s">
        <v>404</v>
      </c>
      <c r="R20" s="20" t="s">
        <v>404</v>
      </c>
      <c r="S20" s="18" t="s">
        <v>404</v>
      </c>
      <c r="T20" s="20" t="s">
        <v>404</v>
      </c>
      <c r="U20" s="18" t="n">
        <v>473.58919893</v>
      </c>
      <c r="V20" s="20" t="n">
        <v>12.00483094</v>
      </c>
    </row>
    <row r="21" spans="1:22">
      <c r="A21" s="15" t="s">
        <v>418</v>
      </c>
      <c r="B21" s="17" t="n">
        <v>5741</v>
      </c>
      <c r="C21" s="18">
        <f>(0.0/B21*100)</f>
        <v/>
      </c>
      <c r="D21" s="19" t="n">
        <v>5741</v>
      </c>
      <c r="E21" s="18" t="n">
        <v>526.77127426</v>
      </c>
      <c r="F21" s="20" t="n">
        <v>4.91789722</v>
      </c>
      <c r="G21" s="18" t="n">
        <v>517.43283038</v>
      </c>
      <c r="H21" s="20" t="n">
        <v>3.72736629</v>
      </c>
      <c r="I21" s="18" t="n">
        <v>530.06404258</v>
      </c>
      <c r="J21" s="20" t="n">
        <v>7.48279368</v>
      </c>
      <c r="K21" s="18" t="s">
        <v>404</v>
      </c>
      <c r="L21" s="20" t="s">
        <v>404</v>
      </c>
      <c r="M21" s="18" t="s">
        <v>404</v>
      </c>
      <c r="N21" s="20" t="s">
        <v>404</v>
      </c>
      <c r="O21" s="18" t="s">
        <v>404</v>
      </c>
      <c r="P21" s="20" t="s">
        <v>404</v>
      </c>
      <c r="Q21" s="18" t="s">
        <v>404</v>
      </c>
      <c r="R21" s="20" t="s">
        <v>404</v>
      </c>
      <c r="S21" s="18" t="s">
        <v>404</v>
      </c>
      <c r="T21" s="20" t="s">
        <v>404</v>
      </c>
      <c r="U21" s="18" t="n">
        <v>514.86519901</v>
      </c>
      <c r="V21" s="20" t="n">
        <v>7.55395682</v>
      </c>
    </row>
    <row r="22" spans="1:22">
      <c r="A22" s="15" t="s">
        <v>419</v>
      </c>
      <c r="B22" s="17" t="n">
        <v>6598</v>
      </c>
      <c r="C22" s="18">
        <f>(0.0/B22*100)</f>
        <v/>
      </c>
      <c r="D22" s="19" t="n">
        <v>6598</v>
      </c>
      <c r="E22" s="18" t="n">
        <v>468.44451436</v>
      </c>
      <c r="F22" s="20" t="n">
        <v>11.08048751</v>
      </c>
      <c r="G22" s="18" t="n">
        <v>482.45525559</v>
      </c>
      <c r="H22" s="20" t="n">
        <v>6.23394786</v>
      </c>
      <c r="I22" s="18" t="n">
        <v>480.64468532</v>
      </c>
      <c r="J22" s="20" t="n">
        <v>17.73980382</v>
      </c>
      <c r="K22" s="18" t="n">
        <v>534.05303069</v>
      </c>
      <c r="L22" s="20" t="n">
        <v>16.90489015</v>
      </c>
      <c r="M22" s="18" t="s">
        <v>404</v>
      </c>
      <c r="N22" s="20" t="s">
        <v>404</v>
      </c>
      <c r="O22" s="18" t="s">
        <v>404</v>
      </c>
      <c r="P22" s="20" t="s">
        <v>404</v>
      </c>
      <c r="Q22" s="18" t="s">
        <v>404</v>
      </c>
      <c r="R22" s="20" t="s">
        <v>404</v>
      </c>
      <c r="S22" s="18" t="s">
        <v>404</v>
      </c>
      <c r="T22" s="20" t="s">
        <v>404</v>
      </c>
      <c r="U22" s="18" t="n">
        <v>450.71319376</v>
      </c>
      <c r="V22" s="20" t="n">
        <v>42.88408459</v>
      </c>
    </row>
    <row r="23" spans="1:22">
      <c r="A23" s="15" t="s">
        <v>420</v>
      </c>
      <c r="B23" s="17" t="n">
        <v>11583</v>
      </c>
      <c r="C23" s="18">
        <f>(3194.0/B23*100)</f>
        <v/>
      </c>
      <c r="D23" s="19" t="n">
        <v>8389</v>
      </c>
      <c r="E23" s="18" t="n">
        <v>459.01678229</v>
      </c>
      <c r="F23" s="20" t="n">
        <v>8.625262230000001</v>
      </c>
      <c r="G23" s="18" t="n">
        <v>488.51902347</v>
      </c>
      <c r="H23" s="20" t="n">
        <v>4.81359964</v>
      </c>
      <c r="I23" s="18" t="n">
        <v>505.59159244</v>
      </c>
      <c r="J23" s="20" t="n">
        <v>9.531124699999999</v>
      </c>
      <c r="K23" s="18" t="n">
        <v>505.82413426</v>
      </c>
      <c r="L23" s="20" t="n">
        <v>29.98057582</v>
      </c>
      <c r="M23" s="18" t="s">
        <v>404</v>
      </c>
      <c r="N23" s="20" t="s">
        <v>404</v>
      </c>
      <c r="O23" s="18" t="s">
        <v>404</v>
      </c>
      <c r="P23" s="20" t="s">
        <v>404</v>
      </c>
      <c r="Q23" s="18" t="s">
        <v>404</v>
      </c>
      <c r="R23" s="20" t="s">
        <v>404</v>
      </c>
      <c r="S23" s="18" t="s">
        <v>404</v>
      </c>
      <c r="T23" s="20" t="s">
        <v>404</v>
      </c>
      <c r="U23" s="18" t="n">
        <v>473.10317302</v>
      </c>
      <c r="V23" s="20" t="n">
        <v>23.43260471</v>
      </c>
    </row>
    <row r="24" spans="1:22">
      <c r="A24" s="15" t="s">
        <v>421</v>
      </c>
      <c r="B24" s="17" t="n">
        <v>6647</v>
      </c>
      <c r="C24" s="18">
        <f>(0.0/B24*100)</f>
        <v/>
      </c>
      <c r="D24" s="19" t="n">
        <v>6647</v>
      </c>
      <c r="E24" s="18" t="n">
        <v>495.25727645</v>
      </c>
      <c r="F24" s="20" t="n">
        <v>10.6375244</v>
      </c>
      <c r="G24" s="18" t="n">
        <v>523.20346578</v>
      </c>
      <c r="H24" s="20" t="n">
        <v>4.83124072</v>
      </c>
      <c r="I24" s="18" t="n">
        <v>505.37274554</v>
      </c>
      <c r="J24" s="20" t="n">
        <v>8.62814504</v>
      </c>
      <c r="K24" s="18" t="n">
        <v>582.4721915600001</v>
      </c>
      <c r="L24" s="20" t="n">
        <v>7.31356349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513.78171361</v>
      </c>
      <c r="F25" s="20" t="n">
        <v>7.04557605</v>
      </c>
      <c r="G25" s="18" t="n">
        <v>521.28385622</v>
      </c>
      <c r="H25" s="20" t="n">
        <v>4.9586185</v>
      </c>
      <c r="I25" s="18" t="n">
        <v>517.12011983</v>
      </c>
      <c r="J25" s="20" t="n">
        <v>10.73457513</v>
      </c>
      <c r="K25" s="18" t="s">
        <v>404</v>
      </c>
      <c r="L25" s="20" t="s">
        <v>404</v>
      </c>
      <c r="M25" s="18" t="s">
        <v>404</v>
      </c>
      <c r="N25" s="20" t="s">
        <v>404</v>
      </c>
      <c r="O25" s="18" t="s">
        <v>404</v>
      </c>
      <c r="P25" s="20" t="s">
        <v>404</v>
      </c>
      <c r="Q25" s="18" t="s">
        <v>404</v>
      </c>
      <c r="R25" s="20" t="s">
        <v>404</v>
      </c>
      <c r="S25" s="18" t="s">
        <v>404</v>
      </c>
      <c r="T25" s="20" t="s">
        <v>404</v>
      </c>
      <c r="U25" s="18" t="n">
        <v>461.92869982</v>
      </c>
      <c r="V25" s="20" t="n">
        <v>15.24405644</v>
      </c>
    </row>
    <row r="26" spans="1:22">
      <c r="A26" s="15" t="s">
        <v>423</v>
      </c>
      <c r="B26" s="17" t="n">
        <v>4869</v>
      </c>
      <c r="C26" s="18">
        <f>(11.0/B26*100)</f>
        <v/>
      </c>
      <c r="D26" s="19" t="n">
        <v>4858</v>
      </c>
      <c r="E26" s="18" t="n">
        <v>476.52173141</v>
      </c>
      <c r="F26" s="20" t="n">
        <v>4.18938166</v>
      </c>
      <c r="G26" s="18" t="n">
        <v>492.53682402</v>
      </c>
      <c r="H26" s="20" t="n">
        <v>2.30017195</v>
      </c>
      <c r="I26" s="18" t="n">
        <v>485.30907073</v>
      </c>
      <c r="J26" s="20" t="n">
        <v>6.71622293</v>
      </c>
      <c r="K26" s="18" t="s">
        <v>404</v>
      </c>
      <c r="L26" s="20" t="s">
        <v>404</v>
      </c>
      <c r="M26" s="18" t="s">
        <v>404</v>
      </c>
      <c r="N26" s="20" t="s">
        <v>404</v>
      </c>
      <c r="O26" s="18" t="s">
        <v>404</v>
      </c>
      <c r="P26" s="20" t="s">
        <v>404</v>
      </c>
      <c r="Q26" s="18" t="s">
        <v>404</v>
      </c>
      <c r="R26" s="20" t="s">
        <v>404</v>
      </c>
      <c r="S26" s="18" t="s">
        <v>404</v>
      </c>
      <c r="T26" s="20" t="s">
        <v>404</v>
      </c>
      <c r="U26" s="18" t="n">
        <v>454.57605717</v>
      </c>
      <c r="V26" s="20" t="n">
        <v>14.6515356</v>
      </c>
    </row>
    <row r="27" spans="1:22">
      <c r="A27" s="15" t="s">
        <v>424</v>
      </c>
      <c r="B27" s="17" t="n">
        <v>5299</v>
      </c>
      <c r="C27" s="18">
        <f>(0.0/B27*100)</f>
        <v/>
      </c>
      <c r="D27" s="19" t="n">
        <v>5299</v>
      </c>
      <c r="E27" s="18" t="n">
        <v>481.4430559</v>
      </c>
      <c r="F27" s="20" t="n">
        <v>2.49543498</v>
      </c>
      <c r="G27" s="18" t="n">
        <v>477.90254276</v>
      </c>
      <c r="H27" s="20" t="n">
        <v>1.58220347</v>
      </c>
      <c r="I27" s="18" t="n">
        <v>544.70266484</v>
      </c>
      <c r="J27" s="20" t="n">
        <v>6.44263319</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406.07800885</v>
      </c>
      <c r="F28" s="20" t="n">
        <v>8.04437858</v>
      </c>
      <c r="G28" s="18" t="n">
        <v>427.57813191</v>
      </c>
      <c r="H28" s="20" t="n">
        <v>3.78450996</v>
      </c>
      <c r="I28" s="18" t="n">
        <v>420.7374818</v>
      </c>
      <c r="J28" s="20" t="n">
        <v>5.12314297</v>
      </c>
      <c r="K28" s="18" t="n">
        <v>428.99246214</v>
      </c>
      <c r="L28" s="20" t="n">
        <v>6.7049702</v>
      </c>
      <c r="M28" s="18" t="s">
        <v>404</v>
      </c>
      <c r="N28" s="20" t="s">
        <v>404</v>
      </c>
      <c r="O28" s="18" t="s">
        <v>404</v>
      </c>
      <c r="P28" s="20" t="s">
        <v>404</v>
      </c>
      <c r="Q28" s="18" t="s">
        <v>404</v>
      </c>
      <c r="R28" s="20" t="s">
        <v>404</v>
      </c>
      <c r="S28" s="18" t="s">
        <v>404</v>
      </c>
      <c r="T28" s="20" t="s">
        <v>404</v>
      </c>
      <c r="U28" s="18" t="n">
        <v>417.1575735</v>
      </c>
      <c r="V28" s="20" t="n">
        <v>5.32474013</v>
      </c>
    </row>
    <row r="29" spans="1:22">
      <c r="A29" s="15" t="s">
        <v>426</v>
      </c>
      <c r="B29" s="17" t="n">
        <v>5385</v>
      </c>
      <c r="C29" s="18">
        <f>(1123.0/B29*100)</f>
        <v/>
      </c>
      <c r="D29" s="19" t="n">
        <v>4262</v>
      </c>
      <c r="E29" s="18" t="n">
        <v>500.28113962</v>
      </c>
      <c r="F29" s="20" t="n">
        <v>33.3327255</v>
      </c>
      <c r="G29" s="18" t="n">
        <v>498.58628537</v>
      </c>
      <c r="H29" s="20" t="n">
        <v>8.55498631</v>
      </c>
      <c r="I29" s="18" t="n">
        <v>520.66810061</v>
      </c>
      <c r="J29" s="20" t="n">
        <v>14.16833942</v>
      </c>
      <c r="K29" s="18" t="n">
        <v>627.60148814</v>
      </c>
      <c r="L29" s="20" t="n">
        <v>9.30428867</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514.917291</v>
      </c>
      <c r="F30" s="20" t="n">
        <v>6.92697391</v>
      </c>
      <c r="G30" s="18" t="n">
        <v>510.15586483</v>
      </c>
      <c r="H30" s="20" t="n">
        <v>3.80375521</v>
      </c>
      <c r="I30" s="18" t="n">
        <v>498.70734962</v>
      </c>
      <c r="J30" s="20" t="n">
        <v>11.45895025</v>
      </c>
      <c r="K30" s="18" t="s">
        <v>404</v>
      </c>
      <c r="L30" s="20" t="s">
        <v>404</v>
      </c>
      <c r="M30" s="18" t="s">
        <v>404</v>
      </c>
      <c r="N30" s="20" t="s">
        <v>404</v>
      </c>
      <c r="O30" s="18" t="s">
        <v>404</v>
      </c>
      <c r="P30" s="20" t="s">
        <v>404</v>
      </c>
      <c r="Q30" s="18" t="s">
        <v>404</v>
      </c>
      <c r="R30" s="20" t="s">
        <v>404</v>
      </c>
      <c r="S30" s="18" t="s">
        <v>404</v>
      </c>
      <c r="T30" s="20" t="s">
        <v>404</v>
      </c>
      <c r="U30" s="18" t="n">
        <v>537.51312105</v>
      </c>
      <c r="V30" s="20" t="n">
        <v>7.08178902</v>
      </c>
    </row>
    <row r="31" spans="1:22">
      <c r="A31" s="15" t="s">
        <v>428</v>
      </c>
      <c r="B31" s="17" t="n">
        <v>5456</v>
      </c>
      <c r="C31" s="18">
        <f>(502.0/B31*100)</f>
        <v/>
      </c>
      <c r="D31" s="19" t="n">
        <v>4954</v>
      </c>
      <c r="E31" s="18" t="n">
        <v>508.96151885</v>
      </c>
      <c r="F31" s="20" t="n">
        <v>7.63941026</v>
      </c>
      <c r="G31" s="18" t="n">
        <v>514.00809104</v>
      </c>
      <c r="H31" s="20" t="n">
        <v>3.01330987</v>
      </c>
      <c r="I31" s="18" t="n">
        <v>528.9878619</v>
      </c>
      <c r="J31" s="20" t="n">
        <v>14.20894337</v>
      </c>
      <c r="K31" s="18" t="s">
        <v>404</v>
      </c>
      <c r="L31" s="20" t="s">
        <v>404</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503.87639116</v>
      </c>
      <c r="F32" s="20" t="n">
        <v>4.12556138</v>
      </c>
      <c r="G32" s="18" t="n">
        <v>506.93962388</v>
      </c>
      <c r="H32" s="20" t="n">
        <v>4.3000537</v>
      </c>
      <c r="I32" s="18" t="n">
        <v>506.59189814</v>
      </c>
      <c r="J32" s="20" t="n">
        <v>9.870132720000001</v>
      </c>
      <c r="K32" s="18" t="s">
        <v>404</v>
      </c>
      <c r="L32" s="20" t="s">
        <v>404</v>
      </c>
      <c r="M32" s="18" t="s">
        <v>404</v>
      </c>
      <c r="N32" s="20" t="s">
        <v>404</v>
      </c>
      <c r="O32" s="18" t="s">
        <v>404</v>
      </c>
      <c r="P32" s="20" t="s">
        <v>404</v>
      </c>
      <c r="Q32" s="18" t="s">
        <v>404</v>
      </c>
      <c r="R32" s="20" t="s">
        <v>404</v>
      </c>
      <c r="S32" s="18" t="s">
        <v>404</v>
      </c>
      <c r="T32" s="20" t="s">
        <v>404</v>
      </c>
      <c r="U32" s="18" t="n">
        <v>526.7427844600001</v>
      </c>
      <c r="V32" s="20" t="n">
        <v>18.13749372</v>
      </c>
    </row>
    <row r="33" spans="1:22">
      <c r="A33" s="15" t="s">
        <v>430</v>
      </c>
      <c r="B33" s="17" t="n">
        <v>7325</v>
      </c>
      <c r="C33" s="18">
        <f>(29.0/B33*100)</f>
        <v/>
      </c>
      <c r="D33" s="19" t="n">
        <v>7296</v>
      </c>
      <c r="E33" s="18" t="n">
        <v>498.30037331</v>
      </c>
      <c r="F33" s="20" t="n">
        <v>6.37414384</v>
      </c>
      <c r="G33" s="18" t="n">
        <v>498.31015989</v>
      </c>
      <c r="H33" s="20" t="n">
        <v>3.93597388</v>
      </c>
      <c r="I33" s="18" t="n">
        <v>500.06583322</v>
      </c>
      <c r="J33" s="20" t="n">
        <v>9.28941412</v>
      </c>
      <c r="K33" s="18" t="n">
        <v>463.06468028</v>
      </c>
      <c r="L33" s="20" t="n">
        <v>12.11970001</v>
      </c>
      <c r="M33" s="18" t="s">
        <v>404</v>
      </c>
      <c r="N33" s="20" t="s">
        <v>404</v>
      </c>
      <c r="O33" s="18" t="s">
        <v>404</v>
      </c>
      <c r="P33" s="20" t="s">
        <v>404</v>
      </c>
      <c r="Q33" s="18" t="s">
        <v>404</v>
      </c>
      <c r="R33" s="20" t="s">
        <v>404</v>
      </c>
      <c r="S33" s="18" t="s">
        <v>404</v>
      </c>
      <c r="T33" s="20" t="s">
        <v>404</v>
      </c>
      <c r="U33" s="18" t="n">
        <v>422.40263781</v>
      </c>
      <c r="V33" s="20" t="n">
        <v>21.82408326</v>
      </c>
    </row>
    <row r="34" spans="1:22">
      <c r="A34" s="15" t="s">
        <v>431</v>
      </c>
      <c r="B34" s="17" t="n">
        <v>6350</v>
      </c>
      <c r="C34" s="18">
        <f>(0.0/B34*100)</f>
        <v/>
      </c>
      <c r="D34" s="19" t="n">
        <v>6350</v>
      </c>
      <c r="E34" s="18" t="n">
        <v>437.17411509</v>
      </c>
      <c r="F34" s="20" t="n">
        <v>7.80047007</v>
      </c>
      <c r="G34" s="18" t="n">
        <v>453.29697168</v>
      </c>
      <c r="H34" s="20" t="n">
        <v>5.94641674</v>
      </c>
      <c r="I34" s="18" t="n">
        <v>471.51108807</v>
      </c>
      <c r="J34" s="20" t="n">
        <v>8.86497864</v>
      </c>
      <c r="K34" s="18" t="s">
        <v>404</v>
      </c>
      <c r="L34" s="20" t="s">
        <v>404</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502.658308</v>
      </c>
      <c r="F35" s="20" t="n">
        <v>2.59372232</v>
      </c>
      <c r="G35" s="18" t="n">
        <v>509.99932137</v>
      </c>
      <c r="H35" s="20" t="n">
        <v>1.83360095</v>
      </c>
      <c r="I35" s="18" t="n">
        <v>507.35621024</v>
      </c>
      <c r="J35" s="20" t="n">
        <v>4.8609628</v>
      </c>
      <c r="K35" s="18" t="s">
        <v>404</v>
      </c>
      <c r="L35" s="20" t="s">
        <v>404</v>
      </c>
      <c r="M35" s="18" t="s">
        <v>404</v>
      </c>
      <c r="N35" s="20" t="s">
        <v>404</v>
      </c>
      <c r="O35" s="18" t="s">
        <v>404</v>
      </c>
      <c r="P35" s="20" t="s">
        <v>404</v>
      </c>
      <c r="Q35" s="18" t="s">
        <v>404</v>
      </c>
      <c r="R35" s="20" t="s">
        <v>404</v>
      </c>
      <c r="S35" s="18" t="s">
        <v>404</v>
      </c>
      <c r="T35" s="20" t="s">
        <v>404</v>
      </c>
      <c r="U35" s="18" t="n">
        <v>490.89519285</v>
      </c>
      <c r="V35" s="20" t="n">
        <v>12.81063472</v>
      </c>
    </row>
    <row r="36" spans="1:22">
      <c r="A36" s="15" t="s">
        <v>433</v>
      </c>
      <c r="B36" s="17" t="n">
        <v>6736</v>
      </c>
      <c r="C36" s="18">
        <f>(10.0/B36*100)</f>
        <v/>
      </c>
      <c r="D36" s="19" t="n">
        <v>6726</v>
      </c>
      <c r="E36" s="18" t="n">
        <v>500.28092074</v>
      </c>
      <c r="F36" s="20" t="n">
        <v>4.94516724</v>
      </c>
      <c r="G36" s="18" t="n">
        <v>495.05698716</v>
      </c>
      <c r="H36" s="20" t="n">
        <v>3.91406649</v>
      </c>
      <c r="I36" s="18" t="n">
        <v>490.54164551</v>
      </c>
      <c r="J36" s="20" t="n">
        <v>5.59928596</v>
      </c>
      <c r="K36" s="18" t="n">
        <v>488.72900413</v>
      </c>
      <c r="L36" s="20" t="n">
        <v>10.18512331</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500.17857842</v>
      </c>
      <c r="F37" s="20" t="n">
        <v>5.36958227</v>
      </c>
      <c r="G37" s="18" t="n">
        <v>498.82262145</v>
      </c>
      <c r="H37" s="20" t="n">
        <v>4.71716516</v>
      </c>
      <c r="I37" s="18" t="n">
        <v>510.13013688</v>
      </c>
      <c r="J37" s="20" t="n">
        <v>17.60292791</v>
      </c>
      <c r="K37" s="18" t="s">
        <v>404</v>
      </c>
      <c r="L37" s="20" t="s">
        <v>404</v>
      </c>
      <c r="M37" s="18" t="s">
        <v>404</v>
      </c>
      <c r="N37" s="20" t="s">
        <v>404</v>
      </c>
      <c r="O37" s="18" t="s">
        <v>404</v>
      </c>
      <c r="P37" s="20" t="s">
        <v>404</v>
      </c>
      <c r="Q37" s="18" t="s">
        <v>404</v>
      </c>
      <c r="R37" s="20" t="s">
        <v>404</v>
      </c>
      <c r="S37" s="18" t="s">
        <v>404</v>
      </c>
      <c r="T37" s="20" t="s">
        <v>404</v>
      </c>
      <c r="U37" s="18" t="n">
        <v>594.5658125</v>
      </c>
      <c r="V37" s="20" t="n">
        <v>16.51203345</v>
      </c>
    </row>
    <row r="38" spans="1:22">
      <c r="A38" s="15" t="s">
        <v>435</v>
      </c>
      <c r="B38" s="17" t="n">
        <v>5860</v>
      </c>
      <c r="C38" s="18">
        <f>(268.0/B38*100)</f>
        <v/>
      </c>
      <c r="D38" s="19" t="n">
        <v>5592</v>
      </c>
      <c r="E38" s="18" t="n">
        <v>476.82401342</v>
      </c>
      <c r="F38" s="20" t="n">
        <v>7.30006785</v>
      </c>
      <c r="G38" s="18" t="n">
        <v>498.21003073</v>
      </c>
      <c r="H38" s="20" t="n">
        <v>4.9243292</v>
      </c>
      <c r="I38" s="18" t="n">
        <v>494.24811597</v>
      </c>
      <c r="J38" s="20" t="n">
        <v>25.55819191</v>
      </c>
      <c r="K38" s="18" t="s">
        <v>404</v>
      </c>
      <c r="L38" s="20" t="s">
        <v>404</v>
      </c>
      <c r="M38" s="18" t="s">
        <v>404</v>
      </c>
      <c r="N38" s="20" t="s">
        <v>404</v>
      </c>
      <c r="O38" s="18" t="s">
        <v>404</v>
      </c>
      <c r="P38" s="20" t="s">
        <v>404</v>
      </c>
      <c r="Q38" s="18" t="s">
        <v>404</v>
      </c>
      <c r="R38" s="20" t="s">
        <v>404</v>
      </c>
      <c r="S38" s="18" t="s">
        <v>404</v>
      </c>
      <c r="T38" s="20" t="s">
        <v>404</v>
      </c>
      <c r="U38" s="18" t="n">
        <v>493.52887554</v>
      </c>
      <c r="V38" s="20" t="n">
        <v>22.07843012</v>
      </c>
    </row>
    <row r="39" spans="1:22">
      <c r="A39" s="15" t="s">
        <v>436</v>
      </c>
      <c r="B39" s="17" t="n">
        <v>5895</v>
      </c>
      <c r="C39" s="18">
        <f>(0.0/B39*100)</f>
        <v/>
      </c>
      <c r="D39" s="19" t="n">
        <v>5895</v>
      </c>
      <c r="E39" s="18" t="n">
        <v>437.39665707</v>
      </c>
      <c r="F39" s="20" t="n">
        <v>7.11760058</v>
      </c>
      <c r="G39" s="18" t="n">
        <v>419.03237524</v>
      </c>
      <c r="H39" s="20" t="n">
        <v>6.05306829</v>
      </c>
      <c r="I39" s="18" t="n">
        <v>435.83432545</v>
      </c>
      <c r="J39" s="20" t="n">
        <v>27.20093948</v>
      </c>
      <c r="K39" s="18" t="s">
        <v>404</v>
      </c>
      <c r="L39" s="20" t="s">
        <v>404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510.08765711</v>
      </c>
      <c r="F40" s="20" t="n">
        <v>5.56135238</v>
      </c>
      <c r="G40" s="18" t="n">
        <v>492.51735331</v>
      </c>
      <c r="H40" s="20" t="n">
        <v>4.72901865</v>
      </c>
      <c r="I40" s="18" t="n">
        <v>508.40986852</v>
      </c>
      <c r="J40" s="20" t="n">
        <v>17.07953573</v>
      </c>
      <c r="K40" s="18" t="n">
        <v>523.62876861</v>
      </c>
      <c r="L40" s="20" t="n">
        <v>5.18000986</v>
      </c>
      <c r="M40" s="18" t="s">
        <v>404</v>
      </c>
      <c r="N40" s="20" t="s">
        <v>404</v>
      </c>
      <c r="O40" s="18" t="s">
        <v>404</v>
      </c>
      <c r="P40" s="20" t="s">
        <v>404</v>
      </c>
      <c r="Q40" s="18" t="s">
        <v>404</v>
      </c>
      <c r="R40" s="20" t="s">
        <v>404</v>
      </c>
      <c r="S40" s="18" t="s">
        <v>404</v>
      </c>
      <c r="T40" s="20" t="s">
        <v>404</v>
      </c>
      <c r="U40" s="18" t="n">
        <v>488.41234452</v>
      </c>
      <c r="V40" s="20" t="n">
        <v>7.70961398</v>
      </c>
    </row>
    <row r="41" spans="1:22">
      <c r="A41" s="15" t="s">
        <v>438</v>
      </c>
      <c r="B41" s="17" t="n">
        <v>5712</v>
      </c>
      <c r="C41" s="18">
        <f>(138.0/B41*100)</f>
        <v/>
      </c>
      <c r="D41" s="19" t="n">
        <v>5574</v>
      </c>
      <c r="E41" s="18" t="n">
        <v>504.04675633</v>
      </c>
      <c r="F41" s="20" t="n">
        <v>7.06685487</v>
      </c>
      <c r="G41" s="18" t="n">
        <v>500.33373775</v>
      </c>
      <c r="H41" s="20" t="n">
        <v>4.69327185</v>
      </c>
      <c r="I41" s="18" t="n">
        <v>479.17084221</v>
      </c>
      <c r="J41" s="20" t="n">
        <v>12.93475682</v>
      </c>
      <c r="K41" s="18" t="n">
        <v>433.18606852</v>
      </c>
      <c r="L41" s="20" t="n">
        <v>25.76640496</v>
      </c>
      <c r="M41" s="18" t="s">
        <v>404</v>
      </c>
      <c r="N41" s="20" t="s">
        <v>404</v>
      </c>
      <c r="O41" s="18" t="s">
        <v>404</v>
      </c>
      <c r="P41" s="20" t="s">
        <v>404</v>
      </c>
      <c r="Q41" s="18" t="s">
        <v>404</v>
      </c>
      <c r="R41" s="20" t="s">
        <v>404</v>
      </c>
      <c r="S41" s="18" t="s">
        <v>404</v>
      </c>
      <c r="T41" s="20" t="s">
        <v>404</v>
      </c>
      <c r="U41" s="18" t="n">
        <v>539.44268103</v>
      </c>
      <c r="V41" s="20" t="n">
        <v>13.40698207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407.60930176</v>
      </c>
      <c r="F44" s="20" t="n">
        <v>6.53849414</v>
      </c>
      <c r="G44" s="18" t="n">
        <v>409.50983018</v>
      </c>
      <c r="H44" s="20" t="n">
        <v>6.2089538</v>
      </c>
      <c r="I44" s="18" t="n">
        <v>390.53206579</v>
      </c>
      <c r="J44" s="20" t="n">
        <v>8.49058213</v>
      </c>
      <c r="K44" s="18" t="n">
        <v>409.0138585</v>
      </c>
      <c r="L44" s="20" t="n">
        <v>14.45801008</v>
      </c>
      <c r="M44" s="18" t="s">
        <v>404</v>
      </c>
      <c r="N44" s="20" t="s">
        <v>404</v>
      </c>
      <c r="O44" s="18" t="s">
        <v>404</v>
      </c>
      <c r="P44" s="20" t="s">
        <v>404</v>
      </c>
      <c r="Q44" s="18" t="s">
        <v>404</v>
      </c>
      <c r="R44" s="20" t="s">
        <v>404</v>
      </c>
      <c r="S44" s="18" t="s">
        <v>404</v>
      </c>
      <c r="T44" s="20" t="s">
        <v>404</v>
      </c>
      <c r="U44" s="18" t="n">
        <v>503.096413</v>
      </c>
      <c r="V44" s="20" t="n">
        <v>28.73731351</v>
      </c>
    </row>
    <row r="45" spans="1:22">
      <c r="A45" s="15" t="s">
        <v>442</v>
      </c>
      <c r="B45" s="17" t="n">
        <v>5519</v>
      </c>
      <c r="C45" s="18">
        <f>(0.0/B45*100)</f>
        <v/>
      </c>
      <c r="D45" s="19" t="n">
        <v>5519</v>
      </c>
      <c r="E45" s="18" t="n">
        <v>344.81339307</v>
      </c>
      <c r="F45" s="20" t="n">
        <v>6.96390844</v>
      </c>
      <c r="G45" s="18" t="n">
        <v>354.76226694</v>
      </c>
      <c r="H45" s="20" t="n">
        <v>5.67551849</v>
      </c>
      <c r="I45" s="18" t="n">
        <v>352.91699965</v>
      </c>
      <c r="J45" s="20" t="n">
        <v>8.248473479999999</v>
      </c>
      <c r="K45" s="18" t="n">
        <v>340.13448378</v>
      </c>
      <c r="L45" s="20" t="n">
        <v>14.55535668</v>
      </c>
      <c r="M45" s="18" t="s">
        <v>404</v>
      </c>
      <c r="N45" s="20" t="s">
        <v>404</v>
      </c>
      <c r="O45" s="18" t="s">
        <v>404</v>
      </c>
      <c r="P45" s="20" t="s">
        <v>404</v>
      </c>
      <c r="Q45" s="18" t="s">
        <v>404</v>
      </c>
      <c r="R45" s="20" t="s">
        <v>404</v>
      </c>
      <c r="S45" s="18" t="s">
        <v>404</v>
      </c>
      <c r="T45" s="20" t="s">
        <v>404</v>
      </c>
      <c r="U45" s="18" t="n">
        <v>355.46437723</v>
      </c>
      <c r="V45" s="20" t="n">
        <v>36.49494665</v>
      </c>
    </row>
    <row r="46" spans="1:22">
      <c r="A46" s="15" t="s">
        <v>443</v>
      </c>
      <c r="B46" s="17" t="n">
        <v>23141</v>
      </c>
      <c r="C46" s="18">
        <f>(4196.0/B46*100)</f>
        <v/>
      </c>
      <c r="D46" s="19" t="n">
        <v>18945</v>
      </c>
      <c r="E46" s="18" t="n">
        <v>416.5330044</v>
      </c>
      <c r="F46" s="20" t="n">
        <v>5.40549084</v>
      </c>
      <c r="G46" s="18" t="n">
        <v>411.1964945</v>
      </c>
      <c r="H46" s="20" t="n">
        <v>4.37125765</v>
      </c>
      <c r="I46" s="18" t="n">
        <v>414.9977314</v>
      </c>
      <c r="J46" s="20" t="n">
        <v>8.67314996</v>
      </c>
      <c r="K46" s="18" t="n">
        <v>382.17720842</v>
      </c>
      <c r="L46" s="20" t="n">
        <v>8.75641209</v>
      </c>
      <c r="M46" s="18" t="s">
        <v>404</v>
      </c>
      <c r="N46" s="20" t="s">
        <v>404</v>
      </c>
      <c r="O46" s="18" t="s">
        <v>404</v>
      </c>
      <c r="P46" s="20" t="s">
        <v>404</v>
      </c>
      <c r="Q46" s="18" t="s">
        <v>404</v>
      </c>
      <c r="R46" s="20" t="s">
        <v>404</v>
      </c>
      <c r="S46" s="18" t="s">
        <v>404</v>
      </c>
      <c r="T46" s="20" t="s">
        <v>404</v>
      </c>
      <c r="U46" s="18" t="n">
        <v>377.0035693</v>
      </c>
      <c r="V46" s="20" t="n">
        <v>12.3587125</v>
      </c>
    </row>
    <row r="47" spans="1:22">
      <c r="A47" s="15" t="s">
        <v>444</v>
      </c>
      <c r="B47" s="17" t="n">
        <v>5928</v>
      </c>
      <c r="C47" s="18">
        <f>(0.0/B47*100)</f>
        <v/>
      </c>
      <c r="D47" s="19" t="n">
        <v>5928</v>
      </c>
      <c r="E47" s="18" t="n">
        <v>430.8939551</v>
      </c>
      <c r="F47" s="20" t="n">
        <v>7.79338295</v>
      </c>
      <c r="G47" s="18" t="n">
        <v>416.84532123</v>
      </c>
      <c r="H47" s="20" t="n">
        <v>9.51977256</v>
      </c>
      <c r="I47" s="18" t="n">
        <v>457.06371913</v>
      </c>
      <c r="J47" s="20" t="n">
        <v>17.33665514</v>
      </c>
      <c r="K47" s="18" t="s">
        <v>404</v>
      </c>
      <c r="L47" s="20" t="s">
        <v>404</v>
      </c>
      <c r="M47" s="18" t="s">
        <v>404</v>
      </c>
      <c r="N47" s="20" t="s">
        <v>404</v>
      </c>
      <c r="O47" s="18" t="s">
        <v>404</v>
      </c>
      <c r="P47" s="20" t="s">
        <v>404</v>
      </c>
      <c r="Q47" s="18" t="s">
        <v>404</v>
      </c>
      <c r="R47" s="20" t="s">
        <v>404</v>
      </c>
      <c r="S47" s="18" t="s">
        <v>404</v>
      </c>
      <c r="T47" s="20" t="s">
        <v>404</v>
      </c>
      <c r="U47" s="18" t="n">
        <v>495.16087517</v>
      </c>
      <c r="V47" s="20" t="n">
        <v>31.38990304</v>
      </c>
    </row>
    <row r="48" spans="1:22">
      <c r="A48" s="15" t="s">
        <v>445</v>
      </c>
      <c r="B48" s="17" t="n">
        <v>9841</v>
      </c>
      <c r="C48" s="18">
        <f>(40.0/B48*100)</f>
        <v/>
      </c>
      <c r="D48" s="19" t="n">
        <v>9801</v>
      </c>
      <c r="E48" s="18" t="n">
        <v>503.07043334</v>
      </c>
      <c r="F48" s="20" t="n">
        <v>9.837541740000001</v>
      </c>
      <c r="G48" s="18" t="n">
        <v>500.36647253</v>
      </c>
      <c r="H48" s="20" t="n">
        <v>9.46745548</v>
      </c>
      <c r="I48" s="18" t="n">
        <v>478.86032861</v>
      </c>
      <c r="J48" s="20" t="n">
        <v>15.65076565</v>
      </c>
      <c r="K48" s="18" t="n">
        <v>463.51187708</v>
      </c>
      <c r="L48" s="20" t="n">
        <v>26.07842936</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426.55907255</v>
      </c>
      <c r="F49" s="20" t="n">
        <v>8.00680382</v>
      </c>
      <c r="G49" s="18" t="n">
        <v>427.31865516</v>
      </c>
      <c r="H49" s="20" t="n">
        <v>4.43611554</v>
      </c>
      <c r="I49" s="18" t="n">
        <v>411.51042925</v>
      </c>
      <c r="J49" s="20" t="n">
        <v>9.473138949999999</v>
      </c>
      <c r="K49" s="18" t="n">
        <v>440.99600913</v>
      </c>
      <c r="L49" s="20" t="n">
        <v>28.53575125</v>
      </c>
      <c r="M49" s="18" t="s">
        <v>404</v>
      </c>
      <c r="N49" s="20" t="s">
        <v>404</v>
      </c>
      <c r="O49" s="18" t="s">
        <v>404</v>
      </c>
      <c r="P49" s="20" t="s">
        <v>404</v>
      </c>
      <c r="Q49" s="18" t="s">
        <v>404</v>
      </c>
      <c r="R49" s="20" t="s">
        <v>404</v>
      </c>
      <c r="S49" s="18" t="s">
        <v>404</v>
      </c>
      <c r="T49" s="20" t="s">
        <v>404</v>
      </c>
      <c r="U49" s="18" t="n">
        <v>398.58700911</v>
      </c>
      <c r="V49" s="20" t="n">
        <v>6.92879907</v>
      </c>
    </row>
    <row r="50" spans="1:22">
      <c r="A50" s="15" t="s">
        <v>447</v>
      </c>
      <c r="B50" s="17" t="n">
        <v>11795</v>
      </c>
      <c r="C50" s="18">
        <f>(1031.0/B50*100)</f>
        <v/>
      </c>
      <c r="D50" s="19" t="n">
        <v>10764</v>
      </c>
      <c r="E50" s="18" t="n">
        <v>437.51342541</v>
      </c>
      <c r="F50" s="20" t="n">
        <v>8.890141590000001</v>
      </c>
      <c r="G50" s="18" t="n">
        <v>428.20902128</v>
      </c>
      <c r="H50" s="20" t="n">
        <v>5.29153008</v>
      </c>
      <c r="I50" s="18" t="n">
        <v>427.04910843</v>
      </c>
      <c r="J50" s="20" t="n">
        <v>5.43964801</v>
      </c>
      <c r="K50" s="18" t="n">
        <v>410.62305901</v>
      </c>
      <c r="L50" s="20" t="n">
        <v>23.84045819</v>
      </c>
      <c r="M50" s="18" t="s">
        <v>404</v>
      </c>
      <c r="N50" s="20" t="s">
        <v>404</v>
      </c>
      <c r="O50" s="18" t="s">
        <v>404</v>
      </c>
      <c r="P50" s="20" t="s">
        <v>404</v>
      </c>
      <c r="Q50" s="18" t="s">
        <v>404</v>
      </c>
      <c r="R50" s="20" t="s">
        <v>404</v>
      </c>
      <c r="S50" s="18" t="s">
        <v>404</v>
      </c>
      <c r="T50" s="20" t="s">
        <v>404</v>
      </c>
      <c r="U50" s="18" t="n">
        <v>407.84997167</v>
      </c>
      <c r="V50" s="20" t="n">
        <v>14.06226086</v>
      </c>
    </row>
    <row r="51" spans="1:22">
      <c r="A51" s="15" t="s">
        <v>448</v>
      </c>
      <c r="B51" s="17" t="n">
        <v>6866</v>
      </c>
      <c r="C51" s="18">
        <f>(0.0/B51*100)</f>
        <v/>
      </c>
      <c r="D51" s="19" t="n">
        <v>6866</v>
      </c>
      <c r="E51" s="18" t="n">
        <v>427.88636161</v>
      </c>
      <c r="F51" s="20" t="n">
        <v>11.50855292</v>
      </c>
      <c r="G51" s="18" t="n">
        <v>426.78814712</v>
      </c>
      <c r="H51" s="20" t="n">
        <v>3.68147318</v>
      </c>
      <c r="I51" s="18" t="n">
        <v>424.21197915</v>
      </c>
      <c r="J51" s="20" t="n">
        <v>8.477529110000001</v>
      </c>
      <c r="K51" s="18" t="n">
        <v>434.09105122</v>
      </c>
      <c r="L51" s="20" t="n">
        <v>12.9583691</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479.64814487</v>
      </c>
      <c r="F52" s="20" t="n">
        <v>8.287883450000001</v>
      </c>
      <c r="G52" s="18" t="n">
        <v>485.30714605</v>
      </c>
      <c r="H52" s="20" t="n">
        <v>5.06900651</v>
      </c>
      <c r="I52" s="18" t="n">
        <v>499.40234397</v>
      </c>
      <c r="J52" s="20" t="n">
        <v>10.17501338</v>
      </c>
      <c r="K52" s="18" t="n">
        <v>503.75720752</v>
      </c>
      <c r="L52" s="20" t="n">
        <v>26.03746746</v>
      </c>
      <c r="M52" s="18" t="s">
        <v>404</v>
      </c>
      <c r="N52" s="20" t="s">
        <v>404</v>
      </c>
      <c r="O52" s="18" t="s">
        <v>404</v>
      </c>
      <c r="P52" s="20" t="s">
        <v>404</v>
      </c>
      <c r="Q52" s="18" t="s">
        <v>404</v>
      </c>
      <c r="R52" s="20" t="s">
        <v>404</v>
      </c>
      <c r="S52" s="18" t="s">
        <v>404</v>
      </c>
      <c r="T52" s="20" t="s">
        <v>404</v>
      </c>
      <c r="U52" s="18" t="n">
        <v>456.49382428</v>
      </c>
      <c r="V52" s="20" t="n">
        <v>10.3258349</v>
      </c>
    </row>
    <row r="53" spans="1:22">
      <c r="A53" s="15" t="s">
        <v>450</v>
      </c>
      <c r="B53" s="17" t="n">
        <v>5571</v>
      </c>
      <c r="C53" s="18">
        <f>(0.0/B53*100)</f>
        <v/>
      </c>
      <c r="D53" s="19" t="n">
        <v>5571</v>
      </c>
      <c r="E53" s="18" t="n">
        <v>464.84106275</v>
      </c>
      <c r="F53" s="20" t="n">
        <v>3.21642289</v>
      </c>
      <c r="G53" s="18" t="n">
        <v>439.74325421</v>
      </c>
      <c r="H53" s="20" t="n">
        <v>1.91867068</v>
      </c>
      <c r="I53" s="18" t="n">
        <v>420.93607409</v>
      </c>
      <c r="J53" s="20" t="n">
        <v>3.90758254</v>
      </c>
      <c r="K53" s="18" t="s">
        <v>404</v>
      </c>
      <c r="L53" s="20" t="s">
        <v>404</v>
      </c>
      <c r="M53" s="18" t="s">
        <v>404</v>
      </c>
      <c r="N53" s="20" t="s">
        <v>404</v>
      </c>
      <c r="O53" s="18" t="s">
        <v>404</v>
      </c>
      <c r="P53" s="20" t="s">
        <v>404</v>
      </c>
      <c r="Q53" s="18" t="s">
        <v>404</v>
      </c>
      <c r="R53" s="20" t="s">
        <v>404</v>
      </c>
      <c r="S53" s="18" t="s">
        <v>404</v>
      </c>
      <c r="T53" s="20" t="s">
        <v>404</v>
      </c>
      <c r="U53" s="18" t="n">
        <v>317.77115472</v>
      </c>
      <c r="V53" s="20" t="n">
        <v>38.31500887</v>
      </c>
    </row>
    <row r="54" spans="1:22">
      <c r="A54" s="15" t="s">
        <v>451</v>
      </c>
      <c r="B54" s="17" t="n">
        <v>4740</v>
      </c>
      <c r="C54" s="18">
        <f>(199.0/B54*100)</f>
        <v/>
      </c>
      <c r="D54" s="19" t="n">
        <v>4541</v>
      </c>
      <c r="E54" s="18" t="n">
        <v>349.30975961</v>
      </c>
      <c r="F54" s="20" t="n">
        <v>11.58094903</v>
      </c>
      <c r="G54" s="18" t="n">
        <v>361.00868615</v>
      </c>
      <c r="H54" s="20" t="n">
        <v>5.20670477</v>
      </c>
      <c r="I54" s="18" t="n">
        <v>354.18851652</v>
      </c>
      <c r="J54" s="20" t="n">
        <v>9.63481672</v>
      </c>
      <c r="K54" s="18" t="n">
        <v>403.62886787</v>
      </c>
      <c r="L54" s="20" t="n">
        <v>53.04688616</v>
      </c>
      <c r="M54" s="18" t="s">
        <v>404</v>
      </c>
      <c r="N54" s="20" t="s">
        <v>404</v>
      </c>
      <c r="O54" s="18" t="s">
        <v>404</v>
      </c>
      <c r="P54" s="20" t="s">
        <v>404</v>
      </c>
      <c r="Q54" s="18" t="s">
        <v>404</v>
      </c>
      <c r="R54" s="20" t="s">
        <v>404</v>
      </c>
      <c r="S54" s="18" t="s">
        <v>404</v>
      </c>
      <c r="T54" s="20" t="s">
        <v>404</v>
      </c>
      <c r="U54" s="18" t="n">
        <v>341.66143201</v>
      </c>
      <c r="V54" s="20" t="n">
        <v>23.98358358</v>
      </c>
    </row>
    <row r="55" spans="1:22">
      <c r="A55" s="15" t="s">
        <v>452</v>
      </c>
      <c r="B55" s="17" t="n">
        <v>5316</v>
      </c>
      <c r="C55" s="18">
        <f>(43.0/B55*100)</f>
        <v/>
      </c>
      <c r="D55" s="19" t="n">
        <v>5273</v>
      </c>
      <c r="E55" s="18" t="n">
        <v>396.62070255</v>
      </c>
      <c r="F55" s="20" t="n">
        <v>3.65517742</v>
      </c>
      <c r="G55" s="18" t="n">
        <v>425.74886546</v>
      </c>
      <c r="H55" s="20" t="n">
        <v>8.258297990000001</v>
      </c>
      <c r="I55" s="18" t="n">
        <v>366.68346798</v>
      </c>
      <c r="J55" s="20" t="n">
        <v>23.66657465</v>
      </c>
      <c r="K55" s="18" t="n">
        <v>406.20027311</v>
      </c>
      <c r="L55" s="20" t="n">
        <v>26.29933336</v>
      </c>
      <c r="M55" s="18" t="s">
        <v>404</v>
      </c>
      <c r="N55" s="20" t="s">
        <v>404</v>
      </c>
      <c r="O55" s="18" t="s">
        <v>404</v>
      </c>
      <c r="P55" s="20" t="s">
        <v>404</v>
      </c>
      <c r="Q55" s="18" t="s">
        <v>404</v>
      </c>
      <c r="R55" s="20" t="s">
        <v>404</v>
      </c>
      <c r="S55" s="18" t="n">
        <v>386.67747039</v>
      </c>
      <c r="T55" s="20" t="n">
        <v>11.20230771</v>
      </c>
      <c r="U55" s="18" t="n">
        <v>366.69388841</v>
      </c>
      <c r="V55" s="20" t="n">
        <v>26.8665301</v>
      </c>
    </row>
    <row r="56" spans="1:22">
      <c r="A56" s="15" t="s">
        <v>453</v>
      </c>
      <c r="B56" s="17" t="n">
        <v>5359</v>
      </c>
      <c r="C56" s="18">
        <f>(0.0/B56*100)</f>
        <v/>
      </c>
      <c r="D56" s="19" t="n">
        <v>5359</v>
      </c>
      <c r="E56" s="18" t="n">
        <v>550.99816551</v>
      </c>
      <c r="F56" s="20" t="n">
        <v>9.977415239999999</v>
      </c>
      <c r="G56" s="18" t="n">
        <v>526.2501643099999</v>
      </c>
      <c r="H56" s="20" t="n">
        <v>4.263671</v>
      </c>
      <c r="I56" s="18" t="n">
        <v>503.45799076</v>
      </c>
      <c r="J56" s="20" t="n">
        <v>9.373384400000001</v>
      </c>
      <c r="K56" s="18" t="s">
        <v>404</v>
      </c>
      <c r="L56" s="20" t="s">
        <v>404</v>
      </c>
      <c r="M56" s="18" t="s">
        <v>404</v>
      </c>
      <c r="N56" s="20" t="s">
        <v>404</v>
      </c>
      <c r="O56" s="18" t="s">
        <v>404</v>
      </c>
      <c r="P56" s="20" t="s">
        <v>404</v>
      </c>
      <c r="Q56" s="18" t="s">
        <v>404</v>
      </c>
      <c r="R56" s="20" t="s">
        <v>404</v>
      </c>
      <c r="S56" s="18" t="s">
        <v>404</v>
      </c>
      <c r="T56" s="20" t="s">
        <v>404</v>
      </c>
      <c r="U56" s="18" t="n">
        <v>526.80768685</v>
      </c>
      <c r="V56" s="20" t="n">
        <v>20.7473422</v>
      </c>
    </row>
    <row r="57" spans="1:22">
      <c r="A57" s="15" t="s">
        <v>454</v>
      </c>
      <c r="B57" s="17" t="n">
        <v>6513</v>
      </c>
      <c r="C57" s="18">
        <f>(0.0/B57*100)</f>
        <v/>
      </c>
      <c r="D57" s="19" t="n">
        <v>6513</v>
      </c>
      <c r="E57" s="18" t="n">
        <v>405.08902306</v>
      </c>
      <c r="F57" s="20" t="n">
        <v>5.12643975</v>
      </c>
      <c r="G57" s="18" t="n">
        <v>392.77189617</v>
      </c>
      <c r="H57" s="20" t="n">
        <v>6.54057023</v>
      </c>
      <c r="I57" s="18" t="n">
        <v>389.61345799</v>
      </c>
      <c r="J57" s="20" t="n">
        <v>7.11187506</v>
      </c>
      <c r="K57" s="18" t="n">
        <v>390.11851991</v>
      </c>
      <c r="L57" s="20" t="n">
        <v>15.89876443</v>
      </c>
      <c r="M57" s="18" t="s">
        <v>404</v>
      </c>
      <c r="N57" s="20" t="s">
        <v>404</v>
      </c>
      <c r="O57" s="18" t="s">
        <v>404</v>
      </c>
      <c r="P57" s="20" t="s">
        <v>404</v>
      </c>
      <c r="Q57" s="18" t="s">
        <v>404</v>
      </c>
      <c r="R57" s="20" t="s">
        <v>404</v>
      </c>
      <c r="S57" s="18" t="s">
        <v>404</v>
      </c>
      <c r="T57" s="20" t="s">
        <v>404</v>
      </c>
      <c r="U57" s="18" t="n">
        <v>384.26097184</v>
      </c>
      <c r="V57" s="20" t="n">
        <v>12.68185916</v>
      </c>
    </row>
    <row r="58" spans="1:22">
      <c r="A58" s="15" t="s">
        <v>455</v>
      </c>
      <c r="B58" s="17" t="n">
        <v>7267</v>
      </c>
      <c r="C58" s="18">
        <f>(0.0/B58*100)</f>
        <v/>
      </c>
      <c r="D58" s="19" t="n">
        <v>7267</v>
      </c>
      <c r="E58" s="18" t="n">
        <v>411.55322754</v>
      </c>
      <c r="F58" s="20" t="n">
        <v>6.69006061</v>
      </c>
      <c r="G58" s="18" t="n">
        <v>411.51378824</v>
      </c>
      <c r="H58" s="20" t="n">
        <v>4.64713895</v>
      </c>
      <c r="I58" s="18" t="n">
        <v>398.70037386</v>
      </c>
      <c r="J58" s="20" t="n">
        <v>8.800709810000001</v>
      </c>
      <c r="K58" s="18" t="n">
        <v>402.1789968</v>
      </c>
      <c r="L58" s="20" t="n">
        <v>23.1876798</v>
      </c>
      <c r="M58" s="18" t="s">
        <v>404</v>
      </c>
      <c r="N58" s="20" t="s">
        <v>404</v>
      </c>
      <c r="O58" s="18" t="s">
        <v>404</v>
      </c>
      <c r="P58" s="20" t="s">
        <v>404</v>
      </c>
      <c r="Q58" s="18" t="s">
        <v>404</v>
      </c>
      <c r="R58" s="20" t="s">
        <v>404</v>
      </c>
      <c r="S58" s="18" t="n">
        <v>363.99417198</v>
      </c>
      <c r="T58" s="20" t="n">
        <v>12.21422891</v>
      </c>
      <c r="U58" s="18" t="n">
        <v>356.88912419</v>
      </c>
      <c r="V58" s="20" t="n">
        <v>18.91934322</v>
      </c>
    </row>
    <row r="59" spans="1:22">
      <c r="A59" s="15" t="s">
        <v>456</v>
      </c>
      <c r="B59" s="17" t="n">
        <v>4826</v>
      </c>
      <c r="C59" s="18">
        <f>(0.0/B59*100)</f>
        <v/>
      </c>
      <c r="D59" s="19" t="n">
        <v>4826</v>
      </c>
      <c r="E59" s="18" t="n">
        <v>356.22213541</v>
      </c>
      <c r="F59" s="20" t="n">
        <v>4.29911195</v>
      </c>
      <c r="G59" s="18" t="n">
        <v>343.71565744</v>
      </c>
      <c r="H59" s="20" t="n">
        <v>2.4001999</v>
      </c>
      <c r="I59" s="18" t="n">
        <v>348.71824503</v>
      </c>
      <c r="J59" s="20" t="n">
        <v>2.36285557</v>
      </c>
      <c r="K59" s="18" t="n">
        <v>336.97516585</v>
      </c>
      <c r="L59" s="20" t="n">
        <v>8.62850377</v>
      </c>
      <c r="M59" s="18" t="s">
        <v>404</v>
      </c>
      <c r="N59" s="20" t="s">
        <v>404</v>
      </c>
      <c r="O59" s="18" t="s">
        <v>404</v>
      </c>
      <c r="P59" s="20" t="s">
        <v>404</v>
      </c>
      <c r="Q59" s="18" t="s">
        <v>404</v>
      </c>
      <c r="R59" s="20" t="s">
        <v>404</v>
      </c>
      <c r="S59" s="18" t="s">
        <v>404</v>
      </c>
      <c r="T59" s="20" t="s">
        <v>404</v>
      </c>
      <c r="U59" s="18" t="n">
        <v>283.92085896</v>
      </c>
      <c r="V59" s="20" t="n">
        <v>14.00814434</v>
      </c>
    </row>
    <row r="60" spans="1:22">
      <c r="A60" s="15" t="s">
        <v>457</v>
      </c>
      <c r="B60" s="17" t="n">
        <v>4546</v>
      </c>
      <c r="C60" s="18">
        <f>(0.0/B60*100)</f>
        <v/>
      </c>
      <c r="D60" s="19" t="n">
        <v>4546</v>
      </c>
      <c r="E60" s="18" t="n">
        <v>347.11933938</v>
      </c>
      <c r="F60" s="20" t="n">
        <v>7.74617971</v>
      </c>
      <c r="G60" s="18" t="n">
        <v>364.88027628</v>
      </c>
      <c r="H60" s="20" t="n">
        <v>7.66805856</v>
      </c>
      <c r="I60" s="18" t="n">
        <v>300.66316343</v>
      </c>
      <c r="J60" s="20" t="n">
        <v>15.04485432</v>
      </c>
      <c r="K60" s="18" t="n">
        <v>296.75475756</v>
      </c>
      <c r="L60" s="20" t="n">
        <v>27.00983499</v>
      </c>
      <c r="M60" s="18" t="s">
        <v>404</v>
      </c>
      <c r="N60" s="20" t="s">
        <v>404</v>
      </c>
      <c r="O60" s="18" t="s">
        <v>404</v>
      </c>
      <c r="P60" s="20" t="s">
        <v>404</v>
      </c>
      <c r="Q60" s="18" t="s">
        <v>404</v>
      </c>
      <c r="R60" s="20" t="s">
        <v>404</v>
      </c>
      <c r="S60" s="18" t="s">
        <v>404</v>
      </c>
      <c r="T60" s="20" t="s">
        <v>404</v>
      </c>
      <c r="U60" s="18" t="n">
        <v>348.65620899</v>
      </c>
      <c r="V60" s="20" t="n">
        <v>37.87460484</v>
      </c>
    </row>
    <row r="61" spans="1:22">
      <c r="A61" s="15" t="s">
        <v>458</v>
      </c>
      <c r="B61" s="17" t="n">
        <v>6525</v>
      </c>
      <c r="C61" s="18">
        <f>(0.0/B61*100)</f>
        <v/>
      </c>
      <c r="D61" s="19" t="n">
        <v>6525</v>
      </c>
      <c r="E61" s="18" t="n">
        <v>469.10707071</v>
      </c>
      <c r="F61" s="20" t="n">
        <v>5.31385769</v>
      </c>
      <c r="G61" s="18" t="n">
        <v>476.73327926</v>
      </c>
      <c r="H61" s="20" t="n">
        <v>4.60891982</v>
      </c>
      <c r="I61" s="18" t="n">
        <v>469.53161671</v>
      </c>
      <c r="J61" s="20" t="n">
        <v>24.16200498</v>
      </c>
      <c r="K61" s="18" t="n">
        <v>412.83006036</v>
      </c>
      <c r="L61" s="20" t="n">
        <v>11.95590244</v>
      </c>
      <c r="M61" s="18" t="s">
        <v>404</v>
      </c>
      <c r="N61" s="20" t="s">
        <v>404</v>
      </c>
      <c r="O61" s="18" t="s">
        <v>404</v>
      </c>
      <c r="P61" s="20" t="s">
        <v>404</v>
      </c>
      <c r="Q61" s="18" t="s">
        <v>404</v>
      </c>
      <c r="R61" s="20" t="s">
        <v>404</v>
      </c>
      <c r="S61" s="18" t="s">
        <v>404</v>
      </c>
      <c r="T61" s="20" t="s">
        <v>404</v>
      </c>
      <c r="U61" s="18" t="n">
        <v>421.75158343</v>
      </c>
      <c r="V61" s="20" t="n">
        <v>6.79584282</v>
      </c>
    </row>
    <row r="62" spans="1:22">
      <c r="A62" s="15" t="s">
        <v>459</v>
      </c>
      <c r="B62" s="17" t="n">
        <v>4476</v>
      </c>
      <c r="C62" s="18">
        <f>(0.0/B62*100)</f>
        <v/>
      </c>
      <c r="D62" s="19" t="n">
        <v>4476</v>
      </c>
      <c r="E62" s="18" t="n">
        <v>514.27034098</v>
      </c>
      <c r="F62" s="20" t="n">
        <v>2.1494305</v>
      </c>
      <c r="G62" s="18" t="n">
        <v>513.16010595</v>
      </c>
      <c r="H62" s="20" t="n">
        <v>1.72735327</v>
      </c>
      <c r="I62" s="18" t="n">
        <v>497.83876357</v>
      </c>
      <c r="J62" s="20" t="n">
        <v>2.86162056</v>
      </c>
      <c r="K62" s="18" t="n">
        <v>439.89025363</v>
      </c>
      <c r="L62" s="20" t="n">
        <v>6.75475121</v>
      </c>
      <c r="M62" s="18" t="s">
        <v>404</v>
      </c>
      <c r="N62" s="20" t="s">
        <v>404</v>
      </c>
      <c r="O62" s="18" t="s">
        <v>404</v>
      </c>
      <c r="P62" s="20" t="s">
        <v>404</v>
      </c>
      <c r="Q62" s="18" t="s">
        <v>404</v>
      </c>
      <c r="R62" s="20" t="s">
        <v>404</v>
      </c>
      <c r="S62" s="18" t="s">
        <v>404</v>
      </c>
      <c r="T62" s="20" t="s">
        <v>404</v>
      </c>
      <c r="U62" s="18" t="n">
        <v>409.7795375</v>
      </c>
      <c r="V62" s="20" t="n">
        <v>28.48844836</v>
      </c>
    </row>
    <row r="63" spans="1:22">
      <c r="A63" s="15" t="s">
        <v>460</v>
      </c>
      <c r="B63" s="17" t="n">
        <v>5324</v>
      </c>
      <c r="C63" s="18">
        <f>(0.0/B63*100)</f>
        <v/>
      </c>
      <c r="D63" s="19" t="n">
        <v>5324</v>
      </c>
      <c r="E63" s="18" t="n">
        <v>353.75242229</v>
      </c>
      <c r="F63" s="20" t="n">
        <v>1.86655254</v>
      </c>
      <c r="G63" s="18" t="n">
        <v>341.43040367</v>
      </c>
      <c r="H63" s="20" t="n">
        <v>2.77624281</v>
      </c>
      <c r="I63" s="18" t="n">
        <v>356.00549152</v>
      </c>
      <c r="J63" s="20" t="n">
        <v>5.6162083</v>
      </c>
      <c r="K63" s="18" t="s">
        <v>404</v>
      </c>
      <c r="L63" s="20" t="s">
        <v>404</v>
      </c>
      <c r="M63" s="18" t="s">
        <v>404</v>
      </c>
      <c r="N63" s="20" t="s">
        <v>404</v>
      </c>
      <c r="O63" s="18" t="s">
        <v>404</v>
      </c>
      <c r="P63" s="20" t="s">
        <v>404</v>
      </c>
      <c r="Q63" s="18" t="s">
        <v>404</v>
      </c>
      <c r="R63" s="20" t="s">
        <v>404</v>
      </c>
      <c r="S63" s="18" t="s">
        <v>404</v>
      </c>
      <c r="T63" s="20" t="s">
        <v>404</v>
      </c>
      <c r="U63" s="18" t="n">
        <v>372.54200638</v>
      </c>
      <c r="V63" s="20" t="n">
        <v>5.73818686</v>
      </c>
    </row>
    <row r="64" spans="1:22">
      <c r="A64" s="15" t="s">
        <v>461</v>
      </c>
      <c r="B64" s="17" t="n">
        <v>3634</v>
      </c>
      <c r="C64" s="18">
        <f>(27.0/B64*100)</f>
        <v/>
      </c>
      <c r="D64" s="19" t="n">
        <v>3607</v>
      </c>
      <c r="E64" s="18" t="n">
        <v>455.74071832</v>
      </c>
      <c r="F64" s="20" t="n">
        <v>3.1067884</v>
      </c>
      <c r="G64" s="18" t="n">
        <v>444.7253294</v>
      </c>
      <c r="H64" s="20" t="n">
        <v>2.48658291</v>
      </c>
      <c r="I64" s="18" t="n">
        <v>435.69791676</v>
      </c>
      <c r="J64" s="20" t="n">
        <v>4.48739256</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414.99489714</v>
      </c>
      <c r="F65" s="20" t="n">
        <v>4.82967709</v>
      </c>
      <c r="G65" s="18" t="n">
        <v>416.22785683</v>
      </c>
      <c r="H65" s="20" t="n">
        <v>4.56434999</v>
      </c>
      <c r="I65" s="18" t="n">
        <v>421.13741806</v>
      </c>
      <c r="J65" s="20" t="n">
        <v>10.62358347</v>
      </c>
      <c r="K65" s="18" t="n">
        <v>395.97103854</v>
      </c>
      <c r="L65" s="20" t="n">
        <v>19.98814975</v>
      </c>
      <c r="M65" s="18" t="s">
        <v>404</v>
      </c>
      <c r="N65" s="20" t="s">
        <v>404</v>
      </c>
      <c r="O65" s="18" t="s">
        <v>404</v>
      </c>
      <c r="P65" s="20" t="s">
        <v>404</v>
      </c>
      <c r="Q65" s="18" t="s">
        <v>404</v>
      </c>
      <c r="R65" s="20" t="s">
        <v>404</v>
      </c>
      <c r="S65" s="18" t="s">
        <v>404</v>
      </c>
      <c r="T65" s="20" t="s">
        <v>404</v>
      </c>
      <c r="U65" s="18" t="n">
        <v>448.20545958</v>
      </c>
      <c r="V65" s="20" t="n">
        <v>15.67227527</v>
      </c>
    </row>
    <row r="66" spans="1:22">
      <c r="A66" s="15" t="s">
        <v>463</v>
      </c>
      <c r="B66" s="17" t="n">
        <v>5665</v>
      </c>
      <c r="C66" s="18">
        <f>(0.0/B66*100)</f>
        <v/>
      </c>
      <c r="D66" s="19" t="n">
        <v>5665</v>
      </c>
      <c r="E66" s="18" t="n">
        <v>413.90060988</v>
      </c>
      <c r="F66" s="20" t="n">
        <v>2.70107308</v>
      </c>
      <c r="G66" s="18" t="n">
        <v>439.68096292</v>
      </c>
      <c r="H66" s="20" t="n">
        <v>2.07197289</v>
      </c>
      <c r="I66" s="18" t="n">
        <v>407.47384468</v>
      </c>
      <c r="J66" s="20" t="n">
        <v>3.78932044</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412.39927355</v>
      </c>
      <c r="F67" s="20" t="n">
        <v>11.16042677</v>
      </c>
      <c r="G67" s="18" t="n">
        <v>397.99643674</v>
      </c>
      <c r="H67" s="20" t="n">
        <v>4.06010452</v>
      </c>
      <c r="I67" s="18" t="n">
        <v>384.51411097</v>
      </c>
      <c r="J67" s="20" t="n">
        <v>8.48968243</v>
      </c>
      <c r="K67" s="18" t="n">
        <v>399.15557053</v>
      </c>
      <c r="L67" s="20" t="n">
        <v>13.64431211</v>
      </c>
      <c r="M67" s="18" t="s">
        <v>404</v>
      </c>
      <c r="N67" s="20" t="s">
        <v>404</v>
      </c>
      <c r="O67" s="18" t="s">
        <v>404</v>
      </c>
      <c r="P67" s="20" t="s">
        <v>404</v>
      </c>
      <c r="Q67" s="18" t="s">
        <v>404</v>
      </c>
      <c r="R67" s="20" t="s">
        <v>404</v>
      </c>
      <c r="S67" s="18" t="s">
        <v>404</v>
      </c>
      <c r="T67" s="20" t="s">
        <v>404</v>
      </c>
      <c r="U67" s="18" t="n">
        <v>362.41422681</v>
      </c>
      <c r="V67" s="20" t="n">
        <v>35.36960005</v>
      </c>
    </row>
    <row r="68" spans="1:22">
      <c r="A68" s="15" t="s">
        <v>465</v>
      </c>
      <c r="B68" s="17" t="n">
        <v>12083</v>
      </c>
      <c r="C68" s="18">
        <f>(0.0/B68*100)</f>
        <v/>
      </c>
      <c r="D68" s="19" t="n">
        <v>12083</v>
      </c>
      <c r="E68" s="18" t="n">
        <v>396.20594672</v>
      </c>
      <c r="F68" s="20" t="n">
        <v>1.4803806</v>
      </c>
      <c r="G68" s="18" t="n">
        <v>410.15092862</v>
      </c>
      <c r="H68" s="20" t="n">
        <v>1.27459331</v>
      </c>
      <c r="I68" s="18" t="n">
        <v>325.28855353</v>
      </c>
      <c r="J68" s="20" t="n">
        <v>5.52234752</v>
      </c>
      <c r="K68" s="18" t="s">
        <v>404</v>
      </c>
      <c r="L68" s="20" t="s">
        <v>404</v>
      </c>
      <c r="M68" s="18" t="s">
        <v>404</v>
      </c>
      <c r="N68" s="20" t="s">
        <v>404</v>
      </c>
      <c r="O68" s="18" t="s">
        <v>404</v>
      </c>
      <c r="P68" s="20" t="s">
        <v>404</v>
      </c>
      <c r="Q68" s="18" t="s">
        <v>404</v>
      </c>
      <c r="R68" s="20" t="s">
        <v>404</v>
      </c>
      <c r="S68" s="18" t="s">
        <v>404</v>
      </c>
      <c r="T68" s="20" t="s">
        <v>404</v>
      </c>
      <c r="U68" s="18" t="n">
        <v>441.65242321</v>
      </c>
      <c r="V68" s="20" t="n">
        <v>8.45632603</v>
      </c>
    </row>
    <row r="69" spans="1:22">
      <c r="A69" s="15" t="s">
        <v>466</v>
      </c>
      <c r="B69" s="17" t="n">
        <v>4876</v>
      </c>
      <c r="C69" s="18">
        <f>(0.0/B69*100)</f>
        <v/>
      </c>
      <c r="D69" s="19" t="n">
        <v>4876</v>
      </c>
      <c r="E69" s="18" t="n">
        <v>437.17283771</v>
      </c>
      <c r="F69" s="20" t="n">
        <v>8.158294140000001</v>
      </c>
      <c r="G69" s="18" t="n">
        <v>434.11999387</v>
      </c>
      <c r="H69" s="20" t="n">
        <v>6.10248785</v>
      </c>
      <c r="I69" s="18" t="n">
        <v>407.73294895</v>
      </c>
      <c r="J69" s="20" t="n">
        <v>11.8520795</v>
      </c>
      <c r="K69" s="18" t="n">
        <v>538.69660938</v>
      </c>
      <c r="L69" s="20" t="n">
        <v>12.42596043</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488.15025455</v>
      </c>
      <c r="F70" s="20" t="n">
        <v>6.62841971</v>
      </c>
      <c r="G70" s="18" t="n">
        <v>493.78482551</v>
      </c>
      <c r="H70" s="20" t="n">
        <v>4.48608002</v>
      </c>
      <c r="I70" s="18" t="n">
        <v>502.96027141</v>
      </c>
      <c r="J70" s="20" t="n">
        <v>6.58830155</v>
      </c>
      <c r="K70" s="18" t="n">
        <v>502.79918369</v>
      </c>
      <c r="L70" s="20" t="n">
        <v>14.36210143</v>
      </c>
      <c r="M70" s="18" t="s">
        <v>404</v>
      </c>
      <c r="N70" s="20" t="s">
        <v>404</v>
      </c>
      <c r="O70" s="18" t="s">
        <v>404</v>
      </c>
      <c r="P70" s="20" t="s">
        <v>404</v>
      </c>
      <c r="Q70" s="18" t="s">
        <v>404</v>
      </c>
      <c r="R70" s="20" t="s">
        <v>404</v>
      </c>
      <c r="S70" s="18" t="s">
        <v>404</v>
      </c>
      <c r="T70" s="20" t="s">
        <v>404</v>
      </c>
      <c r="U70" s="18" t="n">
        <v>480.82081013</v>
      </c>
      <c r="V70" s="20" t="n">
        <v>21.0766734</v>
      </c>
    </row>
    <row r="71" spans="1:22">
      <c r="A71" s="15" t="s">
        <v>468</v>
      </c>
      <c r="B71" s="17" t="n">
        <v>6115</v>
      </c>
      <c r="C71" s="18">
        <f>(0.0/B71*100)</f>
        <v/>
      </c>
      <c r="D71" s="19" t="n">
        <v>6115</v>
      </c>
      <c r="E71" s="18" t="n">
        <v>532.02903386</v>
      </c>
      <c r="F71" s="20" t="n">
        <v>2.5711643</v>
      </c>
      <c r="G71" s="18" t="n">
        <v>537.23316812</v>
      </c>
      <c r="H71" s="20" t="n">
        <v>2.50682443</v>
      </c>
      <c r="I71" s="18" t="n">
        <v>531.4657949800001</v>
      </c>
      <c r="J71" s="20" t="n">
        <v>3.23569592</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498.92256908</v>
      </c>
      <c r="F72" s="20" t="n">
        <v>8.967416480000001</v>
      </c>
      <c r="G72" s="18" t="n">
        <v>496.6070756</v>
      </c>
      <c r="H72" s="20" t="n">
        <v>4.73693889</v>
      </c>
      <c r="I72" s="18" t="n">
        <v>502.25677329</v>
      </c>
      <c r="J72" s="20" t="n">
        <v>7.55872833</v>
      </c>
      <c r="K72" s="18" t="n">
        <v>496.80031409</v>
      </c>
      <c r="L72" s="20" t="n">
        <v>13.53511811</v>
      </c>
      <c r="M72" s="18" t="s">
        <v>404</v>
      </c>
      <c r="N72" s="20" t="s">
        <v>404</v>
      </c>
      <c r="O72" s="18" t="s">
        <v>404</v>
      </c>
      <c r="P72" s="20" t="s">
        <v>404</v>
      </c>
      <c r="Q72" s="18" t="s">
        <v>404</v>
      </c>
      <c r="R72" s="20" t="s">
        <v>404</v>
      </c>
      <c r="S72" s="18" t="s">
        <v>404</v>
      </c>
      <c r="T72" s="20" t="s">
        <v>404</v>
      </c>
      <c r="U72" s="18" t="n">
        <v>440.82012512</v>
      </c>
      <c r="V72" s="20" t="n">
        <v>13.68512673</v>
      </c>
    </row>
    <row r="73" spans="1:22">
      <c r="A73" s="15" t="s">
        <v>470</v>
      </c>
      <c r="B73" s="17" t="n">
        <v>8249</v>
      </c>
      <c r="C73" s="18">
        <f>(0.0/B73*100)</f>
        <v/>
      </c>
      <c r="D73" s="19" t="n">
        <v>8249</v>
      </c>
      <c r="E73" s="18" t="n">
        <v>412.04064053</v>
      </c>
      <c r="F73" s="20" t="n">
        <v>6.12176244</v>
      </c>
      <c r="G73" s="18" t="n">
        <v>408.15237627</v>
      </c>
      <c r="H73" s="20" t="n">
        <v>6.11999961</v>
      </c>
      <c r="I73" s="18" t="n">
        <v>407.54022312</v>
      </c>
      <c r="J73" s="20" t="n">
        <v>6.9762039</v>
      </c>
      <c r="K73" s="18" t="n">
        <v>397.38105511</v>
      </c>
      <c r="L73" s="20" t="n">
        <v>21.63787466</v>
      </c>
      <c r="M73" s="18" t="s">
        <v>404</v>
      </c>
      <c r="N73" s="20" t="s">
        <v>404</v>
      </c>
      <c r="O73" s="18" t="s">
        <v>404</v>
      </c>
      <c r="P73" s="20" t="s">
        <v>404</v>
      </c>
      <c r="Q73" s="18" t="s">
        <v>404</v>
      </c>
      <c r="R73" s="20" t="s">
        <v>404</v>
      </c>
      <c r="S73" s="18" t="s">
        <v>404</v>
      </c>
      <c r="T73" s="20" t="s">
        <v>404</v>
      </c>
      <c r="U73" s="18" t="n">
        <v>420.56027382</v>
      </c>
      <c r="V73" s="20" t="n">
        <v>17.52545433</v>
      </c>
    </row>
    <row r="74" spans="1:22">
      <c r="A74" s="15" t="s">
        <v>471</v>
      </c>
      <c r="B74" s="17" t="n">
        <v>4692</v>
      </c>
      <c r="C74" s="18">
        <f>(484.0/B74*100)</f>
        <v/>
      </c>
      <c r="D74" s="19" t="n">
        <v>4208</v>
      </c>
      <c r="E74" s="18" t="n">
        <v>406.11279275</v>
      </c>
      <c r="F74" s="20" t="n">
        <v>3.58285358</v>
      </c>
      <c r="G74" s="18" t="n">
        <v>430.49000425</v>
      </c>
      <c r="H74" s="20" t="n">
        <v>1.57287389</v>
      </c>
      <c r="I74" s="18" t="n">
        <v>421.30002323</v>
      </c>
      <c r="J74" s="20" t="n">
        <v>4.64293969</v>
      </c>
      <c r="K74" s="18" t="n">
        <v>360.84388465</v>
      </c>
      <c r="L74" s="20" t="n">
        <v>11.47340241</v>
      </c>
      <c r="M74" s="18" t="s">
        <v>404</v>
      </c>
      <c r="N74" s="20" t="s">
        <v>404</v>
      </c>
      <c r="O74" s="18" t="s">
        <v>404</v>
      </c>
      <c r="P74" s="20" t="s">
        <v>404</v>
      </c>
      <c r="Q74" s="18" t="s">
        <v>404</v>
      </c>
      <c r="R74" s="20" t="s">
        <v>404</v>
      </c>
      <c r="S74" s="18" t="s">
        <v>404</v>
      </c>
      <c r="T74" s="20" t="s">
        <v>404</v>
      </c>
      <c r="U74" s="18" t="n">
        <v>508.4084134</v>
      </c>
      <c r="V74" s="20" t="n">
        <v>15.24972912</v>
      </c>
    </row>
    <row r="75" spans="1:22">
      <c r="A75" s="15" t="s">
        <v>472</v>
      </c>
      <c r="B75" s="17" t="n">
        <v>5375</v>
      </c>
      <c r="C75" s="18">
        <f>(483.0/B75*100)</f>
        <v/>
      </c>
      <c r="D75" s="19" t="n">
        <v>4892</v>
      </c>
      <c r="E75" s="18" t="n">
        <v>349.10593817</v>
      </c>
      <c r="F75" s="20" t="n">
        <v>13.0695556</v>
      </c>
      <c r="G75" s="18" t="n">
        <v>362.18747027</v>
      </c>
      <c r="H75" s="20" t="n">
        <v>5.57440058</v>
      </c>
      <c r="I75" s="18" t="n">
        <v>367.51433327</v>
      </c>
      <c r="J75" s="20" t="n">
        <v>10.00547736</v>
      </c>
      <c r="K75" s="18" t="n">
        <v>347.37160453</v>
      </c>
      <c r="L75" s="20" t="n">
        <v>32.47894299</v>
      </c>
      <c r="M75" s="18" t="s">
        <v>404</v>
      </c>
      <c r="N75" s="20" t="s">
        <v>404</v>
      </c>
      <c r="O75" s="18" t="s">
        <v>404</v>
      </c>
      <c r="P75" s="20" t="s">
        <v>404</v>
      </c>
      <c r="Q75" s="18" t="s">
        <v>404</v>
      </c>
      <c r="R75" s="20" t="s">
        <v>404</v>
      </c>
      <c r="S75" s="18" t="s">
        <v>404</v>
      </c>
      <c r="T75" s="20" t="s">
        <v>404</v>
      </c>
      <c r="U75" s="18" t="n">
        <v>364.56716848</v>
      </c>
      <c r="V75" s="20" t="n">
        <v>15.55681708</v>
      </c>
    </row>
    <row r="76" spans="1:22">
      <c r="A76" s="15" t="s">
        <v>473</v>
      </c>
      <c r="B76" s="17" t="n">
        <v>14167</v>
      </c>
      <c r="C76" s="18">
        <f>(1400.0/B76*100)</f>
        <v/>
      </c>
      <c r="D76" s="19" t="n">
        <v>12767</v>
      </c>
      <c r="E76" s="18" t="n">
        <v>442.4114705</v>
      </c>
      <c r="F76" s="20" t="n">
        <v>6.06447757</v>
      </c>
      <c r="G76" s="18" t="n">
        <v>444.71793313</v>
      </c>
      <c r="H76" s="20" t="n">
        <v>5.50924283</v>
      </c>
      <c r="I76" s="18" t="n">
        <v>397.21202475</v>
      </c>
      <c r="J76" s="20" t="n">
        <v>7.70636662</v>
      </c>
      <c r="K76" s="18" t="n">
        <v>406.19795269</v>
      </c>
      <c r="L76" s="20" t="n">
        <v>12.02554794</v>
      </c>
      <c r="M76" s="18" t="s">
        <v>404</v>
      </c>
      <c r="N76" s="20" t="s">
        <v>404</v>
      </c>
      <c r="O76" s="18" t="s">
        <v>404</v>
      </c>
      <c r="P76" s="20" t="s">
        <v>404</v>
      </c>
      <c r="Q76" s="18" t="s">
        <v>404</v>
      </c>
      <c r="R76" s="20" t="s">
        <v>404</v>
      </c>
      <c r="S76" s="18" t="s">
        <v>404</v>
      </c>
      <c r="T76" s="20" t="s">
        <v>404</v>
      </c>
      <c r="U76" s="18" t="n">
        <v>440.6366151</v>
      </c>
      <c r="V76" s="20" t="n">
        <v>9.76957616</v>
      </c>
    </row>
    <row r="77" spans="1:22">
      <c r="A77" s="15" t="s">
        <v>474</v>
      </c>
      <c r="B77" s="17" t="n">
        <v>6062</v>
      </c>
      <c r="C77" s="18">
        <f>(0.0/B77*100)</f>
        <v/>
      </c>
      <c r="D77" s="19" t="n">
        <v>6062</v>
      </c>
      <c r="E77" s="18" t="n">
        <v>459.9541869</v>
      </c>
      <c r="F77" s="20" t="n">
        <v>6.1927999</v>
      </c>
      <c r="G77" s="18" t="n">
        <v>426.68586963</v>
      </c>
      <c r="H77" s="20" t="n">
        <v>4.31924187</v>
      </c>
      <c r="I77" s="18" t="n">
        <v>422.19402343</v>
      </c>
      <c r="J77" s="20" t="n">
        <v>13.45615895</v>
      </c>
      <c r="K77" s="18" t="n">
        <v>453.83790206</v>
      </c>
      <c r="L77" s="20" t="n">
        <v>24.00105484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471.6126147</v>
      </c>
      <c r="F78" s="20" t="n">
        <v>9.038891720000001</v>
      </c>
      <c r="G78" s="18" t="n">
        <v>492.42743964</v>
      </c>
      <c r="H78" s="20" t="n">
        <v>4.86854168</v>
      </c>
      <c r="I78" s="18" t="n">
        <v>482.05381005</v>
      </c>
      <c r="J78" s="20" t="n">
        <v>9.96056641</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479.15565746</v>
      </c>
      <c r="F79" s="20" t="n">
        <v>13.21033348</v>
      </c>
      <c r="G79" s="18" t="n">
        <v>481.06574885</v>
      </c>
      <c r="H79" s="20" t="n">
        <v>10.28948414</v>
      </c>
      <c r="I79" s="18" t="n">
        <v>453.1009568</v>
      </c>
      <c r="J79" s="20" t="n">
        <v>23.86235489</v>
      </c>
      <c r="K79" s="18" t="n">
        <v>461.2545246</v>
      </c>
      <c r="L79" s="20" t="n">
        <v>21.10867564</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426.32978017</v>
      </c>
      <c r="F80" s="20" t="n">
        <v>6.87192303</v>
      </c>
      <c r="G80" s="18" t="n">
        <v>435.86418388</v>
      </c>
      <c r="H80" s="20" t="n">
        <v>6.96604104</v>
      </c>
      <c r="I80" s="18" t="n">
        <v>421.43227289</v>
      </c>
      <c r="J80" s="20" t="n">
        <v>6.24591812</v>
      </c>
      <c r="K80" s="18" t="n">
        <v>420.36493641</v>
      </c>
      <c r="L80" s="20" t="n">
        <v>11.59254466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447.50034772</v>
      </c>
      <c r="F81" s="20" t="n">
        <v>6.7296314</v>
      </c>
      <c r="G81" s="18" t="n">
        <v>423.20625325</v>
      </c>
      <c r="H81" s="20" t="n">
        <v>4.1595691</v>
      </c>
      <c r="I81" s="18" t="n">
        <v>429.85923948</v>
      </c>
      <c r="J81" s="20" t="n">
        <v>14.8667866</v>
      </c>
      <c r="K81" s="18" t="n">
        <v>446.19184511</v>
      </c>
      <c r="L81" s="20" t="n">
        <v>6.5001636</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717</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518.70099562</v>
      </c>
      <c r="F7" s="20" t="n">
        <v>5.74752615</v>
      </c>
      <c r="G7" s="18" t="n">
        <v>505.35966112</v>
      </c>
      <c r="H7" s="20" t="n">
        <v>2.67708258</v>
      </c>
      <c r="I7" s="18" t="n">
        <v>476.79653851</v>
      </c>
      <c r="J7" s="20" t="n">
        <v>6.1481576</v>
      </c>
      <c r="K7" s="18" t="n">
        <v>522.046797</v>
      </c>
      <c r="L7" s="20" t="n">
        <v>20.78573155</v>
      </c>
      <c r="M7" s="18" t="s">
        <v>404</v>
      </c>
      <c r="N7" s="20" t="s">
        <v>404</v>
      </c>
      <c r="O7" s="18" t="s">
        <v>404</v>
      </c>
      <c r="P7" s="20" t="s">
        <v>404</v>
      </c>
      <c r="Q7" s="18" t="s">
        <v>404</v>
      </c>
      <c r="R7" s="20" t="s">
        <v>404</v>
      </c>
      <c r="S7" s="18" t="s">
        <v>404</v>
      </c>
      <c r="T7" s="20" t="s">
        <v>404</v>
      </c>
      <c r="U7" s="18" t="n">
        <v>484.85052839</v>
      </c>
      <c r="V7" s="20" t="n">
        <v>11.57234354</v>
      </c>
    </row>
    <row r="8" spans="1:22">
      <c r="A8" s="15" t="s">
        <v>405</v>
      </c>
      <c r="B8" s="17" t="n">
        <v>7007</v>
      </c>
      <c r="C8" s="18">
        <f>(0.0/B8*100)</f>
        <v/>
      </c>
      <c r="D8" s="19" t="n">
        <v>7007</v>
      </c>
      <c r="E8" s="18" t="n">
        <v>484.47329668</v>
      </c>
      <c r="F8" s="20" t="n">
        <v>6.85015636</v>
      </c>
      <c r="G8" s="18" t="n">
        <v>484.77773821</v>
      </c>
      <c r="H8" s="20" t="n">
        <v>5.698395</v>
      </c>
      <c r="I8" s="18" t="n">
        <v>495.98483938</v>
      </c>
      <c r="J8" s="20" t="n">
        <v>24.08341761</v>
      </c>
      <c r="K8" s="18" t="n">
        <v>397.65817006</v>
      </c>
      <c r="L8" s="20" t="n">
        <v>26.31950023</v>
      </c>
      <c r="M8" s="18" t="s">
        <v>404</v>
      </c>
      <c r="N8" s="20" t="s">
        <v>404</v>
      </c>
      <c r="O8" s="18" t="s">
        <v>404</v>
      </c>
      <c r="P8" s="20" t="s">
        <v>404</v>
      </c>
      <c r="Q8" s="18" t="s">
        <v>404</v>
      </c>
      <c r="R8" s="20" t="s">
        <v>404</v>
      </c>
      <c r="S8" s="18" t="s">
        <v>404</v>
      </c>
      <c r="T8" s="20" t="s">
        <v>404</v>
      </c>
      <c r="U8" s="18" t="n">
        <v>485.33256673</v>
      </c>
      <c r="V8" s="20" t="n">
        <v>13.08813894</v>
      </c>
    </row>
    <row r="9" spans="1:22">
      <c r="A9" s="15" t="s">
        <v>406</v>
      </c>
      <c r="B9" s="17" t="n">
        <v>9651</v>
      </c>
      <c r="C9" s="18">
        <f>(200.0/B9*100)</f>
        <v/>
      </c>
      <c r="D9" s="19" t="n">
        <v>9451</v>
      </c>
      <c r="E9" s="18" t="n">
        <v>528.8275865099999</v>
      </c>
      <c r="F9" s="20" t="n">
        <v>8.810237389999999</v>
      </c>
      <c r="G9" s="18" t="n">
        <v>505.14218495</v>
      </c>
      <c r="H9" s="20" t="n">
        <v>3.92439834</v>
      </c>
      <c r="I9" s="18" t="n">
        <v>472.14480785</v>
      </c>
      <c r="J9" s="20" t="n">
        <v>10.11357189</v>
      </c>
      <c r="K9" s="18" t="n">
        <v>449.51685119</v>
      </c>
      <c r="L9" s="20" t="n">
        <v>33.13811942</v>
      </c>
      <c r="M9" s="18" t="s">
        <v>404</v>
      </c>
      <c r="N9" s="20" t="s">
        <v>404</v>
      </c>
      <c r="O9" s="18" t="s">
        <v>404</v>
      </c>
      <c r="P9" s="20" t="s">
        <v>404</v>
      </c>
      <c r="Q9" s="18" t="s">
        <v>404</v>
      </c>
      <c r="R9" s="20" t="s">
        <v>404</v>
      </c>
      <c r="S9" s="18" t="s">
        <v>404</v>
      </c>
      <c r="T9" s="20" t="s">
        <v>404</v>
      </c>
      <c r="U9" s="18" t="n">
        <v>477.30027409</v>
      </c>
      <c r="V9" s="20" t="n">
        <v>12.16812988</v>
      </c>
    </row>
    <row r="10" spans="1:22">
      <c r="A10" s="15" t="s">
        <v>407</v>
      </c>
      <c r="B10" s="17" t="n">
        <v>20058</v>
      </c>
      <c r="C10" s="18">
        <f>(3134.0/B10*100)</f>
        <v/>
      </c>
      <c r="D10" s="19" t="n">
        <v>16924</v>
      </c>
      <c r="E10" s="18" t="n">
        <v>521.69382252</v>
      </c>
      <c r="F10" s="20" t="n">
        <v>4.19199252</v>
      </c>
      <c r="G10" s="18" t="n">
        <v>530.77964488</v>
      </c>
      <c r="H10" s="20" t="n">
        <v>3.07222377</v>
      </c>
      <c r="I10" s="18" t="n">
        <v>517.95670215</v>
      </c>
      <c r="J10" s="20" t="n">
        <v>8.640104819999999</v>
      </c>
      <c r="K10" s="18" t="n">
        <v>469.88396449</v>
      </c>
      <c r="L10" s="20" t="n">
        <v>21.1174835</v>
      </c>
      <c r="M10" s="18" t="s">
        <v>404</v>
      </c>
      <c r="N10" s="20" t="s">
        <v>404</v>
      </c>
      <c r="O10" s="18" t="s">
        <v>404</v>
      </c>
      <c r="P10" s="20" t="s">
        <v>404</v>
      </c>
      <c r="Q10" s="18" t="s">
        <v>404</v>
      </c>
      <c r="R10" s="20" t="s">
        <v>404</v>
      </c>
      <c r="S10" s="18" t="s">
        <v>404</v>
      </c>
      <c r="T10" s="20" t="s">
        <v>404</v>
      </c>
      <c r="U10" s="18" t="n">
        <v>546.62637671</v>
      </c>
      <c r="V10" s="20" t="n">
        <v>14.81252069</v>
      </c>
    </row>
    <row r="11" spans="1:22">
      <c r="A11" s="15" t="s">
        <v>408</v>
      </c>
      <c r="B11" s="17" t="n">
        <v>7053</v>
      </c>
      <c r="C11" s="18">
        <f>(212.0/B11*100)</f>
        <v/>
      </c>
      <c r="D11" s="19" t="n">
        <v>6841</v>
      </c>
      <c r="E11" s="18" t="n">
        <v>495.13682717</v>
      </c>
      <c r="F11" s="20" t="n">
        <v>7.96523216</v>
      </c>
      <c r="G11" s="18" t="n">
        <v>456.34597387</v>
      </c>
      <c r="H11" s="20" t="n">
        <v>4.63067969</v>
      </c>
      <c r="I11" s="18" t="n">
        <v>447.08687909</v>
      </c>
      <c r="J11" s="20" t="n">
        <v>8.26800274</v>
      </c>
      <c r="K11" s="18" t="n">
        <v>415.79051157</v>
      </c>
      <c r="L11" s="20" t="n">
        <v>12.52924243</v>
      </c>
      <c r="M11" s="18" t="s">
        <v>404</v>
      </c>
      <c r="N11" s="20" t="s">
        <v>404</v>
      </c>
      <c r="O11" s="18" t="s">
        <v>404</v>
      </c>
      <c r="P11" s="20" t="s">
        <v>404</v>
      </c>
      <c r="Q11" s="18" t="s">
        <v>404</v>
      </c>
      <c r="R11" s="20" t="s">
        <v>404</v>
      </c>
      <c r="S11" s="18" t="s">
        <v>404</v>
      </c>
      <c r="T11" s="20" t="s">
        <v>404</v>
      </c>
      <c r="U11" s="18" t="n">
        <v>431.77667089</v>
      </c>
      <c r="V11" s="20" t="n">
        <v>9.82103637</v>
      </c>
    </row>
    <row r="12" spans="1:22">
      <c r="A12" s="15" t="s">
        <v>409</v>
      </c>
      <c r="B12" s="17" t="n">
        <v>6894</v>
      </c>
      <c r="C12" s="18">
        <f>(106.0/B12*100)</f>
        <v/>
      </c>
      <c r="D12" s="19" t="n">
        <v>6788</v>
      </c>
      <c r="E12" s="18" t="n">
        <v>487.34386605</v>
      </c>
      <c r="F12" s="20" t="n">
        <v>3.94019983</v>
      </c>
      <c r="G12" s="18" t="n">
        <v>487.37945525</v>
      </c>
      <c r="H12" s="20" t="n">
        <v>4.6637252</v>
      </c>
      <c r="I12" s="18" t="n">
        <v>490.58488817</v>
      </c>
      <c r="J12" s="20" t="n">
        <v>20.33577521</v>
      </c>
      <c r="K12" s="18" t="s">
        <v>404</v>
      </c>
      <c r="L12" s="20" t="s">
        <v>404</v>
      </c>
      <c r="M12" s="18" t="s">
        <v>404</v>
      </c>
      <c r="N12" s="20" t="s">
        <v>404</v>
      </c>
      <c r="O12" s="18" t="s">
        <v>404</v>
      </c>
      <c r="P12" s="20" t="s">
        <v>404</v>
      </c>
      <c r="Q12" s="18" t="s">
        <v>404</v>
      </c>
      <c r="R12" s="20" t="s">
        <v>404</v>
      </c>
      <c r="S12" s="18" t="s">
        <v>404</v>
      </c>
      <c r="T12" s="20" t="s">
        <v>404</v>
      </c>
      <c r="U12" s="18" t="n">
        <v>411.46498449</v>
      </c>
      <c r="V12" s="20" t="n">
        <v>16.3175426</v>
      </c>
    </row>
    <row r="13" spans="1:22">
      <c r="A13" s="15" t="s">
        <v>410</v>
      </c>
      <c r="B13" s="17" t="n">
        <v>7161</v>
      </c>
      <c r="C13" s="18">
        <f>(1175.0/B13*100)</f>
        <v/>
      </c>
      <c r="D13" s="19" t="n">
        <v>5986</v>
      </c>
      <c r="E13" s="18" t="n">
        <v>505.44089511</v>
      </c>
      <c r="F13" s="20" t="n">
        <v>3.86363833</v>
      </c>
      <c r="G13" s="18" t="n">
        <v>497.21488723</v>
      </c>
      <c r="H13" s="20" t="n">
        <v>3.86512352</v>
      </c>
      <c r="I13" s="18" t="n">
        <v>491.62425175</v>
      </c>
      <c r="J13" s="20" t="n">
        <v>8.64797512</v>
      </c>
      <c r="K13" s="18" t="n">
        <v>459.58789911</v>
      </c>
      <c r="L13" s="20" t="n">
        <v>8.655321430000001</v>
      </c>
      <c r="M13" s="18" t="s">
        <v>404</v>
      </c>
      <c r="N13" s="20" t="s">
        <v>404</v>
      </c>
      <c r="O13" s="18" t="s">
        <v>404</v>
      </c>
      <c r="P13" s="20" t="s">
        <v>404</v>
      </c>
      <c r="Q13" s="18" t="s">
        <v>404</v>
      </c>
      <c r="R13" s="20" t="s">
        <v>404</v>
      </c>
      <c r="S13" s="18" t="s">
        <v>404</v>
      </c>
      <c r="T13" s="20" t="s">
        <v>404</v>
      </c>
      <c r="U13" s="18" t="n">
        <v>500.94521359</v>
      </c>
      <c r="V13" s="20" t="n">
        <v>7.14111882</v>
      </c>
    </row>
    <row r="14" spans="1:22">
      <c r="A14" s="15" t="s">
        <v>411</v>
      </c>
      <c r="B14" s="17" t="n">
        <v>5587</v>
      </c>
      <c r="C14" s="18">
        <f>(0.0/B14*100)</f>
        <v/>
      </c>
      <c r="D14" s="19" t="n">
        <v>5587</v>
      </c>
      <c r="E14" s="18" t="n">
        <v>514.55211137</v>
      </c>
      <c r="F14" s="20" t="n">
        <v>3.69059493</v>
      </c>
      <c r="G14" s="18" t="n">
        <v>524.2456217599999</v>
      </c>
      <c r="H14" s="20" t="n">
        <v>3.17462443</v>
      </c>
      <c r="I14" s="18" t="n">
        <v>512.47177996</v>
      </c>
      <c r="J14" s="20" t="n">
        <v>8.76161293</v>
      </c>
      <c r="K14" s="18" t="s">
        <v>404</v>
      </c>
      <c r="L14" s="20" t="s">
        <v>404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528.17953955</v>
      </c>
      <c r="F15" s="20" t="n">
        <v>4.64297076</v>
      </c>
      <c r="G15" s="18" t="n">
        <v>525.98744888</v>
      </c>
      <c r="H15" s="20" t="n">
        <v>3.11648394</v>
      </c>
      <c r="I15" s="18" t="n">
        <v>520.346347</v>
      </c>
      <c r="J15" s="20" t="n">
        <v>6.27675592</v>
      </c>
      <c r="K15" s="18" t="n">
        <v>577.0352</v>
      </c>
      <c r="L15" s="20" t="n">
        <v>29.22594811</v>
      </c>
      <c r="M15" s="18" t="s">
        <v>404</v>
      </c>
      <c r="N15" s="20" t="s">
        <v>404</v>
      </c>
      <c r="O15" s="18" t="s">
        <v>404</v>
      </c>
      <c r="P15" s="20" t="s">
        <v>404</v>
      </c>
      <c r="Q15" s="18" t="s">
        <v>404</v>
      </c>
      <c r="R15" s="20" t="s">
        <v>404</v>
      </c>
      <c r="S15" s="18" t="s">
        <v>404</v>
      </c>
      <c r="T15" s="20" t="s">
        <v>404</v>
      </c>
      <c r="U15" s="18" t="n">
        <v>525.38681071</v>
      </c>
      <c r="V15" s="20" t="n">
        <v>29.00123987</v>
      </c>
    </row>
    <row r="16" spans="1:22">
      <c r="A16" s="15" t="s">
        <v>413</v>
      </c>
      <c r="B16" s="17" t="n">
        <v>6108</v>
      </c>
      <c r="C16" s="18">
        <f>(495.0/B16*100)</f>
        <v/>
      </c>
      <c r="D16" s="19" t="n">
        <v>5613</v>
      </c>
      <c r="E16" s="18" t="n">
        <v>515.11114703</v>
      </c>
      <c r="F16" s="20" t="n">
        <v>10.53713893</v>
      </c>
      <c r="G16" s="18" t="n">
        <v>505.36567663</v>
      </c>
      <c r="H16" s="20" t="n">
        <v>6.04754561</v>
      </c>
      <c r="I16" s="18" t="n">
        <v>481.32614227</v>
      </c>
      <c r="J16" s="20" t="n">
        <v>12.99765279</v>
      </c>
      <c r="K16" s="18" t="s">
        <v>404</v>
      </c>
      <c r="L16" s="20" t="s">
        <v>404</v>
      </c>
      <c r="M16" s="18" t="s">
        <v>404</v>
      </c>
      <c r="N16" s="20" t="s">
        <v>404</v>
      </c>
      <c r="O16" s="18" t="s">
        <v>404</v>
      </c>
      <c r="P16" s="20" t="s">
        <v>404</v>
      </c>
      <c r="Q16" s="18" t="s">
        <v>404</v>
      </c>
      <c r="R16" s="20" t="s">
        <v>404</v>
      </c>
      <c r="S16" s="18" t="s">
        <v>404</v>
      </c>
      <c r="T16" s="20" t="s">
        <v>404</v>
      </c>
      <c r="U16" s="18" t="n">
        <v>471.47363905</v>
      </c>
      <c r="V16" s="20" t="n">
        <v>36.56313299</v>
      </c>
    </row>
    <row r="17" spans="1:22">
      <c r="A17" s="15" t="s">
        <v>414</v>
      </c>
      <c r="B17" s="17" t="n">
        <v>6504</v>
      </c>
      <c r="C17" s="18">
        <f>(1325.0/B17*100)</f>
        <v/>
      </c>
      <c r="D17" s="19" t="n">
        <v>5179</v>
      </c>
      <c r="E17" s="18" t="n">
        <v>500.00512578</v>
      </c>
      <c r="F17" s="20" t="n">
        <v>13.14732409</v>
      </c>
      <c r="G17" s="18" t="n">
        <v>511.11990795</v>
      </c>
      <c r="H17" s="20" t="n">
        <v>5.01196374</v>
      </c>
      <c r="I17" s="18" t="n">
        <v>487.47031088</v>
      </c>
      <c r="J17" s="20" t="n">
        <v>14.6201161</v>
      </c>
      <c r="K17" s="18" t="s">
        <v>404</v>
      </c>
      <c r="L17" s="20" t="s">
        <v>404</v>
      </c>
      <c r="M17" s="18" t="s">
        <v>404</v>
      </c>
      <c r="N17" s="20" t="s">
        <v>404</v>
      </c>
      <c r="O17" s="18" t="s">
        <v>404</v>
      </c>
      <c r="P17" s="20" t="s">
        <v>404</v>
      </c>
      <c r="Q17" s="18" t="s">
        <v>404</v>
      </c>
      <c r="R17" s="20" t="s">
        <v>404</v>
      </c>
      <c r="S17" s="18" t="s">
        <v>404</v>
      </c>
      <c r="T17" s="20" t="s">
        <v>404</v>
      </c>
      <c r="U17" s="18" t="n">
        <v>547.18885228</v>
      </c>
      <c r="V17" s="20" t="n">
        <v>16.43018196</v>
      </c>
    </row>
    <row r="18" spans="1:22">
      <c r="A18" s="15" t="s">
        <v>415</v>
      </c>
      <c r="B18" s="17" t="n">
        <v>5532</v>
      </c>
      <c r="C18" s="18">
        <f>(0.0/B18*100)</f>
        <v/>
      </c>
      <c r="D18" s="19" t="n">
        <v>5532</v>
      </c>
      <c r="E18" s="18" t="n">
        <v>466.80664621</v>
      </c>
      <c r="F18" s="20" t="n">
        <v>6.06966093</v>
      </c>
      <c r="G18" s="18" t="n">
        <v>477.0915661</v>
      </c>
      <c r="H18" s="20" t="n">
        <v>7.22489556</v>
      </c>
      <c r="I18" s="18" t="n">
        <v>411.47454099</v>
      </c>
      <c r="J18" s="20" t="n">
        <v>26.41872108</v>
      </c>
      <c r="K18" s="18" t="n">
        <v>477.22833971</v>
      </c>
      <c r="L18" s="20" t="n">
        <v>18.53637614</v>
      </c>
      <c r="M18" s="18" t="s">
        <v>404</v>
      </c>
      <c r="N18" s="20" t="s">
        <v>404</v>
      </c>
      <c r="O18" s="18" t="s">
        <v>404</v>
      </c>
      <c r="P18" s="20" t="s">
        <v>404</v>
      </c>
      <c r="Q18" s="18" t="s">
        <v>404</v>
      </c>
      <c r="R18" s="20" t="s">
        <v>404</v>
      </c>
      <c r="S18" s="18" t="s">
        <v>404</v>
      </c>
      <c r="T18" s="20" t="s">
        <v>404</v>
      </c>
      <c r="U18" s="18" t="n">
        <v>423.02461815</v>
      </c>
      <c r="V18" s="20" t="n">
        <v>45.51223057</v>
      </c>
    </row>
    <row r="19" spans="1:22">
      <c r="A19" s="15" t="s">
        <v>416</v>
      </c>
      <c r="B19" s="17" t="n">
        <v>5658</v>
      </c>
      <c r="C19" s="18">
        <f>(327.0/B19*100)</f>
        <v/>
      </c>
      <c r="D19" s="19" t="n">
        <v>5331</v>
      </c>
      <c r="E19" s="18" t="n">
        <v>466.59492727</v>
      </c>
      <c r="F19" s="20" t="n">
        <v>4.60668135</v>
      </c>
      <c r="G19" s="18" t="n">
        <v>476.94550976</v>
      </c>
      <c r="H19" s="20" t="n">
        <v>7.33140015</v>
      </c>
      <c r="I19" s="18" t="n">
        <v>472.97682986</v>
      </c>
      <c r="J19" s="20" t="n">
        <v>23.36581293</v>
      </c>
      <c r="K19" s="18" t="s">
        <v>404</v>
      </c>
      <c r="L19" s="20" t="s">
        <v>404</v>
      </c>
      <c r="M19" s="18" t="s">
        <v>404</v>
      </c>
      <c r="N19" s="20" t="s">
        <v>404</v>
      </c>
      <c r="O19" s="18" t="s">
        <v>404</v>
      </c>
      <c r="P19" s="20" t="s">
        <v>404</v>
      </c>
      <c r="Q19" s="18" t="s">
        <v>404</v>
      </c>
      <c r="R19" s="20" t="s">
        <v>404</v>
      </c>
      <c r="S19" s="18" t="s">
        <v>404</v>
      </c>
      <c r="T19" s="20" t="s">
        <v>404</v>
      </c>
      <c r="U19" s="18" t="n">
        <v>455.85266951</v>
      </c>
      <c r="V19" s="20" t="n">
        <v>63.43455687</v>
      </c>
    </row>
    <row r="20" spans="1:22">
      <c r="A20" s="15" t="s">
        <v>417</v>
      </c>
      <c r="B20" s="17" t="n">
        <v>3371</v>
      </c>
      <c r="C20" s="18">
        <f>(24.0/B20*100)</f>
        <v/>
      </c>
      <c r="D20" s="19" t="n">
        <v>3347</v>
      </c>
      <c r="E20" s="18" t="n">
        <v>481.50337791</v>
      </c>
      <c r="F20" s="20" t="n">
        <v>3.9697063</v>
      </c>
      <c r="G20" s="18" t="n">
        <v>480.54061294</v>
      </c>
      <c r="H20" s="20" t="n">
        <v>2.40822579</v>
      </c>
      <c r="I20" s="18" t="n">
        <v>487.43287073</v>
      </c>
      <c r="J20" s="20" t="n">
        <v>5.52789573</v>
      </c>
      <c r="K20" s="18" t="s">
        <v>404</v>
      </c>
      <c r="L20" s="20" t="s">
        <v>404</v>
      </c>
      <c r="M20" s="18" t="s">
        <v>404</v>
      </c>
      <c r="N20" s="20" t="s">
        <v>404</v>
      </c>
      <c r="O20" s="18" t="s">
        <v>404</v>
      </c>
      <c r="P20" s="20" t="s">
        <v>404</v>
      </c>
      <c r="Q20" s="18" t="s">
        <v>404</v>
      </c>
      <c r="R20" s="20" t="s">
        <v>404</v>
      </c>
      <c r="S20" s="18" t="s">
        <v>404</v>
      </c>
      <c r="T20" s="20" t="s">
        <v>404</v>
      </c>
      <c r="U20" s="18" t="n">
        <v>473.78689064</v>
      </c>
      <c r="V20" s="20" t="n">
        <v>10.46003021</v>
      </c>
    </row>
    <row r="21" spans="1:22">
      <c r="A21" s="15" t="s">
        <v>418</v>
      </c>
      <c r="B21" s="17" t="n">
        <v>5741</v>
      </c>
      <c r="C21" s="18">
        <f>(0.0/B21*100)</f>
        <v/>
      </c>
      <c r="D21" s="19" t="n">
        <v>5741</v>
      </c>
      <c r="E21" s="18" t="n">
        <v>519.64946034</v>
      </c>
      <c r="F21" s="20" t="n">
        <v>6.46668759</v>
      </c>
      <c r="G21" s="18" t="n">
        <v>522.08792311</v>
      </c>
      <c r="H21" s="20" t="n">
        <v>3.25654505</v>
      </c>
      <c r="I21" s="18" t="n">
        <v>524.35919991</v>
      </c>
      <c r="J21" s="20" t="n">
        <v>12.16459699</v>
      </c>
      <c r="K21" s="18" t="n">
        <v>469.01051981</v>
      </c>
      <c r="L21" s="20" t="n">
        <v>6.10997344</v>
      </c>
      <c r="M21" s="18" t="s">
        <v>404</v>
      </c>
      <c r="N21" s="20" t="s">
        <v>404</v>
      </c>
      <c r="O21" s="18" t="s">
        <v>404</v>
      </c>
      <c r="P21" s="20" t="s">
        <v>404</v>
      </c>
      <c r="Q21" s="18" t="s">
        <v>404</v>
      </c>
      <c r="R21" s="20" t="s">
        <v>404</v>
      </c>
      <c r="S21" s="18" t="s">
        <v>404</v>
      </c>
      <c r="T21" s="20" t="s">
        <v>404</v>
      </c>
      <c r="U21" s="18" t="n">
        <v>514.37038963</v>
      </c>
      <c r="V21" s="20" t="n">
        <v>6.88333508</v>
      </c>
    </row>
    <row r="22" spans="1:22">
      <c r="A22" s="15" t="s">
        <v>419</v>
      </c>
      <c r="B22" s="17" t="n">
        <v>6598</v>
      </c>
      <c r="C22" s="18">
        <f>(0.0/B22*100)</f>
        <v/>
      </c>
      <c r="D22" s="19" t="n">
        <v>6598</v>
      </c>
      <c r="E22" s="18" t="n">
        <v>473.74819516</v>
      </c>
      <c r="F22" s="20" t="n">
        <v>10.6897989</v>
      </c>
      <c r="G22" s="18" t="n">
        <v>485.83163394</v>
      </c>
      <c r="H22" s="20" t="n">
        <v>6.71871816</v>
      </c>
      <c r="I22" s="18" t="n">
        <v>451.95718348</v>
      </c>
      <c r="J22" s="20" t="n">
        <v>16.83816344</v>
      </c>
      <c r="K22" s="18" t="n">
        <v>532.67060667</v>
      </c>
      <c r="L22" s="20" t="n">
        <v>26.06136858</v>
      </c>
      <c r="M22" s="18" t="s">
        <v>404</v>
      </c>
      <c r="N22" s="20" t="s">
        <v>404</v>
      </c>
      <c r="O22" s="18" t="s">
        <v>404</v>
      </c>
      <c r="P22" s="20" t="s">
        <v>404</v>
      </c>
      <c r="Q22" s="18" t="s">
        <v>404</v>
      </c>
      <c r="R22" s="20" t="s">
        <v>404</v>
      </c>
      <c r="S22" s="18" t="s">
        <v>404</v>
      </c>
      <c r="T22" s="20" t="s">
        <v>404</v>
      </c>
      <c r="U22" s="18" t="n">
        <v>463.23419879</v>
      </c>
      <c r="V22" s="20" t="n">
        <v>28.2965312</v>
      </c>
    </row>
    <row r="23" spans="1:22">
      <c r="A23" s="15" t="s">
        <v>420</v>
      </c>
      <c r="B23" s="17" t="n">
        <v>11583</v>
      </c>
      <c r="C23" s="18">
        <f>(3194.0/B23*100)</f>
        <v/>
      </c>
      <c r="D23" s="19" t="n">
        <v>8389</v>
      </c>
      <c r="E23" s="18" t="n">
        <v>478.84451087</v>
      </c>
      <c r="F23" s="20" t="n">
        <v>7.58350003</v>
      </c>
      <c r="G23" s="18" t="n">
        <v>492.928516</v>
      </c>
      <c r="H23" s="20" t="n">
        <v>5.9019052</v>
      </c>
      <c r="I23" s="18" t="n">
        <v>492.95611244</v>
      </c>
      <c r="J23" s="20" t="n">
        <v>8.795443369999999</v>
      </c>
      <c r="K23" s="18" t="n">
        <v>466.8600659</v>
      </c>
      <c r="L23" s="20" t="n">
        <v>9.005675249999999</v>
      </c>
      <c r="M23" s="18" t="s">
        <v>404</v>
      </c>
      <c r="N23" s="20" t="s">
        <v>404</v>
      </c>
      <c r="O23" s="18" t="s">
        <v>404</v>
      </c>
      <c r="P23" s="20" t="s">
        <v>404</v>
      </c>
      <c r="Q23" s="18" t="s">
        <v>404</v>
      </c>
      <c r="R23" s="20" t="s">
        <v>404</v>
      </c>
      <c r="S23" s="18" t="s">
        <v>404</v>
      </c>
      <c r="T23" s="20" t="s">
        <v>404</v>
      </c>
      <c r="U23" s="18" t="n">
        <v>473.10317302</v>
      </c>
      <c r="V23" s="20" t="n">
        <v>23.43260471</v>
      </c>
    </row>
    <row r="24" spans="1:22">
      <c r="A24" s="15" t="s">
        <v>421</v>
      </c>
      <c r="B24" s="17" t="n">
        <v>6647</v>
      </c>
      <c r="C24" s="18">
        <f>(0.0/B24*100)</f>
        <v/>
      </c>
      <c r="D24" s="19" t="n">
        <v>6647</v>
      </c>
      <c r="E24" s="18" t="n">
        <v>522.25894133</v>
      </c>
      <c r="F24" s="20" t="n">
        <v>14.88522978</v>
      </c>
      <c r="G24" s="18" t="n">
        <v>519.9382792500001</v>
      </c>
      <c r="H24" s="20" t="n">
        <v>4.28521051</v>
      </c>
      <c r="I24" s="18" t="n">
        <v>505.88695894</v>
      </c>
      <c r="J24" s="20" t="n">
        <v>8.224427159999999</v>
      </c>
      <c r="K24" s="18" t="n">
        <v>493.81966002</v>
      </c>
      <c r="L24" s="20" t="n">
        <v>42.23594418</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518.31111914</v>
      </c>
      <c r="F25" s="20" t="n">
        <v>6.27901024</v>
      </c>
      <c r="G25" s="18" t="n">
        <v>520.87500507</v>
      </c>
      <c r="H25" s="20" t="n">
        <v>5.18001287</v>
      </c>
      <c r="I25" s="18" t="n">
        <v>507.05145144</v>
      </c>
      <c r="J25" s="20" t="n">
        <v>16.46369584</v>
      </c>
      <c r="K25" s="18" t="n">
        <v>459.13539751</v>
      </c>
      <c r="L25" s="20" t="n">
        <v>43.87339255</v>
      </c>
      <c r="M25" s="18" t="s">
        <v>404</v>
      </c>
      <c r="N25" s="20" t="s">
        <v>404</v>
      </c>
      <c r="O25" s="18" t="s">
        <v>404</v>
      </c>
      <c r="P25" s="20" t="s">
        <v>404</v>
      </c>
      <c r="Q25" s="18" t="s">
        <v>404</v>
      </c>
      <c r="R25" s="20" t="s">
        <v>404</v>
      </c>
      <c r="S25" s="18" t="s">
        <v>404</v>
      </c>
      <c r="T25" s="20" t="s">
        <v>404</v>
      </c>
      <c r="U25" s="18" t="n">
        <v>443.61538333</v>
      </c>
      <c r="V25" s="20" t="n">
        <v>8.140604529999999</v>
      </c>
    </row>
    <row r="26" spans="1:22">
      <c r="A26" s="15" t="s">
        <v>423</v>
      </c>
      <c r="B26" s="17" t="n">
        <v>4869</v>
      </c>
      <c r="C26" s="18">
        <f>(11.0/B26*100)</f>
        <v/>
      </c>
      <c r="D26" s="19" t="n">
        <v>4858</v>
      </c>
      <c r="E26" s="18" t="n">
        <v>481.49194173</v>
      </c>
      <c r="F26" s="20" t="n">
        <v>3.11062178</v>
      </c>
      <c r="G26" s="18" t="n">
        <v>491.13405477</v>
      </c>
      <c r="H26" s="20" t="n">
        <v>3.12972805</v>
      </c>
      <c r="I26" s="18" t="n">
        <v>527.21545758</v>
      </c>
      <c r="J26" s="20" t="n">
        <v>10.89997421</v>
      </c>
      <c r="K26" s="18" t="n">
        <v>488.05605519</v>
      </c>
      <c r="L26" s="20" t="n">
        <v>18.37733301</v>
      </c>
      <c r="M26" s="18" t="s">
        <v>404</v>
      </c>
      <c r="N26" s="20" t="s">
        <v>404</v>
      </c>
      <c r="O26" s="18" t="s">
        <v>404</v>
      </c>
      <c r="P26" s="20" t="s">
        <v>404</v>
      </c>
      <c r="Q26" s="18" t="s">
        <v>404</v>
      </c>
      <c r="R26" s="20" t="s">
        <v>404</v>
      </c>
      <c r="S26" s="18" t="s">
        <v>404</v>
      </c>
      <c r="T26" s="20" t="s">
        <v>404</v>
      </c>
      <c r="U26" s="18" t="n">
        <v>465.50295389</v>
      </c>
      <c r="V26" s="20" t="n">
        <v>12.73727908</v>
      </c>
    </row>
    <row r="27" spans="1:22">
      <c r="A27" s="15" t="s">
        <v>424</v>
      </c>
      <c r="B27" s="17" t="n">
        <v>5299</v>
      </c>
      <c r="C27" s="18">
        <f>(0.0/B27*100)</f>
        <v/>
      </c>
      <c r="D27" s="19" t="n">
        <v>5299</v>
      </c>
      <c r="E27" s="18" t="n">
        <v>499.54565063</v>
      </c>
      <c r="F27" s="20" t="n">
        <v>2.73777232</v>
      </c>
      <c r="G27" s="18" t="n">
        <v>474.23031746</v>
      </c>
      <c r="H27" s="20" t="n">
        <v>1.73787442</v>
      </c>
      <c r="I27" s="18" t="n">
        <v>541.35191012</v>
      </c>
      <c r="J27" s="20" t="n">
        <v>7.37777204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419.64184035</v>
      </c>
      <c r="F28" s="20" t="n">
        <v>5.26647414</v>
      </c>
      <c r="G28" s="18" t="n">
        <v>428.49860421</v>
      </c>
      <c r="H28" s="20" t="n">
        <v>3.84595462</v>
      </c>
      <c r="I28" s="18" t="n">
        <v>408.5263658</v>
      </c>
      <c r="J28" s="20" t="n">
        <v>9.0483093</v>
      </c>
      <c r="K28" s="18" t="n">
        <v>396.63664807</v>
      </c>
      <c r="L28" s="20" t="n">
        <v>8.61781704</v>
      </c>
      <c r="M28" s="18" t="s">
        <v>404</v>
      </c>
      <c r="N28" s="20" t="s">
        <v>404</v>
      </c>
      <c r="O28" s="18" t="s">
        <v>404</v>
      </c>
      <c r="P28" s="20" t="s">
        <v>404</v>
      </c>
      <c r="Q28" s="18" t="s">
        <v>404</v>
      </c>
      <c r="R28" s="20" t="s">
        <v>404</v>
      </c>
      <c r="S28" s="18" t="s">
        <v>404</v>
      </c>
      <c r="T28" s="20" t="s">
        <v>404</v>
      </c>
      <c r="U28" s="18" t="n">
        <v>428.08821474</v>
      </c>
      <c r="V28" s="20" t="n">
        <v>36.15679798</v>
      </c>
    </row>
    <row r="29" spans="1:22">
      <c r="A29" s="15" t="s">
        <v>426</v>
      </c>
      <c r="B29" s="17" t="n">
        <v>5385</v>
      </c>
      <c r="C29" s="18">
        <f>(1123.0/B29*100)</f>
        <v/>
      </c>
      <c r="D29" s="19" t="n">
        <v>4262</v>
      </c>
      <c r="E29" s="18" t="n">
        <v>602.7788415799999</v>
      </c>
      <c r="F29" s="20" t="n">
        <v>12.86565337</v>
      </c>
      <c r="G29" s="18" t="n">
        <v>510.59658808</v>
      </c>
      <c r="H29" s="20" t="n">
        <v>8.7006525</v>
      </c>
      <c r="I29" s="18" t="n">
        <v>492.29039071</v>
      </c>
      <c r="J29" s="20" t="n">
        <v>11.47333408</v>
      </c>
      <c r="K29" s="18" t="n">
        <v>463.81390029</v>
      </c>
      <c r="L29" s="20" t="n">
        <v>45.17226206</v>
      </c>
      <c r="M29" s="18" t="s">
        <v>404</v>
      </c>
      <c r="N29" s="20" t="s">
        <v>404</v>
      </c>
      <c r="O29" s="18" t="s">
        <v>404</v>
      </c>
      <c r="P29" s="20" t="s">
        <v>404</v>
      </c>
      <c r="Q29" s="18" t="s">
        <v>404</v>
      </c>
      <c r="R29" s="20" t="s">
        <v>404</v>
      </c>
      <c r="S29" s="18" t="s">
        <v>404</v>
      </c>
      <c r="T29" s="20" t="s">
        <v>404</v>
      </c>
      <c r="U29" s="18" t="n">
        <v>490.17065977</v>
      </c>
      <c r="V29" s="20" t="n">
        <v>10.9640122</v>
      </c>
    </row>
    <row r="30" spans="1:22">
      <c r="A30" s="15" t="s">
        <v>427</v>
      </c>
      <c r="B30" s="17" t="n">
        <v>4520</v>
      </c>
      <c r="C30" s="18">
        <f>(1105.0/B30*100)</f>
        <v/>
      </c>
      <c r="D30" s="19" t="n">
        <v>3415</v>
      </c>
      <c r="E30" s="18" t="n">
        <v>519.39512558</v>
      </c>
      <c r="F30" s="20" t="n">
        <v>9.965469730000001</v>
      </c>
      <c r="G30" s="18" t="n">
        <v>512.17956128</v>
      </c>
      <c r="H30" s="20" t="n">
        <v>3.4491807</v>
      </c>
      <c r="I30" s="18" t="n">
        <v>492.91831453</v>
      </c>
      <c r="J30" s="20" t="n">
        <v>9.12060424</v>
      </c>
      <c r="K30" s="18" t="s">
        <v>404</v>
      </c>
      <c r="L30" s="20" t="s">
        <v>404</v>
      </c>
      <c r="M30" s="18" t="s">
        <v>404</v>
      </c>
      <c r="N30" s="20" t="s">
        <v>404</v>
      </c>
      <c r="O30" s="18" t="s">
        <v>404</v>
      </c>
      <c r="P30" s="20" t="s">
        <v>404</v>
      </c>
      <c r="Q30" s="18" t="s">
        <v>404</v>
      </c>
      <c r="R30" s="20" t="s">
        <v>404</v>
      </c>
      <c r="S30" s="18" t="s">
        <v>404</v>
      </c>
      <c r="T30" s="20" t="s">
        <v>404</v>
      </c>
      <c r="U30" s="18" t="n">
        <v>425.47592307</v>
      </c>
      <c r="V30" s="20" t="n">
        <v>6.52443495</v>
      </c>
    </row>
    <row r="31" spans="1:22">
      <c r="A31" s="15" t="s">
        <v>428</v>
      </c>
      <c r="B31" s="17" t="n">
        <v>5456</v>
      </c>
      <c r="C31" s="18">
        <f>(502.0/B31*100)</f>
        <v/>
      </c>
      <c r="D31" s="19" t="n">
        <v>4954</v>
      </c>
      <c r="E31" s="18" t="n">
        <v>522.41814035</v>
      </c>
      <c r="F31" s="20" t="n">
        <v>10.7541988</v>
      </c>
      <c r="G31" s="18" t="n">
        <v>513.9576779400001</v>
      </c>
      <c r="H31" s="20" t="n">
        <v>3.37406637</v>
      </c>
      <c r="I31" s="18" t="n">
        <v>509.13522664</v>
      </c>
      <c r="J31" s="20" t="n">
        <v>7.28884329</v>
      </c>
      <c r="K31" s="18" t="n">
        <v>504.87877814</v>
      </c>
      <c r="L31" s="20" t="n">
        <v>6.9285163</v>
      </c>
      <c r="M31" s="18" t="s">
        <v>404</v>
      </c>
      <c r="N31" s="20" t="s">
        <v>404</v>
      </c>
      <c r="O31" s="18" t="s">
        <v>404</v>
      </c>
      <c r="P31" s="20" t="s">
        <v>404</v>
      </c>
      <c r="Q31" s="18" t="s">
        <v>404</v>
      </c>
      <c r="R31" s="20" t="s">
        <v>404</v>
      </c>
      <c r="S31" s="18" t="s">
        <v>404</v>
      </c>
      <c r="T31" s="20" t="s">
        <v>404</v>
      </c>
      <c r="U31" s="18" t="n">
        <v>508.23065203</v>
      </c>
      <c r="V31" s="20" t="n">
        <v>10.45147947</v>
      </c>
    </row>
    <row r="32" spans="1:22">
      <c r="A32" s="15" t="s">
        <v>429</v>
      </c>
      <c r="B32" s="17" t="n">
        <v>4478</v>
      </c>
      <c r="C32" s="18">
        <f>(0.0/B32*100)</f>
        <v/>
      </c>
      <c r="D32" s="19" t="n">
        <v>4478</v>
      </c>
      <c r="E32" s="18" t="n">
        <v>508.94324947</v>
      </c>
      <c r="F32" s="20" t="n">
        <v>4.126861</v>
      </c>
      <c r="G32" s="18" t="n">
        <v>501.9627936</v>
      </c>
      <c r="H32" s="20" t="n">
        <v>3.77575468</v>
      </c>
      <c r="I32" s="18" t="n">
        <v>504.60186708</v>
      </c>
      <c r="J32" s="20" t="n">
        <v>14.1390404</v>
      </c>
      <c r="K32" s="18" t="s">
        <v>404</v>
      </c>
      <c r="L32" s="20" t="s">
        <v>404</v>
      </c>
      <c r="M32" s="18" t="s">
        <v>404</v>
      </c>
      <c r="N32" s="20" t="s">
        <v>404</v>
      </c>
      <c r="O32" s="18" t="s">
        <v>404</v>
      </c>
      <c r="P32" s="20" t="s">
        <v>404</v>
      </c>
      <c r="Q32" s="18" t="s">
        <v>404</v>
      </c>
      <c r="R32" s="20" t="s">
        <v>404</v>
      </c>
      <c r="S32" s="18" t="s">
        <v>404</v>
      </c>
      <c r="T32" s="20" t="s">
        <v>404</v>
      </c>
      <c r="U32" s="18" t="n">
        <v>521.09532301</v>
      </c>
      <c r="V32" s="20" t="n">
        <v>18.76113823</v>
      </c>
    </row>
    <row r="33" spans="1:22">
      <c r="A33" s="15" t="s">
        <v>430</v>
      </c>
      <c r="B33" s="17" t="n">
        <v>7325</v>
      </c>
      <c r="C33" s="18">
        <f>(29.0/B33*100)</f>
        <v/>
      </c>
      <c r="D33" s="19" t="n">
        <v>7296</v>
      </c>
      <c r="E33" s="18" t="n">
        <v>498.95930746</v>
      </c>
      <c r="F33" s="20" t="n">
        <v>6.51289117</v>
      </c>
      <c r="G33" s="18" t="n">
        <v>497.99851201</v>
      </c>
      <c r="H33" s="20" t="n">
        <v>3.94056715</v>
      </c>
      <c r="I33" s="18" t="n">
        <v>491.9805693</v>
      </c>
      <c r="J33" s="20" t="n">
        <v>11.75278655</v>
      </c>
      <c r="K33" s="18" t="n">
        <v>501.56359222</v>
      </c>
      <c r="L33" s="20" t="n">
        <v>10.04748971</v>
      </c>
      <c r="M33" s="18" t="s">
        <v>404</v>
      </c>
      <c r="N33" s="20" t="s">
        <v>404</v>
      </c>
      <c r="O33" s="18" t="s">
        <v>404</v>
      </c>
      <c r="P33" s="20" t="s">
        <v>404</v>
      </c>
      <c r="Q33" s="18" t="s">
        <v>404</v>
      </c>
      <c r="R33" s="20" t="s">
        <v>404</v>
      </c>
      <c r="S33" s="18" t="s">
        <v>404</v>
      </c>
      <c r="T33" s="20" t="s">
        <v>404</v>
      </c>
      <c r="U33" s="18" t="n">
        <v>469.0613613</v>
      </c>
      <c r="V33" s="20" t="n">
        <v>10.77593054</v>
      </c>
    </row>
    <row r="34" spans="1:22">
      <c r="A34" s="15" t="s">
        <v>431</v>
      </c>
      <c r="B34" s="17" t="n">
        <v>6350</v>
      </c>
      <c r="C34" s="18">
        <f>(0.0/B34*100)</f>
        <v/>
      </c>
      <c r="D34" s="19" t="n">
        <v>6350</v>
      </c>
      <c r="E34" s="18" t="n">
        <v>446.87678676</v>
      </c>
      <c r="F34" s="20" t="n">
        <v>4.62723515</v>
      </c>
      <c r="G34" s="18" t="n">
        <v>462.07842086</v>
      </c>
      <c r="H34" s="20" t="n">
        <v>6.8358913</v>
      </c>
      <c r="I34" s="18" t="n">
        <v>439.77491887</v>
      </c>
      <c r="J34" s="20" t="n">
        <v>21.65598752</v>
      </c>
      <c r="K34" s="18" t="n">
        <v>475.19913013</v>
      </c>
      <c r="L34" s="20" t="n">
        <v>15.93701324</v>
      </c>
      <c r="M34" s="18" t="s">
        <v>404</v>
      </c>
      <c r="N34" s="20" t="s">
        <v>404</v>
      </c>
      <c r="O34" s="18" t="s">
        <v>404</v>
      </c>
      <c r="P34" s="20" t="s">
        <v>404</v>
      </c>
      <c r="Q34" s="18" t="s">
        <v>404</v>
      </c>
      <c r="R34" s="20" t="s">
        <v>404</v>
      </c>
      <c r="S34" s="18" t="s">
        <v>404</v>
      </c>
      <c r="T34" s="20" t="s">
        <v>404</v>
      </c>
      <c r="U34" s="18" t="n">
        <v>345.91828902</v>
      </c>
      <c r="V34" s="20" t="n">
        <v>16.27137949</v>
      </c>
    </row>
    <row r="35" spans="1:22">
      <c r="A35" s="15" t="s">
        <v>432</v>
      </c>
      <c r="B35" s="17" t="n">
        <v>6406</v>
      </c>
      <c r="C35" s="18">
        <f>(443.0/B35*100)</f>
        <v/>
      </c>
      <c r="D35" s="19" t="n">
        <v>5963</v>
      </c>
      <c r="E35" s="18" t="n">
        <v>507.18692069</v>
      </c>
      <c r="F35" s="20" t="n">
        <v>2.53666061</v>
      </c>
      <c r="G35" s="18" t="n">
        <v>512.08015167</v>
      </c>
      <c r="H35" s="20" t="n">
        <v>1.93417324</v>
      </c>
      <c r="I35" s="18" t="n">
        <v>484.32712555</v>
      </c>
      <c r="J35" s="20" t="n">
        <v>5.36715974</v>
      </c>
      <c r="K35" s="18" t="n">
        <v>498.33823307</v>
      </c>
      <c r="L35" s="20" t="n">
        <v>15.27641601</v>
      </c>
      <c r="M35" s="18" t="s">
        <v>404</v>
      </c>
      <c r="N35" s="20" t="s">
        <v>404</v>
      </c>
      <c r="O35" s="18" t="s">
        <v>404</v>
      </c>
      <c r="P35" s="20" t="s">
        <v>404</v>
      </c>
      <c r="Q35" s="18" t="s">
        <v>404</v>
      </c>
      <c r="R35" s="20" t="s">
        <v>404</v>
      </c>
      <c r="S35" s="18" t="s">
        <v>404</v>
      </c>
      <c r="T35" s="20" t="s">
        <v>404</v>
      </c>
      <c r="U35" s="18" t="n">
        <v>491.25819019</v>
      </c>
      <c r="V35" s="20" t="n">
        <v>7.43227829</v>
      </c>
    </row>
    <row r="36" spans="1:22">
      <c r="A36" s="15" t="s">
        <v>433</v>
      </c>
      <c r="B36" s="17" t="n">
        <v>6736</v>
      </c>
      <c r="C36" s="18">
        <f>(10.0/B36*100)</f>
        <v/>
      </c>
      <c r="D36" s="19" t="n">
        <v>6726</v>
      </c>
      <c r="E36" s="18" t="n">
        <v>498.15534865</v>
      </c>
      <c r="F36" s="20" t="n">
        <v>4.87463097</v>
      </c>
      <c r="G36" s="18" t="n">
        <v>494.15813446</v>
      </c>
      <c r="H36" s="20" t="n">
        <v>3.14985753</v>
      </c>
      <c r="I36" s="18" t="n">
        <v>493.64054019</v>
      </c>
      <c r="J36" s="20" t="n">
        <v>5.78145404</v>
      </c>
      <c r="K36" s="18" t="n">
        <v>508.68125338</v>
      </c>
      <c r="L36" s="20" t="n">
        <v>28.44862482</v>
      </c>
      <c r="M36" s="18" t="s">
        <v>404</v>
      </c>
      <c r="N36" s="20" t="s">
        <v>404</v>
      </c>
      <c r="O36" s="18" t="s">
        <v>404</v>
      </c>
      <c r="P36" s="20" t="s">
        <v>404</v>
      </c>
      <c r="Q36" s="18" t="s">
        <v>404</v>
      </c>
      <c r="R36" s="20" t="s">
        <v>404</v>
      </c>
      <c r="S36" s="18" t="s">
        <v>404</v>
      </c>
      <c r="T36" s="20" t="s">
        <v>404</v>
      </c>
      <c r="U36" s="18" t="n">
        <v>491.68832582</v>
      </c>
      <c r="V36" s="20" t="n">
        <v>8.737334840000001</v>
      </c>
    </row>
    <row r="37" spans="1:22">
      <c r="A37" s="15" t="s">
        <v>434</v>
      </c>
      <c r="B37" s="17" t="n">
        <v>5458</v>
      </c>
      <c r="C37" s="18">
        <f>(0.0/B37*100)</f>
        <v/>
      </c>
      <c r="D37" s="19" t="n">
        <v>5458</v>
      </c>
      <c r="E37" s="18" t="n">
        <v>504.83030422</v>
      </c>
      <c r="F37" s="20" t="n">
        <v>7.02249468</v>
      </c>
      <c r="G37" s="18" t="n">
        <v>499.56293903</v>
      </c>
      <c r="H37" s="20" t="n">
        <v>4.22854544</v>
      </c>
      <c r="I37" s="18" t="n">
        <v>490.9090038</v>
      </c>
      <c r="J37" s="20" t="n">
        <v>8.95822811</v>
      </c>
      <c r="K37" s="18" t="s">
        <v>404</v>
      </c>
      <c r="L37" s="20" t="s">
        <v>404</v>
      </c>
      <c r="M37" s="18" t="s">
        <v>404</v>
      </c>
      <c r="N37" s="20" t="s">
        <v>404</v>
      </c>
      <c r="O37" s="18" t="s">
        <v>404</v>
      </c>
      <c r="P37" s="20" t="s">
        <v>404</v>
      </c>
      <c r="Q37" s="18" t="s">
        <v>404</v>
      </c>
      <c r="R37" s="20" t="s">
        <v>404</v>
      </c>
      <c r="S37" s="18" t="s">
        <v>404</v>
      </c>
      <c r="T37" s="20" t="s">
        <v>404</v>
      </c>
      <c r="U37" s="18" t="n">
        <v>600.3196</v>
      </c>
      <c r="V37" s="20" t="n">
        <v>53.50175269</v>
      </c>
    </row>
    <row r="38" spans="1:22">
      <c r="A38" s="15" t="s">
        <v>435</v>
      </c>
      <c r="B38" s="17" t="n">
        <v>5860</v>
      </c>
      <c r="C38" s="18">
        <f>(268.0/B38*100)</f>
        <v/>
      </c>
      <c r="D38" s="19" t="n">
        <v>5592</v>
      </c>
      <c r="E38" s="18" t="n">
        <v>496.51763402</v>
      </c>
      <c r="F38" s="20" t="n">
        <v>6.30999947</v>
      </c>
      <c r="G38" s="18" t="n">
        <v>493.22786372</v>
      </c>
      <c r="H38" s="20" t="n">
        <v>6.20000579</v>
      </c>
      <c r="I38" s="18" t="n">
        <v>456.21675742</v>
      </c>
      <c r="J38" s="20" t="n">
        <v>21.41785034</v>
      </c>
      <c r="K38" s="18" t="n">
        <v>403.38806828</v>
      </c>
      <c r="L38" s="20" t="n">
        <v>52.9730211</v>
      </c>
      <c r="M38" s="18" t="s">
        <v>404</v>
      </c>
      <c r="N38" s="20" t="s">
        <v>404</v>
      </c>
      <c r="O38" s="18" t="s">
        <v>404</v>
      </c>
      <c r="P38" s="20" t="s">
        <v>404</v>
      </c>
      <c r="Q38" s="18" t="s">
        <v>404</v>
      </c>
      <c r="R38" s="20" t="s">
        <v>404</v>
      </c>
      <c r="S38" s="18" t="s">
        <v>404</v>
      </c>
      <c r="T38" s="20" t="s">
        <v>404</v>
      </c>
      <c r="U38" s="18" t="n">
        <v>490.23098098</v>
      </c>
      <c r="V38" s="20" t="n">
        <v>32.05034103</v>
      </c>
    </row>
    <row r="39" spans="1:22">
      <c r="A39" s="15" t="s">
        <v>436</v>
      </c>
      <c r="B39" s="17" t="n">
        <v>5895</v>
      </c>
      <c r="C39" s="18">
        <f>(0.0/B39*100)</f>
        <v/>
      </c>
      <c r="D39" s="19" t="n">
        <v>5895</v>
      </c>
      <c r="E39" s="18" t="n">
        <v>442.84349521</v>
      </c>
      <c r="F39" s="20" t="n">
        <v>9.874478229999999</v>
      </c>
      <c r="G39" s="18" t="n">
        <v>423.70999359</v>
      </c>
      <c r="H39" s="20" t="n">
        <v>6.08194925</v>
      </c>
      <c r="I39" s="18" t="n">
        <v>429.65364627</v>
      </c>
      <c r="J39" s="20" t="n">
        <v>9.938018189999999</v>
      </c>
      <c r="K39" s="18" t="n">
        <v>368.03879056</v>
      </c>
      <c r="L39" s="20" t="n">
        <v>18.85027545</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507.76520003</v>
      </c>
      <c r="F40" s="20" t="n">
        <v>6.0679594</v>
      </c>
      <c r="G40" s="18" t="n">
        <v>498.48448769</v>
      </c>
      <c r="H40" s="20" t="n">
        <v>4.62500448</v>
      </c>
      <c r="I40" s="18" t="n">
        <v>496.57966144</v>
      </c>
      <c r="J40" s="20" t="n">
        <v>10.32951489</v>
      </c>
      <c r="K40" s="18" t="n">
        <v>457.18632561</v>
      </c>
      <c r="L40" s="20" t="n">
        <v>19.90781296</v>
      </c>
      <c r="M40" s="18" t="s">
        <v>404</v>
      </c>
      <c r="N40" s="20" t="s">
        <v>404</v>
      </c>
      <c r="O40" s="18" t="s">
        <v>404</v>
      </c>
      <c r="P40" s="20" t="s">
        <v>404</v>
      </c>
      <c r="Q40" s="18" t="s">
        <v>404</v>
      </c>
      <c r="R40" s="20" t="s">
        <v>404</v>
      </c>
      <c r="S40" s="18" t="s">
        <v>404</v>
      </c>
      <c r="T40" s="20" t="s">
        <v>404</v>
      </c>
      <c r="U40" s="18" t="n">
        <v>489.59191323</v>
      </c>
      <c r="V40" s="20" t="n">
        <v>7.3209424</v>
      </c>
    </row>
    <row r="41" spans="1:22">
      <c r="A41" s="15" t="s">
        <v>438</v>
      </c>
      <c r="B41" s="17" t="n">
        <v>5712</v>
      </c>
      <c r="C41" s="18">
        <f>(138.0/B41*100)</f>
        <v/>
      </c>
      <c r="D41" s="19" t="n">
        <v>5574</v>
      </c>
      <c r="E41" s="18" t="n">
        <v>506.73182217</v>
      </c>
      <c r="F41" s="20" t="n">
        <v>6.31362086</v>
      </c>
      <c r="G41" s="18" t="n">
        <v>501.93741199</v>
      </c>
      <c r="H41" s="20" t="n">
        <v>3.90171377</v>
      </c>
      <c r="I41" s="18" t="n">
        <v>460.60407431</v>
      </c>
      <c r="J41" s="20" t="n">
        <v>10.06416419</v>
      </c>
      <c r="K41" s="18" t="n">
        <v>390.3945923</v>
      </c>
      <c r="L41" s="20" t="n">
        <v>7.44337974</v>
      </c>
      <c r="M41" s="18" t="s">
        <v>404</v>
      </c>
      <c r="N41" s="20" t="s">
        <v>404</v>
      </c>
      <c r="O41" s="18" t="s">
        <v>404</v>
      </c>
      <c r="P41" s="20" t="s">
        <v>404</v>
      </c>
      <c r="Q41" s="18" t="s">
        <v>404</v>
      </c>
      <c r="R41" s="20" t="s">
        <v>404</v>
      </c>
      <c r="S41" s="18" t="s">
        <v>404</v>
      </c>
      <c r="T41" s="20" t="s">
        <v>404</v>
      </c>
      <c r="U41" s="18" t="n">
        <v>539.44268103</v>
      </c>
      <c r="V41" s="20" t="n">
        <v>13.40698207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410.87732148</v>
      </c>
      <c r="F44" s="20" t="n">
        <v>5.08141181</v>
      </c>
      <c r="G44" s="18" t="n">
        <v>396.87230116</v>
      </c>
      <c r="H44" s="20" t="n">
        <v>7.00987574</v>
      </c>
      <c r="I44" s="18" t="n">
        <v>395.25539442</v>
      </c>
      <c r="J44" s="20" t="n">
        <v>7.9333582</v>
      </c>
      <c r="K44" s="18" t="n">
        <v>396.96952197</v>
      </c>
      <c r="L44" s="20" t="n">
        <v>13.97611993</v>
      </c>
      <c r="M44" s="18" t="s">
        <v>404</v>
      </c>
      <c r="N44" s="20" t="s">
        <v>404</v>
      </c>
      <c r="O44" s="18" t="s">
        <v>404</v>
      </c>
      <c r="P44" s="20" t="s">
        <v>404</v>
      </c>
      <c r="Q44" s="18" t="s">
        <v>404</v>
      </c>
      <c r="R44" s="20" t="s">
        <v>404</v>
      </c>
      <c r="S44" s="18" t="n">
        <v>346.26950542</v>
      </c>
      <c r="T44" s="20" t="n">
        <v>18.35790117</v>
      </c>
      <c r="U44" s="18" t="n">
        <v>503.096413</v>
      </c>
      <c r="V44" s="20" t="n">
        <v>28.73731351</v>
      </c>
    </row>
    <row r="45" spans="1:22">
      <c r="A45" s="15" t="s">
        <v>442</v>
      </c>
      <c r="B45" s="17" t="n">
        <v>5519</v>
      </c>
      <c r="C45" s="18">
        <f>(0.0/B45*100)</f>
        <v/>
      </c>
      <c r="D45" s="19" t="n">
        <v>5519</v>
      </c>
      <c r="E45" s="18" t="n">
        <v>335.7990367</v>
      </c>
      <c r="F45" s="20" t="n">
        <v>7.16487742</v>
      </c>
      <c r="G45" s="18" t="n">
        <v>349.96747911</v>
      </c>
      <c r="H45" s="20" t="n">
        <v>5.06244242</v>
      </c>
      <c r="I45" s="18" t="n">
        <v>351.38258889</v>
      </c>
      <c r="J45" s="20" t="n">
        <v>8.41486149</v>
      </c>
      <c r="K45" s="18" t="n">
        <v>369.66849389</v>
      </c>
      <c r="L45" s="20" t="n">
        <v>11.87690007</v>
      </c>
      <c r="M45" s="18" t="s">
        <v>404</v>
      </c>
      <c r="N45" s="20" t="s">
        <v>404</v>
      </c>
      <c r="O45" s="18" t="s">
        <v>404</v>
      </c>
      <c r="P45" s="20" t="s">
        <v>404</v>
      </c>
      <c r="Q45" s="18" t="s">
        <v>404</v>
      </c>
      <c r="R45" s="20" t="s">
        <v>404</v>
      </c>
      <c r="S45" s="18" t="s">
        <v>404</v>
      </c>
      <c r="T45" s="20" t="s">
        <v>404</v>
      </c>
      <c r="U45" s="18" t="n">
        <v>355.46437723</v>
      </c>
      <c r="V45" s="20" t="n">
        <v>36.49494665</v>
      </c>
    </row>
    <row r="46" spans="1:22">
      <c r="A46" s="15" t="s">
        <v>443</v>
      </c>
      <c r="B46" s="17" t="n">
        <v>23141</v>
      </c>
      <c r="C46" s="18">
        <f>(4196.0/B46*100)</f>
        <v/>
      </c>
      <c r="D46" s="19" t="n">
        <v>18945</v>
      </c>
      <c r="E46" s="18" t="n">
        <v>427.12341295</v>
      </c>
      <c r="F46" s="20" t="n">
        <v>5.53160156</v>
      </c>
      <c r="G46" s="18" t="n">
        <v>404.24299867</v>
      </c>
      <c r="H46" s="20" t="n">
        <v>5.33224767</v>
      </c>
      <c r="I46" s="18" t="n">
        <v>412.38905492</v>
      </c>
      <c r="J46" s="20" t="n">
        <v>6.3887305</v>
      </c>
      <c r="K46" s="18" t="n">
        <v>400.8893977</v>
      </c>
      <c r="L46" s="20" t="n">
        <v>14.8868334</v>
      </c>
      <c r="M46" s="18" t="s">
        <v>404</v>
      </c>
      <c r="N46" s="20" t="s">
        <v>404</v>
      </c>
      <c r="O46" s="18" t="s">
        <v>404</v>
      </c>
      <c r="P46" s="20" t="s">
        <v>404</v>
      </c>
      <c r="Q46" s="18" t="s">
        <v>404</v>
      </c>
      <c r="R46" s="20" t="s">
        <v>404</v>
      </c>
      <c r="S46" s="18" t="s">
        <v>404</v>
      </c>
      <c r="T46" s="20" t="s">
        <v>404</v>
      </c>
      <c r="U46" s="18" t="n">
        <v>379.6446128</v>
      </c>
      <c r="V46" s="20" t="n">
        <v>10.99562954</v>
      </c>
    </row>
    <row r="47" spans="1:22">
      <c r="A47" s="15" t="s">
        <v>444</v>
      </c>
      <c r="B47" s="17" t="n">
        <v>5928</v>
      </c>
      <c r="C47" s="18">
        <f>(0.0/B47*100)</f>
        <v/>
      </c>
      <c r="D47" s="19" t="n">
        <v>5928</v>
      </c>
      <c r="E47" s="18" t="n">
        <v>438.52225788</v>
      </c>
      <c r="F47" s="20" t="n">
        <v>8.19234281</v>
      </c>
      <c r="G47" s="18" t="n">
        <v>426.54905676</v>
      </c>
      <c r="H47" s="20" t="n">
        <v>9.911174900000001</v>
      </c>
      <c r="I47" s="18" t="n">
        <v>410.41150885</v>
      </c>
      <c r="J47" s="20" t="n">
        <v>17.77029305</v>
      </c>
      <c r="K47" s="18" t="n">
        <v>412.46273566</v>
      </c>
      <c r="L47" s="20" t="n">
        <v>31.47869003</v>
      </c>
      <c r="M47" s="18" t="s">
        <v>404</v>
      </c>
      <c r="N47" s="20" t="s">
        <v>404</v>
      </c>
      <c r="O47" s="18" t="s">
        <v>404</v>
      </c>
      <c r="P47" s="20" t="s">
        <v>404</v>
      </c>
      <c r="Q47" s="18" t="s">
        <v>404</v>
      </c>
      <c r="R47" s="20" t="s">
        <v>404</v>
      </c>
      <c r="S47" s="18" t="s">
        <v>404</v>
      </c>
      <c r="T47" s="20" t="s">
        <v>404</v>
      </c>
      <c r="U47" s="18" t="n">
        <v>493.28674787</v>
      </c>
      <c r="V47" s="20" t="n">
        <v>25.57117666</v>
      </c>
    </row>
    <row r="48" spans="1:22">
      <c r="A48" s="15" t="s">
        <v>445</v>
      </c>
      <c r="B48" s="17" t="n">
        <v>9841</v>
      </c>
      <c r="C48" s="18">
        <f>(40.0/B48*100)</f>
        <v/>
      </c>
      <c r="D48" s="19" t="n">
        <v>9801</v>
      </c>
      <c r="E48" s="18" t="n">
        <v>522.39707068</v>
      </c>
      <c r="F48" s="20" t="n">
        <v>11.10027386</v>
      </c>
      <c r="G48" s="18" t="n">
        <v>507.97779091</v>
      </c>
      <c r="H48" s="20" t="n">
        <v>13.31001788</v>
      </c>
      <c r="I48" s="18" t="n">
        <v>468.2165613</v>
      </c>
      <c r="J48" s="20" t="n">
        <v>12.68407141</v>
      </c>
      <c r="K48" s="18" t="n">
        <v>491.2322609</v>
      </c>
      <c r="L48" s="20" t="n">
        <v>10.47465079</v>
      </c>
      <c r="M48" s="18" t="s">
        <v>404</v>
      </c>
      <c r="N48" s="20" t="s">
        <v>404</v>
      </c>
      <c r="O48" s="18" t="s">
        <v>404</v>
      </c>
      <c r="P48" s="20" t="s">
        <v>404</v>
      </c>
      <c r="Q48" s="18" t="s">
        <v>404</v>
      </c>
      <c r="R48" s="20" t="s">
        <v>404</v>
      </c>
      <c r="S48" s="18" t="s">
        <v>404</v>
      </c>
      <c r="T48" s="20" t="s">
        <v>404</v>
      </c>
      <c r="U48" s="18" t="n">
        <v>485.73870551</v>
      </c>
      <c r="V48" s="20" t="n">
        <v>8.723576120000001</v>
      </c>
    </row>
    <row r="49" spans="1:22">
      <c r="A49" s="15" t="s">
        <v>446</v>
      </c>
      <c r="B49" s="17" t="n">
        <v>6349</v>
      </c>
      <c r="C49" s="18">
        <f>(52.0/B49*100)</f>
        <v/>
      </c>
      <c r="D49" s="19" t="n">
        <v>6297</v>
      </c>
      <c r="E49" s="18" t="n">
        <v>439.06891198</v>
      </c>
      <c r="F49" s="20" t="n">
        <v>6.15957193</v>
      </c>
      <c r="G49" s="18" t="n">
        <v>415.42841722</v>
      </c>
      <c r="H49" s="20" t="n">
        <v>5.20818667</v>
      </c>
      <c r="I49" s="18" t="n">
        <v>418.78771593</v>
      </c>
      <c r="J49" s="20" t="n">
        <v>9.507760080000001</v>
      </c>
      <c r="K49" s="18" t="n">
        <v>418.70880659</v>
      </c>
      <c r="L49" s="20" t="n">
        <v>20.2910324</v>
      </c>
      <c r="M49" s="18" t="s">
        <v>404</v>
      </c>
      <c r="N49" s="20" t="s">
        <v>404</v>
      </c>
      <c r="O49" s="18" t="s">
        <v>404</v>
      </c>
      <c r="P49" s="20" t="s">
        <v>404</v>
      </c>
      <c r="Q49" s="18" t="s">
        <v>404</v>
      </c>
      <c r="R49" s="20" t="s">
        <v>404</v>
      </c>
      <c r="S49" s="18" t="s">
        <v>404</v>
      </c>
      <c r="T49" s="20" t="s">
        <v>404</v>
      </c>
      <c r="U49" s="18" t="n">
        <v>398.58700911</v>
      </c>
      <c r="V49" s="20" t="n">
        <v>6.92879907</v>
      </c>
    </row>
    <row r="50" spans="1:22">
      <c r="A50" s="15" t="s">
        <v>447</v>
      </c>
      <c r="B50" s="17" t="n">
        <v>11795</v>
      </c>
      <c r="C50" s="18">
        <f>(1031.0/B50*100)</f>
        <v/>
      </c>
      <c r="D50" s="19" t="n">
        <v>10764</v>
      </c>
      <c r="E50" s="18" t="n">
        <v>434.78565594</v>
      </c>
      <c r="F50" s="20" t="n">
        <v>5.15914403</v>
      </c>
      <c r="G50" s="18" t="n">
        <v>424.06013333</v>
      </c>
      <c r="H50" s="20" t="n">
        <v>5.95473649</v>
      </c>
      <c r="I50" s="18" t="n">
        <v>424.7719061</v>
      </c>
      <c r="J50" s="20" t="n">
        <v>6.51656625</v>
      </c>
      <c r="K50" s="18" t="n">
        <v>419.81732613</v>
      </c>
      <c r="L50" s="20" t="n">
        <v>16.98436839</v>
      </c>
      <c r="M50" s="18" t="s">
        <v>404</v>
      </c>
      <c r="N50" s="20" t="s">
        <v>404</v>
      </c>
      <c r="O50" s="18" t="s">
        <v>404</v>
      </c>
      <c r="P50" s="20" t="s">
        <v>404</v>
      </c>
      <c r="Q50" s="18" t="s">
        <v>404</v>
      </c>
      <c r="R50" s="20" t="s">
        <v>404</v>
      </c>
      <c r="S50" s="18" t="s">
        <v>404</v>
      </c>
      <c r="T50" s="20" t="s">
        <v>404</v>
      </c>
      <c r="U50" s="18" t="n">
        <v>411.43557331</v>
      </c>
      <c r="V50" s="20" t="n">
        <v>13.53667334</v>
      </c>
    </row>
    <row r="51" spans="1:22">
      <c r="A51" s="15" t="s">
        <v>448</v>
      </c>
      <c r="B51" s="17" t="n">
        <v>6866</v>
      </c>
      <c r="C51" s="18">
        <f>(0.0/B51*100)</f>
        <v/>
      </c>
      <c r="D51" s="19" t="n">
        <v>6866</v>
      </c>
      <c r="E51" s="18" t="n">
        <v>423.45695571</v>
      </c>
      <c r="F51" s="20" t="n">
        <v>6.42729505</v>
      </c>
      <c r="G51" s="18" t="n">
        <v>424.61643228</v>
      </c>
      <c r="H51" s="20" t="n">
        <v>3.4253575</v>
      </c>
      <c r="I51" s="18" t="n">
        <v>435.07785431</v>
      </c>
      <c r="J51" s="20" t="n">
        <v>8.129720819999999</v>
      </c>
      <c r="K51" s="18" t="n">
        <v>442.30707007</v>
      </c>
      <c r="L51" s="20" t="n">
        <v>11.53797127</v>
      </c>
      <c r="M51" s="18" t="s">
        <v>404</v>
      </c>
      <c r="N51" s="20" t="s">
        <v>404</v>
      </c>
      <c r="O51" s="18" t="s">
        <v>404</v>
      </c>
      <c r="P51" s="20" t="s">
        <v>404</v>
      </c>
      <c r="Q51" s="18" t="s">
        <v>404</v>
      </c>
      <c r="R51" s="20" t="s">
        <v>404</v>
      </c>
      <c r="S51" s="18" t="s">
        <v>404</v>
      </c>
      <c r="T51" s="20" t="s">
        <v>404</v>
      </c>
      <c r="U51" s="18" t="n">
        <v>506.24258711</v>
      </c>
      <c r="V51" s="20" t="n">
        <v>48.88500269</v>
      </c>
    </row>
    <row r="52" spans="1:22">
      <c r="A52" s="15" t="s">
        <v>449</v>
      </c>
      <c r="B52" s="17" t="n">
        <v>5809</v>
      </c>
      <c r="C52" s="18">
        <f>(0.0/B52*100)</f>
        <v/>
      </c>
      <c r="D52" s="19" t="n">
        <v>5809</v>
      </c>
      <c r="E52" s="18" t="n">
        <v>507.59877773</v>
      </c>
      <c r="F52" s="20" t="n">
        <v>12.47763854</v>
      </c>
      <c r="G52" s="18" t="n">
        <v>489.82240051</v>
      </c>
      <c r="H52" s="20" t="n">
        <v>4.54182978</v>
      </c>
      <c r="I52" s="18" t="n">
        <v>471.74275138</v>
      </c>
      <c r="J52" s="20" t="n">
        <v>9.950315720000001</v>
      </c>
      <c r="K52" s="18" t="n">
        <v>474.78023189</v>
      </c>
      <c r="L52" s="20" t="n">
        <v>12.10959118</v>
      </c>
      <c r="M52" s="18" t="s">
        <v>404</v>
      </c>
      <c r="N52" s="20" t="s">
        <v>404</v>
      </c>
      <c r="O52" s="18" t="s">
        <v>404</v>
      </c>
      <c r="P52" s="20" t="s">
        <v>404</v>
      </c>
      <c r="Q52" s="18" t="s">
        <v>404</v>
      </c>
      <c r="R52" s="20" t="s">
        <v>404</v>
      </c>
      <c r="S52" s="18" t="s">
        <v>404</v>
      </c>
      <c r="T52" s="20" t="s">
        <v>404</v>
      </c>
      <c r="U52" s="18" t="n">
        <v>480.27976729</v>
      </c>
      <c r="V52" s="20" t="n">
        <v>28.4015023</v>
      </c>
    </row>
    <row r="53" spans="1:22">
      <c r="A53" s="15" t="s">
        <v>450</v>
      </c>
      <c r="B53" s="17" t="n">
        <v>5571</v>
      </c>
      <c r="C53" s="18">
        <f>(0.0/B53*100)</f>
        <v/>
      </c>
      <c r="D53" s="19" t="n">
        <v>5571</v>
      </c>
      <c r="E53" s="18" t="n">
        <v>451.63896891</v>
      </c>
      <c r="F53" s="20" t="n">
        <v>2.62197433</v>
      </c>
      <c r="G53" s="18" t="n">
        <v>443.31580162</v>
      </c>
      <c r="H53" s="20" t="n">
        <v>2.01343133</v>
      </c>
      <c r="I53" s="18" t="n">
        <v>385.99141516</v>
      </c>
      <c r="J53" s="20" t="n">
        <v>5.74428469</v>
      </c>
      <c r="K53" s="18" t="n">
        <v>345.57844286</v>
      </c>
      <c r="L53" s="20" t="n">
        <v>23.37110236</v>
      </c>
      <c r="M53" s="18" t="s">
        <v>404</v>
      </c>
      <c r="N53" s="20" t="s">
        <v>404</v>
      </c>
      <c r="O53" s="18" t="s">
        <v>404</v>
      </c>
      <c r="P53" s="20" t="s">
        <v>404</v>
      </c>
      <c r="Q53" s="18" t="s">
        <v>404</v>
      </c>
      <c r="R53" s="20" t="s">
        <v>404</v>
      </c>
      <c r="S53" s="18" t="s">
        <v>404</v>
      </c>
      <c r="T53" s="20" t="s">
        <v>404</v>
      </c>
      <c r="U53" s="18" t="n">
        <v>454.30419397</v>
      </c>
      <c r="V53" s="20" t="n">
        <v>8.19708945</v>
      </c>
    </row>
    <row r="54" spans="1:22">
      <c r="A54" s="15" t="s">
        <v>451</v>
      </c>
      <c r="B54" s="17" t="n">
        <v>4740</v>
      </c>
      <c r="C54" s="18">
        <f>(199.0/B54*100)</f>
        <v/>
      </c>
      <c r="D54" s="19" t="n">
        <v>4541</v>
      </c>
      <c r="E54" s="18" t="n">
        <v>364.22779457</v>
      </c>
      <c r="F54" s="20" t="n">
        <v>6.40020655</v>
      </c>
      <c r="G54" s="18" t="n">
        <v>352.68266156</v>
      </c>
      <c r="H54" s="20" t="n">
        <v>6.04001587</v>
      </c>
      <c r="I54" s="18" t="n">
        <v>365.50500482</v>
      </c>
      <c r="J54" s="20" t="n">
        <v>14.46260701</v>
      </c>
      <c r="K54" s="18" t="n">
        <v>282.11939812</v>
      </c>
      <c r="L54" s="20" t="n">
        <v>12.30081003</v>
      </c>
      <c r="M54" s="18" t="s">
        <v>404</v>
      </c>
      <c r="N54" s="20" t="s">
        <v>404</v>
      </c>
      <c r="O54" s="18" t="s">
        <v>404</v>
      </c>
      <c r="P54" s="20" t="s">
        <v>404</v>
      </c>
      <c r="Q54" s="18" t="s">
        <v>404</v>
      </c>
      <c r="R54" s="20" t="s">
        <v>404</v>
      </c>
      <c r="S54" s="18" t="s">
        <v>404</v>
      </c>
      <c r="T54" s="20" t="s">
        <v>404</v>
      </c>
      <c r="U54" s="18" t="n">
        <v>342.66893989</v>
      </c>
      <c r="V54" s="20" t="n">
        <v>9.107902080000001</v>
      </c>
    </row>
    <row r="55" spans="1:22">
      <c r="A55" s="15" t="s">
        <v>452</v>
      </c>
      <c r="B55" s="17" t="n">
        <v>5316</v>
      </c>
      <c r="C55" s="18">
        <f>(43.0/B55*100)</f>
        <v/>
      </c>
      <c r="D55" s="19" t="n">
        <v>5273</v>
      </c>
      <c r="E55" s="18" t="n">
        <v>404.89289985</v>
      </c>
      <c r="F55" s="20" t="n">
        <v>4.93960251</v>
      </c>
      <c r="G55" s="18" t="n">
        <v>405.19348512</v>
      </c>
      <c r="H55" s="20" t="n">
        <v>6.24310137</v>
      </c>
      <c r="I55" s="18" t="n">
        <v>386.85417152</v>
      </c>
      <c r="J55" s="20" t="n">
        <v>16.30345841</v>
      </c>
      <c r="K55" s="18" t="n">
        <v>382.32699929</v>
      </c>
      <c r="L55" s="20" t="n">
        <v>13.88411535</v>
      </c>
      <c r="M55" s="18" t="s">
        <v>404</v>
      </c>
      <c r="N55" s="20" t="s">
        <v>404</v>
      </c>
      <c r="O55" s="18" t="s">
        <v>404</v>
      </c>
      <c r="P55" s="20" t="s">
        <v>404</v>
      </c>
      <c r="Q55" s="18" t="s">
        <v>404</v>
      </c>
      <c r="R55" s="20" t="s">
        <v>404</v>
      </c>
      <c r="S55" s="18" t="n">
        <v>387.53097338</v>
      </c>
      <c r="T55" s="20" t="n">
        <v>17.14559303</v>
      </c>
      <c r="U55" s="18" t="n">
        <v>376.0538202</v>
      </c>
      <c r="V55" s="20" t="n">
        <v>24.00309859</v>
      </c>
    </row>
    <row r="56" spans="1:22">
      <c r="A56" s="15" t="s">
        <v>453</v>
      </c>
      <c r="B56" s="17" t="n">
        <v>5359</v>
      </c>
      <c r="C56" s="18">
        <f>(0.0/B56*100)</f>
        <v/>
      </c>
      <c r="D56" s="19" t="n">
        <v>5359</v>
      </c>
      <c r="E56" s="18" t="n">
        <v>545.95766107</v>
      </c>
      <c r="F56" s="20" t="n">
        <v>10.75079506</v>
      </c>
      <c r="G56" s="18" t="n">
        <v>526.48356776</v>
      </c>
      <c r="H56" s="20" t="n">
        <v>4.38598548</v>
      </c>
      <c r="I56" s="18" t="n">
        <v>511.13098467</v>
      </c>
      <c r="J56" s="20" t="n">
        <v>10.4058606</v>
      </c>
      <c r="K56" s="18" t="n">
        <v>445.98938333</v>
      </c>
      <c r="L56" s="20" t="n">
        <v>6.83358654</v>
      </c>
      <c r="M56" s="18" t="s">
        <v>404</v>
      </c>
      <c r="N56" s="20" t="s">
        <v>404</v>
      </c>
      <c r="O56" s="18" t="s">
        <v>404</v>
      </c>
      <c r="P56" s="20" t="s">
        <v>404</v>
      </c>
      <c r="Q56" s="18" t="s">
        <v>404</v>
      </c>
      <c r="R56" s="20" t="s">
        <v>404</v>
      </c>
      <c r="S56" s="18" t="s">
        <v>404</v>
      </c>
      <c r="T56" s="20" t="s">
        <v>404</v>
      </c>
      <c r="U56" s="18" t="n">
        <v>526.80768685</v>
      </c>
      <c r="V56" s="20" t="n">
        <v>20.7473422</v>
      </c>
    </row>
    <row r="57" spans="1:22">
      <c r="A57" s="15" t="s">
        <v>454</v>
      </c>
      <c r="B57" s="17" t="n">
        <v>6513</v>
      </c>
      <c r="C57" s="18">
        <f>(0.0/B57*100)</f>
        <v/>
      </c>
      <c r="D57" s="19" t="n">
        <v>6513</v>
      </c>
      <c r="E57" s="18" t="n">
        <v>399.97576922</v>
      </c>
      <c r="F57" s="20" t="n">
        <v>4.39575801</v>
      </c>
      <c r="G57" s="18" t="n">
        <v>394.03638774</v>
      </c>
      <c r="H57" s="20" t="n">
        <v>5.90569535</v>
      </c>
      <c r="I57" s="18" t="n">
        <v>394.29069087</v>
      </c>
      <c r="J57" s="20" t="n">
        <v>18.15334206</v>
      </c>
      <c r="K57" s="18" t="n">
        <v>385.05336478</v>
      </c>
      <c r="L57" s="20" t="n">
        <v>14.12311357</v>
      </c>
      <c r="M57" s="18" t="s">
        <v>404</v>
      </c>
      <c r="N57" s="20" t="s">
        <v>404</v>
      </c>
      <c r="O57" s="18" t="s">
        <v>404</v>
      </c>
      <c r="P57" s="20" t="s">
        <v>404</v>
      </c>
      <c r="Q57" s="18" t="s">
        <v>404</v>
      </c>
      <c r="R57" s="20" t="s">
        <v>404</v>
      </c>
      <c r="S57" s="18" t="s">
        <v>404</v>
      </c>
      <c r="T57" s="20" t="s">
        <v>404</v>
      </c>
      <c r="U57" s="18" t="n">
        <v>418.78765026</v>
      </c>
      <c r="V57" s="20" t="n">
        <v>12.59511667</v>
      </c>
    </row>
    <row r="58" spans="1:22">
      <c r="A58" s="15" t="s">
        <v>455</v>
      </c>
      <c r="B58" s="17" t="n">
        <v>7267</v>
      </c>
      <c r="C58" s="18">
        <f>(0.0/B58*100)</f>
        <v/>
      </c>
      <c r="D58" s="19" t="n">
        <v>7267</v>
      </c>
      <c r="E58" s="18" t="n">
        <v>419.14151108</v>
      </c>
      <c r="F58" s="20" t="n">
        <v>6.42266811</v>
      </c>
      <c r="G58" s="18" t="n">
        <v>403.16337554</v>
      </c>
      <c r="H58" s="20" t="n">
        <v>5.87917637</v>
      </c>
      <c r="I58" s="18" t="n">
        <v>397.35917206</v>
      </c>
      <c r="J58" s="20" t="n">
        <v>9.677926510000001</v>
      </c>
      <c r="K58" s="18" t="n">
        <v>412.85841552</v>
      </c>
      <c r="L58" s="20" t="n">
        <v>11.68902517</v>
      </c>
      <c r="M58" s="18" t="s">
        <v>404</v>
      </c>
      <c r="N58" s="20" t="s">
        <v>404</v>
      </c>
      <c r="O58" s="18" t="s">
        <v>404</v>
      </c>
      <c r="P58" s="20" t="s">
        <v>404</v>
      </c>
      <c r="Q58" s="18" t="s">
        <v>404</v>
      </c>
      <c r="R58" s="20" t="s">
        <v>404</v>
      </c>
      <c r="S58" s="18" t="s">
        <v>404</v>
      </c>
      <c r="T58" s="20" t="s">
        <v>404</v>
      </c>
      <c r="U58" s="18" t="s">
        <v>404</v>
      </c>
      <c r="V58" s="20" t="s">
        <v>404</v>
      </c>
    </row>
    <row r="59" spans="1:22">
      <c r="A59" s="15" t="s">
        <v>456</v>
      </c>
      <c r="B59" s="17" t="n">
        <v>4826</v>
      </c>
      <c r="C59" s="18">
        <f>(0.0/B59*100)</f>
        <v/>
      </c>
      <c r="D59" s="19" t="n">
        <v>4826</v>
      </c>
      <c r="E59" s="18" t="n">
        <v>351.82811051</v>
      </c>
      <c r="F59" s="20" t="n">
        <v>2.77426948</v>
      </c>
      <c r="G59" s="18" t="n">
        <v>351.00228294</v>
      </c>
      <c r="H59" s="20" t="n">
        <v>2.38033586</v>
      </c>
      <c r="I59" s="18" t="n">
        <v>330.1630079</v>
      </c>
      <c r="J59" s="20" t="n">
        <v>4.65000958</v>
      </c>
      <c r="K59" s="18" t="n">
        <v>320.79394133</v>
      </c>
      <c r="L59" s="20" t="n">
        <v>6.04054401</v>
      </c>
      <c r="M59" s="18" t="s">
        <v>404</v>
      </c>
      <c r="N59" s="20" t="s">
        <v>404</v>
      </c>
      <c r="O59" s="18" t="s">
        <v>404</v>
      </c>
      <c r="P59" s="20" t="s">
        <v>404</v>
      </c>
      <c r="Q59" s="18" t="s">
        <v>404</v>
      </c>
      <c r="R59" s="20" t="s">
        <v>404</v>
      </c>
      <c r="S59" s="18" t="s">
        <v>404</v>
      </c>
      <c r="T59" s="20" t="s">
        <v>404</v>
      </c>
      <c r="U59" s="18" t="n">
        <v>283.92085896</v>
      </c>
      <c r="V59" s="20" t="n">
        <v>14.00814434</v>
      </c>
    </row>
    <row r="60" spans="1:22">
      <c r="A60" s="15" t="s">
        <v>457</v>
      </c>
      <c r="B60" s="17" t="n">
        <v>4546</v>
      </c>
      <c r="C60" s="18">
        <f>(0.0/B60*100)</f>
        <v/>
      </c>
      <c r="D60" s="19" t="n">
        <v>4546</v>
      </c>
      <c r="E60" s="18" t="n">
        <v>354.00130814</v>
      </c>
      <c r="F60" s="20" t="n">
        <v>8.58149815</v>
      </c>
      <c r="G60" s="18" t="n">
        <v>351.87430815</v>
      </c>
      <c r="H60" s="20" t="n">
        <v>8.8362386</v>
      </c>
      <c r="I60" s="18" t="n">
        <v>297.28606583</v>
      </c>
      <c r="J60" s="20" t="n">
        <v>15.46785132</v>
      </c>
      <c r="K60" s="18" t="n">
        <v>313.40704518</v>
      </c>
      <c r="L60" s="20" t="n">
        <v>19.98392224</v>
      </c>
      <c r="M60" s="18" t="s">
        <v>404</v>
      </c>
      <c r="N60" s="20" t="s">
        <v>404</v>
      </c>
      <c r="O60" s="18" t="s">
        <v>404</v>
      </c>
      <c r="P60" s="20" t="s">
        <v>404</v>
      </c>
      <c r="Q60" s="18" t="s">
        <v>404</v>
      </c>
      <c r="R60" s="20" t="s">
        <v>404</v>
      </c>
      <c r="S60" s="18" t="s">
        <v>404</v>
      </c>
      <c r="T60" s="20" t="s">
        <v>404</v>
      </c>
      <c r="U60" s="18" t="n">
        <v>343.0293352</v>
      </c>
      <c r="V60" s="20" t="n">
        <v>41.71903655</v>
      </c>
    </row>
    <row r="61" spans="1:22">
      <c r="A61" s="15" t="s">
        <v>458</v>
      </c>
      <c r="B61" s="17" t="n">
        <v>6525</v>
      </c>
      <c r="C61" s="18">
        <f>(0.0/B61*100)</f>
        <v/>
      </c>
      <c r="D61" s="19" t="n">
        <v>6525</v>
      </c>
      <c r="E61" s="18" t="n">
        <v>478.33534423</v>
      </c>
      <c r="F61" s="20" t="n">
        <v>5.63876725</v>
      </c>
      <c r="G61" s="18" t="n">
        <v>468.32294605</v>
      </c>
      <c r="H61" s="20" t="n">
        <v>4.30122125</v>
      </c>
      <c r="I61" s="18" t="n">
        <v>463.81362023</v>
      </c>
      <c r="J61" s="20" t="n">
        <v>15.58087288</v>
      </c>
      <c r="K61" s="18" t="n">
        <v>399.98647988</v>
      </c>
      <c r="L61" s="20" t="n">
        <v>14.45613438</v>
      </c>
      <c r="M61" s="18" t="s">
        <v>404</v>
      </c>
      <c r="N61" s="20" t="s">
        <v>404</v>
      </c>
      <c r="O61" s="18" t="s">
        <v>404</v>
      </c>
      <c r="P61" s="20" t="s">
        <v>404</v>
      </c>
      <c r="Q61" s="18" t="s">
        <v>404</v>
      </c>
      <c r="R61" s="20" t="s">
        <v>404</v>
      </c>
      <c r="S61" s="18" t="s">
        <v>404</v>
      </c>
      <c r="T61" s="20" t="s">
        <v>404</v>
      </c>
      <c r="U61" s="18" t="n">
        <v>424.74468442</v>
      </c>
      <c r="V61" s="20" t="n">
        <v>7.27874608</v>
      </c>
    </row>
    <row r="62" spans="1:22">
      <c r="A62" s="15" t="s">
        <v>459</v>
      </c>
      <c r="B62" s="17" t="n">
        <v>4476</v>
      </c>
      <c r="C62" s="18">
        <f>(0.0/B62*100)</f>
        <v/>
      </c>
      <c r="D62" s="19" t="n">
        <v>4476</v>
      </c>
      <c r="E62" s="18" t="n">
        <v>516.55673004</v>
      </c>
      <c r="F62" s="20" t="n">
        <v>2.33586351</v>
      </c>
      <c r="G62" s="18" t="n">
        <v>509.74243585</v>
      </c>
      <c r="H62" s="20" t="n">
        <v>1.92135711</v>
      </c>
      <c r="I62" s="18" t="n">
        <v>512.25759853</v>
      </c>
      <c r="J62" s="20" t="n">
        <v>3.16285946</v>
      </c>
      <c r="K62" s="18" t="n">
        <v>467.07810729</v>
      </c>
      <c r="L62" s="20" t="n">
        <v>3.75456558</v>
      </c>
      <c r="M62" s="18" t="s">
        <v>404</v>
      </c>
      <c r="N62" s="20" t="s">
        <v>404</v>
      </c>
      <c r="O62" s="18" t="s">
        <v>404</v>
      </c>
      <c r="P62" s="20" t="s">
        <v>404</v>
      </c>
      <c r="Q62" s="18" t="s">
        <v>404</v>
      </c>
      <c r="R62" s="20" t="s">
        <v>404</v>
      </c>
      <c r="S62" s="18" t="s">
        <v>404</v>
      </c>
      <c r="T62" s="20" t="s">
        <v>404</v>
      </c>
      <c r="U62" s="18" t="n">
        <v>523.87725673</v>
      </c>
      <c r="V62" s="20" t="n">
        <v>6.5747825</v>
      </c>
    </row>
    <row r="63" spans="1:22">
      <c r="A63" s="15" t="s">
        <v>460</v>
      </c>
      <c r="B63" s="17" t="n">
        <v>5324</v>
      </c>
      <c r="C63" s="18">
        <f>(0.0/B63*100)</f>
        <v/>
      </c>
      <c r="D63" s="19" t="n">
        <v>5324</v>
      </c>
      <c r="E63" s="18" t="n">
        <v>349.07510563</v>
      </c>
      <c r="F63" s="20" t="n">
        <v>1.86201055</v>
      </c>
      <c r="G63" s="18" t="n">
        <v>351.86180778</v>
      </c>
      <c r="H63" s="20" t="n">
        <v>2.66773012</v>
      </c>
      <c r="I63" s="18" t="n">
        <v>341.73227508</v>
      </c>
      <c r="J63" s="20" t="n">
        <v>12.88383546</v>
      </c>
      <c r="K63" s="18" t="s">
        <v>404</v>
      </c>
      <c r="L63" s="20" t="s">
        <v>404</v>
      </c>
      <c r="M63" s="18" t="s">
        <v>404</v>
      </c>
      <c r="N63" s="20" t="s">
        <v>404</v>
      </c>
      <c r="O63" s="18" t="s">
        <v>404</v>
      </c>
      <c r="P63" s="20" t="s">
        <v>404</v>
      </c>
      <c r="Q63" s="18" t="s">
        <v>404</v>
      </c>
      <c r="R63" s="20" t="s">
        <v>404</v>
      </c>
      <c r="S63" s="18" t="s">
        <v>404</v>
      </c>
      <c r="T63" s="20" t="s">
        <v>404</v>
      </c>
      <c r="U63" s="18" t="n">
        <v>372.54200638</v>
      </c>
      <c r="V63" s="20" t="n">
        <v>5.73818686</v>
      </c>
    </row>
    <row r="64" spans="1:22">
      <c r="A64" s="15" t="s">
        <v>461</v>
      </c>
      <c r="B64" s="17" t="n">
        <v>3634</v>
      </c>
      <c r="C64" s="18">
        <f>(27.0/B64*100)</f>
        <v/>
      </c>
      <c r="D64" s="19" t="n">
        <v>3607</v>
      </c>
      <c r="E64" s="18" t="n">
        <v>453.36224064</v>
      </c>
      <c r="F64" s="20" t="n">
        <v>3.02463432</v>
      </c>
      <c r="G64" s="18" t="n">
        <v>440.10295305</v>
      </c>
      <c r="H64" s="20" t="n">
        <v>2.33777383</v>
      </c>
      <c r="I64" s="18" t="n">
        <v>455.87821408</v>
      </c>
      <c r="J64" s="20" t="n">
        <v>4.33428124</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423.09814134</v>
      </c>
      <c r="F65" s="20" t="n">
        <v>6.24441974</v>
      </c>
      <c r="G65" s="18" t="n">
        <v>412.34016727</v>
      </c>
      <c r="H65" s="20" t="n">
        <v>5.3737603</v>
      </c>
      <c r="I65" s="18" t="n">
        <v>404.51505416</v>
      </c>
      <c r="J65" s="20" t="n">
        <v>10.55103633</v>
      </c>
      <c r="K65" s="18" t="n">
        <v>421.01391747</v>
      </c>
      <c r="L65" s="20" t="n">
        <v>9.51970979</v>
      </c>
      <c r="M65" s="18" t="s">
        <v>404</v>
      </c>
      <c r="N65" s="20" t="s">
        <v>404</v>
      </c>
      <c r="O65" s="18" t="s">
        <v>404</v>
      </c>
      <c r="P65" s="20" t="s">
        <v>404</v>
      </c>
      <c r="Q65" s="18" t="s">
        <v>404</v>
      </c>
      <c r="R65" s="20" t="s">
        <v>404</v>
      </c>
      <c r="S65" s="18" t="s">
        <v>404</v>
      </c>
      <c r="T65" s="20" t="s">
        <v>404</v>
      </c>
      <c r="U65" s="18" t="n">
        <v>448.20545958</v>
      </c>
      <c r="V65" s="20" t="n">
        <v>15.67227527</v>
      </c>
    </row>
    <row r="66" spans="1:22">
      <c r="A66" s="15" t="s">
        <v>463</v>
      </c>
      <c r="B66" s="17" t="n">
        <v>5665</v>
      </c>
      <c r="C66" s="18">
        <f>(0.0/B66*100)</f>
        <v/>
      </c>
      <c r="D66" s="19" t="n">
        <v>5665</v>
      </c>
      <c r="E66" s="18" t="n">
        <v>426.11085008</v>
      </c>
      <c r="F66" s="20" t="n">
        <v>2.41023032</v>
      </c>
      <c r="G66" s="18" t="n">
        <v>426.50975183</v>
      </c>
      <c r="H66" s="20" t="n">
        <v>2.1764827</v>
      </c>
      <c r="I66" s="18" t="n">
        <v>430.69712865</v>
      </c>
      <c r="J66" s="20" t="n">
        <v>4.10837265</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409.8195394</v>
      </c>
      <c r="F67" s="20" t="n">
        <v>8.443073139999999</v>
      </c>
      <c r="G67" s="18" t="n">
        <v>398.6766283</v>
      </c>
      <c r="H67" s="20" t="n">
        <v>4.91778587</v>
      </c>
      <c r="I67" s="18" t="n">
        <v>386.67292804</v>
      </c>
      <c r="J67" s="20" t="n">
        <v>7.03118342</v>
      </c>
      <c r="K67" s="18" t="n">
        <v>381.45084063</v>
      </c>
      <c r="L67" s="20" t="n">
        <v>14.88534136</v>
      </c>
      <c r="M67" s="18" t="s">
        <v>404</v>
      </c>
      <c r="N67" s="20" t="s">
        <v>404</v>
      </c>
      <c r="O67" s="18" t="s">
        <v>404</v>
      </c>
      <c r="P67" s="20" t="s">
        <v>404</v>
      </c>
      <c r="Q67" s="18" t="s">
        <v>404</v>
      </c>
      <c r="R67" s="20" t="s">
        <v>404</v>
      </c>
      <c r="S67" s="18" t="s">
        <v>404</v>
      </c>
      <c r="T67" s="20" t="s">
        <v>404</v>
      </c>
      <c r="U67" s="18" t="n">
        <v>385.29443873</v>
      </c>
      <c r="V67" s="20" t="n">
        <v>38.92862026</v>
      </c>
    </row>
    <row r="68" spans="1:22">
      <c r="A68" s="15" t="s">
        <v>465</v>
      </c>
      <c r="B68" s="17" t="n">
        <v>12083</v>
      </c>
      <c r="C68" s="18">
        <f>(0.0/B68*100)</f>
        <v/>
      </c>
      <c r="D68" s="19" t="n">
        <v>12083</v>
      </c>
      <c r="E68" s="18" t="n">
        <v>394.03530004</v>
      </c>
      <c r="F68" s="20" t="n">
        <v>1.44197505</v>
      </c>
      <c r="G68" s="18" t="n">
        <v>415.4862071</v>
      </c>
      <c r="H68" s="20" t="n">
        <v>1.53243039</v>
      </c>
      <c r="I68" s="18" t="n">
        <v>355.87816875</v>
      </c>
      <c r="J68" s="20" t="n">
        <v>4.98880323</v>
      </c>
      <c r="K68" s="18" t="n">
        <v>395.39060411</v>
      </c>
      <c r="L68" s="20" t="n">
        <v>7.08289348</v>
      </c>
      <c r="M68" s="18" t="s">
        <v>404</v>
      </c>
      <c r="N68" s="20" t="s">
        <v>404</v>
      </c>
      <c r="O68" s="18" t="s">
        <v>404</v>
      </c>
      <c r="P68" s="20" t="s">
        <v>404</v>
      </c>
      <c r="Q68" s="18" t="s">
        <v>404</v>
      </c>
      <c r="R68" s="20" t="s">
        <v>404</v>
      </c>
      <c r="S68" s="18" t="s">
        <v>404</v>
      </c>
      <c r="T68" s="20" t="s">
        <v>404</v>
      </c>
      <c r="U68" s="18" t="n">
        <v>441.65242321</v>
      </c>
      <c r="V68" s="20" t="n">
        <v>8.45632603</v>
      </c>
    </row>
    <row r="69" spans="1:22">
      <c r="A69" s="15" t="s">
        <v>466</v>
      </c>
      <c r="B69" s="17" t="n">
        <v>4876</v>
      </c>
      <c r="C69" s="18">
        <f>(0.0/B69*100)</f>
        <v/>
      </c>
      <c r="D69" s="19" t="n">
        <v>4876</v>
      </c>
      <c r="E69" s="18" t="n">
        <v>439.60691109</v>
      </c>
      <c r="F69" s="20" t="n">
        <v>4.96574817</v>
      </c>
      <c r="G69" s="18" t="n">
        <v>414.64538178</v>
      </c>
      <c r="H69" s="20" t="n">
        <v>7.7075677</v>
      </c>
      <c r="I69" s="18" t="n">
        <v>431.08484624</v>
      </c>
      <c r="J69" s="20" t="n">
        <v>56.34683377</v>
      </c>
      <c r="K69" s="18" t="n">
        <v>482.65821252</v>
      </c>
      <c r="L69" s="20" t="n">
        <v>39.8023268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493.59760553</v>
      </c>
      <c r="F70" s="20" t="n">
        <v>5.26590005</v>
      </c>
      <c r="G70" s="18" t="n">
        <v>497.80979666</v>
      </c>
      <c r="H70" s="20" t="n">
        <v>7.81857501</v>
      </c>
      <c r="I70" s="18" t="n">
        <v>496.83179975</v>
      </c>
      <c r="J70" s="20" t="n">
        <v>7.01446791</v>
      </c>
      <c r="K70" s="18" t="n">
        <v>492.40671746</v>
      </c>
      <c r="L70" s="20" t="n">
        <v>6.79896117</v>
      </c>
      <c r="M70" s="18" t="s">
        <v>404</v>
      </c>
      <c r="N70" s="20" t="s">
        <v>404</v>
      </c>
      <c r="O70" s="18" t="s">
        <v>404</v>
      </c>
      <c r="P70" s="20" t="s">
        <v>404</v>
      </c>
      <c r="Q70" s="18" t="s">
        <v>404</v>
      </c>
      <c r="R70" s="20" t="s">
        <v>404</v>
      </c>
      <c r="S70" s="18" t="s">
        <v>404</v>
      </c>
      <c r="T70" s="20" t="s">
        <v>404</v>
      </c>
      <c r="U70" s="18" t="n">
        <v>479.30392521</v>
      </c>
      <c r="V70" s="20" t="n">
        <v>21.14943025</v>
      </c>
    </row>
    <row r="71" spans="1:22">
      <c r="A71" s="15" t="s">
        <v>468</v>
      </c>
      <c r="B71" s="17" t="n">
        <v>6115</v>
      </c>
      <c r="C71" s="18">
        <f>(0.0/B71*100)</f>
        <v/>
      </c>
      <c r="D71" s="19" t="n">
        <v>6115</v>
      </c>
      <c r="E71" s="18" t="n">
        <v>542.95021295</v>
      </c>
      <c r="F71" s="20" t="n">
        <v>3.03958414</v>
      </c>
      <c r="G71" s="18" t="n">
        <v>539.17037796</v>
      </c>
      <c r="H71" s="20" t="n">
        <v>2.0560677</v>
      </c>
      <c r="I71" s="18" t="n">
        <v>495.21701305</v>
      </c>
      <c r="J71" s="20" t="n">
        <v>3.66756873</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507.9614632</v>
      </c>
      <c r="F72" s="20" t="n">
        <v>6.32773707</v>
      </c>
      <c r="G72" s="18" t="n">
        <v>498.21747366</v>
      </c>
      <c r="H72" s="20" t="n">
        <v>5.27729351</v>
      </c>
      <c r="I72" s="18" t="n">
        <v>476.70177955</v>
      </c>
      <c r="J72" s="20" t="n">
        <v>7.70916503</v>
      </c>
      <c r="K72" s="18" t="n">
        <v>508.6107065</v>
      </c>
      <c r="L72" s="20" t="n">
        <v>14.49188572</v>
      </c>
      <c r="M72" s="18" t="s">
        <v>404</v>
      </c>
      <c r="N72" s="20" t="s">
        <v>404</v>
      </c>
      <c r="O72" s="18" t="s">
        <v>404</v>
      </c>
      <c r="P72" s="20" t="s">
        <v>404</v>
      </c>
      <c r="Q72" s="18" t="s">
        <v>404</v>
      </c>
      <c r="R72" s="20" t="s">
        <v>404</v>
      </c>
      <c r="S72" s="18" t="s">
        <v>404</v>
      </c>
      <c r="T72" s="20" t="s">
        <v>404</v>
      </c>
      <c r="U72" s="18" t="n">
        <v>440.82012512</v>
      </c>
      <c r="V72" s="20" t="n">
        <v>13.68512673</v>
      </c>
    </row>
    <row r="73" spans="1:22">
      <c r="A73" s="15" t="s">
        <v>470</v>
      </c>
      <c r="B73" s="17" t="n">
        <v>8249</v>
      </c>
      <c r="C73" s="18">
        <f>(0.0/B73*100)</f>
        <v/>
      </c>
      <c r="D73" s="19" t="n">
        <v>8249</v>
      </c>
      <c r="E73" s="18" t="n">
        <v>409.80455661</v>
      </c>
      <c r="F73" s="20" t="n">
        <v>4.28684698</v>
      </c>
      <c r="G73" s="18" t="n">
        <v>412.04949071</v>
      </c>
      <c r="H73" s="20" t="n">
        <v>6.00519005</v>
      </c>
      <c r="I73" s="18" t="n">
        <v>392.90015435</v>
      </c>
      <c r="J73" s="20" t="n">
        <v>10.15728591</v>
      </c>
      <c r="K73" s="18" t="n">
        <v>352.78864471</v>
      </c>
      <c r="L73" s="20" t="n">
        <v>12.53606367</v>
      </c>
      <c r="M73" s="18" t="s">
        <v>404</v>
      </c>
      <c r="N73" s="20" t="s">
        <v>404</v>
      </c>
      <c r="O73" s="18" t="s">
        <v>404</v>
      </c>
      <c r="P73" s="20" t="s">
        <v>404</v>
      </c>
      <c r="Q73" s="18" t="s">
        <v>404</v>
      </c>
      <c r="R73" s="20" t="s">
        <v>404</v>
      </c>
      <c r="S73" s="18" t="s">
        <v>404</v>
      </c>
      <c r="T73" s="20" t="s">
        <v>404</v>
      </c>
      <c r="U73" s="18" t="n">
        <v>420.25604627</v>
      </c>
      <c r="V73" s="20" t="n">
        <v>17.39587658</v>
      </c>
    </row>
    <row r="74" spans="1:22">
      <c r="A74" s="15" t="s">
        <v>471</v>
      </c>
      <c r="B74" s="17" t="n">
        <v>4692</v>
      </c>
      <c r="C74" s="18">
        <f>(484.0/B74*100)</f>
        <v/>
      </c>
      <c r="D74" s="19" t="n">
        <v>4208</v>
      </c>
      <c r="E74" s="18" t="n">
        <v>437.99850165</v>
      </c>
      <c r="F74" s="20" t="n">
        <v>5.2090681</v>
      </c>
      <c r="G74" s="18" t="n">
        <v>442.3808105</v>
      </c>
      <c r="H74" s="20" t="n">
        <v>2.20050138</v>
      </c>
      <c r="I74" s="18" t="n">
        <v>400.14974988</v>
      </c>
      <c r="J74" s="20" t="n">
        <v>2.72266254</v>
      </c>
      <c r="K74" s="18" t="n">
        <v>388.22920942</v>
      </c>
      <c r="L74" s="20" t="n">
        <v>7.49618301</v>
      </c>
      <c r="M74" s="18" t="s">
        <v>404</v>
      </c>
      <c r="N74" s="20" t="s">
        <v>404</v>
      </c>
      <c r="O74" s="18" t="s">
        <v>404</v>
      </c>
      <c r="P74" s="20" t="s">
        <v>404</v>
      </c>
      <c r="Q74" s="18" t="s">
        <v>404</v>
      </c>
      <c r="R74" s="20" t="s">
        <v>404</v>
      </c>
      <c r="S74" s="18" t="s">
        <v>404</v>
      </c>
      <c r="T74" s="20" t="s">
        <v>404</v>
      </c>
      <c r="U74" s="18" t="n">
        <v>489.30358279</v>
      </c>
      <c r="V74" s="20" t="n">
        <v>10.89694883</v>
      </c>
    </row>
    <row r="75" spans="1:22">
      <c r="A75" s="15" t="s">
        <v>472</v>
      </c>
      <c r="B75" s="17" t="n">
        <v>5375</v>
      </c>
      <c r="C75" s="18">
        <f>(483.0/B75*100)</f>
        <v/>
      </c>
      <c r="D75" s="19" t="n">
        <v>4892</v>
      </c>
      <c r="E75" s="18" t="n">
        <v>357.69764001</v>
      </c>
      <c r="F75" s="20" t="n">
        <v>7.23555646</v>
      </c>
      <c r="G75" s="18" t="n">
        <v>373.09311061</v>
      </c>
      <c r="H75" s="20" t="n">
        <v>6.51212172</v>
      </c>
      <c r="I75" s="18" t="n">
        <v>342.73450922</v>
      </c>
      <c r="J75" s="20" t="n">
        <v>12.21507727</v>
      </c>
      <c r="K75" s="18" t="n">
        <v>355.84203992</v>
      </c>
      <c r="L75" s="20" t="n">
        <v>19.30167176</v>
      </c>
      <c r="M75" s="18" t="s">
        <v>404</v>
      </c>
      <c r="N75" s="20" t="s">
        <v>404</v>
      </c>
      <c r="O75" s="18" t="s">
        <v>404</v>
      </c>
      <c r="P75" s="20" t="s">
        <v>404</v>
      </c>
      <c r="Q75" s="18" t="s">
        <v>404</v>
      </c>
      <c r="R75" s="20" t="s">
        <v>404</v>
      </c>
      <c r="S75" s="18" t="s">
        <v>404</v>
      </c>
      <c r="T75" s="20" t="s">
        <v>404</v>
      </c>
      <c r="U75" s="18" t="n">
        <v>357.69400043</v>
      </c>
      <c r="V75" s="20" t="n">
        <v>15.22992778</v>
      </c>
    </row>
    <row r="76" spans="1:22">
      <c r="A76" s="15" t="s">
        <v>473</v>
      </c>
      <c r="B76" s="17" t="n">
        <v>14167</v>
      </c>
      <c r="C76" s="18">
        <f>(1400.0/B76*100)</f>
        <v/>
      </c>
      <c r="D76" s="19" t="n">
        <v>12767</v>
      </c>
      <c r="E76" s="18" t="n">
        <v>437.26463419</v>
      </c>
      <c r="F76" s="20" t="n">
        <v>5.90908445</v>
      </c>
      <c r="G76" s="18" t="n">
        <v>443.82810782</v>
      </c>
      <c r="H76" s="20" t="n">
        <v>4.62623124</v>
      </c>
      <c r="I76" s="18" t="n">
        <v>396.82207056</v>
      </c>
      <c r="J76" s="20" t="n">
        <v>10.03863057</v>
      </c>
      <c r="K76" s="18" t="n">
        <v>390.97215205</v>
      </c>
      <c r="L76" s="20" t="n">
        <v>10.96627637</v>
      </c>
      <c r="M76" s="18" t="s">
        <v>404</v>
      </c>
      <c r="N76" s="20" t="s">
        <v>404</v>
      </c>
      <c r="O76" s="18" t="s">
        <v>404</v>
      </c>
      <c r="P76" s="20" t="s">
        <v>404</v>
      </c>
      <c r="Q76" s="18" t="s">
        <v>404</v>
      </c>
      <c r="R76" s="20" t="s">
        <v>404</v>
      </c>
      <c r="S76" s="18" t="s">
        <v>404</v>
      </c>
      <c r="T76" s="20" t="s">
        <v>404</v>
      </c>
      <c r="U76" s="18" t="n">
        <v>440.54494393</v>
      </c>
      <c r="V76" s="20" t="n">
        <v>10.80171981</v>
      </c>
    </row>
    <row r="77" spans="1:22">
      <c r="A77" s="15" t="s">
        <v>474</v>
      </c>
      <c r="B77" s="17" t="n">
        <v>6062</v>
      </c>
      <c r="C77" s="18">
        <f>(0.0/B77*100)</f>
        <v/>
      </c>
      <c r="D77" s="19" t="n">
        <v>6062</v>
      </c>
      <c r="E77" s="18" t="n">
        <v>472.75830871</v>
      </c>
      <c r="F77" s="20" t="n">
        <v>8.587622850000001</v>
      </c>
      <c r="G77" s="18" t="n">
        <v>440.12398894</v>
      </c>
      <c r="H77" s="20" t="n">
        <v>4.79619867</v>
      </c>
      <c r="I77" s="18" t="n">
        <v>405.30910638</v>
      </c>
      <c r="J77" s="20" t="n">
        <v>6.58886656</v>
      </c>
      <c r="K77" s="18" t="n">
        <v>428.33714117</v>
      </c>
      <c r="L77" s="20" t="n">
        <v>19.49546652</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474.1492963</v>
      </c>
      <c r="F78" s="20" t="n">
        <v>12.10935331</v>
      </c>
      <c r="G78" s="18" t="n">
        <v>488.19206158</v>
      </c>
      <c r="H78" s="20" t="n">
        <v>4.23529476</v>
      </c>
      <c r="I78" s="18" t="n">
        <v>504.47783374</v>
      </c>
      <c r="J78" s="20" t="n">
        <v>8.443593529999999</v>
      </c>
      <c r="K78" s="18" t="s">
        <v>404</v>
      </c>
      <c r="L78" s="20" t="s">
        <v>404</v>
      </c>
      <c r="M78" s="18" t="s">
        <v>404</v>
      </c>
      <c r="N78" s="20" t="s">
        <v>404</v>
      </c>
      <c r="O78" s="18" t="s">
        <v>404</v>
      </c>
      <c r="P78" s="20" t="s">
        <v>404</v>
      </c>
      <c r="Q78" s="18" t="s">
        <v>404</v>
      </c>
      <c r="R78" s="20" t="s">
        <v>404</v>
      </c>
      <c r="S78" s="18" t="s">
        <v>404</v>
      </c>
      <c r="T78" s="20" t="s">
        <v>404</v>
      </c>
      <c r="U78" s="18" t="n">
        <v>446.52859687</v>
      </c>
      <c r="V78" s="20" t="n">
        <v>8.54895863</v>
      </c>
    </row>
    <row customHeight="1" ht="25" r="79" spans="1:22">
      <c r="A79" s="15" t="s">
        <v>476</v>
      </c>
      <c r="B79" s="17" t="n">
        <v>1657</v>
      </c>
      <c r="C79" s="18">
        <f>(21.0/B79*100)</f>
        <v/>
      </c>
      <c r="D79" s="19" t="n">
        <v>1636</v>
      </c>
      <c r="E79" s="18" t="n">
        <v>484.09115909</v>
      </c>
      <c r="F79" s="20" t="n">
        <v>11.26989633</v>
      </c>
      <c r="G79" s="18" t="n">
        <v>469.33411169</v>
      </c>
      <c r="H79" s="20" t="n">
        <v>12.13748133</v>
      </c>
      <c r="I79" s="18" t="n">
        <v>445.46604787</v>
      </c>
      <c r="J79" s="20" t="n">
        <v>22.13109776</v>
      </c>
      <c r="K79" s="18" t="n">
        <v>475.2197689</v>
      </c>
      <c r="L79" s="20" t="n">
        <v>16.45130613</v>
      </c>
      <c r="M79" s="18" t="s">
        <v>404</v>
      </c>
      <c r="N79" s="20" t="s">
        <v>404</v>
      </c>
      <c r="O79" s="18" t="s">
        <v>404</v>
      </c>
      <c r="P79" s="20" t="s">
        <v>404</v>
      </c>
      <c r="Q79" s="18" t="s">
        <v>404</v>
      </c>
      <c r="R79" s="20" t="s">
        <v>404</v>
      </c>
      <c r="S79" s="18" t="s">
        <v>404</v>
      </c>
      <c r="T79" s="20" t="s">
        <v>404</v>
      </c>
      <c r="U79" s="18" t="n">
        <v>409.25333894</v>
      </c>
      <c r="V79" s="20" t="n">
        <v>7.43247293</v>
      </c>
    </row>
    <row r="80" spans="1:22">
      <c r="A80" s="15" t="s">
        <v>477</v>
      </c>
      <c r="B80" s="17" t="n">
        <v>7841</v>
      </c>
      <c r="C80" s="18">
        <f>(0.0/B80*100)</f>
        <v/>
      </c>
      <c r="D80" s="19" t="n">
        <v>7841</v>
      </c>
      <c r="E80" s="18" t="n">
        <v>434.4050844</v>
      </c>
      <c r="F80" s="20" t="n">
        <v>8.521510490000001</v>
      </c>
      <c r="G80" s="18" t="n">
        <v>429.98976708</v>
      </c>
      <c r="H80" s="20" t="n">
        <v>8.392392190000001</v>
      </c>
      <c r="I80" s="18" t="n">
        <v>426.46883501</v>
      </c>
      <c r="J80" s="20" t="n">
        <v>7.24113748</v>
      </c>
      <c r="K80" s="18" t="n">
        <v>421.06105297</v>
      </c>
      <c r="L80" s="20" t="n">
        <v>6.77265883</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435.14984774</v>
      </c>
      <c r="F81" s="20" t="n">
        <v>6.63619837</v>
      </c>
      <c r="G81" s="18" t="n">
        <v>430.92548766</v>
      </c>
      <c r="H81" s="20" t="n">
        <v>4.5435241</v>
      </c>
      <c r="I81" s="18" t="n">
        <v>412.83752671</v>
      </c>
      <c r="J81" s="20" t="n">
        <v>13.18569549</v>
      </c>
      <c r="K81" s="18" t="n">
        <v>439.44433076</v>
      </c>
      <c r="L81" s="20" t="n">
        <v>12.06905543</v>
      </c>
      <c r="M81" s="18" t="s">
        <v>404</v>
      </c>
      <c r="N81" s="20" t="s">
        <v>404</v>
      </c>
      <c r="O81" s="18" t="s">
        <v>404</v>
      </c>
      <c r="P81" s="20" t="s">
        <v>404</v>
      </c>
      <c r="Q81" s="18" t="s">
        <v>404</v>
      </c>
      <c r="R81" s="20" t="s">
        <v>404</v>
      </c>
      <c r="S81" s="18" t="s">
        <v>404</v>
      </c>
      <c r="T81" s="20" t="s">
        <v>404</v>
      </c>
      <c r="U81" s="18" t="n">
        <v>505.675185</v>
      </c>
      <c r="V81" s="20" t="n">
        <v>7.77493105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504.84121313</v>
      </c>
      <c r="F7" s="20" t="n">
        <v>1.9056755</v>
      </c>
      <c r="G7" s="18" t="n">
        <v>458.98245424</v>
      </c>
      <c r="H7" s="20" t="n">
        <v>10.81001905</v>
      </c>
      <c r="I7" s="18" t="s">
        <v>404</v>
      </c>
      <c r="J7" s="20" t="s">
        <v>404</v>
      </c>
      <c r="K7" s="18" t="s">
        <v>404</v>
      </c>
      <c r="L7" s="20" t="s">
        <v>404</v>
      </c>
      <c r="M7" s="18" t="s">
        <v>404</v>
      </c>
      <c r="N7" s="20" t="s">
        <v>404</v>
      </c>
      <c r="O7" s="18" t="s">
        <v>404</v>
      </c>
      <c r="P7" s="20" t="s">
        <v>404</v>
      </c>
      <c r="Q7" s="18" t="n">
        <v>490.36244649</v>
      </c>
      <c r="R7" s="20" t="n">
        <v>9.152290410000001</v>
      </c>
    </row>
    <row r="8" spans="1:18">
      <c r="A8" s="15" t="s">
        <v>405</v>
      </c>
      <c r="B8" s="17" t="n">
        <v>7007</v>
      </c>
      <c r="C8" s="18">
        <f>(0.0/B8*100)</f>
        <v/>
      </c>
      <c r="D8" s="19" t="n">
        <v>7007</v>
      </c>
      <c r="E8" s="18" t="n">
        <v>494.52550976</v>
      </c>
      <c r="F8" s="20" t="n">
        <v>3.87783346</v>
      </c>
      <c r="G8" s="18" t="n">
        <v>439.53828008</v>
      </c>
      <c r="H8" s="20" t="n">
        <v>12.26893471</v>
      </c>
      <c r="I8" s="18" t="s">
        <v>404</v>
      </c>
      <c r="J8" s="20" t="s">
        <v>404</v>
      </c>
      <c r="K8" s="18" t="s">
        <v>404</v>
      </c>
      <c r="L8" s="20" t="s">
        <v>404</v>
      </c>
      <c r="M8" s="18" t="s">
        <v>404</v>
      </c>
      <c r="N8" s="20" t="s">
        <v>404</v>
      </c>
      <c r="O8" s="18" t="s">
        <v>404</v>
      </c>
      <c r="P8" s="20" t="s">
        <v>404</v>
      </c>
      <c r="Q8" s="18" t="n">
        <v>453.05529335</v>
      </c>
      <c r="R8" s="20" t="n">
        <v>13.65368882</v>
      </c>
    </row>
    <row r="9" spans="1:18">
      <c r="A9" s="15" t="s">
        <v>406</v>
      </c>
      <c r="B9" s="17" t="n">
        <v>9651</v>
      </c>
      <c r="C9" s="18">
        <f>(200.0/B9*100)</f>
        <v/>
      </c>
      <c r="D9" s="19" t="n">
        <v>9451</v>
      </c>
      <c r="E9" s="18" t="n">
        <v>507.00303108</v>
      </c>
      <c r="F9" s="20" t="n">
        <v>3.33381249</v>
      </c>
      <c r="G9" s="18" t="n">
        <v>462.71903469</v>
      </c>
      <c r="H9" s="20" t="n">
        <v>11.45413387</v>
      </c>
      <c r="I9" s="18" t="s">
        <v>404</v>
      </c>
      <c r="J9" s="20" t="s">
        <v>404</v>
      </c>
      <c r="K9" s="18" t="s">
        <v>404</v>
      </c>
      <c r="L9" s="20" t="s">
        <v>404</v>
      </c>
      <c r="M9" s="18" t="s">
        <v>404</v>
      </c>
      <c r="N9" s="20" t="s">
        <v>404</v>
      </c>
      <c r="O9" s="18" t="s">
        <v>404</v>
      </c>
      <c r="P9" s="20" t="s">
        <v>404</v>
      </c>
      <c r="Q9" s="18" t="n">
        <v>485.04070758</v>
      </c>
      <c r="R9" s="20" t="n">
        <v>13.35728946</v>
      </c>
    </row>
    <row r="10" spans="1:18">
      <c r="A10" s="15" t="s">
        <v>407</v>
      </c>
      <c r="B10" s="17" t="n">
        <v>20058</v>
      </c>
      <c r="C10" s="18">
        <f>(3134.0/B10*100)</f>
        <v/>
      </c>
      <c r="D10" s="19" t="n">
        <v>16924</v>
      </c>
      <c r="E10" s="18" t="n">
        <v>527.1486658600001</v>
      </c>
      <c r="F10" s="20" t="n">
        <v>2.46649373</v>
      </c>
      <c r="G10" s="18" t="n">
        <v>530.20407649</v>
      </c>
      <c r="H10" s="20" t="n">
        <v>8.164460630000001</v>
      </c>
      <c r="I10" s="18" t="s">
        <v>404</v>
      </c>
      <c r="J10" s="20" t="s">
        <v>404</v>
      </c>
      <c r="K10" s="18" t="s">
        <v>404</v>
      </c>
      <c r="L10" s="20" t="s">
        <v>404</v>
      </c>
      <c r="M10" s="18" t="s">
        <v>404</v>
      </c>
      <c r="N10" s="20" t="s">
        <v>404</v>
      </c>
      <c r="O10" s="18" t="s">
        <v>404</v>
      </c>
      <c r="P10" s="20" t="s">
        <v>404</v>
      </c>
      <c r="Q10" s="18" t="n">
        <v>562.70356702</v>
      </c>
      <c r="R10" s="20" t="n">
        <v>19.61549747</v>
      </c>
    </row>
    <row r="11" spans="1:18">
      <c r="A11" s="15" t="s">
        <v>408</v>
      </c>
      <c r="B11" s="17" t="n">
        <v>7053</v>
      </c>
      <c r="C11" s="18">
        <f>(212.0/B11*100)</f>
        <v/>
      </c>
      <c r="D11" s="19" t="n">
        <v>6841</v>
      </c>
      <c r="E11" s="18" t="n">
        <v>459.660389</v>
      </c>
      <c r="F11" s="20" t="n">
        <v>2.83467591</v>
      </c>
      <c r="G11" s="18" t="n">
        <v>471.63930012</v>
      </c>
      <c r="H11" s="20" t="n">
        <v>29.67511164</v>
      </c>
      <c r="I11" s="18" t="s">
        <v>404</v>
      </c>
      <c r="J11" s="20" t="s">
        <v>404</v>
      </c>
      <c r="K11" s="18" t="s">
        <v>404</v>
      </c>
      <c r="L11" s="20" t="s">
        <v>404</v>
      </c>
      <c r="M11" s="18" t="s">
        <v>404</v>
      </c>
      <c r="N11" s="20" t="s">
        <v>404</v>
      </c>
      <c r="O11" s="18" t="s">
        <v>404</v>
      </c>
      <c r="P11" s="20" t="s">
        <v>404</v>
      </c>
      <c r="Q11" s="18" t="n">
        <v>432.37231621</v>
      </c>
      <c r="R11" s="20" t="n">
        <v>11.55491331</v>
      </c>
    </row>
    <row r="12" spans="1:18">
      <c r="A12" s="15" t="s">
        <v>409</v>
      </c>
      <c r="B12" s="17" t="n">
        <v>6894</v>
      </c>
      <c r="C12" s="18">
        <f>(106.0/B12*100)</f>
        <v/>
      </c>
      <c r="D12" s="19" t="n">
        <v>6788</v>
      </c>
      <c r="E12" s="18" t="n">
        <v>487.6523064</v>
      </c>
      <c r="F12" s="20" t="n">
        <v>2.58251414</v>
      </c>
      <c r="G12" s="18" t="s">
        <v>404</v>
      </c>
      <c r="H12" s="20" t="s">
        <v>404</v>
      </c>
      <c r="I12" s="18" t="s">
        <v>404</v>
      </c>
      <c r="J12" s="20" t="s">
        <v>404</v>
      </c>
      <c r="K12" s="18" t="s">
        <v>404</v>
      </c>
      <c r="L12" s="20" t="s">
        <v>404</v>
      </c>
      <c r="M12" s="18" t="s">
        <v>404</v>
      </c>
      <c r="N12" s="20" t="s">
        <v>404</v>
      </c>
      <c r="O12" s="18" t="s">
        <v>404</v>
      </c>
      <c r="P12" s="20" t="s">
        <v>404</v>
      </c>
      <c r="Q12" s="18" t="n">
        <v>392.64376653</v>
      </c>
      <c r="R12" s="20" t="n">
        <v>24.82422762</v>
      </c>
    </row>
    <row r="13" spans="1:18">
      <c r="A13" s="15" t="s">
        <v>410</v>
      </c>
      <c r="B13" s="17" t="n">
        <v>7161</v>
      </c>
      <c r="C13" s="18">
        <f>(1175.0/B13*100)</f>
        <v/>
      </c>
      <c r="D13" s="19" t="n">
        <v>5986</v>
      </c>
      <c r="E13" s="18" t="n">
        <v>499.91694614</v>
      </c>
      <c r="F13" s="20" t="n">
        <v>3.07168771</v>
      </c>
      <c r="G13" s="18" t="n">
        <v>499.63727104</v>
      </c>
      <c r="H13" s="20" t="n">
        <v>14.61817494</v>
      </c>
      <c r="I13" s="18" t="s">
        <v>404</v>
      </c>
      <c r="J13" s="20" t="s">
        <v>404</v>
      </c>
      <c r="K13" s="18" t="s">
        <v>404</v>
      </c>
      <c r="L13" s="20" t="s">
        <v>404</v>
      </c>
      <c r="M13" s="18" t="s">
        <v>404</v>
      </c>
      <c r="N13" s="20" t="s">
        <v>404</v>
      </c>
      <c r="O13" s="18" t="s">
        <v>404</v>
      </c>
      <c r="P13" s="20" t="s">
        <v>404</v>
      </c>
      <c r="Q13" s="18" t="n">
        <v>497.98574941</v>
      </c>
      <c r="R13" s="20" t="n">
        <v>8.28899451</v>
      </c>
    </row>
    <row r="14" spans="1:18">
      <c r="A14" s="15" t="s">
        <v>411</v>
      </c>
      <c r="B14" s="17" t="n">
        <v>5587</v>
      </c>
      <c r="C14" s="18">
        <f>(0.0/B14*100)</f>
        <v/>
      </c>
      <c r="D14" s="19" t="n">
        <v>5587</v>
      </c>
      <c r="E14" s="18" t="n">
        <v>518.89967002</v>
      </c>
      <c r="F14" s="20" t="n">
        <v>2.23422836</v>
      </c>
      <c r="G14" s="18" t="n">
        <v>530.30570467</v>
      </c>
      <c r="H14" s="20" t="n">
        <v>5.44260084</v>
      </c>
      <c r="I14" s="18" t="s">
        <v>404</v>
      </c>
      <c r="J14" s="20" t="s">
        <v>404</v>
      </c>
      <c r="K14" s="18" t="s">
        <v>404</v>
      </c>
      <c r="L14" s="20" t="s">
        <v>404</v>
      </c>
      <c r="M14" s="18" t="s">
        <v>404</v>
      </c>
      <c r="N14" s="20" t="s">
        <v>404</v>
      </c>
      <c r="O14" s="18" t="s">
        <v>404</v>
      </c>
      <c r="P14" s="20" t="s">
        <v>404</v>
      </c>
      <c r="Q14" s="18" t="n">
        <v>537.7900648999999</v>
      </c>
      <c r="R14" s="20" t="n">
        <v>8.323970490000001</v>
      </c>
    </row>
    <row r="15" spans="1:18">
      <c r="A15" s="15" t="s">
        <v>412</v>
      </c>
      <c r="B15" s="17" t="n">
        <v>5882</v>
      </c>
      <c r="C15" s="18">
        <f>(0.0/B15*100)</f>
        <v/>
      </c>
      <c r="D15" s="19" t="n">
        <v>5882</v>
      </c>
      <c r="E15" s="18" t="n">
        <v>527.06170895</v>
      </c>
      <c r="F15" s="20" t="n">
        <v>2.57881444</v>
      </c>
      <c r="G15" s="18" t="n">
        <v>506.02146256</v>
      </c>
      <c r="H15" s="20" t="n">
        <v>12.53756785</v>
      </c>
      <c r="I15" s="18" t="s">
        <v>404</v>
      </c>
      <c r="J15" s="20" t="s">
        <v>404</v>
      </c>
      <c r="K15" s="18" t="s">
        <v>404</v>
      </c>
      <c r="L15" s="20" t="s">
        <v>404</v>
      </c>
      <c r="M15" s="18" t="s">
        <v>404</v>
      </c>
      <c r="N15" s="20" t="s">
        <v>404</v>
      </c>
      <c r="O15" s="18" t="s">
        <v>404</v>
      </c>
      <c r="P15" s="20" t="s">
        <v>404</v>
      </c>
      <c r="Q15" s="18" t="n">
        <v>525.38681071</v>
      </c>
      <c r="R15" s="20" t="n">
        <v>29.00123987</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507.84302551</v>
      </c>
      <c r="F17" s="20" t="n">
        <v>3.68364692</v>
      </c>
      <c r="G17" s="18" t="n">
        <v>477.28811341</v>
      </c>
      <c r="H17" s="20" t="n">
        <v>49.87027392</v>
      </c>
      <c r="I17" s="18" t="s">
        <v>404</v>
      </c>
      <c r="J17" s="20" t="s">
        <v>404</v>
      </c>
      <c r="K17" s="18" t="s">
        <v>404</v>
      </c>
      <c r="L17" s="20" t="s">
        <v>404</v>
      </c>
      <c r="M17" s="18" t="s">
        <v>404</v>
      </c>
      <c r="N17" s="20" t="s">
        <v>404</v>
      </c>
      <c r="O17" s="18" t="s">
        <v>404</v>
      </c>
      <c r="P17" s="20" t="s">
        <v>404</v>
      </c>
      <c r="Q17" s="18" t="n">
        <v>554.69545821</v>
      </c>
      <c r="R17" s="20" t="n">
        <v>16.80789264</v>
      </c>
    </row>
    <row r="18" spans="1:18">
      <c r="A18" s="15" t="s">
        <v>415</v>
      </c>
      <c r="B18" s="17" t="n">
        <v>5532</v>
      </c>
      <c r="C18" s="18">
        <f>(0.0/B18*100)</f>
        <v/>
      </c>
      <c r="D18" s="19" t="n">
        <v>5532</v>
      </c>
      <c r="E18" s="18" t="n">
        <v>467.47623554</v>
      </c>
      <c r="F18" s="20" t="n">
        <v>4.3000251</v>
      </c>
      <c r="G18" s="18" t="n">
        <v>350.33369952</v>
      </c>
      <c r="H18" s="20" t="n">
        <v>16.48729909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470.17113472</v>
      </c>
      <c r="F19" s="20" t="n">
        <v>3.09610509</v>
      </c>
      <c r="G19" s="18" t="n">
        <v>427.32940324</v>
      </c>
      <c r="H19" s="20" t="n">
        <v>36.13626974</v>
      </c>
      <c r="I19" s="18" t="s">
        <v>404</v>
      </c>
      <c r="J19" s="20" t="s">
        <v>404</v>
      </c>
      <c r="K19" s="18" t="s">
        <v>404</v>
      </c>
      <c r="L19" s="20" t="s">
        <v>404</v>
      </c>
      <c r="M19" s="18" t="s">
        <v>404</v>
      </c>
      <c r="N19" s="20" t="s">
        <v>404</v>
      </c>
      <c r="O19" s="18" t="s">
        <v>404</v>
      </c>
      <c r="P19" s="20" t="s">
        <v>404</v>
      </c>
      <c r="Q19" s="18" t="n">
        <v>483.39884435</v>
      </c>
      <c r="R19" s="20" t="n">
        <v>37.79806686</v>
      </c>
    </row>
    <row r="20" spans="1:18">
      <c r="A20" s="15" t="s">
        <v>417</v>
      </c>
      <c r="B20" s="17" t="n">
        <v>3371</v>
      </c>
      <c r="C20" s="18">
        <f>(24.0/B20*100)</f>
        <v/>
      </c>
      <c r="D20" s="19" t="n">
        <v>3347</v>
      </c>
      <c r="E20" s="18" t="n">
        <v>482.68505007</v>
      </c>
      <c r="F20" s="20" t="n">
        <v>2.04747842</v>
      </c>
      <c r="G20" s="18" t="n">
        <v>444.82090804</v>
      </c>
      <c r="H20" s="20" t="n">
        <v>12.99078661</v>
      </c>
      <c r="I20" s="18" t="s">
        <v>404</v>
      </c>
      <c r="J20" s="20" t="s">
        <v>404</v>
      </c>
      <c r="K20" s="18" t="s">
        <v>404</v>
      </c>
      <c r="L20" s="20" t="s">
        <v>404</v>
      </c>
      <c r="M20" s="18" t="s">
        <v>404</v>
      </c>
      <c r="N20" s="20" t="s">
        <v>404</v>
      </c>
      <c r="O20" s="18" t="s">
        <v>404</v>
      </c>
      <c r="P20" s="20" t="s">
        <v>404</v>
      </c>
      <c r="Q20" s="18" t="n">
        <v>471.0666572</v>
      </c>
      <c r="R20" s="20" t="n">
        <v>11.79388684</v>
      </c>
    </row>
    <row r="21" spans="1:18">
      <c r="A21" s="15" t="s">
        <v>418</v>
      </c>
      <c r="B21" s="17" t="n">
        <v>5741</v>
      </c>
      <c r="C21" s="18">
        <f>(0.0/B21*100)</f>
        <v/>
      </c>
      <c r="D21" s="19" t="n">
        <v>5741</v>
      </c>
      <c r="E21" s="18" t="n">
        <v>521.3440450000001</v>
      </c>
      <c r="F21" s="20" t="n">
        <v>2.65679257</v>
      </c>
      <c r="G21" s="18" t="s">
        <v>404</v>
      </c>
      <c r="H21" s="20" t="s">
        <v>404</v>
      </c>
      <c r="I21" s="18" t="s">
        <v>404</v>
      </c>
      <c r="J21" s="20" t="s">
        <v>404</v>
      </c>
      <c r="K21" s="18" t="s">
        <v>404</v>
      </c>
      <c r="L21" s="20" t="s">
        <v>404</v>
      </c>
      <c r="M21" s="18" t="s">
        <v>404</v>
      </c>
      <c r="N21" s="20" t="s">
        <v>404</v>
      </c>
      <c r="O21" s="18" t="s">
        <v>404</v>
      </c>
      <c r="P21" s="20" t="s">
        <v>404</v>
      </c>
      <c r="Q21" s="18" t="n">
        <v>515.45584985</v>
      </c>
      <c r="R21" s="20" t="n">
        <v>8.12749093</v>
      </c>
    </row>
    <row r="22" spans="1:18">
      <c r="A22" s="15" t="s">
        <v>419</v>
      </c>
      <c r="B22" s="17" t="n">
        <v>6598</v>
      </c>
      <c r="C22" s="18">
        <f>(0.0/B22*100)</f>
        <v/>
      </c>
      <c r="D22" s="19" t="n">
        <v>6598</v>
      </c>
      <c r="E22" s="18" t="n">
        <v>474.26717738</v>
      </c>
      <c r="F22" s="20" t="n">
        <v>4.17137545</v>
      </c>
      <c r="G22" s="18" t="n">
        <v>497.21755857</v>
      </c>
      <c r="H22" s="20" t="n">
        <v>10.88308313</v>
      </c>
      <c r="I22" s="18" t="s">
        <v>404</v>
      </c>
      <c r="J22" s="20" t="s">
        <v>404</v>
      </c>
      <c r="K22" s="18" t="s">
        <v>404</v>
      </c>
      <c r="L22" s="20" t="s">
        <v>404</v>
      </c>
      <c r="M22" s="18" t="s">
        <v>404</v>
      </c>
      <c r="N22" s="20" t="s">
        <v>404</v>
      </c>
      <c r="O22" s="18" t="s">
        <v>404</v>
      </c>
      <c r="P22" s="20" t="s">
        <v>404</v>
      </c>
      <c r="Q22" s="18" t="n">
        <v>506.24501683</v>
      </c>
      <c r="R22" s="20" t="n">
        <v>25.58108906</v>
      </c>
    </row>
    <row r="23" spans="1:18">
      <c r="A23" s="15" t="s">
        <v>420</v>
      </c>
      <c r="B23" s="17" t="n">
        <v>11583</v>
      </c>
      <c r="C23" s="18">
        <f>(3194.0/B23*100)</f>
        <v/>
      </c>
      <c r="D23" s="19" t="n">
        <v>8389</v>
      </c>
      <c r="E23" s="18" t="n">
        <v>490.1224814</v>
      </c>
      <c r="F23" s="20" t="n">
        <v>3.4093183</v>
      </c>
      <c r="G23" s="18" t="n">
        <v>445.93053855</v>
      </c>
      <c r="H23" s="20" t="n">
        <v>19.13967421</v>
      </c>
      <c r="I23" s="18" t="s">
        <v>404</v>
      </c>
      <c r="J23" s="20" t="s">
        <v>404</v>
      </c>
      <c r="K23" s="18" t="s">
        <v>404</v>
      </c>
      <c r="L23" s="20" t="s">
        <v>404</v>
      </c>
      <c r="M23" s="18" t="s">
        <v>404</v>
      </c>
      <c r="N23" s="20" t="s">
        <v>404</v>
      </c>
      <c r="O23" s="18" t="s">
        <v>404</v>
      </c>
      <c r="P23" s="20" t="s">
        <v>404</v>
      </c>
      <c r="Q23" s="18" t="n">
        <v>474.63855313</v>
      </c>
      <c r="R23" s="20" t="n">
        <v>21.35387116</v>
      </c>
    </row>
    <row r="24" spans="1:18">
      <c r="A24" s="15" t="s">
        <v>421</v>
      </c>
      <c r="B24" s="17" t="n">
        <v>6647</v>
      </c>
      <c r="C24" s="18">
        <f>(0.0/B24*100)</f>
        <v/>
      </c>
      <c r="D24" s="19" t="n">
        <v>6647</v>
      </c>
      <c r="E24" s="18" t="n">
        <v>514.19835945</v>
      </c>
      <c r="F24" s="20" t="n">
        <v>3.30048743</v>
      </c>
      <c r="G24" s="18" t="n">
        <v>564.00456548</v>
      </c>
      <c r="H24" s="20" t="n">
        <v>13.27829467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519.11971757</v>
      </c>
      <c r="F25" s="20" t="n">
        <v>3.86558876</v>
      </c>
      <c r="G25" s="18" t="n">
        <v>483.69901524</v>
      </c>
      <c r="H25" s="20" t="n">
        <v>24.50514438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488.18657396</v>
      </c>
      <c r="F26" s="20" t="n">
        <v>1.84464538</v>
      </c>
      <c r="G26" s="18" t="s">
        <v>404</v>
      </c>
      <c r="H26" s="20" t="s">
        <v>404</v>
      </c>
      <c r="I26" s="18" t="s">
        <v>404</v>
      </c>
      <c r="J26" s="20" t="s">
        <v>404</v>
      </c>
      <c r="K26" s="18" t="s">
        <v>404</v>
      </c>
      <c r="L26" s="20" t="s">
        <v>404</v>
      </c>
      <c r="M26" s="18" t="s">
        <v>404</v>
      </c>
      <c r="N26" s="20" t="s">
        <v>404</v>
      </c>
      <c r="O26" s="18" t="s">
        <v>404</v>
      </c>
      <c r="P26" s="20" t="s">
        <v>404</v>
      </c>
      <c r="Q26" s="18" t="n">
        <v>454.57605717</v>
      </c>
      <c r="R26" s="20" t="n">
        <v>14.6515356</v>
      </c>
    </row>
    <row r="27" spans="1:18">
      <c r="A27" s="15" t="s">
        <v>424</v>
      </c>
      <c r="B27" s="17" t="n">
        <v>5299</v>
      </c>
      <c r="C27" s="18">
        <f>(0.0/B27*100)</f>
        <v/>
      </c>
      <c r="D27" s="19" t="n">
        <v>5299</v>
      </c>
      <c r="E27" s="18" t="n">
        <v>486.364779</v>
      </c>
      <c r="F27" s="20" t="n">
        <v>1.41962851</v>
      </c>
      <c r="G27" s="18" t="n">
        <v>415.01978179</v>
      </c>
      <c r="H27" s="20" t="n">
        <v>4.891282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423.34932144</v>
      </c>
      <c r="F28" s="20" t="n">
        <v>2.67532218</v>
      </c>
      <c r="G28" s="18" t="n">
        <v>421.07807853</v>
      </c>
      <c r="H28" s="20" t="n">
        <v>16.85680929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507.81276402</v>
      </c>
      <c r="F29" s="20" t="n">
        <v>5.62727934</v>
      </c>
      <c r="G29" s="18" t="n">
        <v>412.92542957</v>
      </c>
      <c r="H29" s="20" t="n">
        <v>11.01575843</v>
      </c>
      <c r="I29" s="18" t="s">
        <v>404</v>
      </c>
      <c r="J29" s="20" t="s">
        <v>404</v>
      </c>
      <c r="K29" s="18" t="s">
        <v>404</v>
      </c>
      <c r="L29" s="20" t="s">
        <v>404</v>
      </c>
      <c r="M29" s="18" t="s">
        <v>404</v>
      </c>
      <c r="N29" s="20" t="s">
        <v>404</v>
      </c>
      <c r="O29" s="18" t="s">
        <v>404</v>
      </c>
      <c r="P29" s="20" t="s">
        <v>404</v>
      </c>
      <c r="Q29" s="18" t="n">
        <v>488.36906206</v>
      </c>
      <c r="R29" s="20" t="n">
        <v>11.13218858</v>
      </c>
    </row>
    <row r="30" spans="1:18">
      <c r="A30" s="15" t="s">
        <v>427</v>
      </c>
      <c r="B30" s="17" t="n">
        <v>4520</v>
      </c>
      <c r="C30" s="18">
        <f>(1105.0/B30*100)</f>
        <v/>
      </c>
      <c r="D30" s="19" t="n">
        <v>3415</v>
      </c>
      <c r="E30" s="18" t="n">
        <v>511.29423616</v>
      </c>
      <c r="F30" s="20" t="n">
        <v>3.06751603</v>
      </c>
      <c r="G30" s="18" t="n">
        <v>439.37177011</v>
      </c>
      <c r="H30" s="20" t="n">
        <v>9.27342692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513.94842862</v>
      </c>
      <c r="F31" s="20" t="n">
        <v>2.74385397</v>
      </c>
      <c r="G31" s="18" t="n">
        <v>515.11943211</v>
      </c>
      <c r="H31" s="20" t="n">
        <v>7.3925573</v>
      </c>
      <c r="I31" s="18" t="s">
        <v>404</v>
      </c>
      <c r="J31" s="20" t="s">
        <v>404</v>
      </c>
      <c r="K31" s="18" t="s">
        <v>404</v>
      </c>
      <c r="L31" s="20" t="s">
        <v>404</v>
      </c>
      <c r="M31" s="18" t="s">
        <v>404</v>
      </c>
      <c r="N31" s="20" t="s">
        <v>404</v>
      </c>
      <c r="O31" s="18" t="s">
        <v>404</v>
      </c>
      <c r="P31" s="20" t="s">
        <v>404</v>
      </c>
      <c r="Q31" s="18" t="n">
        <v>508.23065203</v>
      </c>
      <c r="R31" s="20" t="n">
        <v>10.45147947</v>
      </c>
    </row>
    <row r="32" spans="1:18">
      <c r="A32" s="15" t="s">
        <v>429</v>
      </c>
      <c r="B32" s="17" t="n">
        <v>4478</v>
      </c>
      <c r="C32" s="18">
        <f>(0.0/B32*100)</f>
        <v/>
      </c>
      <c r="D32" s="19" t="n">
        <v>4478</v>
      </c>
      <c r="E32" s="18" t="n">
        <v>505.39892918</v>
      </c>
      <c r="F32" s="20" t="n">
        <v>2.48812176</v>
      </c>
      <c r="G32" s="18" t="n">
        <v>520.25093435</v>
      </c>
      <c r="H32" s="20" t="n">
        <v>7.14991746</v>
      </c>
      <c r="I32" s="18" t="s">
        <v>404</v>
      </c>
      <c r="J32" s="20" t="s">
        <v>404</v>
      </c>
      <c r="K32" s="18" t="s">
        <v>404</v>
      </c>
      <c r="L32" s="20" t="s">
        <v>404</v>
      </c>
      <c r="M32" s="18" t="s">
        <v>404</v>
      </c>
      <c r="N32" s="20" t="s">
        <v>404</v>
      </c>
      <c r="O32" s="18" t="s">
        <v>404</v>
      </c>
      <c r="P32" s="20" t="s">
        <v>404</v>
      </c>
      <c r="Q32" s="18" t="n">
        <v>523.29528513</v>
      </c>
      <c r="R32" s="20" t="n">
        <v>21.67234254</v>
      </c>
    </row>
    <row r="33" spans="1:18">
      <c r="A33" s="15" t="s">
        <v>430</v>
      </c>
      <c r="B33" s="17" t="n">
        <v>7325</v>
      </c>
      <c r="C33" s="18">
        <f>(29.0/B33*100)</f>
        <v/>
      </c>
      <c r="D33" s="19" t="n">
        <v>7296</v>
      </c>
      <c r="E33" s="18" t="n">
        <v>497.51884368</v>
      </c>
      <c r="F33" s="20" t="n">
        <v>2.7802455</v>
      </c>
      <c r="G33" s="18" t="n">
        <v>515.88708937</v>
      </c>
      <c r="H33" s="20" t="n">
        <v>12.61512068</v>
      </c>
      <c r="I33" s="18" t="s">
        <v>404</v>
      </c>
      <c r="J33" s="20" t="s">
        <v>404</v>
      </c>
      <c r="K33" s="18" t="s">
        <v>404</v>
      </c>
      <c r="L33" s="20" t="s">
        <v>404</v>
      </c>
      <c r="M33" s="18" t="s">
        <v>404</v>
      </c>
      <c r="N33" s="20" t="s">
        <v>404</v>
      </c>
      <c r="O33" s="18" t="s">
        <v>404</v>
      </c>
      <c r="P33" s="20" t="s">
        <v>404</v>
      </c>
      <c r="Q33" s="18" t="n">
        <v>481.58455991</v>
      </c>
      <c r="R33" s="20" t="n">
        <v>11.92502108</v>
      </c>
    </row>
    <row r="34" spans="1:18">
      <c r="A34" s="15" t="s">
        <v>431</v>
      </c>
      <c r="B34" s="17" t="n">
        <v>6350</v>
      </c>
      <c r="C34" s="18">
        <f>(0.0/B34*100)</f>
        <v/>
      </c>
      <c r="D34" s="19" t="n">
        <v>6350</v>
      </c>
      <c r="E34" s="18" t="n">
        <v>452.62950585</v>
      </c>
      <c r="F34" s="20" t="n">
        <v>2.82904709</v>
      </c>
      <c r="G34" s="18" t="s">
        <v>404</v>
      </c>
      <c r="H34" s="20" t="s">
        <v>404</v>
      </c>
      <c r="I34" s="18" t="s">
        <v>404</v>
      </c>
      <c r="J34" s="20" t="s">
        <v>404</v>
      </c>
      <c r="K34" s="18" t="s">
        <v>404</v>
      </c>
      <c r="L34" s="20" t="s">
        <v>404</v>
      </c>
      <c r="M34" s="18" t="s">
        <v>404</v>
      </c>
      <c r="N34" s="20" t="s">
        <v>404</v>
      </c>
      <c r="O34" s="18" t="s">
        <v>404</v>
      </c>
      <c r="P34" s="20" t="s">
        <v>404</v>
      </c>
      <c r="Q34" s="18" t="n">
        <v>345.91828902</v>
      </c>
      <c r="R34" s="20" t="n">
        <v>16.27137949</v>
      </c>
    </row>
    <row r="35" spans="1:18">
      <c r="A35" s="15" t="s">
        <v>432</v>
      </c>
      <c r="B35" s="17" t="n">
        <v>6406</v>
      </c>
      <c r="C35" s="18">
        <f>(443.0/B35*100)</f>
        <v/>
      </c>
      <c r="D35" s="19" t="n">
        <v>5963</v>
      </c>
      <c r="E35" s="18" t="n">
        <v>507.35603434</v>
      </c>
      <c r="F35" s="20" t="n">
        <v>1.50028123</v>
      </c>
      <c r="G35" s="18" t="s">
        <v>404</v>
      </c>
      <c r="H35" s="20" t="s">
        <v>404</v>
      </c>
      <c r="I35" s="18" t="s">
        <v>404</v>
      </c>
      <c r="J35" s="20" t="s">
        <v>404</v>
      </c>
      <c r="K35" s="18" t="s">
        <v>404</v>
      </c>
      <c r="L35" s="20" t="s">
        <v>404</v>
      </c>
      <c r="M35" s="18" t="s">
        <v>404</v>
      </c>
      <c r="N35" s="20" t="s">
        <v>404</v>
      </c>
      <c r="O35" s="18" t="s">
        <v>404</v>
      </c>
      <c r="P35" s="20" t="s">
        <v>404</v>
      </c>
      <c r="Q35" s="18" t="n">
        <v>526.24229103</v>
      </c>
      <c r="R35" s="20" t="n">
        <v>10.3797407</v>
      </c>
    </row>
    <row r="36" spans="1:18">
      <c r="A36" s="15" t="s">
        <v>433</v>
      </c>
      <c r="B36" s="17" t="n">
        <v>6736</v>
      </c>
      <c r="C36" s="18">
        <f>(10.0/B36*100)</f>
        <v/>
      </c>
      <c r="D36" s="19" t="n">
        <v>6726</v>
      </c>
      <c r="E36" s="18" t="n">
        <v>495.40590147</v>
      </c>
      <c r="F36" s="20" t="n">
        <v>2.37882453</v>
      </c>
      <c r="G36" s="18" t="n">
        <v>508.06632285</v>
      </c>
      <c r="H36" s="20" t="n">
        <v>10.77962677</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500.91463177</v>
      </c>
      <c r="F37" s="20" t="n">
        <v>3.56966299</v>
      </c>
      <c r="G37" s="18" t="n">
        <v>494.65110434</v>
      </c>
      <c r="H37" s="20" t="n">
        <v>12.42511527</v>
      </c>
      <c r="I37" s="18" t="s">
        <v>404</v>
      </c>
      <c r="J37" s="20" t="s">
        <v>404</v>
      </c>
      <c r="K37" s="18" t="s">
        <v>404</v>
      </c>
      <c r="L37" s="20" t="s">
        <v>404</v>
      </c>
      <c r="M37" s="18" t="s">
        <v>404</v>
      </c>
      <c r="N37" s="20" t="s">
        <v>404</v>
      </c>
      <c r="O37" s="18" t="s">
        <v>404</v>
      </c>
      <c r="P37" s="20" t="s">
        <v>404</v>
      </c>
      <c r="Q37" s="18" t="n">
        <v>427.77579305</v>
      </c>
      <c r="R37" s="20" t="n">
        <v>7.86824516</v>
      </c>
    </row>
    <row r="38" spans="1:18">
      <c r="A38" s="15" t="s">
        <v>435</v>
      </c>
      <c r="B38" s="17" t="n">
        <v>5860</v>
      </c>
      <c r="C38" s="18">
        <f>(268.0/B38*100)</f>
        <v/>
      </c>
      <c r="D38" s="19" t="n">
        <v>5592</v>
      </c>
      <c r="E38" s="18" t="n">
        <v>488.45968364</v>
      </c>
      <c r="F38" s="20" t="n">
        <v>4.0877023</v>
      </c>
      <c r="G38" s="18" t="n">
        <v>504.50899832</v>
      </c>
      <c r="H38" s="20" t="n">
        <v>9.50496279</v>
      </c>
      <c r="I38" s="18" t="s">
        <v>404</v>
      </c>
      <c r="J38" s="20" t="s">
        <v>404</v>
      </c>
      <c r="K38" s="18" t="s">
        <v>404</v>
      </c>
      <c r="L38" s="20" t="s">
        <v>404</v>
      </c>
      <c r="M38" s="18" t="s">
        <v>404</v>
      </c>
      <c r="N38" s="20" t="s">
        <v>404</v>
      </c>
      <c r="O38" s="18" t="s">
        <v>404</v>
      </c>
      <c r="P38" s="20" t="s">
        <v>404</v>
      </c>
      <c r="Q38" s="18" t="n">
        <v>519.18874684</v>
      </c>
      <c r="R38" s="20" t="n">
        <v>21.29351631</v>
      </c>
    </row>
    <row r="39" spans="1:18">
      <c r="A39" s="15" t="s">
        <v>436</v>
      </c>
      <c r="B39" s="17" t="n">
        <v>5895</v>
      </c>
      <c r="C39" s="18">
        <f>(0.0/B39*100)</f>
        <v/>
      </c>
      <c r="D39" s="19" t="n">
        <v>5895</v>
      </c>
      <c r="E39" s="18" t="n">
        <v>428.39586913</v>
      </c>
      <c r="F39" s="20" t="n">
        <v>4.08066208</v>
      </c>
      <c r="G39" s="18" t="n">
        <v>425.55929812</v>
      </c>
      <c r="H39" s="20" t="n">
        <v>16.37396272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(3029.0/B40*100)</f>
        <v/>
      </c>
      <c r="D40" s="19" t="n">
        <v>11128</v>
      </c>
      <c r="E40" s="18" t="n">
        <v>500.791388</v>
      </c>
      <c r="F40" s="20" t="n">
        <v>3.35333713</v>
      </c>
      <c r="G40" s="18" t="n">
        <v>526.6566</v>
      </c>
      <c r="H40" s="20" t="n">
        <v>13.88412838</v>
      </c>
      <c r="I40" s="18" t="s">
        <v>404</v>
      </c>
      <c r="J40" s="20" t="s">
        <v>404</v>
      </c>
      <c r="K40" s="18" t="s">
        <v>404</v>
      </c>
      <c r="L40" s="20" t="s">
        <v>404</v>
      </c>
      <c r="M40" s="18" t="s">
        <v>404</v>
      </c>
      <c r="N40" s="20" t="s">
        <v>404</v>
      </c>
      <c r="O40" s="18" t="s">
        <v>404</v>
      </c>
      <c r="P40" s="20" t="s">
        <v>404</v>
      </c>
      <c r="Q40" s="18" t="n">
        <v>481.38363592</v>
      </c>
      <c r="R40" s="20" t="n">
        <v>6.99321224</v>
      </c>
    </row>
    <row r="41" spans="1:18">
      <c r="A41" s="15" t="s">
        <v>438</v>
      </c>
      <c r="B41" s="17" t="n">
        <v>5712</v>
      </c>
      <c r="C41" s="18">
        <f>(138.0/B41*100)</f>
        <v/>
      </c>
      <c r="D41" s="19" t="n">
        <v>5574</v>
      </c>
      <c r="E41" s="18" t="n">
        <v>497.73590547</v>
      </c>
      <c r="F41" s="20" t="n">
        <v>3.48256569</v>
      </c>
      <c r="G41" s="18" t="n">
        <v>495.89959222</v>
      </c>
      <c r="H41" s="20" t="n">
        <v>15.31364804</v>
      </c>
      <c r="I41" s="18" t="s">
        <v>404</v>
      </c>
      <c r="J41" s="20" t="s">
        <v>404</v>
      </c>
      <c r="K41" s="18" t="s">
        <v>404</v>
      </c>
      <c r="L41" s="20" t="s">
        <v>404</v>
      </c>
      <c r="M41" s="18" t="s">
        <v>404</v>
      </c>
      <c r="N41" s="20" t="s">
        <v>404</v>
      </c>
      <c r="O41" s="18" t="s">
        <v>404</v>
      </c>
      <c r="P41" s="20" t="s">
        <v>404</v>
      </c>
      <c r="Q41" s="18" t="n">
        <v>538.01061671</v>
      </c>
      <c r="R41" s="20" t="n">
        <v>16.85657379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405.64604229</v>
      </c>
      <c r="F44" s="20" t="n">
        <v>4.23987309</v>
      </c>
      <c r="G44" s="18" t="s">
        <v>404</v>
      </c>
      <c r="H44" s="20" t="s">
        <v>404</v>
      </c>
      <c r="I44" s="18" t="s">
        <v>404</v>
      </c>
      <c r="J44" s="20" t="s">
        <v>404</v>
      </c>
      <c r="K44" s="18" t="s">
        <v>404</v>
      </c>
      <c r="L44" s="20" t="s">
        <v>404</v>
      </c>
      <c r="M44" s="18" t="s">
        <v>404</v>
      </c>
      <c r="N44" s="20" t="s">
        <v>404</v>
      </c>
      <c r="O44" s="18" t="s">
        <v>404</v>
      </c>
      <c r="P44" s="20" t="s">
        <v>404</v>
      </c>
      <c r="Q44" s="18" t="n">
        <v>384.97338637</v>
      </c>
      <c r="R44" s="20" t="n">
        <v>23.49186734</v>
      </c>
    </row>
    <row r="45" spans="1:18">
      <c r="A45" s="15" t="s">
        <v>442</v>
      </c>
      <c r="B45" s="17" t="n">
        <v>5519</v>
      </c>
      <c r="C45" s="18">
        <f>(0.0/B45*100)</f>
        <v/>
      </c>
      <c r="D45" s="19" t="n">
        <v>5519</v>
      </c>
      <c r="E45" s="18" t="n">
        <v>350.85712994</v>
      </c>
      <c r="F45" s="20" t="n">
        <v>3.11537615</v>
      </c>
      <c r="G45" s="18" t="n">
        <v>278.7910846</v>
      </c>
      <c r="H45" s="20" t="n">
        <v>13.89403174</v>
      </c>
      <c r="I45" s="18" t="s">
        <v>404</v>
      </c>
      <c r="J45" s="20" t="s">
        <v>404</v>
      </c>
      <c r="K45" s="18" t="s">
        <v>404</v>
      </c>
      <c r="L45" s="20" t="s">
        <v>404</v>
      </c>
      <c r="M45" s="18" t="s">
        <v>404</v>
      </c>
      <c r="N45" s="20" t="s">
        <v>404</v>
      </c>
      <c r="O45" s="18" t="s">
        <v>404</v>
      </c>
      <c r="P45" s="20" t="s">
        <v>404</v>
      </c>
      <c r="Q45" s="18" t="n">
        <v>334.66665449</v>
      </c>
      <c r="R45" s="20" t="n">
        <v>29.49582817</v>
      </c>
    </row>
    <row r="46" spans="1:18">
      <c r="A46" s="15" t="s">
        <v>443</v>
      </c>
      <c r="B46" s="17" t="n">
        <v>23141</v>
      </c>
      <c r="C46" s="18">
        <f>(4196.0/B46*100)</f>
        <v/>
      </c>
      <c r="D46" s="19" t="n">
        <v>18945</v>
      </c>
      <c r="E46" s="18" t="n">
        <v>412.80627591</v>
      </c>
      <c r="F46" s="20" t="n">
        <v>3.24904524</v>
      </c>
      <c r="G46" s="18" t="n">
        <v>384.57263246</v>
      </c>
      <c r="H46" s="20" t="n">
        <v>19.94070165</v>
      </c>
      <c r="I46" s="18" t="s">
        <v>404</v>
      </c>
      <c r="J46" s="20" t="s">
        <v>404</v>
      </c>
      <c r="K46" s="18" t="s">
        <v>404</v>
      </c>
      <c r="L46" s="20" t="s">
        <v>404</v>
      </c>
      <c r="M46" s="18" t="s">
        <v>404</v>
      </c>
      <c r="N46" s="20" t="s">
        <v>404</v>
      </c>
      <c r="O46" s="18" t="s">
        <v>404</v>
      </c>
      <c r="P46" s="20" t="s">
        <v>404</v>
      </c>
      <c r="Q46" s="18" t="n">
        <v>379.25806671</v>
      </c>
      <c r="R46" s="20" t="n">
        <v>12.42984828</v>
      </c>
    </row>
    <row r="47" spans="1:18">
      <c r="A47" s="15" t="s">
        <v>444</v>
      </c>
      <c r="B47" s="17" t="n">
        <v>5928</v>
      </c>
      <c r="C47" s="18">
        <f>(0.0/B47*100)</f>
        <v/>
      </c>
      <c r="D47" s="19" t="n">
        <v>5928</v>
      </c>
      <c r="E47" s="18" t="n">
        <v>431.35907834</v>
      </c>
      <c r="F47" s="20" t="n">
        <v>5.1690866</v>
      </c>
      <c r="G47" s="18" t="n">
        <v>280.69390231</v>
      </c>
      <c r="H47" s="20" t="n">
        <v>13.86918966</v>
      </c>
      <c r="I47" s="18" t="s">
        <v>404</v>
      </c>
      <c r="J47" s="20" t="s">
        <v>404</v>
      </c>
      <c r="K47" s="18" t="s">
        <v>404</v>
      </c>
      <c r="L47" s="20" t="s">
        <v>404</v>
      </c>
      <c r="M47" s="18" t="s">
        <v>404</v>
      </c>
      <c r="N47" s="20" t="s">
        <v>404</v>
      </c>
      <c r="O47" s="18" t="s">
        <v>404</v>
      </c>
      <c r="P47" s="20" t="s">
        <v>404</v>
      </c>
      <c r="Q47" s="18" t="n">
        <v>472.80576811</v>
      </c>
      <c r="R47" s="20" t="n">
        <v>27.07541949</v>
      </c>
    </row>
    <row r="48" spans="1:18">
      <c r="A48" s="15" t="s">
        <v>445</v>
      </c>
      <c r="B48" s="17" t="n">
        <v>9841</v>
      </c>
      <c r="C48" s="18">
        <f>(40.0/B48*100)</f>
        <v/>
      </c>
      <c r="D48" s="19" t="n">
        <v>9801</v>
      </c>
      <c r="E48" s="18" t="n">
        <v>497.46083006</v>
      </c>
      <c r="F48" s="20" t="n">
        <v>5.81781077</v>
      </c>
      <c r="G48" s="18" t="n">
        <v>462.57055771</v>
      </c>
      <c r="H48" s="20" t="n">
        <v>24.49530608</v>
      </c>
      <c r="I48" s="18" t="s">
        <v>404</v>
      </c>
      <c r="J48" s="20" t="s">
        <v>404</v>
      </c>
      <c r="K48" s="18" t="s">
        <v>404</v>
      </c>
      <c r="L48" s="20" t="s">
        <v>404</v>
      </c>
      <c r="M48" s="18" t="s">
        <v>404</v>
      </c>
      <c r="N48" s="20" t="s">
        <v>404</v>
      </c>
      <c r="O48" s="18" t="s">
        <v>404</v>
      </c>
      <c r="P48" s="20" t="s">
        <v>404</v>
      </c>
      <c r="Q48" s="18" t="n">
        <v>477.00840249</v>
      </c>
      <c r="R48" s="20" t="n">
        <v>12.9996033</v>
      </c>
    </row>
    <row r="49" spans="1:18">
      <c r="A49" s="15" t="s">
        <v>446</v>
      </c>
      <c r="B49" s="17" t="n">
        <v>6349</v>
      </c>
      <c r="C49" s="18">
        <f>(52.0/B49*100)</f>
        <v/>
      </c>
      <c r="D49" s="19" t="n">
        <v>6297</v>
      </c>
      <c r="E49" s="18" t="n">
        <v>424.98654689</v>
      </c>
      <c r="F49" s="20" t="n">
        <v>3.27606712</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428.12797048</v>
      </c>
      <c r="F50" s="20" t="n">
        <v>3.4905202</v>
      </c>
      <c r="G50" s="18" t="n">
        <v>469.94151784</v>
      </c>
      <c r="H50" s="20" t="n">
        <v>10.97527298</v>
      </c>
      <c r="I50" s="18" t="s">
        <v>404</v>
      </c>
      <c r="J50" s="20" t="s">
        <v>404</v>
      </c>
      <c r="K50" s="18" t="s">
        <v>404</v>
      </c>
      <c r="L50" s="20" t="s">
        <v>404</v>
      </c>
      <c r="M50" s="18" t="s">
        <v>404</v>
      </c>
      <c r="N50" s="20" t="s">
        <v>404</v>
      </c>
      <c r="O50" s="18" t="s">
        <v>404</v>
      </c>
      <c r="P50" s="20" t="s">
        <v>404</v>
      </c>
      <c r="Q50" s="18" t="n">
        <v>410.13185894</v>
      </c>
      <c r="R50" s="20" t="n">
        <v>14.26968715</v>
      </c>
    </row>
    <row r="51" spans="1:18">
      <c r="A51" s="15" t="s">
        <v>448</v>
      </c>
      <c r="B51" s="17" t="n">
        <v>6866</v>
      </c>
      <c r="C51" s="18">
        <f>(0.0/B51*100)</f>
        <v/>
      </c>
      <c r="D51" s="19" t="n">
        <v>6866</v>
      </c>
      <c r="E51" s="18" t="n">
        <v>426.76863815</v>
      </c>
      <c r="F51" s="20" t="n">
        <v>2.68275461</v>
      </c>
      <c r="G51" s="18" t="n">
        <v>422.45209748</v>
      </c>
      <c r="H51" s="20" t="n">
        <v>14.14657976</v>
      </c>
      <c r="I51" s="18" t="s">
        <v>404</v>
      </c>
      <c r="J51" s="20" t="s">
        <v>404</v>
      </c>
      <c r="K51" s="18" t="s">
        <v>404</v>
      </c>
      <c r="L51" s="20" t="s">
        <v>404</v>
      </c>
      <c r="M51" s="18" t="s">
        <v>404</v>
      </c>
      <c r="N51" s="20" t="s">
        <v>404</v>
      </c>
      <c r="O51" s="18" t="s">
        <v>404</v>
      </c>
      <c r="P51" s="20" t="s">
        <v>404</v>
      </c>
      <c r="Q51" s="18" t="n">
        <v>506.24258711</v>
      </c>
      <c r="R51" s="20" t="n">
        <v>48.88500269</v>
      </c>
    </row>
    <row r="52" spans="1:18">
      <c r="A52" s="15" t="s">
        <v>449</v>
      </c>
      <c r="B52" s="17" t="n">
        <v>5809</v>
      </c>
      <c r="C52" s="18">
        <f>(0.0/B52*100)</f>
        <v/>
      </c>
      <c r="D52" s="19" t="n">
        <v>5809</v>
      </c>
      <c r="E52" s="18" t="n">
        <v>487.09611829</v>
      </c>
      <c r="F52" s="20" t="n">
        <v>2.77984598</v>
      </c>
      <c r="G52" s="18" t="n">
        <v>484.37224298</v>
      </c>
      <c r="H52" s="20" t="n">
        <v>24.7467314</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442.87576655</v>
      </c>
      <c r="F53" s="20" t="n">
        <v>1.65875862</v>
      </c>
      <c r="G53" s="18" t="n">
        <v>448.95173318</v>
      </c>
      <c r="H53" s="20" t="n">
        <v>10.10886565</v>
      </c>
      <c r="I53" s="18" t="s">
        <v>404</v>
      </c>
      <c r="J53" s="20" t="s">
        <v>404</v>
      </c>
      <c r="K53" s="18" t="s">
        <v>404</v>
      </c>
      <c r="L53" s="20" t="s">
        <v>404</v>
      </c>
      <c r="M53" s="18" t="s">
        <v>404</v>
      </c>
      <c r="N53" s="20" t="s">
        <v>404</v>
      </c>
      <c r="O53" s="18" t="s">
        <v>404</v>
      </c>
      <c r="P53" s="20" t="s">
        <v>404</v>
      </c>
      <c r="Q53" s="18" t="n">
        <v>326.28811699</v>
      </c>
      <c r="R53" s="20" t="n">
        <v>27.76628478</v>
      </c>
    </row>
    <row r="54" spans="1:18">
      <c r="A54" s="15" t="s">
        <v>451</v>
      </c>
      <c r="B54" s="17" t="n">
        <v>4740</v>
      </c>
      <c r="C54" s="18">
        <f>(199.0/B54*100)</f>
        <v/>
      </c>
      <c r="D54" s="19" t="n">
        <v>4541</v>
      </c>
      <c r="E54" s="18" t="n">
        <v>357.96053405</v>
      </c>
      <c r="F54" s="20" t="n">
        <v>3.29249131</v>
      </c>
      <c r="G54" s="18" t="n">
        <v>276.46152</v>
      </c>
      <c r="H54" s="20" t="n">
        <v>16.02990576</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401.1420827</v>
      </c>
      <c r="F55" s="20" t="n">
        <v>3.00686093</v>
      </c>
      <c r="G55" s="18" t="n">
        <v>449.50168236</v>
      </c>
      <c r="H55" s="20" t="n">
        <v>42.15720685</v>
      </c>
      <c r="I55" s="18" t="s">
        <v>404</v>
      </c>
      <c r="J55" s="20" t="s">
        <v>404</v>
      </c>
      <c r="K55" s="18" t="s">
        <v>404</v>
      </c>
      <c r="L55" s="20" t="s">
        <v>404</v>
      </c>
      <c r="M55" s="18" t="s">
        <v>404</v>
      </c>
      <c r="N55" s="20" t="s">
        <v>404</v>
      </c>
      <c r="O55" s="18" t="s">
        <v>404</v>
      </c>
      <c r="P55" s="20" t="s">
        <v>404</v>
      </c>
      <c r="Q55" s="18" t="n">
        <v>363.53847513</v>
      </c>
      <c r="R55" s="20" t="n">
        <v>23.15081698</v>
      </c>
    </row>
    <row r="56" spans="1:18">
      <c r="A56" s="15" t="s">
        <v>453</v>
      </c>
      <c r="B56" s="17" t="n">
        <v>5359</v>
      </c>
      <c r="C56" s="18">
        <f>(0.0/B56*100)</f>
        <v/>
      </c>
      <c r="D56" s="19" t="n">
        <v>5359</v>
      </c>
      <c r="E56" s="18" t="n">
        <v>526.75711162</v>
      </c>
      <c r="F56" s="20" t="n">
        <v>2.88653493</v>
      </c>
      <c r="G56" s="18" t="n">
        <v>515.32980097</v>
      </c>
      <c r="H56" s="20" t="n">
        <v>5.15227031</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396.59701355</v>
      </c>
      <c r="F57" s="20" t="n">
        <v>2.90020133</v>
      </c>
      <c r="G57" s="18" t="n">
        <v>445.03906178</v>
      </c>
      <c r="H57" s="20" t="n">
        <v>31.28804446</v>
      </c>
      <c r="I57" s="18" t="s">
        <v>404</v>
      </c>
      <c r="J57" s="20" t="s">
        <v>404</v>
      </c>
      <c r="K57" s="18" t="s">
        <v>404</v>
      </c>
      <c r="L57" s="20" t="s">
        <v>404</v>
      </c>
      <c r="M57" s="18" t="s">
        <v>404</v>
      </c>
      <c r="N57" s="20" t="s">
        <v>404</v>
      </c>
      <c r="O57" s="18" t="s">
        <v>404</v>
      </c>
      <c r="P57" s="20" t="s">
        <v>404</v>
      </c>
      <c r="Q57" s="18" t="n">
        <v>436.52979278</v>
      </c>
      <c r="R57" s="20" t="n">
        <v>10.26059962</v>
      </c>
    </row>
    <row r="58" spans="1:18">
      <c r="A58" s="15" t="s">
        <v>455</v>
      </c>
      <c r="B58" s="17" t="n">
        <v>7267</v>
      </c>
      <c r="C58" s="18">
        <f>(0.0/B58*100)</f>
        <v/>
      </c>
      <c r="D58" s="19" t="n">
        <v>7267</v>
      </c>
      <c r="E58" s="18" t="n">
        <v>407.90963506</v>
      </c>
      <c r="F58" s="20" t="n">
        <v>2.92721005</v>
      </c>
      <c r="G58" s="18" t="n">
        <v>470.80828968</v>
      </c>
      <c r="H58" s="20" t="n">
        <v>10.03685946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348.19679649</v>
      </c>
      <c r="F59" s="20" t="n">
        <v>1.58932942</v>
      </c>
      <c r="G59" s="18" t="s">
        <v>404</v>
      </c>
      <c r="H59" s="20" t="s">
        <v>404</v>
      </c>
      <c r="I59" s="18" t="s">
        <v>404</v>
      </c>
      <c r="J59" s="20" t="s">
        <v>404</v>
      </c>
      <c r="K59" s="18" t="s">
        <v>404</v>
      </c>
      <c r="L59" s="20" t="s">
        <v>404</v>
      </c>
      <c r="M59" s="18" t="s">
        <v>404</v>
      </c>
      <c r="N59" s="20" t="s">
        <v>404</v>
      </c>
      <c r="O59" s="18" t="s">
        <v>404</v>
      </c>
      <c r="P59" s="20" t="s">
        <v>404</v>
      </c>
      <c r="Q59" s="18" t="n">
        <v>303.5343128</v>
      </c>
      <c r="R59" s="20" t="n">
        <v>8.385996609999999</v>
      </c>
    </row>
    <row r="60" spans="1:18">
      <c r="A60" s="15" t="s">
        <v>457</v>
      </c>
      <c r="B60" s="17" t="n">
        <v>4546</v>
      </c>
      <c r="C60" s="18">
        <f>(0.0/B60*100)</f>
        <v/>
      </c>
      <c r="D60" s="19" t="n">
        <v>4546</v>
      </c>
      <c r="E60" s="18" t="n">
        <v>350.45811363</v>
      </c>
      <c r="F60" s="20" t="n">
        <v>4.89212247</v>
      </c>
      <c r="G60" s="18" t="n">
        <v>306.66849662</v>
      </c>
      <c r="H60" s="20" t="n">
        <v>23.4758977</v>
      </c>
      <c r="I60" s="18" t="s">
        <v>404</v>
      </c>
      <c r="J60" s="20" t="s">
        <v>404</v>
      </c>
      <c r="K60" s="18" t="s">
        <v>404</v>
      </c>
      <c r="L60" s="20" t="s">
        <v>404</v>
      </c>
      <c r="M60" s="18" t="s">
        <v>404</v>
      </c>
      <c r="N60" s="20" t="s">
        <v>404</v>
      </c>
      <c r="O60" s="18" t="s">
        <v>404</v>
      </c>
      <c r="P60" s="20" t="s">
        <v>404</v>
      </c>
      <c r="Q60" s="18" t="n">
        <v>320.10528228</v>
      </c>
      <c r="R60" s="20" t="n">
        <v>34.62296969</v>
      </c>
    </row>
    <row r="61" spans="1:18">
      <c r="A61" s="15" t="s">
        <v>458</v>
      </c>
      <c r="B61" s="17" t="n">
        <v>6525</v>
      </c>
      <c r="C61" s="18">
        <f>(0.0/B61*100)</f>
        <v/>
      </c>
      <c r="D61" s="19" t="n">
        <v>6525</v>
      </c>
      <c r="E61" s="18" t="n">
        <v>472.27972065</v>
      </c>
      <c r="F61" s="20" t="n">
        <v>2.78299823</v>
      </c>
      <c r="G61" s="18" t="n">
        <v>479.87946471</v>
      </c>
      <c r="H61" s="20" t="n">
        <v>15.46024689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507.54507698</v>
      </c>
      <c r="F62" s="20" t="n">
        <v>1.27604625</v>
      </c>
      <c r="G62" s="18" t="n">
        <v>549.86069508</v>
      </c>
      <c r="H62" s="20" t="n">
        <v>6.67684118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349.95334535</v>
      </c>
      <c r="F63" s="20" t="n">
        <v>1.44261173</v>
      </c>
      <c r="G63" s="18" t="n">
        <v>356.56751366</v>
      </c>
      <c r="H63" s="20" t="n">
        <v>17.99577112</v>
      </c>
      <c r="I63" s="18" t="s">
        <v>404</v>
      </c>
      <c r="J63" s="20" t="s">
        <v>404</v>
      </c>
      <c r="K63" s="18" t="s">
        <v>404</v>
      </c>
      <c r="L63" s="20" t="s">
        <v>404</v>
      </c>
      <c r="M63" s="18" t="s">
        <v>404</v>
      </c>
      <c r="N63" s="20" t="s">
        <v>404</v>
      </c>
      <c r="O63" s="18" t="s">
        <v>404</v>
      </c>
      <c r="P63" s="20" t="s">
        <v>404</v>
      </c>
      <c r="Q63" s="18" t="n">
        <v>372.40890819</v>
      </c>
      <c r="R63" s="20" t="n">
        <v>5.90321907</v>
      </c>
    </row>
    <row r="64" spans="1:18">
      <c r="A64" s="15" t="s">
        <v>461</v>
      </c>
      <c r="B64" s="17" t="n">
        <v>3634</v>
      </c>
      <c r="C64" s="18">
        <f>(27.0/B64*100)</f>
        <v/>
      </c>
      <c r="D64" s="19" t="n">
        <v>3607</v>
      </c>
      <c r="E64" s="18" t="n">
        <v>446.41708475</v>
      </c>
      <c r="F64" s="20" t="n">
        <v>1.79213904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416.25259994</v>
      </c>
      <c r="F65" s="20" t="n">
        <v>2.54715488</v>
      </c>
      <c r="G65" s="18" t="n">
        <v>415.01838853</v>
      </c>
      <c r="H65" s="20" t="n">
        <v>19.66435881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426.88447764</v>
      </c>
      <c r="F66" s="20" t="n">
        <v>1.57885956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399.46554303</v>
      </c>
      <c r="F67" s="20" t="n">
        <v>3.06513424</v>
      </c>
      <c r="G67" s="18" t="n">
        <v>342.68738546</v>
      </c>
      <c r="H67" s="20" t="n">
        <v>16.35357832</v>
      </c>
      <c r="I67" s="18" t="s">
        <v>404</v>
      </c>
      <c r="J67" s="20" t="s">
        <v>404</v>
      </c>
      <c r="K67" s="18" t="s">
        <v>404</v>
      </c>
      <c r="L67" s="20" t="s">
        <v>404</v>
      </c>
      <c r="M67" s="18" t="s">
        <v>404</v>
      </c>
      <c r="N67" s="20" t="s">
        <v>404</v>
      </c>
      <c r="O67" s="18" t="s">
        <v>404</v>
      </c>
      <c r="P67" s="20" t="s">
        <v>404</v>
      </c>
      <c r="Q67" s="18" t="n">
        <v>395.17128066</v>
      </c>
      <c r="R67" s="20" t="n">
        <v>24.78550786</v>
      </c>
    </row>
    <row r="68" spans="1:18">
      <c r="A68" s="15" t="s">
        <v>465</v>
      </c>
      <c r="B68" s="17" t="n">
        <v>12083</v>
      </c>
      <c r="C68" s="18">
        <f>(0.0/B68*100)</f>
        <v/>
      </c>
      <c r="D68" s="19" t="n">
        <v>12083</v>
      </c>
      <c r="E68" s="18" t="n">
        <v>400.90487332</v>
      </c>
      <c r="F68" s="20" t="n">
        <v>1.04631085</v>
      </c>
      <c r="G68" s="18" t="n">
        <v>504.4948375</v>
      </c>
      <c r="H68" s="20" t="n">
        <v>12.26369962</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433.86247985</v>
      </c>
      <c r="F69" s="20" t="n">
        <v>4.13060738</v>
      </c>
      <c r="G69" s="18" t="n">
        <v>423.93097469</v>
      </c>
      <c r="H69" s="20" t="n">
        <v>16.32740502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494.60962925</v>
      </c>
      <c r="F70" s="20" t="n">
        <v>3.11215349</v>
      </c>
      <c r="G70" s="18" t="s">
        <v>404</v>
      </c>
      <c r="H70" s="20" t="s">
        <v>404</v>
      </c>
      <c r="I70" s="18" t="s">
        <v>404</v>
      </c>
      <c r="J70" s="20" t="s">
        <v>404</v>
      </c>
      <c r="K70" s="18" t="s">
        <v>404</v>
      </c>
      <c r="L70" s="20" t="s">
        <v>404</v>
      </c>
      <c r="M70" s="18" t="s">
        <v>404</v>
      </c>
      <c r="N70" s="20" t="s">
        <v>404</v>
      </c>
      <c r="O70" s="18" t="s">
        <v>404</v>
      </c>
      <c r="P70" s="20" t="s">
        <v>404</v>
      </c>
      <c r="Q70" s="18" t="n">
        <v>497.4821221</v>
      </c>
      <c r="R70" s="20" t="n">
        <v>22.28020237</v>
      </c>
    </row>
    <row r="71" spans="1:18">
      <c r="A71" s="15" t="s">
        <v>468</v>
      </c>
      <c r="B71" s="17" t="n">
        <v>6115</v>
      </c>
      <c r="C71" s="18">
        <f>(0.0/B71*100)</f>
        <v/>
      </c>
      <c r="D71" s="19" t="n">
        <v>6115</v>
      </c>
      <c r="E71" s="18" t="n">
        <v>535.10015436</v>
      </c>
      <c r="F71" s="20" t="n">
        <v>1.63496657</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498.67631293</v>
      </c>
      <c r="F72" s="20" t="n">
        <v>2.7025272</v>
      </c>
      <c r="G72" s="18" t="n">
        <v>386.98462545</v>
      </c>
      <c r="H72" s="20" t="n">
        <v>14.1006727</v>
      </c>
      <c r="I72" s="18" t="s">
        <v>404</v>
      </c>
      <c r="J72" s="20" t="s">
        <v>404</v>
      </c>
      <c r="K72" s="18" t="s">
        <v>404</v>
      </c>
      <c r="L72" s="20" t="s">
        <v>404</v>
      </c>
      <c r="M72" s="18" t="s">
        <v>404</v>
      </c>
      <c r="N72" s="20" t="s">
        <v>404</v>
      </c>
      <c r="O72" s="18" t="s">
        <v>404</v>
      </c>
      <c r="P72" s="20" t="s">
        <v>404</v>
      </c>
      <c r="Q72" s="18" t="n">
        <v>432.52238741</v>
      </c>
      <c r="R72" s="20" t="n">
        <v>20.35707563</v>
      </c>
    </row>
    <row r="73" spans="1:18">
      <c r="A73" s="15" t="s">
        <v>470</v>
      </c>
      <c r="B73" s="17" t="n">
        <v>8249</v>
      </c>
      <c r="C73" s="18">
        <f>(0.0/B73*100)</f>
        <v/>
      </c>
      <c r="D73" s="19" t="n">
        <v>8249</v>
      </c>
      <c r="E73" s="18" t="n">
        <v>408.9331459</v>
      </c>
      <c r="F73" s="20" t="n">
        <v>3.42116172</v>
      </c>
      <c r="G73" s="18" t="s">
        <v>404</v>
      </c>
      <c r="H73" s="20" t="s">
        <v>404</v>
      </c>
      <c r="I73" s="18" t="s">
        <v>404</v>
      </c>
      <c r="J73" s="20" t="s">
        <v>404</v>
      </c>
      <c r="K73" s="18" t="s">
        <v>404</v>
      </c>
      <c r="L73" s="20" t="s">
        <v>404</v>
      </c>
      <c r="M73" s="18" t="s">
        <v>404</v>
      </c>
      <c r="N73" s="20" t="s">
        <v>404</v>
      </c>
      <c r="O73" s="18" t="s">
        <v>404</v>
      </c>
      <c r="P73" s="20" t="s">
        <v>404</v>
      </c>
      <c r="Q73" s="18" t="n">
        <v>417.36934311</v>
      </c>
      <c r="R73" s="20" t="n">
        <v>17.98540614</v>
      </c>
    </row>
    <row r="74" spans="1:18">
      <c r="A74" s="15" t="s">
        <v>471</v>
      </c>
      <c r="B74" s="17" t="n">
        <v>4692</v>
      </c>
      <c r="C74" s="18">
        <f>(484.0/B74*100)</f>
        <v/>
      </c>
      <c r="D74" s="19" t="n">
        <v>4208</v>
      </c>
      <c r="E74" s="18" t="n">
        <v>424.88467723</v>
      </c>
      <c r="F74" s="20" t="n">
        <v>1.59678107</v>
      </c>
      <c r="G74" s="18" t="n">
        <v>405.26716172</v>
      </c>
      <c r="H74" s="20" t="n">
        <v>8.255713249999999</v>
      </c>
      <c r="I74" s="18" t="s">
        <v>404</v>
      </c>
      <c r="J74" s="20" t="s">
        <v>404</v>
      </c>
      <c r="K74" s="18" t="s">
        <v>404</v>
      </c>
      <c r="L74" s="20" t="s">
        <v>404</v>
      </c>
      <c r="M74" s="18" t="s">
        <v>404</v>
      </c>
      <c r="N74" s="20" t="s">
        <v>404</v>
      </c>
      <c r="O74" s="18" t="s">
        <v>404</v>
      </c>
      <c r="P74" s="20" t="s">
        <v>404</v>
      </c>
      <c r="Q74" s="18" t="n">
        <v>508.4084134</v>
      </c>
      <c r="R74" s="20" t="n">
        <v>15.24972912</v>
      </c>
    </row>
    <row r="75" spans="1:18">
      <c r="A75" s="15" t="s">
        <v>472</v>
      </c>
      <c r="B75" s="17" t="n">
        <v>5375</v>
      </c>
      <c r="C75" s="18">
        <f>(483.0/B75*100)</f>
        <v/>
      </c>
      <c r="D75" s="19" t="n">
        <v>4892</v>
      </c>
      <c r="E75" s="18" t="n">
        <v>362.42133447</v>
      </c>
      <c r="F75" s="20" t="n">
        <v>4.82288658</v>
      </c>
      <c r="G75" s="18" t="n">
        <v>364.04018832</v>
      </c>
      <c r="H75" s="20" t="n">
        <v>7.27580594</v>
      </c>
      <c r="I75" s="18" t="s">
        <v>404</v>
      </c>
      <c r="J75" s="20" t="s">
        <v>404</v>
      </c>
      <c r="K75" s="18" t="s">
        <v>404</v>
      </c>
      <c r="L75" s="20" t="s">
        <v>404</v>
      </c>
      <c r="M75" s="18" t="s">
        <v>404</v>
      </c>
      <c r="N75" s="20" t="s">
        <v>404</v>
      </c>
      <c r="O75" s="18" t="s">
        <v>404</v>
      </c>
      <c r="P75" s="20" t="s">
        <v>404</v>
      </c>
      <c r="Q75" s="18" t="n">
        <v>352.25917403</v>
      </c>
      <c r="R75" s="20" t="n">
        <v>15.86073321</v>
      </c>
    </row>
    <row r="76" spans="1:18">
      <c r="A76" s="15" t="s">
        <v>473</v>
      </c>
      <c r="B76" s="17" t="n">
        <v>14167</v>
      </c>
      <c r="C76" s="18">
        <f>(1400.0/B76*100)</f>
        <v/>
      </c>
      <c r="D76" s="19" t="n">
        <v>12767</v>
      </c>
      <c r="E76" s="18" t="n">
        <v>434.68252186</v>
      </c>
      <c r="F76" s="20" t="n">
        <v>3.07117591</v>
      </c>
      <c r="G76" s="18" t="n">
        <v>430.6044863</v>
      </c>
      <c r="H76" s="20" t="n">
        <v>21.8344388</v>
      </c>
      <c r="I76" s="18" t="s">
        <v>404</v>
      </c>
      <c r="J76" s="20" t="s">
        <v>404</v>
      </c>
      <c r="K76" s="18" t="s">
        <v>404</v>
      </c>
      <c r="L76" s="20" t="s">
        <v>404</v>
      </c>
      <c r="M76" s="18" t="s">
        <v>404</v>
      </c>
      <c r="N76" s="20" t="s">
        <v>404</v>
      </c>
      <c r="O76" s="18" t="s">
        <v>404</v>
      </c>
      <c r="P76" s="20" t="s">
        <v>404</v>
      </c>
      <c r="Q76" s="18" t="n">
        <v>440.44197823</v>
      </c>
      <c r="R76" s="20" t="n">
        <v>11.11512169</v>
      </c>
    </row>
    <row r="77" spans="1:18">
      <c r="A77" s="15" t="s">
        <v>474</v>
      </c>
      <c r="B77" s="17" t="n">
        <v>6062</v>
      </c>
      <c r="C77" s="18">
        <f>(0.0/B77*100)</f>
        <v/>
      </c>
      <c r="D77" s="19" t="n">
        <v>6062</v>
      </c>
      <c r="E77" s="18" t="n">
        <v>436.57213154</v>
      </c>
      <c r="F77" s="20" t="n">
        <v>2.54986207</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487.67997358</v>
      </c>
      <c r="F78" s="20" t="n">
        <v>3.82323129</v>
      </c>
      <c r="G78" s="18" t="n">
        <v>470.90742589</v>
      </c>
      <c r="H78" s="20" t="n">
        <v>11.10274511</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475.3020073</v>
      </c>
      <c r="F79" s="20" t="n">
        <v>7.28316833</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426.66344031</v>
      </c>
      <c r="F80" s="20" t="n">
        <v>3.37988718</v>
      </c>
      <c r="G80" s="18" t="n">
        <v>459.67730327</v>
      </c>
      <c r="H80" s="20" t="n">
        <v>44.39332016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430.70359225</v>
      </c>
      <c r="F81" s="20" t="n">
        <v>3.50286518</v>
      </c>
      <c r="G81" s="18" t="n">
        <v>410.03899286</v>
      </c>
      <c r="H81" s="20" t="n">
        <v>8.10731829</v>
      </c>
      <c r="I81" s="18" t="s">
        <v>404</v>
      </c>
      <c r="J81" s="20" t="s">
        <v>404</v>
      </c>
      <c r="K81" s="18" t="s">
        <v>404</v>
      </c>
      <c r="L81" s="20" t="s">
        <v>404</v>
      </c>
      <c r="M81" s="18" t="s">
        <v>404</v>
      </c>
      <c r="N81" s="20" t="s">
        <v>404</v>
      </c>
      <c r="O81" s="18" t="s">
        <v>404</v>
      </c>
      <c r="P81" s="20" t="s">
        <v>404</v>
      </c>
      <c r="Q81" s="18" t="n">
        <v>503.62954787</v>
      </c>
      <c r="R81" s="20" t="n">
        <v>5.57312019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505.32604748</v>
      </c>
      <c r="F7" s="20" t="n">
        <v>1.91782333</v>
      </c>
      <c r="G7" s="18" t="n">
        <v>470.56733851</v>
      </c>
      <c r="H7" s="20" t="n">
        <v>14.71907074</v>
      </c>
      <c r="I7" s="18" t="s">
        <v>404</v>
      </c>
      <c r="J7" s="20" t="s">
        <v>404</v>
      </c>
      <c r="K7" s="18" t="s">
        <v>404</v>
      </c>
      <c r="L7" s="20" t="s">
        <v>404</v>
      </c>
      <c r="M7" s="18" t="s">
        <v>404</v>
      </c>
      <c r="N7" s="20" t="s">
        <v>404</v>
      </c>
      <c r="O7" s="18" t="s">
        <v>404</v>
      </c>
      <c r="P7" s="20" t="s">
        <v>404</v>
      </c>
      <c r="Q7" s="18" t="n">
        <v>489.89543383</v>
      </c>
      <c r="R7" s="20" t="n">
        <v>9.19669672</v>
      </c>
    </row>
    <row r="8" spans="1:18">
      <c r="A8" s="15" t="s">
        <v>405</v>
      </c>
      <c r="B8" s="17" t="n">
        <v>7007</v>
      </c>
      <c r="C8" s="18">
        <f>(0.0/B8*100)</f>
        <v/>
      </c>
      <c r="D8" s="19" t="n">
        <v>7007</v>
      </c>
      <c r="E8" s="18" t="n">
        <v>494.81664171</v>
      </c>
      <c r="F8" s="20" t="n">
        <v>3.56301501</v>
      </c>
      <c r="G8" s="18" t="n">
        <v>437.50981533</v>
      </c>
      <c r="H8" s="20" t="n">
        <v>10.10408235</v>
      </c>
      <c r="I8" s="18" t="s">
        <v>404</v>
      </c>
      <c r="J8" s="20" t="s">
        <v>404</v>
      </c>
      <c r="K8" s="18" t="s">
        <v>404</v>
      </c>
      <c r="L8" s="20" t="s">
        <v>404</v>
      </c>
      <c r="M8" s="18" t="s">
        <v>404</v>
      </c>
      <c r="N8" s="20" t="s">
        <v>404</v>
      </c>
      <c r="O8" s="18" t="s">
        <v>404</v>
      </c>
      <c r="P8" s="20" t="s">
        <v>404</v>
      </c>
      <c r="Q8" s="18" t="n">
        <v>451.05808513</v>
      </c>
      <c r="R8" s="20" t="n">
        <v>14.22929045</v>
      </c>
    </row>
    <row r="9" spans="1:18">
      <c r="A9" s="15" t="s">
        <v>406</v>
      </c>
      <c r="B9" s="17" t="n">
        <v>9651</v>
      </c>
      <c r="C9" s="18">
        <f>(200.0/B9*100)</f>
        <v/>
      </c>
      <c r="D9" s="19" t="n">
        <v>9451</v>
      </c>
      <c r="E9" s="18" t="n">
        <v>506.35578627</v>
      </c>
      <c r="F9" s="20" t="n">
        <v>2.96637875</v>
      </c>
      <c r="G9" s="18" t="n">
        <v>473.09588115</v>
      </c>
      <c r="H9" s="20" t="n">
        <v>9.837578000000001</v>
      </c>
      <c r="I9" s="18" t="s">
        <v>404</v>
      </c>
      <c r="J9" s="20" t="s">
        <v>404</v>
      </c>
      <c r="K9" s="18" t="s">
        <v>404</v>
      </c>
      <c r="L9" s="20" t="s">
        <v>404</v>
      </c>
      <c r="M9" s="18" t="s">
        <v>404</v>
      </c>
      <c r="N9" s="20" t="s">
        <v>404</v>
      </c>
      <c r="O9" s="18" t="s">
        <v>404</v>
      </c>
      <c r="P9" s="20" t="s">
        <v>404</v>
      </c>
      <c r="Q9" s="18" t="n">
        <v>481.73855912</v>
      </c>
      <c r="R9" s="20" t="n">
        <v>14.12413125</v>
      </c>
    </row>
    <row r="10" spans="1:18">
      <c r="A10" s="15" t="s">
        <v>407</v>
      </c>
      <c r="B10" s="17" t="n">
        <v>20058</v>
      </c>
      <c r="C10" s="18">
        <f>(3134.0/B10*100)</f>
        <v/>
      </c>
      <c r="D10" s="19" t="n">
        <v>16924</v>
      </c>
      <c r="E10" s="18" t="n">
        <v>526.85736711</v>
      </c>
      <c r="F10" s="20" t="n">
        <v>2.61165138</v>
      </c>
      <c r="G10" s="18" t="n">
        <v>532.08418277</v>
      </c>
      <c r="H10" s="20" t="n">
        <v>7.68595985</v>
      </c>
      <c r="I10" s="18" t="s">
        <v>404</v>
      </c>
      <c r="J10" s="20" t="s">
        <v>404</v>
      </c>
      <c r="K10" s="18" t="s">
        <v>404</v>
      </c>
      <c r="L10" s="20" t="s">
        <v>404</v>
      </c>
      <c r="M10" s="18" t="s">
        <v>404</v>
      </c>
      <c r="N10" s="20" t="s">
        <v>404</v>
      </c>
      <c r="O10" s="18" t="s">
        <v>404</v>
      </c>
      <c r="P10" s="20" t="s">
        <v>404</v>
      </c>
      <c r="Q10" s="18" t="n">
        <v>574.8411952</v>
      </c>
      <c r="R10" s="20" t="n">
        <v>15.23594075</v>
      </c>
    </row>
    <row r="11" spans="1:18">
      <c r="A11" s="15" t="s">
        <v>408</v>
      </c>
      <c r="B11" s="17" t="n">
        <v>7053</v>
      </c>
      <c r="C11" s="18">
        <f>(212.0/B11*100)</f>
        <v/>
      </c>
      <c r="D11" s="19" t="n">
        <v>6841</v>
      </c>
      <c r="E11" s="18" t="n">
        <v>462.56239595</v>
      </c>
      <c r="F11" s="20" t="n">
        <v>3.30984328</v>
      </c>
      <c r="G11" s="18" t="n">
        <v>429.13012066</v>
      </c>
      <c r="H11" s="20" t="n">
        <v>10.5130791</v>
      </c>
      <c r="I11" s="18" t="s">
        <v>404</v>
      </c>
      <c r="J11" s="20" t="s">
        <v>404</v>
      </c>
      <c r="K11" s="18" t="s">
        <v>404</v>
      </c>
      <c r="L11" s="20" t="s">
        <v>404</v>
      </c>
      <c r="M11" s="18" t="s">
        <v>404</v>
      </c>
      <c r="N11" s="20" t="s">
        <v>404</v>
      </c>
      <c r="O11" s="18" t="s">
        <v>404</v>
      </c>
      <c r="P11" s="20" t="s">
        <v>404</v>
      </c>
      <c r="Q11" s="18" t="n">
        <v>432.37231621</v>
      </c>
      <c r="R11" s="20" t="n">
        <v>11.55491331</v>
      </c>
    </row>
    <row r="12" spans="1:18">
      <c r="A12" s="15" t="s">
        <v>409</v>
      </c>
      <c r="B12" s="17" t="n">
        <v>6894</v>
      </c>
      <c r="C12" s="18">
        <f>(106.0/B12*100)</f>
        <v/>
      </c>
      <c r="D12" s="19" t="n">
        <v>6788</v>
      </c>
      <c r="E12" s="18" t="n">
        <v>487.58546148</v>
      </c>
      <c r="F12" s="20" t="n">
        <v>2.57157539</v>
      </c>
      <c r="G12" s="18" t="n">
        <v>481.21428826</v>
      </c>
      <c r="H12" s="20" t="n">
        <v>26.81526399</v>
      </c>
      <c r="I12" s="18" t="s">
        <v>404</v>
      </c>
      <c r="J12" s="20" t="s">
        <v>404</v>
      </c>
      <c r="K12" s="18" t="s">
        <v>404</v>
      </c>
      <c r="L12" s="20" t="s">
        <v>404</v>
      </c>
      <c r="M12" s="18" t="s">
        <v>404</v>
      </c>
      <c r="N12" s="20" t="s">
        <v>404</v>
      </c>
      <c r="O12" s="18" t="s">
        <v>404</v>
      </c>
      <c r="P12" s="20" t="s">
        <v>404</v>
      </c>
      <c r="Q12" s="18" t="n">
        <v>411.46498449</v>
      </c>
      <c r="R12" s="20" t="n">
        <v>16.3175426</v>
      </c>
    </row>
    <row r="13" spans="1:18">
      <c r="A13" s="15" t="s">
        <v>410</v>
      </c>
      <c r="B13" s="17" t="n">
        <v>7161</v>
      </c>
      <c r="C13" s="18">
        <f>(1175.0/B13*100)</f>
        <v/>
      </c>
      <c r="D13" s="19" t="n">
        <v>5986</v>
      </c>
      <c r="E13" s="18" t="n">
        <v>500.60362204</v>
      </c>
      <c r="F13" s="20" t="n">
        <v>3.02708667</v>
      </c>
      <c r="G13" s="18" t="n">
        <v>491.0816344</v>
      </c>
      <c r="H13" s="20" t="n">
        <v>7.83960401</v>
      </c>
      <c r="I13" s="18" t="s">
        <v>404</v>
      </c>
      <c r="J13" s="20" t="s">
        <v>404</v>
      </c>
      <c r="K13" s="18" t="s">
        <v>404</v>
      </c>
      <c r="L13" s="20" t="s">
        <v>404</v>
      </c>
      <c r="M13" s="18" t="s">
        <v>404</v>
      </c>
      <c r="N13" s="20" t="s">
        <v>404</v>
      </c>
      <c r="O13" s="18" t="s">
        <v>404</v>
      </c>
      <c r="P13" s="20" t="s">
        <v>404</v>
      </c>
      <c r="Q13" s="18" t="n">
        <v>500.94521359</v>
      </c>
      <c r="R13" s="20" t="n">
        <v>7.14111882</v>
      </c>
    </row>
    <row r="14" spans="1:18">
      <c r="A14" s="15" t="s">
        <v>411</v>
      </c>
      <c r="B14" s="17" t="n">
        <v>5587</v>
      </c>
      <c r="C14" s="18">
        <f>(0.0/B14*100)</f>
        <v/>
      </c>
      <c r="D14" s="19" t="n">
        <v>5587</v>
      </c>
      <c r="E14" s="18" t="n">
        <v>519.29437162</v>
      </c>
      <c r="F14" s="20" t="n">
        <v>2.203552</v>
      </c>
      <c r="G14" s="18" t="n">
        <v>483.39757353</v>
      </c>
      <c r="H14" s="20" t="n">
        <v>26.58889458</v>
      </c>
      <c r="I14" s="18" t="s">
        <v>404</v>
      </c>
      <c r="J14" s="20" t="s">
        <v>404</v>
      </c>
      <c r="K14" s="18" t="s">
        <v>404</v>
      </c>
      <c r="L14" s="20" t="s">
        <v>404</v>
      </c>
      <c r="M14" s="18" t="s">
        <v>404</v>
      </c>
      <c r="N14" s="20" t="s">
        <v>404</v>
      </c>
      <c r="O14" s="18" t="s">
        <v>404</v>
      </c>
      <c r="P14" s="20" t="s">
        <v>404</v>
      </c>
      <c r="Q14" s="18" t="n">
        <v>536.56005781</v>
      </c>
      <c r="R14" s="20" t="n">
        <v>12.70064755</v>
      </c>
    </row>
    <row r="15" spans="1:18">
      <c r="A15" s="15" t="s">
        <v>412</v>
      </c>
      <c r="B15" s="17" t="n">
        <v>5882</v>
      </c>
      <c r="C15" s="18">
        <f>(0.0/B15*100)</f>
        <v/>
      </c>
      <c r="D15" s="19" t="n">
        <v>5882</v>
      </c>
      <c r="E15" s="18" t="n">
        <v>526.88067662</v>
      </c>
      <c r="F15" s="20" t="n">
        <v>2.5177476</v>
      </c>
      <c r="G15" s="18" t="n">
        <v>521.56732106</v>
      </c>
      <c r="H15" s="20" t="n">
        <v>11.74868221</v>
      </c>
      <c r="I15" s="18" t="s">
        <v>404</v>
      </c>
      <c r="J15" s="20" t="s">
        <v>404</v>
      </c>
      <c r="K15" s="18" t="s">
        <v>404</v>
      </c>
      <c r="L15" s="20" t="s">
        <v>404</v>
      </c>
      <c r="M15" s="18" t="s">
        <v>404</v>
      </c>
      <c r="N15" s="20" t="s">
        <v>404</v>
      </c>
      <c r="O15" s="18" t="s">
        <v>404</v>
      </c>
      <c r="P15" s="20" t="s">
        <v>404</v>
      </c>
      <c r="Q15" s="18" t="n">
        <v>524.53662591</v>
      </c>
      <c r="R15" s="20" t="n">
        <v>23.45642885</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508.01867589</v>
      </c>
      <c r="F17" s="20" t="n">
        <v>4.06993288</v>
      </c>
      <c r="G17" s="18" t="n">
        <v>498.18781258</v>
      </c>
      <c r="H17" s="20" t="n">
        <v>28.28733935</v>
      </c>
      <c r="I17" s="18" t="s">
        <v>404</v>
      </c>
      <c r="J17" s="20" t="s">
        <v>404</v>
      </c>
      <c r="K17" s="18" t="s">
        <v>404</v>
      </c>
      <c r="L17" s="20" t="s">
        <v>404</v>
      </c>
      <c r="M17" s="18" t="s">
        <v>404</v>
      </c>
      <c r="N17" s="20" t="s">
        <v>404</v>
      </c>
      <c r="O17" s="18" t="s">
        <v>404</v>
      </c>
      <c r="P17" s="20" t="s">
        <v>404</v>
      </c>
      <c r="Q17" s="18" t="n">
        <v>550.11240217</v>
      </c>
      <c r="R17" s="20" t="n">
        <v>17.6775345</v>
      </c>
    </row>
    <row r="18" spans="1:18">
      <c r="A18" s="15" t="s">
        <v>415</v>
      </c>
      <c r="B18" s="17" t="n">
        <v>5532</v>
      </c>
      <c r="C18" s="18">
        <f>(0.0/B18*100)</f>
        <v/>
      </c>
      <c r="D18" s="19" t="n">
        <v>5532</v>
      </c>
      <c r="E18" s="18" t="n">
        <v>467.17531767</v>
      </c>
      <c r="F18" s="20" t="n">
        <v>4.35807528</v>
      </c>
      <c r="G18" s="18" t="n">
        <v>438.36177464</v>
      </c>
      <c r="H18" s="20" t="n">
        <v>18.49694926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479.19518706</v>
      </c>
      <c r="F19" s="20" t="n">
        <v>3.39000817</v>
      </c>
      <c r="G19" s="18" t="n">
        <v>399.40071247</v>
      </c>
      <c r="H19" s="20" t="n">
        <v>9.21435164</v>
      </c>
      <c r="I19" s="18" t="s">
        <v>404</v>
      </c>
      <c r="J19" s="20" t="s">
        <v>404</v>
      </c>
      <c r="K19" s="18" t="s">
        <v>404</v>
      </c>
      <c r="L19" s="20" t="s">
        <v>404</v>
      </c>
      <c r="M19" s="18" t="s">
        <v>404</v>
      </c>
      <c r="N19" s="20" t="s">
        <v>404</v>
      </c>
      <c r="O19" s="18" t="s">
        <v>404</v>
      </c>
      <c r="P19" s="20" t="s">
        <v>404</v>
      </c>
      <c r="Q19" s="18" t="n">
        <v>477.46803793</v>
      </c>
      <c r="R19" s="20" t="n">
        <v>31.24595912</v>
      </c>
    </row>
    <row r="20" spans="1:18">
      <c r="A20" s="15" t="s">
        <v>417</v>
      </c>
      <c r="B20" s="17" t="n">
        <v>3371</v>
      </c>
      <c r="C20" s="18">
        <f>(24.0/B20*100)</f>
        <v/>
      </c>
      <c r="D20" s="19" t="n">
        <v>3347</v>
      </c>
      <c r="E20" s="18" t="n">
        <v>481.70460298</v>
      </c>
      <c r="F20" s="20" t="n">
        <v>2.02086654</v>
      </c>
      <c r="G20" s="18" t="n">
        <v>452.30131429</v>
      </c>
      <c r="H20" s="20" t="n">
        <v>22.992712</v>
      </c>
      <c r="I20" s="18" t="s">
        <v>404</v>
      </c>
      <c r="J20" s="20" t="s">
        <v>404</v>
      </c>
      <c r="K20" s="18" t="s">
        <v>404</v>
      </c>
      <c r="L20" s="20" t="s">
        <v>404</v>
      </c>
      <c r="M20" s="18" t="s">
        <v>404</v>
      </c>
      <c r="N20" s="20" t="s">
        <v>404</v>
      </c>
      <c r="O20" s="18" t="s">
        <v>404</v>
      </c>
      <c r="P20" s="20" t="s">
        <v>404</v>
      </c>
      <c r="Q20" s="18" t="n">
        <v>471.0666572</v>
      </c>
      <c r="R20" s="20" t="n">
        <v>11.79388684</v>
      </c>
    </row>
    <row r="21" spans="1:18">
      <c r="A21" s="15" t="s">
        <v>418</v>
      </c>
      <c r="B21" s="17" t="n">
        <v>5741</v>
      </c>
      <c r="C21" s="18">
        <f>(0.0/B21*100)</f>
        <v/>
      </c>
      <c r="D21" s="19" t="n">
        <v>5741</v>
      </c>
      <c r="E21" s="18" t="n">
        <v>521.20364646</v>
      </c>
      <c r="F21" s="20" t="n">
        <v>2.70938918</v>
      </c>
      <c r="G21" s="18" t="n">
        <v>530.03619557</v>
      </c>
      <c r="H21" s="20" t="n">
        <v>5.1795801</v>
      </c>
      <c r="I21" s="18" t="s">
        <v>404</v>
      </c>
      <c r="J21" s="20" t="s">
        <v>404</v>
      </c>
      <c r="K21" s="18" t="s">
        <v>404</v>
      </c>
      <c r="L21" s="20" t="s">
        <v>404</v>
      </c>
      <c r="M21" s="18" t="s">
        <v>404</v>
      </c>
      <c r="N21" s="20" t="s">
        <v>404</v>
      </c>
      <c r="O21" s="18" t="s">
        <v>404</v>
      </c>
      <c r="P21" s="20" t="s">
        <v>404</v>
      </c>
      <c r="Q21" s="18" t="n">
        <v>514.86519901</v>
      </c>
      <c r="R21" s="20" t="n">
        <v>7.55395682</v>
      </c>
    </row>
    <row r="22" spans="1:18">
      <c r="A22" s="15" t="s">
        <v>419</v>
      </c>
      <c r="B22" s="17" t="n">
        <v>6598</v>
      </c>
      <c r="C22" s="18">
        <f>(0.0/B22*100)</f>
        <v/>
      </c>
      <c r="D22" s="19" t="n">
        <v>6598</v>
      </c>
      <c r="E22" s="18" t="n">
        <v>480.16463773</v>
      </c>
      <c r="F22" s="20" t="n">
        <v>5.18119124</v>
      </c>
      <c r="G22" s="18" t="n">
        <v>474.73489645</v>
      </c>
      <c r="H22" s="20" t="n">
        <v>12.70383966</v>
      </c>
      <c r="I22" s="18" t="s">
        <v>404</v>
      </c>
      <c r="J22" s="20" t="s">
        <v>404</v>
      </c>
      <c r="K22" s="18" t="s">
        <v>404</v>
      </c>
      <c r="L22" s="20" t="s">
        <v>404</v>
      </c>
      <c r="M22" s="18" t="s">
        <v>404</v>
      </c>
      <c r="N22" s="20" t="s">
        <v>404</v>
      </c>
      <c r="O22" s="18" t="s">
        <v>404</v>
      </c>
      <c r="P22" s="20" t="s">
        <v>404</v>
      </c>
      <c r="Q22" s="18" t="n">
        <v>483.53695396</v>
      </c>
      <c r="R22" s="20" t="n">
        <v>15.4266743</v>
      </c>
    </row>
    <row r="23" spans="1:18">
      <c r="A23" s="15" t="s">
        <v>420</v>
      </c>
      <c r="B23" s="17" t="n">
        <v>11583</v>
      </c>
      <c r="C23" s="18">
        <f>(3194.0/B23*100)</f>
        <v/>
      </c>
      <c r="D23" s="19" t="n">
        <v>8389</v>
      </c>
      <c r="E23" s="18" t="n">
        <v>489.98924884</v>
      </c>
      <c r="F23" s="20" t="n">
        <v>3.40643222</v>
      </c>
      <c r="G23" s="18" t="n">
        <v>486.40576488</v>
      </c>
      <c r="H23" s="20" t="n">
        <v>29.57456627</v>
      </c>
      <c r="I23" s="18" t="s">
        <v>404</v>
      </c>
      <c r="J23" s="20" t="s">
        <v>404</v>
      </c>
      <c r="K23" s="18" t="s">
        <v>404</v>
      </c>
      <c r="L23" s="20" t="s">
        <v>404</v>
      </c>
      <c r="M23" s="18" t="s">
        <v>404</v>
      </c>
      <c r="N23" s="20" t="s">
        <v>404</v>
      </c>
      <c r="O23" s="18" t="s">
        <v>404</v>
      </c>
      <c r="P23" s="20" t="s">
        <v>404</v>
      </c>
      <c r="Q23" s="18" t="n">
        <v>466.73378002</v>
      </c>
      <c r="R23" s="20" t="n">
        <v>22.347228</v>
      </c>
    </row>
    <row r="24" spans="1:18">
      <c r="A24" s="15" t="s">
        <v>421</v>
      </c>
      <c r="B24" s="17" t="n">
        <v>6647</v>
      </c>
      <c r="C24" s="18">
        <f>(0.0/B24*100)</f>
        <v/>
      </c>
      <c r="D24" s="19" t="n">
        <v>6647</v>
      </c>
      <c r="E24" s="18" t="n">
        <v>515.57504762</v>
      </c>
      <c r="F24" s="20" t="n">
        <v>3.8359363</v>
      </c>
      <c r="G24" s="18" t="n">
        <v>518.61636919</v>
      </c>
      <c r="H24" s="20" t="n">
        <v>10.32268279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520.34693985</v>
      </c>
      <c r="F25" s="20" t="n">
        <v>3.78473811</v>
      </c>
      <c r="G25" s="18" t="n">
        <v>463.68735658</v>
      </c>
      <c r="H25" s="20" t="n">
        <v>18.82535862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490.22669331</v>
      </c>
      <c r="F26" s="20" t="n">
        <v>2.01633642</v>
      </c>
      <c r="G26" s="18" t="n">
        <v>470.82367413</v>
      </c>
      <c r="H26" s="20" t="n">
        <v>6.81686309</v>
      </c>
      <c r="I26" s="18" t="s">
        <v>404</v>
      </c>
      <c r="J26" s="20" t="s">
        <v>404</v>
      </c>
      <c r="K26" s="18" t="s">
        <v>404</v>
      </c>
      <c r="L26" s="20" t="s">
        <v>404</v>
      </c>
      <c r="M26" s="18" t="s">
        <v>404</v>
      </c>
      <c r="N26" s="20" t="s">
        <v>404</v>
      </c>
      <c r="O26" s="18" t="s">
        <v>404</v>
      </c>
      <c r="P26" s="20" t="s">
        <v>404</v>
      </c>
      <c r="Q26" s="18" t="n">
        <v>454.57605717</v>
      </c>
      <c r="R26" s="20" t="n">
        <v>14.6515356</v>
      </c>
    </row>
    <row r="27" spans="1:18">
      <c r="A27" s="15" t="s">
        <v>424</v>
      </c>
      <c r="B27" s="17" t="n">
        <v>5299</v>
      </c>
      <c r="C27" s="18">
        <f>(0.0/B27*100)</f>
        <v/>
      </c>
      <c r="D27" s="19" t="n">
        <v>5299</v>
      </c>
      <c r="E27" s="18" t="n">
        <v>481.06254211</v>
      </c>
      <c r="F27" s="20" t="n">
        <v>1.5517035</v>
      </c>
      <c r="G27" s="18" t="n">
        <v>482.15796584</v>
      </c>
      <c r="H27" s="20" t="n">
        <v>2.3025598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423.56494216</v>
      </c>
      <c r="F28" s="20" t="n">
        <v>2.82249498</v>
      </c>
      <c r="G28" s="18" t="n">
        <v>420.45138263</v>
      </c>
      <c r="H28" s="20" t="n">
        <v>9.74604549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508.08796207</v>
      </c>
      <c r="F29" s="20" t="n">
        <v>5.90101067</v>
      </c>
      <c r="G29" s="18" t="n">
        <v>489.32031822</v>
      </c>
      <c r="H29" s="20" t="n">
        <v>34.52208292</v>
      </c>
      <c r="I29" s="18" t="s">
        <v>404</v>
      </c>
      <c r="J29" s="20" t="s">
        <v>404</v>
      </c>
      <c r="K29" s="18" t="s">
        <v>404</v>
      </c>
      <c r="L29" s="20" t="s">
        <v>404</v>
      </c>
      <c r="M29" s="18" t="s">
        <v>404</v>
      </c>
      <c r="N29" s="20" t="s">
        <v>404</v>
      </c>
      <c r="O29" s="18" t="s">
        <v>404</v>
      </c>
      <c r="P29" s="20" t="s">
        <v>404</v>
      </c>
      <c r="Q29" s="18" t="n">
        <v>488.49733721</v>
      </c>
      <c r="R29" s="20" t="n">
        <v>11.18597848</v>
      </c>
    </row>
    <row r="30" spans="1:18">
      <c r="A30" s="15" t="s">
        <v>427</v>
      </c>
      <c r="B30" s="17" t="n">
        <v>4520</v>
      </c>
      <c r="C30" s="18">
        <f>(1105.0/B30*100)</f>
        <v/>
      </c>
      <c r="D30" s="19" t="n">
        <v>3415</v>
      </c>
      <c r="E30" s="18" t="n">
        <v>511.59877083</v>
      </c>
      <c r="F30" s="20" t="n">
        <v>3.15403929</v>
      </c>
      <c r="G30" s="18" t="n">
        <v>469.9365655</v>
      </c>
      <c r="H30" s="20" t="n">
        <v>21.51248384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513.52875187</v>
      </c>
      <c r="F31" s="20" t="n">
        <v>2.81648073</v>
      </c>
      <c r="G31" s="18" t="n">
        <v>516.58360152</v>
      </c>
      <c r="H31" s="20" t="n">
        <v>13.66536222</v>
      </c>
      <c r="I31" s="18" t="s">
        <v>404</v>
      </c>
      <c r="J31" s="20" t="s">
        <v>404</v>
      </c>
      <c r="K31" s="18" t="s">
        <v>404</v>
      </c>
      <c r="L31" s="20" t="s">
        <v>404</v>
      </c>
      <c r="M31" s="18" t="s">
        <v>404</v>
      </c>
      <c r="N31" s="20" t="s">
        <v>404</v>
      </c>
      <c r="O31" s="18" t="s">
        <v>404</v>
      </c>
      <c r="P31" s="20" t="s">
        <v>404</v>
      </c>
      <c r="Q31" s="18" t="n">
        <v>511.33342594</v>
      </c>
      <c r="R31" s="20" t="n">
        <v>9.75678439</v>
      </c>
    </row>
    <row r="32" spans="1:18">
      <c r="A32" s="15" t="s">
        <v>429</v>
      </c>
      <c r="B32" s="17" t="n">
        <v>4478</v>
      </c>
      <c r="C32" s="18">
        <f>(0.0/B32*100)</f>
        <v/>
      </c>
      <c r="D32" s="19" t="n">
        <v>4478</v>
      </c>
      <c r="E32" s="18" t="n">
        <v>506.34029268</v>
      </c>
      <c r="F32" s="20" t="n">
        <v>2.44290038</v>
      </c>
      <c r="G32" s="18" t="n">
        <v>482.67696972</v>
      </c>
      <c r="H32" s="20" t="n">
        <v>14.40652869</v>
      </c>
      <c r="I32" s="18" t="s">
        <v>404</v>
      </c>
      <c r="J32" s="20" t="s">
        <v>404</v>
      </c>
      <c r="K32" s="18" t="s">
        <v>404</v>
      </c>
      <c r="L32" s="20" t="s">
        <v>404</v>
      </c>
      <c r="M32" s="18" t="s">
        <v>404</v>
      </c>
      <c r="N32" s="20" t="s">
        <v>404</v>
      </c>
      <c r="O32" s="18" t="s">
        <v>404</v>
      </c>
      <c r="P32" s="20" t="s">
        <v>404</v>
      </c>
      <c r="Q32" s="18" t="n">
        <v>547.33489143</v>
      </c>
      <c r="R32" s="20" t="n">
        <v>7.9825629</v>
      </c>
    </row>
    <row r="33" spans="1:18">
      <c r="A33" s="15" t="s">
        <v>430</v>
      </c>
      <c r="B33" s="17" t="n">
        <v>7325</v>
      </c>
      <c r="C33" s="18">
        <f>(29.0/B33*100)</f>
        <v/>
      </c>
      <c r="D33" s="19" t="n">
        <v>7296</v>
      </c>
      <c r="E33" s="18" t="n">
        <v>497.46448609</v>
      </c>
      <c r="F33" s="20" t="n">
        <v>2.76953311</v>
      </c>
      <c r="G33" s="18" t="n">
        <v>512.12461171</v>
      </c>
      <c r="H33" s="20" t="n">
        <v>18.2154509</v>
      </c>
      <c r="I33" s="18" t="s">
        <v>404</v>
      </c>
      <c r="J33" s="20" t="s">
        <v>404</v>
      </c>
      <c r="K33" s="18" t="s">
        <v>404</v>
      </c>
      <c r="L33" s="20" t="s">
        <v>404</v>
      </c>
      <c r="M33" s="18" t="s">
        <v>404</v>
      </c>
      <c r="N33" s="20" t="s">
        <v>404</v>
      </c>
      <c r="O33" s="18" t="s">
        <v>404</v>
      </c>
      <c r="P33" s="20" t="s">
        <v>404</v>
      </c>
      <c r="Q33" s="18" t="n">
        <v>469.34516638</v>
      </c>
      <c r="R33" s="20" t="n">
        <v>10.94681066</v>
      </c>
    </row>
    <row r="34" spans="1:18">
      <c r="A34" s="15" t="s">
        <v>431</v>
      </c>
      <c r="B34" s="17" t="n">
        <v>6350</v>
      </c>
      <c r="C34" s="18">
        <f>(0.0/B34*100)</f>
        <v/>
      </c>
      <c r="D34" s="19" t="n">
        <v>6350</v>
      </c>
      <c r="E34" s="18" t="n">
        <v>452.06943199</v>
      </c>
      <c r="F34" s="20" t="n">
        <v>2.88253577</v>
      </c>
      <c r="G34" s="18" t="n">
        <v>478.05090296</v>
      </c>
      <c r="H34" s="20" t="n">
        <v>27.87131642</v>
      </c>
      <c r="I34" s="18" t="s">
        <v>404</v>
      </c>
      <c r="J34" s="20" t="s">
        <v>404</v>
      </c>
      <c r="K34" s="18" t="s">
        <v>404</v>
      </c>
      <c r="L34" s="20" t="s">
        <v>404</v>
      </c>
      <c r="M34" s="18" t="s">
        <v>404</v>
      </c>
      <c r="N34" s="20" t="s">
        <v>404</v>
      </c>
      <c r="O34" s="18" t="s">
        <v>404</v>
      </c>
      <c r="P34" s="20" t="s">
        <v>404</v>
      </c>
      <c r="Q34" s="18" t="n">
        <v>345.91828902</v>
      </c>
      <c r="R34" s="20" t="n">
        <v>16.27137949</v>
      </c>
    </row>
    <row r="35" spans="1:18">
      <c r="A35" s="15" t="s">
        <v>432</v>
      </c>
      <c r="B35" s="17" t="n">
        <v>6406</v>
      </c>
      <c r="C35" s="18">
        <f>(443.0/B35*100)</f>
        <v/>
      </c>
      <c r="D35" s="19" t="n">
        <v>5963</v>
      </c>
      <c r="E35" s="18" t="n">
        <v>505.93831575</v>
      </c>
      <c r="F35" s="20" t="n">
        <v>1.47066496</v>
      </c>
      <c r="G35" s="18" t="n">
        <v>586.90371633</v>
      </c>
      <c r="H35" s="20" t="n">
        <v>9.738163350000001</v>
      </c>
      <c r="I35" s="18" t="s">
        <v>404</v>
      </c>
      <c r="J35" s="20" t="s">
        <v>404</v>
      </c>
      <c r="K35" s="18" t="s">
        <v>404</v>
      </c>
      <c r="L35" s="20" t="s">
        <v>404</v>
      </c>
      <c r="M35" s="18" t="s">
        <v>404</v>
      </c>
      <c r="N35" s="20" t="s">
        <v>404</v>
      </c>
      <c r="O35" s="18" t="s">
        <v>404</v>
      </c>
      <c r="P35" s="20" t="s">
        <v>404</v>
      </c>
      <c r="Q35" s="18" t="n">
        <v>511.64113659</v>
      </c>
      <c r="R35" s="20" t="n">
        <v>9.358380479999999</v>
      </c>
    </row>
    <row r="36" spans="1:18">
      <c r="A36" s="15" t="s">
        <v>433</v>
      </c>
      <c r="B36" s="17" t="n">
        <v>6736</v>
      </c>
      <c r="C36" s="18">
        <f>(10.0/B36*100)</f>
        <v/>
      </c>
      <c r="D36" s="19" t="n">
        <v>6726</v>
      </c>
      <c r="E36" s="18" t="n">
        <v>496.11702917</v>
      </c>
      <c r="F36" s="20" t="n">
        <v>2.40853237</v>
      </c>
      <c r="G36" s="18" t="n">
        <v>485.52857373</v>
      </c>
      <c r="H36" s="20" t="n">
        <v>8.66909311</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499.57015761</v>
      </c>
      <c r="F37" s="20" t="n">
        <v>3.81373386</v>
      </c>
      <c r="G37" s="18" t="n">
        <v>504.61331741</v>
      </c>
      <c r="H37" s="20" t="n">
        <v>9.3172031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486.95911348</v>
      </c>
      <c r="F38" s="20" t="n">
        <v>3.59323636</v>
      </c>
      <c r="G38" s="18" t="n">
        <v>519.1898420799999</v>
      </c>
      <c r="H38" s="20" t="n">
        <v>13.99172626</v>
      </c>
      <c r="I38" s="18" t="s">
        <v>404</v>
      </c>
      <c r="J38" s="20" t="s">
        <v>404</v>
      </c>
      <c r="K38" s="18" t="s">
        <v>404</v>
      </c>
      <c r="L38" s="20" t="s">
        <v>404</v>
      </c>
      <c r="M38" s="18" t="s">
        <v>404</v>
      </c>
      <c r="N38" s="20" t="s">
        <v>404</v>
      </c>
      <c r="O38" s="18" t="s">
        <v>404</v>
      </c>
      <c r="P38" s="20" t="s">
        <v>404</v>
      </c>
      <c r="Q38" s="18" t="n">
        <v>507.22066067</v>
      </c>
      <c r="R38" s="20" t="n">
        <v>24.77797865</v>
      </c>
    </row>
    <row r="39" spans="1:18">
      <c r="A39" s="15" t="s">
        <v>436</v>
      </c>
      <c r="B39" s="17" t="n">
        <v>5895</v>
      </c>
      <c r="C39" s="18">
        <f>(0.0/B39*100)</f>
        <v/>
      </c>
      <c r="D39" s="19" t="n">
        <v>5895</v>
      </c>
      <c r="E39" s="18" t="n">
        <v>427.63268924</v>
      </c>
      <c r="F39" s="20" t="n">
        <v>4.26063689</v>
      </c>
      <c r="G39" s="18" t="n">
        <v>434.01668297</v>
      </c>
      <c r="H39" s="20" t="n">
        <v>11.41405033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(3029.0/B40*100)</f>
        <v/>
      </c>
      <c r="D40" s="19" t="n">
        <v>11128</v>
      </c>
      <c r="E40" s="18" t="n">
        <v>501.78516606</v>
      </c>
      <c r="F40" s="20" t="n">
        <v>3.49862695</v>
      </c>
      <c r="G40" s="18" t="n">
        <v>469.66933223</v>
      </c>
      <c r="H40" s="20" t="n">
        <v>7.86897838</v>
      </c>
      <c r="I40" s="18" t="s">
        <v>404</v>
      </c>
      <c r="J40" s="20" t="s">
        <v>404</v>
      </c>
      <c r="K40" s="18" t="s">
        <v>404</v>
      </c>
      <c r="L40" s="20" t="s">
        <v>404</v>
      </c>
      <c r="M40" s="18" t="s">
        <v>404</v>
      </c>
      <c r="N40" s="20" t="s">
        <v>404</v>
      </c>
      <c r="O40" s="18" t="s">
        <v>404</v>
      </c>
      <c r="P40" s="20" t="s">
        <v>404</v>
      </c>
      <c r="Q40" s="18" t="n">
        <v>482.04207075</v>
      </c>
      <c r="R40" s="20" t="n">
        <v>6.59119424</v>
      </c>
    </row>
    <row r="41" spans="1:18">
      <c r="A41" s="15" t="s">
        <v>438</v>
      </c>
      <c r="B41" s="17" t="n">
        <v>5712</v>
      </c>
      <c r="C41" s="18">
        <f>(138.0/B41*100)</f>
        <v/>
      </c>
      <c r="D41" s="19" t="n">
        <v>5574</v>
      </c>
      <c r="E41" s="18" t="n">
        <v>497.06035346</v>
      </c>
      <c r="F41" s="20" t="n">
        <v>3.80452934</v>
      </c>
      <c r="G41" s="18" t="n">
        <v>505.85460559</v>
      </c>
      <c r="H41" s="20" t="n">
        <v>13.1821604</v>
      </c>
      <c r="I41" s="18" t="s">
        <v>404</v>
      </c>
      <c r="J41" s="20" t="s">
        <v>404</v>
      </c>
      <c r="K41" s="18" t="s">
        <v>404</v>
      </c>
      <c r="L41" s="20" t="s">
        <v>404</v>
      </c>
      <c r="M41" s="18" t="s">
        <v>404</v>
      </c>
      <c r="N41" s="20" t="s">
        <v>404</v>
      </c>
      <c r="O41" s="18" t="s">
        <v>404</v>
      </c>
      <c r="P41" s="20" t="s">
        <v>404</v>
      </c>
      <c r="Q41" s="18" t="n">
        <v>538.01061671</v>
      </c>
      <c r="R41" s="20" t="n">
        <v>16.85657379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405.41063637</v>
      </c>
      <c r="F44" s="20" t="n">
        <v>4.45409267</v>
      </c>
      <c r="G44" s="18" t="n">
        <v>406.07502799</v>
      </c>
      <c r="H44" s="20" t="n">
        <v>13.38534329</v>
      </c>
      <c r="I44" s="18" t="s">
        <v>404</v>
      </c>
      <c r="J44" s="20" t="s">
        <v>404</v>
      </c>
      <c r="K44" s="18" t="s">
        <v>404</v>
      </c>
      <c r="L44" s="20" t="s">
        <v>404</v>
      </c>
      <c r="M44" s="18" t="s">
        <v>404</v>
      </c>
      <c r="N44" s="20" t="s">
        <v>404</v>
      </c>
      <c r="O44" s="18" t="s">
        <v>404</v>
      </c>
      <c r="P44" s="20" t="s">
        <v>404</v>
      </c>
      <c r="Q44" s="18" t="n">
        <v>397.62802994</v>
      </c>
      <c r="R44" s="20" t="n">
        <v>23.11708018</v>
      </c>
    </row>
    <row r="45" spans="1:18">
      <c r="A45" s="15" t="s">
        <v>442</v>
      </c>
      <c r="B45" s="17" t="n">
        <v>5519</v>
      </c>
      <c r="C45" s="18">
        <f>(0.0/B45*100)</f>
        <v/>
      </c>
      <c r="D45" s="19" t="n">
        <v>5519</v>
      </c>
      <c r="E45" s="18" t="n">
        <v>348.40980036</v>
      </c>
      <c r="F45" s="20" t="n">
        <v>3.75742104</v>
      </c>
      <c r="G45" s="18" t="n">
        <v>352.3243737</v>
      </c>
      <c r="H45" s="20" t="n">
        <v>7.03445936</v>
      </c>
      <c r="I45" s="18" t="s">
        <v>404</v>
      </c>
      <c r="J45" s="20" t="s">
        <v>404</v>
      </c>
      <c r="K45" s="18" t="s">
        <v>404</v>
      </c>
      <c r="L45" s="20" t="s">
        <v>404</v>
      </c>
      <c r="M45" s="18" t="s">
        <v>404</v>
      </c>
      <c r="N45" s="20" t="s">
        <v>404</v>
      </c>
      <c r="O45" s="18" t="s">
        <v>404</v>
      </c>
      <c r="P45" s="20" t="s">
        <v>404</v>
      </c>
      <c r="Q45" s="18" t="n">
        <v>375.9885886</v>
      </c>
      <c r="R45" s="20" t="n">
        <v>31.91521685</v>
      </c>
    </row>
    <row r="46" spans="1:18">
      <c r="A46" s="15" t="s">
        <v>443</v>
      </c>
      <c r="B46" s="17" t="n">
        <v>23141</v>
      </c>
      <c r="C46" s="18">
        <f>(4196.0/B46*100)</f>
        <v/>
      </c>
      <c r="D46" s="19" t="n">
        <v>18945</v>
      </c>
      <c r="E46" s="18" t="n">
        <v>412.67113173</v>
      </c>
      <c r="F46" s="20" t="n">
        <v>3.30483353</v>
      </c>
      <c r="G46" s="18" t="n">
        <v>405.13571685</v>
      </c>
      <c r="H46" s="20" t="n">
        <v>12.76902958</v>
      </c>
      <c r="I46" s="18" t="s">
        <v>404</v>
      </c>
      <c r="J46" s="20" t="s">
        <v>404</v>
      </c>
      <c r="K46" s="18" t="s">
        <v>404</v>
      </c>
      <c r="L46" s="20" t="s">
        <v>404</v>
      </c>
      <c r="M46" s="18" t="s">
        <v>404</v>
      </c>
      <c r="N46" s="20" t="s">
        <v>404</v>
      </c>
      <c r="O46" s="18" t="s">
        <v>404</v>
      </c>
      <c r="P46" s="20" t="s">
        <v>404</v>
      </c>
      <c r="Q46" s="18" t="n">
        <v>379.97422249</v>
      </c>
      <c r="R46" s="20" t="n">
        <v>12.29404819</v>
      </c>
    </row>
    <row r="47" spans="1:18">
      <c r="A47" s="15" t="s">
        <v>444</v>
      </c>
      <c r="B47" s="17" t="n">
        <v>5928</v>
      </c>
      <c r="C47" s="18">
        <f>(0.0/B47*100)</f>
        <v/>
      </c>
      <c r="D47" s="19" t="n">
        <v>5928</v>
      </c>
      <c r="E47" s="18" t="n">
        <v>434.67020512</v>
      </c>
      <c r="F47" s="20" t="n">
        <v>4.9183026</v>
      </c>
      <c r="G47" s="18" t="n">
        <v>400.27594343</v>
      </c>
      <c r="H47" s="20" t="n">
        <v>21.14059495</v>
      </c>
      <c r="I47" s="18" t="s">
        <v>404</v>
      </c>
      <c r="J47" s="20" t="s">
        <v>404</v>
      </c>
      <c r="K47" s="18" t="s">
        <v>404</v>
      </c>
      <c r="L47" s="20" t="s">
        <v>404</v>
      </c>
      <c r="M47" s="18" t="s">
        <v>404</v>
      </c>
      <c r="N47" s="20" t="s">
        <v>404</v>
      </c>
      <c r="O47" s="18" t="s">
        <v>404</v>
      </c>
      <c r="P47" s="20" t="s">
        <v>404</v>
      </c>
      <c r="Q47" s="18" t="n">
        <v>472.80576811</v>
      </c>
      <c r="R47" s="20" t="n">
        <v>27.07541949</v>
      </c>
    </row>
    <row r="48" spans="1:18">
      <c r="A48" s="15" t="s">
        <v>445</v>
      </c>
      <c r="B48" s="17" t="n">
        <v>9841</v>
      </c>
      <c r="C48" s="18">
        <f>(40.0/B48*100)</f>
        <v/>
      </c>
      <c r="D48" s="19" t="n">
        <v>9801</v>
      </c>
      <c r="E48" s="18" t="n">
        <v>497.84571065</v>
      </c>
      <c r="F48" s="20" t="n">
        <v>5.73533282</v>
      </c>
      <c r="G48" s="18" t="n">
        <v>449.13637972</v>
      </c>
      <c r="H48" s="20" t="n">
        <v>26.23552537</v>
      </c>
      <c r="I48" s="18" t="s">
        <v>404</v>
      </c>
      <c r="J48" s="20" t="s">
        <v>404</v>
      </c>
      <c r="K48" s="18" t="s">
        <v>404</v>
      </c>
      <c r="L48" s="20" t="s">
        <v>404</v>
      </c>
      <c r="M48" s="18" t="s">
        <v>404</v>
      </c>
      <c r="N48" s="20" t="s">
        <v>404</v>
      </c>
      <c r="O48" s="18" t="s">
        <v>404</v>
      </c>
      <c r="P48" s="20" t="s">
        <v>404</v>
      </c>
      <c r="Q48" s="18" t="n">
        <v>477.00840249</v>
      </c>
      <c r="R48" s="20" t="n">
        <v>12.9996033</v>
      </c>
    </row>
    <row r="49" spans="1:18">
      <c r="A49" s="15" t="s">
        <v>446</v>
      </c>
      <c r="B49" s="17" t="n">
        <v>6349</v>
      </c>
      <c r="C49" s="18">
        <f>(52.0/B49*100)</f>
        <v/>
      </c>
      <c r="D49" s="19" t="n">
        <v>6297</v>
      </c>
      <c r="E49" s="18" t="n">
        <v>425.8005451</v>
      </c>
      <c r="F49" s="20" t="n">
        <v>3.40573127</v>
      </c>
      <c r="G49" s="18" t="n">
        <v>400.64161261</v>
      </c>
      <c r="H49" s="20" t="n">
        <v>17.18850009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429.83744223</v>
      </c>
      <c r="F50" s="20" t="n">
        <v>3.41790437</v>
      </c>
      <c r="G50" s="18" t="n">
        <v>401.98882261</v>
      </c>
      <c r="H50" s="20" t="n">
        <v>42.79978029</v>
      </c>
      <c r="I50" s="18" t="s">
        <v>404</v>
      </c>
      <c r="J50" s="20" t="s">
        <v>404</v>
      </c>
      <c r="K50" s="18" t="s">
        <v>404</v>
      </c>
      <c r="L50" s="20" t="s">
        <v>404</v>
      </c>
      <c r="M50" s="18" t="s">
        <v>404</v>
      </c>
      <c r="N50" s="20" t="s">
        <v>404</v>
      </c>
      <c r="O50" s="18" t="s">
        <v>404</v>
      </c>
      <c r="P50" s="20" t="s">
        <v>404</v>
      </c>
      <c r="Q50" s="18" t="n">
        <v>410.13185894</v>
      </c>
      <c r="R50" s="20" t="n">
        <v>14.26968715</v>
      </c>
    </row>
    <row r="51" spans="1:18">
      <c r="A51" s="15" t="s">
        <v>448</v>
      </c>
      <c r="B51" s="17" t="n">
        <v>6866</v>
      </c>
      <c r="C51" s="18">
        <f>(0.0/B51*100)</f>
        <v/>
      </c>
      <c r="D51" s="19" t="n">
        <v>6866</v>
      </c>
      <c r="E51" s="18" t="n">
        <v>425.78681801</v>
      </c>
      <c r="F51" s="20" t="n">
        <v>2.87964107</v>
      </c>
      <c r="G51" s="18" t="n">
        <v>439.20927859</v>
      </c>
      <c r="H51" s="20" t="n">
        <v>15.32647084</v>
      </c>
      <c r="I51" s="18" t="s">
        <v>404</v>
      </c>
      <c r="J51" s="20" t="s">
        <v>404</v>
      </c>
      <c r="K51" s="18" t="s">
        <v>404</v>
      </c>
      <c r="L51" s="20" t="s">
        <v>404</v>
      </c>
      <c r="M51" s="18" t="s">
        <v>404</v>
      </c>
      <c r="N51" s="20" t="s">
        <v>404</v>
      </c>
      <c r="O51" s="18" t="s">
        <v>404</v>
      </c>
      <c r="P51" s="20" t="s">
        <v>404</v>
      </c>
      <c r="Q51" s="18" t="n">
        <v>506.24258711</v>
      </c>
      <c r="R51" s="20" t="n">
        <v>48.88500269</v>
      </c>
    </row>
    <row r="52" spans="1:18">
      <c r="A52" s="15" t="s">
        <v>449</v>
      </c>
      <c r="B52" s="17" t="n">
        <v>5809</v>
      </c>
      <c r="C52" s="18">
        <f>(0.0/B52*100)</f>
        <v/>
      </c>
      <c r="D52" s="19" t="n">
        <v>5809</v>
      </c>
      <c r="E52" s="18" t="n">
        <v>488.76243746</v>
      </c>
      <c r="F52" s="20" t="n">
        <v>2.98673755</v>
      </c>
      <c r="G52" s="18" t="n">
        <v>465.99880526</v>
      </c>
      <c r="H52" s="20" t="n">
        <v>13.37840773</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443.93595586</v>
      </c>
      <c r="F53" s="20" t="n">
        <v>1.66566014</v>
      </c>
      <c r="G53" s="18" t="n">
        <v>404.39502186</v>
      </c>
      <c r="H53" s="20" t="n">
        <v>10.87015861</v>
      </c>
      <c r="I53" s="18" t="s">
        <v>404</v>
      </c>
      <c r="J53" s="20" t="s">
        <v>404</v>
      </c>
      <c r="K53" s="18" t="s">
        <v>404</v>
      </c>
      <c r="L53" s="20" t="s">
        <v>404</v>
      </c>
      <c r="M53" s="18" t="s">
        <v>404</v>
      </c>
      <c r="N53" s="20" t="s">
        <v>404</v>
      </c>
      <c r="O53" s="18" t="s">
        <v>404</v>
      </c>
      <c r="P53" s="20" t="s">
        <v>404</v>
      </c>
      <c r="Q53" s="18" t="n">
        <v>394.11473288</v>
      </c>
      <c r="R53" s="20" t="n">
        <v>18.79852789</v>
      </c>
    </row>
    <row r="54" spans="1:18">
      <c r="A54" s="15" t="s">
        <v>451</v>
      </c>
      <c r="B54" s="17" t="n">
        <v>4740</v>
      </c>
      <c r="C54" s="18">
        <f>(199.0/B54*100)</f>
        <v/>
      </c>
      <c r="D54" s="19" t="n">
        <v>4541</v>
      </c>
      <c r="E54" s="18" t="n">
        <v>357.53413773</v>
      </c>
      <c r="F54" s="20" t="n">
        <v>3.30482862</v>
      </c>
      <c r="G54" s="18" t="n">
        <v>373.77923557</v>
      </c>
      <c r="H54" s="20" t="n">
        <v>25.75795325</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398.75886124</v>
      </c>
      <c r="F55" s="20" t="n">
        <v>3.47266131</v>
      </c>
      <c r="G55" s="18" t="n">
        <v>414.36357438</v>
      </c>
      <c r="H55" s="20" t="n">
        <v>8.3559936</v>
      </c>
      <c r="I55" s="18" t="s">
        <v>404</v>
      </c>
      <c r="J55" s="20" t="s">
        <v>404</v>
      </c>
      <c r="K55" s="18" t="s">
        <v>404</v>
      </c>
      <c r="L55" s="20" t="s">
        <v>404</v>
      </c>
      <c r="M55" s="18" t="s">
        <v>404</v>
      </c>
      <c r="N55" s="20" t="s">
        <v>404</v>
      </c>
      <c r="O55" s="18" t="s">
        <v>404</v>
      </c>
      <c r="P55" s="20" t="s">
        <v>404</v>
      </c>
      <c r="Q55" s="18" t="n">
        <v>375.88930752</v>
      </c>
      <c r="R55" s="20" t="n">
        <v>17.42079963</v>
      </c>
    </row>
    <row r="56" spans="1:18">
      <c r="A56" s="15" t="s">
        <v>453</v>
      </c>
      <c r="B56" s="17" t="n">
        <v>5359</v>
      </c>
      <c r="C56" s="18">
        <f>(0.0/B56*100)</f>
        <v/>
      </c>
      <c r="D56" s="19" t="n">
        <v>5359</v>
      </c>
      <c r="E56" s="18" t="n">
        <v>524.5050345</v>
      </c>
      <c r="F56" s="20" t="n">
        <v>2.93592443</v>
      </c>
      <c r="G56" s="18" t="n">
        <v>588.2726456</v>
      </c>
      <c r="H56" s="20" t="n">
        <v>6.18573356</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397.48469579</v>
      </c>
      <c r="F57" s="20" t="n">
        <v>2.89911876</v>
      </c>
      <c r="G57" s="18" t="n">
        <v>374.87653597</v>
      </c>
      <c r="H57" s="20" t="n">
        <v>15.07801678</v>
      </c>
      <c r="I57" s="18" t="s">
        <v>404</v>
      </c>
      <c r="J57" s="20" t="s">
        <v>404</v>
      </c>
      <c r="K57" s="18" t="s">
        <v>404</v>
      </c>
      <c r="L57" s="20" t="s">
        <v>404</v>
      </c>
      <c r="M57" s="18" t="s">
        <v>404</v>
      </c>
      <c r="N57" s="20" t="s">
        <v>404</v>
      </c>
      <c r="O57" s="18" t="s">
        <v>404</v>
      </c>
      <c r="P57" s="20" t="s">
        <v>404</v>
      </c>
      <c r="Q57" s="18" t="n">
        <v>436.52979278</v>
      </c>
      <c r="R57" s="20" t="n">
        <v>10.26059962</v>
      </c>
    </row>
    <row r="58" spans="1:18">
      <c r="A58" s="15" t="s">
        <v>455</v>
      </c>
      <c r="B58" s="17" t="n">
        <v>7267</v>
      </c>
      <c r="C58" s="18">
        <f>(0.0/B58*100)</f>
        <v/>
      </c>
      <c r="D58" s="19" t="n">
        <v>7267</v>
      </c>
      <c r="E58" s="18" t="n">
        <v>408.25333847</v>
      </c>
      <c r="F58" s="20" t="n">
        <v>3.07170407</v>
      </c>
      <c r="G58" s="18" t="n">
        <v>400.03370763</v>
      </c>
      <c r="H58" s="20" t="n">
        <v>12.95468506</v>
      </c>
      <c r="I58" s="18" t="s">
        <v>404</v>
      </c>
      <c r="J58" s="20" t="s">
        <v>404</v>
      </c>
      <c r="K58" s="18" t="s">
        <v>404</v>
      </c>
      <c r="L58" s="20" t="s">
        <v>404</v>
      </c>
      <c r="M58" s="18" t="s">
        <v>404</v>
      </c>
      <c r="N58" s="20" t="s">
        <v>404</v>
      </c>
      <c r="O58" s="18" t="s">
        <v>404</v>
      </c>
      <c r="P58" s="20" t="s">
        <v>404</v>
      </c>
      <c r="Q58" s="18" t="n">
        <v>444.4662328</v>
      </c>
      <c r="R58" s="20" t="n">
        <v>12.69955083</v>
      </c>
    </row>
    <row r="59" spans="1:18">
      <c r="A59" s="15" t="s">
        <v>456</v>
      </c>
      <c r="B59" s="17" t="n">
        <v>4826</v>
      </c>
      <c r="C59" s="18">
        <f>(0.0/B59*100)</f>
        <v/>
      </c>
      <c r="D59" s="19" t="n">
        <v>4826</v>
      </c>
      <c r="E59" s="18" t="n">
        <v>347.23679423</v>
      </c>
      <c r="F59" s="20" t="n">
        <v>1.74836597</v>
      </c>
      <c r="G59" s="18" t="n">
        <v>349.70041962</v>
      </c>
      <c r="H59" s="20" t="n">
        <v>3.45589931</v>
      </c>
      <c r="I59" s="18" t="s">
        <v>404</v>
      </c>
      <c r="J59" s="20" t="s">
        <v>404</v>
      </c>
      <c r="K59" s="18" t="s">
        <v>404</v>
      </c>
      <c r="L59" s="20" t="s">
        <v>404</v>
      </c>
      <c r="M59" s="18" t="s">
        <v>404</v>
      </c>
      <c r="N59" s="20" t="s">
        <v>404</v>
      </c>
      <c r="O59" s="18" t="s">
        <v>404</v>
      </c>
      <c r="P59" s="20" t="s">
        <v>404</v>
      </c>
      <c r="Q59" s="18" t="n">
        <v>331.73226208</v>
      </c>
      <c r="R59" s="20" t="n">
        <v>8.265192689999999</v>
      </c>
    </row>
    <row r="60" spans="1:18">
      <c r="A60" s="15" t="s">
        <v>457</v>
      </c>
      <c r="B60" s="17" t="n">
        <v>4546</v>
      </c>
      <c r="C60" s="18">
        <f>(0.0/B60*100)</f>
        <v/>
      </c>
      <c r="D60" s="19" t="n">
        <v>4546</v>
      </c>
      <c r="E60" s="18" t="n">
        <v>353.5356609</v>
      </c>
      <c r="F60" s="20" t="n">
        <v>5.63466389</v>
      </c>
      <c r="G60" s="18" t="n">
        <v>316.77465836</v>
      </c>
      <c r="H60" s="20" t="n">
        <v>11.645411</v>
      </c>
      <c r="I60" s="18" t="s">
        <v>404</v>
      </c>
      <c r="J60" s="20" t="s">
        <v>404</v>
      </c>
      <c r="K60" s="18" t="s">
        <v>404</v>
      </c>
      <c r="L60" s="20" t="s">
        <v>404</v>
      </c>
      <c r="M60" s="18" t="s">
        <v>404</v>
      </c>
      <c r="N60" s="20" t="s">
        <v>404</v>
      </c>
      <c r="O60" s="18" t="s">
        <v>404</v>
      </c>
      <c r="P60" s="20" t="s">
        <v>404</v>
      </c>
      <c r="Q60" s="18" t="n">
        <v>347.38014587</v>
      </c>
      <c r="R60" s="20" t="n">
        <v>37.16502911</v>
      </c>
    </row>
    <row r="61" spans="1:18">
      <c r="A61" s="15" t="s">
        <v>458</v>
      </c>
      <c r="B61" s="17" t="n">
        <v>6525</v>
      </c>
      <c r="C61" s="18">
        <f>(0.0/B61*100)</f>
        <v/>
      </c>
      <c r="D61" s="19" t="n">
        <v>6525</v>
      </c>
      <c r="E61" s="18" t="n">
        <v>475.03770155</v>
      </c>
      <c r="F61" s="20" t="n">
        <v>3.41109159</v>
      </c>
      <c r="G61" s="18" t="n">
        <v>462.08557688</v>
      </c>
      <c r="H61" s="20" t="n">
        <v>6.43012926</v>
      </c>
      <c r="I61" s="18" t="s">
        <v>404</v>
      </c>
      <c r="J61" s="20" t="s">
        <v>404</v>
      </c>
      <c r="K61" s="18" t="s">
        <v>404</v>
      </c>
      <c r="L61" s="20" t="s">
        <v>404</v>
      </c>
      <c r="M61" s="18" t="s">
        <v>404</v>
      </c>
      <c r="N61" s="20" t="s">
        <v>404</v>
      </c>
      <c r="O61" s="18" t="s">
        <v>404</v>
      </c>
      <c r="P61" s="20" t="s">
        <v>404</v>
      </c>
      <c r="Q61" s="18" t="n">
        <v>505.63140326</v>
      </c>
      <c r="R61" s="20" t="n">
        <v>14.23623523</v>
      </c>
    </row>
    <row r="62" spans="1:18">
      <c r="A62" s="15" t="s">
        <v>459</v>
      </c>
      <c r="B62" s="17" t="n">
        <v>4476</v>
      </c>
      <c r="C62" s="18">
        <f>(0.0/B62*100)</f>
        <v/>
      </c>
      <c r="D62" s="19" t="n">
        <v>4476</v>
      </c>
      <c r="E62" s="18" t="n">
        <v>510.15943673</v>
      </c>
      <c r="F62" s="20" t="n">
        <v>1.30736287</v>
      </c>
      <c r="G62" s="18" t="n">
        <v>456.00961513</v>
      </c>
      <c r="H62" s="20" t="n">
        <v>6.85562046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352.2229873</v>
      </c>
      <c r="F63" s="20" t="n">
        <v>1.51894609</v>
      </c>
      <c r="G63" s="18" t="n">
        <v>280.86186026</v>
      </c>
      <c r="H63" s="20" t="n">
        <v>7.4678963</v>
      </c>
      <c r="I63" s="18" t="s">
        <v>404</v>
      </c>
      <c r="J63" s="20" t="s">
        <v>404</v>
      </c>
      <c r="K63" s="18" t="s">
        <v>404</v>
      </c>
      <c r="L63" s="20" t="s">
        <v>404</v>
      </c>
      <c r="M63" s="18" t="s">
        <v>404</v>
      </c>
      <c r="N63" s="20" t="s">
        <v>404</v>
      </c>
      <c r="O63" s="18" t="s">
        <v>404</v>
      </c>
      <c r="P63" s="20" t="s">
        <v>404</v>
      </c>
      <c r="Q63" s="18" t="n">
        <v>380.99632282</v>
      </c>
      <c r="R63" s="20" t="n">
        <v>5.86818705</v>
      </c>
    </row>
    <row r="64" spans="1:18">
      <c r="A64" s="15" t="s">
        <v>461</v>
      </c>
      <c r="B64" s="17" t="n">
        <v>3634</v>
      </c>
      <c r="C64" s="18">
        <f>(27.0/B64*100)</f>
        <v/>
      </c>
      <c r="D64" s="19" t="n">
        <v>3607</v>
      </c>
      <c r="E64" s="18" t="n">
        <v>453.36137473</v>
      </c>
      <c r="F64" s="20" t="n">
        <v>1.80007501</v>
      </c>
      <c r="G64" s="18" t="n">
        <v>403.90731787</v>
      </c>
      <c r="H64" s="20" t="n">
        <v>4.81816059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419.23267035</v>
      </c>
      <c r="F65" s="20" t="n">
        <v>3.29992814</v>
      </c>
      <c r="G65" s="18" t="n">
        <v>403.7290942</v>
      </c>
      <c r="H65" s="20" t="n">
        <v>6.46839246</v>
      </c>
      <c r="I65" s="18" t="s">
        <v>404</v>
      </c>
      <c r="J65" s="20" t="s">
        <v>404</v>
      </c>
      <c r="K65" s="18" t="s">
        <v>404</v>
      </c>
      <c r="L65" s="20" t="s">
        <v>404</v>
      </c>
      <c r="M65" s="18" t="s">
        <v>404</v>
      </c>
      <c r="N65" s="20" t="s">
        <v>404</v>
      </c>
      <c r="O65" s="18" t="s">
        <v>404</v>
      </c>
      <c r="P65" s="20" t="s">
        <v>404</v>
      </c>
      <c r="Q65" s="18" t="n">
        <v>390.13194672</v>
      </c>
      <c r="R65" s="20" t="n">
        <v>9.515923280000001</v>
      </c>
    </row>
    <row r="66" spans="1:18">
      <c r="A66" s="15" t="s">
        <v>463</v>
      </c>
      <c r="B66" s="17" t="n">
        <v>5665</v>
      </c>
      <c r="C66" s="18">
        <f>(0.0/B66*100)</f>
        <v/>
      </c>
      <c r="D66" s="19" t="n">
        <v>5665</v>
      </c>
      <c r="E66" s="18" t="n">
        <v>427.01733288</v>
      </c>
      <c r="F66" s="20" t="n">
        <v>1.61186277</v>
      </c>
      <c r="G66" s="18" t="n">
        <v>424.77754083</v>
      </c>
      <c r="H66" s="20" t="n">
        <v>4.98870206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398.98259303</v>
      </c>
      <c r="F67" s="20" t="n">
        <v>3.14709886</v>
      </c>
      <c r="G67" s="18" t="n">
        <v>387.65821103</v>
      </c>
      <c r="H67" s="20" t="n">
        <v>11.0446395</v>
      </c>
      <c r="I67" s="18" t="s">
        <v>404</v>
      </c>
      <c r="J67" s="20" t="s">
        <v>404</v>
      </c>
      <c r="K67" s="18" t="s">
        <v>404</v>
      </c>
      <c r="L67" s="20" t="s">
        <v>404</v>
      </c>
      <c r="M67" s="18" t="s">
        <v>404</v>
      </c>
      <c r="N67" s="20" t="s">
        <v>404</v>
      </c>
      <c r="O67" s="18" t="s">
        <v>404</v>
      </c>
      <c r="P67" s="20" t="s">
        <v>404</v>
      </c>
      <c r="Q67" s="18" t="n">
        <v>381.22031518</v>
      </c>
      <c r="R67" s="20" t="n">
        <v>26.75180287</v>
      </c>
    </row>
    <row r="68" spans="1:18">
      <c r="A68" s="15" t="s">
        <v>465</v>
      </c>
      <c r="B68" s="17" t="n">
        <v>12083</v>
      </c>
      <c r="C68" s="18">
        <f>(0.0/B68*100)</f>
        <v/>
      </c>
      <c r="D68" s="19" t="n">
        <v>12083</v>
      </c>
      <c r="E68" s="18" t="n">
        <v>401.98061682</v>
      </c>
      <c r="F68" s="20" t="n">
        <v>1.04982255</v>
      </c>
      <c r="G68" s="18" t="n">
        <v>371.92908966</v>
      </c>
      <c r="H68" s="20" t="n">
        <v>8.530085489999999</v>
      </c>
      <c r="I68" s="18" t="s">
        <v>404</v>
      </c>
      <c r="J68" s="20" t="s">
        <v>404</v>
      </c>
      <c r="K68" s="18" t="s">
        <v>404</v>
      </c>
      <c r="L68" s="20" t="s">
        <v>404</v>
      </c>
      <c r="M68" s="18" t="s">
        <v>404</v>
      </c>
      <c r="N68" s="20" t="s">
        <v>404</v>
      </c>
      <c r="O68" s="18" t="s">
        <v>404</v>
      </c>
      <c r="P68" s="20" t="s">
        <v>404</v>
      </c>
      <c r="Q68" s="18" t="n">
        <v>416.13965971</v>
      </c>
      <c r="R68" s="20" t="n">
        <v>7.19319881</v>
      </c>
    </row>
    <row r="69" spans="1:18">
      <c r="A69" s="15" t="s">
        <v>466</v>
      </c>
      <c r="B69" s="17" t="n">
        <v>4876</v>
      </c>
      <c r="C69" s="18">
        <f>(0.0/B69*100)</f>
        <v/>
      </c>
      <c r="D69" s="19" t="n">
        <v>4876</v>
      </c>
      <c r="E69" s="18" t="n">
        <v>434.97646594</v>
      </c>
      <c r="F69" s="20" t="n">
        <v>4.27248039</v>
      </c>
      <c r="G69" s="18" t="n">
        <v>415.87639009</v>
      </c>
      <c r="H69" s="20" t="n">
        <v>19.66698244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494.99775507</v>
      </c>
      <c r="F70" s="20" t="n">
        <v>3.13094278</v>
      </c>
      <c r="G70" s="18" t="n">
        <v>467.61697348</v>
      </c>
      <c r="H70" s="20" t="n">
        <v>34.93423793</v>
      </c>
      <c r="I70" s="18" t="s">
        <v>404</v>
      </c>
      <c r="J70" s="20" t="s">
        <v>404</v>
      </c>
      <c r="K70" s="18" t="s">
        <v>404</v>
      </c>
      <c r="L70" s="20" t="s">
        <v>404</v>
      </c>
      <c r="M70" s="18" t="s">
        <v>404</v>
      </c>
      <c r="N70" s="20" t="s">
        <v>404</v>
      </c>
      <c r="O70" s="18" t="s">
        <v>404</v>
      </c>
      <c r="P70" s="20" t="s">
        <v>404</v>
      </c>
      <c r="Q70" s="18" t="n">
        <v>497.59473846</v>
      </c>
      <c r="R70" s="20" t="n">
        <v>8.510625320000001</v>
      </c>
    </row>
    <row r="71" spans="1:18">
      <c r="A71" s="15" t="s">
        <v>468</v>
      </c>
      <c r="B71" s="17" t="n">
        <v>6115</v>
      </c>
      <c r="C71" s="18">
        <f>(0.0/B71*100)</f>
        <v/>
      </c>
      <c r="D71" s="19" t="n">
        <v>6115</v>
      </c>
      <c r="E71" s="18" t="n">
        <v>535.16039226</v>
      </c>
      <c r="F71" s="20" t="n">
        <v>1.67276898</v>
      </c>
      <c r="G71" s="18" t="n">
        <v>532.78617935</v>
      </c>
      <c r="H71" s="20" t="n">
        <v>7.04992236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497.40922981</v>
      </c>
      <c r="F72" s="20" t="n">
        <v>2.63561307</v>
      </c>
      <c r="G72" s="18" t="n">
        <v>502.49005759</v>
      </c>
      <c r="H72" s="20" t="n">
        <v>26.14573409</v>
      </c>
      <c r="I72" s="18" t="s">
        <v>404</v>
      </c>
      <c r="J72" s="20" t="s">
        <v>404</v>
      </c>
      <c r="K72" s="18" t="s">
        <v>404</v>
      </c>
      <c r="L72" s="20" t="s">
        <v>404</v>
      </c>
      <c r="M72" s="18" t="s">
        <v>404</v>
      </c>
      <c r="N72" s="20" t="s">
        <v>404</v>
      </c>
      <c r="O72" s="18" t="s">
        <v>404</v>
      </c>
      <c r="P72" s="20" t="s">
        <v>404</v>
      </c>
      <c r="Q72" s="18" t="n">
        <v>460.38862507</v>
      </c>
      <c r="R72" s="20" t="n">
        <v>9.908867109999999</v>
      </c>
    </row>
    <row r="73" spans="1:18">
      <c r="A73" s="15" t="s">
        <v>470</v>
      </c>
      <c r="B73" s="17" t="n">
        <v>8249</v>
      </c>
      <c r="C73" s="18">
        <f>(0.0/B73*100)</f>
        <v/>
      </c>
      <c r="D73" s="19" t="n">
        <v>8249</v>
      </c>
      <c r="E73" s="18" t="n">
        <v>410.32850947</v>
      </c>
      <c r="F73" s="20" t="n">
        <v>3.53736308</v>
      </c>
      <c r="G73" s="18" t="n">
        <v>382.06501866</v>
      </c>
      <c r="H73" s="20" t="n">
        <v>11.67418827</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433.48527044</v>
      </c>
      <c r="F74" s="20" t="n">
        <v>1.6541081</v>
      </c>
      <c r="G74" s="18" t="n">
        <v>366.23019169</v>
      </c>
      <c r="H74" s="20" t="n">
        <v>4.07586896</v>
      </c>
      <c r="I74" s="18" t="s">
        <v>404</v>
      </c>
      <c r="J74" s="20" t="s">
        <v>404</v>
      </c>
      <c r="K74" s="18" t="s">
        <v>404</v>
      </c>
      <c r="L74" s="20" t="s">
        <v>404</v>
      </c>
      <c r="M74" s="18" t="s">
        <v>404</v>
      </c>
      <c r="N74" s="20" t="s">
        <v>404</v>
      </c>
      <c r="O74" s="18" t="s">
        <v>404</v>
      </c>
      <c r="P74" s="20" t="s">
        <v>404</v>
      </c>
      <c r="Q74" s="18" t="n">
        <v>480.98478475</v>
      </c>
      <c r="R74" s="20" t="n">
        <v>10.97595487</v>
      </c>
    </row>
    <row r="75" spans="1:18">
      <c r="A75" s="15" t="s">
        <v>472</v>
      </c>
      <c r="B75" s="17" t="n">
        <v>5375</v>
      </c>
      <c r="C75" s="18">
        <f>(483.0/B75*100)</f>
        <v/>
      </c>
      <c r="D75" s="19" t="n">
        <v>4892</v>
      </c>
      <c r="E75" s="18" t="n">
        <v>367.40965351</v>
      </c>
      <c r="F75" s="20" t="n">
        <v>7.47115127</v>
      </c>
      <c r="G75" s="18" t="n">
        <v>359.66683814</v>
      </c>
      <c r="H75" s="20" t="n">
        <v>4.73619764</v>
      </c>
      <c r="I75" s="18" t="s">
        <v>404</v>
      </c>
      <c r="J75" s="20" t="s">
        <v>404</v>
      </c>
      <c r="K75" s="18" t="s">
        <v>404</v>
      </c>
      <c r="L75" s="20" t="s">
        <v>404</v>
      </c>
      <c r="M75" s="18" t="s">
        <v>404</v>
      </c>
      <c r="N75" s="20" t="s">
        <v>404</v>
      </c>
      <c r="O75" s="18" t="s">
        <v>404</v>
      </c>
      <c r="P75" s="20" t="s">
        <v>404</v>
      </c>
      <c r="Q75" s="18" t="n">
        <v>356.83647203</v>
      </c>
      <c r="R75" s="20" t="n">
        <v>16.54970856</v>
      </c>
    </row>
    <row r="76" spans="1:18">
      <c r="A76" s="15" t="s">
        <v>473</v>
      </c>
      <c r="B76" s="17" t="n">
        <v>14167</v>
      </c>
      <c r="C76" s="18">
        <f>(1400.0/B76*100)</f>
        <v/>
      </c>
      <c r="D76" s="19" t="n">
        <v>12767</v>
      </c>
      <c r="E76" s="18" t="n">
        <v>435.16636235</v>
      </c>
      <c r="F76" s="20" t="n">
        <v>2.94348347</v>
      </c>
      <c r="G76" s="18" t="n">
        <v>420.91125225</v>
      </c>
      <c r="H76" s="20" t="n">
        <v>40.0899106</v>
      </c>
      <c r="I76" s="18" t="s">
        <v>404</v>
      </c>
      <c r="J76" s="20" t="s">
        <v>404</v>
      </c>
      <c r="K76" s="18" t="s">
        <v>404</v>
      </c>
      <c r="L76" s="20" t="s">
        <v>404</v>
      </c>
      <c r="M76" s="18" t="s">
        <v>404</v>
      </c>
      <c r="N76" s="20" t="s">
        <v>404</v>
      </c>
      <c r="O76" s="18" t="s">
        <v>404</v>
      </c>
      <c r="P76" s="20" t="s">
        <v>404</v>
      </c>
      <c r="Q76" s="18" t="n">
        <v>440.07926241</v>
      </c>
      <c r="R76" s="20" t="n">
        <v>11.48735687</v>
      </c>
    </row>
    <row r="77" spans="1:18">
      <c r="A77" s="15" t="s">
        <v>474</v>
      </c>
      <c r="B77" s="17" t="n">
        <v>6062</v>
      </c>
      <c r="C77" s="18">
        <f>(0.0/B77*100)</f>
        <v/>
      </c>
      <c r="D77" s="19" t="n">
        <v>6062</v>
      </c>
      <c r="E77" s="18" t="n">
        <v>435.46764928</v>
      </c>
      <c r="F77" s="20" t="n">
        <v>3.01622897</v>
      </c>
      <c r="G77" s="18" t="n">
        <v>449.48374201</v>
      </c>
      <c r="H77" s="20" t="n">
        <v>13.19509512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488.44460953</v>
      </c>
      <c r="F78" s="20" t="n">
        <v>3.91296257</v>
      </c>
      <c r="G78" s="18" t="n">
        <v>461.31725628</v>
      </c>
      <c r="H78" s="20" t="n">
        <v>11.70654228</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477.22323816</v>
      </c>
      <c r="F79" s="20" t="n">
        <v>7.65411362</v>
      </c>
      <c r="G79" s="18" t="n">
        <v>448.34973912</v>
      </c>
      <c r="H79" s="20" t="n">
        <v>15.04041712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427.14102033</v>
      </c>
      <c r="F80" s="20" t="n">
        <v>3.42468904</v>
      </c>
      <c r="G80" s="18" t="s">
        <v>404</v>
      </c>
      <c r="H80" s="20" t="s">
        <v>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430.34018039</v>
      </c>
      <c r="F81" s="20" t="n">
        <v>3.6766255</v>
      </c>
      <c r="G81" s="18" t="n">
        <v>432.98001923</v>
      </c>
      <c r="H81" s="20" t="n">
        <v>9.79887338</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501.9678696</v>
      </c>
      <c r="F7" s="20" t="n">
        <v>2.16719101</v>
      </c>
      <c r="G7" s="18" t="n">
        <v>512.68597723</v>
      </c>
      <c r="H7" s="20" t="n">
        <v>4.7310912</v>
      </c>
      <c r="I7" s="18" t="s">
        <v>404</v>
      </c>
      <c r="J7" s="20" t="s">
        <v>404</v>
      </c>
      <c r="K7" s="18" t="s">
        <v>404</v>
      </c>
      <c r="L7" s="20" t="s">
        <v>404</v>
      </c>
      <c r="M7" s="18" t="s">
        <v>404</v>
      </c>
      <c r="N7" s="20" t="s">
        <v>404</v>
      </c>
      <c r="O7" s="18" t="s">
        <v>404</v>
      </c>
      <c r="P7" s="20" t="s">
        <v>404</v>
      </c>
      <c r="Q7" s="18" t="n">
        <v>488.60417306</v>
      </c>
      <c r="R7" s="20" t="n">
        <v>14.59986375</v>
      </c>
    </row>
    <row r="8" spans="1:18">
      <c r="A8" s="15" t="s">
        <v>405</v>
      </c>
      <c r="B8" s="17" t="n">
        <v>7007</v>
      </c>
      <c r="C8" s="18">
        <f>(0.0/B8*100)</f>
        <v/>
      </c>
      <c r="D8" s="19" t="n">
        <v>7007</v>
      </c>
      <c r="E8" s="18" t="n">
        <v>498.9918853</v>
      </c>
      <c r="F8" s="20" t="n">
        <v>3.92483767</v>
      </c>
      <c r="G8" s="18" t="n">
        <v>444.48655185</v>
      </c>
      <c r="H8" s="20" t="n">
        <v>11.84590125</v>
      </c>
      <c r="I8" s="18" t="s">
        <v>404</v>
      </c>
      <c r="J8" s="20" t="s">
        <v>404</v>
      </c>
      <c r="K8" s="18" t="s">
        <v>404</v>
      </c>
      <c r="L8" s="20" t="s">
        <v>404</v>
      </c>
      <c r="M8" s="18" t="s">
        <v>404</v>
      </c>
      <c r="N8" s="20" t="s">
        <v>404</v>
      </c>
      <c r="O8" s="18" t="s">
        <v>404</v>
      </c>
      <c r="P8" s="20" t="s">
        <v>404</v>
      </c>
      <c r="Q8" s="18" t="n">
        <v>451.05808513</v>
      </c>
      <c r="R8" s="20" t="n">
        <v>14.22929045</v>
      </c>
    </row>
    <row r="9" spans="1:18">
      <c r="A9" s="15" t="s">
        <v>406</v>
      </c>
      <c r="B9" s="17" t="n">
        <v>9651</v>
      </c>
      <c r="C9" s="18">
        <f>(200.0/B9*100)</f>
        <v/>
      </c>
      <c r="D9" s="19" t="n">
        <v>9451</v>
      </c>
      <c r="E9" s="18" t="n">
        <v>506.36228344</v>
      </c>
      <c r="F9" s="20" t="n">
        <v>4.09939834</v>
      </c>
      <c r="G9" s="18" t="n">
        <v>491.12016097</v>
      </c>
      <c r="H9" s="20" t="n">
        <v>5.95432465</v>
      </c>
      <c r="I9" s="18" t="s">
        <v>404</v>
      </c>
      <c r="J9" s="20" t="s">
        <v>404</v>
      </c>
      <c r="K9" s="18" t="s">
        <v>404</v>
      </c>
      <c r="L9" s="20" t="s">
        <v>404</v>
      </c>
      <c r="M9" s="18" t="s">
        <v>404</v>
      </c>
      <c r="N9" s="20" t="s">
        <v>404</v>
      </c>
      <c r="O9" s="18" t="s">
        <v>404</v>
      </c>
      <c r="P9" s="20" t="s">
        <v>404</v>
      </c>
      <c r="Q9" s="18" t="n">
        <v>478.47491685</v>
      </c>
      <c r="R9" s="20" t="n">
        <v>15.79862986</v>
      </c>
    </row>
    <row r="10" spans="1:18">
      <c r="A10" s="15" t="s">
        <v>407</v>
      </c>
      <c r="B10" s="17" t="n">
        <v>20058</v>
      </c>
      <c r="C10" s="18">
        <f>(3134.0/B10*100)</f>
        <v/>
      </c>
      <c r="D10" s="19" t="n">
        <v>16924</v>
      </c>
      <c r="E10" s="18" t="n">
        <v>528.4488013</v>
      </c>
      <c r="F10" s="20" t="n">
        <v>2.51882196</v>
      </c>
      <c r="G10" s="18" t="n">
        <v>519.47787843</v>
      </c>
      <c r="H10" s="20" t="n">
        <v>5.99476882</v>
      </c>
      <c r="I10" s="18" t="s">
        <v>404</v>
      </c>
      <c r="J10" s="20" t="s">
        <v>404</v>
      </c>
      <c r="K10" s="18" t="s">
        <v>404</v>
      </c>
      <c r="L10" s="20" t="s">
        <v>404</v>
      </c>
      <c r="M10" s="18" t="s">
        <v>404</v>
      </c>
      <c r="N10" s="20" t="s">
        <v>404</v>
      </c>
      <c r="O10" s="18" t="s">
        <v>404</v>
      </c>
      <c r="P10" s="20" t="s">
        <v>404</v>
      </c>
      <c r="Q10" s="18" t="n">
        <v>564.95614818</v>
      </c>
      <c r="R10" s="20" t="n">
        <v>16.41351909</v>
      </c>
    </row>
    <row r="11" spans="1:18">
      <c r="A11" s="15" t="s">
        <v>408</v>
      </c>
      <c r="B11" s="17" t="n">
        <v>7053</v>
      </c>
      <c r="C11" s="18">
        <f>(212.0/B11*100)</f>
        <v/>
      </c>
      <c r="D11" s="19" t="n">
        <v>6841</v>
      </c>
      <c r="E11" s="18" t="n">
        <v>453.53312896</v>
      </c>
      <c r="F11" s="20" t="n">
        <v>4.29093604</v>
      </c>
      <c r="G11" s="18" t="n">
        <v>469.50219823</v>
      </c>
      <c r="H11" s="20" t="n">
        <v>5.8091192</v>
      </c>
      <c r="I11" s="18" t="s">
        <v>404</v>
      </c>
      <c r="J11" s="20" t="s">
        <v>404</v>
      </c>
      <c r="K11" s="18" t="s">
        <v>404</v>
      </c>
      <c r="L11" s="20" t="s">
        <v>404</v>
      </c>
      <c r="M11" s="18" t="s">
        <v>404</v>
      </c>
      <c r="N11" s="20" t="s">
        <v>404</v>
      </c>
      <c r="O11" s="18" t="s">
        <v>404</v>
      </c>
      <c r="P11" s="20" t="s">
        <v>404</v>
      </c>
      <c r="Q11" s="18" t="n">
        <v>432.37231621</v>
      </c>
      <c r="R11" s="20" t="n">
        <v>11.55491331</v>
      </c>
    </row>
    <row r="12" spans="1:18">
      <c r="A12" s="15" t="s">
        <v>409</v>
      </c>
      <c r="B12" s="17" t="n">
        <v>6894</v>
      </c>
      <c r="C12" s="18">
        <f>(106.0/B12*100)</f>
        <v/>
      </c>
      <c r="D12" s="19" t="n">
        <v>6788</v>
      </c>
      <c r="E12" s="18" t="n">
        <v>489.543781</v>
      </c>
      <c r="F12" s="20" t="n">
        <v>4.21991116</v>
      </c>
      <c r="G12" s="18" t="n">
        <v>483.90879788</v>
      </c>
      <c r="H12" s="20" t="n">
        <v>5.97914954</v>
      </c>
      <c r="I12" s="18" t="s">
        <v>404</v>
      </c>
      <c r="J12" s="20" t="s">
        <v>404</v>
      </c>
      <c r="K12" s="18" t="s">
        <v>404</v>
      </c>
      <c r="L12" s="20" t="s">
        <v>404</v>
      </c>
      <c r="M12" s="18" t="s">
        <v>404</v>
      </c>
      <c r="N12" s="20" t="s">
        <v>404</v>
      </c>
      <c r="O12" s="18" t="s">
        <v>404</v>
      </c>
      <c r="P12" s="20" t="s">
        <v>404</v>
      </c>
      <c r="Q12" s="18" t="n">
        <v>411.46498449</v>
      </c>
      <c r="R12" s="20" t="n">
        <v>16.3175426</v>
      </c>
    </row>
    <row r="13" spans="1:18">
      <c r="A13" s="15" t="s">
        <v>410</v>
      </c>
      <c r="B13" s="17" t="n">
        <v>7161</v>
      </c>
      <c r="C13" s="18">
        <f>(1175.0/B13*100)</f>
        <v/>
      </c>
      <c r="D13" s="19" t="n">
        <v>5986</v>
      </c>
      <c r="E13" s="18" t="n">
        <v>499.5860752</v>
      </c>
      <c r="F13" s="20" t="n">
        <v>2.90822109</v>
      </c>
      <c r="G13" s="18" t="n">
        <v>499.57299899</v>
      </c>
      <c r="H13" s="20" t="n">
        <v>7.36176366</v>
      </c>
      <c r="I13" s="18" t="s">
        <v>404</v>
      </c>
      <c r="J13" s="20" t="s">
        <v>404</v>
      </c>
      <c r="K13" s="18" t="s">
        <v>404</v>
      </c>
      <c r="L13" s="20" t="s">
        <v>404</v>
      </c>
      <c r="M13" s="18" t="s">
        <v>404</v>
      </c>
      <c r="N13" s="20" t="s">
        <v>404</v>
      </c>
      <c r="O13" s="18" t="s">
        <v>404</v>
      </c>
      <c r="P13" s="20" t="s">
        <v>404</v>
      </c>
      <c r="Q13" s="18" t="n">
        <v>502.78150547</v>
      </c>
      <c r="R13" s="20" t="n">
        <v>6.92716839</v>
      </c>
    </row>
    <row r="14" spans="1:18">
      <c r="A14" s="15" t="s">
        <v>411</v>
      </c>
      <c r="B14" s="17" t="n">
        <v>5587</v>
      </c>
      <c r="C14" s="18">
        <f>(0.0/B14*100)</f>
        <v/>
      </c>
      <c r="D14" s="19" t="n">
        <v>5587</v>
      </c>
      <c r="E14" s="18" t="n">
        <v>518.53521922</v>
      </c>
      <c r="F14" s="20" t="n">
        <v>2.30927423</v>
      </c>
      <c r="G14" s="18" t="n">
        <v>531.3547165</v>
      </c>
      <c r="H14" s="20" t="n">
        <v>6.87649612</v>
      </c>
      <c r="I14" s="18" t="s">
        <v>404</v>
      </c>
      <c r="J14" s="20" t="s">
        <v>404</v>
      </c>
      <c r="K14" s="18" t="s">
        <v>404</v>
      </c>
      <c r="L14" s="20" t="s">
        <v>404</v>
      </c>
      <c r="M14" s="18" t="s">
        <v>404</v>
      </c>
      <c r="N14" s="20" t="s">
        <v>404</v>
      </c>
      <c r="O14" s="18" t="s">
        <v>404</v>
      </c>
      <c r="P14" s="20" t="s">
        <v>404</v>
      </c>
      <c r="Q14" s="18" t="n">
        <v>525.31156192</v>
      </c>
      <c r="R14" s="20" t="n">
        <v>9.965065210000001</v>
      </c>
    </row>
    <row r="15" spans="1:18">
      <c r="A15" s="15" t="s">
        <v>412</v>
      </c>
      <c r="B15" s="17" t="n">
        <v>5882</v>
      </c>
      <c r="C15" s="18">
        <f>(0.0/B15*100)</f>
        <v/>
      </c>
      <c r="D15" s="19" t="n">
        <v>5882</v>
      </c>
      <c r="E15" s="18" t="n">
        <v>524.36094058</v>
      </c>
      <c r="F15" s="20" t="n">
        <v>3.02276314</v>
      </c>
      <c r="G15" s="18" t="n">
        <v>530.89851731</v>
      </c>
      <c r="H15" s="20" t="n">
        <v>4.84455375</v>
      </c>
      <c r="I15" s="18" t="s">
        <v>404</v>
      </c>
      <c r="J15" s="20" t="s">
        <v>404</v>
      </c>
      <c r="K15" s="18" t="s">
        <v>404</v>
      </c>
      <c r="L15" s="20" t="s">
        <v>404</v>
      </c>
      <c r="M15" s="18" t="s">
        <v>404</v>
      </c>
      <c r="N15" s="20" t="s">
        <v>404</v>
      </c>
      <c r="O15" s="18" t="s">
        <v>404</v>
      </c>
      <c r="P15" s="20" t="s">
        <v>404</v>
      </c>
      <c r="Q15" s="18" t="n">
        <v>525.17242579</v>
      </c>
      <c r="R15" s="20" t="n">
        <v>23.51641701</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508.2150578</v>
      </c>
      <c r="F17" s="20" t="n">
        <v>4.08304066</v>
      </c>
      <c r="G17" s="18" t="n">
        <v>476.59196267</v>
      </c>
      <c r="H17" s="20" t="n">
        <v>22.34838817</v>
      </c>
      <c r="I17" s="18" t="s">
        <v>404</v>
      </c>
      <c r="J17" s="20" t="s">
        <v>404</v>
      </c>
      <c r="K17" s="18" t="s">
        <v>404</v>
      </c>
      <c r="L17" s="20" t="s">
        <v>404</v>
      </c>
      <c r="M17" s="18" t="s">
        <v>404</v>
      </c>
      <c r="N17" s="20" t="s">
        <v>404</v>
      </c>
      <c r="O17" s="18" t="s">
        <v>404</v>
      </c>
      <c r="P17" s="20" t="s">
        <v>404</v>
      </c>
      <c r="Q17" s="18" t="n">
        <v>554.69545821</v>
      </c>
      <c r="R17" s="20" t="n">
        <v>16.80789264</v>
      </c>
    </row>
    <row r="18" spans="1:18">
      <c r="A18" s="15" t="s">
        <v>415</v>
      </c>
      <c r="B18" s="17" t="n">
        <v>5532</v>
      </c>
      <c r="C18" s="18">
        <f>(0.0/B18*100)</f>
        <v/>
      </c>
      <c r="D18" s="19" t="n">
        <v>5532</v>
      </c>
      <c r="E18" s="18" t="n">
        <v>462.09242715</v>
      </c>
      <c r="F18" s="20" t="n">
        <v>7.82303808</v>
      </c>
      <c r="G18" s="18" t="n">
        <v>470.99207742</v>
      </c>
      <c r="H18" s="20" t="n">
        <v>5.57434433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470.0164133</v>
      </c>
      <c r="F19" s="20" t="n">
        <v>3.95516906</v>
      </c>
      <c r="G19" s="18" t="n">
        <v>461.92571974</v>
      </c>
      <c r="H19" s="20" t="n">
        <v>15.7194985</v>
      </c>
      <c r="I19" s="18" t="s">
        <v>404</v>
      </c>
      <c r="J19" s="20" t="s">
        <v>404</v>
      </c>
      <c r="K19" s="18" t="s">
        <v>404</v>
      </c>
      <c r="L19" s="20" t="s">
        <v>404</v>
      </c>
      <c r="M19" s="18" t="s">
        <v>404</v>
      </c>
      <c r="N19" s="20" t="s">
        <v>404</v>
      </c>
      <c r="O19" s="18" t="s">
        <v>404</v>
      </c>
      <c r="P19" s="20" t="s">
        <v>404</v>
      </c>
      <c r="Q19" s="18" t="n">
        <v>504.41714982</v>
      </c>
      <c r="R19" s="20" t="n">
        <v>22.87185718</v>
      </c>
    </row>
    <row r="20" spans="1:18">
      <c r="A20" s="15" t="s">
        <v>417</v>
      </c>
      <c r="B20" s="17" t="n">
        <v>3371</v>
      </c>
      <c r="C20" s="18">
        <f>(24.0/B20*100)</f>
        <v/>
      </c>
      <c r="D20" s="19" t="n">
        <v>3347</v>
      </c>
      <c r="E20" s="18" t="n">
        <v>479.94655688</v>
      </c>
      <c r="F20" s="20" t="n">
        <v>2.10429066</v>
      </c>
      <c r="G20" s="18" t="n">
        <v>494.9112292</v>
      </c>
      <c r="H20" s="20" t="n">
        <v>4.42308703</v>
      </c>
      <c r="I20" s="18" t="s">
        <v>404</v>
      </c>
      <c r="J20" s="20" t="s">
        <v>404</v>
      </c>
      <c r="K20" s="18" t="s">
        <v>404</v>
      </c>
      <c r="L20" s="20" t="s">
        <v>404</v>
      </c>
      <c r="M20" s="18" t="s">
        <v>404</v>
      </c>
      <c r="N20" s="20" t="s">
        <v>404</v>
      </c>
      <c r="O20" s="18" t="s">
        <v>404</v>
      </c>
      <c r="P20" s="20" t="s">
        <v>404</v>
      </c>
      <c r="Q20" s="18" t="n">
        <v>474.5339828</v>
      </c>
      <c r="R20" s="20" t="n">
        <v>7.04013583</v>
      </c>
    </row>
    <row r="21" spans="1:18">
      <c r="A21" s="15" t="s">
        <v>418</v>
      </c>
      <c r="B21" s="17" t="n">
        <v>5741</v>
      </c>
      <c r="C21" s="18">
        <f>(0.0/B21*100)</f>
        <v/>
      </c>
      <c r="D21" s="19" t="n">
        <v>5741</v>
      </c>
      <c r="E21" s="18" t="n">
        <v>521.75013265</v>
      </c>
      <c r="F21" s="20" t="n">
        <v>2.75564665</v>
      </c>
      <c r="G21" s="18" t="n">
        <v>526.76924745</v>
      </c>
      <c r="H21" s="20" t="n">
        <v>12.59558411</v>
      </c>
      <c r="I21" s="18" t="s">
        <v>404</v>
      </c>
      <c r="J21" s="20" t="s">
        <v>404</v>
      </c>
      <c r="K21" s="18" t="s">
        <v>404</v>
      </c>
      <c r="L21" s="20" t="s">
        <v>404</v>
      </c>
      <c r="M21" s="18" t="s">
        <v>404</v>
      </c>
      <c r="N21" s="20" t="s">
        <v>404</v>
      </c>
      <c r="O21" s="18" t="s">
        <v>404</v>
      </c>
      <c r="P21" s="20" t="s">
        <v>404</v>
      </c>
      <c r="Q21" s="18" t="n">
        <v>510.05128009</v>
      </c>
      <c r="R21" s="20" t="n">
        <v>8.142879860000001</v>
      </c>
    </row>
    <row r="22" spans="1:18">
      <c r="A22" s="15" t="s">
        <v>419</v>
      </c>
      <c r="B22" s="17" t="n">
        <v>6598</v>
      </c>
      <c r="C22" s="18">
        <f>(0.0/B22*100)</f>
        <v/>
      </c>
      <c r="D22" s="19" t="n">
        <v>6598</v>
      </c>
      <c r="E22" s="18" t="n">
        <v>478.95662322</v>
      </c>
      <c r="F22" s="20" t="n">
        <v>5.82550134</v>
      </c>
      <c r="G22" s="18" t="n">
        <v>476.99189618</v>
      </c>
      <c r="H22" s="20" t="n">
        <v>9.12074065</v>
      </c>
      <c r="I22" s="18" t="s">
        <v>404</v>
      </c>
      <c r="J22" s="20" t="s">
        <v>404</v>
      </c>
      <c r="K22" s="18" t="s">
        <v>404</v>
      </c>
      <c r="L22" s="20" t="s">
        <v>404</v>
      </c>
      <c r="M22" s="18" t="s">
        <v>404</v>
      </c>
      <c r="N22" s="20" t="s">
        <v>404</v>
      </c>
      <c r="O22" s="18" t="s">
        <v>404</v>
      </c>
      <c r="P22" s="20" t="s">
        <v>404</v>
      </c>
      <c r="Q22" s="18" t="n">
        <v>517.23718351</v>
      </c>
      <c r="R22" s="20" t="n">
        <v>28.2328386</v>
      </c>
    </row>
    <row r="23" spans="1:18">
      <c r="A23" s="15" t="s">
        <v>420</v>
      </c>
      <c r="B23" s="17" t="n">
        <v>11583</v>
      </c>
      <c r="C23" s="18">
        <f>(3194.0/B23*100)</f>
        <v/>
      </c>
      <c r="D23" s="19" t="n">
        <v>8389</v>
      </c>
      <c r="E23" s="18" t="n">
        <v>489.67938529</v>
      </c>
      <c r="F23" s="20" t="n">
        <v>4.12297949</v>
      </c>
      <c r="G23" s="18" t="n">
        <v>490.29615547</v>
      </c>
      <c r="H23" s="20" t="n">
        <v>8.90004124</v>
      </c>
      <c r="I23" s="18" t="s">
        <v>404</v>
      </c>
      <c r="J23" s="20" t="s">
        <v>404</v>
      </c>
      <c r="K23" s="18" t="s">
        <v>404</v>
      </c>
      <c r="L23" s="20" t="s">
        <v>404</v>
      </c>
      <c r="M23" s="18" t="s">
        <v>404</v>
      </c>
      <c r="N23" s="20" t="s">
        <v>404</v>
      </c>
      <c r="O23" s="18" t="s">
        <v>404</v>
      </c>
      <c r="P23" s="20" t="s">
        <v>404</v>
      </c>
      <c r="Q23" s="18" t="n">
        <v>468.78520891</v>
      </c>
      <c r="R23" s="20" t="n">
        <v>21.42663147</v>
      </c>
    </row>
    <row r="24" spans="1:18">
      <c r="A24" s="15" t="s">
        <v>421</v>
      </c>
      <c r="B24" s="17" t="n">
        <v>6647</v>
      </c>
      <c r="C24" s="18">
        <f>(0.0/B24*100)</f>
        <v/>
      </c>
      <c r="D24" s="19" t="n">
        <v>6647</v>
      </c>
      <c r="E24" s="18" t="n">
        <v>525.14778444</v>
      </c>
      <c r="F24" s="20" t="n">
        <v>10.60708567</v>
      </c>
      <c r="G24" s="18" t="n">
        <v>514.80009694</v>
      </c>
      <c r="H24" s="20" t="n">
        <v>3.72656519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517.40718019</v>
      </c>
      <c r="F25" s="20" t="n">
        <v>3.69531064</v>
      </c>
      <c r="G25" s="18" t="n">
        <v>506.88793146</v>
      </c>
      <c r="H25" s="20" t="n">
        <v>28.82989215</v>
      </c>
      <c r="I25" s="18" t="s">
        <v>404</v>
      </c>
      <c r="J25" s="20" t="s">
        <v>404</v>
      </c>
      <c r="K25" s="18" t="s">
        <v>404</v>
      </c>
      <c r="L25" s="20" t="s">
        <v>404</v>
      </c>
      <c r="M25" s="18" t="s">
        <v>404</v>
      </c>
      <c r="N25" s="20" t="s">
        <v>404</v>
      </c>
      <c r="O25" s="18" t="s">
        <v>404</v>
      </c>
      <c r="P25" s="20" t="s">
        <v>404</v>
      </c>
      <c r="Q25" s="18" t="n">
        <v>568.6663777799999</v>
      </c>
      <c r="R25" s="20" t="n">
        <v>6.95648864</v>
      </c>
    </row>
    <row r="26" spans="1:18">
      <c r="A26" s="15" t="s">
        <v>423</v>
      </c>
      <c r="B26" s="17" t="n">
        <v>4869</v>
      </c>
      <c r="C26" s="18">
        <f>(11.0/B26*100)</f>
        <v/>
      </c>
      <c r="D26" s="19" t="n">
        <v>4858</v>
      </c>
      <c r="E26" s="18" t="n">
        <v>487.69619753</v>
      </c>
      <c r="F26" s="20" t="n">
        <v>1.9715403</v>
      </c>
      <c r="G26" s="18" t="n">
        <v>498.32068775</v>
      </c>
      <c r="H26" s="20" t="n">
        <v>11.87665973</v>
      </c>
      <c r="I26" s="18" t="s">
        <v>404</v>
      </c>
      <c r="J26" s="20" t="s">
        <v>404</v>
      </c>
      <c r="K26" s="18" t="s">
        <v>404</v>
      </c>
      <c r="L26" s="20" t="s">
        <v>404</v>
      </c>
      <c r="M26" s="18" t="s">
        <v>404</v>
      </c>
      <c r="N26" s="20" t="s">
        <v>404</v>
      </c>
      <c r="O26" s="18" t="s">
        <v>404</v>
      </c>
      <c r="P26" s="20" t="s">
        <v>404</v>
      </c>
      <c r="Q26" s="18" t="n">
        <v>454.57605717</v>
      </c>
      <c r="R26" s="20" t="n">
        <v>14.6515356</v>
      </c>
    </row>
    <row r="27" spans="1:18">
      <c r="A27" s="15" t="s">
        <v>424</v>
      </c>
      <c r="B27" s="17" t="n">
        <v>5299</v>
      </c>
      <c r="C27" s="18">
        <f>(0.0/B27*100)</f>
        <v/>
      </c>
      <c r="D27" s="19" t="n">
        <v>5299</v>
      </c>
      <c r="E27" s="18" t="n">
        <v>484.23945393</v>
      </c>
      <c r="F27" s="20" t="n">
        <v>1.73725438</v>
      </c>
      <c r="G27" s="18" t="n">
        <v>475.89357857</v>
      </c>
      <c r="H27" s="20" t="n">
        <v>2.27490816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412.62826947</v>
      </c>
      <c r="F28" s="20" t="n">
        <v>2.93752286</v>
      </c>
      <c r="G28" s="18" t="n">
        <v>455.23980793</v>
      </c>
      <c r="H28" s="20" t="n">
        <v>6.34253958</v>
      </c>
      <c r="I28" s="18" t="s">
        <v>404</v>
      </c>
      <c r="J28" s="20" t="s">
        <v>404</v>
      </c>
      <c r="K28" s="18" t="s">
        <v>404</v>
      </c>
      <c r="L28" s="20" t="s">
        <v>404</v>
      </c>
      <c r="M28" s="18" t="s">
        <v>404</v>
      </c>
      <c r="N28" s="20" t="s">
        <v>404</v>
      </c>
      <c r="O28" s="18" t="s">
        <v>404</v>
      </c>
      <c r="P28" s="20" t="s">
        <v>404</v>
      </c>
      <c r="Q28" s="18" t="n">
        <v>488.22828974</v>
      </c>
      <c r="R28" s="20" t="n">
        <v>4.87691018</v>
      </c>
    </row>
    <row r="29" spans="1:18">
      <c r="A29" s="15" t="s">
        <v>426</v>
      </c>
      <c r="B29" s="17" t="n">
        <v>5385</v>
      </c>
      <c r="C29" s="18">
        <f>(1123.0/B29*100)</f>
        <v/>
      </c>
      <c r="D29" s="19" t="n">
        <v>4262</v>
      </c>
      <c r="E29" s="18" t="n">
        <v>512.97567095</v>
      </c>
      <c r="F29" s="20" t="n">
        <v>6.8126874</v>
      </c>
      <c r="G29" s="18" t="n">
        <v>481.80303669</v>
      </c>
      <c r="H29" s="20" t="n">
        <v>18.38057333</v>
      </c>
      <c r="I29" s="18" t="s">
        <v>404</v>
      </c>
      <c r="J29" s="20" t="s">
        <v>404</v>
      </c>
      <c r="K29" s="18" t="s">
        <v>404</v>
      </c>
      <c r="L29" s="20" t="s">
        <v>404</v>
      </c>
      <c r="M29" s="18" t="s">
        <v>404</v>
      </c>
      <c r="N29" s="20" t="s">
        <v>404</v>
      </c>
      <c r="O29" s="18" t="s">
        <v>404</v>
      </c>
      <c r="P29" s="20" t="s">
        <v>404</v>
      </c>
      <c r="Q29" s="18" t="n">
        <v>486.05697246</v>
      </c>
      <c r="R29" s="20" t="n">
        <v>11.22205116</v>
      </c>
    </row>
    <row r="30" spans="1:18">
      <c r="A30" s="15" t="s">
        <v>427</v>
      </c>
      <c r="B30" s="17" t="n">
        <v>4520</v>
      </c>
      <c r="C30" s="18">
        <f>(1105.0/B30*100)</f>
        <v/>
      </c>
      <c r="D30" s="19" t="n">
        <v>3415</v>
      </c>
      <c r="E30" s="18" t="n">
        <v>509.40334975</v>
      </c>
      <c r="F30" s="20" t="n">
        <v>3.50097654</v>
      </c>
      <c r="G30" s="18" t="n">
        <v>520.81717579</v>
      </c>
      <c r="H30" s="20" t="n">
        <v>9.485606369999999</v>
      </c>
      <c r="I30" s="18" t="s">
        <v>404</v>
      </c>
      <c r="J30" s="20" t="s">
        <v>404</v>
      </c>
      <c r="K30" s="18" t="s">
        <v>404</v>
      </c>
      <c r="L30" s="20" t="s">
        <v>404</v>
      </c>
      <c r="M30" s="18" t="s">
        <v>404</v>
      </c>
      <c r="N30" s="20" t="s">
        <v>404</v>
      </c>
      <c r="O30" s="18" t="s">
        <v>404</v>
      </c>
      <c r="P30" s="20" t="s">
        <v>404</v>
      </c>
      <c r="Q30" s="18" t="n">
        <v>499.72903205</v>
      </c>
      <c r="R30" s="20" t="n">
        <v>7.51192709</v>
      </c>
    </row>
    <row r="31" spans="1:18">
      <c r="A31" s="15" t="s">
        <v>428</v>
      </c>
      <c r="B31" s="17" t="n">
        <v>5456</v>
      </c>
      <c r="C31" s="18">
        <f>(502.0/B31*100)</f>
        <v/>
      </c>
      <c r="D31" s="19" t="n">
        <v>4954</v>
      </c>
      <c r="E31" s="18" t="n">
        <v>516.77380821</v>
      </c>
      <c r="F31" s="20" t="n">
        <v>3.18651886</v>
      </c>
      <c r="G31" s="18" t="n">
        <v>505.31345698</v>
      </c>
      <c r="H31" s="20" t="n">
        <v>6.02342363</v>
      </c>
      <c r="I31" s="18" t="s">
        <v>404</v>
      </c>
      <c r="J31" s="20" t="s">
        <v>404</v>
      </c>
      <c r="K31" s="18" t="s">
        <v>404</v>
      </c>
      <c r="L31" s="20" t="s">
        <v>404</v>
      </c>
      <c r="M31" s="18" t="s">
        <v>404</v>
      </c>
      <c r="N31" s="20" t="s">
        <v>404</v>
      </c>
      <c r="O31" s="18" t="s">
        <v>404</v>
      </c>
      <c r="P31" s="20" t="s">
        <v>404</v>
      </c>
      <c r="Q31" s="18" t="n">
        <v>508.41112836</v>
      </c>
      <c r="R31" s="20" t="n">
        <v>10.59711615</v>
      </c>
    </row>
    <row r="32" spans="1:18">
      <c r="A32" s="15" t="s">
        <v>429</v>
      </c>
      <c r="B32" s="17" t="n">
        <v>4478</v>
      </c>
      <c r="C32" s="18">
        <f>(0.0/B32*100)</f>
        <v/>
      </c>
      <c r="D32" s="19" t="n">
        <v>4478</v>
      </c>
      <c r="E32" s="18" t="n">
        <v>505.30916969</v>
      </c>
      <c r="F32" s="20" t="n">
        <v>2.51763692</v>
      </c>
      <c r="G32" s="18" t="n">
        <v>515.94710308</v>
      </c>
      <c r="H32" s="20" t="n">
        <v>19.72076102</v>
      </c>
      <c r="I32" s="18" t="s">
        <v>404</v>
      </c>
      <c r="J32" s="20" t="s">
        <v>404</v>
      </c>
      <c r="K32" s="18" t="s">
        <v>404</v>
      </c>
      <c r="L32" s="20" t="s">
        <v>404</v>
      </c>
      <c r="M32" s="18" t="s">
        <v>404</v>
      </c>
      <c r="N32" s="20" t="s">
        <v>404</v>
      </c>
      <c r="O32" s="18" t="s">
        <v>404</v>
      </c>
      <c r="P32" s="20" t="s">
        <v>404</v>
      </c>
      <c r="Q32" s="18" t="n">
        <v>524.98903446</v>
      </c>
      <c r="R32" s="20" t="n">
        <v>23.67749289</v>
      </c>
    </row>
    <row r="33" spans="1:18">
      <c r="A33" s="15" t="s">
        <v>430</v>
      </c>
      <c r="B33" s="17" t="n">
        <v>7325</v>
      </c>
      <c r="C33" s="18">
        <f>(29.0/B33*100)</f>
        <v/>
      </c>
      <c r="D33" s="19" t="n">
        <v>7296</v>
      </c>
      <c r="E33" s="18" t="n">
        <v>497.00539425</v>
      </c>
      <c r="F33" s="20" t="n">
        <v>2.7639207</v>
      </c>
      <c r="G33" s="18" t="n">
        <v>508.95975031</v>
      </c>
      <c r="H33" s="20" t="n">
        <v>16.29261306</v>
      </c>
      <c r="I33" s="18" t="s">
        <v>404</v>
      </c>
      <c r="J33" s="20" t="s">
        <v>404</v>
      </c>
      <c r="K33" s="18" t="s">
        <v>404</v>
      </c>
      <c r="L33" s="20" t="s">
        <v>404</v>
      </c>
      <c r="M33" s="18" t="s">
        <v>404</v>
      </c>
      <c r="N33" s="20" t="s">
        <v>404</v>
      </c>
      <c r="O33" s="18" t="s">
        <v>404</v>
      </c>
      <c r="P33" s="20" t="s">
        <v>404</v>
      </c>
      <c r="Q33" s="18" t="n">
        <v>473.42522199</v>
      </c>
      <c r="R33" s="20" t="n">
        <v>11.94411467</v>
      </c>
    </row>
    <row r="34" spans="1:18">
      <c r="A34" s="15" t="s">
        <v>431</v>
      </c>
      <c r="B34" s="17" t="n">
        <v>6350</v>
      </c>
      <c r="C34" s="18">
        <f>(0.0/B34*100)</f>
        <v/>
      </c>
      <c r="D34" s="19" t="n">
        <v>6350</v>
      </c>
      <c r="E34" s="18" t="n">
        <v>455.10901921</v>
      </c>
      <c r="F34" s="20" t="n">
        <v>3.34279394</v>
      </c>
      <c r="G34" s="18" t="n">
        <v>434.76359178</v>
      </c>
      <c r="H34" s="20" t="n">
        <v>14.79760552</v>
      </c>
      <c r="I34" s="18" t="s">
        <v>404</v>
      </c>
      <c r="J34" s="20" t="s">
        <v>404</v>
      </c>
      <c r="K34" s="18" t="s">
        <v>404</v>
      </c>
      <c r="L34" s="20" t="s">
        <v>404</v>
      </c>
      <c r="M34" s="18" t="s">
        <v>404</v>
      </c>
      <c r="N34" s="20" t="s">
        <v>404</v>
      </c>
      <c r="O34" s="18" t="s">
        <v>404</v>
      </c>
      <c r="P34" s="20" t="s">
        <v>404</v>
      </c>
      <c r="Q34" s="18" t="n">
        <v>345.91828902</v>
      </c>
      <c r="R34" s="20" t="n">
        <v>16.27137949</v>
      </c>
    </row>
    <row r="35" spans="1:18">
      <c r="A35" s="15" t="s">
        <v>432</v>
      </c>
      <c r="B35" s="17" t="n">
        <v>6406</v>
      </c>
      <c r="C35" s="18">
        <f>(443.0/B35*100)</f>
        <v/>
      </c>
      <c r="D35" s="19" t="n">
        <v>5963</v>
      </c>
      <c r="E35" s="18" t="n">
        <v>508.06363905</v>
      </c>
      <c r="F35" s="20" t="n">
        <v>1.51454008</v>
      </c>
      <c r="G35" s="18" t="n">
        <v>508.40402823</v>
      </c>
      <c r="H35" s="20" t="n">
        <v>5.06441462</v>
      </c>
      <c r="I35" s="18" t="s">
        <v>404</v>
      </c>
      <c r="J35" s="20" t="s">
        <v>404</v>
      </c>
      <c r="K35" s="18" t="s">
        <v>404</v>
      </c>
      <c r="L35" s="20" t="s">
        <v>404</v>
      </c>
      <c r="M35" s="18" t="s">
        <v>404</v>
      </c>
      <c r="N35" s="20" t="s">
        <v>404</v>
      </c>
      <c r="O35" s="18" t="s">
        <v>404</v>
      </c>
      <c r="P35" s="20" t="s">
        <v>404</v>
      </c>
      <c r="Q35" s="18" t="n">
        <v>488.53523587</v>
      </c>
      <c r="R35" s="20" t="n">
        <v>6.50421806</v>
      </c>
    </row>
    <row r="36" spans="1:18">
      <c r="A36" s="15" t="s">
        <v>433</v>
      </c>
      <c r="B36" s="17" t="n">
        <v>6736</v>
      </c>
      <c r="C36" s="18">
        <f>(10.0/B36*100)</f>
        <v/>
      </c>
      <c r="D36" s="19" t="n">
        <v>6726</v>
      </c>
      <c r="E36" s="18" t="n">
        <v>491.20074583</v>
      </c>
      <c r="F36" s="20" t="n">
        <v>2.7094661</v>
      </c>
      <c r="G36" s="18" t="n">
        <v>511.43282985</v>
      </c>
      <c r="H36" s="20" t="n">
        <v>5.98510886</v>
      </c>
      <c r="I36" s="18" t="s">
        <v>404</v>
      </c>
      <c r="J36" s="20" t="s">
        <v>404</v>
      </c>
      <c r="K36" s="18" t="s">
        <v>404</v>
      </c>
      <c r="L36" s="20" t="s">
        <v>404</v>
      </c>
      <c r="M36" s="18" t="s">
        <v>404</v>
      </c>
      <c r="N36" s="20" t="s">
        <v>404</v>
      </c>
      <c r="O36" s="18" t="s">
        <v>404</v>
      </c>
      <c r="P36" s="20" t="s">
        <v>404</v>
      </c>
      <c r="Q36" s="18" t="n">
        <v>491.68832582</v>
      </c>
      <c r="R36" s="20" t="n">
        <v>8.737334840000001</v>
      </c>
    </row>
    <row r="37" spans="1:18">
      <c r="A37" s="15" t="s">
        <v>434</v>
      </c>
      <c r="B37" s="17" t="n">
        <v>5458</v>
      </c>
      <c r="C37" s="18">
        <f>(0.0/B37*100)</f>
        <v/>
      </c>
      <c r="D37" s="19" t="n">
        <v>5458</v>
      </c>
      <c r="E37" s="18" t="n">
        <v>497.89499567</v>
      </c>
      <c r="F37" s="20" t="n">
        <v>3.77987648</v>
      </c>
      <c r="G37" s="18" t="n">
        <v>513.92532727</v>
      </c>
      <c r="H37" s="20" t="n">
        <v>9.3737564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476.53636422</v>
      </c>
      <c r="F38" s="20" t="n">
        <v>7.37201416</v>
      </c>
      <c r="G38" s="18" t="n">
        <v>500.08330683</v>
      </c>
      <c r="H38" s="20" t="n">
        <v>5.24323472</v>
      </c>
      <c r="I38" s="18" t="s">
        <v>404</v>
      </c>
      <c r="J38" s="20" t="s">
        <v>404</v>
      </c>
      <c r="K38" s="18" t="s">
        <v>404</v>
      </c>
      <c r="L38" s="20" t="s">
        <v>404</v>
      </c>
      <c r="M38" s="18" t="s">
        <v>404</v>
      </c>
      <c r="N38" s="20" t="s">
        <v>404</v>
      </c>
      <c r="O38" s="18" t="s">
        <v>404</v>
      </c>
      <c r="P38" s="20" t="s">
        <v>404</v>
      </c>
      <c r="Q38" s="18" t="n">
        <v>512.818327</v>
      </c>
      <c r="R38" s="20" t="n">
        <v>23.32653157</v>
      </c>
    </row>
    <row r="39" spans="1:18">
      <c r="A39" s="15" t="s">
        <v>436</v>
      </c>
      <c r="B39" s="17" t="n">
        <v>5895</v>
      </c>
      <c r="C39" s="18">
        <f>(0.0/B39*100)</f>
        <v/>
      </c>
      <c r="D39" s="19" t="n">
        <v>5895</v>
      </c>
      <c r="E39" s="18" t="n">
        <v>430.00892109</v>
      </c>
      <c r="F39" s="20" t="n">
        <v>4.25094849</v>
      </c>
      <c r="G39" s="18" t="n">
        <v>412.81133581</v>
      </c>
      <c r="H39" s="20" t="n">
        <v>13.3174281</v>
      </c>
      <c r="I39" s="18" t="s">
        <v>404</v>
      </c>
      <c r="J39" s="20" t="s">
        <v>404</v>
      </c>
      <c r="K39" s="18" t="s">
        <v>404</v>
      </c>
      <c r="L39" s="20" t="s">
        <v>404</v>
      </c>
      <c r="M39" s="18" t="s">
        <v>404</v>
      </c>
      <c r="N39" s="20" t="s">
        <v>404</v>
      </c>
      <c r="O39" s="18" t="s">
        <v>404</v>
      </c>
      <c r="P39" s="20" t="s">
        <v>404</v>
      </c>
      <c r="Q39" s="18" t="n">
        <v>408.94495166</v>
      </c>
      <c r="R39" s="20" t="n">
        <v>19.95132721</v>
      </c>
    </row>
    <row r="40" spans="1:18">
      <c r="A40" s="15" t="s">
        <v>437</v>
      </c>
      <c r="B40" s="17" t="n">
        <v>14157</v>
      </c>
      <c r="C40" s="18">
        <f>(3029.0/B40*100)</f>
        <v/>
      </c>
      <c r="D40" s="19" t="n">
        <v>11128</v>
      </c>
      <c r="E40" s="18" t="n">
        <v>501.12412042</v>
      </c>
      <c r="F40" s="20" t="n">
        <v>3.68770981</v>
      </c>
      <c r="G40" s="18" t="n">
        <v>500.4615615</v>
      </c>
      <c r="H40" s="20" t="n">
        <v>9.61501898</v>
      </c>
      <c r="I40" s="18" t="s">
        <v>404</v>
      </c>
      <c r="J40" s="20" t="s">
        <v>404</v>
      </c>
      <c r="K40" s="18" t="s">
        <v>404</v>
      </c>
      <c r="L40" s="20" t="s">
        <v>404</v>
      </c>
      <c r="M40" s="18" t="s">
        <v>404</v>
      </c>
      <c r="N40" s="20" t="s">
        <v>404</v>
      </c>
      <c r="O40" s="18" t="s">
        <v>404</v>
      </c>
      <c r="P40" s="20" t="s">
        <v>404</v>
      </c>
      <c r="Q40" s="18" t="n">
        <v>483.70690917</v>
      </c>
      <c r="R40" s="20" t="n">
        <v>9.00072791</v>
      </c>
    </row>
    <row r="41" spans="1:18">
      <c r="A41" s="15" t="s">
        <v>438</v>
      </c>
      <c r="B41" s="17" t="n">
        <v>5712</v>
      </c>
      <c r="C41" s="18">
        <f>(138.0/B41*100)</f>
        <v/>
      </c>
      <c r="D41" s="19" t="n">
        <v>5574</v>
      </c>
      <c r="E41" s="18" t="n">
        <v>498.39240416</v>
      </c>
      <c r="F41" s="20" t="n">
        <v>3.68662995</v>
      </c>
      <c r="G41" s="18" t="n">
        <v>494.28307779</v>
      </c>
      <c r="H41" s="20" t="n">
        <v>8.78472539</v>
      </c>
      <c r="I41" s="18" t="s">
        <v>404</v>
      </c>
      <c r="J41" s="20" t="s">
        <v>404</v>
      </c>
      <c r="K41" s="18" t="s">
        <v>404</v>
      </c>
      <c r="L41" s="20" t="s">
        <v>404</v>
      </c>
      <c r="M41" s="18" t="s">
        <v>404</v>
      </c>
      <c r="N41" s="20" t="s">
        <v>404</v>
      </c>
      <c r="O41" s="18" t="s">
        <v>404</v>
      </c>
      <c r="P41" s="20" t="s">
        <v>404</v>
      </c>
      <c r="Q41" s="18" t="n">
        <v>526.11765974</v>
      </c>
      <c r="R41" s="20" t="n">
        <v>13.79519832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405.97810946</v>
      </c>
      <c r="F44" s="20" t="n">
        <v>4.34793574</v>
      </c>
      <c r="G44" s="18" t="n">
        <v>395.98123568</v>
      </c>
      <c r="H44" s="20" t="n">
        <v>20.62808204</v>
      </c>
      <c r="I44" s="18" t="s">
        <v>404</v>
      </c>
      <c r="J44" s="20" t="s">
        <v>404</v>
      </c>
      <c r="K44" s="18" t="s">
        <v>404</v>
      </c>
      <c r="L44" s="20" t="s">
        <v>404</v>
      </c>
      <c r="M44" s="18" t="s">
        <v>404</v>
      </c>
      <c r="N44" s="20" t="s">
        <v>404</v>
      </c>
      <c r="O44" s="18" t="s">
        <v>404</v>
      </c>
      <c r="P44" s="20" t="s">
        <v>404</v>
      </c>
      <c r="Q44" s="18" t="n">
        <v>383.84750868</v>
      </c>
      <c r="R44" s="20" t="n">
        <v>17.16302794</v>
      </c>
    </row>
    <row r="45" spans="1:18">
      <c r="A45" s="15" t="s">
        <v>442</v>
      </c>
      <c r="B45" s="17" t="n">
        <v>5519</v>
      </c>
      <c r="C45" s="18">
        <f>(0.0/B45*100)</f>
        <v/>
      </c>
      <c r="D45" s="19" t="n">
        <v>5519</v>
      </c>
      <c r="E45" s="18" t="n">
        <v>344.52525678</v>
      </c>
      <c r="F45" s="20" t="n">
        <v>4.20338878</v>
      </c>
      <c r="G45" s="18" t="n">
        <v>359.39657165</v>
      </c>
      <c r="H45" s="20" t="n">
        <v>6.5929927</v>
      </c>
      <c r="I45" s="18" t="s">
        <v>404</v>
      </c>
      <c r="J45" s="20" t="s">
        <v>404</v>
      </c>
      <c r="K45" s="18" t="s">
        <v>404</v>
      </c>
      <c r="L45" s="20" t="s">
        <v>404</v>
      </c>
      <c r="M45" s="18" t="s">
        <v>404</v>
      </c>
      <c r="N45" s="20" t="s">
        <v>404</v>
      </c>
      <c r="O45" s="18" t="s">
        <v>404</v>
      </c>
      <c r="P45" s="20" t="s">
        <v>404</v>
      </c>
      <c r="Q45" s="18" t="n">
        <v>354.37443712</v>
      </c>
      <c r="R45" s="20" t="n">
        <v>34.43332292</v>
      </c>
    </row>
    <row r="46" spans="1:18">
      <c r="A46" s="15" t="s">
        <v>443</v>
      </c>
      <c r="B46" s="17" t="n">
        <v>23141</v>
      </c>
      <c r="C46" s="18">
        <f>(4196.0/B46*100)</f>
        <v/>
      </c>
      <c r="D46" s="19" t="n">
        <v>18945</v>
      </c>
      <c r="E46" s="18" t="n">
        <v>408.19451687</v>
      </c>
      <c r="F46" s="20" t="n">
        <v>3.53866639</v>
      </c>
      <c r="G46" s="18" t="n">
        <v>441.98220747</v>
      </c>
      <c r="H46" s="20" t="n">
        <v>7.93940408</v>
      </c>
      <c r="I46" s="18" t="s">
        <v>404</v>
      </c>
      <c r="J46" s="20" t="s">
        <v>404</v>
      </c>
      <c r="K46" s="18" t="s">
        <v>404</v>
      </c>
      <c r="L46" s="20" t="s">
        <v>404</v>
      </c>
      <c r="M46" s="18" t="s">
        <v>404</v>
      </c>
      <c r="N46" s="20" t="s">
        <v>404</v>
      </c>
      <c r="O46" s="18" t="s">
        <v>404</v>
      </c>
      <c r="P46" s="20" t="s">
        <v>404</v>
      </c>
      <c r="Q46" s="18" t="n">
        <v>379.71408784</v>
      </c>
      <c r="R46" s="20" t="n">
        <v>12.2503916</v>
      </c>
    </row>
    <row r="47" spans="1:18">
      <c r="A47" s="15" t="s">
        <v>444</v>
      </c>
      <c r="B47" s="17" t="n">
        <v>5928</v>
      </c>
      <c r="C47" s="18">
        <f>(0.0/B47*100)</f>
        <v/>
      </c>
      <c r="D47" s="19" t="n">
        <v>5928</v>
      </c>
      <c r="E47" s="18" t="n">
        <v>428.35082226</v>
      </c>
      <c r="F47" s="20" t="n">
        <v>6.65311484</v>
      </c>
      <c r="G47" s="18" t="n">
        <v>438.84425447</v>
      </c>
      <c r="H47" s="20" t="n">
        <v>14.29207794</v>
      </c>
      <c r="I47" s="18" t="s">
        <v>404</v>
      </c>
      <c r="J47" s="20" t="s">
        <v>404</v>
      </c>
      <c r="K47" s="18" t="s">
        <v>404</v>
      </c>
      <c r="L47" s="20" t="s">
        <v>404</v>
      </c>
      <c r="M47" s="18" t="s">
        <v>404</v>
      </c>
      <c r="N47" s="20" t="s">
        <v>404</v>
      </c>
      <c r="O47" s="18" t="s">
        <v>404</v>
      </c>
      <c r="P47" s="20" t="s">
        <v>404</v>
      </c>
      <c r="Q47" s="18" t="n">
        <v>472.80576811</v>
      </c>
      <c r="R47" s="20" t="n">
        <v>27.07541949</v>
      </c>
    </row>
    <row r="48" spans="1:18">
      <c r="A48" s="15" t="s">
        <v>445</v>
      </c>
      <c r="B48" s="17" t="n">
        <v>9841</v>
      </c>
      <c r="C48" s="18">
        <f>(40.0/B48*100)</f>
        <v/>
      </c>
      <c r="D48" s="19" t="n">
        <v>9801</v>
      </c>
      <c r="E48" s="18" t="n">
        <v>500.67660655</v>
      </c>
      <c r="F48" s="20" t="n">
        <v>8.16151355</v>
      </c>
      <c r="G48" s="18" t="n">
        <v>485.43684693</v>
      </c>
      <c r="H48" s="20" t="n">
        <v>9.5535894</v>
      </c>
      <c r="I48" s="18" t="s">
        <v>404</v>
      </c>
      <c r="J48" s="20" t="s">
        <v>404</v>
      </c>
      <c r="K48" s="18" t="s">
        <v>404</v>
      </c>
      <c r="L48" s="20" t="s">
        <v>404</v>
      </c>
      <c r="M48" s="18" t="s">
        <v>404</v>
      </c>
      <c r="N48" s="20" t="s">
        <v>404</v>
      </c>
      <c r="O48" s="18" t="s">
        <v>404</v>
      </c>
      <c r="P48" s="20" t="s">
        <v>404</v>
      </c>
      <c r="Q48" s="18" t="n">
        <v>527.5120891</v>
      </c>
      <c r="R48" s="20" t="n">
        <v>8.16876918</v>
      </c>
    </row>
    <row r="49" spans="1:18">
      <c r="A49" s="15" t="s">
        <v>446</v>
      </c>
      <c r="B49" s="17" t="n">
        <v>6349</v>
      </c>
      <c r="C49" s="18">
        <f>(52.0/B49*100)</f>
        <v/>
      </c>
      <c r="D49" s="19" t="n">
        <v>6297</v>
      </c>
      <c r="E49" s="18" t="n">
        <v>419.29109259</v>
      </c>
      <c r="F49" s="20" t="n">
        <v>4.38625146</v>
      </c>
      <c r="G49" s="18" t="n">
        <v>433.13745666</v>
      </c>
      <c r="H49" s="20" t="n">
        <v>5.72344159</v>
      </c>
      <c r="I49" s="18" t="s">
        <v>404</v>
      </c>
      <c r="J49" s="20" t="s">
        <v>404</v>
      </c>
      <c r="K49" s="18" t="s">
        <v>404</v>
      </c>
      <c r="L49" s="20" t="s">
        <v>404</v>
      </c>
      <c r="M49" s="18" t="s">
        <v>404</v>
      </c>
      <c r="N49" s="20" t="s">
        <v>404</v>
      </c>
      <c r="O49" s="18" t="s">
        <v>404</v>
      </c>
      <c r="P49" s="20" t="s">
        <v>404</v>
      </c>
      <c r="Q49" s="18" t="n">
        <v>436.18655919</v>
      </c>
      <c r="R49" s="20" t="n">
        <v>13.84119687</v>
      </c>
    </row>
    <row r="50" spans="1:18">
      <c r="A50" s="15" t="s">
        <v>447</v>
      </c>
      <c r="B50" s="17" t="n">
        <v>11795</v>
      </c>
      <c r="C50" s="18">
        <f>(1031.0/B50*100)</f>
        <v/>
      </c>
      <c r="D50" s="19" t="n">
        <v>10764</v>
      </c>
      <c r="E50" s="18" t="n">
        <v>427.08135559</v>
      </c>
      <c r="F50" s="20" t="n">
        <v>3.73105901</v>
      </c>
      <c r="G50" s="18" t="n">
        <v>453.42064955</v>
      </c>
      <c r="H50" s="20" t="n">
        <v>16.1962236</v>
      </c>
      <c r="I50" s="18" t="s">
        <v>404</v>
      </c>
      <c r="J50" s="20" t="s">
        <v>404</v>
      </c>
      <c r="K50" s="18" t="s">
        <v>404</v>
      </c>
      <c r="L50" s="20" t="s">
        <v>404</v>
      </c>
      <c r="M50" s="18" t="s">
        <v>404</v>
      </c>
      <c r="N50" s="20" t="s">
        <v>404</v>
      </c>
      <c r="O50" s="18" t="s">
        <v>404</v>
      </c>
      <c r="P50" s="20" t="s">
        <v>404</v>
      </c>
      <c r="Q50" s="18" t="n">
        <v>410.93844215</v>
      </c>
      <c r="R50" s="20" t="n">
        <v>14.11570792</v>
      </c>
    </row>
    <row r="51" spans="1:18">
      <c r="A51" s="15" t="s">
        <v>448</v>
      </c>
      <c r="B51" s="17" t="n">
        <v>6866</v>
      </c>
      <c r="C51" s="18">
        <f>(0.0/B51*100)</f>
        <v/>
      </c>
      <c r="D51" s="19" t="n">
        <v>6866</v>
      </c>
      <c r="E51" s="18" t="n">
        <v>426.35980898</v>
      </c>
      <c r="F51" s="20" t="n">
        <v>3.46743485</v>
      </c>
      <c r="G51" s="18" t="n">
        <v>427.08304366</v>
      </c>
      <c r="H51" s="20" t="n">
        <v>4.70847554</v>
      </c>
      <c r="I51" s="18" t="s">
        <v>404</v>
      </c>
      <c r="J51" s="20" t="s">
        <v>404</v>
      </c>
      <c r="K51" s="18" t="s">
        <v>404</v>
      </c>
      <c r="L51" s="20" t="s">
        <v>404</v>
      </c>
      <c r="M51" s="18" t="s">
        <v>404</v>
      </c>
      <c r="N51" s="20" t="s">
        <v>404</v>
      </c>
      <c r="O51" s="18" t="s">
        <v>404</v>
      </c>
      <c r="P51" s="20" t="s">
        <v>404</v>
      </c>
      <c r="Q51" s="18" t="n">
        <v>506.24258711</v>
      </c>
      <c r="R51" s="20" t="n">
        <v>48.88500269</v>
      </c>
    </row>
    <row r="52" spans="1:18">
      <c r="A52" s="15" t="s">
        <v>449</v>
      </c>
      <c r="B52" s="17" t="n">
        <v>5809</v>
      </c>
      <c r="C52" s="18">
        <f>(0.0/B52*100)</f>
        <v/>
      </c>
      <c r="D52" s="19" t="n">
        <v>5809</v>
      </c>
      <c r="E52" s="18" t="n">
        <v>488.58133719</v>
      </c>
      <c r="F52" s="20" t="n">
        <v>2.94982346</v>
      </c>
      <c r="G52" s="18" t="n">
        <v>463.35123358</v>
      </c>
      <c r="H52" s="20" t="n">
        <v>14.30235709</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432.60196322</v>
      </c>
      <c r="F53" s="20" t="n">
        <v>2.20426563</v>
      </c>
      <c r="G53" s="18" t="n">
        <v>448.85637018</v>
      </c>
      <c r="H53" s="20" t="n">
        <v>2.05060865</v>
      </c>
      <c r="I53" s="18" t="s">
        <v>404</v>
      </c>
      <c r="J53" s="20" t="s">
        <v>404</v>
      </c>
      <c r="K53" s="18" t="s">
        <v>404</v>
      </c>
      <c r="L53" s="20" t="s">
        <v>404</v>
      </c>
      <c r="M53" s="18" t="s">
        <v>404</v>
      </c>
      <c r="N53" s="20" t="s">
        <v>404</v>
      </c>
      <c r="O53" s="18" t="s">
        <v>404</v>
      </c>
      <c r="P53" s="20" t="s">
        <v>404</v>
      </c>
      <c r="Q53" s="18" t="n">
        <v>326.28811699</v>
      </c>
      <c r="R53" s="20" t="n">
        <v>27.76628478</v>
      </c>
    </row>
    <row r="54" spans="1:18">
      <c r="A54" s="15" t="s">
        <v>451</v>
      </c>
      <c r="B54" s="17" t="n">
        <v>4740</v>
      </c>
      <c r="C54" s="18">
        <f>(199.0/B54*100)</f>
        <v/>
      </c>
      <c r="D54" s="19" t="n">
        <v>4541</v>
      </c>
      <c r="E54" s="18" t="n">
        <v>357.75716656</v>
      </c>
      <c r="F54" s="20" t="n">
        <v>3.41129298</v>
      </c>
      <c r="G54" s="18" t="n">
        <v>358.65223044</v>
      </c>
      <c r="H54" s="20" t="n">
        <v>18.3839554</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402.20767495</v>
      </c>
      <c r="F55" s="20" t="n">
        <v>3.45075218</v>
      </c>
      <c r="G55" s="18" t="n">
        <v>401.62906248</v>
      </c>
      <c r="H55" s="20" t="n">
        <v>12.27775689</v>
      </c>
      <c r="I55" s="18" t="s">
        <v>404</v>
      </c>
      <c r="J55" s="20" t="s">
        <v>404</v>
      </c>
      <c r="K55" s="18" t="s">
        <v>404</v>
      </c>
      <c r="L55" s="20" t="s">
        <v>404</v>
      </c>
      <c r="M55" s="18" t="s">
        <v>404</v>
      </c>
      <c r="N55" s="20" t="s">
        <v>404</v>
      </c>
      <c r="O55" s="18" t="n">
        <v>390.10839951</v>
      </c>
      <c r="P55" s="20" t="n">
        <v>9.68487225</v>
      </c>
      <c r="Q55" s="18" t="n">
        <v>366.51917365</v>
      </c>
      <c r="R55" s="20" t="n">
        <v>22.26536584</v>
      </c>
    </row>
    <row r="56" spans="1:18">
      <c r="A56" s="15" t="s">
        <v>453</v>
      </c>
      <c r="B56" s="17" t="n">
        <v>5359</v>
      </c>
      <c r="C56" s="18">
        <f>(0.0/B56*100)</f>
        <v/>
      </c>
      <c r="D56" s="19" t="n">
        <v>5359</v>
      </c>
      <c r="E56" s="18" t="n">
        <v>524.34584474</v>
      </c>
      <c r="F56" s="20" t="n">
        <v>2.93429412</v>
      </c>
      <c r="G56" s="18" t="n">
        <v>539.13695226</v>
      </c>
      <c r="H56" s="20" t="n">
        <v>13.68168197</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397.34123788</v>
      </c>
      <c r="F57" s="20" t="n">
        <v>2.94707582</v>
      </c>
      <c r="G57" s="18" t="n">
        <v>394.66942563</v>
      </c>
      <c r="H57" s="20" t="n">
        <v>14.55868781</v>
      </c>
      <c r="I57" s="18" t="s">
        <v>404</v>
      </c>
      <c r="J57" s="20" t="s">
        <v>404</v>
      </c>
      <c r="K57" s="18" t="s">
        <v>404</v>
      </c>
      <c r="L57" s="20" t="s">
        <v>404</v>
      </c>
      <c r="M57" s="18" t="s">
        <v>404</v>
      </c>
      <c r="N57" s="20" t="s">
        <v>404</v>
      </c>
      <c r="O57" s="18" t="s">
        <v>404</v>
      </c>
      <c r="P57" s="20" t="s">
        <v>404</v>
      </c>
      <c r="Q57" s="18" t="n">
        <v>436.52979278</v>
      </c>
      <c r="R57" s="20" t="n">
        <v>10.26059962</v>
      </c>
    </row>
    <row r="58" spans="1:18">
      <c r="A58" s="15" t="s">
        <v>455</v>
      </c>
      <c r="B58" s="17" t="n">
        <v>7267</v>
      </c>
      <c r="C58" s="18">
        <f>(0.0/B58*100)</f>
        <v/>
      </c>
      <c r="D58" s="19" t="n">
        <v>7267</v>
      </c>
      <c r="E58" s="18" t="n">
        <v>406.3226191</v>
      </c>
      <c r="F58" s="20" t="n">
        <v>3.60253963</v>
      </c>
      <c r="G58" s="18" t="n">
        <v>415.69360538</v>
      </c>
      <c r="H58" s="20" t="n">
        <v>8.904035459999999</v>
      </c>
      <c r="I58" s="18" t="s">
        <v>404</v>
      </c>
      <c r="J58" s="20" t="s">
        <v>404</v>
      </c>
      <c r="K58" s="18" t="s">
        <v>404</v>
      </c>
      <c r="L58" s="20" t="s">
        <v>404</v>
      </c>
      <c r="M58" s="18" t="s">
        <v>404</v>
      </c>
      <c r="N58" s="20" t="s">
        <v>404</v>
      </c>
      <c r="O58" s="18" t="n">
        <v>413.27715143</v>
      </c>
      <c r="P58" s="20" t="n">
        <v>19.45999391</v>
      </c>
      <c r="Q58" s="18" t="s">
        <v>404</v>
      </c>
      <c r="R58" s="20" t="s">
        <v>404</v>
      </c>
    </row>
    <row r="59" spans="1:18">
      <c r="A59" s="15" t="s">
        <v>456</v>
      </c>
      <c r="B59" s="17" t="n">
        <v>4826</v>
      </c>
      <c r="C59" s="18">
        <f>(0.0/B59*100)</f>
        <v/>
      </c>
      <c r="D59" s="19" t="n">
        <v>4826</v>
      </c>
      <c r="E59" s="18" t="n">
        <v>348.7034701</v>
      </c>
      <c r="F59" s="20" t="n">
        <v>1.61289859</v>
      </c>
      <c r="G59" s="18" t="n">
        <v>321.18513734</v>
      </c>
      <c r="H59" s="20" t="n">
        <v>7.03371861</v>
      </c>
      <c r="I59" s="18" t="s">
        <v>404</v>
      </c>
      <c r="J59" s="20" t="s">
        <v>404</v>
      </c>
      <c r="K59" s="18" t="s">
        <v>404</v>
      </c>
      <c r="L59" s="20" t="s">
        <v>404</v>
      </c>
      <c r="M59" s="18" t="s">
        <v>404</v>
      </c>
      <c r="N59" s="20" t="s">
        <v>404</v>
      </c>
      <c r="O59" s="18" t="s">
        <v>404</v>
      </c>
      <c r="P59" s="20" t="s">
        <v>404</v>
      </c>
      <c r="Q59" s="18" t="n">
        <v>300.62288231</v>
      </c>
      <c r="R59" s="20" t="n">
        <v>10.32055449</v>
      </c>
    </row>
    <row r="60" spans="1:18">
      <c r="A60" s="15" t="s">
        <v>457</v>
      </c>
      <c r="B60" s="17" t="n">
        <v>4546</v>
      </c>
      <c r="C60" s="18">
        <f>(0.0/B60*100)</f>
        <v/>
      </c>
      <c r="D60" s="19" t="n">
        <v>4546</v>
      </c>
      <c r="E60" s="18" t="n">
        <v>339.09477343</v>
      </c>
      <c r="F60" s="20" t="n">
        <v>7.11566616</v>
      </c>
      <c r="G60" s="18" t="n">
        <v>356.75728809</v>
      </c>
      <c r="H60" s="20" t="n">
        <v>8.63638519</v>
      </c>
      <c r="I60" s="18" t="s">
        <v>404</v>
      </c>
      <c r="J60" s="20" t="s">
        <v>404</v>
      </c>
      <c r="K60" s="18" t="s">
        <v>404</v>
      </c>
      <c r="L60" s="20" t="s">
        <v>404</v>
      </c>
      <c r="M60" s="18" t="s">
        <v>404</v>
      </c>
      <c r="N60" s="20" t="s">
        <v>404</v>
      </c>
      <c r="O60" s="18" t="s">
        <v>404</v>
      </c>
      <c r="P60" s="20" t="s">
        <v>404</v>
      </c>
      <c r="Q60" s="18" t="n">
        <v>334.02838221</v>
      </c>
      <c r="R60" s="20" t="n">
        <v>27.65779916</v>
      </c>
    </row>
    <row r="61" spans="1:18">
      <c r="A61" s="15" t="s">
        <v>458</v>
      </c>
      <c r="B61" s="17" t="n">
        <v>6525</v>
      </c>
      <c r="C61" s="18">
        <f>(0.0/B61*100)</f>
        <v/>
      </c>
      <c r="D61" s="19" t="n">
        <v>6525</v>
      </c>
      <c r="E61" s="18" t="n">
        <v>471.95214891</v>
      </c>
      <c r="F61" s="20" t="n">
        <v>2.8258822</v>
      </c>
      <c r="G61" s="18" t="n">
        <v>486.37746341</v>
      </c>
      <c r="H61" s="20" t="n">
        <v>14.18682397</v>
      </c>
      <c r="I61" s="18" t="s">
        <v>404</v>
      </c>
      <c r="J61" s="20" t="s">
        <v>404</v>
      </c>
      <c r="K61" s="18" t="s">
        <v>404</v>
      </c>
      <c r="L61" s="20" t="s">
        <v>404</v>
      </c>
      <c r="M61" s="18" t="s">
        <v>404</v>
      </c>
      <c r="N61" s="20" t="s">
        <v>404</v>
      </c>
      <c r="O61" s="18" t="s">
        <v>404</v>
      </c>
      <c r="P61" s="20" t="s">
        <v>404</v>
      </c>
      <c r="Q61" s="18" t="n">
        <v>484.40769774</v>
      </c>
      <c r="R61" s="20" t="n">
        <v>16.26702272</v>
      </c>
    </row>
    <row r="62" spans="1:18">
      <c r="A62" s="15" t="s">
        <v>459</v>
      </c>
      <c r="B62" s="17" t="n">
        <v>4476</v>
      </c>
      <c r="C62" s="18">
        <f>(0.0/B62*100)</f>
        <v/>
      </c>
      <c r="D62" s="19" t="n">
        <v>4476</v>
      </c>
      <c r="E62" s="18" t="n">
        <v>506.14981283</v>
      </c>
      <c r="F62" s="20" t="n">
        <v>1.99580356</v>
      </c>
      <c r="G62" s="18" t="n">
        <v>510.00165657</v>
      </c>
      <c r="H62" s="20" t="n">
        <v>1.29088652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349.1811038</v>
      </c>
      <c r="F63" s="20" t="n">
        <v>1.4706194</v>
      </c>
      <c r="G63" s="18" t="n">
        <v>378.29206304</v>
      </c>
      <c r="H63" s="20" t="n">
        <v>9.90546958</v>
      </c>
      <c r="I63" s="18" t="s">
        <v>404</v>
      </c>
      <c r="J63" s="20" t="s">
        <v>404</v>
      </c>
      <c r="K63" s="18" t="s">
        <v>404</v>
      </c>
      <c r="L63" s="20" t="s">
        <v>404</v>
      </c>
      <c r="M63" s="18" t="s">
        <v>404</v>
      </c>
      <c r="N63" s="20" t="s">
        <v>404</v>
      </c>
      <c r="O63" s="18" t="s">
        <v>404</v>
      </c>
      <c r="P63" s="20" t="s">
        <v>404</v>
      </c>
      <c r="Q63" s="18" t="n">
        <v>373.8639853</v>
      </c>
      <c r="R63" s="20" t="n">
        <v>5.84885695</v>
      </c>
    </row>
    <row r="64" spans="1:18">
      <c r="A64" s="15" t="s">
        <v>461</v>
      </c>
      <c r="B64" s="17" t="n">
        <v>3634</v>
      </c>
      <c r="C64" s="18">
        <f>(27.0/B64*100)</f>
        <v/>
      </c>
      <c r="D64" s="19" t="n">
        <v>3607</v>
      </c>
      <c r="E64" s="18" t="n">
        <v>454.25270642</v>
      </c>
      <c r="F64" s="20" t="n">
        <v>2.39529737</v>
      </c>
      <c r="G64" s="18" t="n">
        <v>434.85602164</v>
      </c>
      <c r="H64" s="20" t="n">
        <v>2.90763625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419.26661797</v>
      </c>
      <c r="F65" s="20" t="n">
        <v>2.78609353</v>
      </c>
      <c r="G65" s="18" t="n">
        <v>389.25990116</v>
      </c>
      <c r="H65" s="20" t="n">
        <v>6.12235339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424.61881139</v>
      </c>
      <c r="F66" s="20" t="n">
        <v>1.73383656</v>
      </c>
      <c r="G66" s="18" t="n">
        <v>450.07636019</v>
      </c>
      <c r="H66" s="20" t="n">
        <v>3.97955468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384.29967645</v>
      </c>
      <c r="F67" s="20" t="n">
        <v>3.45340022</v>
      </c>
      <c r="G67" s="18" t="n">
        <v>435.71861565</v>
      </c>
      <c r="H67" s="20" t="n">
        <v>7.11693262</v>
      </c>
      <c r="I67" s="18" t="s">
        <v>404</v>
      </c>
      <c r="J67" s="20" t="s">
        <v>404</v>
      </c>
      <c r="K67" s="18" t="s">
        <v>404</v>
      </c>
      <c r="L67" s="20" t="s">
        <v>404</v>
      </c>
      <c r="M67" s="18" t="s">
        <v>404</v>
      </c>
      <c r="N67" s="20" t="s">
        <v>404</v>
      </c>
      <c r="O67" s="18" t="s">
        <v>404</v>
      </c>
      <c r="P67" s="20" t="s">
        <v>404</v>
      </c>
      <c r="Q67" s="18" t="n">
        <v>381.22031518</v>
      </c>
      <c r="R67" s="20" t="n">
        <v>26.75180287</v>
      </c>
    </row>
    <row r="68" spans="1:18">
      <c r="A68" s="15" t="s">
        <v>465</v>
      </c>
      <c r="B68" s="17" t="n">
        <v>12083</v>
      </c>
      <c r="C68" s="18">
        <f>(0.0/B68*100)</f>
        <v/>
      </c>
      <c r="D68" s="19" t="n">
        <v>12083</v>
      </c>
      <c r="E68" s="18" t="n">
        <v>380.86226603</v>
      </c>
      <c r="F68" s="20" t="n">
        <v>1.11622505</v>
      </c>
      <c r="G68" s="18" t="n">
        <v>447.62923477</v>
      </c>
      <c r="H68" s="20" t="n">
        <v>1.82405866</v>
      </c>
      <c r="I68" s="18" t="s">
        <v>404</v>
      </c>
      <c r="J68" s="20" t="s">
        <v>404</v>
      </c>
      <c r="K68" s="18" t="s">
        <v>404</v>
      </c>
      <c r="L68" s="20" t="s">
        <v>404</v>
      </c>
      <c r="M68" s="18" t="s">
        <v>404</v>
      </c>
      <c r="N68" s="20" t="s">
        <v>404</v>
      </c>
      <c r="O68" s="18" t="s">
        <v>404</v>
      </c>
      <c r="P68" s="20" t="s">
        <v>404</v>
      </c>
      <c r="Q68" s="18" t="n">
        <v>419.08063999</v>
      </c>
      <c r="R68" s="20" t="n">
        <v>12.98040002</v>
      </c>
    </row>
    <row r="69" spans="1:18">
      <c r="A69" s="15" t="s">
        <v>466</v>
      </c>
      <c r="B69" s="17" t="n">
        <v>4876</v>
      </c>
      <c r="C69" s="18">
        <f>(0.0/B69*100)</f>
        <v/>
      </c>
      <c r="D69" s="19" t="n">
        <v>4876</v>
      </c>
      <c r="E69" s="18" t="n">
        <v>433.86328925</v>
      </c>
      <c r="F69" s="20" t="n">
        <v>4.18531575</v>
      </c>
      <c r="G69" s="18" t="n">
        <v>424.68033674</v>
      </c>
      <c r="H69" s="20" t="n">
        <v>18.76450659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494.52653476</v>
      </c>
      <c r="F70" s="20" t="n">
        <v>3.05349902</v>
      </c>
      <c r="G70" s="18" t="n">
        <v>481.79799479</v>
      </c>
      <c r="H70" s="20" t="n">
        <v>21.77238905</v>
      </c>
      <c r="I70" s="18" t="s">
        <v>404</v>
      </c>
      <c r="J70" s="20" t="s">
        <v>404</v>
      </c>
      <c r="K70" s="18" t="s">
        <v>404</v>
      </c>
      <c r="L70" s="20" t="s">
        <v>404</v>
      </c>
      <c r="M70" s="18" t="s">
        <v>404</v>
      </c>
      <c r="N70" s="20" t="s">
        <v>404</v>
      </c>
      <c r="O70" s="18" t="s">
        <v>404</v>
      </c>
      <c r="P70" s="20" t="s">
        <v>404</v>
      </c>
      <c r="Q70" s="18" t="n">
        <v>556.01586389</v>
      </c>
      <c r="R70" s="20" t="n">
        <v>5.64416776</v>
      </c>
    </row>
    <row r="71" spans="1:18">
      <c r="A71" s="15" t="s">
        <v>468</v>
      </c>
      <c r="B71" s="17" t="n">
        <v>6115</v>
      </c>
      <c r="C71" s="18">
        <f>(0.0/B71*100)</f>
        <v/>
      </c>
      <c r="D71" s="19" t="n">
        <v>6115</v>
      </c>
      <c r="E71" s="18" t="n">
        <v>546.39303882</v>
      </c>
      <c r="F71" s="20" t="n">
        <v>2.08871371</v>
      </c>
      <c r="G71" s="18" t="n">
        <v>524.61391692</v>
      </c>
      <c r="H71" s="20" t="n">
        <v>2.29075877</v>
      </c>
      <c r="I71" s="18" t="s">
        <v>404</v>
      </c>
      <c r="J71" s="20" t="s">
        <v>404</v>
      </c>
      <c r="K71" s="18" t="s">
        <v>404</v>
      </c>
      <c r="L71" s="20" t="s">
        <v>404</v>
      </c>
      <c r="M71" s="18" t="s">
        <v>404</v>
      </c>
      <c r="N71" s="20" t="s">
        <v>404</v>
      </c>
      <c r="O71" s="18" t="s">
        <v>404</v>
      </c>
      <c r="P71" s="20" t="s">
        <v>404</v>
      </c>
      <c r="Q71" s="18" t="n">
        <v>543.8340481499999</v>
      </c>
      <c r="R71" s="20" t="n">
        <v>46.15595235</v>
      </c>
    </row>
    <row r="72" spans="1:18">
      <c r="A72" s="15" t="s">
        <v>469</v>
      </c>
      <c r="B72" s="17" t="n">
        <v>7708</v>
      </c>
      <c r="C72" s="18">
        <f>(0.0/B72*100)</f>
        <v/>
      </c>
      <c r="D72" s="19" t="n">
        <v>7708</v>
      </c>
      <c r="E72" s="18" t="n">
        <v>501.673917</v>
      </c>
      <c r="F72" s="20" t="n">
        <v>2.92564739</v>
      </c>
      <c r="G72" s="18" t="n">
        <v>475.50987272</v>
      </c>
      <c r="H72" s="20" t="n">
        <v>12.58253585</v>
      </c>
      <c r="I72" s="18" t="s">
        <v>404</v>
      </c>
      <c r="J72" s="20" t="s">
        <v>404</v>
      </c>
      <c r="K72" s="18" t="s">
        <v>404</v>
      </c>
      <c r="L72" s="20" t="s">
        <v>404</v>
      </c>
      <c r="M72" s="18" t="s">
        <v>404</v>
      </c>
      <c r="N72" s="20" t="s">
        <v>404</v>
      </c>
      <c r="O72" s="18" t="s">
        <v>404</v>
      </c>
      <c r="P72" s="20" t="s">
        <v>404</v>
      </c>
      <c r="Q72" s="18" t="n">
        <v>455.4834056</v>
      </c>
      <c r="R72" s="20" t="n">
        <v>11.91064394</v>
      </c>
    </row>
    <row r="73" spans="1:18">
      <c r="A73" s="15" t="s">
        <v>470</v>
      </c>
      <c r="B73" s="17" t="n">
        <v>8249</v>
      </c>
      <c r="C73" s="18">
        <f>(0.0/B73*100)</f>
        <v/>
      </c>
      <c r="D73" s="19" t="n">
        <v>8249</v>
      </c>
      <c r="E73" s="18" t="n">
        <v>409.63474807</v>
      </c>
      <c r="F73" s="20" t="n">
        <v>3.5993953</v>
      </c>
      <c r="G73" s="18" t="n">
        <v>396.92962388</v>
      </c>
      <c r="H73" s="20" t="n">
        <v>10.77023054</v>
      </c>
      <c r="I73" s="18" t="s">
        <v>404</v>
      </c>
      <c r="J73" s="20" t="s">
        <v>404</v>
      </c>
      <c r="K73" s="18" t="s">
        <v>404</v>
      </c>
      <c r="L73" s="20" t="s">
        <v>404</v>
      </c>
      <c r="M73" s="18" t="s">
        <v>404</v>
      </c>
      <c r="N73" s="20" t="s">
        <v>404</v>
      </c>
      <c r="O73" s="18" t="s">
        <v>404</v>
      </c>
      <c r="P73" s="20" t="s">
        <v>404</v>
      </c>
      <c r="Q73" s="18" t="n">
        <v>415.10308814</v>
      </c>
      <c r="R73" s="20" t="n">
        <v>15.11189324</v>
      </c>
    </row>
    <row r="74" spans="1:18">
      <c r="A74" s="15" t="s">
        <v>471</v>
      </c>
      <c r="B74" s="17" t="n">
        <v>4692</v>
      </c>
      <c r="C74" s="18">
        <f>(484.0/B74*100)</f>
        <v/>
      </c>
      <c r="D74" s="19" t="n">
        <v>4208</v>
      </c>
      <c r="E74" s="18" t="n">
        <v>432.23483393</v>
      </c>
      <c r="F74" s="20" t="n">
        <v>1.80137607</v>
      </c>
      <c r="G74" s="18" t="n">
        <v>408.43549903</v>
      </c>
      <c r="H74" s="20" t="n">
        <v>2.71946529</v>
      </c>
      <c r="I74" s="18" t="s">
        <v>404</v>
      </c>
      <c r="J74" s="20" t="s">
        <v>404</v>
      </c>
      <c r="K74" s="18" t="s">
        <v>404</v>
      </c>
      <c r="L74" s="20" t="s">
        <v>404</v>
      </c>
      <c r="M74" s="18" t="s">
        <v>404</v>
      </c>
      <c r="N74" s="20" t="s">
        <v>404</v>
      </c>
      <c r="O74" s="18" t="s">
        <v>404</v>
      </c>
      <c r="P74" s="20" t="s">
        <v>404</v>
      </c>
      <c r="Q74" s="18" t="n">
        <v>434.72851015</v>
      </c>
      <c r="R74" s="20" t="n">
        <v>9.632761800000001</v>
      </c>
    </row>
    <row r="75" spans="1:18">
      <c r="A75" s="15" t="s">
        <v>472</v>
      </c>
      <c r="B75" s="17" t="n">
        <v>5375</v>
      </c>
      <c r="C75" s="18">
        <f>(483.0/B75*100)</f>
        <v/>
      </c>
      <c r="D75" s="19" t="n">
        <v>4892</v>
      </c>
      <c r="E75" s="18" t="n">
        <v>349.3074811</v>
      </c>
      <c r="F75" s="20" t="n">
        <v>7.68165048</v>
      </c>
      <c r="G75" s="18" t="n">
        <v>366.55744052</v>
      </c>
      <c r="H75" s="20" t="n">
        <v>4.53410918</v>
      </c>
      <c r="I75" s="18" t="s">
        <v>404</v>
      </c>
      <c r="J75" s="20" t="s">
        <v>404</v>
      </c>
      <c r="K75" s="18" t="s">
        <v>404</v>
      </c>
      <c r="L75" s="20" t="s">
        <v>404</v>
      </c>
      <c r="M75" s="18" t="s">
        <v>404</v>
      </c>
      <c r="N75" s="20" t="s">
        <v>404</v>
      </c>
      <c r="O75" s="18" t="s">
        <v>404</v>
      </c>
      <c r="P75" s="20" t="s">
        <v>404</v>
      </c>
      <c r="Q75" s="18" t="n">
        <v>356.83647203</v>
      </c>
      <c r="R75" s="20" t="n">
        <v>16.54970856</v>
      </c>
    </row>
    <row r="76" spans="1:18">
      <c r="A76" s="15" t="s">
        <v>473</v>
      </c>
      <c r="B76" s="17" t="n">
        <v>14167</v>
      </c>
      <c r="C76" s="18">
        <f>(1400.0/B76*100)</f>
        <v/>
      </c>
      <c r="D76" s="19" t="n">
        <v>12767</v>
      </c>
      <c r="E76" s="18" t="n">
        <v>429.64149146</v>
      </c>
      <c r="F76" s="20" t="n">
        <v>3.07721517</v>
      </c>
      <c r="G76" s="18" t="n">
        <v>457.10253352</v>
      </c>
      <c r="H76" s="20" t="n">
        <v>8.37982173</v>
      </c>
      <c r="I76" s="18" t="s">
        <v>404</v>
      </c>
      <c r="J76" s="20" t="s">
        <v>404</v>
      </c>
      <c r="K76" s="18" t="s">
        <v>404</v>
      </c>
      <c r="L76" s="20" t="s">
        <v>404</v>
      </c>
      <c r="M76" s="18" t="s">
        <v>404</v>
      </c>
      <c r="N76" s="20" t="s">
        <v>404</v>
      </c>
      <c r="O76" s="18" t="s">
        <v>404</v>
      </c>
      <c r="P76" s="20" t="s">
        <v>404</v>
      </c>
      <c r="Q76" s="18" t="n">
        <v>439.54461995</v>
      </c>
      <c r="R76" s="20" t="n">
        <v>9.919934120000001</v>
      </c>
    </row>
    <row r="77" spans="1:18">
      <c r="A77" s="15" t="s">
        <v>474</v>
      </c>
      <c r="B77" s="17" t="n">
        <v>6062</v>
      </c>
      <c r="C77" s="18">
        <f>(0.0/B77*100)</f>
        <v/>
      </c>
      <c r="D77" s="19" t="n">
        <v>6062</v>
      </c>
      <c r="E77" s="18" t="n">
        <v>415.70216832</v>
      </c>
      <c r="F77" s="20" t="n">
        <v>5.26485516</v>
      </c>
      <c r="G77" s="18" t="n">
        <v>447.31058876</v>
      </c>
      <c r="H77" s="20" t="n">
        <v>3.47702214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490.49224759</v>
      </c>
      <c r="F78" s="20" t="n">
        <v>3.66752038</v>
      </c>
      <c r="G78" s="18" t="n">
        <v>439.08778588</v>
      </c>
      <c r="H78" s="20" t="n">
        <v>14.70368341</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454.85592174</v>
      </c>
      <c r="F79" s="20" t="n">
        <v>11.14494022</v>
      </c>
      <c r="G79" s="18" t="n">
        <v>491.28850005</v>
      </c>
      <c r="H79" s="20" t="n">
        <v>9.67541125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424.8281807</v>
      </c>
      <c r="F80" s="20" t="n">
        <v>3.88650727</v>
      </c>
      <c r="G80" s="18" t="n">
        <v>436.74624453</v>
      </c>
      <c r="H80" s="20" t="n">
        <v>9.76107404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423.0807586</v>
      </c>
      <c r="F81" s="20" t="n">
        <v>3.99390904</v>
      </c>
      <c r="G81" s="18" t="n">
        <v>445.80687453</v>
      </c>
      <c r="H81" s="20" t="n">
        <v>7.28279438</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505.74369181</v>
      </c>
      <c r="F7" s="20" t="n">
        <v>1.98709604</v>
      </c>
      <c r="G7" s="18" t="n">
        <v>481.23014647</v>
      </c>
      <c r="H7" s="20" t="n">
        <v>7.55511291</v>
      </c>
      <c r="I7" s="18" t="s">
        <v>404</v>
      </c>
      <c r="J7" s="20" t="s">
        <v>404</v>
      </c>
      <c r="K7" s="18" t="s">
        <v>404</v>
      </c>
      <c r="L7" s="20" t="s">
        <v>404</v>
      </c>
      <c r="M7" s="18" t="s">
        <v>404</v>
      </c>
      <c r="N7" s="20" t="s">
        <v>404</v>
      </c>
      <c r="O7" s="18" t="s">
        <v>404</v>
      </c>
      <c r="P7" s="20" t="s">
        <v>404</v>
      </c>
      <c r="Q7" s="18" t="n">
        <v>494.90073501</v>
      </c>
      <c r="R7" s="20" t="n">
        <v>9.356799349999999</v>
      </c>
    </row>
    <row r="8" spans="1:18">
      <c r="A8" s="15" t="s">
        <v>405</v>
      </c>
      <c r="B8" s="17" t="n">
        <v>7007</v>
      </c>
      <c r="C8" s="18">
        <f>(0.0/B8*100)</f>
        <v/>
      </c>
      <c r="D8" s="19" t="n">
        <v>7007</v>
      </c>
      <c r="E8" s="18" t="n">
        <v>494.12768701</v>
      </c>
      <c r="F8" s="20" t="n">
        <v>4.75714212</v>
      </c>
      <c r="G8" s="18" t="n">
        <v>469.0669875</v>
      </c>
      <c r="H8" s="20" t="n">
        <v>8.932567130000001</v>
      </c>
      <c r="I8" s="18" t="s">
        <v>404</v>
      </c>
      <c r="J8" s="20" t="s">
        <v>404</v>
      </c>
      <c r="K8" s="18" t="s">
        <v>404</v>
      </c>
      <c r="L8" s="20" t="s">
        <v>404</v>
      </c>
      <c r="M8" s="18" t="s">
        <v>404</v>
      </c>
      <c r="N8" s="20" t="s">
        <v>404</v>
      </c>
      <c r="O8" s="18" t="s">
        <v>404</v>
      </c>
      <c r="P8" s="20" t="s">
        <v>404</v>
      </c>
      <c r="Q8" s="18" t="n">
        <v>463.23082373</v>
      </c>
      <c r="R8" s="20" t="n">
        <v>12.80632463</v>
      </c>
    </row>
    <row r="9" spans="1:18">
      <c r="A9" s="15" t="s">
        <v>406</v>
      </c>
      <c r="B9" s="17" t="n">
        <v>9651</v>
      </c>
      <c r="C9" s="18">
        <f>(200.0/B9*100)</f>
        <v/>
      </c>
      <c r="D9" s="19" t="n">
        <v>9451</v>
      </c>
      <c r="E9" s="18" t="n">
        <v>501.1822954</v>
      </c>
      <c r="F9" s="20" t="n">
        <v>4.41295861</v>
      </c>
      <c r="G9" s="18" t="n">
        <v>498.74240353</v>
      </c>
      <c r="H9" s="20" t="n">
        <v>7.2292256</v>
      </c>
      <c r="I9" s="18" t="s">
        <v>404</v>
      </c>
      <c r="J9" s="20" t="s">
        <v>404</v>
      </c>
      <c r="K9" s="18" t="s">
        <v>404</v>
      </c>
      <c r="L9" s="20" t="s">
        <v>404</v>
      </c>
      <c r="M9" s="18" t="s">
        <v>404</v>
      </c>
      <c r="N9" s="20" t="s">
        <v>404</v>
      </c>
      <c r="O9" s="18" t="s">
        <v>404</v>
      </c>
      <c r="P9" s="20" t="s">
        <v>404</v>
      </c>
      <c r="Q9" s="18" t="n">
        <v>480.4028708</v>
      </c>
      <c r="R9" s="20" t="n">
        <v>14.89553901</v>
      </c>
    </row>
    <row r="10" spans="1:18">
      <c r="A10" s="15" t="s">
        <v>407</v>
      </c>
      <c r="B10" s="17" t="n">
        <v>20058</v>
      </c>
      <c r="C10" s="18">
        <f>(3134.0/B10*100)</f>
        <v/>
      </c>
      <c r="D10" s="19" t="n">
        <v>16924</v>
      </c>
      <c r="E10" s="18" t="n">
        <v>528.89316278</v>
      </c>
      <c r="F10" s="20" t="n">
        <v>2.65705177</v>
      </c>
      <c r="G10" s="18" t="n">
        <v>512.27364513</v>
      </c>
      <c r="H10" s="20" t="n">
        <v>5.10888022</v>
      </c>
      <c r="I10" s="18" t="s">
        <v>404</v>
      </c>
      <c r="J10" s="20" t="s">
        <v>404</v>
      </c>
      <c r="K10" s="18" t="s">
        <v>404</v>
      </c>
      <c r="L10" s="20" t="s">
        <v>404</v>
      </c>
      <c r="M10" s="18" t="s">
        <v>404</v>
      </c>
      <c r="N10" s="20" t="s">
        <v>404</v>
      </c>
      <c r="O10" s="18" t="s">
        <v>404</v>
      </c>
      <c r="P10" s="20" t="s">
        <v>404</v>
      </c>
      <c r="Q10" s="18" t="n">
        <v>572.43676938</v>
      </c>
      <c r="R10" s="20" t="n">
        <v>15.27259862</v>
      </c>
    </row>
    <row r="11" spans="1:18">
      <c r="A11" s="15" t="s">
        <v>408</v>
      </c>
      <c r="B11" s="17" t="n">
        <v>7053</v>
      </c>
      <c r="C11" s="18">
        <f>(212.0/B11*100)</f>
        <v/>
      </c>
      <c r="D11" s="19" t="n">
        <v>6841</v>
      </c>
      <c r="E11" s="18" t="n">
        <v>461.60313319</v>
      </c>
      <c r="F11" s="20" t="n">
        <v>3.09640691</v>
      </c>
      <c r="G11" s="18" t="n">
        <v>425.66047776</v>
      </c>
      <c r="H11" s="20" t="n">
        <v>15.96278378</v>
      </c>
      <c r="I11" s="18" t="s">
        <v>404</v>
      </c>
      <c r="J11" s="20" t="s">
        <v>404</v>
      </c>
      <c r="K11" s="18" t="s">
        <v>404</v>
      </c>
      <c r="L11" s="20" t="s">
        <v>404</v>
      </c>
      <c r="M11" s="18" t="s">
        <v>404</v>
      </c>
      <c r="N11" s="20" t="s">
        <v>404</v>
      </c>
      <c r="O11" s="18" t="s">
        <v>404</v>
      </c>
      <c r="P11" s="20" t="s">
        <v>404</v>
      </c>
      <c r="Q11" s="18" t="n">
        <v>442.89336203</v>
      </c>
      <c r="R11" s="20" t="n">
        <v>14.6108167</v>
      </c>
    </row>
    <row r="12" spans="1:18">
      <c r="A12" s="15" t="s">
        <v>409</v>
      </c>
      <c r="B12" s="17" t="n">
        <v>6894</v>
      </c>
      <c r="C12" s="18">
        <f>(106.0/B12*100)</f>
        <v/>
      </c>
      <c r="D12" s="19" t="n">
        <v>6788</v>
      </c>
      <c r="E12" s="18" t="n">
        <v>482.48770189</v>
      </c>
      <c r="F12" s="20" t="n">
        <v>3.32855043</v>
      </c>
      <c r="G12" s="18" t="n">
        <v>517.44897246</v>
      </c>
      <c r="H12" s="20" t="n">
        <v>9.549855730000001</v>
      </c>
      <c r="I12" s="18" t="s">
        <v>404</v>
      </c>
      <c r="J12" s="20" t="s">
        <v>404</v>
      </c>
      <c r="K12" s="18" t="s">
        <v>404</v>
      </c>
      <c r="L12" s="20" t="s">
        <v>404</v>
      </c>
      <c r="M12" s="18" t="s">
        <v>404</v>
      </c>
      <c r="N12" s="20" t="s">
        <v>404</v>
      </c>
      <c r="O12" s="18" t="s">
        <v>404</v>
      </c>
      <c r="P12" s="20" t="s">
        <v>404</v>
      </c>
      <c r="Q12" s="18" t="n">
        <v>468.43037144</v>
      </c>
      <c r="R12" s="20" t="n">
        <v>34.88321168</v>
      </c>
    </row>
    <row r="13" spans="1:18">
      <c r="A13" s="15" t="s">
        <v>410</v>
      </c>
      <c r="B13" s="17" t="n">
        <v>7161</v>
      </c>
      <c r="C13" s="18">
        <f>(1175.0/B13*100)</f>
        <v/>
      </c>
      <c r="D13" s="19" t="n">
        <v>5986</v>
      </c>
      <c r="E13" s="18" t="n">
        <v>501.51466562</v>
      </c>
      <c r="F13" s="20" t="n">
        <v>2.76850384</v>
      </c>
      <c r="G13" s="18" t="n">
        <v>486.32283054</v>
      </c>
      <c r="H13" s="20" t="n">
        <v>10.60213803</v>
      </c>
      <c r="I13" s="18" t="s">
        <v>404</v>
      </c>
      <c r="J13" s="20" t="s">
        <v>404</v>
      </c>
      <c r="K13" s="18" t="s">
        <v>404</v>
      </c>
      <c r="L13" s="20" t="s">
        <v>404</v>
      </c>
      <c r="M13" s="18" t="s">
        <v>404</v>
      </c>
      <c r="N13" s="20" t="s">
        <v>404</v>
      </c>
      <c r="O13" s="18" t="s">
        <v>404</v>
      </c>
      <c r="P13" s="20" t="s">
        <v>404</v>
      </c>
      <c r="Q13" s="18" t="n">
        <v>501.12391002</v>
      </c>
      <c r="R13" s="20" t="n">
        <v>6.83694121</v>
      </c>
    </row>
    <row r="14" spans="1:18">
      <c r="A14" s="15" t="s">
        <v>411</v>
      </c>
      <c r="B14" s="17" t="n">
        <v>5587</v>
      </c>
      <c r="C14" s="18">
        <f>(0.0/B14*100)</f>
        <v/>
      </c>
      <c r="D14" s="19" t="n">
        <v>5587</v>
      </c>
      <c r="E14" s="18" t="n">
        <v>517.4609855</v>
      </c>
      <c r="F14" s="20" t="n">
        <v>2.23437066</v>
      </c>
      <c r="G14" s="18" t="n">
        <v>536.56637512</v>
      </c>
      <c r="H14" s="20" t="n">
        <v>12.25227827</v>
      </c>
      <c r="I14" s="18" t="s">
        <v>404</v>
      </c>
      <c r="J14" s="20" t="s">
        <v>404</v>
      </c>
      <c r="K14" s="18" t="s">
        <v>404</v>
      </c>
      <c r="L14" s="20" t="s">
        <v>404</v>
      </c>
      <c r="M14" s="18" t="s">
        <v>404</v>
      </c>
      <c r="N14" s="20" t="s">
        <v>404</v>
      </c>
      <c r="O14" s="18" t="s">
        <v>404</v>
      </c>
      <c r="P14" s="20" t="s">
        <v>404</v>
      </c>
      <c r="Q14" s="18" t="n">
        <v>541.35460065</v>
      </c>
      <c r="R14" s="20" t="n">
        <v>11.62764972</v>
      </c>
    </row>
    <row r="15" spans="1:18">
      <c r="A15" s="15" t="s">
        <v>412</v>
      </c>
      <c r="B15" s="17" t="n">
        <v>5882</v>
      </c>
      <c r="C15" s="18">
        <f>(0.0/B15*100)</f>
        <v/>
      </c>
      <c r="D15" s="19" t="n">
        <v>5882</v>
      </c>
      <c r="E15" s="18" t="n">
        <v>525.98606112</v>
      </c>
      <c r="F15" s="20" t="n">
        <v>2.68038108</v>
      </c>
      <c r="G15" s="18" t="n">
        <v>528.89850614</v>
      </c>
      <c r="H15" s="20" t="n">
        <v>5.84389942</v>
      </c>
      <c r="I15" s="18" t="s">
        <v>404</v>
      </c>
      <c r="J15" s="20" t="s">
        <v>404</v>
      </c>
      <c r="K15" s="18" t="s">
        <v>404</v>
      </c>
      <c r="L15" s="20" t="s">
        <v>404</v>
      </c>
      <c r="M15" s="18" t="s">
        <v>404</v>
      </c>
      <c r="N15" s="20" t="s">
        <v>404</v>
      </c>
      <c r="O15" s="18" t="s">
        <v>404</v>
      </c>
      <c r="P15" s="20" t="s">
        <v>404</v>
      </c>
      <c r="Q15" s="18" t="n">
        <v>532.60169567</v>
      </c>
      <c r="R15" s="20" t="n">
        <v>26.45751111</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505.38734063</v>
      </c>
      <c r="F17" s="20" t="n">
        <v>4.77804598</v>
      </c>
      <c r="G17" s="18" t="n">
        <v>518.70002646</v>
      </c>
      <c r="H17" s="20" t="n">
        <v>13.00758527</v>
      </c>
      <c r="I17" s="18" t="s">
        <v>404</v>
      </c>
      <c r="J17" s="20" t="s">
        <v>404</v>
      </c>
      <c r="K17" s="18" t="s">
        <v>404</v>
      </c>
      <c r="L17" s="20" t="s">
        <v>404</v>
      </c>
      <c r="M17" s="18" t="s">
        <v>404</v>
      </c>
      <c r="N17" s="20" t="s">
        <v>404</v>
      </c>
      <c r="O17" s="18" t="s">
        <v>404</v>
      </c>
      <c r="P17" s="20" t="s">
        <v>404</v>
      </c>
      <c r="Q17" s="18" t="n">
        <v>540.44485597</v>
      </c>
      <c r="R17" s="20" t="n">
        <v>16.40201242</v>
      </c>
    </row>
    <row r="18" spans="1:18">
      <c r="A18" s="15" t="s">
        <v>415</v>
      </c>
      <c r="B18" s="17" t="n">
        <v>5532</v>
      </c>
      <c r="C18" s="18">
        <f>(0.0/B18*100)</f>
        <v/>
      </c>
      <c r="D18" s="19" t="n">
        <v>5532</v>
      </c>
      <c r="E18" s="18" t="n">
        <v>465.96613395</v>
      </c>
      <c r="F18" s="20" t="n">
        <v>4.90889173</v>
      </c>
      <c r="G18" s="18" t="n">
        <v>478.47652964</v>
      </c>
      <c r="H18" s="20" t="n">
        <v>15.94127748</v>
      </c>
      <c r="I18" s="18" t="s">
        <v>404</v>
      </c>
      <c r="J18" s="20" t="s">
        <v>404</v>
      </c>
      <c r="K18" s="18" t="s">
        <v>404</v>
      </c>
      <c r="L18" s="20" t="s">
        <v>404</v>
      </c>
      <c r="M18" s="18" t="s">
        <v>404</v>
      </c>
      <c r="N18" s="20" t="s">
        <v>404</v>
      </c>
      <c r="O18" s="18" t="s">
        <v>404</v>
      </c>
      <c r="P18" s="20" t="s">
        <v>404</v>
      </c>
      <c r="Q18" s="18" t="n">
        <v>454.01273036</v>
      </c>
      <c r="R18" s="20" t="n">
        <v>61.69528653</v>
      </c>
    </row>
    <row r="19" spans="1:18">
      <c r="A19" s="15" t="s">
        <v>416</v>
      </c>
      <c r="B19" s="17" t="n">
        <v>5658</v>
      </c>
      <c r="C19" s="18">
        <f>(327.0/B19*100)</f>
        <v/>
      </c>
      <c r="D19" s="19" t="n">
        <v>5331</v>
      </c>
      <c r="E19" s="18" t="n">
        <v>467.32819776</v>
      </c>
      <c r="F19" s="20" t="n">
        <v>3.81588194</v>
      </c>
      <c r="G19" s="18" t="n">
        <v>479.22158514</v>
      </c>
      <c r="H19" s="20" t="n">
        <v>11.37149416</v>
      </c>
      <c r="I19" s="18" t="s">
        <v>404</v>
      </c>
      <c r="J19" s="20" t="s">
        <v>404</v>
      </c>
      <c r="K19" s="18" t="s">
        <v>404</v>
      </c>
      <c r="L19" s="20" t="s">
        <v>404</v>
      </c>
      <c r="M19" s="18" t="s">
        <v>404</v>
      </c>
      <c r="N19" s="20" t="s">
        <v>404</v>
      </c>
      <c r="O19" s="18" t="s">
        <v>404</v>
      </c>
      <c r="P19" s="20" t="s">
        <v>404</v>
      </c>
      <c r="Q19" s="18" t="n">
        <v>486.16890139</v>
      </c>
      <c r="R19" s="20" t="n">
        <v>26.27085771</v>
      </c>
    </row>
    <row r="20" spans="1:18">
      <c r="A20" s="15" t="s">
        <v>417</v>
      </c>
      <c r="B20" s="17" t="n">
        <v>3371</v>
      </c>
      <c r="C20" s="18">
        <f>(24.0/B20*100)</f>
        <v/>
      </c>
      <c r="D20" s="19" t="n">
        <v>3347</v>
      </c>
      <c r="E20" s="18" t="n">
        <v>481.92862056</v>
      </c>
      <c r="F20" s="20" t="n">
        <v>2.06202924</v>
      </c>
      <c r="G20" s="18" t="n">
        <v>475.99438446</v>
      </c>
      <c r="H20" s="20" t="n">
        <v>8.345870140000001</v>
      </c>
      <c r="I20" s="18" t="s">
        <v>404</v>
      </c>
      <c r="J20" s="20" t="s">
        <v>404</v>
      </c>
      <c r="K20" s="18" t="s">
        <v>404</v>
      </c>
      <c r="L20" s="20" t="s">
        <v>404</v>
      </c>
      <c r="M20" s="18" t="s">
        <v>404</v>
      </c>
      <c r="N20" s="20" t="s">
        <v>404</v>
      </c>
      <c r="O20" s="18" t="s">
        <v>404</v>
      </c>
      <c r="P20" s="20" t="s">
        <v>404</v>
      </c>
      <c r="Q20" s="18" t="n">
        <v>471.30824535</v>
      </c>
      <c r="R20" s="20" t="n">
        <v>10.84869647</v>
      </c>
    </row>
    <row r="21" spans="1:18">
      <c r="A21" s="15" t="s">
        <v>418</v>
      </c>
      <c r="B21" s="17" t="n">
        <v>5741</v>
      </c>
      <c r="C21" s="18">
        <f>(0.0/B21*100)</f>
        <v/>
      </c>
      <c r="D21" s="19" t="n">
        <v>5741</v>
      </c>
      <c r="E21" s="18" t="n">
        <v>521.19540083</v>
      </c>
      <c r="F21" s="20" t="n">
        <v>2.84969691</v>
      </c>
      <c r="G21" s="18" t="n">
        <v>523.2997573</v>
      </c>
      <c r="H21" s="20" t="n">
        <v>7.63044355</v>
      </c>
      <c r="I21" s="18" t="s">
        <v>404</v>
      </c>
      <c r="J21" s="20" t="s">
        <v>404</v>
      </c>
      <c r="K21" s="18" t="s">
        <v>404</v>
      </c>
      <c r="L21" s="20" t="s">
        <v>404</v>
      </c>
      <c r="M21" s="18" t="s">
        <v>404</v>
      </c>
      <c r="N21" s="20" t="s">
        <v>404</v>
      </c>
      <c r="O21" s="18" t="s">
        <v>404</v>
      </c>
      <c r="P21" s="20" t="s">
        <v>404</v>
      </c>
      <c r="Q21" s="18" t="n">
        <v>515.63504098</v>
      </c>
      <c r="R21" s="20" t="n">
        <v>6.51108815</v>
      </c>
    </row>
    <row r="22" spans="1:18">
      <c r="A22" s="15" t="s">
        <v>419</v>
      </c>
      <c r="B22" s="17" t="n">
        <v>6598</v>
      </c>
      <c r="C22" s="18">
        <f>(0.0/B22*100)</f>
        <v/>
      </c>
      <c r="D22" s="19" t="n">
        <v>6598</v>
      </c>
      <c r="E22" s="18" t="n">
        <v>477.32747666</v>
      </c>
      <c r="F22" s="20" t="n">
        <v>4.50229824</v>
      </c>
      <c r="G22" s="18" t="n">
        <v>486.70718895</v>
      </c>
      <c r="H22" s="20" t="n">
        <v>13.01488141</v>
      </c>
      <c r="I22" s="18" t="s">
        <v>404</v>
      </c>
      <c r="J22" s="20" t="s">
        <v>404</v>
      </c>
      <c r="K22" s="18" t="s">
        <v>404</v>
      </c>
      <c r="L22" s="20" t="s">
        <v>404</v>
      </c>
      <c r="M22" s="18" t="s">
        <v>404</v>
      </c>
      <c r="N22" s="20" t="s">
        <v>404</v>
      </c>
      <c r="O22" s="18" t="s">
        <v>404</v>
      </c>
      <c r="P22" s="20" t="s">
        <v>404</v>
      </c>
      <c r="Q22" s="18" t="n">
        <v>480.50930048</v>
      </c>
      <c r="R22" s="20" t="n">
        <v>12.60352653</v>
      </c>
    </row>
    <row r="23" spans="1:18">
      <c r="A23" s="15" t="s">
        <v>420</v>
      </c>
      <c r="B23" s="17" t="n">
        <v>11583</v>
      </c>
      <c r="C23" s="18">
        <f>(3194.0/B23*100)</f>
        <v/>
      </c>
      <c r="D23" s="19" t="n">
        <v>8389</v>
      </c>
      <c r="E23" s="18" t="n">
        <v>489.50140395</v>
      </c>
      <c r="F23" s="20" t="n">
        <v>3.89699612</v>
      </c>
      <c r="G23" s="18" t="n">
        <v>489.64300429</v>
      </c>
      <c r="H23" s="20" t="n">
        <v>12.27378955</v>
      </c>
      <c r="I23" s="18" t="s">
        <v>404</v>
      </c>
      <c r="J23" s="20" t="s">
        <v>404</v>
      </c>
      <c r="K23" s="18" t="s">
        <v>404</v>
      </c>
      <c r="L23" s="20" t="s">
        <v>404</v>
      </c>
      <c r="M23" s="18" t="s">
        <v>404</v>
      </c>
      <c r="N23" s="20" t="s">
        <v>404</v>
      </c>
      <c r="O23" s="18" t="s">
        <v>404</v>
      </c>
      <c r="P23" s="20" t="s">
        <v>404</v>
      </c>
      <c r="Q23" s="18" t="n">
        <v>475.12019891</v>
      </c>
      <c r="R23" s="20" t="n">
        <v>21.67359971</v>
      </c>
    </row>
    <row r="24" spans="1:18">
      <c r="A24" s="15" t="s">
        <v>421</v>
      </c>
      <c r="B24" s="17" t="n">
        <v>6647</v>
      </c>
      <c r="C24" s="18">
        <f>(0.0/B24*100)</f>
        <v/>
      </c>
      <c r="D24" s="19" t="n">
        <v>6647</v>
      </c>
      <c r="E24" s="18" t="n">
        <v>521.21112075</v>
      </c>
      <c r="F24" s="20" t="n">
        <v>3.74490583</v>
      </c>
      <c r="G24" s="18" t="n">
        <v>492.80264386</v>
      </c>
      <c r="H24" s="20" t="n">
        <v>10.73865392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519.18733545</v>
      </c>
      <c r="F25" s="20" t="n">
        <v>3.81769569</v>
      </c>
      <c r="G25" s="18" t="n">
        <v>492.08159581</v>
      </c>
      <c r="H25" s="20" t="n">
        <v>19.55292944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486.62942132</v>
      </c>
      <c r="F26" s="20" t="n">
        <v>1.92972902</v>
      </c>
      <c r="G26" s="18" t="n">
        <v>520.86389946</v>
      </c>
      <c r="H26" s="20" t="n">
        <v>10.53343323</v>
      </c>
      <c r="I26" s="18" t="s">
        <v>404</v>
      </c>
      <c r="J26" s="20" t="s">
        <v>404</v>
      </c>
      <c r="K26" s="18" t="s">
        <v>404</v>
      </c>
      <c r="L26" s="20" t="s">
        <v>404</v>
      </c>
      <c r="M26" s="18" t="s">
        <v>404</v>
      </c>
      <c r="N26" s="20" t="s">
        <v>404</v>
      </c>
      <c r="O26" s="18" t="s">
        <v>404</v>
      </c>
      <c r="P26" s="20" t="s">
        <v>404</v>
      </c>
      <c r="Q26" s="18" t="n">
        <v>474.3374678</v>
      </c>
      <c r="R26" s="20" t="n">
        <v>20.92569983</v>
      </c>
    </row>
    <row r="27" spans="1:18">
      <c r="A27" s="15" t="s">
        <v>424</v>
      </c>
      <c r="B27" s="17" t="n">
        <v>5299</v>
      </c>
      <c r="C27" s="18">
        <f>(0.0/B27*100)</f>
        <v/>
      </c>
      <c r="D27" s="19" t="n">
        <v>5299</v>
      </c>
      <c r="E27" s="18" t="n">
        <v>482.54279028</v>
      </c>
      <c r="F27" s="20" t="n">
        <v>1.71187552</v>
      </c>
      <c r="G27" s="18" t="n">
        <v>477.88936502</v>
      </c>
      <c r="H27" s="20" t="n">
        <v>2.38828031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422.44761617</v>
      </c>
      <c r="F28" s="20" t="n">
        <v>2.74267652</v>
      </c>
      <c r="G28" s="18" t="n">
        <v>431.80675079</v>
      </c>
      <c r="H28" s="20" t="n">
        <v>10.99170435</v>
      </c>
      <c r="I28" s="18" t="s">
        <v>404</v>
      </c>
      <c r="J28" s="20" t="s">
        <v>404</v>
      </c>
      <c r="K28" s="18" t="s">
        <v>404</v>
      </c>
      <c r="L28" s="20" t="s">
        <v>404</v>
      </c>
      <c r="M28" s="18" t="s">
        <v>404</v>
      </c>
      <c r="N28" s="20" t="s">
        <v>404</v>
      </c>
      <c r="O28" s="18" t="s">
        <v>404</v>
      </c>
      <c r="P28" s="20" t="s">
        <v>404</v>
      </c>
      <c r="Q28" s="18" t="n">
        <v>392.919775</v>
      </c>
      <c r="R28" s="20" t="n">
        <v>8.044399050000001</v>
      </c>
    </row>
    <row r="29" spans="1:18">
      <c r="A29" s="15" t="s">
        <v>426</v>
      </c>
      <c r="B29" s="17" t="n">
        <v>5385</v>
      </c>
      <c r="C29" s="18">
        <f>(1123.0/B29*100)</f>
        <v/>
      </c>
      <c r="D29" s="19" t="n">
        <v>4262</v>
      </c>
      <c r="E29" s="18" t="n">
        <v>503.94062902</v>
      </c>
      <c r="F29" s="20" t="n">
        <v>7.34357538</v>
      </c>
      <c r="G29" s="18" t="n">
        <v>513.48218666</v>
      </c>
      <c r="H29" s="20" t="n">
        <v>12.83689928</v>
      </c>
      <c r="I29" s="18" t="s">
        <v>404</v>
      </c>
      <c r="J29" s="20" t="s">
        <v>404</v>
      </c>
      <c r="K29" s="18" t="s">
        <v>404</v>
      </c>
      <c r="L29" s="20" t="s">
        <v>404</v>
      </c>
      <c r="M29" s="18" t="s">
        <v>404</v>
      </c>
      <c r="N29" s="20" t="s">
        <v>404</v>
      </c>
      <c r="O29" s="18" t="s">
        <v>404</v>
      </c>
      <c r="P29" s="20" t="s">
        <v>404</v>
      </c>
      <c r="Q29" s="18" t="n">
        <v>487.48712272</v>
      </c>
      <c r="R29" s="20" t="n">
        <v>10.96168987</v>
      </c>
    </row>
    <row r="30" spans="1:18">
      <c r="A30" s="15" t="s">
        <v>427</v>
      </c>
      <c r="B30" s="17" t="n">
        <v>4520</v>
      </c>
      <c r="C30" s="18">
        <f>(1105.0/B30*100)</f>
        <v/>
      </c>
      <c r="D30" s="19" t="n">
        <v>3415</v>
      </c>
      <c r="E30" s="18" t="n">
        <v>512.4648383</v>
      </c>
      <c r="F30" s="20" t="n">
        <v>3.36852778</v>
      </c>
      <c r="G30" s="18" t="n">
        <v>495.33381111</v>
      </c>
      <c r="H30" s="20" t="n">
        <v>14.7241805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513.2040979</v>
      </c>
      <c r="F31" s="20" t="n">
        <v>2.86985051</v>
      </c>
      <c r="G31" s="18" t="n">
        <v>522.52265201</v>
      </c>
      <c r="H31" s="20" t="n">
        <v>7.5949723</v>
      </c>
      <c r="I31" s="18" t="s">
        <v>404</v>
      </c>
      <c r="J31" s="20" t="s">
        <v>404</v>
      </c>
      <c r="K31" s="18" t="s">
        <v>404</v>
      </c>
      <c r="L31" s="20" t="s">
        <v>404</v>
      </c>
      <c r="M31" s="18" t="s">
        <v>404</v>
      </c>
      <c r="N31" s="20" t="s">
        <v>404</v>
      </c>
      <c r="O31" s="18" t="s">
        <v>404</v>
      </c>
      <c r="P31" s="20" t="s">
        <v>404</v>
      </c>
      <c r="Q31" s="18" t="n">
        <v>507.27599879</v>
      </c>
      <c r="R31" s="20" t="n">
        <v>10.04718866</v>
      </c>
    </row>
    <row r="32" spans="1:18">
      <c r="A32" s="15" t="s">
        <v>429</v>
      </c>
      <c r="B32" s="17" t="n">
        <v>4478</v>
      </c>
      <c r="C32" s="18">
        <f>(0.0/B32*100)</f>
        <v/>
      </c>
      <c r="D32" s="19" t="n">
        <v>4478</v>
      </c>
      <c r="E32" s="18" t="n">
        <v>505.27266285</v>
      </c>
      <c r="F32" s="20" t="n">
        <v>2.48987165</v>
      </c>
      <c r="G32" s="18" t="n">
        <v>598.7161</v>
      </c>
      <c r="H32" s="20" t="n">
        <v>27.53844563</v>
      </c>
      <c r="I32" s="18" t="s">
        <v>404</v>
      </c>
      <c r="J32" s="20" t="s">
        <v>404</v>
      </c>
      <c r="K32" s="18" t="s">
        <v>404</v>
      </c>
      <c r="L32" s="20" t="s">
        <v>404</v>
      </c>
      <c r="M32" s="18" t="s">
        <v>404</v>
      </c>
      <c r="N32" s="20" t="s">
        <v>404</v>
      </c>
      <c r="O32" s="18" t="s">
        <v>404</v>
      </c>
      <c r="P32" s="20" t="s">
        <v>404</v>
      </c>
      <c r="Q32" s="18" t="n">
        <v>534.04548776</v>
      </c>
      <c r="R32" s="20" t="n">
        <v>11.37638663</v>
      </c>
    </row>
    <row r="33" spans="1:18">
      <c r="A33" s="15" t="s">
        <v>430</v>
      </c>
      <c r="B33" s="17" t="n">
        <v>7325</v>
      </c>
      <c r="C33" s="18">
        <f>(29.0/B33*100)</f>
        <v/>
      </c>
      <c r="D33" s="19" t="n">
        <v>7296</v>
      </c>
      <c r="E33" s="18" t="n">
        <v>495.59067284</v>
      </c>
      <c r="F33" s="20" t="n">
        <v>2.7660869</v>
      </c>
      <c r="G33" s="18" t="n">
        <v>531.22295657</v>
      </c>
      <c r="H33" s="20" t="n">
        <v>16.30883429</v>
      </c>
      <c r="I33" s="18" t="s">
        <v>404</v>
      </c>
      <c r="J33" s="20" t="s">
        <v>404</v>
      </c>
      <c r="K33" s="18" t="s">
        <v>404</v>
      </c>
      <c r="L33" s="20" t="s">
        <v>404</v>
      </c>
      <c r="M33" s="18" t="s">
        <v>404</v>
      </c>
      <c r="N33" s="20" t="s">
        <v>404</v>
      </c>
      <c r="O33" s="18" t="s">
        <v>404</v>
      </c>
      <c r="P33" s="20" t="s">
        <v>404</v>
      </c>
      <c r="Q33" s="18" t="n">
        <v>479.78155994</v>
      </c>
      <c r="R33" s="20" t="n">
        <v>8.319091029999999</v>
      </c>
    </row>
    <row r="34" spans="1:18">
      <c r="A34" s="15" t="s">
        <v>431</v>
      </c>
      <c r="B34" s="17" t="n">
        <v>6350</v>
      </c>
      <c r="C34" s="18">
        <f>(0.0/B34*100)</f>
        <v/>
      </c>
      <c r="D34" s="19" t="n">
        <v>6350</v>
      </c>
      <c r="E34" s="18" t="n">
        <v>447.65409725</v>
      </c>
      <c r="F34" s="20" t="n">
        <v>3.32372204</v>
      </c>
      <c r="G34" s="18" t="n">
        <v>478.8320726</v>
      </c>
      <c r="H34" s="20" t="n">
        <v>11.34784305</v>
      </c>
      <c r="I34" s="18" t="s">
        <v>404</v>
      </c>
      <c r="J34" s="20" t="s">
        <v>404</v>
      </c>
      <c r="K34" s="18" t="s">
        <v>404</v>
      </c>
      <c r="L34" s="20" t="s">
        <v>404</v>
      </c>
      <c r="M34" s="18" t="s">
        <v>404</v>
      </c>
      <c r="N34" s="20" t="s">
        <v>404</v>
      </c>
      <c r="O34" s="18" t="s">
        <v>404</v>
      </c>
      <c r="P34" s="20" t="s">
        <v>404</v>
      </c>
      <c r="Q34" s="18" t="n">
        <v>436.19054913</v>
      </c>
      <c r="R34" s="20" t="n">
        <v>38.35603427</v>
      </c>
    </row>
    <row r="35" spans="1:18">
      <c r="A35" s="15" t="s">
        <v>432</v>
      </c>
      <c r="B35" s="17" t="n">
        <v>6406</v>
      </c>
      <c r="C35" s="18">
        <f>(443.0/B35*100)</f>
        <v/>
      </c>
      <c r="D35" s="19" t="n">
        <v>5963</v>
      </c>
      <c r="E35" s="18" t="n">
        <v>507.32137282</v>
      </c>
      <c r="F35" s="20" t="n">
        <v>1.58555014</v>
      </c>
      <c r="G35" s="18" t="n">
        <v>508.91590972</v>
      </c>
      <c r="H35" s="20" t="n">
        <v>3.71860762</v>
      </c>
      <c r="I35" s="18" t="s">
        <v>404</v>
      </c>
      <c r="J35" s="20" t="s">
        <v>404</v>
      </c>
      <c r="K35" s="18" t="s">
        <v>404</v>
      </c>
      <c r="L35" s="20" t="s">
        <v>404</v>
      </c>
      <c r="M35" s="18" t="s">
        <v>404</v>
      </c>
      <c r="N35" s="20" t="s">
        <v>404</v>
      </c>
      <c r="O35" s="18" t="s">
        <v>404</v>
      </c>
      <c r="P35" s="20" t="s">
        <v>404</v>
      </c>
      <c r="Q35" s="18" t="n">
        <v>505.52037506</v>
      </c>
      <c r="R35" s="20" t="n">
        <v>9.070250740000001</v>
      </c>
    </row>
    <row r="36" spans="1:18">
      <c r="A36" s="15" t="s">
        <v>433</v>
      </c>
      <c r="B36" s="17" t="n">
        <v>6736</v>
      </c>
      <c r="C36" s="18">
        <f>(10.0/B36*100)</f>
        <v/>
      </c>
      <c r="D36" s="19" t="n">
        <v>6726</v>
      </c>
      <c r="E36" s="18" t="n">
        <v>495.81669365</v>
      </c>
      <c r="F36" s="20" t="n">
        <v>2.43355629</v>
      </c>
      <c r="G36" s="18" t="n">
        <v>488.54900619</v>
      </c>
      <c r="H36" s="20" t="n">
        <v>11.08949751</v>
      </c>
      <c r="I36" s="18" t="s">
        <v>404</v>
      </c>
      <c r="J36" s="20" t="s">
        <v>404</v>
      </c>
      <c r="K36" s="18" t="s">
        <v>404</v>
      </c>
      <c r="L36" s="20" t="s">
        <v>404</v>
      </c>
      <c r="M36" s="18" t="s">
        <v>404</v>
      </c>
      <c r="N36" s="20" t="s">
        <v>404</v>
      </c>
      <c r="O36" s="18" t="s">
        <v>404</v>
      </c>
      <c r="P36" s="20" t="s">
        <v>404</v>
      </c>
      <c r="Q36" s="18" t="n">
        <v>530.80981805</v>
      </c>
      <c r="R36" s="20" t="n">
        <v>13.41098031</v>
      </c>
    </row>
    <row r="37" spans="1:18">
      <c r="A37" s="15" t="s">
        <v>434</v>
      </c>
      <c r="B37" s="17" t="n">
        <v>5458</v>
      </c>
      <c r="C37" s="18">
        <f>(0.0/B37*100)</f>
        <v/>
      </c>
      <c r="D37" s="19" t="n">
        <v>5458</v>
      </c>
      <c r="E37" s="18" t="n">
        <v>499.98535463</v>
      </c>
      <c r="F37" s="20" t="n">
        <v>3.69675394</v>
      </c>
      <c r="G37" s="18" t="n">
        <v>501.38011752</v>
      </c>
      <c r="H37" s="20" t="n">
        <v>8.50556503</v>
      </c>
      <c r="I37" s="18" t="s">
        <v>404</v>
      </c>
      <c r="J37" s="20" t="s">
        <v>404</v>
      </c>
      <c r="K37" s="18" t="s">
        <v>404</v>
      </c>
      <c r="L37" s="20" t="s">
        <v>404</v>
      </c>
      <c r="M37" s="18" t="s">
        <v>404</v>
      </c>
      <c r="N37" s="20" t="s">
        <v>404</v>
      </c>
      <c r="O37" s="18" t="s">
        <v>404</v>
      </c>
      <c r="P37" s="20" t="s">
        <v>404</v>
      </c>
      <c r="Q37" s="18" t="n">
        <v>488.62742837</v>
      </c>
      <c r="R37" s="20" t="n">
        <v>6.34786554</v>
      </c>
    </row>
    <row r="38" spans="1:18">
      <c r="A38" s="15" t="s">
        <v>435</v>
      </c>
      <c r="B38" s="17" t="n">
        <v>5860</v>
      </c>
      <c r="C38" s="18">
        <f>(268.0/B38*100)</f>
        <v/>
      </c>
      <c r="D38" s="19" t="n">
        <v>5592</v>
      </c>
      <c r="E38" s="18" t="n">
        <v>475.33099184</v>
      </c>
      <c r="F38" s="20" t="n">
        <v>4.42949054</v>
      </c>
      <c r="G38" s="18" t="n">
        <v>528.09358456</v>
      </c>
      <c r="H38" s="20" t="n">
        <v>7.81370671</v>
      </c>
      <c r="I38" s="18" t="s">
        <v>404</v>
      </c>
      <c r="J38" s="20" t="s">
        <v>404</v>
      </c>
      <c r="K38" s="18" t="s">
        <v>404</v>
      </c>
      <c r="L38" s="20" t="s">
        <v>404</v>
      </c>
      <c r="M38" s="18" t="s">
        <v>404</v>
      </c>
      <c r="N38" s="20" t="s">
        <v>404</v>
      </c>
      <c r="O38" s="18" t="s">
        <v>404</v>
      </c>
      <c r="P38" s="20" t="s">
        <v>404</v>
      </c>
      <c r="Q38" s="18" t="n">
        <v>521.49027592</v>
      </c>
      <c r="R38" s="20" t="n">
        <v>19.00299822</v>
      </c>
    </row>
    <row r="39" spans="1:18">
      <c r="A39" s="15" t="s">
        <v>436</v>
      </c>
      <c r="B39" s="17" t="n">
        <v>5895</v>
      </c>
      <c r="C39" s="18">
        <f>(0.0/B39*100)</f>
        <v/>
      </c>
      <c r="D39" s="19" t="n">
        <v>5895</v>
      </c>
      <c r="E39" s="18" t="n">
        <v>427.90147516</v>
      </c>
      <c r="F39" s="20" t="n">
        <v>4.27172486</v>
      </c>
      <c r="G39" s="18" t="n">
        <v>440.37977092</v>
      </c>
      <c r="H39" s="20" t="n">
        <v>16.87293294</v>
      </c>
      <c r="I39" s="18" t="s">
        <v>404</v>
      </c>
      <c r="J39" s="20" t="s">
        <v>404</v>
      </c>
      <c r="K39" s="18" t="s">
        <v>404</v>
      </c>
      <c r="L39" s="20" t="s">
        <v>404</v>
      </c>
      <c r="M39" s="18" t="s">
        <v>404</v>
      </c>
      <c r="N39" s="20" t="s">
        <v>404</v>
      </c>
      <c r="O39" s="18" t="s">
        <v>404</v>
      </c>
      <c r="P39" s="20" t="s">
        <v>404</v>
      </c>
      <c r="Q39" s="18" t="n">
        <v>381.90649078</v>
      </c>
      <c r="R39" s="20" t="n">
        <v>6.70260605</v>
      </c>
    </row>
    <row r="40" spans="1:18">
      <c r="A40" s="15" t="s">
        <v>437</v>
      </c>
      <c r="B40" s="17" t="n">
        <v>14157</v>
      </c>
      <c r="C40" s="18">
        <f>(3029.0/B40*100)</f>
        <v/>
      </c>
      <c r="D40" s="19" t="n">
        <v>11128</v>
      </c>
      <c r="E40" s="18" t="n">
        <v>500.11566952</v>
      </c>
      <c r="F40" s="20" t="n">
        <v>3.4250481</v>
      </c>
      <c r="G40" s="18" t="n">
        <v>535.43089801</v>
      </c>
      <c r="H40" s="20" t="n">
        <v>16.83458815</v>
      </c>
      <c r="I40" s="18" t="s">
        <v>404</v>
      </c>
      <c r="J40" s="20" t="s">
        <v>404</v>
      </c>
      <c r="K40" s="18" t="s">
        <v>404</v>
      </c>
      <c r="L40" s="20" t="s">
        <v>404</v>
      </c>
      <c r="M40" s="18" t="s">
        <v>404</v>
      </c>
      <c r="N40" s="20" t="s">
        <v>404</v>
      </c>
      <c r="O40" s="18" t="s">
        <v>404</v>
      </c>
      <c r="P40" s="20" t="s">
        <v>404</v>
      </c>
      <c r="Q40" s="18" t="n">
        <v>487.64722101</v>
      </c>
      <c r="R40" s="20" t="n">
        <v>7.96117248</v>
      </c>
    </row>
    <row r="41" spans="1:18">
      <c r="A41" s="15" t="s">
        <v>438</v>
      </c>
      <c r="B41" s="17" t="n">
        <v>5712</v>
      </c>
      <c r="C41" s="18">
        <f>(138.0/B41*100)</f>
        <v/>
      </c>
      <c r="D41" s="19" t="n">
        <v>5574</v>
      </c>
      <c r="E41" s="18" t="n">
        <v>497.65141115</v>
      </c>
      <c r="F41" s="20" t="n">
        <v>3.61201481</v>
      </c>
      <c r="G41" s="18" t="n">
        <v>497.18691855</v>
      </c>
      <c r="H41" s="20" t="n">
        <v>8.75234442</v>
      </c>
      <c r="I41" s="18" t="s">
        <v>404</v>
      </c>
      <c r="J41" s="20" t="s">
        <v>404</v>
      </c>
      <c r="K41" s="18" t="s">
        <v>404</v>
      </c>
      <c r="L41" s="20" t="s">
        <v>404</v>
      </c>
      <c r="M41" s="18" t="s">
        <v>404</v>
      </c>
      <c r="N41" s="20" t="s">
        <v>404</v>
      </c>
      <c r="O41" s="18" t="s">
        <v>404</v>
      </c>
      <c r="P41" s="20" t="s">
        <v>404</v>
      </c>
      <c r="Q41" s="18" t="n">
        <v>526.11765974</v>
      </c>
      <c r="R41" s="20" t="n">
        <v>13.79519832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406.30284097</v>
      </c>
      <c r="F44" s="20" t="n">
        <v>4.38593168</v>
      </c>
      <c r="G44" s="18" t="n">
        <v>395.98462841</v>
      </c>
      <c r="H44" s="20" t="n">
        <v>13.24957727</v>
      </c>
      <c r="I44" s="18" t="s">
        <v>404</v>
      </c>
      <c r="J44" s="20" t="s">
        <v>404</v>
      </c>
      <c r="K44" s="18" t="s">
        <v>404</v>
      </c>
      <c r="L44" s="20" t="s">
        <v>404</v>
      </c>
      <c r="M44" s="18" t="s">
        <v>404</v>
      </c>
      <c r="N44" s="20" t="s">
        <v>404</v>
      </c>
      <c r="O44" s="18" t="s">
        <v>404</v>
      </c>
      <c r="P44" s="20" t="s">
        <v>404</v>
      </c>
      <c r="Q44" s="18" t="n">
        <v>384.97338637</v>
      </c>
      <c r="R44" s="20" t="n">
        <v>23.49186734</v>
      </c>
    </row>
    <row r="45" spans="1:18">
      <c r="A45" s="15" t="s">
        <v>442</v>
      </c>
      <c r="B45" s="17" t="n">
        <v>5519</v>
      </c>
      <c r="C45" s="18">
        <f>(0.0/B45*100)</f>
        <v/>
      </c>
      <c r="D45" s="19" t="n">
        <v>5519</v>
      </c>
      <c r="E45" s="18" t="n">
        <v>344.84895226</v>
      </c>
      <c r="F45" s="20" t="n">
        <v>3.92801973</v>
      </c>
      <c r="G45" s="18" t="n">
        <v>364.42797491</v>
      </c>
      <c r="H45" s="20" t="n">
        <v>6.26751227</v>
      </c>
      <c r="I45" s="18" t="s">
        <v>404</v>
      </c>
      <c r="J45" s="20" t="s">
        <v>404</v>
      </c>
      <c r="K45" s="18" t="s">
        <v>404</v>
      </c>
      <c r="L45" s="20" t="s">
        <v>404</v>
      </c>
      <c r="M45" s="18" t="s">
        <v>404</v>
      </c>
      <c r="N45" s="20" t="s">
        <v>404</v>
      </c>
      <c r="O45" s="18" t="s">
        <v>404</v>
      </c>
      <c r="P45" s="20" t="s">
        <v>404</v>
      </c>
      <c r="Q45" s="18" t="n">
        <v>355.46437723</v>
      </c>
      <c r="R45" s="20" t="n">
        <v>36.49494665</v>
      </c>
    </row>
    <row r="46" spans="1:18">
      <c r="A46" s="15" t="s">
        <v>443</v>
      </c>
      <c r="B46" s="17" t="n">
        <v>23141</v>
      </c>
      <c r="C46" s="18">
        <f>(4196.0/B46*100)</f>
        <v/>
      </c>
      <c r="D46" s="19" t="n">
        <v>18945</v>
      </c>
      <c r="E46" s="18" t="n">
        <v>412.62264316</v>
      </c>
      <c r="F46" s="20" t="n">
        <v>3.34159454</v>
      </c>
      <c r="G46" s="18" t="n">
        <v>413.88648471</v>
      </c>
      <c r="H46" s="20" t="n">
        <v>10.01661667</v>
      </c>
      <c r="I46" s="18" t="s">
        <v>404</v>
      </c>
      <c r="J46" s="20" t="s">
        <v>404</v>
      </c>
      <c r="K46" s="18" t="s">
        <v>404</v>
      </c>
      <c r="L46" s="20" t="s">
        <v>404</v>
      </c>
      <c r="M46" s="18" t="s">
        <v>404</v>
      </c>
      <c r="N46" s="20" t="s">
        <v>404</v>
      </c>
      <c r="O46" s="18" t="s">
        <v>404</v>
      </c>
      <c r="P46" s="20" t="s">
        <v>404</v>
      </c>
      <c r="Q46" s="18" t="n">
        <v>380.02215829</v>
      </c>
      <c r="R46" s="20" t="n">
        <v>11.39983009</v>
      </c>
    </row>
    <row r="47" spans="1:18">
      <c r="A47" s="15" t="s">
        <v>444</v>
      </c>
      <c r="B47" s="17" t="n">
        <v>5928</v>
      </c>
      <c r="C47" s="18">
        <f>(0.0/B47*100)</f>
        <v/>
      </c>
      <c r="D47" s="19" t="n">
        <v>5928</v>
      </c>
      <c r="E47" s="18" t="n">
        <v>428.85792503</v>
      </c>
      <c r="F47" s="20" t="n">
        <v>5.84329488</v>
      </c>
      <c r="G47" s="18" t="n">
        <v>439.29682609</v>
      </c>
      <c r="H47" s="20" t="n">
        <v>15.63292991</v>
      </c>
      <c r="I47" s="18" t="s">
        <v>404</v>
      </c>
      <c r="J47" s="20" t="s">
        <v>404</v>
      </c>
      <c r="K47" s="18" t="s">
        <v>404</v>
      </c>
      <c r="L47" s="20" t="s">
        <v>404</v>
      </c>
      <c r="M47" s="18" t="s">
        <v>404</v>
      </c>
      <c r="N47" s="20" t="s">
        <v>404</v>
      </c>
      <c r="O47" s="18" t="s">
        <v>404</v>
      </c>
      <c r="P47" s="20" t="s">
        <v>404</v>
      </c>
      <c r="Q47" s="18" t="n">
        <v>479.8215327</v>
      </c>
      <c r="R47" s="20" t="n">
        <v>21.6304849</v>
      </c>
    </row>
    <row r="48" spans="1:18">
      <c r="A48" s="15" t="s">
        <v>445</v>
      </c>
      <c r="B48" s="17" t="n">
        <v>9841</v>
      </c>
      <c r="C48" s="18">
        <f>(40.0/B48*100)</f>
        <v/>
      </c>
      <c r="D48" s="19" t="n">
        <v>9801</v>
      </c>
      <c r="E48" s="18" t="n">
        <v>496.61909643</v>
      </c>
      <c r="F48" s="20" t="n">
        <v>6.01315271</v>
      </c>
      <c r="G48" s="18" t="n">
        <v>473.48121846</v>
      </c>
      <c r="H48" s="20" t="n">
        <v>19.85086653</v>
      </c>
      <c r="I48" s="18" t="s">
        <v>404</v>
      </c>
      <c r="J48" s="20" t="s">
        <v>404</v>
      </c>
      <c r="K48" s="18" t="s">
        <v>404</v>
      </c>
      <c r="L48" s="20" t="s">
        <v>404</v>
      </c>
      <c r="M48" s="18" t="s">
        <v>404</v>
      </c>
      <c r="N48" s="20" t="s">
        <v>404</v>
      </c>
      <c r="O48" s="18" t="s">
        <v>404</v>
      </c>
      <c r="P48" s="20" t="s">
        <v>404</v>
      </c>
      <c r="Q48" s="18" t="n">
        <v>473.2270543</v>
      </c>
      <c r="R48" s="20" t="n">
        <v>10.95867868</v>
      </c>
    </row>
    <row r="49" spans="1:18">
      <c r="A49" s="15" t="s">
        <v>446</v>
      </c>
      <c r="B49" s="17" t="n">
        <v>6349</v>
      </c>
      <c r="C49" s="18">
        <f>(52.0/B49*100)</f>
        <v/>
      </c>
      <c r="D49" s="19" t="n">
        <v>6297</v>
      </c>
      <c r="E49" s="18" t="n">
        <v>425.56148989</v>
      </c>
      <c r="F49" s="20" t="n">
        <v>3.36913518</v>
      </c>
      <c r="G49" s="18" t="n">
        <v>415.47457113</v>
      </c>
      <c r="H49" s="20" t="n">
        <v>16.79987346</v>
      </c>
      <c r="I49" s="18" t="s">
        <v>404</v>
      </c>
      <c r="J49" s="20" t="s">
        <v>404</v>
      </c>
      <c r="K49" s="18" t="s">
        <v>404</v>
      </c>
      <c r="L49" s="20" t="s">
        <v>404</v>
      </c>
      <c r="M49" s="18" t="s">
        <v>404</v>
      </c>
      <c r="N49" s="20" t="s">
        <v>404</v>
      </c>
      <c r="O49" s="18" t="s">
        <v>404</v>
      </c>
      <c r="P49" s="20" t="s">
        <v>404</v>
      </c>
      <c r="Q49" s="18" t="n">
        <v>448.69074186</v>
      </c>
      <c r="R49" s="20" t="n">
        <v>9.17150382</v>
      </c>
    </row>
    <row r="50" spans="1:18">
      <c r="A50" s="15" t="s">
        <v>447</v>
      </c>
      <c r="B50" s="17" t="n">
        <v>11795</v>
      </c>
      <c r="C50" s="18">
        <f>(1031.0/B50*100)</f>
        <v/>
      </c>
      <c r="D50" s="19" t="n">
        <v>10764</v>
      </c>
      <c r="E50" s="18" t="n">
        <v>428.91899654</v>
      </c>
      <c r="F50" s="20" t="n">
        <v>3.59301528</v>
      </c>
      <c r="G50" s="18" t="n">
        <v>429.03238378</v>
      </c>
      <c r="H50" s="20" t="n">
        <v>12.9811085</v>
      </c>
      <c r="I50" s="18" t="s">
        <v>404</v>
      </c>
      <c r="J50" s="20" t="s">
        <v>404</v>
      </c>
      <c r="K50" s="18" t="s">
        <v>404</v>
      </c>
      <c r="L50" s="20" t="s">
        <v>404</v>
      </c>
      <c r="M50" s="18" t="s">
        <v>404</v>
      </c>
      <c r="N50" s="20" t="s">
        <v>404</v>
      </c>
      <c r="O50" s="18" t="s">
        <v>404</v>
      </c>
      <c r="P50" s="20" t="s">
        <v>404</v>
      </c>
      <c r="Q50" s="18" t="n">
        <v>410.13185894</v>
      </c>
      <c r="R50" s="20" t="n">
        <v>14.26968715</v>
      </c>
    </row>
    <row r="51" spans="1:18">
      <c r="A51" s="15" t="s">
        <v>448</v>
      </c>
      <c r="B51" s="17" t="n">
        <v>6866</v>
      </c>
      <c r="C51" s="18">
        <f>(0.0/B51*100)</f>
        <v/>
      </c>
      <c r="D51" s="19" t="n">
        <v>6866</v>
      </c>
      <c r="E51" s="18" t="n">
        <v>428.53221281</v>
      </c>
      <c r="F51" s="20" t="n">
        <v>2.96535614</v>
      </c>
      <c r="G51" s="18" t="n">
        <v>409.15423261</v>
      </c>
      <c r="H51" s="20" t="n">
        <v>7.84185036</v>
      </c>
      <c r="I51" s="18" t="s">
        <v>404</v>
      </c>
      <c r="J51" s="20" t="s">
        <v>404</v>
      </c>
      <c r="K51" s="18" t="s">
        <v>404</v>
      </c>
      <c r="L51" s="20" t="s">
        <v>404</v>
      </c>
      <c r="M51" s="18" t="s">
        <v>404</v>
      </c>
      <c r="N51" s="20" t="s">
        <v>404</v>
      </c>
      <c r="O51" s="18" t="s">
        <v>404</v>
      </c>
      <c r="P51" s="20" t="s">
        <v>404</v>
      </c>
      <c r="Q51" s="18" t="n">
        <v>506.24258711</v>
      </c>
      <c r="R51" s="20" t="n">
        <v>48.88500269</v>
      </c>
    </row>
    <row r="52" spans="1:18">
      <c r="A52" s="15" t="s">
        <v>449</v>
      </c>
      <c r="B52" s="17" t="n">
        <v>5809</v>
      </c>
      <c r="C52" s="18">
        <f>(0.0/B52*100)</f>
        <v/>
      </c>
      <c r="D52" s="19" t="n">
        <v>5809</v>
      </c>
      <c r="E52" s="18" t="n">
        <v>487.32174232</v>
      </c>
      <c r="F52" s="20" t="n">
        <v>2.9832891</v>
      </c>
      <c r="G52" s="18" t="n">
        <v>482.67614378</v>
      </c>
      <c r="H52" s="20" t="n">
        <v>11.90276441</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445.13883631</v>
      </c>
      <c r="F53" s="20" t="n">
        <v>1.74136427</v>
      </c>
      <c r="G53" s="18" t="n">
        <v>417.71257135</v>
      </c>
      <c r="H53" s="20" t="n">
        <v>4.02954722</v>
      </c>
      <c r="I53" s="18" t="s">
        <v>404</v>
      </c>
      <c r="J53" s="20" t="s">
        <v>404</v>
      </c>
      <c r="K53" s="18" t="s">
        <v>404</v>
      </c>
      <c r="L53" s="20" t="s">
        <v>404</v>
      </c>
      <c r="M53" s="18" t="s">
        <v>404</v>
      </c>
      <c r="N53" s="20" t="s">
        <v>404</v>
      </c>
      <c r="O53" s="18" t="s">
        <v>404</v>
      </c>
      <c r="P53" s="20" t="s">
        <v>404</v>
      </c>
      <c r="Q53" s="18" t="n">
        <v>470.47838223</v>
      </c>
      <c r="R53" s="20" t="n">
        <v>7.2140712</v>
      </c>
    </row>
    <row r="54" spans="1:18">
      <c r="A54" s="15" t="s">
        <v>451</v>
      </c>
      <c r="B54" s="17" t="n">
        <v>4740</v>
      </c>
      <c r="C54" s="18">
        <f>(199.0/B54*100)</f>
        <v/>
      </c>
      <c r="D54" s="19" t="n">
        <v>4541</v>
      </c>
      <c r="E54" s="18" t="n">
        <v>357.45356928</v>
      </c>
      <c r="F54" s="20" t="n">
        <v>3.4165666</v>
      </c>
      <c r="G54" s="18" t="n">
        <v>362.61213186</v>
      </c>
      <c r="H54" s="20" t="n">
        <v>17.72543939</v>
      </c>
      <c r="I54" s="18" t="s">
        <v>404</v>
      </c>
      <c r="J54" s="20" t="s">
        <v>404</v>
      </c>
      <c r="K54" s="18" t="s">
        <v>404</v>
      </c>
      <c r="L54" s="20" t="s">
        <v>404</v>
      </c>
      <c r="M54" s="18" t="s">
        <v>404</v>
      </c>
      <c r="N54" s="20" t="s">
        <v>404</v>
      </c>
      <c r="O54" s="18" t="s">
        <v>404</v>
      </c>
      <c r="P54" s="20" t="s">
        <v>404</v>
      </c>
      <c r="Q54" s="18" t="n">
        <v>356.01130146</v>
      </c>
      <c r="R54" s="20" t="n">
        <v>10.30444393</v>
      </c>
    </row>
    <row r="55" spans="1:18">
      <c r="A55" s="15" t="s">
        <v>452</v>
      </c>
      <c r="B55" s="17" t="n">
        <v>5316</v>
      </c>
      <c r="C55" s="18">
        <f>(43.0/B55*100)</f>
        <v/>
      </c>
      <c r="D55" s="19" t="n">
        <v>5273</v>
      </c>
      <c r="E55" s="18" t="n">
        <v>402.20718023</v>
      </c>
      <c r="F55" s="20" t="n">
        <v>2.94919712</v>
      </c>
      <c r="G55" s="18" t="n">
        <v>399.90438932</v>
      </c>
      <c r="H55" s="20" t="n">
        <v>26.14764105</v>
      </c>
      <c r="I55" s="18" t="s">
        <v>404</v>
      </c>
      <c r="J55" s="20" t="s">
        <v>404</v>
      </c>
      <c r="K55" s="18" t="s">
        <v>404</v>
      </c>
      <c r="L55" s="20" t="s">
        <v>404</v>
      </c>
      <c r="M55" s="18" t="s">
        <v>404</v>
      </c>
      <c r="N55" s="20" t="s">
        <v>404</v>
      </c>
      <c r="O55" s="18" t="s">
        <v>404</v>
      </c>
      <c r="P55" s="20" t="s">
        <v>404</v>
      </c>
      <c r="Q55" s="18" t="n">
        <v>363.53847513</v>
      </c>
      <c r="R55" s="20" t="n">
        <v>23.15081698</v>
      </c>
    </row>
    <row r="56" spans="1:18">
      <c r="A56" s="15" t="s">
        <v>453</v>
      </c>
      <c r="B56" s="17" t="n">
        <v>5359</v>
      </c>
      <c r="C56" s="18">
        <f>(0.0/B56*100)</f>
        <v/>
      </c>
      <c r="D56" s="19" t="n">
        <v>5359</v>
      </c>
      <c r="E56" s="18" t="n">
        <v>527.4462696099999</v>
      </c>
      <c r="F56" s="20" t="n">
        <v>3.08076177</v>
      </c>
      <c r="G56" s="18" t="n">
        <v>512.51705996</v>
      </c>
      <c r="H56" s="20" t="n">
        <v>13.99972259</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399.29384844</v>
      </c>
      <c r="F57" s="20" t="n">
        <v>2.9891893</v>
      </c>
      <c r="G57" s="18" t="n">
        <v>369.61406421</v>
      </c>
      <c r="H57" s="20" t="n">
        <v>19.76822162</v>
      </c>
      <c r="I57" s="18" t="s">
        <v>404</v>
      </c>
      <c r="J57" s="20" t="s">
        <v>404</v>
      </c>
      <c r="K57" s="18" t="s">
        <v>404</v>
      </c>
      <c r="L57" s="20" t="s">
        <v>404</v>
      </c>
      <c r="M57" s="18" t="s">
        <v>404</v>
      </c>
      <c r="N57" s="20" t="s">
        <v>404</v>
      </c>
      <c r="O57" s="18" t="s">
        <v>404</v>
      </c>
      <c r="P57" s="20" t="s">
        <v>404</v>
      </c>
      <c r="Q57" s="18" t="n">
        <v>395.92323696</v>
      </c>
      <c r="R57" s="20" t="n">
        <v>34.69937459</v>
      </c>
    </row>
    <row r="58" spans="1:18">
      <c r="A58" s="15" t="s">
        <v>455</v>
      </c>
      <c r="B58" s="17" t="n">
        <v>7267</v>
      </c>
      <c r="C58" s="18">
        <f>(0.0/B58*100)</f>
        <v/>
      </c>
      <c r="D58" s="19" t="n">
        <v>7267</v>
      </c>
      <c r="E58" s="18" t="n">
        <v>410.52334109</v>
      </c>
      <c r="F58" s="20" t="n">
        <v>3.31110058</v>
      </c>
      <c r="G58" s="18" t="n">
        <v>384.76121725</v>
      </c>
      <c r="H58" s="20" t="n">
        <v>8.53791593</v>
      </c>
      <c r="I58" s="18" t="s">
        <v>404</v>
      </c>
      <c r="J58" s="20" t="s">
        <v>404</v>
      </c>
      <c r="K58" s="18" t="s">
        <v>404</v>
      </c>
      <c r="L58" s="20" t="s">
        <v>404</v>
      </c>
      <c r="M58" s="18" t="s">
        <v>404</v>
      </c>
      <c r="N58" s="20" t="s">
        <v>404</v>
      </c>
      <c r="O58" s="18" t="s">
        <v>404</v>
      </c>
      <c r="P58" s="20" t="s">
        <v>404</v>
      </c>
      <c r="Q58" s="18" t="n">
        <v>444.4662328</v>
      </c>
      <c r="R58" s="20" t="n">
        <v>12.69955083</v>
      </c>
    </row>
    <row r="59" spans="1:18">
      <c r="A59" s="15" t="s">
        <v>456</v>
      </c>
      <c r="B59" s="17" t="n">
        <v>4826</v>
      </c>
      <c r="C59" s="18">
        <f>(0.0/B59*100)</f>
        <v/>
      </c>
      <c r="D59" s="19" t="n">
        <v>4826</v>
      </c>
      <c r="E59" s="18" t="n">
        <v>346.79363178</v>
      </c>
      <c r="F59" s="20" t="n">
        <v>1.79876116</v>
      </c>
      <c r="G59" s="18" t="n">
        <v>356.99004833</v>
      </c>
      <c r="H59" s="20" t="n">
        <v>3.84728529</v>
      </c>
      <c r="I59" s="18" t="s">
        <v>404</v>
      </c>
      <c r="J59" s="20" t="s">
        <v>404</v>
      </c>
      <c r="K59" s="18" t="s">
        <v>404</v>
      </c>
      <c r="L59" s="20" t="s">
        <v>404</v>
      </c>
      <c r="M59" s="18" t="s">
        <v>404</v>
      </c>
      <c r="N59" s="20" t="s">
        <v>404</v>
      </c>
      <c r="O59" s="18" t="s">
        <v>404</v>
      </c>
      <c r="P59" s="20" t="s">
        <v>404</v>
      </c>
      <c r="Q59" s="18" t="n">
        <v>299.31808609</v>
      </c>
      <c r="R59" s="20" t="n">
        <v>7.88034133</v>
      </c>
    </row>
    <row r="60" spans="1:18">
      <c r="A60" s="15" t="s">
        <v>457</v>
      </c>
      <c r="B60" s="17" t="n">
        <v>4546</v>
      </c>
      <c r="C60" s="18">
        <f>(0.0/B60*100)</f>
        <v/>
      </c>
      <c r="D60" s="19" t="n">
        <v>4546</v>
      </c>
      <c r="E60" s="18" t="n">
        <v>347.70649776</v>
      </c>
      <c r="F60" s="20" t="n">
        <v>5.14419506</v>
      </c>
      <c r="G60" s="18" t="n">
        <v>334.2369191</v>
      </c>
      <c r="H60" s="20" t="n">
        <v>14.07938107</v>
      </c>
      <c r="I60" s="18" t="s">
        <v>404</v>
      </c>
      <c r="J60" s="20" t="s">
        <v>404</v>
      </c>
      <c r="K60" s="18" t="s">
        <v>404</v>
      </c>
      <c r="L60" s="20" t="s">
        <v>404</v>
      </c>
      <c r="M60" s="18" t="s">
        <v>404</v>
      </c>
      <c r="N60" s="20" t="s">
        <v>404</v>
      </c>
      <c r="O60" s="18" t="s">
        <v>404</v>
      </c>
      <c r="P60" s="20" t="s">
        <v>404</v>
      </c>
      <c r="Q60" s="18" t="n">
        <v>351.36382269</v>
      </c>
      <c r="R60" s="20" t="n">
        <v>32.70668099</v>
      </c>
    </row>
    <row r="61" spans="1:18">
      <c r="A61" s="15" t="s">
        <v>458</v>
      </c>
      <c r="B61" s="17" t="n">
        <v>6525</v>
      </c>
      <c r="C61" s="18">
        <f>(0.0/B61*100)</f>
        <v/>
      </c>
      <c r="D61" s="19" t="n">
        <v>6525</v>
      </c>
      <c r="E61" s="18" t="n">
        <v>470.06141851</v>
      </c>
      <c r="F61" s="20" t="n">
        <v>2.97020286</v>
      </c>
      <c r="G61" s="18" t="n">
        <v>492.82199743</v>
      </c>
      <c r="H61" s="20" t="n">
        <v>11.38885098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510.34696537</v>
      </c>
      <c r="F62" s="20" t="n">
        <v>1.26167966</v>
      </c>
      <c r="G62" s="18" t="n">
        <v>461.46882428</v>
      </c>
      <c r="H62" s="20" t="n">
        <v>6.85282436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344.54763609</v>
      </c>
      <c r="F63" s="20" t="n">
        <v>1.53624436</v>
      </c>
      <c r="G63" s="18" t="n">
        <v>384.58447715</v>
      </c>
      <c r="H63" s="20" t="n">
        <v>5.08307393</v>
      </c>
      <c r="I63" s="18" t="s">
        <v>404</v>
      </c>
      <c r="J63" s="20" t="s">
        <v>404</v>
      </c>
      <c r="K63" s="18" t="s">
        <v>404</v>
      </c>
      <c r="L63" s="20" t="s">
        <v>404</v>
      </c>
      <c r="M63" s="18" t="s">
        <v>404</v>
      </c>
      <c r="N63" s="20" t="s">
        <v>404</v>
      </c>
      <c r="O63" s="18" t="s">
        <v>404</v>
      </c>
      <c r="P63" s="20" t="s">
        <v>404</v>
      </c>
      <c r="Q63" s="18" t="n">
        <v>372.40890819</v>
      </c>
      <c r="R63" s="20" t="n">
        <v>5.90321907</v>
      </c>
    </row>
    <row r="64" spans="1:18">
      <c r="A64" s="15" t="s">
        <v>461</v>
      </c>
      <c r="B64" s="17" t="n">
        <v>3634</v>
      </c>
      <c r="C64" s="18">
        <f>(27.0/B64*100)</f>
        <v/>
      </c>
      <c r="D64" s="19" t="n">
        <v>3607</v>
      </c>
      <c r="E64" s="18" t="n">
        <v>451.04189017</v>
      </c>
      <c r="F64" s="20" t="n">
        <v>2.03126016</v>
      </c>
      <c r="G64" s="18" t="n">
        <v>424.26489518</v>
      </c>
      <c r="H64" s="20" t="n">
        <v>3.64994527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416.4255805</v>
      </c>
      <c r="F65" s="20" t="n">
        <v>2.55743931</v>
      </c>
      <c r="G65" s="18" t="n">
        <v>405.10252216</v>
      </c>
      <c r="H65" s="20" t="n">
        <v>13.34229711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426.42609404</v>
      </c>
      <c r="F66" s="20" t="n">
        <v>1.61759347</v>
      </c>
      <c r="G66" s="18" t="n">
        <v>431.69489248</v>
      </c>
      <c r="H66" s="20" t="n">
        <v>3.72030663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399.36967873</v>
      </c>
      <c r="F67" s="20" t="n">
        <v>3.2237363</v>
      </c>
      <c r="G67" s="18" t="n">
        <v>379.35233545</v>
      </c>
      <c r="H67" s="20" t="n">
        <v>9.31950411</v>
      </c>
      <c r="I67" s="18" t="s">
        <v>404</v>
      </c>
      <c r="J67" s="20" t="s">
        <v>404</v>
      </c>
      <c r="K67" s="18" t="s">
        <v>404</v>
      </c>
      <c r="L67" s="20" t="s">
        <v>404</v>
      </c>
      <c r="M67" s="18" t="s">
        <v>404</v>
      </c>
      <c r="N67" s="20" t="s">
        <v>404</v>
      </c>
      <c r="O67" s="18" t="s">
        <v>404</v>
      </c>
      <c r="P67" s="20" t="s">
        <v>404</v>
      </c>
      <c r="Q67" s="18" t="n">
        <v>405.67449222</v>
      </c>
      <c r="R67" s="20" t="n">
        <v>21.66025012</v>
      </c>
    </row>
    <row r="68" spans="1:18">
      <c r="A68" s="15" t="s">
        <v>465</v>
      </c>
      <c r="B68" s="17" t="n">
        <v>12083</v>
      </c>
      <c r="C68" s="18">
        <f>(0.0/B68*100)</f>
        <v/>
      </c>
      <c r="D68" s="19" t="n">
        <v>12083</v>
      </c>
      <c r="E68" s="18" t="n">
        <v>401.42581737</v>
      </c>
      <c r="F68" s="20" t="n">
        <v>1.06884243</v>
      </c>
      <c r="G68" s="18" t="n">
        <v>415.96654895</v>
      </c>
      <c r="H68" s="20" t="n">
        <v>8.107217220000001</v>
      </c>
      <c r="I68" s="18" t="s">
        <v>404</v>
      </c>
      <c r="J68" s="20" t="s">
        <v>404</v>
      </c>
      <c r="K68" s="18" t="s">
        <v>404</v>
      </c>
      <c r="L68" s="20" t="s">
        <v>404</v>
      </c>
      <c r="M68" s="18" t="s">
        <v>404</v>
      </c>
      <c r="N68" s="20" t="s">
        <v>404</v>
      </c>
      <c r="O68" s="18" t="s">
        <v>404</v>
      </c>
      <c r="P68" s="20" t="s">
        <v>404</v>
      </c>
      <c r="Q68" s="18" t="n">
        <v>416.13965971</v>
      </c>
      <c r="R68" s="20" t="n">
        <v>7.19319881</v>
      </c>
    </row>
    <row r="69" spans="1:18">
      <c r="A69" s="15" t="s">
        <v>466</v>
      </c>
      <c r="B69" s="17" t="n">
        <v>4876</v>
      </c>
      <c r="C69" s="18">
        <f>(0.0/B69*100)</f>
        <v/>
      </c>
      <c r="D69" s="19" t="n">
        <v>4876</v>
      </c>
      <c r="E69" s="18" t="n">
        <v>432.72989066</v>
      </c>
      <c r="F69" s="20" t="n">
        <v>4.44382055</v>
      </c>
      <c r="G69" s="18" t="n">
        <v>446.26767912</v>
      </c>
      <c r="H69" s="20" t="n">
        <v>13.1561278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495.33801835</v>
      </c>
      <c r="F70" s="20" t="n">
        <v>3.0734954</v>
      </c>
      <c r="G70" s="18" t="n">
        <v>473.19507498</v>
      </c>
      <c r="H70" s="20" t="n">
        <v>26.74980004</v>
      </c>
      <c r="I70" s="18" t="s">
        <v>404</v>
      </c>
      <c r="J70" s="20" t="s">
        <v>404</v>
      </c>
      <c r="K70" s="18" t="s">
        <v>404</v>
      </c>
      <c r="L70" s="20" t="s">
        <v>404</v>
      </c>
      <c r="M70" s="18" t="s">
        <v>404</v>
      </c>
      <c r="N70" s="20" t="s">
        <v>404</v>
      </c>
      <c r="O70" s="18" t="s">
        <v>404</v>
      </c>
      <c r="P70" s="20" t="s">
        <v>404</v>
      </c>
      <c r="Q70" s="18" t="n">
        <v>447.21863886</v>
      </c>
      <c r="R70" s="20" t="n">
        <v>12.7167855</v>
      </c>
    </row>
    <row r="71" spans="1:18">
      <c r="A71" s="15" t="s">
        <v>468</v>
      </c>
      <c r="B71" s="17" t="n">
        <v>6115</v>
      </c>
      <c r="C71" s="18">
        <f>(0.0/B71*100)</f>
        <v/>
      </c>
      <c r="D71" s="19" t="n">
        <v>6115</v>
      </c>
      <c r="E71" s="18" t="n">
        <v>534.5417688</v>
      </c>
      <c r="F71" s="20" t="n">
        <v>1.67310768</v>
      </c>
      <c r="G71" s="18" t="n">
        <v>544.58251925</v>
      </c>
      <c r="H71" s="20" t="n">
        <v>5.28130101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498.98334077</v>
      </c>
      <c r="F72" s="20" t="n">
        <v>3.05112507</v>
      </c>
      <c r="G72" s="18" t="n">
        <v>480.54130946</v>
      </c>
      <c r="H72" s="20" t="n">
        <v>16.58493049</v>
      </c>
      <c r="I72" s="18" t="s">
        <v>404</v>
      </c>
      <c r="J72" s="20" t="s">
        <v>404</v>
      </c>
      <c r="K72" s="18" t="s">
        <v>404</v>
      </c>
      <c r="L72" s="20" t="s">
        <v>404</v>
      </c>
      <c r="M72" s="18" t="s">
        <v>404</v>
      </c>
      <c r="N72" s="20" t="s">
        <v>404</v>
      </c>
      <c r="O72" s="18" t="s">
        <v>404</v>
      </c>
      <c r="P72" s="20" t="s">
        <v>404</v>
      </c>
      <c r="Q72" s="18" t="n">
        <v>463.26486042</v>
      </c>
      <c r="R72" s="20" t="n">
        <v>11.49216946</v>
      </c>
    </row>
    <row r="73" spans="1:18">
      <c r="A73" s="15" t="s">
        <v>470</v>
      </c>
      <c r="B73" s="17" t="n">
        <v>8249</v>
      </c>
      <c r="C73" s="18">
        <f>(0.0/B73*100)</f>
        <v/>
      </c>
      <c r="D73" s="19" t="n">
        <v>8249</v>
      </c>
      <c r="E73" s="18" t="n">
        <v>410.3995817</v>
      </c>
      <c r="F73" s="20" t="n">
        <v>3.49272369</v>
      </c>
      <c r="G73" s="18" t="n">
        <v>380.19285057</v>
      </c>
      <c r="H73" s="20" t="n">
        <v>16.38150569</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425.34163555</v>
      </c>
      <c r="F74" s="20" t="n">
        <v>1.66356303</v>
      </c>
      <c r="G74" s="18" t="n">
        <v>412.21627848</v>
      </c>
      <c r="H74" s="20" t="n">
        <v>4.58906883</v>
      </c>
      <c r="I74" s="18" t="s">
        <v>404</v>
      </c>
      <c r="J74" s="20" t="s">
        <v>404</v>
      </c>
      <c r="K74" s="18" t="s">
        <v>404</v>
      </c>
      <c r="L74" s="20" t="s">
        <v>404</v>
      </c>
      <c r="M74" s="18" t="s">
        <v>404</v>
      </c>
      <c r="N74" s="20" t="s">
        <v>404</v>
      </c>
      <c r="O74" s="18" t="s">
        <v>404</v>
      </c>
      <c r="P74" s="20" t="s">
        <v>404</v>
      </c>
      <c r="Q74" s="18" t="n">
        <v>508.4084134</v>
      </c>
      <c r="R74" s="20" t="n">
        <v>15.24972912</v>
      </c>
    </row>
    <row r="75" spans="1:18">
      <c r="A75" s="15" t="s">
        <v>472</v>
      </c>
      <c r="B75" s="17" t="n">
        <v>5375</v>
      </c>
      <c r="C75" s="18">
        <f>(483.0/B75*100)</f>
        <v/>
      </c>
      <c r="D75" s="19" t="n">
        <v>4892</v>
      </c>
      <c r="E75" s="18" t="n">
        <v>355.78429148</v>
      </c>
      <c r="F75" s="20" t="n">
        <v>6.49309376</v>
      </c>
      <c r="G75" s="18" t="n">
        <v>368.53380288</v>
      </c>
      <c r="H75" s="20" t="n">
        <v>4.83905552</v>
      </c>
      <c r="I75" s="18" t="s">
        <v>404</v>
      </c>
      <c r="J75" s="20" t="s">
        <v>404</v>
      </c>
      <c r="K75" s="18" t="s">
        <v>404</v>
      </c>
      <c r="L75" s="20" t="s">
        <v>404</v>
      </c>
      <c r="M75" s="18" t="s">
        <v>404</v>
      </c>
      <c r="N75" s="20" t="s">
        <v>404</v>
      </c>
      <c r="O75" s="18" t="s">
        <v>404</v>
      </c>
      <c r="P75" s="20" t="s">
        <v>404</v>
      </c>
      <c r="Q75" s="18" t="n">
        <v>357.62254553</v>
      </c>
      <c r="R75" s="20" t="n">
        <v>15.60408985</v>
      </c>
    </row>
    <row r="76" spans="1:18">
      <c r="A76" s="15" t="s">
        <v>473</v>
      </c>
      <c r="B76" s="17" t="n">
        <v>14167</v>
      </c>
      <c r="C76" s="18">
        <f>(1400.0/B76*100)</f>
        <v/>
      </c>
      <c r="D76" s="19" t="n">
        <v>12767</v>
      </c>
      <c r="E76" s="18" t="n">
        <v>434.36010193</v>
      </c>
      <c r="F76" s="20" t="n">
        <v>3.22296508</v>
      </c>
      <c r="G76" s="18" t="n">
        <v>442.5243672</v>
      </c>
      <c r="H76" s="20" t="n">
        <v>17.74413161</v>
      </c>
      <c r="I76" s="18" t="s">
        <v>404</v>
      </c>
      <c r="J76" s="20" t="s">
        <v>404</v>
      </c>
      <c r="K76" s="18" t="s">
        <v>404</v>
      </c>
      <c r="L76" s="20" t="s">
        <v>404</v>
      </c>
      <c r="M76" s="18" t="s">
        <v>404</v>
      </c>
      <c r="N76" s="20" t="s">
        <v>404</v>
      </c>
      <c r="O76" s="18" t="s">
        <v>404</v>
      </c>
      <c r="P76" s="20" t="s">
        <v>404</v>
      </c>
      <c r="Q76" s="18" t="n">
        <v>439.10746161</v>
      </c>
      <c r="R76" s="20" t="n">
        <v>10.83981659</v>
      </c>
    </row>
    <row r="77" spans="1:18">
      <c r="A77" s="15" t="s">
        <v>474</v>
      </c>
      <c r="B77" s="17" t="n">
        <v>6062</v>
      </c>
      <c r="C77" s="18">
        <f>(0.0/B77*100)</f>
        <v/>
      </c>
      <c r="D77" s="19" t="n">
        <v>6062</v>
      </c>
      <c r="E77" s="18" t="n">
        <v>439.86718975</v>
      </c>
      <c r="F77" s="20" t="n">
        <v>3.06335369</v>
      </c>
      <c r="G77" s="18" t="n">
        <v>417.37961964</v>
      </c>
      <c r="H77" s="20" t="n">
        <v>6.03597038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489.38594631</v>
      </c>
      <c r="F78" s="20" t="n">
        <v>3.76721154</v>
      </c>
      <c r="G78" s="18" t="n">
        <v>463.67863847</v>
      </c>
      <c r="H78" s="20" t="n">
        <v>15.92704168</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477.28441815</v>
      </c>
      <c r="F79" s="20" t="n">
        <v>7.26412828</v>
      </c>
      <c r="G79" s="18" t="n">
        <v>457.15818063</v>
      </c>
      <c r="H79" s="20" t="n">
        <v>33.64387775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428.9846989</v>
      </c>
      <c r="F80" s="20" t="n">
        <v>3.51660133</v>
      </c>
      <c r="G80" s="18" t="n">
        <v>382.29276274</v>
      </c>
      <c r="H80" s="20" t="n">
        <v>18.3326383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431.16276362</v>
      </c>
      <c r="F81" s="20" t="n">
        <v>3.73832002</v>
      </c>
      <c r="G81" s="18" t="n">
        <v>425.82288549</v>
      </c>
      <c r="H81" s="20" t="n">
        <v>8.139170699999999</v>
      </c>
      <c r="I81" s="18" t="s">
        <v>404</v>
      </c>
      <c r="J81" s="20" t="s">
        <v>404</v>
      </c>
      <c r="K81" s="18" t="s">
        <v>404</v>
      </c>
      <c r="L81" s="20" t="s">
        <v>404</v>
      </c>
      <c r="M81" s="18" t="s">
        <v>404</v>
      </c>
      <c r="N81" s="20" t="s">
        <v>404</v>
      </c>
      <c r="O81" s="18" t="s">
        <v>404</v>
      </c>
      <c r="P81" s="20" t="s">
        <v>404</v>
      </c>
      <c r="Q81" s="18" t="n">
        <v>514.9093983</v>
      </c>
      <c r="R81" s="20" t="n">
        <v>5.41396488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503.53700878</v>
      </c>
      <c r="F7" s="20" t="n">
        <v>2.05325937</v>
      </c>
      <c r="G7" s="18" t="n">
        <v>507.93566872</v>
      </c>
      <c r="H7" s="20" t="n">
        <v>5.44376019</v>
      </c>
      <c r="I7" s="18" t="s">
        <v>404</v>
      </c>
      <c r="J7" s="20" t="s">
        <v>404</v>
      </c>
      <c r="K7" s="18" t="s">
        <v>404</v>
      </c>
      <c r="L7" s="20" t="s">
        <v>404</v>
      </c>
      <c r="M7" s="18" t="s">
        <v>404</v>
      </c>
      <c r="N7" s="20" t="s">
        <v>404</v>
      </c>
      <c r="O7" s="18" t="s">
        <v>404</v>
      </c>
      <c r="P7" s="20" t="s">
        <v>404</v>
      </c>
      <c r="Q7" s="18" t="n">
        <v>487.49472586</v>
      </c>
      <c r="R7" s="20" t="n">
        <v>9.927157299999999</v>
      </c>
    </row>
    <row r="8" spans="1:18">
      <c r="A8" s="15" t="s">
        <v>405</v>
      </c>
      <c r="B8" s="17" t="n">
        <v>7007</v>
      </c>
      <c r="C8" s="18">
        <f>(0.0/B8*100)</f>
        <v/>
      </c>
      <c r="D8" s="19" t="n">
        <v>7007</v>
      </c>
      <c r="E8" s="18" t="n">
        <v>483.38940381</v>
      </c>
      <c r="F8" s="20" t="n">
        <v>5.59915125</v>
      </c>
      <c r="G8" s="18" t="n">
        <v>487.71188768</v>
      </c>
      <c r="H8" s="20" t="n">
        <v>6.28164169</v>
      </c>
      <c r="I8" s="18" t="s">
        <v>404</v>
      </c>
      <c r="J8" s="20" t="s">
        <v>404</v>
      </c>
      <c r="K8" s="18" t="s">
        <v>404</v>
      </c>
      <c r="L8" s="20" t="s">
        <v>404</v>
      </c>
      <c r="M8" s="18" t="s">
        <v>404</v>
      </c>
      <c r="N8" s="20" t="s">
        <v>404</v>
      </c>
      <c r="O8" s="18" t="s">
        <v>404</v>
      </c>
      <c r="P8" s="20" t="s">
        <v>404</v>
      </c>
      <c r="Q8" s="18" t="n">
        <v>474.51015541</v>
      </c>
      <c r="R8" s="20" t="n">
        <v>15.98873289</v>
      </c>
    </row>
    <row r="9" spans="1:18">
      <c r="A9" s="15" t="s">
        <v>406</v>
      </c>
      <c r="B9" s="17" t="n">
        <v>9651</v>
      </c>
      <c r="C9" s="18">
        <f>(200.0/B9*100)</f>
        <v/>
      </c>
      <c r="D9" s="19" t="n">
        <v>9451</v>
      </c>
      <c r="E9" s="18" t="n">
        <v>493.27096025</v>
      </c>
      <c r="F9" s="20" t="n">
        <v>4.65828013</v>
      </c>
      <c r="G9" s="18" t="n">
        <v>507.9179812</v>
      </c>
      <c r="H9" s="20" t="n">
        <v>5.32146994</v>
      </c>
      <c r="I9" s="18" t="s">
        <v>404</v>
      </c>
      <c r="J9" s="20" t="s">
        <v>404</v>
      </c>
      <c r="K9" s="18" t="s">
        <v>404</v>
      </c>
      <c r="L9" s="20" t="s">
        <v>404</v>
      </c>
      <c r="M9" s="18" t="s">
        <v>404</v>
      </c>
      <c r="N9" s="20" t="s">
        <v>404</v>
      </c>
      <c r="O9" s="18" t="s">
        <v>404</v>
      </c>
      <c r="P9" s="20" t="s">
        <v>404</v>
      </c>
      <c r="Q9" s="18" t="n">
        <v>484.06875427</v>
      </c>
      <c r="R9" s="20" t="n">
        <v>13.53851402</v>
      </c>
    </row>
    <row r="10" spans="1:18">
      <c r="A10" s="15" t="s">
        <v>407</v>
      </c>
      <c r="B10" s="17" t="n">
        <v>20058</v>
      </c>
      <c r="C10" s="18">
        <f>(3134.0/B10*100)</f>
        <v/>
      </c>
      <c r="D10" s="19" t="n">
        <v>16924</v>
      </c>
      <c r="E10" s="18" t="n">
        <v>526.59267908</v>
      </c>
      <c r="F10" s="20" t="n">
        <v>2.55290232</v>
      </c>
      <c r="G10" s="18" t="n">
        <v>529.57372609</v>
      </c>
      <c r="H10" s="20" t="n">
        <v>6.68387989</v>
      </c>
      <c r="I10" s="18" t="s">
        <v>404</v>
      </c>
      <c r="J10" s="20" t="s">
        <v>404</v>
      </c>
      <c r="K10" s="18" t="s">
        <v>404</v>
      </c>
      <c r="L10" s="20" t="s">
        <v>404</v>
      </c>
      <c r="M10" s="18" t="s">
        <v>404</v>
      </c>
      <c r="N10" s="20" t="s">
        <v>404</v>
      </c>
      <c r="O10" s="18" t="s">
        <v>404</v>
      </c>
      <c r="P10" s="20" t="s">
        <v>404</v>
      </c>
      <c r="Q10" s="18" t="n">
        <v>558.11754747</v>
      </c>
      <c r="R10" s="20" t="n">
        <v>13.81888634</v>
      </c>
    </row>
    <row r="11" spans="1:18">
      <c r="A11" s="15" t="s">
        <v>408</v>
      </c>
      <c r="B11" s="17" t="n">
        <v>7053</v>
      </c>
      <c r="C11" s="18">
        <f>(212.0/B11*100)</f>
        <v/>
      </c>
      <c r="D11" s="19" t="n">
        <v>6841</v>
      </c>
      <c r="E11" s="18" t="n">
        <v>461.37619523</v>
      </c>
      <c r="F11" s="20" t="n">
        <v>3.34882283</v>
      </c>
      <c r="G11" s="18" t="n">
        <v>453.9741547</v>
      </c>
      <c r="H11" s="20" t="n">
        <v>9.98443548</v>
      </c>
      <c r="I11" s="18" t="s">
        <v>404</v>
      </c>
      <c r="J11" s="20" t="s">
        <v>404</v>
      </c>
      <c r="K11" s="18" t="s">
        <v>404</v>
      </c>
      <c r="L11" s="20" t="s">
        <v>404</v>
      </c>
      <c r="M11" s="18" t="s">
        <v>404</v>
      </c>
      <c r="N11" s="20" t="s">
        <v>404</v>
      </c>
      <c r="O11" s="18" t="s">
        <v>404</v>
      </c>
      <c r="P11" s="20" t="s">
        <v>404</v>
      </c>
      <c r="Q11" s="18" t="n">
        <v>442.62102932</v>
      </c>
      <c r="R11" s="20" t="n">
        <v>17.77986421</v>
      </c>
    </row>
    <row r="12" spans="1:18">
      <c r="A12" s="15" t="s">
        <v>409</v>
      </c>
      <c r="B12" s="17" t="n">
        <v>6894</v>
      </c>
      <c r="C12" s="18">
        <f>(106.0/B12*100)</f>
        <v/>
      </c>
      <c r="D12" s="19" t="n">
        <v>6788</v>
      </c>
      <c r="E12" s="18" t="n">
        <v>477.89707153</v>
      </c>
      <c r="F12" s="20" t="n">
        <v>5.93571843</v>
      </c>
      <c r="G12" s="18" t="n">
        <v>492.71253291</v>
      </c>
      <c r="H12" s="20" t="n">
        <v>3.92279937</v>
      </c>
      <c r="I12" s="18" t="s">
        <v>404</v>
      </c>
      <c r="J12" s="20" t="s">
        <v>404</v>
      </c>
      <c r="K12" s="18" t="s">
        <v>404</v>
      </c>
      <c r="L12" s="20" t="s">
        <v>404</v>
      </c>
      <c r="M12" s="18" t="s">
        <v>404</v>
      </c>
      <c r="N12" s="20" t="s">
        <v>404</v>
      </c>
      <c r="O12" s="18" t="s">
        <v>404</v>
      </c>
      <c r="P12" s="20" t="s">
        <v>404</v>
      </c>
      <c r="Q12" s="18" t="n">
        <v>481.19515902</v>
      </c>
      <c r="R12" s="20" t="n">
        <v>38.74262753</v>
      </c>
    </row>
    <row r="13" spans="1:18">
      <c r="A13" s="15" t="s">
        <v>410</v>
      </c>
      <c r="B13" s="17" t="n">
        <v>7161</v>
      </c>
      <c r="C13" s="18">
        <f>(1175.0/B13*100)</f>
        <v/>
      </c>
      <c r="D13" s="19" t="n">
        <v>5986</v>
      </c>
      <c r="E13" s="18" t="n">
        <v>501.86165018</v>
      </c>
      <c r="F13" s="20" t="n">
        <v>3.23083045</v>
      </c>
      <c r="G13" s="18" t="n">
        <v>495.44255643</v>
      </c>
      <c r="H13" s="20" t="n">
        <v>5.45738201</v>
      </c>
      <c r="I13" s="18" t="s">
        <v>404</v>
      </c>
      <c r="J13" s="20" t="s">
        <v>404</v>
      </c>
      <c r="K13" s="18" t="s">
        <v>404</v>
      </c>
      <c r="L13" s="20" t="s">
        <v>404</v>
      </c>
      <c r="M13" s="18" t="s">
        <v>404</v>
      </c>
      <c r="N13" s="20" t="s">
        <v>404</v>
      </c>
      <c r="O13" s="18" t="s">
        <v>404</v>
      </c>
      <c r="P13" s="20" t="s">
        <v>404</v>
      </c>
      <c r="Q13" s="18" t="n">
        <v>509.56377932</v>
      </c>
      <c r="R13" s="20" t="n">
        <v>10.24492534</v>
      </c>
    </row>
    <row r="14" spans="1:18">
      <c r="A14" s="15" t="s">
        <v>411</v>
      </c>
      <c r="B14" s="17" t="n">
        <v>5587</v>
      </c>
      <c r="C14" s="18">
        <f>(0.0/B14*100)</f>
        <v/>
      </c>
      <c r="D14" s="19" t="n">
        <v>5587</v>
      </c>
      <c r="E14" s="18" t="n">
        <v>518.09223401</v>
      </c>
      <c r="F14" s="20" t="n">
        <v>2.48720243</v>
      </c>
      <c r="G14" s="18" t="n">
        <v>522.34426973</v>
      </c>
      <c r="H14" s="20" t="n">
        <v>5.44867241</v>
      </c>
      <c r="I14" s="18" t="s">
        <v>404</v>
      </c>
      <c r="J14" s="20" t="s">
        <v>404</v>
      </c>
      <c r="K14" s="18" t="s">
        <v>404</v>
      </c>
      <c r="L14" s="20" t="s">
        <v>404</v>
      </c>
      <c r="M14" s="18" t="s">
        <v>404</v>
      </c>
      <c r="N14" s="20" t="s">
        <v>404</v>
      </c>
      <c r="O14" s="18" t="s">
        <v>404</v>
      </c>
      <c r="P14" s="20" t="s">
        <v>404</v>
      </c>
      <c r="Q14" s="18" t="n">
        <v>541.35460065</v>
      </c>
      <c r="R14" s="20" t="n">
        <v>11.62764972</v>
      </c>
    </row>
    <row r="15" spans="1:18">
      <c r="A15" s="15" t="s">
        <v>412</v>
      </c>
      <c r="B15" s="17" t="n">
        <v>5882</v>
      </c>
      <c r="C15" s="18">
        <f>(0.0/B15*100)</f>
        <v/>
      </c>
      <c r="D15" s="19" t="n">
        <v>5882</v>
      </c>
      <c r="E15" s="18" t="n">
        <v>524.86011531</v>
      </c>
      <c r="F15" s="20" t="n">
        <v>2.93496761</v>
      </c>
      <c r="G15" s="18" t="n">
        <v>532.5868497500001</v>
      </c>
      <c r="H15" s="20" t="n">
        <v>5.56249902</v>
      </c>
      <c r="I15" s="18" t="s">
        <v>404</v>
      </c>
      <c r="J15" s="20" t="s">
        <v>404</v>
      </c>
      <c r="K15" s="18" t="s">
        <v>404</v>
      </c>
      <c r="L15" s="20" t="s">
        <v>404</v>
      </c>
      <c r="M15" s="18" t="s">
        <v>404</v>
      </c>
      <c r="N15" s="20" t="s">
        <v>404</v>
      </c>
      <c r="O15" s="18" t="s">
        <v>404</v>
      </c>
      <c r="P15" s="20" t="s">
        <v>404</v>
      </c>
      <c r="Q15" s="18" t="n">
        <v>534.17989769</v>
      </c>
      <c r="R15" s="20" t="n">
        <v>24.18874938</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502.37697255</v>
      </c>
      <c r="F17" s="20" t="n">
        <v>4.55893404</v>
      </c>
      <c r="G17" s="18" t="n">
        <v>519.40624365</v>
      </c>
      <c r="H17" s="20" t="n">
        <v>11.34229978</v>
      </c>
      <c r="I17" s="18" t="s">
        <v>404</v>
      </c>
      <c r="J17" s="20" t="s">
        <v>404</v>
      </c>
      <c r="K17" s="18" t="s">
        <v>404</v>
      </c>
      <c r="L17" s="20" t="s">
        <v>404</v>
      </c>
      <c r="M17" s="18" t="s">
        <v>404</v>
      </c>
      <c r="N17" s="20" t="s">
        <v>404</v>
      </c>
      <c r="O17" s="18" t="s">
        <v>404</v>
      </c>
      <c r="P17" s="20" t="s">
        <v>404</v>
      </c>
      <c r="Q17" s="18" t="n">
        <v>553.30015142</v>
      </c>
      <c r="R17" s="20" t="n">
        <v>13.46049619</v>
      </c>
    </row>
    <row r="18" spans="1:18">
      <c r="A18" s="15" t="s">
        <v>415</v>
      </c>
      <c r="B18" s="17" t="n">
        <v>5532</v>
      </c>
      <c r="C18" s="18">
        <f>(0.0/B18*100)</f>
        <v/>
      </c>
      <c r="D18" s="19" t="n">
        <v>5532</v>
      </c>
      <c r="E18" s="18" t="n">
        <v>466.51161082</v>
      </c>
      <c r="F18" s="20" t="n">
        <v>6.03310329</v>
      </c>
      <c r="G18" s="18" t="n">
        <v>469.47949951</v>
      </c>
      <c r="H18" s="20" t="n">
        <v>5.34908059</v>
      </c>
      <c r="I18" s="18" t="s">
        <v>404</v>
      </c>
      <c r="J18" s="20" t="s">
        <v>404</v>
      </c>
      <c r="K18" s="18" t="s">
        <v>404</v>
      </c>
      <c r="L18" s="20" t="s">
        <v>404</v>
      </c>
      <c r="M18" s="18" t="s">
        <v>404</v>
      </c>
      <c r="N18" s="20" t="s">
        <v>404</v>
      </c>
      <c r="O18" s="18" t="s">
        <v>404</v>
      </c>
      <c r="P18" s="20" t="s">
        <v>404</v>
      </c>
      <c r="Q18" s="18" t="n">
        <v>353.95043505</v>
      </c>
      <c r="R18" s="20" t="n">
        <v>16.89948773</v>
      </c>
    </row>
    <row r="19" spans="1:18">
      <c r="A19" s="15" t="s">
        <v>416</v>
      </c>
      <c r="B19" s="17" t="n">
        <v>5658</v>
      </c>
      <c r="C19" s="18">
        <f>(327.0/B19*100)</f>
        <v/>
      </c>
      <c r="D19" s="19" t="n">
        <v>5331</v>
      </c>
      <c r="E19" s="18" t="n">
        <v>476.92741137</v>
      </c>
      <c r="F19" s="20" t="n">
        <v>4.71406811</v>
      </c>
      <c r="G19" s="18" t="n">
        <v>458.72647277</v>
      </c>
      <c r="H19" s="20" t="n">
        <v>7.04249147</v>
      </c>
      <c r="I19" s="18" t="s">
        <v>404</v>
      </c>
      <c r="J19" s="20" t="s">
        <v>404</v>
      </c>
      <c r="K19" s="18" t="s">
        <v>404</v>
      </c>
      <c r="L19" s="20" t="s">
        <v>404</v>
      </c>
      <c r="M19" s="18" t="s">
        <v>404</v>
      </c>
      <c r="N19" s="20" t="s">
        <v>404</v>
      </c>
      <c r="O19" s="18" t="s">
        <v>404</v>
      </c>
      <c r="P19" s="20" t="s">
        <v>404</v>
      </c>
      <c r="Q19" s="18" t="n">
        <v>475.91467696</v>
      </c>
      <c r="R19" s="20" t="n">
        <v>37.54899925</v>
      </c>
    </row>
    <row r="20" spans="1:18">
      <c r="A20" s="15" t="s">
        <v>417</v>
      </c>
      <c r="B20" s="17" t="n">
        <v>3371</v>
      </c>
      <c r="C20" s="18">
        <f>(24.0/B20*100)</f>
        <v/>
      </c>
      <c r="D20" s="19" t="n">
        <v>3347</v>
      </c>
      <c r="E20" s="18" t="n">
        <v>482.33385369</v>
      </c>
      <c r="F20" s="20" t="n">
        <v>1.98710013</v>
      </c>
      <c r="G20" s="18" t="n">
        <v>480.17898408</v>
      </c>
      <c r="H20" s="20" t="n">
        <v>4.83059665</v>
      </c>
      <c r="I20" s="18" t="s">
        <v>404</v>
      </c>
      <c r="J20" s="20" t="s">
        <v>404</v>
      </c>
      <c r="K20" s="18" t="s">
        <v>404</v>
      </c>
      <c r="L20" s="20" t="s">
        <v>404</v>
      </c>
      <c r="M20" s="18" t="s">
        <v>404</v>
      </c>
      <c r="N20" s="20" t="s">
        <v>404</v>
      </c>
      <c r="O20" s="18" t="s">
        <v>404</v>
      </c>
      <c r="P20" s="20" t="s">
        <v>404</v>
      </c>
      <c r="Q20" s="18" t="n">
        <v>466.14183782</v>
      </c>
      <c r="R20" s="20" t="n">
        <v>9.916061709999999</v>
      </c>
    </row>
    <row r="21" spans="1:18">
      <c r="A21" s="15" t="s">
        <v>418</v>
      </c>
      <c r="B21" s="17" t="n">
        <v>5741</v>
      </c>
      <c r="C21" s="18">
        <f>(0.0/B21*100)</f>
        <v/>
      </c>
      <c r="D21" s="19" t="n">
        <v>5741</v>
      </c>
      <c r="E21" s="18" t="n">
        <v>518.50519553</v>
      </c>
      <c r="F21" s="20" t="n">
        <v>3.07846939</v>
      </c>
      <c r="G21" s="18" t="n">
        <v>534.38695575</v>
      </c>
      <c r="H21" s="20" t="n">
        <v>5.38667114</v>
      </c>
      <c r="I21" s="18" t="s">
        <v>404</v>
      </c>
      <c r="J21" s="20" t="s">
        <v>404</v>
      </c>
      <c r="K21" s="18" t="s">
        <v>404</v>
      </c>
      <c r="L21" s="20" t="s">
        <v>404</v>
      </c>
      <c r="M21" s="18" t="s">
        <v>404</v>
      </c>
      <c r="N21" s="20" t="s">
        <v>404</v>
      </c>
      <c r="O21" s="18" t="s">
        <v>404</v>
      </c>
      <c r="P21" s="20" t="s">
        <v>404</v>
      </c>
      <c r="Q21" s="18" t="n">
        <v>510.98388249</v>
      </c>
      <c r="R21" s="20" t="n">
        <v>7.33923525</v>
      </c>
    </row>
    <row r="22" spans="1:18">
      <c r="A22" s="15" t="s">
        <v>419</v>
      </c>
      <c r="B22" s="17" t="n">
        <v>6598</v>
      </c>
      <c r="C22" s="18">
        <f>(0.0/B22*100)</f>
        <v/>
      </c>
      <c r="D22" s="19" t="n">
        <v>6598</v>
      </c>
      <c r="E22" s="18" t="n">
        <v>473.69627528</v>
      </c>
      <c r="F22" s="20" t="n">
        <v>4.83729824</v>
      </c>
      <c r="G22" s="18" t="n">
        <v>491.52564229</v>
      </c>
      <c r="H22" s="20" t="n">
        <v>10.24742641</v>
      </c>
      <c r="I22" s="18" t="s">
        <v>404</v>
      </c>
      <c r="J22" s="20" t="s">
        <v>404</v>
      </c>
      <c r="K22" s="18" t="s">
        <v>404</v>
      </c>
      <c r="L22" s="20" t="s">
        <v>404</v>
      </c>
      <c r="M22" s="18" t="s">
        <v>404</v>
      </c>
      <c r="N22" s="20" t="s">
        <v>404</v>
      </c>
      <c r="O22" s="18" t="s">
        <v>404</v>
      </c>
      <c r="P22" s="20" t="s">
        <v>404</v>
      </c>
      <c r="Q22" s="18" t="n">
        <v>492.59530739</v>
      </c>
      <c r="R22" s="20" t="n">
        <v>13.91514995</v>
      </c>
    </row>
    <row r="23" spans="1:18">
      <c r="A23" s="15" t="s">
        <v>420</v>
      </c>
      <c r="B23" s="17" t="n">
        <v>11583</v>
      </c>
      <c r="C23" s="18">
        <f>(3194.0/B23*100)</f>
        <v/>
      </c>
      <c r="D23" s="19" t="n">
        <v>8389</v>
      </c>
      <c r="E23" s="18" t="n">
        <v>487.82673728</v>
      </c>
      <c r="F23" s="20" t="n">
        <v>5.5006204</v>
      </c>
      <c r="G23" s="18" t="n">
        <v>492.60429098</v>
      </c>
      <c r="H23" s="20" t="n">
        <v>6.24627919</v>
      </c>
      <c r="I23" s="18" t="s">
        <v>404</v>
      </c>
      <c r="J23" s="20" t="s">
        <v>404</v>
      </c>
      <c r="K23" s="18" t="s">
        <v>404</v>
      </c>
      <c r="L23" s="20" t="s">
        <v>404</v>
      </c>
      <c r="M23" s="18" t="s">
        <v>404</v>
      </c>
      <c r="N23" s="20" t="s">
        <v>404</v>
      </c>
      <c r="O23" s="18" t="s">
        <v>404</v>
      </c>
      <c r="P23" s="20" t="s">
        <v>404</v>
      </c>
      <c r="Q23" s="18" t="n">
        <v>467.0406164</v>
      </c>
      <c r="R23" s="20" t="n">
        <v>22.21848332</v>
      </c>
    </row>
    <row r="24" spans="1:18">
      <c r="A24" s="15" t="s">
        <v>421</v>
      </c>
      <c r="B24" s="17" t="n">
        <v>6647</v>
      </c>
      <c r="C24" s="18">
        <f>(0.0/B24*100)</f>
        <v/>
      </c>
      <c r="D24" s="19" t="n">
        <v>6647</v>
      </c>
      <c r="E24" s="18" t="n">
        <v>502.64976914</v>
      </c>
      <c r="F24" s="20" t="n">
        <v>4.81837301</v>
      </c>
      <c r="G24" s="18" t="n">
        <v>538.26982517</v>
      </c>
      <c r="H24" s="20" t="n">
        <v>6.08999611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517.03404123</v>
      </c>
      <c r="F25" s="20" t="n">
        <v>3.72703242</v>
      </c>
      <c r="G25" s="18" t="n">
        <v>521.75482286</v>
      </c>
      <c r="H25" s="20" t="n">
        <v>15.45449226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488.16824439</v>
      </c>
      <c r="F26" s="20" t="n">
        <v>1.95080456</v>
      </c>
      <c r="G26" s="18" t="n">
        <v>488.29713001</v>
      </c>
      <c r="H26" s="20" t="n">
        <v>6.6482231</v>
      </c>
      <c r="I26" s="18" t="s">
        <v>404</v>
      </c>
      <c r="J26" s="20" t="s">
        <v>404</v>
      </c>
      <c r="K26" s="18" t="s">
        <v>404</v>
      </c>
      <c r="L26" s="20" t="s">
        <v>404</v>
      </c>
      <c r="M26" s="18" t="s">
        <v>404</v>
      </c>
      <c r="N26" s="20" t="s">
        <v>404</v>
      </c>
      <c r="O26" s="18" t="s">
        <v>404</v>
      </c>
      <c r="P26" s="20" t="s">
        <v>404</v>
      </c>
      <c r="Q26" s="18" t="n">
        <v>454.57605717</v>
      </c>
      <c r="R26" s="20" t="n">
        <v>14.6515356</v>
      </c>
    </row>
    <row r="27" spans="1:18">
      <c r="A27" s="15" t="s">
        <v>424</v>
      </c>
      <c r="B27" s="17" t="n">
        <v>5299</v>
      </c>
      <c r="C27" s="18">
        <f>(0.0/B27*100)</f>
        <v/>
      </c>
      <c r="D27" s="19" t="n">
        <v>5299</v>
      </c>
      <c r="E27" s="18" t="n">
        <v>477.87914542</v>
      </c>
      <c r="F27" s="20" t="n">
        <v>1.7136744</v>
      </c>
      <c r="G27" s="18" t="n">
        <v>481.83872517</v>
      </c>
      <c r="H27" s="20" t="n">
        <v>2.17952941</v>
      </c>
      <c r="I27" s="18" t="s">
        <v>404</v>
      </c>
      <c r="J27" s="20" t="s">
        <v>404</v>
      </c>
      <c r="K27" s="18" t="s">
        <v>404</v>
      </c>
      <c r="L27" s="20" t="s">
        <v>404</v>
      </c>
      <c r="M27" s="18" t="s">
        <v>404</v>
      </c>
      <c r="N27" s="20" t="s">
        <v>404</v>
      </c>
      <c r="O27" s="18" t="s">
        <v>404</v>
      </c>
      <c r="P27" s="20" t="s">
        <v>404</v>
      </c>
      <c r="Q27" s="18" t="n">
        <v>550.96438949</v>
      </c>
      <c r="R27" s="20" t="n">
        <v>5.80246206</v>
      </c>
    </row>
    <row r="28" spans="1:18">
      <c r="A28" s="15" t="s">
        <v>425</v>
      </c>
      <c r="B28" s="17" t="n">
        <v>7568</v>
      </c>
      <c r="C28" s="18">
        <f>(0.0/B28*100)</f>
        <v/>
      </c>
      <c r="D28" s="19" t="n">
        <v>7568</v>
      </c>
      <c r="E28" s="18" t="n">
        <v>422.93261798</v>
      </c>
      <c r="F28" s="20" t="n">
        <v>3.4188027</v>
      </c>
      <c r="G28" s="18" t="n">
        <v>422.65602368</v>
      </c>
      <c r="H28" s="20" t="n">
        <v>6.04149173</v>
      </c>
      <c r="I28" s="18" t="s">
        <v>404</v>
      </c>
      <c r="J28" s="20" t="s">
        <v>404</v>
      </c>
      <c r="K28" s="18" t="s">
        <v>404</v>
      </c>
      <c r="L28" s="20" t="s">
        <v>404</v>
      </c>
      <c r="M28" s="18" t="s">
        <v>404</v>
      </c>
      <c r="N28" s="20" t="s">
        <v>404</v>
      </c>
      <c r="O28" s="18" t="s">
        <v>404</v>
      </c>
      <c r="P28" s="20" t="s">
        <v>404</v>
      </c>
      <c r="Q28" s="18" t="n">
        <v>513.19775322</v>
      </c>
      <c r="R28" s="20" t="n">
        <v>6.39304917</v>
      </c>
    </row>
    <row r="29" spans="1:18">
      <c r="A29" s="15" t="s">
        <v>426</v>
      </c>
      <c r="B29" s="17" t="n">
        <v>5385</v>
      </c>
      <c r="C29" s="18">
        <f>(1123.0/B29*100)</f>
        <v/>
      </c>
      <c r="D29" s="19" t="n">
        <v>4262</v>
      </c>
      <c r="E29" s="18" t="n">
        <v>482.45268829</v>
      </c>
      <c r="F29" s="20" t="n">
        <v>16.68698872</v>
      </c>
      <c r="G29" s="18" t="n">
        <v>511.39457401</v>
      </c>
      <c r="H29" s="20" t="n">
        <v>7.45007029</v>
      </c>
      <c r="I29" s="18" t="s">
        <v>404</v>
      </c>
      <c r="J29" s="20" t="s">
        <v>404</v>
      </c>
      <c r="K29" s="18" t="s">
        <v>404</v>
      </c>
      <c r="L29" s="20" t="s">
        <v>404</v>
      </c>
      <c r="M29" s="18" t="s">
        <v>404</v>
      </c>
      <c r="N29" s="20" t="s">
        <v>404</v>
      </c>
      <c r="O29" s="18" t="s">
        <v>404</v>
      </c>
      <c r="P29" s="20" t="s">
        <v>404</v>
      </c>
      <c r="Q29" s="18" t="n">
        <v>494.49299102</v>
      </c>
      <c r="R29" s="20" t="n">
        <v>10.80867624</v>
      </c>
    </row>
    <row r="30" spans="1:18">
      <c r="A30" s="15" t="s">
        <v>427</v>
      </c>
      <c r="B30" s="17" t="n">
        <v>4520</v>
      </c>
      <c r="C30" s="18">
        <f>(1105.0/B30*100)</f>
        <v/>
      </c>
      <c r="D30" s="19" t="n">
        <v>3415</v>
      </c>
      <c r="E30" s="18" t="n">
        <v>512.61036667</v>
      </c>
      <c r="F30" s="20" t="n">
        <v>3.46841941</v>
      </c>
      <c r="G30" s="18" t="n">
        <v>500.41306786</v>
      </c>
      <c r="H30" s="20" t="n">
        <v>10.01845995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514.69087768</v>
      </c>
      <c r="F31" s="20" t="n">
        <v>3.34407445</v>
      </c>
      <c r="G31" s="18" t="n">
        <v>511.81501259</v>
      </c>
      <c r="H31" s="20" t="n">
        <v>5.51102771</v>
      </c>
      <c r="I31" s="18" t="s">
        <v>404</v>
      </c>
      <c r="J31" s="20" t="s">
        <v>404</v>
      </c>
      <c r="K31" s="18" t="s">
        <v>404</v>
      </c>
      <c r="L31" s="20" t="s">
        <v>404</v>
      </c>
      <c r="M31" s="18" t="s">
        <v>404</v>
      </c>
      <c r="N31" s="20" t="s">
        <v>404</v>
      </c>
      <c r="O31" s="18" t="s">
        <v>404</v>
      </c>
      <c r="P31" s="20" t="s">
        <v>404</v>
      </c>
      <c r="Q31" s="18" t="n">
        <v>509.31379335</v>
      </c>
      <c r="R31" s="20" t="n">
        <v>10.1488483</v>
      </c>
    </row>
    <row r="32" spans="1:18">
      <c r="A32" s="15" t="s">
        <v>429</v>
      </c>
      <c r="B32" s="17" t="n">
        <v>4478</v>
      </c>
      <c r="C32" s="18">
        <f>(0.0/B32*100)</f>
        <v/>
      </c>
      <c r="D32" s="19" t="n">
        <v>4478</v>
      </c>
      <c r="E32" s="18" t="n">
        <v>504.7312152</v>
      </c>
      <c r="F32" s="20" t="n">
        <v>3.0532476</v>
      </c>
      <c r="G32" s="18" t="n">
        <v>508.70850525</v>
      </c>
      <c r="H32" s="20" t="n">
        <v>6.72516075</v>
      </c>
      <c r="I32" s="18" t="s">
        <v>404</v>
      </c>
      <c r="J32" s="20" t="s">
        <v>404</v>
      </c>
      <c r="K32" s="18" t="s">
        <v>404</v>
      </c>
      <c r="L32" s="20" t="s">
        <v>404</v>
      </c>
      <c r="M32" s="18" t="s">
        <v>404</v>
      </c>
      <c r="N32" s="20" t="s">
        <v>404</v>
      </c>
      <c r="O32" s="18" t="s">
        <v>404</v>
      </c>
      <c r="P32" s="20" t="s">
        <v>404</v>
      </c>
      <c r="Q32" s="18" t="n">
        <v>547.33489143</v>
      </c>
      <c r="R32" s="20" t="n">
        <v>7.9825629</v>
      </c>
    </row>
    <row r="33" spans="1:18">
      <c r="A33" s="15" t="s">
        <v>430</v>
      </c>
      <c r="B33" s="17" t="n">
        <v>7325</v>
      </c>
      <c r="C33" s="18">
        <f>(29.0/B33*100)</f>
        <v/>
      </c>
      <c r="D33" s="19" t="n">
        <v>7296</v>
      </c>
      <c r="E33" s="18" t="n">
        <v>496.46597736</v>
      </c>
      <c r="F33" s="20" t="n">
        <v>3.06141095</v>
      </c>
      <c r="G33" s="18" t="n">
        <v>504.84371726</v>
      </c>
      <c r="H33" s="20" t="n">
        <v>9.775551930000001</v>
      </c>
      <c r="I33" s="18" t="s">
        <v>404</v>
      </c>
      <c r="J33" s="20" t="s">
        <v>404</v>
      </c>
      <c r="K33" s="18" t="s">
        <v>404</v>
      </c>
      <c r="L33" s="20" t="s">
        <v>404</v>
      </c>
      <c r="M33" s="18" t="s">
        <v>404</v>
      </c>
      <c r="N33" s="20" t="s">
        <v>404</v>
      </c>
      <c r="O33" s="18" t="s">
        <v>404</v>
      </c>
      <c r="P33" s="20" t="s">
        <v>404</v>
      </c>
      <c r="Q33" s="18" t="n">
        <v>516.78129243</v>
      </c>
      <c r="R33" s="20" t="n">
        <v>32.39782366</v>
      </c>
    </row>
    <row r="34" spans="1:18">
      <c r="A34" s="15" t="s">
        <v>431</v>
      </c>
      <c r="B34" s="17" t="n">
        <v>6350</v>
      </c>
      <c r="C34" s="18">
        <f>(0.0/B34*100)</f>
        <v/>
      </c>
      <c r="D34" s="19" t="n">
        <v>6350</v>
      </c>
      <c r="E34" s="18" t="n">
        <v>450.46487232</v>
      </c>
      <c r="F34" s="20" t="n">
        <v>3.68583314</v>
      </c>
      <c r="G34" s="18" t="n">
        <v>459.63317184</v>
      </c>
      <c r="H34" s="20" t="n">
        <v>8.302716500000001</v>
      </c>
      <c r="I34" s="18" t="s">
        <v>404</v>
      </c>
      <c r="J34" s="20" t="s">
        <v>404</v>
      </c>
      <c r="K34" s="18" t="s">
        <v>404</v>
      </c>
      <c r="L34" s="20" t="s">
        <v>404</v>
      </c>
      <c r="M34" s="18" t="s">
        <v>404</v>
      </c>
      <c r="N34" s="20" t="s">
        <v>404</v>
      </c>
      <c r="O34" s="18" t="s">
        <v>404</v>
      </c>
      <c r="P34" s="20" t="s">
        <v>404</v>
      </c>
      <c r="Q34" s="18" t="n">
        <v>422.37775575</v>
      </c>
      <c r="R34" s="20" t="n">
        <v>33.06288811</v>
      </c>
    </row>
    <row r="35" spans="1:18">
      <c r="A35" s="15" t="s">
        <v>432</v>
      </c>
      <c r="B35" s="17" t="n">
        <v>6406</v>
      </c>
      <c r="C35" s="18">
        <f>(443.0/B35*100)</f>
        <v/>
      </c>
      <c r="D35" s="19" t="n">
        <v>5963</v>
      </c>
      <c r="E35" s="18" t="n">
        <v>506.77275023</v>
      </c>
      <c r="F35" s="20" t="n">
        <v>1.70638908</v>
      </c>
      <c r="G35" s="18" t="n">
        <v>509.07251441</v>
      </c>
      <c r="H35" s="20" t="n">
        <v>2.6050614</v>
      </c>
      <c r="I35" s="18" t="s">
        <v>404</v>
      </c>
      <c r="J35" s="20" t="s">
        <v>404</v>
      </c>
      <c r="K35" s="18" t="s">
        <v>404</v>
      </c>
      <c r="L35" s="20" t="s">
        <v>404</v>
      </c>
      <c r="M35" s="18" t="s">
        <v>404</v>
      </c>
      <c r="N35" s="20" t="s">
        <v>404</v>
      </c>
      <c r="O35" s="18" t="s">
        <v>404</v>
      </c>
      <c r="P35" s="20" t="s">
        <v>404</v>
      </c>
      <c r="Q35" s="18" t="n">
        <v>501.18608853</v>
      </c>
      <c r="R35" s="20" t="n">
        <v>11.30072346</v>
      </c>
    </row>
    <row r="36" spans="1:18">
      <c r="A36" s="15" t="s">
        <v>433</v>
      </c>
      <c r="B36" s="17" t="n">
        <v>6736</v>
      </c>
      <c r="C36" s="18">
        <f>(10.0/B36*100)</f>
        <v/>
      </c>
      <c r="D36" s="19" t="n">
        <v>6726</v>
      </c>
      <c r="E36" s="18" t="n">
        <v>493.44371503</v>
      </c>
      <c r="F36" s="20" t="n">
        <v>2.98895154</v>
      </c>
      <c r="G36" s="18" t="n">
        <v>501.43829936</v>
      </c>
      <c r="H36" s="20" t="n">
        <v>4.98281569</v>
      </c>
      <c r="I36" s="18" t="s">
        <v>404</v>
      </c>
      <c r="J36" s="20" t="s">
        <v>404</v>
      </c>
      <c r="K36" s="18" t="s">
        <v>404</v>
      </c>
      <c r="L36" s="20" t="s">
        <v>404</v>
      </c>
      <c r="M36" s="18" t="s">
        <v>404</v>
      </c>
      <c r="N36" s="20" t="s">
        <v>404</v>
      </c>
      <c r="O36" s="18" t="s">
        <v>404</v>
      </c>
      <c r="P36" s="20" t="s">
        <v>404</v>
      </c>
      <c r="Q36" s="18" t="n">
        <v>494.16384808</v>
      </c>
      <c r="R36" s="20" t="n">
        <v>19.77546257</v>
      </c>
    </row>
    <row r="37" spans="1:18">
      <c r="A37" s="15" t="s">
        <v>434</v>
      </c>
      <c r="B37" s="17" t="n">
        <v>5458</v>
      </c>
      <c r="C37" s="18">
        <f>(0.0/B37*100)</f>
        <v/>
      </c>
      <c r="D37" s="19" t="n">
        <v>5458</v>
      </c>
      <c r="E37" s="18" t="n">
        <v>498.69296275</v>
      </c>
      <c r="F37" s="20" t="n">
        <v>4.41363337</v>
      </c>
      <c r="G37" s="18" t="n">
        <v>502.87740841</v>
      </c>
      <c r="H37" s="20" t="n">
        <v>4.76304626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477.82125751</v>
      </c>
      <c r="F38" s="20" t="n">
        <v>5.86231043</v>
      </c>
      <c r="G38" s="18" t="n">
        <v>503.03485508</v>
      </c>
      <c r="H38" s="20" t="n">
        <v>5.26323686</v>
      </c>
      <c r="I38" s="18" t="s">
        <v>404</v>
      </c>
      <c r="J38" s="20" t="s">
        <v>404</v>
      </c>
      <c r="K38" s="18" t="s">
        <v>404</v>
      </c>
      <c r="L38" s="20" t="s">
        <v>404</v>
      </c>
      <c r="M38" s="18" t="s">
        <v>404</v>
      </c>
      <c r="N38" s="20" t="s">
        <v>404</v>
      </c>
      <c r="O38" s="18" t="s">
        <v>404</v>
      </c>
      <c r="P38" s="20" t="s">
        <v>404</v>
      </c>
      <c r="Q38" s="18" t="n">
        <v>520.76824913</v>
      </c>
      <c r="R38" s="20" t="n">
        <v>18.11048839</v>
      </c>
    </row>
    <row r="39" spans="1:18">
      <c r="A39" s="15" t="s">
        <v>436</v>
      </c>
      <c r="B39" s="17" t="n">
        <v>5895</v>
      </c>
      <c r="C39" s="18">
        <f>(0.0/B39*100)</f>
        <v/>
      </c>
      <c r="D39" s="19" t="n">
        <v>5895</v>
      </c>
      <c r="E39" s="18" t="n">
        <v>428.93377234</v>
      </c>
      <c r="F39" s="20" t="n">
        <v>4.3107647</v>
      </c>
      <c r="G39" s="18" t="n">
        <v>417.19398703</v>
      </c>
      <c r="H39" s="20" t="n">
        <v>10.61775109</v>
      </c>
      <c r="I39" s="18" t="s">
        <v>404</v>
      </c>
      <c r="J39" s="20" t="s">
        <v>404</v>
      </c>
      <c r="K39" s="18" t="s">
        <v>404</v>
      </c>
      <c r="L39" s="20" t="s">
        <v>404</v>
      </c>
      <c r="M39" s="18" t="s">
        <v>404</v>
      </c>
      <c r="N39" s="20" t="s">
        <v>404</v>
      </c>
      <c r="O39" s="18" t="s">
        <v>404</v>
      </c>
      <c r="P39" s="20" t="s">
        <v>404</v>
      </c>
      <c r="Q39" s="18" t="n">
        <v>487.88850162</v>
      </c>
      <c r="R39" s="20" t="n">
        <v>6.39448918</v>
      </c>
    </row>
    <row r="40" spans="1:18">
      <c r="A40" s="15" t="s">
        <v>437</v>
      </c>
      <c r="B40" s="17" t="n">
        <v>14157</v>
      </c>
      <c r="C40" s="18">
        <f>(3029.0/B40*100)</f>
        <v/>
      </c>
      <c r="D40" s="19" t="n">
        <v>11128</v>
      </c>
      <c r="E40" s="18" t="n">
        <v>498.35111168</v>
      </c>
      <c r="F40" s="20" t="n">
        <v>3.73950893</v>
      </c>
      <c r="G40" s="18" t="n">
        <v>512.47000809</v>
      </c>
      <c r="H40" s="20" t="n">
        <v>8.323046270000001</v>
      </c>
      <c r="I40" s="18" t="s">
        <v>404</v>
      </c>
      <c r="J40" s="20" t="s">
        <v>404</v>
      </c>
      <c r="K40" s="18" t="s">
        <v>404</v>
      </c>
      <c r="L40" s="20" t="s">
        <v>404</v>
      </c>
      <c r="M40" s="18" t="s">
        <v>404</v>
      </c>
      <c r="N40" s="20" t="s">
        <v>404</v>
      </c>
      <c r="O40" s="18" t="s">
        <v>404</v>
      </c>
      <c r="P40" s="20" t="s">
        <v>404</v>
      </c>
      <c r="Q40" s="18" t="n">
        <v>487.677027</v>
      </c>
      <c r="R40" s="20" t="n">
        <v>7.95446018</v>
      </c>
    </row>
    <row r="41" spans="1:18">
      <c r="A41" s="15" t="s">
        <v>438</v>
      </c>
      <c r="B41" s="17" t="n">
        <v>5712</v>
      </c>
      <c r="C41" s="18">
        <f>(138.0/B41*100)</f>
        <v/>
      </c>
      <c r="D41" s="19" t="n">
        <v>5574</v>
      </c>
      <c r="E41" s="18" t="n">
        <v>496.4177911</v>
      </c>
      <c r="F41" s="20" t="n">
        <v>3.6616215</v>
      </c>
      <c r="G41" s="18" t="n">
        <v>510.93492109</v>
      </c>
      <c r="H41" s="20" t="n">
        <v>9.52285887</v>
      </c>
      <c r="I41" s="18" t="s">
        <v>404</v>
      </c>
      <c r="J41" s="20" t="s">
        <v>404</v>
      </c>
      <c r="K41" s="18" t="s">
        <v>404</v>
      </c>
      <c r="L41" s="20" t="s">
        <v>404</v>
      </c>
      <c r="M41" s="18" t="s">
        <v>404</v>
      </c>
      <c r="N41" s="20" t="s">
        <v>404</v>
      </c>
      <c r="O41" s="18" t="s">
        <v>404</v>
      </c>
      <c r="P41" s="20" t="s">
        <v>404</v>
      </c>
      <c r="Q41" s="18" t="n">
        <v>538.01061671</v>
      </c>
      <c r="R41" s="20" t="n">
        <v>16.85657379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405.48375548</v>
      </c>
      <c r="F44" s="20" t="n">
        <v>4.68109698</v>
      </c>
      <c r="G44" s="18" t="n">
        <v>409.383981</v>
      </c>
      <c r="H44" s="20" t="n">
        <v>11.61176342</v>
      </c>
      <c r="I44" s="18" t="s">
        <v>404</v>
      </c>
      <c r="J44" s="20" t="s">
        <v>404</v>
      </c>
      <c r="K44" s="18" t="s">
        <v>404</v>
      </c>
      <c r="L44" s="20" t="s">
        <v>404</v>
      </c>
      <c r="M44" s="18" t="s">
        <v>404</v>
      </c>
      <c r="N44" s="20" t="s">
        <v>404</v>
      </c>
      <c r="O44" s="18" t="s">
        <v>404</v>
      </c>
      <c r="P44" s="20" t="s">
        <v>404</v>
      </c>
      <c r="Q44" s="18" t="n">
        <v>383.34589747</v>
      </c>
      <c r="R44" s="20" t="n">
        <v>19.29527748</v>
      </c>
    </row>
    <row r="45" spans="1:18">
      <c r="A45" s="15" t="s">
        <v>442</v>
      </c>
      <c r="B45" s="17" t="n">
        <v>5519</v>
      </c>
      <c r="C45" s="18">
        <f>(0.0/B45*100)</f>
        <v/>
      </c>
      <c r="D45" s="19" t="n">
        <v>5519</v>
      </c>
      <c r="E45" s="18" t="n">
        <v>349.17780505</v>
      </c>
      <c r="F45" s="20" t="n">
        <v>4.18663174</v>
      </c>
      <c r="G45" s="18" t="n">
        <v>351.4871101</v>
      </c>
      <c r="H45" s="20" t="n">
        <v>7.46782887</v>
      </c>
      <c r="I45" s="18" t="s">
        <v>404</v>
      </c>
      <c r="J45" s="20" t="s">
        <v>404</v>
      </c>
      <c r="K45" s="18" t="s">
        <v>404</v>
      </c>
      <c r="L45" s="20" t="s">
        <v>404</v>
      </c>
      <c r="M45" s="18" t="s">
        <v>404</v>
      </c>
      <c r="N45" s="20" t="s">
        <v>404</v>
      </c>
      <c r="O45" s="18" t="s">
        <v>404</v>
      </c>
      <c r="P45" s="20" t="s">
        <v>404</v>
      </c>
      <c r="Q45" s="18" t="n">
        <v>349.53365611</v>
      </c>
      <c r="R45" s="20" t="n">
        <v>33.33848373</v>
      </c>
    </row>
    <row r="46" spans="1:18">
      <c r="A46" s="15" t="s">
        <v>443</v>
      </c>
      <c r="B46" s="17" t="n">
        <v>23141</v>
      </c>
      <c r="C46" s="18">
        <f>(4196.0/B46*100)</f>
        <v/>
      </c>
      <c r="D46" s="19" t="n">
        <v>18945</v>
      </c>
      <c r="E46" s="18" t="n">
        <v>411.58160734</v>
      </c>
      <c r="F46" s="20" t="n">
        <v>3.89832412</v>
      </c>
      <c r="G46" s="18" t="n">
        <v>414.6075204</v>
      </c>
      <c r="H46" s="20" t="n">
        <v>6.10887622</v>
      </c>
      <c r="I46" s="18" t="s">
        <v>404</v>
      </c>
      <c r="J46" s="20" t="s">
        <v>404</v>
      </c>
      <c r="K46" s="18" t="s">
        <v>404</v>
      </c>
      <c r="L46" s="20" t="s">
        <v>404</v>
      </c>
      <c r="M46" s="18" t="s">
        <v>404</v>
      </c>
      <c r="N46" s="20" t="s">
        <v>404</v>
      </c>
      <c r="O46" s="18" t="s">
        <v>404</v>
      </c>
      <c r="P46" s="20" t="s">
        <v>404</v>
      </c>
      <c r="Q46" s="18" t="n">
        <v>378.75502589</v>
      </c>
      <c r="R46" s="20" t="n">
        <v>12.37346201</v>
      </c>
    </row>
    <row r="47" spans="1:18">
      <c r="A47" s="15" t="s">
        <v>444</v>
      </c>
      <c r="B47" s="17" t="n">
        <v>5928</v>
      </c>
      <c r="C47" s="18">
        <f>(0.0/B47*100)</f>
        <v/>
      </c>
      <c r="D47" s="19" t="n">
        <v>5928</v>
      </c>
      <c r="E47" s="18" t="n">
        <v>433.44261592</v>
      </c>
      <c r="F47" s="20" t="n">
        <v>5.74386388</v>
      </c>
      <c r="G47" s="18" t="n">
        <v>423.24961165</v>
      </c>
      <c r="H47" s="20" t="n">
        <v>12.25569057</v>
      </c>
      <c r="I47" s="18" t="s">
        <v>404</v>
      </c>
      <c r="J47" s="20" t="s">
        <v>404</v>
      </c>
      <c r="K47" s="18" t="s">
        <v>404</v>
      </c>
      <c r="L47" s="20" t="s">
        <v>404</v>
      </c>
      <c r="M47" s="18" t="s">
        <v>404</v>
      </c>
      <c r="N47" s="20" t="s">
        <v>404</v>
      </c>
      <c r="O47" s="18" t="s">
        <v>404</v>
      </c>
      <c r="P47" s="20" t="s">
        <v>404</v>
      </c>
      <c r="Q47" s="18" t="n">
        <v>462.92872831</v>
      </c>
      <c r="R47" s="20" t="n">
        <v>22.4833723</v>
      </c>
    </row>
    <row r="48" spans="1:18">
      <c r="A48" s="15" t="s">
        <v>445</v>
      </c>
      <c r="B48" s="17" t="n">
        <v>9841</v>
      </c>
      <c r="C48" s="18">
        <f>(40.0/B48*100)</f>
        <v/>
      </c>
      <c r="D48" s="19" t="n">
        <v>9801</v>
      </c>
      <c r="E48" s="18" t="n">
        <v>497.21096641</v>
      </c>
      <c r="F48" s="20" t="n">
        <v>5.84059824</v>
      </c>
      <c r="G48" s="18" t="n">
        <v>475.43765305</v>
      </c>
      <c r="H48" s="20" t="n">
        <v>17.02922315</v>
      </c>
      <c r="I48" s="18" t="s">
        <v>404</v>
      </c>
      <c r="J48" s="20" t="s">
        <v>404</v>
      </c>
      <c r="K48" s="18" t="s">
        <v>404</v>
      </c>
      <c r="L48" s="20" t="s">
        <v>404</v>
      </c>
      <c r="M48" s="18" t="s">
        <v>404</v>
      </c>
      <c r="N48" s="20" t="s">
        <v>404</v>
      </c>
      <c r="O48" s="18" t="s">
        <v>404</v>
      </c>
      <c r="P48" s="20" t="s">
        <v>404</v>
      </c>
      <c r="Q48" s="18" t="n">
        <v>424.43441631</v>
      </c>
      <c r="R48" s="20" t="n">
        <v>28.07168423</v>
      </c>
    </row>
    <row r="49" spans="1:18">
      <c r="A49" s="15" t="s">
        <v>446</v>
      </c>
      <c r="B49" s="17" t="n">
        <v>6349</v>
      </c>
      <c r="C49" s="18">
        <f>(52.0/B49*100)</f>
        <v/>
      </c>
      <c r="D49" s="19" t="n">
        <v>6297</v>
      </c>
      <c r="E49" s="18" t="n">
        <v>427.12330932</v>
      </c>
      <c r="F49" s="20" t="n">
        <v>3.51267614</v>
      </c>
      <c r="G49" s="18" t="n">
        <v>412.14088344</v>
      </c>
      <c r="H49" s="20" t="n">
        <v>11.12659771</v>
      </c>
      <c r="I49" s="18" t="s">
        <v>404</v>
      </c>
      <c r="J49" s="20" t="s">
        <v>404</v>
      </c>
      <c r="K49" s="18" t="s">
        <v>404</v>
      </c>
      <c r="L49" s="20" t="s">
        <v>404</v>
      </c>
      <c r="M49" s="18" t="s">
        <v>404</v>
      </c>
      <c r="N49" s="20" t="s">
        <v>404</v>
      </c>
      <c r="O49" s="18" t="s">
        <v>404</v>
      </c>
      <c r="P49" s="20" t="s">
        <v>404</v>
      </c>
      <c r="Q49" s="18" t="n">
        <v>444.88499642</v>
      </c>
      <c r="R49" s="20" t="n">
        <v>10.98340565</v>
      </c>
    </row>
    <row r="50" spans="1:18">
      <c r="A50" s="15" t="s">
        <v>447</v>
      </c>
      <c r="B50" s="17" t="n">
        <v>11795</v>
      </c>
      <c r="C50" s="18">
        <f>(1031.0/B50*100)</f>
        <v/>
      </c>
      <c r="D50" s="19" t="n">
        <v>10764</v>
      </c>
      <c r="E50" s="18" t="n">
        <v>431.23129325</v>
      </c>
      <c r="F50" s="20" t="n">
        <v>4.20895875</v>
      </c>
      <c r="G50" s="18" t="n">
        <v>422.40495969</v>
      </c>
      <c r="H50" s="20" t="n">
        <v>8.48995805</v>
      </c>
      <c r="I50" s="18" t="s">
        <v>404</v>
      </c>
      <c r="J50" s="20" t="s">
        <v>404</v>
      </c>
      <c r="K50" s="18" t="s">
        <v>404</v>
      </c>
      <c r="L50" s="20" t="s">
        <v>404</v>
      </c>
      <c r="M50" s="18" t="s">
        <v>404</v>
      </c>
      <c r="N50" s="20" t="s">
        <v>404</v>
      </c>
      <c r="O50" s="18" t="s">
        <v>404</v>
      </c>
      <c r="P50" s="20" t="s">
        <v>404</v>
      </c>
      <c r="Q50" s="18" t="n">
        <v>409.72888131</v>
      </c>
      <c r="R50" s="20" t="n">
        <v>14.05460774</v>
      </c>
    </row>
    <row r="51" spans="1:18">
      <c r="A51" s="15" t="s">
        <v>448</v>
      </c>
      <c r="B51" s="17" t="n">
        <v>6866</v>
      </c>
      <c r="C51" s="18">
        <f>(0.0/B51*100)</f>
        <v/>
      </c>
      <c r="D51" s="19" t="n">
        <v>6866</v>
      </c>
      <c r="E51" s="18" t="n">
        <v>427.68784085</v>
      </c>
      <c r="F51" s="20" t="n">
        <v>4.00129159</v>
      </c>
      <c r="G51" s="18" t="n">
        <v>424.2271231</v>
      </c>
      <c r="H51" s="20" t="n">
        <v>4.87375538</v>
      </c>
      <c r="I51" s="18" t="s">
        <v>404</v>
      </c>
      <c r="J51" s="20" t="s">
        <v>404</v>
      </c>
      <c r="K51" s="18" t="s">
        <v>404</v>
      </c>
      <c r="L51" s="20" t="s">
        <v>404</v>
      </c>
      <c r="M51" s="18" t="s">
        <v>404</v>
      </c>
      <c r="N51" s="20" t="s">
        <v>404</v>
      </c>
      <c r="O51" s="18" t="s">
        <v>404</v>
      </c>
      <c r="P51" s="20" t="s">
        <v>404</v>
      </c>
      <c r="Q51" s="18" t="n">
        <v>506.24258711</v>
      </c>
      <c r="R51" s="20" t="n">
        <v>48.88500269</v>
      </c>
    </row>
    <row r="52" spans="1:18">
      <c r="A52" s="15" t="s">
        <v>449</v>
      </c>
      <c r="B52" s="17" t="n">
        <v>5809</v>
      </c>
      <c r="C52" s="18">
        <f>(0.0/B52*100)</f>
        <v/>
      </c>
      <c r="D52" s="19" t="n">
        <v>5809</v>
      </c>
      <c r="E52" s="18" t="n">
        <v>492.48669278</v>
      </c>
      <c r="F52" s="20" t="n">
        <v>3.52717128</v>
      </c>
      <c r="G52" s="18" t="n">
        <v>473.79467722</v>
      </c>
      <c r="H52" s="20" t="n">
        <v>6.80221575</v>
      </c>
      <c r="I52" s="18" t="s">
        <v>404</v>
      </c>
      <c r="J52" s="20" t="s">
        <v>404</v>
      </c>
      <c r="K52" s="18" t="s">
        <v>404</v>
      </c>
      <c r="L52" s="20" t="s">
        <v>404</v>
      </c>
      <c r="M52" s="18" t="s">
        <v>404</v>
      </c>
      <c r="N52" s="20" t="s">
        <v>404</v>
      </c>
      <c r="O52" s="18" t="s">
        <v>404</v>
      </c>
      <c r="P52" s="20" t="s">
        <v>404</v>
      </c>
      <c r="Q52" s="18" t="n">
        <v>484.79454427</v>
      </c>
      <c r="R52" s="20" t="n">
        <v>9.27084801</v>
      </c>
    </row>
    <row r="53" spans="1:18">
      <c r="A53" s="15" t="s">
        <v>450</v>
      </c>
      <c r="B53" s="17" t="n">
        <v>5571</v>
      </c>
      <c r="C53" s="18">
        <f>(0.0/B53*100)</f>
        <v/>
      </c>
      <c r="D53" s="19" t="n">
        <v>5571</v>
      </c>
      <c r="E53" s="18" t="n">
        <v>443.23455235</v>
      </c>
      <c r="F53" s="20" t="n">
        <v>1.96155058</v>
      </c>
      <c r="G53" s="18" t="n">
        <v>442.81092903</v>
      </c>
      <c r="H53" s="20" t="n">
        <v>2.51139936</v>
      </c>
      <c r="I53" s="18" t="s">
        <v>404</v>
      </c>
      <c r="J53" s="20" t="s">
        <v>404</v>
      </c>
      <c r="K53" s="18" t="s">
        <v>404</v>
      </c>
      <c r="L53" s="20" t="s">
        <v>404</v>
      </c>
      <c r="M53" s="18" t="s">
        <v>404</v>
      </c>
      <c r="N53" s="20" t="s">
        <v>404</v>
      </c>
      <c r="O53" s="18" t="s">
        <v>404</v>
      </c>
      <c r="P53" s="20" t="s">
        <v>404</v>
      </c>
      <c r="Q53" s="18" t="n">
        <v>372.15546748</v>
      </c>
      <c r="R53" s="20" t="n">
        <v>19.29392211</v>
      </c>
    </row>
    <row r="54" spans="1:18">
      <c r="A54" s="15" t="s">
        <v>451</v>
      </c>
      <c r="B54" s="17" t="n">
        <v>4740</v>
      </c>
      <c r="C54" s="18">
        <f>(199.0/B54*100)</f>
        <v/>
      </c>
      <c r="D54" s="19" t="n">
        <v>4541</v>
      </c>
      <c r="E54" s="18" t="n">
        <v>356.84514915</v>
      </c>
      <c r="F54" s="20" t="n">
        <v>3.69926297</v>
      </c>
      <c r="G54" s="18" t="n">
        <v>364.9932976</v>
      </c>
      <c r="H54" s="20" t="n">
        <v>15.31259534</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396.86678895</v>
      </c>
      <c r="F55" s="20" t="n">
        <v>4.02308106</v>
      </c>
      <c r="G55" s="18" t="n">
        <v>410.79917476</v>
      </c>
      <c r="H55" s="20" t="n">
        <v>6.05732907</v>
      </c>
      <c r="I55" s="18" t="s">
        <v>404</v>
      </c>
      <c r="J55" s="20" t="s">
        <v>404</v>
      </c>
      <c r="K55" s="18" t="s">
        <v>404</v>
      </c>
      <c r="L55" s="20" t="s">
        <v>404</v>
      </c>
      <c r="M55" s="18" t="s">
        <v>404</v>
      </c>
      <c r="N55" s="20" t="s">
        <v>404</v>
      </c>
      <c r="O55" s="18" t="s">
        <v>404</v>
      </c>
      <c r="P55" s="20" t="s">
        <v>404</v>
      </c>
      <c r="Q55" s="18" t="n">
        <v>400.35482694</v>
      </c>
      <c r="R55" s="20" t="n">
        <v>18.98155753</v>
      </c>
    </row>
    <row r="56" spans="1:18">
      <c r="A56" s="15" t="s">
        <v>453</v>
      </c>
      <c r="B56" s="17" t="n">
        <v>5359</v>
      </c>
      <c r="C56" s="18">
        <f>(0.0/B56*100)</f>
        <v/>
      </c>
      <c r="D56" s="19" t="n">
        <v>5359</v>
      </c>
      <c r="E56" s="18" t="n">
        <v>525.51545999</v>
      </c>
      <c r="F56" s="20" t="n">
        <v>2.83832437</v>
      </c>
      <c r="G56" s="18" t="n">
        <v>548.90817033</v>
      </c>
      <c r="H56" s="20" t="n">
        <v>10.25591346</v>
      </c>
      <c r="I56" s="18" t="s">
        <v>404</v>
      </c>
      <c r="J56" s="20" t="s">
        <v>404</v>
      </c>
      <c r="K56" s="18" t="s">
        <v>404</v>
      </c>
      <c r="L56" s="20" t="s">
        <v>404</v>
      </c>
      <c r="M56" s="18" t="s">
        <v>404</v>
      </c>
      <c r="N56" s="20" t="s">
        <v>404</v>
      </c>
      <c r="O56" s="18" t="s">
        <v>404</v>
      </c>
      <c r="P56" s="20" t="s">
        <v>404</v>
      </c>
      <c r="Q56" s="18" t="n">
        <v>526.80768685</v>
      </c>
      <c r="R56" s="20" t="n">
        <v>20.7473422</v>
      </c>
    </row>
    <row r="57" spans="1:18">
      <c r="A57" s="15" t="s">
        <v>454</v>
      </c>
      <c r="B57" s="17" t="n">
        <v>6513</v>
      </c>
      <c r="C57" s="18">
        <f>(0.0/B57*100)</f>
        <v/>
      </c>
      <c r="D57" s="19" t="n">
        <v>6513</v>
      </c>
      <c r="E57" s="18" t="n">
        <v>397.94656757</v>
      </c>
      <c r="F57" s="20" t="n">
        <v>3.11361701</v>
      </c>
      <c r="G57" s="18" t="n">
        <v>386.7744166</v>
      </c>
      <c r="H57" s="20" t="n">
        <v>8.871772679999999</v>
      </c>
      <c r="I57" s="18" t="s">
        <v>404</v>
      </c>
      <c r="J57" s="20" t="s">
        <v>404</v>
      </c>
      <c r="K57" s="18" t="s">
        <v>404</v>
      </c>
      <c r="L57" s="20" t="s">
        <v>404</v>
      </c>
      <c r="M57" s="18" t="s">
        <v>404</v>
      </c>
      <c r="N57" s="20" t="s">
        <v>404</v>
      </c>
      <c r="O57" s="18" t="s">
        <v>404</v>
      </c>
      <c r="P57" s="20" t="s">
        <v>404</v>
      </c>
      <c r="Q57" s="18" t="n">
        <v>417.61515613</v>
      </c>
      <c r="R57" s="20" t="n">
        <v>17.01580419</v>
      </c>
    </row>
    <row r="58" spans="1:18">
      <c r="A58" s="15" t="s">
        <v>455</v>
      </c>
      <c r="B58" s="17" t="n">
        <v>7267</v>
      </c>
      <c r="C58" s="18">
        <f>(0.0/B58*100)</f>
        <v/>
      </c>
      <c r="D58" s="19" t="n">
        <v>7267</v>
      </c>
      <c r="E58" s="18" t="n">
        <v>410.73211057</v>
      </c>
      <c r="F58" s="20" t="n">
        <v>3.6029388</v>
      </c>
      <c r="G58" s="18" t="n">
        <v>389.40085404</v>
      </c>
      <c r="H58" s="20" t="n">
        <v>9.679674049999999</v>
      </c>
      <c r="I58" s="18" t="s">
        <v>404</v>
      </c>
      <c r="J58" s="20" t="s">
        <v>404</v>
      </c>
      <c r="K58" s="18" t="s">
        <v>404</v>
      </c>
      <c r="L58" s="20" t="s">
        <v>404</v>
      </c>
      <c r="M58" s="18" t="s">
        <v>404</v>
      </c>
      <c r="N58" s="20" t="s">
        <v>404</v>
      </c>
      <c r="O58" s="18" t="s">
        <v>404</v>
      </c>
      <c r="P58" s="20" t="s">
        <v>404</v>
      </c>
      <c r="Q58" s="18" t="n">
        <v>450.3838</v>
      </c>
      <c r="R58" s="20" t="n">
        <v>8.99387557</v>
      </c>
    </row>
    <row r="59" spans="1:18">
      <c r="A59" s="15" t="s">
        <v>456</v>
      </c>
      <c r="B59" s="17" t="n">
        <v>4826</v>
      </c>
      <c r="C59" s="18">
        <f>(0.0/B59*100)</f>
        <v/>
      </c>
      <c r="D59" s="19" t="n">
        <v>4826</v>
      </c>
      <c r="E59" s="18" t="n">
        <v>345.04289315</v>
      </c>
      <c r="F59" s="20" t="n">
        <v>1.72835433</v>
      </c>
      <c r="G59" s="18" t="n">
        <v>367.707645</v>
      </c>
      <c r="H59" s="20" t="n">
        <v>5.47417962</v>
      </c>
      <c r="I59" s="18" t="s">
        <v>404</v>
      </c>
      <c r="J59" s="20" t="s">
        <v>404</v>
      </c>
      <c r="K59" s="18" t="s">
        <v>404</v>
      </c>
      <c r="L59" s="20" t="s">
        <v>404</v>
      </c>
      <c r="M59" s="18" t="s">
        <v>404</v>
      </c>
      <c r="N59" s="20" t="s">
        <v>404</v>
      </c>
      <c r="O59" s="18" t="s">
        <v>404</v>
      </c>
      <c r="P59" s="20" t="s">
        <v>404</v>
      </c>
      <c r="Q59" s="18" t="n">
        <v>321.02134436</v>
      </c>
      <c r="R59" s="20" t="n">
        <v>5.85936928</v>
      </c>
    </row>
    <row r="60" spans="1:18">
      <c r="A60" s="15" t="s">
        <v>457</v>
      </c>
      <c r="B60" s="17" t="n">
        <v>4546</v>
      </c>
      <c r="C60" s="18">
        <f>(0.0/B60*100)</f>
        <v/>
      </c>
      <c r="D60" s="19" t="n">
        <v>4546</v>
      </c>
      <c r="E60" s="18" t="n">
        <v>354.59776872</v>
      </c>
      <c r="F60" s="20" t="n">
        <v>6.12147956</v>
      </c>
      <c r="G60" s="18" t="n">
        <v>327.80189124</v>
      </c>
      <c r="H60" s="20" t="n">
        <v>10.54546032</v>
      </c>
      <c r="I60" s="18" t="s">
        <v>404</v>
      </c>
      <c r="J60" s="20" t="s">
        <v>404</v>
      </c>
      <c r="K60" s="18" t="s">
        <v>404</v>
      </c>
      <c r="L60" s="20" t="s">
        <v>404</v>
      </c>
      <c r="M60" s="18" t="s">
        <v>404</v>
      </c>
      <c r="N60" s="20" t="s">
        <v>404</v>
      </c>
      <c r="O60" s="18" t="s">
        <v>404</v>
      </c>
      <c r="P60" s="20" t="s">
        <v>404</v>
      </c>
      <c r="Q60" s="18" t="n">
        <v>318.99731236</v>
      </c>
      <c r="R60" s="20" t="n">
        <v>31.79845741</v>
      </c>
    </row>
    <row r="61" spans="1:18">
      <c r="A61" s="15" t="s">
        <v>458</v>
      </c>
      <c r="B61" s="17" t="n">
        <v>6525</v>
      </c>
      <c r="C61" s="18">
        <f>(0.0/B61*100)</f>
        <v/>
      </c>
      <c r="D61" s="19" t="n">
        <v>6525</v>
      </c>
      <c r="E61" s="18" t="n">
        <v>472.69225189</v>
      </c>
      <c r="F61" s="20" t="n">
        <v>3.75374203</v>
      </c>
      <c r="G61" s="18" t="n">
        <v>471.9792838</v>
      </c>
      <c r="H61" s="20" t="n">
        <v>5.30734045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513.77259822</v>
      </c>
      <c r="F62" s="20" t="n">
        <v>1.38164418</v>
      </c>
      <c r="G62" s="18" t="n">
        <v>494.53088646</v>
      </c>
      <c r="H62" s="20" t="n">
        <v>2.04071699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349.57874051</v>
      </c>
      <c r="F63" s="20" t="n">
        <v>1.61265167</v>
      </c>
      <c r="G63" s="18" t="n">
        <v>352.73697061</v>
      </c>
      <c r="H63" s="20" t="n">
        <v>3.82381861</v>
      </c>
      <c r="I63" s="18" t="s">
        <v>404</v>
      </c>
      <c r="J63" s="20" t="s">
        <v>404</v>
      </c>
      <c r="K63" s="18" t="s">
        <v>404</v>
      </c>
      <c r="L63" s="20" t="s">
        <v>404</v>
      </c>
      <c r="M63" s="18" t="s">
        <v>404</v>
      </c>
      <c r="N63" s="20" t="s">
        <v>404</v>
      </c>
      <c r="O63" s="18" t="s">
        <v>404</v>
      </c>
      <c r="P63" s="20" t="s">
        <v>404</v>
      </c>
      <c r="Q63" s="18" t="n">
        <v>372.40890819</v>
      </c>
      <c r="R63" s="20" t="n">
        <v>5.90321907</v>
      </c>
    </row>
    <row r="64" spans="1:18">
      <c r="A64" s="15" t="s">
        <v>461</v>
      </c>
      <c r="B64" s="17" t="n">
        <v>3634</v>
      </c>
      <c r="C64" s="18">
        <f>(27.0/B64*100)</f>
        <v/>
      </c>
      <c r="D64" s="19" t="n">
        <v>3607</v>
      </c>
      <c r="E64" s="18" t="n">
        <v>450.2568766</v>
      </c>
      <c r="F64" s="20" t="n">
        <v>2.35322689</v>
      </c>
      <c r="G64" s="18" t="n">
        <v>437.00695499</v>
      </c>
      <c r="H64" s="20" t="n">
        <v>3.28669625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416.78936221</v>
      </c>
      <c r="F65" s="20" t="n">
        <v>3.41061663</v>
      </c>
      <c r="G65" s="18" t="n">
        <v>414.5031646</v>
      </c>
      <c r="H65" s="20" t="n">
        <v>7.60646397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428.78375826</v>
      </c>
      <c r="F66" s="20" t="n">
        <v>1.67247278</v>
      </c>
      <c r="G66" s="18" t="n">
        <v>412.83443553</v>
      </c>
      <c r="H66" s="20" t="n">
        <v>4.09155584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398.15917862</v>
      </c>
      <c r="F67" s="20" t="n">
        <v>3.54924759</v>
      </c>
      <c r="G67" s="18" t="n">
        <v>392.02696699</v>
      </c>
      <c r="H67" s="20" t="n">
        <v>8.655449770000001</v>
      </c>
      <c r="I67" s="18" t="s">
        <v>404</v>
      </c>
      <c r="J67" s="20" t="s">
        <v>404</v>
      </c>
      <c r="K67" s="18" t="s">
        <v>404</v>
      </c>
      <c r="L67" s="20" t="s">
        <v>404</v>
      </c>
      <c r="M67" s="18" t="s">
        <v>404</v>
      </c>
      <c r="N67" s="20" t="s">
        <v>404</v>
      </c>
      <c r="O67" s="18" t="s">
        <v>404</v>
      </c>
      <c r="P67" s="20" t="s">
        <v>404</v>
      </c>
      <c r="Q67" s="18" t="n">
        <v>429.86360628</v>
      </c>
      <c r="R67" s="20" t="n">
        <v>32.81758456</v>
      </c>
    </row>
    <row r="68" spans="1:18">
      <c r="A68" s="15" t="s">
        <v>465</v>
      </c>
      <c r="B68" s="17" t="n">
        <v>12083</v>
      </c>
      <c r="C68" s="18">
        <f>(0.0/B68*100)</f>
        <v/>
      </c>
      <c r="D68" s="19" t="n">
        <v>12083</v>
      </c>
      <c r="E68" s="18" t="n">
        <v>396.55173764</v>
      </c>
      <c r="F68" s="20" t="n">
        <v>1.08876526</v>
      </c>
      <c r="G68" s="18" t="n">
        <v>466.93518905</v>
      </c>
      <c r="H68" s="20" t="n">
        <v>3.39374032</v>
      </c>
      <c r="I68" s="18" t="s">
        <v>404</v>
      </c>
      <c r="J68" s="20" t="s">
        <v>404</v>
      </c>
      <c r="K68" s="18" t="s">
        <v>404</v>
      </c>
      <c r="L68" s="20" t="s">
        <v>404</v>
      </c>
      <c r="M68" s="18" t="s">
        <v>404</v>
      </c>
      <c r="N68" s="20" t="s">
        <v>404</v>
      </c>
      <c r="O68" s="18" t="s">
        <v>404</v>
      </c>
      <c r="P68" s="20" t="s">
        <v>404</v>
      </c>
      <c r="Q68" s="18" t="n">
        <v>411.82944066</v>
      </c>
      <c r="R68" s="20" t="n">
        <v>9.79086148</v>
      </c>
    </row>
    <row r="69" spans="1:18">
      <c r="A69" s="15" t="s">
        <v>466</v>
      </c>
      <c r="B69" s="17" t="n">
        <v>4876</v>
      </c>
      <c r="C69" s="18">
        <f>(0.0/B69*100)</f>
        <v/>
      </c>
      <c r="D69" s="19" t="n">
        <v>4876</v>
      </c>
      <c r="E69" s="18" t="n">
        <v>435.51999179</v>
      </c>
      <c r="F69" s="20" t="n">
        <v>4.3944293</v>
      </c>
      <c r="G69" s="18" t="n">
        <v>417.48336867</v>
      </c>
      <c r="H69" s="20" t="n">
        <v>14.72925623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494.41776114</v>
      </c>
      <c r="F70" s="20" t="n">
        <v>3.30406587</v>
      </c>
      <c r="G70" s="18" t="n">
        <v>495.90090749</v>
      </c>
      <c r="H70" s="20" t="n">
        <v>8.321746709999999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533.99102473</v>
      </c>
      <c r="F71" s="20" t="n">
        <v>1.64403716</v>
      </c>
      <c r="G71" s="18" t="n">
        <v>584.59230887</v>
      </c>
      <c r="H71" s="20" t="n">
        <v>15.23571906</v>
      </c>
      <c r="I71" s="18" t="s">
        <v>404</v>
      </c>
      <c r="J71" s="20" t="s">
        <v>404</v>
      </c>
      <c r="K71" s="18" t="s">
        <v>404</v>
      </c>
      <c r="L71" s="20" t="s">
        <v>404</v>
      </c>
      <c r="M71" s="18" t="s">
        <v>404</v>
      </c>
      <c r="N71" s="20" t="s">
        <v>404</v>
      </c>
      <c r="O71" s="18" t="s">
        <v>404</v>
      </c>
      <c r="P71" s="20" t="s">
        <v>404</v>
      </c>
      <c r="Q71" s="18" t="n">
        <v>530.84227471</v>
      </c>
      <c r="R71" s="20" t="n">
        <v>13.31384625</v>
      </c>
    </row>
    <row r="72" spans="1:18">
      <c r="A72" s="15" t="s">
        <v>469</v>
      </c>
      <c r="B72" s="17" t="n">
        <v>7708</v>
      </c>
      <c r="C72" s="18">
        <f>(0.0/B72*100)</f>
        <v/>
      </c>
      <c r="D72" s="19" t="n">
        <v>7708</v>
      </c>
      <c r="E72" s="18" t="n">
        <v>499.54328411</v>
      </c>
      <c r="F72" s="20" t="n">
        <v>2.68514028</v>
      </c>
      <c r="G72" s="18" t="n">
        <v>463.54493315</v>
      </c>
      <c r="H72" s="20" t="n">
        <v>11.88835791</v>
      </c>
      <c r="I72" s="18" t="s">
        <v>404</v>
      </c>
      <c r="J72" s="20" t="s">
        <v>404</v>
      </c>
      <c r="K72" s="18" t="s">
        <v>404</v>
      </c>
      <c r="L72" s="20" t="s">
        <v>404</v>
      </c>
      <c r="M72" s="18" t="s">
        <v>404</v>
      </c>
      <c r="N72" s="20" t="s">
        <v>404</v>
      </c>
      <c r="O72" s="18" t="s">
        <v>404</v>
      </c>
      <c r="P72" s="20" t="s">
        <v>404</v>
      </c>
      <c r="Q72" s="18" t="n">
        <v>446.94854496</v>
      </c>
      <c r="R72" s="20" t="n">
        <v>10.96166997</v>
      </c>
    </row>
    <row r="73" spans="1:18">
      <c r="A73" s="15" t="s">
        <v>470</v>
      </c>
      <c r="B73" s="17" t="n">
        <v>8249</v>
      </c>
      <c r="C73" s="18">
        <f>(0.0/B73*100)</f>
        <v/>
      </c>
      <c r="D73" s="19" t="n">
        <v>8249</v>
      </c>
      <c r="E73" s="18" t="n">
        <v>410.10381187</v>
      </c>
      <c r="F73" s="20" t="n">
        <v>3.47357772</v>
      </c>
      <c r="G73" s="18" t="n">
        <v>386.39348921</v>
      </c>
      <c r="H73" s="20" t="n">
        <v>13.6088327</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430.33677163</v>
      </c>
      <c r="F74" s="20" t="n">
        <v>2.01475406</v>
      </c>
      <c r="G74" s="18" t="n">
        <v>408.99066811</v>
      </c>
      <c r="H74" s="20" t="n">
        <v>3.22051743</v>
      </c>
      <c r="I74" s="18" t="s">
        <v>404</v>
      </c>
      <c r="J74" s="20" t="s">
        <v>404</v>
      </c>
      <c r="K74" s="18" t="s">
        <v>404</v>
      </c>
      <c r="L74" s="20" t="s">
        <v>404</v>
      </c>
      <c r="M74" s="18" t="s">
        <v>404</v>
      </c>
      <c r="N74" s="20" t="s">
        <v>404</v>
      </c>
      <c r="O74" s="18" t="s">
        <v>404</v>
      </c>
      <c r="P74" s="20" t="s">
        <v>404</v>
      </c>
      <c r="Q74" s="18" t="n">
        <v>459.12097212</v>
      </c>
      <c r="R74" s="20" t="n">
        <v>12.33473385</v>
      </c>
    </row>
    <row r="75" spans="1:18">
      <c r="A75" s="15" t="s">
        <v>472</v>
      </c>
      <c r="B75" s="17" t="n">
        <v>5375</v>
      </c>
      <c r="C75" s="18">
        <f>(483.0/B75*100)</f>
        <v/>
      </c>
      <c r="D75" s="19" t="n">
        <v>4892</v>
      </c>
      <c r="E75" s="18" t="n">
        <v>351.83002705</v>
      </c>
      <c r="F75" s="20" t="n">
        <v>11.77376499</v>
      </c>
      <c r="G75" s="18" t="n">
        <v>364.88769064</v>
      </c>
      <c r="H75" s="20" t="n">
        <v>3.68728287</v>
      </c>
      <c r="I75" s="18" t="s">
        <v>404</v>
      </c>
      <c r="J75" s="20" t="s">
        <v>404</v>
      </c>
      <c r="K75" s="18" t="s">
        <v>404</v>
      </c>
      <c r="L75" s="20" t="s">
        <v>404</v>
      </c>
      <c r="M75" s="18" t="s">
        <v>404</v>
      </c>
      <c r="N75" s="20" t="s">
        <v>404</v>
      </c>
      <c r="O75" s="18" t="s">
        <v>404</v>
      </c>
      <c r="P75" s="20" t="s">
        <v>404</v>
      </c>
      <c r="Q75" s="18" t="n">
        <v>360.44858918</v>
      </c>
      <c r="R75" s="20" t="n">
        <v>15.68147528</v>
      </c>
    </row>
    <row r="76" spans="1:18">
      <c r="A76" s="15" t="s">
        <v>473</v>
      </c>
      <c r="B76" s="17" t="n">
        <v>14167</v>
      </c>
      <c r="C76" s="18">
        <f>(1400.0/B76*100)</f>
        <v/>
      </c>
      <c r="D76" s="19" t="n">
        <v>12767</v>
      </c>
      <c r="E76" s="18" t="n">
        <v>433.31248629</v>
      </c>
      <c r="F76" s="20" t="n">
        <v>3.39141332</v>
      </c>
      <c r="G76" s="18" t="n">
        <v>445.49350339</v>
      </c>
      <c r="H76" s="20" t="n">
        <v>9.43407659</v>
      </c>
      <c r="I76" s="18" t="s">
        <v>404</v>
      </c>
      <c r="J76" s="20" t="s">
        <v>404</v>
      </c>
      <c r="K76" s="18" t="s">
        <v>404</v>
      </c>
      <c r="L76" s="20" t="s">
        <v>404</v>
      </c>
      <c r="M76" s="18" t="s">
        <v>404</v>
      </c>
      <c r="N76" s="20" t="s">
        <v>404</v>
      </c>
      <c r="O76" s="18" t="s">
        <v>404</v>
      </c>
      <c r="P76" s="20" t="s">
        <v>404</v>
      </c>
      <c r="Q76" s="18" t="n">
        <v>438.65326803</v>
      </c>
      <c r="R76" s="20" t="n">
        <v>10.45028308</v>
      </c>
    </row>
    <row r="77" spans="1:18">
      <c r="A77" s="15" t="s">
        <v>474</v>
      </c>
      <c r="B77" s="17" t="n">
        <v>6062</v>
      </c>
      <c r="C77" s="18">
        <f>(0.0/B77*100)</f>
        <v/>
      </c>
      <c r="D77" s="19" t="n">
        <v>6062</v>
      </c>
      <c r="E77" s="18" t="n">
        <v>433.64187587</v>
      </c>
      <c r="F77" s="20" t="n">
        <v>3.3616468</v>
      </c>
      <c r="G77" s="18" t="n">
        <v>444.85712073</v>
      </c>
      <c r="H77" s="20" t="n">
        <v>7.41177294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492.98038524</v>
      </c>
      <c r="F78" s="20" t="n">
        <v>4.1391991</v>
      </c>
      <c r="G78" s="18" t="n">
        <v>459.01765731</v>
      </c>
      <c r="H78" s="20" t="n">
        <v>9.619296139999999</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469.38680187</v>
      </c>
      <c r="F79" s="20" t="n">
        <v>7.9257568</v>
      </c>
      <c r="G79" s="18" t="n">
        <v>499.12474747</v>
      </c>
      <c r="H79" s="20" t="n">
        <v>15.62470973</v>
      </c>
      <c r="I79" s="18" t="s">
        <v>404</v>
      </c>
      <c r="J79" s="20" t="s">
        <v>404</v>
      </c>
      <c r="K79" s="18" t="s">
        <v>404</v>
      </c>
      <c r="L79" s="20" t="s">
        <v>404</v>
      </c>
      <c r="M79" s="18" t="s">
        <v>404</v>
      </c>
      <c r="N79" s="20" t="s">
        <v>404</v>
      </c>
      <c r="O79" s="18" t="s">
        <v>404</v>
      </c>
      <c r="P79" s="20" t="s">
        <v>404</v>
      </c>
      <c r="Q79" s="18" t="n">
        <v>409.25333894</v>
      </c>
      <c r="R79" s="20" t="n">
        <v>7.43247293</v>
      </c>
    </row>
    <row r="80" spans="1:18">
      <c r="A80" s="15" t="s">
        <v>477</v>
      </c>
      <c r="B80" s="17" t="n">
        <v>7841</v>
      </c>
      <c r="C80" s="18">
        <f>(0.0/B80*100)</f>
        <v/>
      </c>
      <c r="D80" s="19" t="n">
        <v>7841</v>
      </c>
      <c r="E80" s="18" t="n">
        <v>429.65695838</v>
      </c>
      <c r="F80" s="20" t="n">
        <v>3.66672337</v>
      </c>
      <c r="G80" s="18" t="n">
        <v>412.18596538</v>
      </c>
      <c r="H80" s="20" t="n">
        <v>11.13001483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430.54307535</v>
      </c>
      <c r="F81" s="20" t="n">
        <v>3.45353564</v>
      </c>
      <c r="G81" s="18" t="n">
        <v>430.97959739</v>
      </c>
      <c r="H81" s="20" t="n">
        <v>18.9297169</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493.60300653</v>
      </c>
      <c r="F7" s="20" t="n">
        <v>2.84687925</v>
      </c>
      <c r="G7" s="18" t="n">
        <v>515.08402392</v>
      </c>
      <c r="H7" s="20" t="n">
        <v>2.68753405</v>
      </c>
      <c r="I7" s="18" t="s">
        <v>404</v>
      </c>
      <c r="J7" s="20" t="s">
        <v>404</v>
      </c>
      <c r="K7" s="18" t="s">
        <v>404</v>
      </c>
      <c r="L7" s="20" t="s">
        <v>404</v>
      </c>
      <c r="M7" s="18" t="s">
        <v>404</v>
      </c>
      <c r="N7" s="20" t="s">
        <v>404</v>
      </c>
      <c r="O7" s="18" t="s">
        <v>404</v>
      </c>
      <c r="P7" s="20" t="s">
        <v>404</v>
      </c>
      <c r="Q7" s="18" t="n">
        <v>495.6809323</v>
      </c>
      <c r="R7" s="20" t="n">
        <v>9.26756078</v>
      </c>
    </row>
    <row r="8" spans="1:18">
      <c r="A8" s="15" t="s">
        <v>405</v>
      </c>
      <c r="B8" s="17" t="n">
        <v>7007</v>
      </c>
      <c r="C8" s="18">
        <f>(0.0/B8*100)</f>
        <v/>
      </c>
      <c r="D8" s="19" t="n">
        <v>7007</v>
      </c>
      <c r="E8" s="18" t="n">
        <v>496.96790544</v>
      </c>
      <c r="F8" s="20" t="n">
        <v>3.69395402</v>
      </c>
      <c r="G8" s="18" t="n">
        <v>417.89615663</v>
      </c>
      <c r="H8" s="20" t="n">
        <v>5.73575707</v>
      </c>
      <c r="I8" s="18" t="s">
        <v>404</v>
      </c>
      <c r="J8" s="20" t="s">
        <v>404</v>
      </c>
      <c r="K8" s="18" t="s">
        <v>404</v>
      </c>
      <c r="L8" s="20" t="s">
        <v>404</v>
      </c>
      <c r="M8" s="18" t="s">
        <v>404</v>
      </c>
      <c r="N8" s="20" t="s">
        <v>404</v>
      </c>
      <c r="O8" s="18" t="s">
        <v>404</v>
      </c>
      <c r="P8" s="20" t="s">
        <v>404</v>
      </c>
      <c r="Q8" s="18" t="n">
        <v>450.47108546</v>
      </c>
      <c r="R8" s="20" t="n">
        <v>17.79464497</v>
      </c>
    </row>
    <row r="9" spans="1:18">
      <c r="A9" s="15" t="s">
        <v>406</v>
      </c>
      <c r="B9" s="17" t="n">
        <v>9651</v>
      </c>
      <c r="C9" s="18">
        <f>(200.0/B9*100)</f>
        <v/>
      </c>
      <c r="D9" s="19" t="n">
        <v>9451</v>
      </c>
      <c r="E9" s="18" t="n">
        <v>502.70429803</v>
      </c>
      <c r="F9" s="20" t="n">
        <v>3.79206437</v>
      </c>
      <c r="G9" s="18" t="n">
        <v>490.99413396</v>
      </c>
      <c r="H9" s="20" t="n">
        <v>7.64453251</v>
      </c>
      <c r="I9" s="18" t="s">
        <v>404</v>
      </c>
      <c r="J9" s="20" t="s">
        <v>404</v>
      </c>
      <c r="K9" s="18" t="s">
        <v>404</v>
      </c>
      <c r="L9" s="20" t="s">
        <v>404</v>
      </c>
      <c r="M9" s="18" t="s">
        <v>404</v>
      </c>
      <c r="N9" s="20" t="s">
        <v>404</v>
      </c>
      <c r="O9" s="18" t="s">
        <v>404</v>
      </c>
      <c r="P9" s="20" t="s">
        <v>404</v>
      </c>
      <c r="Q9" s="18" t="n">
        <v>485.66510553</v>
      </c>
      <c r="R9" s="20" t="n">
        <v>13.23533461</v>
      </c>
    </row>
    <row r="10" spans="1:18">
      <c r="A10" s="15" t="s">
        <v>407</v>
      </c>
      <c r="B10" s="17" t="n">
        <v>20058</v>
      </c>
      <c r="C10" s="18">
        <f>(3134.0/B10*100)</f>
        <v/>
      </c>
      <c r="D10" s="19" t="n">
        <v>16924</v>
      </c>
      <c r="E10" s="18" t="n">
        <v>527.53163751</v>
      </c>
      <c r="F10" s="20" t="n">
        <v>2.63481824</v>
      </c>
      <c r="G10" s="18" t="n">
        <v>526.33467818</v>
      </c>
      <c r="H10" s="20" t="n">
        <v>5.54184161</v>
      </c>
      <c r="I10" s="18" t="s">
        <v>404</v>
      </c>
      <c r="J10" s="20" t="s">
        <v>404</v>
      </c>
      <c r="K10" s="18" t="s">
        <v>404</v>
      </c>
      <c r="L10" s="20" t="s">
        <v>404</v>
      </c>
      <c r="M10" s="18" t="s">
        <v>404</v>
      </c>
      <c r="N10" s="20" t="s">
        <v>404</v>
      </c>
      <c r="O10" s="18" t="s">
        <v>404</v>
      </c>
      <c r="P10" s="20" t="s">
        <v>404</v>
      </c>
      <c r="Q10" s="18" t="n">
        <v>543.08383408</v>
      </c>
      <c r="R10" s="20" t="n">
        <v>12.50165682</v>
      </c>
    </row>
    <row r="11" spans="1:18">
      <c r="A11" s="15" t="s">
        <v>408</v>
      </c>
      <c r="B11" s="17" t="n">
        <v>7053</v>
      </c>
      <c r="C11" s="18">
        <f>(212.0/B11*100)</f>
        <v/>
      </c>
      <c r="D11" s="19" t="n">
        <v>6841</v>
      </c>
      <c r="E11" s="18" t="n">
        <v>453.98739111</v>
      </c>
      <c r="F11" s="20" t="n">
        <v>3.80108842</v>
      </c>
      <c r="G11" s="18" t="n">
        <v>470.38708301</v>
      </c>
      <c r="H11" s="20" t="n">
        <v>5.49798894</v>
      </c>
      <c r="I11" s="18" t="s">
        <v>404</v>
      </c>
      <c r="J11" s="20" t="s">
        <v>404</v>
      </c>
      <c r="K11" s="18" t="s">
        <v>404</v>
      </c>
      <c r="L11" s="20" t="s">
        <v>404</v>
      </c>
      <c r="M11" s="18" t="s">
        <v>404</v>
      </c>
      <c r="N11" s="20" t="s">
        <v>404</v>
      </c>
      <c r="O11" s="18" t="s">
        <v>404</v>
      </c>
      <c r="P11" s="20" t="s">
        <v>404</v>
      </c>
      <c r="Q11" s="18" t="n">
        <v>432.37231621</v>
      </c>
      <c r="R11" s="20" t="n">
        <v>11.55491331</v>
      </c>
    </row>
    <row r="12" spans="1:18">
      <c r="A12" s="15" t="s">
        <v>409</v>
      </c>
      <c r="B12" s="17" t="n">
        <v>6894</v>
      </c>
      <c r="C12" s="18">
        <f>(106.0/B12*100)</f>
        <v/>
      </c>
      <c r="D12" s="19" t="n">
        <v>6788</v>
      </c>
      <c r="E12" s="18" t="n">
        <v>490.53175645</v>
      </c>
      <c r="F12" s="20" t="n">
        <v>4.34845832</v>
      </c>
      <c r="G12" s="18" t="n">
        <v>483.23076423</v>
      </c>
      <c r="H12" s="20" t="n">
        <v>4.76228468</v>
      </c>
      <c r="I12" s="18" t="s">
        <v>404</v>
      </c>
      <c r="J12" s="20" t="s">
        <v>404</v>
      </c>
      <c r="K12" s="18" t="s">
        <v>404</v>
      </c>
      <c r="L12" s="20" t="s">
        <v>404</v>
      </c>
      <c r="M12" s="18" t="s">
        <v>404</v>
      </c>
      <c r="N12" s="20" t="s">
        <v>404</v>
      </c>
      <c r="O12" s="18" t="s">
        <v>404</v>
      </c>
      <c r="P12" s="20" t="s">
        <v>404</v>
      </c>
      <c r="Q12" s="18" t="n">
        <v>456.55438197</v>
      </c>
      <c r="R12" s="20" t="n">
        <v>30.37136348</v>
      </c>
    </row>
    <row r="13" spans="1:18">
      <c r="A13" s="15" t="s">
        <v>410</v>
      </c>
      <c r="B13" s="17" t="n">
        <v>7161</v>
      </c>
      <c r="C13" s="18">
        <f>(1175.0/B13*100)</f>
        <v/>
      </c>
      <c r="D13" s="19" t="n">
        <v>5986</v>
      </c>
      <c r="E13" s="18" t="n">
        <v>497.36333196</v>
      </c>
      <c r="F13" s="20" t="n">
        <v>3.45337107</v>
      </c>
      <c r="G13" s="18" t="n">
        <v>502.77412926</v>
      </c>
      <c r="H13" s="20" t="n">
        <v>5.95729712</v>
      </c>
      <c r="I13" s="18" t="s">
        <v>404</v>
      </c>
      <c r="J13" s="20" t="s">
        <v>404</v>
      </c>
      <c r="K13" s="18" t="s">
        <v>404</v>
      </c>
      <c r="L13" s="20" t="s">
        <v>404</v>
      </c>
      <c r="M13" s="18" t="s">
        <v>404</v>
      </c>
      <c r="N13" s="20" t="s">
        <v>404</v>
      </c>
      <c r="O13" s="18" t="s">
        <v>404</v>
      </c>
      <c r="P13" s="20" t="s">
        <v>404</v>
      </c>
      <c r="Q13" s="18" t="n">
        <v>503.67744258</v>
      </c>
      <c r="R13" s="20" t="n">
        <v>7.52407138</v>
      </c>
    </row>
    <row r="14" spans="1:18">
      <c r="A14" s="15" t="s">
        <v>411</v>
      </c>
      <c r="B14" s="17" t="n">
        <v>5587</v>
      </c>
      <c r="C14" s="18">
        <f>(0.0/B14*100)</f>
        <v/>
      </c>
      <c r="D14" s="19" t="n">
        <v>5587</v>
      </c>
      <c r="E14" s="18" t="n">
        <v>518.41981994</v>
      </c>
      <c r="F14" s="20" t="n">
        <v>2.7798977</v>
      </c>
      <c r="G14" s="18" t="n">
        <v>520.50272398</v>
      </c>
      <c r="H14" s="20" t="n">
        <v>3.82474483</v>
      </c>
      <c r="I14" s="18" t="s">
        <v>404</v>
      </c>
      <c r="J14" s="20" t="s">
        <v>404</v>
      </c>
      <c r="K14" s="18" t="s">
        <v>404</v>
      </c>
      <c r="L14" s="20" t="s">
        <v>404</v>
      </c>
      <c r="M14" s="18" t="s">
        <v>404</v>
      </c>
      <c r="N14" s="20" t="s">
        <v>404</v>
      </c>
      <c r="O14" s="18" t="s">
        <v>404</v>
      </c>
      <c r="P14" s="20" t="s">
        <v>404</v>
      </c>
      <c r="Q14" s="18" t="n">
        <v>502.34504809</v>
      </c>
      <c r="R14" s="20" t="n">
        <v>31.95728238</v>
      </c>
    </row>
    <row r="15" spans="1:18">
      <c r="A15" s="15" t="s">
        <v>412</v>
      </c>
      <c r="B15" s="17" t="n">
        <v>5882</v>
      </c>
      <c r="C15" s="18">
        <f>(0.0/B15*100)</f>
        <v/>
      </c>
      <c r="D15" s="19" t="n">
        <v>5882</v>
      </c>
      <c r="E15" s="18" t="n">
        <v>526.54837014</v>
      </c>
      <c r="F15" s="20" t="n">
        <v>2.71021105</v>
      </c>
      <c r="G15" s="18" t="n">
        <v>523.04018576</v>
      </c>
      <c r="H15" s="20" t="n">
        <v>8.47984924</v>
      </c>
      <c r="I15" s="18" t="s">
        <v>404</v>
      </c>
      <c r="J15" s="20" t="s">
        <v>404</v>
      </c>
      <c r="K15" s="18" t="s">
        <v>404</v>
      </c>
      <c r="L15" s="20" t="s">
        <v>404</v>
      </c>
      <c r="M15" s="18" t="s">
        <v>404</v>
      </c>
      <c r="N15" s="20" t="s">
        <v>404</v>
      </c>
      <c r="O15" s="18" t="s">
        <v>404</v>
      </c>
      <c r="P15" s="20" t="s">
        <v>404</v>
      </c>
      <c r="Q15" s="18" t="n">
        <v>530.9471051199999</v>
      </c>
      <c r="R15" s="20" t="n">
        <v>19.73585446</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499.30614176</v>
      </c>
      <c r="N16" s="20" t="n">
        <v>2.50701975</v>
      </c>
      <c r="O16" s="18" t="s">
        <v>404</v>
      </c>
      <c r="P16" s="20" t="s">
        <v>404</v>
      </c>
      <c r="Q16" s="18" t="s">
        <v>404</v>
      </c>
      <c r="R16" s="20" t="s">
        <v>404</v>
      </c>
    </row>
    <row r="17" spans="1:18">
      <c r="A17" s="15" t="s">
        <v>414</v>
      </c>
      <c r="B17" s="17" t="n">
        <v>6504</v>
      </c>
      <c r="C17" s="18">
        <f>(1325.0/B17*100)</f>
        <v/>
      </c>
      <c r="D17" s="19" t="n">
        <v>5179</v>
      </c>
      <c r="E17" s="18" t="n">
        <v>506.69234073</v>
      </c>
      <c r="F17" s="20" t="n">
        <v>4.51844864</v>
      </c>
      <c r="G17" s="18" t="n">
        <v>521.0815354699999</v>
      </c>
      <c r="H17" s="20" t="n">
        <v>11.15014519</v>
      </c>
      <c r="I17" s="18" t="s">
        <v>404</v>
      </c>
      <c r="J17" s="20" t="s">
        <v>404</v>
      </c>
      <c r="K17" s="18" t="s">
        <v>404</v>
      </c>
      <c r="L17" s="20" t="s">
        <v>404</v>
      </c>
      <c r="M17" s="18" t="s">
        <v>404</v>
      </c>
      <c r="N17" s="20" t="s">
        <v>404</v>
      </c>
      <c r="O17" s="18" t="s">
        <v>404</v>
      </c>
      <c r="P17" s="20" t="s">
        <v>404</v>
      </c>
      <c r="Q17" s="18" t="n">
        <v>529.0426373499999</v>
      </c>
      <c r="R17" s="20" t="n">
        <v>18.22102317</v>
      </c>
    </row>
    <row r="18" spans="1:18">
      <c r="A18" s="15" t="s">
        <v>415</v>
      </c>
      <c r="B18" s="17" t="n">
        <v>5532</v>
      </c>
      <c r="C18" s="18">
        <f>(0.0/B18*100)</f>
        <v/>
      </c>
      <c r="D18" s="19" t="n">
        <v>5532</v>
      </c>
      <c r="E18" s="18" t="n">
        <v>466.70855454</v>
      </c>
      <c r="F18" s="20" t="n">
        <v>5.22143595</v>
      </c>
      <c r="G18" s="18" t="n">
        <v>472.79233682</v>
      </c>
      <c r="H18" s="20" t="n">
        <v>8.991831149999999</v>
      </c>
      <c r="I18" s="18" t="s">
        <v>404</v>
      </c>
      <c r="J18" s="20" t="s">
        <v>404</v>
      </c>
      <c r="K18" s="18" t="s">
        <v>404</v>
      </c>
      <c r="L18" s="20" t="s">
        <v>404</v>
      </c>
      <c r="M18" s="18" t="s">
        <v>404</v>
      </c>
      <c r="N18" s="20" t="s">
        <v>404</v>
      </c>
      <c r="O18" s="18" t="s">
        <v>404</v>
      </c>
      <c r="P18" s="20" t="s">
        <v>404</v>
      </c>
      <c r="Q18" s="18" t="n">
        <v>394.09365169</v>
      </c>
      <c r="R18" s="20" t="n">
        <v>51.32201284</v>
      </c>
    </row>
    <row r="19" spans="1:18">
      <c r="A19" s="15" t="s">
        <v>416</v>
      </c>
      <c r="B19" s="17" t="n">
        <v>5658</v>
      </c>
      <c r="C19" s="18">
        <f>(327.0/B19*100)</f>
        <v/>
      </c>
      <c r="D19" s="19" t="n">
        <v>5331</v>
      </c>
      <c r="E19" s="18" t="n">
        <v>468.78518214</v>
      </c>
      <c r="F19" s="20" t="n">
        <v>4.32718341</v>
      </c>
      <c r="G19" s="18" t="n">
        <v>474.8348389</v>
      </c>
      <c r="H19" s="20" t="n">
        <v>10.63013517</v>
      </c>
      <c r="I19" s="18" t="s">
        <v>404</v>
      </c>
      <c r="J19" s="20" t="s">
        <v>404</v>
      </c>
      <c r="K19" s="18" t="s">
        <v>404</v>
      </c>
      <c r="L19" s="20" t="s">
        <v>404</v>
      </c>
      <c r="M19" s="18" t="s">
        <v>404</v>
      </c>
      <c r="N19" s="20" t="s">
        <v>404</v>
      </c>
      <c r="O19" s="18" t="s">
        <v>404</v>
      </c>
      <c r="P19" s="20" t="s">
        <v>404</v>
      </c>
      <c r="Q19" s="18" t="n">
        <v>459.39822489</v>
      </c>
      <c r="R19" s="20" t="n">
        <v>46.83609981</v>
      </c>
    </row>
    <row r="20" spans="1:18">
      <c r="A20" s="15" t="s">
        <v>417</v>
      </c>
      <c r="B20" s="17" t="n">
        <v>3371</v>
      </c>
      <c r="C20" s="18">
        <f>(24.0/B20*100)</f>
        <v/>
      </c>
      <c r="D20" s="19" t="n">
        <v>3347</v>
      </c>
      <c r="E20" s="18" t="n">
        <v>481.73964877</v>
      </c>
      <c r="F20" s="20" t="n">
        <v>2.0185882</v>
      </c>
      <c r="G20" s="18" t="n">
        <v>446.81318583</v>
      </c>
      <c r="H20" s="20" t="n">
        <v>18.74058042</v>
      </c>
      <c r="I20" s="18" t="s">
        <v>404</v>
      </c>
      <c r="J20" s="20" t="s">
        <v>404</v>
      </c>
      <c r="K20" s="18" t="s">
        <v>404</v>
      </c>
      <c r="L20" s="20" t="s">
        <v>404</v>
      </c>
      <c r="M20" s="18" t="s">
        <v>404</v>
      </c>
      <c r="N20" s="20" t="s">
        <v>404</v>
      </c>
      <c r="O20" s="18" t="s">
        <v>404</v>
      </c>
      <c r="P20" s="20" t="s">
        <v>404</v>
      </c>
      <c r="Q20" s="18" t="n">
        <v>471.0666572</v>
      </c>
      <c r="R20" s="20" t="n">
        <v>11.79388684</v>
      </c>
    </row>
    <row r="21" spans="1:18">
      <c r="A21" s="15" t="s">
        <v>418</v>
      </c>
      <c r="B21" s="17" t="n">
        <v>5741</v>
      </c>
      <c r="C21" s="18">
        <f>(0.0/B21*100)</f>
        <v/>
      </c>
      <c r="D21" s="19" t="n">
        <v>5741</v>
      </c>
      <c r="E21" s="18" t="n">
        <v>520.05539399</v>
      </c>
      <c r="F21" s="20" t="n">
        <v>3.22971801</v>
      </c>
      <c r="G21" s="18" t="n">
        <v>526.48595173</v>
      </c>
      <c r="H21" s="20" t="n">
        <v>5.76321724</v>
      </c>
      <c r="I21" s="18" t="s">
        <v>404</v>
      </c>
      <c r="J21" s="20" t="s">
        <v>404</v>
      </c>
      <c r="K21" s="18" t="s">
        <v>404</v>
      </c>
      <c r="L21" s="20" t="s">
        <v>404</v>
      </c>
      <c r="M21" s="18" t="s">
        <v>404</v>
      </c>
      <c r="N21" s="20" t="s">
        <v>404</v>
      </c>
      <c r="O21" s="18" t="s">
        <v>404</v>
      </c>
      <c r="P21" s="20" t="s">
        <v>404</v>
      </c>
      <c r="Q21" s="18" t="n">
        <v>514.73659293</v>
      </c>
      <c r="R21" s="20" t="n">
        <v>7.10066523</v>
      </c>
    </row>
    <row r="22" spans="1:18">
      <c r="A22" s="15" t="s">
        <v>419</v>
      </c>
      <c r="B22" s="17" t="n">
        <v>6598</v>
      </c>
      <c r="C22" s="18">
        <f>(0.0/B22*100)</f>
        <v/>
      </c>
      <c r="D22" s="19" t="n">
        <v>6598</v>
      </c>
      <c r="E22" s="18" t="n">
        <v>468.84853686</v>
      </c>
      <c r="F22" s="20" t="n">
        <v>6.57229789</v>
      </c>
      <c r="G22" s="18" t="n">
        <v>491.31572842</v>
      </c>
      <c r="H22" s="20" t="n">
        <v>8.012394860000001</v>
      </c>
      <c r="I22" s="18" t="s">
        <v>404</v>
      </c>
      <c r="J22" s="20" t="s">
        <v>404</v>
      </c>
      <c r="K22" s="18" t="s">
        <v>404</v>
      </c>
      <c r="L22" s="20" t="s">
        <v>404</v>
      </c>
      <c r="M22" s="18" t="s">
        <v>404</v>
      </c>
      <c r="N22" s="20" t="s">
        <v>404</v>
      </c>
      <c r="O22" s="18" t="s">
        <v>404</v>
      </c>
      <c r="P22" s="20" t="s">
        <v>404</v>
      </c>
      <c r="Q22" s="18" t="n">
        <v>487.2450752</v>
      </c>
      <c r="R22" s="20" t="n">
        <v>15.17912078</v>
      </c>
    </row>
    <row r="23" spans="1:18">
      <c r="A23" s="15" t="s">
        <v>420</v>
      </c>
      <c r="B23" s="17" t="n">
        <v>11583</v>
      </c>
      <c r="C23" s="18">
        <f>(3194.0/B23*100)</f>
        <v/>
      </c>
      <c r="D23" s="19" t="n">
        <v>8389</v>
      </c>
      <c r="E23" s="18" t="n">
        <v>489.9818685</v>
      </c>
      <c r="F23" s="20" t="n">
        <v>4.47206941</v>
      </c>
      <c r="G23" s="18" t="n">
        <v>488.46356865</v>
      </c>
      <c r="H23" s="20" t="n">
        <v>10.5540295</v>
      </c>
      <c r="I23" s="18" t="s">
        <v>404</v>
      </c>
      <c r="J23" s="20" t="s">
        <v>404</v>
      </c>
      <c r="K23" s="18" t="s">
        <v>404</v>
      </c>
      <c r="L23" s="20" t="s">
        <v>404</v>
      </c>
      <c r="M23" s="18" t="s">
        <v>404</v>
      </c>
      <c r="N23" s="20" t="s">
        <v>404</v>
      </c>
      <c r="O23" s="18" t="s">
        <v>404</v>
      </c>
      <c r="P23" s="20" t="s">
        <v>404</v>
      </c>
      <c r="Q23" s="18" t="n">
        <v>471.89114963</v>
      </c>
      <c r="R23" s="20" t="n">
        <v>21.43227924</v>
      </c>
    </row>
    <row r="24" spans="1:18">
      <c r="A24" s="15" t="s">
        <v>421</v>
      </c>
      <c r="B24" s="17" t="n">
        <v>6647</v>
      </c>
      <c r="C24" s="18">
        <f>(0.0/B24*100)</f>
        <v/>
      </c>
      <c r="D24" s="19" t="n">
        <v>6647</v>
      </c>
      <c r="E24" s="18" t="n">
        <v>508.09633813</v>
      </c>
      <c r="F24" s="20" t="n">
        <v>15.37014706</v>
      </c>
      <c r="G24" s="18" t="n">
        <v>516.62823213</v>
      </c>
      <c r="H24" s="20" t="n">
        <v>3.70200671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519.21449666</v>
      </c>
      <c r="F25" s="20" t="n">
        <v>3.94388041</v>
      </c>
      <c r="G25" s="18" t="n">
        <v>505.65001515</v>
      </c>
      <c r="H25" s="20" t="n">
        <v>7.9906811</v>
      </c>
      <c r="I25" s="18" t="s">
        <v>404</v>
      </c>
      <c r="J25" s="20" t="s">
        <v>404</v>
      </c>
      <c r="K25" s="18" t="s">
        <v>404</v>
      </c>
      <c r="L25" s="20" t="s">
        <v>404</v>
      </c>
      <c r="M25" s="18" t="s">
        <v>404</v>
      </c>
      <c r="N25" s="20" t="s">
        <v>404</v>
      </c>
      <c r="O25" s="18" t="s">
        <v>404</v>
      </c>
      <c r="P25" s="20" t="s">
        <v>404</v>
      </c>
      <c r="Q25" s="18" t="n">
        <v>489.8148853</v>
      </c>
      <c r="R25" s="20" t="n">
        <v>5.82867718</v>
      </c>
    </row>
    <row r="26" spans="1:18">
      <c r="A26" s="15" t="s">
        <v>423</v>
      </c>
      <c r="B26" s="17" t="n">
        <v>4869</v>
      </c>
      <c r="C26" s="18">
        <f>(11.0/B26*100)</f>
        <v/>
      </c>
      <c r="D26" s="19" t="n">
        <v>4858</v>
      </c>
      <c r="E26" s="18" t="n">
        <v>488.62708814</v>
      </c>
      <c r="F26" s="20" t="n">
        <v>2.4193197</v>
      </c>
      <c r="G26" s="18" t="n">
        <v>487.65906717</v>
      </c>
      <c r="H26" s="20" t="n">
        <v>3.3374018</v>
      </c>
      <c r="I26" s="18" t="s">
        <v>404</v>
      </c>
      <c r="J26" s="20" t="s">
        <v>404</v>
      </c>
      <c r="K26" s="18" t="s">
        <v>404</v>
      </c>
      <c r="L26" s="20" t="s">
        <v>404</v>
      </c>
      <c r="M26" s="18" t="s">
        <v>404</v>
      </c>
      <c r="N26" s="20" t="s">
        <v>404</v>
      </c>
      <c r="O26" s="18" t="s">
        <v>404</v>
      </c>
      <c r="P26" s="20" t="s">
        <v>404</v>
      </c>
      <c r="Q26" s="18" t="n">
        <v>450.89817955</v>
      </c>
      <c r="R26" s="20" t="n">
        <v>12.22208715</v>
      </c>
    </row>
    <row r="27" spans="1:18">
      <c r="A27" s="15" t="s">
        <v>424</v>
      </c>
      <c r="B27" s="17" t="n">
        <v>5299</v>
      </c>
      <c r="C27" s="18">
        <f>(0.0/B27*100)</f>
        <v/>
      </c>
      <c r="D27" s="19" t="n">
        <v>5299</v>
      </c>
      <c r="E27" s="18" t="n">
        <v>482.85654448</v>
      </c>
      <c r="F27" s="20" t="n">
        <v>1.66868148</v>
      </c>
      <c r="G27" s="18" t="n">
        <v>477.55443103</v>
      </c>
      <c r="H27" s="20" t="n">
        <v>2.69557149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414.57990733</v>
      </c>
      <c r="F28" s="20" t="n">
        <v>3.28079552</v>
      </c>
      <c r="G28" s="18" t="n">
        <v>445.99864232</v>
      </c>
      <c r="H28" s="20" t="n">
        <v>5.75763109</v>
      </c>
      <c r="I28" s="18" t="s">
        <v>404</v>
      </c>
      <c r="J28" s="20" t="s">
        <v>404</v>
      </c>
      <c r="K28" s="18" t="s">
        <v>404</v>
      </c>
      <c r="L28" s="20" t="s">
        <v>404</v>
      </c>
      <c r="M28" s="18" t="s">
        <v>404</v>
      </c>
      <c r="N28" s="20" t="s">
        <v>404</v>
      </c>
      <c r="O28" s="18" t="s">
        <v>404</v>
      </c>
      <c r="P28" s="20" t="s">
        <v>404</v>
      </c>
      <c r="Q28" s="18" t="n">
        <v>427.04867832</v>
      </c>
      <c r="R28" s="20" t="n">
        <v>16.80910161</v>
      </c>
    </row>
    <row r="29" spans="1:18">
      <c r="A29" s="15" t="s">
        <v>426</v>
      </c>
      <c r="B29" s="17" t="n">
        <v>5385</v>
      </c>
      <c r="C29" s="18">
        <f>(1123.0/B29*100)</f>
        <v/>
      </c>
      <c r="D29" s="19" t="n">
        <v>4262</v>
      </c>
      <c r="E29" s="18" t="n">
        <v>513.1737260800001</v>
      </c>
      <c r="F29" s="20" t="n">
        <v>7.9554579</v>
      </c>
      <c r="G29" s="18" t="n">
        <v>497.52099201</v>
      </c>
      <c r="H29" s="20" t="n">
        <v>11.47150217</v>
      </c>
      <c r="I29" s="18" t="s">
        <v>404</v>
      </c>
      <c r="J29" s="20" t="s">
        <v>404</v>
      </c>
      <c r="K29" s="18" t="s">
        <v>404</v>
      </c>
      <c r="L29" s="20" t="s">
        <v>404</v>
      </c>
      <c r="M29" s="18" t="s">
        <v>404</v>
      </c>
      <c r="N29" s="20" t="s">
        <v>404</v>
      </c>
      <c r="O29" s="18" t="s">
        <v>404</v>
      </c>
      <c r="P29" s="20" t="s">
        <v>404</v>
      </c>
      <c r="Q29" s="18" t="n">
        <v>487.74637665</v>
      </c>
      <c r="R29" s="20" t="n">
        <v>10.96378264</v>
      </c>
    </row>
    <row r="30" spans="1:18">
      <c r="A30" s="15" t="s">
        <v>427</v>
      </c>
      <c r="B30" s="17" t="n">
        <v>4520</v>
      </c>
      <c r="C30" s="18">
        <f>(1105.0/B30*100)</f>
        <v/>
      </c>
      <c r="D30" s="19" t="n">
        <v>3415</v>
      </c>
      <c r="E30" s="18" t="n">
        <v>510.71187592</v>
      </c>
      <c r="F30" s="20" t="n">
        <v>4.37191281</v>
      </c>
      <c r="G30" s="18" t="n">
        <v>511.36427612</v>
      </c>
      <c r="H30" s="20" t="n">
        <v>6.28641877</v>
      </c>
      <c r="I30" s="18" t="s">
        <v>404</v>
      </c>
      <c r="J30" s="20" t="s">
        <v>404</v>
      </c>
      <c r="K30" s="18" t="s">
        <v>404</v>
      </c>
      <c r="L30" s="20" t="s">
        <v>404</v>
      </c>
      <c r="M30" s="18" t="s">
        <v>404</v>
      </c>
      <c r="N30" s="20" t="s">
        <v>404</v>
      </c>
      <c r="O30" s="18" t="s">
        <v>404</v>
      </c>
      <c r="P30" s="20" t="s">
        <v>404</v>
      </c>
      <c r="Q30" s="18" t="n">
        <v>509.80552821</v>
      </c>
      <c r="R30" s="20" t="n">
        <v>6.59729239</v>
      </c>
    </row>
    <row r="31" spans="1:18">
      <c r="A31" s="15" t="s">
        <v>428</v>
      </c>
      <c r="B31" s="17" t="n">
        <v>5456</v>
      </c>
      <c r="C31" s="18">
        <f>(502.0/B31*100)</f>
        <v/>
      </c>
      <c r="D31" s="19" t="n">
        <v>4954</v>
      </c>
      <c r="E31" s="18" t="n">
        <v>515.07407503</v>
      </c>
      <c r="F31" s="20" t="n">
        <v>2.73423088</v>
      </c>
      <c r="G31" s="18" t="n">
        <v>508.23611368</v>
      </c>
      <c r="H31" s="20" t="n">
        <v>7.72205909</v>
      </c>
      <c r="I31" s="18" t="s">
        <v>404</v>
      </c>
      <c r="J31" s="20" t="s">
        <v>404</v>
      </c>
      <c r="K31" s="18" t="s">
        <v>404</v>
      </c>
      <c r="L31" s="20" t="s">
        <v>404</v>
      </c>
      <c r="M31" s="18" t="s">
        <v>404</v>
      </c>
      <c r="N31" s="20" t="s">
        <v>404</v>
      </c>
      <c r="O31" s="18" t="s">
        <v>404</v>
      </c>
      <c r="P31" s="20" t="s">
        <v>404</v>
      </c>
      <c r="Q31" s="18" t="n">
        <v>508.25130545</v>
      </c>
      <c r="R31" s="20" t="n">
        <v>10.00487048</v>
      </c>
    </row>
    <row r="32" spans="1:18">
      <c r="A32" s="15" t="s">
        <v>429</v>
      </c>
      <c r="B32" s="17" t="n">
        <v>4478</v>
      </c>
      <c r="C32" s="18">
        <f>(0.0/B32*100)</f>
        <v/>
      </c>
      <c r="D32" s="19" t="n">
        <v>4478</v>
      </c>
      <c r="E32" s="18" t="n">
        <v>504.50736947</v>
      </c>
      <c r="F32" s="20" t="n">
        <v>3.15616534</v>
      </c>
      <c r="G32" s="18" t="n">
        <v>507.26087961</v>
      </c>
      <c r="H32" s="20" t="n">
        <v>5.28878017</v>
      </c>
      <c r="I32" s="18" t="s">
        <v>404</v>
      </c>
      <c r="J32" s="20" t="s">
        <v>404</v>
      </c>
      <c r="K32" s="18" t="s">
        <v>404</v>
      </c>
      <c r="L32" s="20" t="s">
        <v>404</v>
      </c>
      <c r="M32" s="18" t="s">
        <v>404</v>
      </c>
      <c r="N32" s="20" t="s">
        <v>404</v>
      </c>
      <c r="O32" s="18" t="s">
        <v>404</v>
      </c>
      <c r="P32" s="20" t="s">
        <v>404</v>
      </c>
      <c r="Q32" s="18" t="n">
        <v>547.33489143</v>
      </c>
      <c r="R32" s="20" t="n">
        <v>7.9825629</v>
      </c>
    </row>
    <row r="33" spans="1:18">
      <c r="A33" s="15" t="s">
        <v>430</v>
      </c>
      <c r="B33" s="17" t="n">
        <v>7325</v>
      </c>
      <c r="C33" s="18">
        <f>(29.0/B33*100)</f>
        <v/>
      </c>
      <c r="D33" s="19" t="n">
        <v>7296</v>
      </c>
      <c r="E33" s="18" t="n">
        <v>498.22986468</v>
      </c>
      <c r="F33" s="20" t="n">
        <v>2.9183526</v>
      </c>
      <c r="G33" s="18" t="n">
        <v>496.39704688</v>
      </c>
      <c r="H33" s="20" t="n">
        <v>10.79677577</v>
      </c>
      <c r="I33" s="18" t="s">
        <v>404</v>
      </c>
      <c r="J33" s="20" t="s">
        <v>404</v>
      </c>
      <c r="K33" s="18" t="s">
        <v>404</v>
      </c>
      <c r="L33" s="20" t="s">
        <v>404</v>
      </c>
      <c r="M33" s="18" t="s">
        <v>404</v>
      </c>
      <c r="N33" s="20" t="s">
        <v>404</v>
      </c>
      <c r="O33" s="18" t="s">
        <v>404</v>
      </c>
      <c r="P33" s="20" t="s">
        <v>404</v>
      </c>
      <c r="Q33" s="18" t="n">
        <v>470.75305439</v>
      </c>
      <c r="R33" s="20" t="n">
        <v>8.659160269999999</v>
      </c>
    </row>
    <row r="34" spans="1:18">
      <c r="A34" s="15" t="s">
        <v>431</v>
      </c>
      <c r="B34" s="17" t="n">
        <v>6350</v>
      </c>
      <c r="C34" s="18">
        <f>(0.0/B34*100)</f>
        <v/>
      </c>
      <c r="D34" s="19" t="n">
        <v>6350</v>
      </c>
      <c r="E34" s="18" t="n">
        <v>460.36435925</v>
      </c>
      <c r="F34" s="20" t="n">
        <v>9.6343044</v>
      </c>
      <c r="G34" s="18" t="n">
        <v>449.61397783</v>
      </c>
      <c r="H34" s="20" t="n">
        <v>3.84528686</v>
      </c>
      <c r="I34" s="18" t="s">
        <v>404</v>
      </c>
      <c r="J34" s="20" t="s">
        <v>404</v>
      </c>
      <c r="K34" s="18" t="s">
        <v>404</v>
      </c>
      <c r="L34" s="20" t="s">
        <v>404</v>
      </c>
      <c r="M34" s="18" t="s">
        <v>404</v>
      </c>
      <c r="N34" s="20" t="s">
        <v>404</v>
      </c>
      <c r="O34" s="18" t="s">
        <v>404</v>
      </c>
      <c r="P34" s="20" t="s">
        <v>404</v>
      </c>
      <c r="Q34" s="18" t="n">
        <v>472.49601252</v>
      </c>
      <c r="R34" s="20" t="n">
        <v>35.51527362</v>
      </c>
    </row>
    <row r="35" spans="1:18">
      <c r="A35" s="15" t="s">
        <v>432</v>
      </c>
      <c r="B35" s="17" t="n">
        <v>6406</v>
      </c>
      <c r="C35" s="18">
        <f>(443.0/B35*100)</f>
        <v/>
      </c>
      <c r="D35" s="19" t="n">
        <v>5963</v>
      </c>
      <c r="E35" s="18" t="n">
        <v>509.99412874</v>
      </c>
      <c r="F35" s="20" t="n">
        <v>1.64848622</v>
      </c>
      <c r="G35" s="18" t="n">
        <v>502.531122</v>
      </c>
      <c r="H35" s="20" t="n">
        <v>2.70406314</v>
      </c>
      <c r="I35" s="18" t="s">
        <v>404</v>
      </c>
      <c r="J35" s="20" t="s">
        <v>404</v>
      </c>
      <c r="K35" s="18" t="s">
        <v>404</v>
      </c>
      <c r="L35" s="20" t="s">
        <v>404</v>
      </c>
      <c r="M35" s="18" t="s">
        <v>404</v>
      </c>
      <c r="N35" s="20" t="s">
        <v>404</v>
      </c>
      <c r="O35" s="18" t="s">
        <v>404</v>
      </c>
      <c r="P35" s="20" t="s">
        <v>404</v>
      </c>
      <c r="Q35" s="18" t="n">
        <v>467.84346562</v>
      </c>
      <c r="R35" s="20" t="n">
        <v>28.21275795</v>
      </c>
    </row>
    <row r="36" spans="1:18">
      <c r="A36" s="15" t="s">
        <v>433</v>
      </c>
      <c r="B36" s="17" t="n">
        <v>6736</v>
      </c>
      <c r="C36" s="18">
        <f>(10.0/B36*100)</f>
        <v/>
      </c>
      <c r="D36" s="19" t="n">
        <v>6726</v>
      </c>
      <c r="E36" s="18" t="n">
        <v>493.26891634</v>
      </c>
      <c r="F36" s="20" t="n">
        <v>3.23529691</v>
      </c>
      <c r="G36" s="18" t="n">
        <v>500.56017052</v>
      </c>
      <c r="H36" s="20" t="n">
        <v>4.92326859</v>
      </c>
      <c r="I36" s="18" t="s">
        <v>404</v>
      </c>
      <c r="J36" s="20" t="s">
        <v>404</v>
      </c>
      <c r="K36" s="18" t="s">
        <v>404</v>
      </c>
      <c r="L36" s="20" t="s">
        <v>404</v>
      </c>
      <c r="M36" s="18" t="s">
        <v>404</v>
      </c>
      <c r="N36" s="20" t="s">
        <v>404</v>
      </c>
      <c r="O36" s="18" t="s">
        <v>404</v>
      </c>
      <c r="P36" s="20" t="s">
        <v>404</v>
      </c>
      <c r="Q36" s="18" t="n">
        <v>501.57861813</v>
      </c>
      <c r="R36" s="20" t="n">
        <v>12.3542159</v>
      </c>
    </row>
    <row r="37" spans="1:18">
      <c r="A37" s="15" t="s">
        <v>434</v>
      </c>
      <c r="B37" s="17" t="n">
        <v>5458</v>
      </c>
      <c r="C37" s="18">
        <f>(0.0/B37*100)</f>
        <v/>
      </c>
      <c r="D37" s="19" t="n">
        <v>5458</v>
      </c>
      <c r="E37" s="18" t="n">
        <v>498.46401852</v>
      </c>
      <c r="F37" s="20" t="n">
        <v>3.66718075</v>
      </c>
      <c r="G37" s="18" t="n">
        <v>518.9628187</v>
      </c>
      <c r="H37" s="20" t="n">
        <v>9.78382993</v>
      </c>
      <c r="I37" s="18" t="s">
        <v>404</v>
      </c>
      <c r="J37" s="20" t="s">
        <v>404</v>
      </c>
      <c r="K37" s="18" t="s">
        <v>404</v>
      </c>
      <c r="L37" s="20" t="s">
        <v>404</v>
      </c>
      <c r="M37" s="18" t="s">
        <v>404</v>
      </c>
      <c r="N37" s="20" t="s">
        <v>404</v>
      </c>
      <c r="O37" s="18" t="s">
        <v>404</v>
      </c>
      <c r="P37" s="20" t="s">
        <v>404</v>
      </c>
      <c r="Q37" s="18" t="n">
        <v>459.53204865</v>
      </c>
      <c r="R37" s="20" t="n">
        <v>19.6839435</v>
      </c>
    </row>
    <row r="38" spans="1:18">
      <c r="A38" s="15" t="s">
        <v>435</v>
      </c>
      <c r="B38" s="17" t="n">
        <v>5860</v>
      </c>
      <c r="C38" s="18">
        <f>(268.0/B38*100)</f>
        <v/>
      </c>
      <c r="D38" s="19" t="n">
        <v>5592</v>
      </c>
      <c r="E38" s="18" t="n">
        <v>473.48874789</v>
      </c>
      <c r="F38" s="20" t="n">
        <v>4.8086282</v>
      </c>
      <c r="G38" s="18" t="n">
        <v>508.29232145</v>
      </c>
      <c r="H38" s="20" t="n">
        <v>5.53801976</v>
      </c>
      <c r="I38" s="18" t="s">
        <v>404</v>
      </c>
      <c r="J38" s="20" t="s">
        <v>404</v>
      </c>
      <c r="K38" s="18" t="s">
        <v>404</v>
      </c>
      <c r="L38" s="20" t="s">
        <v>404</v>
      </c>
      <c r="M38" s="18" t="s">
        <v>404</v>
      </c>
      <c r="N38" s="20" t="s">
        <v>404</v>
      </c>
      <c r="O38" s="18" t="s">
        <v>404</v>
      </c>
      <c r="P38" s="20" t="s">
        <v>404</v>
      </c>
      <c r="Q38" s="18" t="n">
        <v>490.5733392</v>
      </c>
      <c r="R38" s="20" t="n">
        <v>30.43921763</v>
      </c>
    </row>
    <row r="39" spans="1:18">
      <c r="A39" s="15" t="s">
        <v>436</v>
      </c>
      <c r="B39" s="17" t="n">
        <v>5895</v>
      </c>
      <c r="C39" s="18">
        <f>(0.0/B39*100)</f>
        <v/>
      </c>
      <c r="D39" s="19" t="n">
        <v>5895</v>
      </c>
      <c r="E39" s="18" t="n">
        <v>429.59860345</v>
      </c>
      <c r="F39" s="20" t="n">
        <v>4.20200349</v>
      </c>
      <c r="G39" s="18" t="n">
        <v>408.84850242</v>
      </c>
      <c r="H39" s="20" t="n">
        <v>18.13873755</v>
      </c>
      <c r="I39" s="18" t="s">
        <v>404</v>
      </c>
      <c r="J39" s="20" t="s">
        <v>404</v>
      </c>
      <c r="K39" s="18" t="s">
        <v>404</v>
      </c>
      <c r="L39" s="20" t="s">
        <v>404</v>
      </c>
      <c r="M39" s="18" t="s">
        <v>404</v>
      </c>
      <c r="N39" s="20" t="s">
        <v>404</v>
      </c>
      <c r="O39" s="18" t="s">
        <v>404</v>
      </c>
      <c r="P39" s="20" t="s">
        <v>404</v>
      </c>
      <c r="Q39" s="18" t="n">
        <v>412.90646254</v>
      </c>
      <c r="R39" s="20" t="n">
        <v>9.493744619999999</v>
      </c>
    </row>
    <row r="40" spans="1:18">
      <c r="A40" s="15" t="s">
        <v>437</v>
      </c>
      <c r="B40" s="17" t="n">
        <v>14157</v>
      </c>
      <c r="C40" s="18">
        <f>(3029.0/B40*100)</f>
        <v/>
      </c>
      <c r="D40" s="19" t="n">
        <v>11128</v>
      </c>
      <c r="E40" s="18" t="n">
        <v>490.82514279</v>
      </c>
      <c r="F40" s="20" t="n">
        <v>4.52070784</v>
      </c>
      <c r="G40" s="18" t="n">
        <v>510.84350273</v>
      </c>
      <c r="H40" s="20" t="n">
        <v>5.64567639</v>
      </c>
      <c r="I40" s="18" t="s">
        <v>404</v>
      </c>
      <c r="J40" s="20" t="s">
        <v>404</v>
      </c>
      <c r="K40" s="18" t="s">
        <v>404</v>
      </c>
      <c r="L40" s="20" t="s">
        <v>404</v>
      </c>
      <c r="M40" s="18" t="s">
        <v>404</v>
      </c>
      <c r="N40" s="20" t="s">
        <v>404</v>
      </c>
      <c r="O40" s="18" t="s">
        <v>404</v>
      </c>
      <c r="P40" s="20" t="s">
        <v>404</v>
      </c>
      <c r="Q40" s="18" t="n">
        <v>487.01605744</v>
      </c>
      <c r="R40" s="20" t="n">
        <v>7.65538871</v>
      </c>
    </row>
    <row r="41" spans="1:18">
      <c r="A41" s="15" t="s">
        <v>438</v>
      </c>
      <c r="B41" s="17" t="n">
        <v>5712</v>
      </c>
      <c r="C41" s="18">
        <f>(138.0/B41*100)</f>
        <v/>
      </c>
      <c r="D41" s="19" t="n">
        <v>5574</v>
      </c>
      <c r="E41" s="18" t="n">
        <v>489.926069</v>
      </c>
      <c r="F41" s="20" t="n">
        <v>4.75530314</v>
      </c>
      <c r="G41" s="18" t="n">
        <v>515.59660203</v>
      </c>
      <c r="H41" s="20" t="n">
        <v>4.93383888</v>
      </c>
      <c r="I41" s="18" t="s">
        <v>404</v>
      </c>
      <c r="J41" s="20" t="s">
        <v>404</v>
      </c>
      <c r="K41" s="18" t="s">
        <v>404</v>
      </c>
      <c r="L41" s="20" t="s">
        <v>404</v>
      </c>
      <c r="M41" s="18" t="s">
        <v>404</v>
      </c>
      <c r="N41" s="20" t="s">
        <v>404</v>
      </c>
      <c r="O41" s="18" t="s">
        <v>404</v>
      </c>
      <c r="P41" s="20" t="s">
        <v>404</v>
      </c>
      <c r="Q41" s="18" t="n">
        <v>538.01061671</v>
      </c>
      <c r="R41" s="20" t="n">
        <v>16.85657379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405.9377221</v>
      </c>
      <c r="F44" s="20" t="n">
        <v>4.19518095</v>
      </c>
      <c r="G44" s="18" t="n">
        <v>413.17845946</v>
      </c>
      <c r="H44" s="20" t="n">
        <v>17.50613837</v>
      </c>
      <c r="I44" s="18" t="s">
        <v>404</v>
      </c>
      <c r="J44" s="20" t="s">
        <v>404</v>
      </c>
      <c r="K44" s="18" t="s">
        <v>404</v>
      </c>
      <c r="L44" s="20" t="s">
        <v>404</v>
      </c>
      <c r="M44" s="18" t="n">
        <v>351.1800634</v>
      </c>
      <c r="N44" s="20" t="n">
        <v>11.15217284</v>
      </c>
      <c r="O44" s="18" t="s">
        <v>404</v>
      </c>
      <c r="P44" s="20" t="s">
        <v>404</v>
      </c>
      <c r="Q44" s="18" t="n">
        <v>384.97338637</v>
      </c>
      <c r="R44" s="20" t="n">
        <v>23.49186734</v>
      </c>
    </row>
    <row r="45" spans="1:18">
      <c r="A45" s="15" t="s">
        <v>442</v>
      </c>
      <c r="B45" s="17" t="n">
        <v>5519</v>
      </c>
      <c r="C45" s="18">
        <f>(0.0/B45*100)</f>
        <v/>
      </c>
      <c r="D45" s="19" t="n">
        <v>5519</v>
      </c>
      <c r="E45" s="18" t="n">
        <v>349.8671113</v>
      </c>
      <c r="F45" s="20" t="n">
        <v>3.31400808</v>
      </c>
      <c r="G45" s="18" t="n">
        <v>349.05205065</v>
      </c>
      <c r="H45" s="20" t="n">
        <v>8.725021569999999</v>
      </c>
      <c r="I45" s="18" t="s">
        <v>404</v>
      </c>
      <c r="J45" s="20" t="s">
        <v>404</v>
      </c>
      <c r="K45" s="18" t="s">
        <v>404</v>
      </c>
      <c r="L45" s="20" t="s">
        <v>404</v>
      </c>
      <c r="M45" s="18" t="s">
        <v>404</v>
      </c>
      <c r="N45" s="20" t="s">
        <v>404</v>
      </c>
      <c r="O45" s="18" t="s">
        <v>404</v>
      </c>
      <c r="P45" s="20" t="s">
        <v>404</v>
      </c>
      <c r="Q45" s="18" t="n">
        <v>355.46437723</v>
      </c>
      <c r="R45" s="20" t="n">
        <v>36.49494665</v>
      </c>
    </row>
    <row r="46" spans="1:18">
      <c r="A46" s="15" t="s">
        <v>443</v>
      </c>
      <c r="B46" s="17" t="n">
        <v>23141</v>
      </c>
      <c r="C46" s="18">
        <f>(4196.0/B46*100)</f>
        <v/>
      </c>
      <c r="D46" s="19" t="n">
        <v>18945</v>
      </c>
      <c r="E46" s="18" t="n">
        <v>406.10998559</v>
      </c>
      <c r="F46" s="20" t="n">
        <v>4.28719926</v>
      </c>
      <c r="G46" s="18" t="n">
        <v>424.3463258</v>
      </c>
      <c r="H46" s="20" t="n">
        <v>5.21065951</v>
      </c>
      <c r="I46" s="18" t="s">
        <v>404</v>
      </c>
      <c r="J46" s="20" t="s">
        <v>404</v>
      </c>
      <c r="K46" s="18" t="s">
        <v>404</v>
      </c>
      <c r="L46" s="20" t="s">
        <v>404</v>
      </c>
      <c r="M46" s="18" t="s">
        <v>404</v>
      </c>
      <c r="N46" s="20" t="s">
        <v>404</v>
      </c>
      <c r="O46" s="18" t="s">
        <v>404</v>
      </c>
      <c r="P46" s="20" t="s">
        <v>404</v>
      </c>
      <c r="Q46" s="18" t="n">
        <v>379.41908993</v>
      </c>
      <c r="R46" s="20" t="n">
        <v>12.28728637</v>
      </c>
    </row>
    <row r="47" spans="1:18">
      <c r="A47" s="15" t="s">
        <v>444</v>
      </c>
      <c r="B47" s="17" t="n">
        <v>5928</v>
      </c>
      <c r="C47" s="18">
        <f>(0.0/B47*100)</f>
        <v/>
      </c>
      <c r="D47" s="19" t="n">
        <v>5928</v>
      </c>
      <c r="E47" s="18" t="n">
        <v>441.55137853</v>
      </c>
      <c r="F47" s="20" t="n">
        <v>5.93473893</v>
      </c>
      <c r="G47" s="18" t="n">
        <v>405.79133686</v>
      </c>
      <c r="H47" s="20" t="n">
        <v>13.76416964</v>
      </c>
      <c r="I47" s="18" t="s">
        <v>404</v>
      </c>
      <c r="J47" s="20" t="s">
        <v>404</v>
      </c>
      <c r="K47" s="18" t="s">
        <v>404</v>
      </c>
      <c r="L47" s="20" t="s">
        <v>404</v>
      </c>
      <c r="M47" s="18" t="s">
        <v>404</v>
      </c>
      <c r="N47" s="20" t="s">
        <v>404</v>
      </c>
      <c r="O47" s="18" t="s">
        <v>404</v>
      </c>
      <c r="P47" s="20" t="s">
        <v>404</v>
      </c>
      <c r="Q47" s="18" t="n">
        <v>457.325353</v>
      </c>
      <c r="R47" s="20" t="n">
        <v>24.76174703</v>
      </c>
    </row>
    <row r="48" spans="1:18">
      <c r="A48" s="15" t="s">
        <v>445</v>
      </c>
      <c r="B48" s="17" t="n">
        <v>9841</v>
      </c>
      <c r="C48" s="18">
        <f>(40.0/B48*100)</f>
        <v/>
      </c>
      <c r="D48" s="19" t="n">
        <v>9801</v>
      </c>
      <c r="E48" s="18" t="n">
        <v>504.3807755</v>
      </c>
      <c r="F48" s="20" t="n">
        <v>9.56650471</v>
      </c>
      <c r="G48" s="18" t="n">
        <v>488.57522188</v>
      </c>
      <c r="H48" s="20" t="n">
        <v>6.90365915</v>
      </c>
      <c r="I48" s="18" t="s">
        <v>404</v>
      </c>
      <c r="J48" s="20" t="s">
        <v>404</v>
      </c>
      <c r="K48" s="18" t="s">
        <v>404</v>
      </c>
      <c r="L48" s="20" t="s">
        <v>404</v>
      </c>
      <c r="M48" s="18" t="s">
        <v>404</v>
      </c>
      <c r="N48" s="20" t="s">
        <v>404</v>
      </c>
      <c r="O48" s="18" t="s">
        <v>404</v>
      </c>
      <c r="P48" s="20" t="s">
        <v>404</v>
      </c>
      <c r="Q48" s="18" t="n">
        <v>477.00840249</v>
      </c>
      <c r="R48" s="20" t="n">
        <v>12.9996033</v>
      </c>
    </row>
    <row r="49" spans="1:18">
      <c r="A49" s="15" t="s">
        <v>446</v>
      </c>
      <c r="B49" s="17" t="n">
        <v>6349</v>
      </c>
      <c r="C49" s="18">
        <f>(52.0/B49*100)</f>
        <v/>
      </c>
      <c r="D49" s="19" t="n">
        <v>6297</v>
      </c>
      <c r="E49" s="18" t="n">
        <v>425.13676876</v>
      </c>
      <c r="F49" s="20" t="n">
        <v>4.24979702</v>
      </c>
      <c r="G49" s="18" t="n">
        <v>425.7679973</v>
      </c>
      <c r="H49" s="20" t="n">
        <v>7.41931391</v>
      </c>
      <c r="I49" s="18" t="s">
        <v>404</v>
      </c>
      <c r="J49" s="20" t="s">
        <v>404</v>
      </c>
      <c r="K49" s="18" t="s">
        <v>404</v>
      </c>
      <c r="L49" s="20" t="s">
        <v>404</v>
      </c>
      <c r="M49" s="18" t="s">
        <v>404</v>
      </c>
      <c r="N49" s="20" t="s">
        <v>404</v>
      </c>
      <c r="O49" s="18" t="s">
        <v>404</v>
      </c>
      <c r="P49" s="20" t="s">
        <v>404</v>
      </c>
      <c r="Q49" s="18" t="n">
        <v>397.06703122</v>
      </c>
      <c r="R49" s="20" t="n">
        <v>40.71720127</v>
      </c>
    </row>
    <row r="50" spans="1:18">
      <c r="A50" s="15" t="s">
        <v>447</v>
      </c>
      <c r="B50" s="17" t="n">
        <v>11795</v>
      </c>
      <c r="C50" s="18">
        <f>(1031.0/B50*100)</f>
        <v/>
      </c>
      <c r="D50" s="19" t="n">
        <v>10764</v>
      </c>
      <c r="E50" s="18" t="n">
        <v>428.55960063</v>
      </c>
      <c r="F50" s="20" t="n">
        <v>3.65688775</v>
      </c>
      <c r="G50" s="18" t="n">
        <v>429.70227043</v>
      </c>
      <c r="H50" s="20" t="n">
        <v>12.49394878</v>
      </c>
      <c r="I50" s="18" t="s">
        <v>404</v>
      </c>
      <c r="J50" s="20" t="s">
        <v>404</v>
      </c>
      <c r="K50" s="18" t="s">
        <v>404</v>
      </c>
      <c r="L50" s="20" t="s">
        <v>404</v>
      </c>
      <c r="M50" s="18" t="s">
        <v>404</v>
      </c>
      <c r="N50" s="20" t="s">
        <v>404</v>
      </c>
      <c r="O50" s="18" t="s">
        <v>404</v>
      </c>
      <c r="P50" s="20" t="s">
        <v>404</v>
      </c>
      <c r="Q50" s="18" t="n">
        <v>414.09794147</v>
      </c>
      <c r="R50" s="20" t="n">
        <v>14.10466724</v>
      </c>
    </row>
    <row r="51" spans="1:18">
      <c r="A51" s="15" t="s">
        <v>448</v>
      </c>
      <c r="B51" s="17" t="n">
        <v>6866</v>
      </c>
      <c r="C51" s="18">
        <f>(0.0/B51*100)</f>
        <v/>
      </c>
      <c r="D51" s="19" t="n">
        <v>6866</v>
      </c>
      <c r="E51" s="18" t="n">
        <v>426.38973909</v>
      </c>
      <c r="F51" s="20" t="n">
        <v>4.08943845</v>
      </c>
      <c r="G51" s="18" t="n">
        <v>427.28642619</v>
      </c>
      <c r="H51" s="20" t="n">
        <v>4.91051196</v>
      </c>
      <c r="I51" s="18" t="s">
        <v>404</v>
      </c>
      <c r="J51" s="20" t="s">
        <v>404</v>
      </c>
      <c r="K51" s="18" t="s">
        <v>404</v>
      </c>
      <c r="L51" s="20" t="s">
        <v>404</v>
      </c>
      <c r="M51" s="18" t="s">
        <v>404</v>
      </c>
      <c r="N51" s="20" t="s">
        <v>404</v>
      </c>
      <c r="O51" s="18" t="s">
        <v>404</v>
      </c>
      <c r="P51" s="20" t="s">
        <v>404</v>
      </c>
      <c r="Q51" s="18" t="n">
        <v>482.14361429</v>
      </c>
      <c r="R51" s="20" t="n">
        <v>48.76936774</v>
      </c>
    </row>
    <row r="52" spans="1:18">
      <c r="A52" s="15" t="s">
        <v>449</v>
      </c>
      <c r="B52" s="17" t="n">
        <v>5809</v>
      </c>
      <c r="C52" s="18">
        <f>(0.0/B52*100)</f>
        <v/>
      </c>
      <c r="D52" s="19" t="n">
        <v>5809</v>
      </c>
      <c r="E52" s="18" t="n">
        <v>487.70747873</v>
      </c>
      <c r="F52" s="20" t="n">
        <v>3.14079886</v>
      </c>
      <c r="G52" s="18" t="n">
        <v>481.5118957</v>
      </c>
      <c r="H52" s="20" t="n">
        <v>12.69444737</v>
      </c>
      <c r="I52" s="18" t="s">
        <v>404</v>
      </c>
      <c r="J52" s="20" t="s">
        <v>404</v>
      </c>
      <c r="K52" s="18" t="s">
        <v>404</v>
      </c>
      <c r="L52" s="20" t="s">
        <v>404</v>
      </c>
      <c r="M52" s="18" t="s">
        <v>404</v>
      </c>
      <c r="N52" s="20" t="s">
        <v>404</v>
      </c>
      <c r="O52" s="18" t="s">
        <v>404</v>
      </c>
      <c r="P52" s="20" t="s">
        <v>404</v>
      </c>
      <c r="Q52" s="18" t="n">
        <v>465.87873121</v>
      </c>
      <c r="R52" s="20" t="n">
        <v>16.24037473</v>
      </c>
    </row>
    <row r="53" spans="1:18">
      <c r="A53" s="15" t="s">
        <v>450</v>
      </c>
      <c r="B53" s="17" t="n">
        <v>5571</v>
      </c>
      <c r="C53" s="18">
        <f>(0.0/B53*100)</f>
        <v/>
      </c>
      <c r="D53" s="19" t="n">
        <v>5571</v>
      </c>
      <c r="E53" s="18" t="n">
        <v>442.7232451</v>
      </c>
      <c r="F53" s="20" t="n">
        <v>2.33861875</v>
      </c>
      <c r="G53" s="18" t="n">
        <v>443.29813227</v>
      </c>
      <c r="H53" s="20" t="n">
        <v>2.27721061</v>
      </c>
      <c r="I53" s="18" t="s">
        <v>404</v>
      </c>
      <c r="J53" s="20" t="s">
        <v>404</v>
      </c>
      <c r="K53" s="18" t="s">
        <v>404</v>
      </c>
      <c r="L53" s="20" t="s">
        <v>404</v>
      </c>
      <c r="M53" s="18" t="s">
        <v>404</v>
      </c>
      <c r="N53" s="20" t="s">
        <v>404</v>
      </c>
      <c r="O53" s="18" t="s">
        <v>404</v>
      </c>
      <c r="P53" s="20" t="s">
        <v>404</v>
      </c>
      <c r="Q53" s="18" t="n">
        <v>326.28811699</v>
      </c>
      <c r="R53" s="20" t="n">
        <v>27.76628478</v>
      </c>
    </row>
    <row r="54" spans="1:18">
      <c r="A54" s="15" t="s">
        <v>451</v>
      </c>
      <c r="B54" s="17" t="n">
        <v>4740</v>
      </c>
      <c r="C54" s="18">
        <f>(199.0/B54*100)</f>
        <v/>
      </c>
      <c r="D54" s="19" t="n">
        <v>4541</v>
      </c>
      <c r="E54" s="18" t="n">
        <v>358.80927148</v>
      </c>
      <c r="F54" s="20" t="n">
        <v>3.50462816</v>
      </c>
      <c r="G54" s="18" t="n">
        <v>341.7619079</v>
      </c>
      <c r="H54" s="20" t="n">
        <v>24.09600958</v>
      </c>
      <c r="I54" s="18" t="s">
        <v>404</v>
      </c>
      <c r="J54" s="20" t="s">
        <v>404</v>
      </c>
      <c r="K54" s="18" t="s">
        <v>404</v>
      </c>
      <c r="L54" s="20" t="s">
        <v>404</v>
      </c>
      <c r="M54" s="18" t="s">
        <v>404</v>
      </c>
      <c r="N54" s="20" t="s">
        <v>404</v>
      </c>
      <c r="O54" s="18" t="s">
        <v>404</v>
      </c>
      <c r="P54" s="20" t="s">
        <v>404</v>
      </c>
      <c r="Q54" s="18" t="n">
        <v>342.66893989</v>
      </c>
      <c r="R54" s="20" t="n">
        <v>9.107902080000001</v>
      </c>
    </row>
    <row r="55" spans="1:18">
      <c r="A55" s="15" t="s">
        <v>452</v>
      </c>
      <c r="B55" s="17" t="n">
        <v>5316</v>
      </c>
      <c r="C55" s="18">
        <f>(43.0/B55*100)</f>
        <v/>
      </c>
      <c r="D55" s="19" t="n">
        <v>5273</v>
      </c>
      <c r="E55" s="18" t="n">
        <v>402.90166992</v>
      </c>
      <c r="F55" s="20" t="n">
        <v>3.32166085</v>
      </c>
      <c r="G55" s="18" t="n">
        <v>399.02814332</v>
      </c>
      <c r="H55" s="20" t="n">
        <v>8.84550554</v>
      </c>
      <c r="I55" s="18" t="s">
        <v>404</v>
      </c>
      <c r="J55" s="20" t="s">
        <v>404</v>
      </c>
      <c r="K55" s="18" t="s">
        <v>404</v>
      </c>
      <c r="L55" s="20" t="s">
        <v>404</v>
      </c>
      <c r="M55" s="18" t="s">
        <v>404</v>
      </c>
      <c r="N55" s="20" t="s">
        <v>404</v>
      </c>
      <c r="O55" s="18" t="s">
        <v>404</v>
      </c>
      <c r="P55" s="20" t="s">
        <v>404</v>
      </c>
      <c r="Q55" s="18" t="n">
        <v>382.66666901</v>
      </c>
      <c r="R55" s="20" t="n">
        <v>11.02427587</v>
      </c>
    </row>
    <row r="56" spans="1:18">
      <c r="A56" s="15" t="s">
        <v>453</v>
      </c>
      <c r="B56" s="17" t="n">
        <v>5359</v>
      </c>
      <c r="C56" s="18">
        <f>(0.0/B56*100)</f>
        <v/>
      </c>
      <c r="D56" s="19" t="n">
        <v>5359</v>
      </c>
      <c r="E56" s="18" t="n">
        <v>523.1954447099999</v>
      </c>
      <c r="F56" s="20" t="n">
        <v>4.83675962</v>
      </c>
      <c r="G56" s="18" t="n">
        <v>530.76163603</v>
      </c>
      <c r="H56" s="20" t="n">
        <v>5.81185017</v>
      </c>
      <c r="I56" s="18" t="s">
        <v>404</v>
      </c>
      <c r="J56" s="20" t="s">
        <v>404</v>
      </c>
      <c r="K56" s="18" t="s">
        <v>404</v>
      </c>
      <c r="L56" s="20" t="s">
        <v>404</v>
      </c>
      <c r="M56" s="18" t="s">
        <v>404</v>
      </c>
      <c r="N56" s="20" t="s">
        <v>404</v>
      </c>
      <c r="O56" s="18" t="s">
        <v>404</v>
      </c>
      <c r="P56" s="20" t="s">
        <v>404</v>
      </c>
      <c r="Q56" s="18" t="n">
        <v>528.31963195</v>
      </c>
      <c r="R56" s="20" t="n">
        <v>18.33958567</v>
      </c>
    </row>
    <row r="57" spans="1:18">
      <c r="A57" s="15" t="s">
        <v>454</v>
      </c>
      <c r="B57" s="17" t="n">
        <v>6513</v>
      </c>
      <c r="C57" s="18">
        <f>(0.0/B57*100)</f>
        <v/>
      </c>
      <c r="D57" s="19" t="n">
        <v>6513</v>
      </c>
      <c r="E57" s="18" t="n">
        <v>395.91415005</v>
      </c>
      <c r="F57" s="20" t="n">
        <v>3.50758258</v>
      </c>
      <c r="G57" s="18" t="n">
        <v>404.33444296</v>
      </c>
      <c r="H57" s="20" t="n">
        <v>8.82918797</v>
      </c>
      <c r="I57" s="18" t="s">
        <v>404</v>
      </c>
      <c r="J57" s="20" t="s">
        <v>404</v>
      </c>
      <c r="K57" s="18" t="s">
        <v>404</v>
      </c>
      <c r="L57" s="20" t="s">
        <v>404</v>
      </c>
      <c r="M57" s="18" t="s">
        <v>404</v>
      </c>
      <c r="N57" s="20" t="s">
        <v>404</v>
      </c>
      <c r="O57" s="18" t="s">
        <v>404</v>
      </c>
      <c r="P57" s="20" t="s">
        <v>404</v>
      </c>
      <c r="Q57" s="18" t="n">
        <v>416.63078468</v>
      </c>
      <c r="R57" s="20" t="n">
        <v>19.8279503</v>
      </c>
    </row>
    <row r="58" spans="1:18">
      <c r="A58" s="15" t="s">
        <v>455</v>
      </c>
      <c r="B58" s="17" t="n">
        <v>7267</v>
      </c>
      <c r="C58" s="18">
        <f>(0.0/B58*100)</f>
        <v/>
      </c>
      <c r="D58" s="19" t="n">
        <v>7267</v>
      </c>
      <c r="E58" s="18" t="n">
        <v>406.9266819</v>
      </c>
      <c r="F58" s="20" t="n">
        <v>3.48081728</v>
      </c>
      <c r="G58" s="18" t="n">
        <v>415.29835233</v>
      </c>
      <c r="H58" s="20" t="n">
        <v>9.28191552</v>
      </c>
      <c r="I58" s="18" t="s">
        <v>404</v>
      </c>
      <c r="J58" s="20" t="s">
        <v>404</v>
      </c>
      <c r="K58" s="18" t="s">
        <v>404</v>
      </c>
      <c r="L58" s="20" t="s">
        <v>404</v>
      </c>
      <c r="M58" s="18" t="s">
        <v>404</v>
      </c>
      <c r="N58" s="20" t="s">
        <v>404</v>
      </c>
      <c r="O58" s="18" t="s">
        <v>404</v>
      </c>
      <c r="P58" s="20" t="s">
        <v>404</v>
      </c>
      <c r="Q58" s="18" t="n">
        <v>439.95529663</v>
      </c>
      <c r="R58" s="20" t="n">
        <v>19.7642926</v>
      </c>
    </row>
    <row r="59" spans="1:18">
      <c r="A59" s="15" t="s">
        <v>456</v>
      </c>
      <c r="B59" s="17" t="n">
        <v>4826</v>
      </c>
      <c r="C59" s="18">
        <f>(0.0/B59*100)</f>
        <v/>
      </c>
      <c r="D59" s="19" t="n">
        <v>4826</v>
      </c>
      <c r="E59" s="18" t="n">
        <v>348.61429601</v>
      </c>
      <c r="F59" s="20" t="n">
        <v>1.55628944</v>
      </c>
      <c r="G59" s="18" t="n">
        <v>350.30332792</v>
      </c>
      <c r="H59" s="20" t="n">
        <v>9.42270414</v>
      </c>
      <c r="I59" s="18" t="s">
        <v>404</v>
      </c>
      <c r="J59" s="20" t="s">
        <v>404</v>
      </c>
      <c r="K59" s="18" t="s">
        <v>404</v>
      </c>
      <c r="L59" s="20" t="s">
        <v>404</v>
      </c>
      <c r="M59" s="18" t="s">
        <v>404</v>
      </c>
      <c r="N59" s="20" t="s">
        <v>404</v>
      </c>
      <c r="O59" s="18" t="s">
        <v>404</v>
      </c>
      <c r="P59" s="20" t="s">
        <v>404</v>
      </c>
      <c r="Q59" s="18" t="n">
        <v>319.14412673</v>
      </c>
      <c r="R59" s="20" t="n">
        <v>6.11430269</v>
      </c>
    </row>
    <row r="60" spans="1:18">
      <c r="A60" s="15" t="s">
        <v>457</v>
      </c>
      <c r="B60" s="17" t="n">
        <v>4546</v>
      </c>
      <c r="C60" s="18">
        <f>(0.0/B60*100)</f>
        <v/>
      </c>
      <c r="D60" s="19" t="n">
        <v>4546</v>
      </c>
      <c r="E60" s="18" t="n">
        <v>348.04775338</v>
      </c>
      <c r="F60" s="20" t="n">
        <v>5.02759861</v>
      </c>
      <c r="G60" s="18" t="n">
        <v>343.31296227</v>
      </c>
      <c r="H60" s="20" t="n">
        <v>13.78926351</v>
      </c>
      <c r="I60" s="18" t="s">
        <v>404</v>
      </c>
      <c r="J60" s="20" t="s">
        <v>404</v>
      </c>
      <c r="K60" s="18" t="s">
        <v>404</v>
      </c>
      <c r="L60" s="20" t="s">
        <v>404</v>
      </c>
      <c r="M60" s="18" t="s">
        <v>404</v>
      </c>
      <c r="N60" s="20" t="s">
        <v>404</v>
      </c>
      <c r="O60" s="18" t="s">
        <v>404</v>
      </c>
      <c r="P60" s="20" t="s">
        <v>404</v>
      </c>
      <c r="Q60" s="18" t="n">
        <v>336.70824138</v>
      </c>
      <c r="R60" s="20" t="n">
        <v>31.84143471</v>
      </c>
    </row>
    <row r="61" spans="1:18">
      <c r="A61" s="15" t="s">
        <v>458</v>
      </c>
      <c r="B61" s="17" t="n">
        <v>6525</v>
      </c>
      <c r="C61" s="18">
        <f>(0.0/B61*100)</f>
        <v/>
      </c>
      <c r="D61" s="19" t="n">
        <v>6525</v>
      </c>
      <c r="E61" s="18" t="n">
        <v>470.9576176</v>
      </c>
      <c r="F61" s="20" t="n">
        <v>3.16729355</v>
      </c>
      <c r="G61" s="18" t="n">
        <v>477.62149604</v>
      </c>
      <c r="H61" s="20" t="n">
        <v>7.4400031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521.1379696400001</v>
      </c>
      <c r="F62" s="20" t="n">
        <v>2.15825309</v>
      </c>
      <c r="G62" s="18" t="n">
        <v>504.11986932</v>
      </c>
      <c r="H62" s="20" t="n">
        <v>1.49062711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353.01843713</v>
      </c>
      <c r="F63" s="20" t="n">
        <v>1.67933235</v>
      </c>
      <c r="G63" s="18" t="n">
        <v>329.61661224</v>
      </c>
      <c r="H63" s="20" t="n">
        <v>3.79518597</v>
      </c>
      <c r="I63" s="18" t="s">
        <v>404</v>
      </c>
      <c r="J63" s="20" t="s">
        <v>404</v>
      </c>
      <c r="K63" s="18" t="s">
        <v>404</v>
      </c>
      <c r="L63" s="20" t="s">
        <v>404</v>
      </c>
      <c r="M63" s="18" t="s">
        <v>404</v>
      </c>
      <c r="N63" s="20" t="s">
        <v>404</v>
      </c>
      <c r="O63" s="18" t="s">
        <v>404</v>
      </c>
      <c r="P63" s="20" t="s">
        <v>404</v>
      </c>
      <c r="Q63" s="18" t="n">
        <v>372.40890819</v>
      </c>
      <c r="R63" s="20" t="n">
        <v>5.90321907</v>
      </c>
    </row>
    <row r="64" spans="1:18">
      <c r="A64" s="15" t="s">
        <v>461</v>
      </c>
      <c r="B64" s="17" t="n">
        <v>3634</v>
      </c>
      <c r="C64" s="18">
        <f>(27.0/B64*100)</f>
        <v/>
      </c>
      <c r="D64" s="19" t="n">
        <v>3607</v>
      </c>
      <c r="E64" s="18" t="n">
        <v>430.78393838</v>
      </c>
      <c r="F64" s="20" t="n">
        <v>2.59677446</v>
      </c>
      <c r="G64" s="18" t="n">
        <v>469.45944556</v>
      </c>
      <c r="H64" s="20" t="n">
        <v>2.52604607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415.52381616</v>
      </c>
      <c r="F65" s="20" t="n">
        <v>2.81537903</v>
      </c>
      <c r="G65" s="18" t="n">
        <v>426.53110109</v>
      </c>
      <c r="H65" s="20" t="n">
        <v>14.36624431</v>
      </c>
      <c r="I65" s="18" t="s">
        <v>404</v>
      </c>
      <c r="J65" s="20" t="s">
        <v>404</v>
      </c>
      <c r="K65" s="18" t="s">
        <v>404</v>
      </c>
      <c r="L65" s="20" t="s">
        <v>404</v>
      </c>
      <c r="M65" s="18" t="s">
        <v>404</v>
      </c>
      <c r="N65" s="20" t="s">
        <v>404</v>
      </c>
      <c r="O65" s="18" t="s">
        <v>404</v>
      </c>
      <c r="P65" s="20" t="s">
        <v>404</v>
      </c>
      <c r="Q65" s="18" t="n">
        <v>376.82109126</v>
      </c>
      <c r="R65" s="20" t="n">
        <v>10.0568884</v>
      </c>
    </row>
    <row r="66" spans="1:18">
      <c r="A66" s="15" t="s">
        <v>463</v>
      </c>
      <c r="B66" s="17" t="n">
        <v>5665</v>
      </c>
      <c r="C66" s="18">
        <f>(0.0/B66*100)</f>
        <v/>
      </c>
      <c r="D66" s="19" t="n">
        <v>5665</v>
      </c>
      <c r="E66" s="18" t="n">
        <v>431.88362596</v>
      </c>
      <c r="F66" s="20" t="n">
        <v>1.76400086</v>
      </c>
      <c r="G66" s="18" t="n">
        <v>382.79006176</v>
      </c>
      <c r="H66" s="20" t="n">
        <v>3.53798894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394.66521126</v>
      </c>
      <c r="F67" s="20" t="n">
        <v>3.6660991</v>
      </c>
      <c r="G67" s="18" t="n">
        <v>406.72484471</v>
      </c>
      <c r="H67" s="20" t="n">
        <v>6.84475629</v>
      </c>
      <c r="I67" s="18" t="s">
        <v>404</v>
      </c>
      <c r="J67" s="20" t="s">
        <v>404</v>
      </c>
      <c r="K67" s="18" t="s">
        <v>404</v>
      </c>
      <c r="L67" s="20" t="s">
        <v>404</v>
      </c>
      <c r="M67" s="18" t="s">
        <v>404</v>
      </c>
      <c r="N67" s="20" t="s">
        <v>404</v>
      </c>
      <c r="O67" s="18" t="s">
        <v>404</v>
      </c>
      <c r="P67" s="20" t="s">
        <v>404</v>
      </c>
      <c r="Q67" s="18" t="n">
        <v>429.86360628</v>
      </c>
      <c r="R67" s="20" t="n">
        <v>32.81758456</v>
      </c>
    </row>
    <row r="68" spans="1:18">
      <c r="A68" s="15" t="s">
        <v>465</v>
      </c>
      <c r="B68" s="17" t="n">
        <v>12083</v>
      </c>
      <c r="C68" s="18">
        <f>(0.0/B68*100)</f>
        <v/>
      </c>
      <c r="D68" s="19" t="n">
        <v>12083</v>
      </c>
      <c r="E68" s="18" t="n">
        <v>376.94466185</v>
      </c>
      <c r="F68" s="20" t="n">
        <v>1.12528124</v>
      </c>
      <c r="G68" s="18" t="n">
        <v>456.24285697</v>
      </c>
      <c r="H68" s="20" t="n">
        <v>1.74178358</v>
      </c>
      <c r="I68" s="18" t="s">
        <v>404</v>
      </c>
      <c r="J68" s="20" t="s">
        <v>404</v>
      </c>
      <c r="K68" s="18" t="s">
        <v>404</v>
      </c>
      <c r="L68" s="20" t="s">
        <v>404</v>
      </c>
      <c r="M68" s="18" t="s">
        <v>404</v>
      </c>
      <c r="N68" s="20" t="s">
        <v>404</v>
      </c>
      <c r="O68" s="18" t="s">
        <v>404</v>
      </c>
      <c r="P68" s="20" t="s">
        <v>404</v>
      </c>
      <c r="Q68" s="18" t="n">
        <v>393.91819878</v>
      </c>
      <c r="R68" s="20" t="n">
        <v>10.10276164</v>
      </c>
    </row>
    <row r="69" spans="1:18">
      <c r="A69" s="15" t="s">
        <v>466</v>
      </c>
      <c r="B69" s="17" t="n">
        <v>4876</v>
      </c>
      <c r="C69" s="18">
        <f>(0.0/B69*100)</f>
        <v/>
      </c>
      <c r="D69" s="19" t="n">
        <v>4876</v>
      </c>
      <c r="E69" s="18" t="n">
        <v>432.40754677</v>
      </c>
      <c r="F69" s="20" t="n">
        <v>4.27474703</v>
      </c>
      <c r="G69" s="18" t="n">
        <v>467.47708815</v>
      </c>
      <c r="H69" s="20" t="n">
        <v>28.07058928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494.81180128</v>
      </c>
      <c r="F70" s="20" t="n">
        <v>3.33078449</v>
      </c>
      <c r="G70" s="18" t="n">
        <v>492.26848112</v>
      </c>
      <c r="H70" s="20" t="n">
        <v>10.33492717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531.5148540599999</v>
      </c>
      <c r="F71" s="20" t="n">
        <v>2.98236176</v>
      </c>
      <c r="G71" s="18" t="n">
        <v>535.56477839</v>
      </c>
      <c r="H71" s="20" t="n">
        <v>2.05646643</v>
      </c>
      <c r="I71" s="18" t="s">
        <v>404</v>
      </c>
      <c r="J71" s="20" t="s">
        <v>404</v>
      </c>
      <c r="K71" s="18" t="s">
        <v>404</v>
      </c>
      <c r="L71" s="20" t="s">
        <v>404</v>
      </c>
      <c r="M71" s="18" t="s">
        <v>404</v>
      </c>
      <c r="N71" s="20" t="s">
        <v>404</v>
      </c>
      <c r="O71" s="18" t="s">
        <v>404</v>
      </c>
      <c r="P71" s="20" t="s">
        <v>404</v>
      </c>
      <c r="Q71" s="18" t="n">
        <v>566.60017363</v>
      </c>
      <c r="R71" s="20" t="n">
        <v>14.35591361</v>
      </c>
    </row>
    <row r="72" spans="1:18">
      <c r="A72" s="15" t="s">
        <v>469</v>
      </c>
      <c r="B72" s="17" t="n">
        <v>7708</v>
      </c>
      <c r="C72" s="18">
        <f>(0.0/B72*100)</f>
        <v/>
      </c>
      <c r="D72" s="19" t="n">
        <v>7708</v>
      </c>
      <c r="E72" s="18" t="n">
        <v>497.65807599</v>
      </c>
      <c r="F72" s="20" t="n">
        <v>2.73058347</v>
      </c>
      <c r="G72" s="18" t="n">
        <v>498.44706423</v>
      </c>
      <c r="H72" s="20" t="n">
        <v>10.83287008</v>
      </c>
      <c r="I72" s="18" t="s">
        <v>404</v>
      </c>
      <c r="J72" s="20" t="s">
        <v>404</v>
      </c>
      <c r="K72" s="18" t="s">
        <v>404</v>
      </c>
      <c r="L72" s="20" t="s">
        <v>404</v>
      </c>
      <c r="M72" s="18" t="s">
        <v>404</v>
      </c>
      <c r="N72" s="20" t="s">
        <v>404</v>
      </c>
      <c r="O72" s="18" t="s">
        <v>404</v>
      </c>
      <c r="P72" s="20" t="s">
        <v>404</v>
      </c>
      <c r="Q72" s="18" t="n">
        <v>465.6275379</v>
      </c>
      <c r="R72" s="20" t="n">
        <v>17.03854845</v>
      </c>
    </row>
    <row r="73" spans="1:18">
      <c r="A73" s="15" t="s">
        <v>470</v>
      </c>
      <c r="B73" s="17" t="n">
        <v>8249</v>
      </c>
      <c r="C73" s="18">
        <f>(0.0/B73*100)</f>
        <v/>
      </c>
      <c r="D73" s="19" t="n">
        <v>8249</v>
      </c>
      <c r="E73" s="18" t="n">
        <v>411.96900782</v>
      </c>
      <c r="F73" s="20" t="n">
        <v>3.9799572</v>
      </c>
      <c r="G73" s="18" t="n">
        <v>400.66176367</v>
      </c>
      <c r="H73" s="20" t="n">
        <v>6.54020583</v>
      </c>
      <c r="I73" s="18" t="s">
        <v>404</v>
      </c>
      <c r="J73" s="20" t="s">
        <v>404</v>
      </c>
      <c r="K73" s="18" t="s">
        <v>404</v>
      </c>
      <c r="L73" s="20" t="s">
        <v>404</v>
      </c>
      <c r="M73" s="18" t="s">
        <v>404</v>
      </c>
      <c r="N73" s="20" t="s">
        <v>404</v>
      </c>
      <c r="O73" s="18" t="s">
        <v>404</v>
      </c>
      <c r="P73" s="20" t="s">
        <v>404</v>
      </c>
      <c r="Q73" s="18" t="n">
        <v>417.99775313</v>
      </c>
      <c r="R73" s="20" t="n">
        <v>18.04297732</v>
      </c>
    </row>
    <row r="74" spans="1:18">
      <c r="A74" s="15" t="s">
        <v>471</v>
      </c>
      <c r="B74" s="17" t="n">
        <v>4692</v>
      </c>
      <c r="C74" s="18">
        <f>(484.0/B74*100)</f>
        <v/>
      </c>
      <c r="D74" s="19" t="n">
        <v>4208</v>
      </c>
      <c r="E74" s="18" t="n">
        <v>425.45775751</v>
      </c>
      <c r="F74" s="20" t="n">
        <v>2.41157047</v>
      </c>
      <c r="G74" s="18" t="n">
        <v>423.6145375</v>
      </c>
      <c r="H74" s="20" t="n">
        <v>2.14363507</v>
      </c>
      <c r="I74" s="18" t="s">
        <v>404</v>
      </c>
      <c r="J74" s="20" t="s">
        <v>404</v>
      </c>
      <c r="K74" s="18" t="s">
        <v>404</v>
      </c>
      <c r="L74" s="20" t="s">
        <v>404</v>
      </c>
      <c r="M74" s="18" t="s">
        <v>404</v>
      </c>
      <c r="N74" s="20" t="s">
        <v>404</v>
      </c>
      <c r="O74" s="18" t="s">
        <v>404</v>
      </c>
      <c r="P74" s="20" t="s">
        <v>404</v>
      </c>
      <c r="Q74" s="18" t="n">
        <v>427.04184566</v>
      </c>
      <c r="R74" s="20" t="n">
        <v>13.30458724</v>
      </c>
    </row>
    <row r="75" spans="1:18">
      <c r="A75" s="15" t="s">
        <v>472</v>
      </c>
      <c r="B75" s="17" t="n">
        <v>5375</v>
      </c>
      <c r="C75" s="18">
        <f>(483.0/B75*100)</f>
        <v/>
      </c>
      <c r="D75" s="19" t="n">
        <v>4892</v>
      </c>
      <c r="E75" s="18" t="n">
        <v>363.23891752</v>
      </c>
      <c r="F75" s="20" t="n">
        <v>6.17472717</v>
      </c>
      <c r="G75" s="18" t="n">
        <v>360.47005505</v>
      </c>
      <c r="H75" s="20" t="n">
        <v>5.91691036</v>
      </c>
      <c r="I75" s="18" t="s">
        <v>404</v>
      </c>
      <c r="J75" s="20" t="s">
        <v>404</v>
      </c>
      <c r="K75" s="18" t="s">
        <v>404</v>
      </c>
      <c r="L75" s="20" t="s">
        <v>404</v>
      </c>
      <c r="M75" s="18" t="s">
        <v>404</v>
      </c>
      <c r="N75" s="20" t="s">
        <v>404</v>
      </c>
      <c r="O75" s="18" t="s">
        <v>404</v>
      </c>
      <c r="P75" s="20" t="s">
        <v>404</v>
      </c>
      <c r="Q75" s="18" t="n">
        <v>360.94282252</v>
      </c>
      <c r="R75" s="20" t="n">
        <v>14.80522963</v>
      </c>
    </row>
    <row r="76" spans="1:18">
      <c r="A76" s="15" t="s">
        <v>473</v>
      </c>
      <c r="B76" s="17" t="n">
        <v>14167</v>
      </c>
      <c r="C76" s="18">
        <f>(1400.0/B76*100)</f>
        <v/>
      </c>
      <c r="D76" s="19" t="n">
        <v>12767</v>
      </c>
      <c r="E76" s="18" t="n">
        <v>424.64780961</v>
      </c>
      <c r="F76" s="20" t="n">
        <v>3.37961288</v>
      </c>
      <c r="G76" s="18" t="n">
        <v>463.2753132</v>
      </c>
      <c r="H76" s="20" t="n">
        <v>6.41806176</v>
      </c>
      <c r="I76" s="18" t="s">
        <v>404</v>
      </c>
      <c r="J76" s="20" t="s">
        <v>404</v>
      </c>
      <c r="K76" s="18" t="s">
        <v>404</v>
      </c>
      <c r="L76" s="20" t="s">
        <v>404</v>
      </c>
      <c r="M76" s="18" t="s">
        <v>404</v>
      </c>
      <c r="N76" s="20" t="s">
        <v>404</v>
      </c>
      <c r="O76" s="18" t="s">
        <v>404</v>
      </c>
      <c r="P76" s="20" t="s">
        <v>404</v>
      </c>
      <c r="Q76" s="18" t="n">
        <v>440.34566988</v>
      </c>
      <c r="R76" s="20" t="n">
        <v>10.62375845</v>
      </c>
    </row>
    <row r="77" spans="1:18">
      <c r="A77" s="15" t="s">
        <v>474</v>
      </c>
      <c r="B77" s="17" t="n">
        <v>6062</v>
      </c>
      <c r="C77" s="18">
        <f>(0.0/B77*100)</f>
        <v/>
      </c>
      <c r="D77" s="19" t="n">
        <v>6062</v>
      </c>
      <c r="E77" s="18" t="n">
        <v>428.63317033</v>
      </c>
      <c r="F77" s="20" t="n">
        <v>3.48254504</v>
      </c>
      <c r="G77" s="18" t="n">
        <v>454.00174118</v>
      </c>
      <c r="H77" s="20" t="n">
        <v>6.67951025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487.82435223</v>
      </c>
      <c r="F78" s="20" t="n">
        <v>3.98874456</v>
      </c>
      <c r="G78" s="18" t="n">
        <v>478.53117569</v>
      </c>
      <c r="H78" s="20" t="n">
        <v>12.80664037</v>
      </c>
      <c r="I78" s="18" t="s">
        <v>404</v>
      </c>
      <c r="J78" s="20" t="s">
        <v>404</v>
      </c>
      <c r="K78" s="18" t="s">
        <v>404</v>
      </c>
      <c r="L78" s="20" t="s">
        <v>404</v>
      </c>
      <c r="M78" s="18" t="s">
        <v>404</v>
      </c>
      <c r="N78" s="20" t="s">
        <v>404</v>
      </c>
      <c r="O78" s="18" t="s">
        <v>404</v>
      </c>
      <c r="P78" s="20" t="s">
        <v>404</v>
      </c>
      <c r="Q78" s="18" t="n">
        <v>446.52859687</v>
      </c>
      <c r="R78" s="20" t="n">
        <v>8.54895863</v>
      </c>
    </row>
    <row customHeight="1" ht="25" r="79" spans="1:18">
      <c r="A79" s="15" t="s">
        <v>476</v>
      </c>
      <c r="B79" s="17" t="n">
        <v>1657</v>
      </c>
      <c r="C79" s="18">
        <f>(21.0/B79*100)</f>
        <v/>
      </c>
      <c r="D79" s="19" t="n">
        <v>1636</v>
      </c>
      <c r="E79" s="18" t="n">
        <v>468.72893452</v>
      </c>
      <c r="F79" s="20" t="n">
        <v>7.73546916</v>
      </c>
      <c r="G79" s="18" t="n">
        <v>485.87204373</v>
      </c>
      <c r="H79" s="20" t="n">
        <v>13.7122095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428.21930834</v>
      </c>
      <c r="F80" s="20" t="n">
        <v>3.64605704</v>
      </c>
      <c r="G80" s="18" t="n">
        <v>419.64136189</v>
      </c>
      <c r="H80" s="20" t="n">
        <v>9.755232169999999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430.05089156</v>
      </c>
      <c r="F81" s="20" t="n">
        <v>3.36978415</v>
      </c>
      <c r="G81" s="18" t="n">
        <v>436.50173237</v>
      </c>
      <c r="H81" s="20" t="n">
        <v>12.40007984</v>
      </c>
      <c r="I81" s="18" t="s">
        <v>404</v>
      </c>
      <c r="J81" s="20" t="s">
        <v>404</v>
      </c>
      <c r="K81" s="18" t="s">
        <v>404</v>
      </c>
      <c r="L81" s="20" t="s">
        <v>404</v>
      </c>
      <c r="M81" s="18" t="s">
        <v>404</v>
      </c>
      <c r="N81" s="20" t="s">
        <v>404</v>
      </c>
      <c r="O81" s="18" t="s">
        <v>404</v>
      </c>
      <c r="P81" s="20" t="s">
        <v>404</v>
      </c>
      <c r="Q81" s="18" t="n">
        <v>505.675185</v>
      </c>
      <c r="R81" s="20" t="n">
        <v>7.77493105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724</v>
      </c>
    </row>
    <row customHeight="1" ht="30" r="4" spans="1:20">
      <c r="A4" s="6" t="n"/>
      <c r="B4" s="7" t="s">
        <v>385</v>
      </c>
      <c r="C4" s="7" t="s">
        <v>386</v>
      </c>
      <c r="D4" s="8" t="s">
        <v>385</v>
      </c>
      <c r="E4" s="9" t="s">
        <v>725</v>
      </c>
      <c r="F4" s="10" t="n"/>
      <c r="G4" s="9" t="s">
        <v>726</v>
      </c>
      <c r="H4" s="10" t="n"/>
      <c r="I4" s="9" t="s">
        <v>727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(0.0/B7*100)</f>
        <v/>
      </c>
      <c r="D7" s="19" t="n">
        <v>14530</v>
      </c>
      <c r="E7" s="18" t="n">
        <v>552.91266837</v>
      </c>
      <c r="F7" s="20" t="n">
        <v>4.09774732</v>
      </c>
      <c r="G7" s="18" t="n">
        <v>517.11954516</v>
      </c>
      <c r="H7" s="20" t="n">
        <v>2.62144959</v>
      </c>
      <c r="I7" s="18" t="n">
        <v>483.29390098</v>
      </c>
      <c r="J7" s="20" t="n">
        <v>2.57283268</v>
      </c>
      <c r="K7" s="18" t="s">
        <v>404</v>
      </c>
      <c r="L7" s="20" t="s">
        <v>404</v>
      </c>
      <c r="M7" s="18" t="s">
        <v>404</v>
      </c>
      <c r="N7" s="20" t="s">
        <v>404</v>
      </c>
      <c r="O7" s="18" t="s">
        <v>404</v>
      </c>
      <c r="P7" s="20" t="s">
        <v>404</v>
      </c>
      <c r="Q7" s="18" t="s">
        <v>404</v>
      </c>
      <c r="R7" s="20" t="s">
        <v>404</v>
      </c>
      <c r="S7" s="18" t="n">
        <v>501.50577004</v>
      </c>
      <c r="T7" s="20" t="n">
        <v>4.54228311</v>
      </c>
    </row>
    <row r="8" spans="1:20">
      <c r="A8" s="15" t="s">
        <v>405</v>
      </c>
      <c r="B8" s="17" t="n">
        <v>7007</v>
      </c>
      <c r="C8" s="18">
        <f>(0.0/B8*100)</f>
        <v/>
      </c>
      <c r="D8" s="19" t="n">
        <v>7007</v>
      </c>
      <c r="E8" s="18" t="n">
        <v>480.32209312</v>
      </c>
      <c r="F8" s="20" t="n">
        <v>33.50055036</v>
      </c>
      <c r="G8" s="18" t="n">
        <v>443.51697716</v>
      </c>
      <c r="H8" s="20" t="n">
        <v>34.16457178</v>
      </c>
      <c r="I8" s="18" t="n">
        <v>481.24739788</v>
      </c>
      <c r="J8" s="20" t="n">
        <v>3.25424191</v>
      </c>
      <c r="K8" s="18" t="s">
        <v>404</v>
      </c>
      <c r="L8" s="20" t="s">
        <v>404</v>
      </c>
      <c r="M8" s="18" t="s">
        <v>404</v>
      </c>
      <c r="N8" s="20" t="s">
        <v>404</v>
      </c>
      <c r="O8" s="18" t="s">
        <v>404</v>
      </c>
      <c r="P8" s="20" t="s">
        <v>404</v>
      </c>
      <c r="Q8" s="18" t="s">
        <v>404</v>
      </c>
      <c r="R8" s="20" t="s">
        <v>404</v>
      </c>
      <c r="S8" s="18" t="n">
        <v>524.1118481</v>
      </c>
      <c r="T8" s="20" t="n">
        <v>12.88112058</v>
      </c>
    </row>
    <row r="9" spans="1:20">
      <c r="A9" s="15" t="s">
        <v>406</v>
      </c>
      <c r="B9" s="17" t="n">
        <v>9651</v>
      </c>
      <c r="C9" s="18">
        <f>(0.0/B9*100)</f>
        <v/>
      </c>
      <c r="D9" s="19" t="n">
        <v>9651</v>
      </c>
      <c r="E9" s="18" t="s">
        <v>404</v>
      </c>
      <c r="F9" s="20" t="s">
        <v>404</v>
      </c>
      <c r="G9" s="18" t="n">
        <v>513.8385747999999</v>
      </c>
      <c r="H9" s="20" t="n">
        <v>7.33706545</v>
      </c>
      <c r="I9" s="18" t="n">
        <v>456.65790749</v>
      </c>
      <c r="J9" s="20" t="n">
        <v>8.319014060000001</v>
      </c>
      <c r="K9" s="18" t="s">
        <v>404</v>
      </c>
      <c r="L9" s="20" t="s">
        <v>404</v>
      </c>
      <c r="M9" s="18" t="s">
        <v>404</v>
      </c>
      <c r="N9" s="20" t="s">
        <v>404</v>
      </c>
      <c r="O9" s="18" t="s">
        <v>404</v>
      </c>
      <c r="P9" s="20" t="s">
        <v>404</v>
      </c>
      <c r="Q9" s="18" t="n">
        <v>510.70907482</v>
      </c>
      <c r="R9" s="20" t="n">
        <v>2.78596479</v>
      </c>
      <c r="S9" s="18" t="n">
        <v>476.27302049</v>
      </c>
      <c r="T9" s="20" t="n">
        <v>13.95378414</v>
      </c>
    </row>
    <row r="10" spans="1:20">
      <c r="A10" s="15" t="s">
        <v>407</v>
      </c>
      <c r="B10" s="17" t="n">
        <v>20058</v>
      </c>
      <c r="C10" s="18">
        <f>(0.0/B10*100)</f>
        <v/>
      </c>
      <c r="D10" s="19" t="n">
        <v>20058</v>
      </c>
      <c r="E10" s="18" t="n">
        <v>557.70274718</v>
      </c>
      <c r="F10" s="20" t="n">
        <v>8.73498056</v>
      </c>
      <c r="G10" s="18" t="n">
        <v>557.46747606</v>
      </c>
      <c r="H10" s="20" t="n">
        <v>10.63512001</v>
      </c>
      <c r="I10" s="18" t="n">
        <v>525.01552678</v>
      </c>
      <c r="J10" s="20" t="n">
        <v>2.56412727</v>
      </c>
      <c r="K10" s="18" t="s">
        <v>404</v>
      </c>
      <c r="L10" s="20" t="s">
        <v>404</v>
      </c>
      <c r="M10" s="18" t="s">
        <v>404</v>
      </c>
      <c r="N10" s="20" t="s">
        <v>404</v>
      </c>
      <c r="O10" s="18" t="s">
        <v>404</v>
      </c>
      <c r="P10" s="20" t="s">
        <v>404</v>
      </c>
      <c r="Q10" s="18" t="s">
        <v>404</v>
      </c>
      <c r="R10" s="20" t="s">
        <v>404</v>
      </c>
      <c r="S10" s="18" t="n">
        <v>518.0569722</v>
      </c>
      <c r="T10" s="20" t="n">
        <v>6.46957183</v>
      </c>
    </row>
    <row r="11" spans="1:20">
      <c r="A11" s="15" t="s">
        <v>408</v>
      </c>
      <c r="B11" s="17" t="n">
        <v>7053</v>
      </c>
      <c r="C11" s="18">
        <f>(0.0/B11*100)</f>
        <v/>
      </c>
      <c r="D11" s="19" t="n">
        <v>7053</v>
      </c>
      <c r="E11" s="18" t="n">
        <v>516.7598299</v>
      </c>
      <c r="F11" s="20" t="n">
        <v>6.8391021</v>
      </c>
      <c r="G11" s="18" t="n">
        <v>468.23955225</v>
      </c>
      <c r="H11" s="20" t="n">
        <v>4.13763072</v>
      </c>
      <c r="I11" s="18" t="n">
        <v>429.35246349</v>
      </c>
      <c r="J11" s="20" t="n">
        <v>4.52678606</v>
      </c>
      <c r="K11" s="18" t="s">
        <v>404</v>
      </c>
      <c r="L11" s="20" t="s">
        <v>404</v>
      </c>
      <c r="M11" s="18" t="s">
        <v>404</v>
      </c>
      <c r="N11" s="20" t="s">
        <v>404</v>
      </c>
      <c r="O11" s="18" t="s">
        <v>404</v>
      </c>
      <c r="P11" s="20" t="s">
        <v>404</v>
      </c>
      <c r="Q11" s="18" t="s">
        <v>404</v>
      </c>
      <c r="R11" s="20" t="s">
        <v>404</v>
      </c>
      <c r="S11" s="18" t="n">
        <v>460.91495297</v>
      </c>
      <c r="T11" s="20" t="n">
        <v>11.43442962</v>
      </c>
    </row>
    <row r="12" spans="1:20">
      <c r="A12" s="15" t="s">
        <v>409</v>
      </c>
      <c r="B12" s="17" t="n">
        <v>6894</v>
      </c>
      <c r="C12" s="18">
        <f>(0.0/B12*100)</f>
        <v/>
      </c>
      <c r="D12" s="19" t="n">
        <v>6894</v>
      </c>
      <c r="E12" s="18" t="n">
        <v>494.0585276</v>
      </c>
      <c r="F12" s="20" t="n">
        <v>36.65845348</v>
      </c>
      <c r="G12" s="18" t="n">
        <v>504.57199644</v>
      </c>
      <c r="H12" s="20" t="n">
        <v>10.70233346</v>
      </c>
      <c r="I12" s="18" t="n">
        <v>486.20597394</v>
      </c>
      <c r="J12" s="20" t="n">
        <v>2.94705512</v>
      </c>
      <c r="K12" s="18" t="s">
        <v>404</v>
      </c>
      <c r="L12" s="20" t="s">
        <v>404</v>
      </c>
      <c r="M12" s="18" t="s">
        <v>404</v>
      </c>
      <c r="N12" s="20" t="s">
        <v>404</v>
      </c>
      <c r="O12" s="18" t="s">
        <v>404</v>
      </c>
      <c r="P12" s="20" t="s">
        <v>404</v>
      </c>
      <c r="Q12" s="18" t="s">
        <v>404</v>
      </c>
      <c r="R12" s="20" t="s">
        <v>404</v>
      </c>
      <c r="S12" s="18" t="n">
        <v>474.09829322</v>
      </c>
      <c r="T12" s="20" t="n">
        <v>22.86746656</v>
      </c>
    </row>
    <row r="13" spans="1:20">
      <c r="A13" s="15" t="s">
        <v>410</v>
      </c>
      <c r="B13" s="17" t="n">
        <v>7161</v>
      </c>
      <c r="C13" s="18">
        <f>(0.0/B13*100)</f>
        <v/>
      </c>
      <c r="D13" s="19" t="n">
        <v>7161</v>
      </c>
      <c r="E13" s="18" t="n">
        <v>529.5725000899999</v>
      </c>
      <c r="F13" s="20" t="n">
        <v>18.20318767</v>
      </c>
      <c r="G13" s="18" t="n">
        <v>509.05863365</v>
      </c>
      <c r="H13" s="20" t="n">
        <v>8.83417987</v>
      </c>
      <c r="I13" s="18" t="n">
        <v>496.43893374</v>
      </c>
      <c r="J13" s="20" t="n">
        <v>2.87042018</v>
      </c>
      <c r="K13" s="18" t="s">
        <v>404</v>
      </c>
      <c r="L13" s="20" t="s">
        <v>404</v>
      </c>
      <c r="M13" s="18" t="s">
        <v>404</v>
      </c>
      <c r="N13" s="20" t="s">
        <v>404</v>
      </c>
      <c r="O13" s="18" t="s">
        <v>404</v>
      </c>
      <c r="P13" s="20" t="s">
        <v>404</v>
      </c>
      <c r="Q13" s="18" t="s">
        <v>404</v>
      </c>
      <c r="R13" s="20" t="s">
        <v>404</v>
      </c>
      <c r="S13" s="18" t="n">
        <v>499.75058974</v>
      </c>
      <c r="T13" s="20" t="n">
        <v>5.10208676</v>
      </c>
    </row>
    <row r="14" spans="1:20">
      <c r="A14" s="15" t="s">
        <v>411</v>
      </c>
      <c r="B14" s="17" t="n">
        <v>5587</v>
      </c>
      <c r="C14" s="18">
        <f>(0.0/B14*100)</f>
        <v/>
      </c>
      <c r="D14" s="19" t="n">
        <v>5587</v>
      </c>
      <c r="E14" s="18" t="n">
        <v>537.73647331</v>
      </c>
      <c r="F14" s="20" t="n">
        <v>39.14761994</v>
      </c>
      <c r="G14" s="18" t="n">
        <v>526.92969392</v>
      </c>
      <c r="H14" s="20" t="n">
        <v>17.21781406</v>
      </c>
      <c r="I14" s="18" t="n">
        <v>518.21609483</v>
      </c>
      <c r="J14" s="20" t="n">
        <v>2.27188779</v>
      </c>
      <c r="K14" s="18" t="s">
        <v>404</v>
      </c>
      <c r="L14" s="20" t="s">
        <v>404</v>
      </c>
      <c r="M14" s="18" t="s">
        <v>404</v>
      </c>
      <c r="N14" s="20" t="s">
        <v>404</v>
      </c>
      <c r="O14" s="18" t="s">
        <v>404</v>
      </c>
      <c r="P14" s="20" t="s">
        <v>404</v>
      </c>
      <c r="Q14" s="18" t="s">
        <v>404</v>
      </c>
      <c r="R14" s="20" t="s">
        <v>404</v>
      </c>
      <c r="S14" s="18" t="n">
        <v>571.59205203</v>
      </c>
      <c r="T14" s="20" t="n">
        <v>15.5323575</v>
      </c>
    </row>
    <row r="15" spans="1:20">
      <c r="A15" s="15" t="s">
        <v>412</v>
      </c>
      <c r="B15" s="17" t="n">
        <v>5882</v>
      </c>
      <c r="C15" s="18">
        <f>(0.0/B15*100)</f>
        <v/>
      </c>
      <c r="D15" s="19" t="n">
        <v>5882</v>
      </c>
      <c r="E15" s="18" t="s">
        <v>404</v>
      </c>
      <c r="F15" s="20" t="s">
        <v>404</v>
      </c>
      <c r="G15" s="18" t="n">
        <v>569.43291319</v>
      </c>
      <c r="H15" s="20" t="n">
        <v>13.08937933</v>
      </c>
      <c r="I15" s="18" t="n">
        <v>524.11551557</v>
      </c>
      <c r="J15" s="20" t="n">
        <v>2.59829812</v>
      </c>
      <c r="K15" s="18" t="s">
        <v>404</v>
      </c>
      <c r="L15" s="20" t="s">
        <v>404</v>
      </c>
      <c r="M15" s="18" t="s">
        <v>404</v>
      </c>
      <c r="N15" s="20" t="s">
        <v>404</v>
      </c>
      <c r="O15" s="18" t="s">
        <v>404</v>
      </c>
      <c r="P15" s="20" t="s">
        <v>404</v>
      </c>
      <c r="Q15" s="18" t="s">
        <v>404</v>
      </c>
      <c r="R15" s="20" t="s">
        <v>404</v>
      </c>
      <c r="S15" s="18" t="n">
        <v>536.80175749</v>
      </c>
      <c r="T15" s="20" t="n">
        <v>24.1570199</v>
      </c>
    </row>
    <row r="16" spans="1:20">
      <c r="A16" s="15" t="s">
        <v>413</v>
      </c>
      <c r="B16" s="17" t="n">
        <v>6108</v>
      </c>
      <c r="C16" s="18">
        <f>(0.0/B16*100)</f>
        <v/>
      </c>
      <c r="D16" s="19" t="n">
        <v>6108</v>
      </c>
      <c r="E16" s="18" t="n">
        <v>546.09746241</v>
      </c>
      <c r="F16" s="20" t="n">
        <v>19.93458301</v>
      </c>
      <c r="G16" s="18" t="n">
        <v>505.70246248</v>
      </c>
      <c r="H16" s="20" t="n">
        <v>11.02387092</v>
      </c>
      <c r="I16" s="18" t="n">
        <v>496.36255996</v>
      </c>
      <c r="J16" s="20" t="n">
        <v>3.24326311</v>
      </c>
      <c r="K16" s="18" t="s">
        <v>404</v>
      </c>
      <c r="L16" s="20" t="s">
        <v>404</v>
      </c>
      <c r="M16" s="18" t="s">
        <v>404</v>
      </c>
      <c r="N16" s="20" t="s">
        <v>404</v>
      </c>
      <c r="O16" s="18" t="s">
        <v>404</v>
      </c>
      <c r="P16" s="20" t="s">
        <v>404</v>
      </c>
      <c r="Q16" s="18" t="s">
        <v>404</v>
      </c>
      <c r="R16" s="20" t="s">
        <v>404</v>
      </c>
      <c r="S16" s="18" t="n">
        <v>485.37312549</v>
      </c>
      <c r="T16" s="20" t="n">
        <v>17.38087923</v>
      </c>
    </row>
    <row r="17" spans="1:20">
      <c r="A17" s="15" t="s">
        <v>414</v>
      </c>
      <c r="B17" s="17" t="n">
        <v>6504</v>
      </c>
      <c r="C17" s="18">
        <f>(0.0/B17*100)</f>
        <v/>
      </c>
      <c r="D17" s="19" t="n">
        <v>6504</v>
      </c>
      <c r="E17" s="18" t="n">
        <v>579.931159</v>
      </c>
      <c r="F17" s="20" t="n">
        <v>10.04578096</v>
      </c>
      <c r="G17" s="18" t="n">
        <v>553.97526639</v>
      </c>
      <c r="H17" s="20" t="n">
        <v>10.48014613</v>
      </c>
      <c r="I17" s="18" t="n">
        <v>504.40983782</v>
      </c>
      <c r="J17" s="20" t="n">
        <v>4.04644534</v>
      </c>
      <c r="K17" s="18" t="s">
        <v>404</v>
      </c>
      <c r="L17" s="20" t="s">
        <v>404</v>
      </c>
      <c r="M17" s="18" t="s">
        <v>404</v>
      </c>
      <c r="N17" s="20" t="s">
        <v>404</v>
      </c>
      <c r="O17" s="18" t="s">
        <v>404</v>
      </c>
      <c r="P17" s="20" t="s">
        <v>404</v>
      </c>
      <c r="Q17" s="18" t="s">
        <v>404</v>
      </c>
      <c r="R17" s="20" t="s">
        <v>404</v>
      </c>
      <c r="S17" s="18" t="n">
        <v>512.96938554</v>
      </c>
      <c r="T17" s="20" t="n">
        <v>6.79437318</v>
      </c>
    </row>
    <row r="18" spans="1:20">
      <c r="A18" s="15" t="s">
        <v>415</v>
      </c>
      <c r="B18" s="17" t="n">
        <v>5532</v>
      </c>
      <c r="C18" s="18">
        <f>(0.0/B18*100)</f>
        <v/>
      </c>
      <c r="D18" s="19" t="n">
        <v>5532</v>
      </c>
      <c r="E18" s="18" t="n">
        <v>549.2347091</v>
      </c>
      <c r="F18" s="20" t="n">
        <v>9.45873104</v>
      </c>
      <c r="G18" s="18" t="s">
        <v>404</v>
      </c>
      <c r="H18" s="20" t="s">
        <v>404</v>
      </c>
      <c r="I18" s="18" t="n">
        <v>463.60160602</v>
      </c>
      <c r="J18" s="20" t="n">
        <v>4.60923072</v>
      </c>
      <c r="K18" s="18" t="s">
        <v>404</v>
      </c>
      <c r="L18" s="20" t="s">
        <v>404</v>
      </c>
      <c r="M18" s="18" t="s">
        <v>404</v>
      </c>
      <c r="N18" s="20" t="s">
        <v>404</v>
      </c>
      <c r="O18" s="18" t="s">
        <v>404</v>
      </c>
      <c r="P18" s="20" t="s">
        <v>404</v>
      </c>
      <c r="Q18" s="18" t="s">
        <v>404</v>
      </c>
      <c r="R18" s="20" t="s">
        <v>404</v>
      </c>
      <c r="S18" s="18" t="n">
        <v>458.91472264</v>
      </c>
      <c r="T18" s="20" t="n">
        <v>35.10215134</v>
      </c>
    </row>
    <row r="19" spans="1:20">
      <c r="A19" s="15" t="s">
        <v>416</v>
      </c>
      <c r="B19" s="17" t="n">
        <v>5658</v>
      </c>
      <c r="C19" s="18">
        <f>(0.0/B19*100)</f>
        <v/>
      </c>
      <c r="D19" s="19" t="n">
        <v>5658</v>
      </c>
      <c r="E19" s="18" t="n">
        <v>533.67234697</v>
      </c>
      <c r="F19" s="20" t="n">
        <v>13.16903033</v>
      </c>
      <c r="G19" s="18" t="n">
        <v>481.59258225</v>
      </c>
      <c r="H19" s="20" t="n">
        <v>9.14866471</v>
      </c>
      <c r="I19" s="18" t="n">
        <v>466.65287499</v>
      </c>
      <c r="J19" s="20" t="n">
        <v>3.78152918</v>
      </c>
      <c r="K19" s="18" t="s">
        <v>404</v>
      </c>
      <c r="L19" s="20" t="s">
        <v>404</v>
      </c>
      <c r="M19" s="18" t="s">
        <v>404</v>
      </c>
      <c r="N19" s="20" t="s">
        <v>404</v>
      </c>
      <c r="O19" s="18" t="s">
        <v>404</v>
      </c>
      <c r="P19" s="20" t="s">
        <v>404</v>
      </c>
      <c r="Q19" s="18" t="s">
        <v>404</v>
      </c>
      <c r="R19" s="20" t="s">
        <v>404</v>
      </c>
      <c r="S19" s="18" t="n">
        <v>456.15159426</v>
      </c>
      <c r="T19" s="20" t="n">
        <v>22.79748111</v>
      </c>
    </row>
    <row r="20" spans="1:20">
      <c r="A20" s="15" t="s">
        <v>417</v>
      </c>
      <c r="B20" s="17" t="n">
        <v>3371</v>
      </c>
      <c r="C20" s="18">
        <f>(0.0/B20*100)</f>
        <v/>
      </c>
      <c r="D20" s="19" t="n">
        <v>3371</v>
      </c>
      <c r="E20" s="18" t="s">
        <v>404</v>
      </c>
      <c r="F20" s="20" t="s">
        <v>404</v>
      </c>
      <c r="G20" s="18" t="n">
        <v>486.3219625</v>
      </c>
      <c r="H20" s="20" t="n">
        <v>22.06041254</v>
      </c>
      <c r="I20" s="18" t="n">
        <v>481.53428644</v>
      </c>
      <c r="J20" s="20" t="n">
        <v>2.02713234</v>
      </c>
      <c r="K20" s="18" t="s">
        <v>404</v>
      </c>
      <c r="L20" s="20" t="s">
        <v>404</v>
      </c>
      <c r="M20" s="18" t="s">
        <v>404</v>
      </c>
      <c r="N20" s="20" t="s">
        <v>404</v>
      </c>
      <c r="O20" s="18" t="s">
        <v>404</v>
      </c>
      <c r="P20" s="20" t="s">
        <v>404</v>
      </c>
      <c r="Q20" s="18" t="s">
        <v>404</v>
      </c>
      <c r="R20" s="20" t="s">
        <v>404</v>
      </c>
      <c r="S20" s="18" t="n">
        <v>480.34479988</v>
      </c>
      <c r="T20" s="20" t="n">
        <v>9.511052360000001</v>
      </c>
    </row>
    <row r="21" spans="1:20">
      <c r="A21" s="15" t="s">
        <v>418</v>
      </c>
      <c r="B21" s="17" t="n">
        <v>5741</v>
      </c>
      <c r="C21" s="18">
        <f>(0.0/B21*100)</f>
        <v/>
      </c>
      <c r="D21" s="19" t="n">
        <v>5741</v>
      </c>
      <c r="E21" s="18" t="n">
        <v>543.89908601</v>
      </c>
      <c r="F21" s="20" t="n">
        <v>12.03075044</v>
      </c>
      <c r="G21" s="18" t="n">
        <v>528.42875424</v>
      </c>
      <c r="H21" s="20" t="n">
        <v>3.24286507</v>
      </c>
      <c r="I21" s="18" t="n">
        <v>506.813969</v>
      </c>
      <c r="J21" s="20" t="n">
        <v>3.85831574</v>
      </c>
      <c r="K21" s="18" t="s">
        <v>404</v>
      </c>
      <c r="L21" s="20" t="s">
        <v>404</v>
      </c>
      <c r="M21" s="18" t="s">
        <v>404</v>
      </c>
      <c r="N21" s="20" t="s">
        <v>404</v>
      </c>
      <c r="O21" s="18" t="s">
        <v>404</v>
      </c>
      <c r="P21" s="20" t="s">
        <v>404</v>
      </c>
      <c r="Q21" s="18" t="s">
        <v>404</v>
      </c>
      <c r="R21" s="20" t="s">
        <v>404</v>
      </c>
      <c r="S21" s="18" t="n">
        <v>548.80212493</v>
      </c>
      <c r="T21" s="20" t="n">
        <v>8.97093969</v>
      </c>
    </row>
    <row r="22" spans="1:20">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s">
        <v>404</v>
      </c>
      <c r="P22" s="20" t="s">
        <v>404</v>
      </c>
      <c r="Q22" s="18" t="n">
        <v>478.96064277</v>
      </c>
      <c r="R22" s="20" t="n">
        <v>3.77659329</v>
      </c>
      <c r="S22" s="18" t="s">
        <v>404</v>
      </c>
      <c r="T22" s="20" t="s">
        <v>404</v>
      </c>
    </row>
    <row r="23" spans="1:20">
      <c r="A23" s="15" t="s">
        <v>420</v>
      </c>
      <c r="B23" s="17" t="n">
        <v>11583</v>
      </c>
      <c r="C23" s="18">
        <f>(0.0/B23*100)</f>
        <v/>
      </c>
      <c r="D23" s="19" t="n">
        <v>11583</v>
      </c>
      <c r="E23" s="18" t="n">
        <v>515.79441993</v>
      </c>
      <c r="F23" s="20" t="n">
        <v>13.50680398</v>
      </c>
      <c r="G23" s="18" t="n">
        <v>427.94552561</v>
      </c>
      <c r="H23" s="20" t="n">
        <v>12.57030682</v>
      </c>
      <c r="I23" s="18" t="n">
        <v>489.9811002</v>
      </c>
      <c r="J23" s="20" t="n">
        <v>3.26758017</v>
      </c>
      <c r="K23" s="18" t="s">
        <v>404</v>
      </c>
      <c r="L23" s="20" t="s">
        <v>404</v>
      </c>
      <c r="M23" s="18" t="s">
        <v>404</v>
      </c>
      <c r="N23" s="20" t="s">
        <v>404</v>
      </c>
      <c r="O23" s="18" t="s">
        <v>404</v>
      </c>
      <c r="P23" s="20" t="s">
        <v>404</v>
      </c>
      <c r="Q23" s="18" t="s">
        <v>404</v>
      </c>
      <c r="R23" s="20" t="s">
        <v>404</v>
      </c>
      <c r="S23" s="18" t="n">
        <v>469.9528702</v>
      </c>
      <c r="T23" s="20" t="n">
        <v>8.70105126</v>
      </c>
    </row>
    <row r="24" spans="1:20">
      <c r="A24" s="15" t="s">
        <v>421</v>
      </c>
      <c r="B24" s="17" t="n">
        <v>6647</v>
      </c>
      <c r="C24" s="18">
        <f>(0.0/B24*100)</f>
        <v/>
      </c>
      <c r="D24" s="19" t="n">
        <v>6647</v>
      </c>
      <c r="E24" s="18" t="n">
        <v>515.8537773</v>
      </c>
      <c r="F24" s="20" t="n">
        <v>6.91644834</v>
      </c>
      <c r="G24" s="18" t="n">
        <v>443.9410558</v>
      </c>
      <c r="H24" s="20" t="n">
        <v>23.36055261</v>
      </c>
      <c r="I24" s="18" t="n">
        <v>519.8987226</v>
      </c>
      <c r="J24" s="20" t="n">
        <v>3.37934702</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558.85828452</v>
      </c>
      <c r="F25" s="20" t="n">
        <v>13.53122289</v>
      </c>
      <c r="G25" s="18" t="n">
        <v>516.82111178</v>
      </c>
      <c r="H25" s="20" t="n">
        <v>8.733197629999999</v>
      </c>
      <c r="I25" s="18" t="n">
        <v>509.1335927</v>
      </c>
      <c r="J25" s="20" t="n">
        <v>4.39456936</v>
      </c>
      <c r="K25" s="18" t="s">
        <v>404</v>
      </c>
      <c r="L25" s="20" t="s">
        <v>404</v>
      </c>
      <c r="M25" s="18" t="s">
        <v>404</v>
      </c>
      <c r="N25" s="20" t="s">
        <v>404</v>
      </c>
      <c r="O25" s="18" t="s">
        <v>404</v>
      </c>
      <c r="P25" s="20" t="s">
        <v>404</v>
      </c>
      <c r="Q25" s="18" t="s">
        <v>404</v>
      </c>
      <c r="R25" s="20" t="s">
        <v>404</v>
      </c>
      <c r="S25" s="18" t="n">
        <v>574.2598878699999</v>
      </c>
      <c r="T25" s="20" t="n">
        <v>31.78852132</v>
      </c>
    </row>
    <row r="26" spans="1:20">
      <c r="A26" s="15" t="s">
        <v>423</v>
      </c>
      <c r="B26" s="17" t="n">
        <v>4869</v>
      </c>
      <c r="C26" s="18">
        <f>(0.0/B26*100)</f>
        <v/>
      </c>
      <c r="D26" s="19" t="n">
        <v>4869</v>
      </c>
      <c r="E26" s="18" t="n">
        <v>498.16492581</v>
      </c>
      <c r="F26" s="20" t="n">
        <v>25.97062611</v>
      </c>
      <c r="G26" s="18" t="n">
        <v>504.78743203</v>
      </c>
      <c r="H26" s="20" t="n">
        <v>22.40746758</v>
      </c>
      <c r="I26" s="18" t="n">
        <v>487.73106878</v>
      </c>
      <c r="J26" s="20" t="n">
        <v>1.82538413</v>
      </c>
      <c r="K26" s="18" t="s">
        <v>404</v>
      </c>
      <c r="L26" s="20" t="s">
        <v>404</v>
      </c>
      <c r="M26" s="18" t="s">
        <v>404</v>
      </c>
      <c r="N26" s="20" t="s">
        <v>404</v>
      </c>
      <c r="O26" s="18" t="s">
        <v>404</v>
      </c>
      <c r="P26" s="20" t="s">
        <v>404</v>
      </c>
      <c r="Q26" s="18" t="s">
        <v>404</v>
      </c>
      <c r="R26" s="20" t="s">
        <v>404</v>
      </c>
      <c r="S26" s="18" t="n">
        <v>461.36658563</v>
      </c>
      <c r="T26" s="20" t="n">
        <v>14.76842</v>
      </c>
    </row>
    <row r="27" spans="1:20">
      <c r="A27" s="15" t="s">
        <v>424</v>
      </c>
      <c r="B27" s="17" t="n">
        <v>5299</v>
      </c>
      <c r="C27" s="18">
        <f>(0.0/B27*100)</f>
        <v/>
      </c>
      <c r="D27" s="19" t="n">
        <v>5299</v>
      </c>
      <c r="E27" s="18" t="n">
        <v>587.43860276</v>
      </c>
      <c r="F27" s="20" t="n">
        <v>9.035944349999999</v>
      </c>
      <c r="G27" s="18" t="n">
        <v>463.82571067</v>
      </c>
      <c r="H27" s="20" t="n">
        <v>4.40684957</v>
      </c>
      <c r="I27" s="18" t="n">
        <v>481.08483693</v>
      </c>
      <c r="J27" s="20" t="n">
        <v>1.577454</v>
      </c>
      <c r="K27" s="18" t="s">
        <v>404</v>
      </c>
      <c r="L27" s="20" t="s">
        <v>404</v>
      </c>
      <c r="M27" s="18" t="s">
        <v>404</v>
      </c>
      <c r="N27" s="20" t="s">
        <v>404</v>
      </c>
      <c r="O27" s="18" t="s">
        <v>404</v>
      </c>
      <c r="P27" s="20" t="s">
        <v>404</v>
      </c>
      <c r="Q27" s="18" t="s">
        <v>404</v>
      </c>
      <c r="R27" s="20" t="s">
        <v>404</v>
      </c>
      <c r="S27" s="18" t="n">
        <v>467.61086993</v>
      </c>
      <c r="T27" s="20" t="n">
        <v>5.11764727</v>
      </c>
    </row>
    <row r="28" spans="1:20">
      <c r="A28" s="15" t="s">
        <v>425</v>
      </c>
      <c r="B28" s="17" t="n">
        <v>7568</v>
      </c>
      <c r="C28" s="18">
        <f>(0.0/B28*100)</f>
        <v/>
      </c>
      <c r="D28" s="19" t="n">
        <v>7568</v>
      </c>
      <c r="E28" s="18" t="n">
        <v>462.77566681</v>
      </c>
      <c r="F28" s="20" t="n">
        <v>10.06231201</v>
      </c>
      <c r="G28" s="18" t="s">
        <v>404</v>
      </c>
      <c r="H28" s="20" t="s">
        <v>404</v>
      </c>
      <c r="I28" s="18" t="n">
        <v>418.75903261</v>
      </c>
      <c r="J28" s="20" t="n">
        <v>2.51710607</v>
      </c>
      <c r="K28" s="18" t="s">
        <v>404</v>
      </c>
      <c r="L28" s="20" t="s">
        <v>404</v>
      </c>
      <c r="M28" s="18" t="s">
        <v>404</v>
      </c>
      <c r="N28" s="20" t="s">
        <v>404</v>
      </c>
      <c r="O28" s="18" t="s">
        <v>404</v>
      </c>
      <c r="P28" s="20" t="s">
        <v>404</v>
      </c>
      <c r="Q28" s="18" t="s">
        <v>404</v>
      </c>
      <c r="R28" s="20" t="s">
        <v>404</v>
      </c>
      <c r="S28" s="18" t="n">
        <v>431.29636497</v>
      </c>
      <c r="T28" s="20" t="n">
        <v>21.8657996</v>
      </c>
    </row>
    <row r="29" spans="1:20">
      <c r="A29" s="15" t="s">
        <v>426</v>
      </c>
      <c r="B29" s="17" t="n">
        <v>5385</v>
      </c>
      <c r="C29" s="18">
        <f>(0.0/B29*100)</f>
        <v/>
      </c>
      <c r="D29" s="19" t="n">
        <v>5385</v>
      </c>
      <c r="E29" s="18" t="n">
        <v>456.9559</v>
      </c>
      <c r="F29" s="20" t="n">
        <v>32.78881031</v>
      </c>
      <c r="G29" s="18" t="n">
        <v>500.70371553</v>
      </c>
      <c r="H29" s="20" t="n">
        <v>7.67360655</v>
      </c>
      <c r="I29" s="18" t="n">
        <v>507.47148794</v>
      </c>
      <c r="J29" s="20" t="n">
        <v>9.9429775</v>
      </c>
      <c r="K29" s="18" t="s">
        <v>404</v>
      </c>
      <c r="L29" s="20" t="s">
        <v>404</v>
      </c>
      <c r="M29" s="18" t="s">
        <v>404</v>
      </c>
      <c r="N29" s="20" t="s">
        <v>404</v>
      </c>
      <c r="O29" s="18" t="s">
        <v>404</v>
      </c>
      <c r="P29" s="20" t="s">
        <v>404</v>
      </c>
      <c r="Q29" s="18" t="s">
        <v>404</v>
      </c>
      <c r="R29" s="20" t="s">
        <v>404</v>
      </c>
      <c r="S29" s="18" t="n">
        <v>501.93727929</v>
      </c>
      <c r="T29" s="20" t="n">
        <v>8.4349636</v>
      </c>
    </row>
    <row r="30" spans="1:20">
      <c r="A30" s="15" t="s">
        <v>427</v>
      </c>
      <c r="B30" s="17" t="n">
        <v>4520</v>
      </c>
      <c r="C30" s="18">
        <f>(0.0/B30*100)</f>
        <v/>
      </c>
      <c r="D30" s="19" t="n">
        <v>4520</v>
      </c>
      <c r="E30" s="18" t="n">
        <v>575.37474717</v>
      </c>
      <c r="F30" s="20" t="n">
        <v>12.55216576</v>
      </c>
      <c r="G30" s="18" t="s">
        <v>404</v>
      </c>
      <c r="H30" s="20" t="s">
        <v>404</v>
      </c>
      <c r="I30" s="18" t="n">
        <v>507.04017209</v>
      </c>
      <c r="J30" s="20" t="n">
        <v>2.82128693</v>
      </c>
      <c r="K30" s="18" t="s">
        <v>404</v>
      </c>
      <c r="L30" s="20" t="s">
        <v>404</v>
      </c>
      <c r="M30" s="18" t="s">
        <v>404</v>
      </c>
      <c r="N30" s="20" t="s">
        <v>404</v>
      </c>
      <c r="O30" s="18" t="s">
        <v>404</v>
      </c>
      <c r="P30" s="20" t="s">
        <v>404</v>
      </c>
      <c r="Q30" s="18" t="s">
        <v>404</v>
      </c>
      <c r="R30" s="20" t="s">
        <v>404</v>
      </c>
      <c r="S30" s="18" t="n">
        <v>500.80184261</v>
      </c>
      <c r="T30" s="20" t="n">
        <v>6.70151292</v>
      </c>
    </row>
    <row r="31" spans="1:20">
      <c r="A31" s="15" t="s">
        <v>428</v>
      </c>
      <c r="B31" s="17" t="n">
        <v>5456</v>
      </c>
      <c r="C31" s="18">
        <f>(0.0/B31*100)</f>
        <v/>
      </c>
      <c r="D31" s="19" t="n">
        <v>5456</v>
      </c>
      <c r="E31" s="18" t="s">
        <v>404</v>
      </c>
      <c r="F31" s="20" t="s">
        <v>404</v>
      </c>
      <c r="G31" s="18" t="n">
        <v>495.9035732</v>
      </c>
      <c r="H31" s="20" t="n">
        <v>40.74506522</v>
      </c>
      <c r="I31" s="18" t="n">
        <v>513.59894544</v>
      </c>
      <c r="J31" s="20" t="n">
        <v>2.65950485</v>
      </c>
      <c r="K31" s="18" t="s">
        <v>404</v>
      </c>
      <c r="L31" s="20" t="s">
        <v>404</v>
      </c>
      <c r="M31" s="18" t="s">
        <v>404</v>
      </c>
      <c r="N31" s="20" t="s">
        <v>404</v>
      </c>
      <c r="O31" s="18" t="s">
        <v>404</v>
      </c>
      <c r="P31" s="20" t="s">
        <v>404</v>
      </c>
      <c r="Q31" s="18" t="s">
        <v>404</v>
      </c>
      <c r="R31" s="20" t="s">
        <v>404</v>
      </c>
      <c r="S31" s="18" t="n">
        <v>512.59942889</v>
      </c>
      <c r="T31" s="20" t="n">
        <v>6.23833939</v>
      </c>
    </row>
    <row r="32" spans="1:20">
      <c r="A32" s="15" t="s">
        <v>429</v>
      </c>
      <c r="B32" s="17" t="n">
        <v>4478</v>
      </c>
      <c r="C32" s="18">
        <f>(0.0/B32*100)</f>
        <v/>
      </c>
      <c r="D32" s="19" t="n">
        <v>4478</v>
      </c>
      <c r="E32" s="18" t="n">
        <v>576.3153801</v>
      </c>
      <c r="F32" s="20" t="n">
        <v>14.94357316</v>
      </c>
      <c r="G32" s="18" t="n">
        <v>553.55774394</v>
      </c>
      <c r="H32" s="20" t="n">
        <v>21.25399804</v>
      </c>
      <c r="I32" s="18" t="n">
        <v>503.15218676</v>
      </c>
      <c r="J32" s="20" t="n">
        <v>2.49711117</v>
      </c>
      <c r="K32" s="18" t="s">
        <v>404</v>
      </c>
      <c r="L32" s="20" t="s">
        <v>404</v>
      </c>
      <c r="M32" s="18" t="s">
        <v>404</v>
      </c>
      <c r="N32" s="20" t="s">
        <v>404</v>
      </c>
      <c r="O32" s="18" t="s">
        <v>404</v>
      </c>
      <c r="P32" s="20" t="s">
        <v>404</v>
      </c>
      <c r="Q32" s="18" t="s">
        <v>404</v>
      </c>
      <c r="R32" s="20" t="s">
        <v>404</v>
      </c>
      <c r="S32" s="18" t="n">
        <v>548.9330025199999</v>
      </c>
      <c r="T32" s="20" t="n">
        <v>6.89841916</v>
      </c>
    </row>
    <row r="33" spans="1:20">
      <c r="A33" s="15" t="s">
        <v>430</v>
      </c>
      <c r="B33" s="17" t="n">
        <v>7325</v>
      </c>
      <c r="C33" s="18">
        <f>(0.0/B33*100)</f>
        <v/>
      </c>
      <c r="D33" s="19" t="n">
        <v>7325</v>
      </c>
      <c r="E33" s="18" t="n">
        <v>541.94382087</v>
      </c>
      <c r="F33" s="20" t="n">
        <v>16.78055755</v>
      </c>
      <c r="G33" s="18" t="n">
        <v>498.24028798</v>
      </c>
      <c r="H33" s="20" t="n">
        <v>8.436122109999999</v>
      </c>
      <c r="I33" s="18" t="n">
        <v>495.37171597</v>
      </c>
      <c r="J33" s="20" t="n">
        <v>2.78828596</v>
      </c>
      <c r="K33" s="18" t="s">
        <v>404</v>
      </c>
      <c r="L33" s="20" t="s">
        <v>404</v>
      </c>
      <c r="M33" s="18" t="s">
        <v>404</v>
      </c>
      <c r="N33" s="20" t="s">
        <v>404</v>
      </c>
      <c r="O33" s="18" t="s">
        <v>404</v>
      </c>
      <c r="P33" s="20" t="s">
        <v>404</v>
      </c>
      <c r="Q33" s="18" t="s">
        <v>404</v>
      </c>
      <c r="R33" s="20" t="s">
        <v>404</v>
      </c>
      <c r="S33" s="18" t="n">
        <v>536.57346364</v>
      </c>
      <c r="T33" s="20" t="n">
        <v>17.05465525</v>
      </c>
    </row>
    <row r="34" spans="1:20">
      <c r="A34" s="15" t="s">
        <v>431</v>
      </c>
      <c r="B34" s="17" t="n">
        <v>6350</v>
      </c>
      <c r="C34" s="18">
        <f>(0.0/B34*100)</f>
        <v/>
      </c>
      <c r="D34" s="19" t="n">
        <v>6350</v>
      </c>
      <c r="E34" s="18" t="s">
        <v>404</v>
      </c>
      <c r="F34" s="20" t="s">
        <v>404</v>
      </c>
      <c r="G34" s="18" t="n">
        <v>476.25630385</v>
      </c>
      <c r="H34" s="20" t="n">
        <v>14.68368584</v>
      </c>
      <c r="I34" s="18" t="n">
        <v>449.38747682</v>
      </c>
      <c r="J34" s="20" t="n">
        <v>3.80105028</v>
      </c>
      <c r="K34" s="18" t="s">
        <v>404</v>
      </c>
      <c r="L34" s="20" t="s">
        <v>404</v>
      </c>
      <c r="M34" s="18" t="s">
        <v>404</v>
      </c>
      <c r="N34" s="20" t="s">
        <v>404</v>
      </c>
      <c r="O34" s="18" t="s">
        <v>404</v>
      </c>
      <c r="P34" s="20" t="s">
        <v>404</v>
      </c>
      <c r="Q34" s="18" t="s">
        <v>404</v>
      </c>
      <c r="R34" s="20" t="s">
        <v>404</v>
      </c>
      <c r="S34" s="18" t="n">
        <v>470.55537374</v>
      </c>
      <c r="T34" s="20" t="n">
        <v>23.97316649</v>
      </c>
    </row>
    <row r="35" spans="1:20">
      <c r="A35" s="15" t="s">
        <v>432</v>
      </c>
      <c r="B35" s="17" t="n">
        <v>6406</v>
      </c>
      <c r="C35" s="18">
        <f>(0.0/B35*100)</f>
        <v/>
      </c>
      <c r="D35" s="19" t="n">
        <v>6406</v>
      </c>
      <c r="E35" s="18" t="s">
        <v>404</v>
      </c>
      <c r="F35" s="20" t="s">
        <v>404</v>
      </c>
      <c r="G35" s="18" t="n">
        <v>566.45780897</v>
      </c>
      <c r="H35" s="20" t="n">
        <v>9.88347679</v>
      </c>
      <c r="I35" s="18" t="n">
        <v>505.75332267</v>
      </c>
      <c r="J35" s="20" t="n">
        <v>1.51790352</v>
      </c>
      <c r="K35" s="18" t="s">
        <v>404</v>
      </c>
      <c r="L35" s="20" t="s">
        <v>404</v>
      </c>
      <c r="M35" s="18" t="s">
        <v>404</v>
      </c>
      <c r="N35" s="20" t="s">
        <v>404</v>
      </c>
      <c r="O35" s="18" t="s">
        <v>404</v>
      </c>
      <c r="P35" s="20" t="s">
        <v>404</v>
      </c>
      <c r="Q35" s="18" t="s">
        <v>404</v>
      </c>
      <c r="R35" s="20" t="s">
        <v>404</v>
      </c>
      <c r="S35" s="18" t="n">
        <v>472.29563612</v>
      </c>
      <c r="T35" s="20" t="n">
        <v>4.35183008</v>
      </c>
    </row>
    <row r="36" spans="1:20">
      <c r="A36" s="15" t="s">
        <v>433</v>
      </c>
      <c r="B36" s="17" t="n">
        <v>6736</v>
      </c>
      <c r="C36" s="18">
        <f>(0.0/B36*100)</f>
        <v/>
      </c>
      <c r="D36" s="19" t="n">
        <v>6736</v>
      </c>
      <c r="E36" s="18" t="n">
        <v>526.46732219</v>
      </c>
      <c r="F36" s="20" t="n">
        <v>11.04990923</v>
      </c>
      <c r="G36" s="18" t="n">
        <v>517.40439872</v>
      </c>
      <c r="H36" s="20" t="n">
        <v>4.47926621</v>
      </c>
      <c r="I36" s="18" t="n">
        <v>484.92817004</v>
      </c>
      <c r="J36" s="20" t="n">
        <v>2.97070548</v>
      </c>
      <c r="K36" s="18" t="s">
        <v>404</v>
      </c>
      <c r="L36" s="20" t="s">
        <v>404</v>
      </c>
      <c r="M36" s="18" t="s">
        <v>404</v>
      </c>
      <c r="N36" s="20" t="s">
        <v>404</v>
      </c>
      <c r="O36" s="18" t="s">
        <v>404</v>
      </c>
      <c r="P36" s="20" t="s">
        <v>404</v>
      </c>
      <c r="Q36" s="18" t="s">
        <v>404</v>
      </c>
      <c r="R36" s="20" t="s">
        <v>404</v>
      </c>
      <c r="S36" s="18" t="n">
        <v>514.63103798</v>
      </c>
      <c r="T36" s="20" t="n">
        <v>16.48325925</v>
      </c>
    </row>
    <row r="37" spans="1:20">
      <c r="A37" s="15" t="s">
        <v>434</v>
      </c>
      <c r="B37" s="17" t="n">
        <v>5458</v>
      </c>
      <c r="C37" s="18">
        <f>(0.0/B37*100)</f>
        <v/>
      </c>
      <c r="D37" s="19" t="n">
        <v>5458</v>
      </c>
      <c r="E37" s="18" t="s">
        <v>404</v>
      </c>
      <c r="F37" s="20" t="s">
        <v>404</v>
      </c>
      <c r="G37" s="18" t="n">
        <v>514.7190326899999</v>
      </c>
      <c r="H37" s="20" t="n">
        <v>7.55558812</v>
      </c>
      <c r="I37" s="18" t="n">
        <v>496.98936265</v>
      </c>
      <c r="J37" s="20" t="n">
        <v>3.45344978</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(0.0/B38*100)</f>
        <v/>
      </c>
      <c r="D38" s="19" t="n">
        <v>5860</v>
      </c>
      <c r="E38" s="18" t="n">
        <v>470.22106265</v>
      </c>
      <c r="F38" s="20" t="n">
        <v>12.51523494</v>
      </c>
      <c r="G38" s="18" t="n">
        <v>553.88232312</v>
      </c>
      <c r="H38" s="20" t="n">
        <v>16.29718412</v>
      </c>
      <c r="I38" s="18" t="n">
        <v>491.27836202</v>
      </c>
      <c r="J38" s="20" t="n">
        <v>3.23873169</v>
      </c>
      <c r="K38" s="18" t="s">
        <v>404</v>
      </c>
      <c r="L38" s="20" t="s">
        <v>404</v>
      </c>
      <c r="M38" s="18" t="s">
        <v>404</v>
      </c>
      <c r="N38" s="20" t="s">
        <v>404</v>
      </c>
      <c r="O38" s="18" t="s">
        <v>404</v>
      </c>
      <c r="P38" s="20" t="s">
        <v>404</v>
      </c>
      <c r="Q38" s="18" t="s">
        <v>404</v>
      </c>
      <c r="R38" s="20" t="s">
        <v>404</v>
      </c>
      <c r="S38" s="18" t="n">
        <v>508.7289525</v>
      </c>
      <c r="T38" s="20" t="n">
        <v>18.90233785</v>
      </c>
    </row>
    <row r="39" spans="1:20">
      <c r="A39" s="15" t="s">
        <v>436</v>
      </c>
      <c r="B39" s="17" t="n">
        <v>5895</v>
      </c>
      <c r="C39" s="18">
        <f>(0.0/B39*100)</f>
        <v/>
      </c>
      <c r="D39" s="19" t="n">
        <v>5895</v>
      </c>
      <c r="E39" s="18" t="n">
        <v>440.94807309</v>
      </c>
      <c r="F39" s="20" t="n">
        <v>19.6909951</v>
      </c>
      <c r="G39" s="18" t="n">
        <v>402.96807866</v>
      </c>
      <c r="H39" s="20" t="n">
        <v>8.96003681</v>
      </c>
      <c r="I39" s="18" t="n">
        <v>428.58833947</v>
      </c>
      <c r="J39" s="20" t="n">
        <v>4.20508377</v>
      </c>
      <c r="K39" s="18" t="s">
        <v>404</v>
      </c>
      <c r="L39" s="20" t="s">
        <v>404</v>
      </c>
      <c r="M39" s="18" t="s">
        <v>404</v>
      </c>
      <c r="N39" s="20" t="s">
        <v>404</v>
      </c>
      <c r="O39" s="18" t="s">
        <v>404</v>
      </c>
      <c r="P39" s="20" t="s">
        <v>404</v>
      </c>
      <c r="Q39" s="18" t="s">
        <v>404</v>
      </c>
      <c r="R39" s="20" t="s">
        <v>404</v>
      </c>
      <c r="S39" s="18" t="n">
        <v>381.90649078</v>
      </c>
      <c r="T39" s="20" t="n">
        <v>6.70260605</v>
      </c>
    </row>
    <row r="40" spans="1:20">
      <c r="A40" s="15" t="s">
        <v>437</v>
      </c>
      <c r="B40" s="17" t="n">
        <v>14157</v>
      </c>
      <c r="C40" s="18">
        <f>(0.0/B40*100)</f>
        <v/>
      </c>
      <c r="D40" s="19" t="n">
        <v>14157</v>
      </c>
      <c r="E40" s="18" t="n">
        <v>556.33152267</v>
      </c>
      <c r="F40" s="20" t="n">
        <v>14.41013932</v>
      </c>
      <c r="G40" s="18" t="n">
        <v>537.29611514</v>
      </c>
      <c r="H40" s="20" t="n">
        <v>6.47326449</v>
      </c>
      <c r="I40" s="18" t="n">
        <v>496.09246878</v>
      </c>
      <c r="J40" s="20" t="n">
        <v>3.33448455</v>
      </c>
      <c r="K40" s="18" t="s">
        <v>404</v>
      </c>
      <c r="L40" s="20" t="s">
        <v>404</v>
      </c>
      <c r="M40" s="18" t="s">
        <v>404</v>
      </c>
      <c r="N40" s="20" t="s">
        <v>404</v>
      </c>
      <c r="O40" s="18" t="s">
        <v>404</v>
      </c>
      <c r="P40" s="20" t="s">
        <v>404</v>
      </c>
      <c r="Q40" s="18" t="s">
        <v>404</v>
      </c>
      <c r="R40" s="20" t="s">
        <v>404</v>
      </c>
      <c r="S40" s="18" t="n">
        <v>493.25067695</v>
      </c>
      <c r="T40" s="20" t="n">
        <v>6.6056723</v>
      </c>
    </row>
    <row r="41" spans="1:20">
      <c r="A41" s="15" t="s">
        <v>438</v>
      </c>
      <c r="B41" s="17" t="n">
        <v>5712</v>
      </c>
      <c r="C41" s="18">
        <f>(0.0/B41*100)</f>
        <v/>
      </c>
      <c r="D41" s="19" t="n">
        <v>5712</v>
      </c>
      <c r="E41" s="18" t="n">
        <v>517.88519887</v>
      </c>
      <c r="F41" s="20" t="n">
        <v>8.474605589999999</v>
      </c>
      <c r="G41" s="18" t="s">
        <v>404</v>
      </c>
      <c r="H41" s="20" t="s">
        <v>404</v>
      </c>
      <c r="I41" s="18" t="n">
        <v>495.82828273</v>
      </c>
      <c r="J41" s="20" t="n">
        <v>3.59149313</v>
      </c>
      <c r="K41" s="18" t="s">
        <v>404</v>
      </c>
      <c r="L41" s="20" t="s">
        <v>404</v>
      </c>
      <c r="M41" s="18" t="s">
        <v>404</v>
      </c>
      <c r="N41" s="20" t="s">
        <v>404</v>
      </c>
      <c r="O41" s="18" t="s">
        <v>404</v>
      </c>
      <c r="P41" s="20" t="s">
        <v>404</v>
      </c>
      <c r="Q41" s="18" t="s">
        <v>404</v>
      </c>
      <c r="R41" s="20" t="s">
        <v>404</v>
      </c>
      <c r="S41" s="18" t="n">
        <v>462.6894289</v>
      </c>
      <c r="T41" s="20" t="n">
        <v>36.14377823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472.14050831</v>
      </c>
      <c r="F44" s="20" t="n">
        <v>11.82152087</v>
      </c>
      <c r="G44" s="18" t="s">
        <v>404</v>
      </c>
      <c r="H44" s="20" t="s">
        <v>404</v>
      </c>
      <c r="I44" s="18" t="n">
        <v>397.40022966</v>
      </c>
      <c r="J44" s="20" t="n">
        <v>3.76525457</v>
      </c>
      <c r="K44" s="18" t="s">
        <v>404</v>
      </c>
      <c r="L44" s="20" t="s">
        <v>404</v>
      </c>
      <c r="M44" s="18" t="s">
        <v>404</v>
      </c>
      <c r="N44" s="20" t="s">
        <v>404</v>
      </c>
      <c r="O44" s="18" t="s">
        <v>404</v>
      </c>
      <c r="P44" s="20" t="s">
        <v>404</v>
      </c>
      <c r="Q44" s="18" t="s">
        <v>404</v>
      </c>
      <c r="R44" s="20" t="s">
        <v>404</v>
      </c>
      <c r="S44" s="18" t="n">
        <v>425.41340729</v>
      </c>
      <c r="T44" s="20" t="n">
        <v>19.51087328</v>
      </c>
    </row>
    <row r="45" spans="1:20">
      <c r="A45" s="15" t="s">
        <v>442</v>
      </c>
      <c r="B45" s="17" t="n">
        <v>5519</v>
      </c>
      <c r="C45" s="18">
        <f>(0.0/B45*100)</f>
        <v/>
      </c>
      <c r="D45" s="19" t="n">
        <v>5519</v>
      </c>
      <c r="E45" s="18" t="n">
        <v>470.18214618</v>
      </c>
      <c r="F45" s="20" t="n">
        <v>11.12655496</v>
      </c>
      <c r="G45" s="18" t="n">
        <v>354.82530466</v>
      </c>
      <c r="H45" s="20" t="n">
        <v>9.408053750000001</v>
      </c>
      <c r="I45" s="18" t="n">
        <v>349.28681243</v>
      </c>
      <c r="J45" s="20" t="n">
        <v>3.02892608</v>
      </c>
      <c r="K45" s="18" t="s">
        <v>404</v>
      </c>
      <c r="L45" s="20" t="s">
        <v>404</v>
      </c>
      <c r="M45" s="18" t="s">
        <v>404</v>
      </c>
      <c r="N45" s="20" t="s">
        <v>404</v>
      </c>
      <c r="O45" s="18" t="s">
        <v>404</v>
      </c>
      <c r="P45" s="20" t="s">
        <v>404</v>
      </c>
      <c r="Q45" s="18" t="s">
        <v>404</v>
      </c>
      <c r="R45" s="20" t="s">
        <v>404</v>
      </c>
      <c r="S45" s="18" t="n">
        <v>325.9636904</v>
      </c>
      <c r="T45" s="20" t="n">
        <v>9.37912309</v>
      </c>
    </row>
    <row r="46" spans="1:20">
      <c r="A46" s="15" t="s">
        <v>443</v>
      </c>
      <c r="B46" s="17" t="n">
        <v>23141</v>
      </c>
      <c r="C46" s="18">
        <f>(0.0/B46*100)</f>
        <v/>
      </c>
      <c r="D46" s="19" t="n">
        <v>23141</v>
      </c>
      <c r="E46" s="18" t="n">
        <v>487.29732048</v>
      </c>
      <c r="F46" s="20" t="n">
        <v>9.09069195</v>
      </c>
      <c r="G46" s="18" t="n">
        <v>391.3966283</v>
      </c>
      <c r="H46" s="20" t="n">
        <v>14.07035853</v>
      </c>
      <c r="I46" s="18" t="n">
        <v>399.89490076</v>
      </c>
      <c r="J46" s="20" t="n">
        <v>3.15154752</v>
      </c>
      <c r="K46" s="18" t="s">
        <v>404</v>
      </c>
      <c r="L46" s="20" t="s">
        <v>404</v>
      </c>
      <c r="M46" s="18" t="s">
        <v>404</v>
      </c>
      <c r="N46" s="20" t="s">
        <v>404</v>
      </c>
      <c r="O46" s="18" t="s">
        <v>404</v>
      </c>
      <c r="P46" s="20" t="s">
        <v>404</v>
      </c>
      <c r="Q46" s="18" t="s">
        <v>404</v>
      </c>
      <c r="R46" s="20" t="s">
        <v>404</v>
      </c>
      <c r="S46" s="18" t="n">
        <v>401.19234258</v>
      </c>
      <c r="T46" s="20" t="n">
        <v>6.72115298</v>
      </c>
    </row>
    <row r="47" spans="1:20">
      <c r="A47" s="15" t="s">
        <v>444</v>
      </c>
      <c r="B47" s="17" t="n">
        <v>5928</v>
      </c>
      <c r="C47" s="18">
        <f>(0.0/B47*100)</f>
        <v/>
      </c>
      <c r="D47" s="19" t="n">
        <v>5928</v>
      </c>
      <c r="E47" s="18" t="n">
        <v>456.25489997</v>
      </c>
      <c r="F47" s="20" t="n">
        <v>34.12413994</v>
      </c>
      <c r="G47" s="18" t="s">
        <v>404</v>
      </c>
      <c r="H47" s="20" t="s">
        <v>404</v>
      </c>
      <c r="I47" s="18" t="n">
        <v>430.59032462</v>
      </c>
      <c r="J47" s="20" t="n">
        <v>5.20451773</v>
      </c>
      <c r="K47" s="18" t="s">
        <v>404</v>
      </c>
      <c r="L47" s="20" t="s">
        <v>404</v>
      </c>
      <c r="M47" s="18" t="s">
        <v>404</v>
      </c>
      <c r="N47" s="20" t="s">
        <v>404</v>
      </c>
      <c r="O47" s="18" t="s">
        <v>404</v>
      </c>
      <c r="P47" s="20" t="s">
        <v>404</v>
      </c>
      <c r="Q47" s="18" t="s">
        <v>404</v>
      </c>
      <c r="R47" s="20" t="s">
        <v>404</v>
      </c>
      <c r="S47" s="18" t="n">
        <v>490.29757821</v>
      </c>
      <c r="T47" s="20" t="n">
        <v>23.62913805</v>
      </c>
    </row>
    <row r="48" spans="1:20">
      <c r="A48" s="15" t="s">
        <v>445</v>
      </c>
      <c r="B48" s="17" t="n">
        <v>9841</v>
      </c>
      <c r="C48" s="18">
        <f>(0.0/B48*100)</f>
        <v/>
      </c>
      <c r="D48" s="19" t="n">
        <v>9841</v>
      </c>
      <c r="E48" s="18" t="n">
        <v>504.74350417</v>
      </c>
      <c r="F48" s="20" t="n">
        <v>16.15987316</v>
      </c>
      <c r="G48" s="18" t="n">
        <v>392.54280435</v>
      </c>
      <c r="H48" s="20" t="n">
        <v>9.70556906</v>
      </c>
      <c r="I48" s="18" t="n">
        <v>493.8637069</v>
      </c>
      <c r="J48" s="20" t="n">
        <v>6.06766058</v>
      </c>
      <c r="K48" s="18" t="s">
        <v>404</v>
      </c>
      <c r="L48" s="20" t="s">
        <v>404</v>
      </c>
      <c r="M48" s="18" t="s">
        <v>404</v>
      </c>
      <c r="N48" s="20" t="s">
        <v>404</v>
      </c>
      <c r="O48" s="18" t="s">
        <v>404</v>
      </c>
      <c r="P48" s="20" t="s">
        <v>404</v>
      </c>
      <c r="Q48" s="18" t="s">
        <v>404</v>
      </c>
      <c r="R48" s="20" t="s">
        <v>404</v>
      </c>
      <c r="S48" s="18" t="n">
        <v>459.97145749</v>
      </c>
      <c r="T48" s="20" t="n">
        <v>44.01115844</v>
      </c>
    </row>
    <row r="49" spans="1:20">
      <c r="A49" s="15" t="s">
        <v>446</v>
      </c>
      <c r="B49" s="17" t="n">
        <v>6349</v>
      </c>
      <c r="C49" s="18">
        <f>(0.0/B49*100)</f>
        <v/>
      </c>
      <c r="D49" s="19" t="n">
        <v>6349</v>
      </c>
      <c r="E49" s="18" t="n">
        <v>479.78027938</v>
      </c>
      <c r="F49" s="20" t="n">
        <v>8.3242867</v>
      </c>
      <c r="G49" s="18" t="n">
        <v>462.18326692</v>
      </c>
      <c r="H49" s="20" t="n">
        <v>10.0573905</v>
      </c>
      <c r="I49" s="18" t="n">
        <v>413.02002505</v>
      </c>
      <c r="J49" s="20" t="n">
        <v>3.49426396</v>
      </c>
      <c r="K49" s="18" t="s">
        <v>404</v>
      </c>
      <c r="L49" s="20" t="s">
        <v>404</v>
      </c>
      <c r="M49" s="18" t="s">
        <v>404</v>
      </c>
      <c r="N49" s="20" t="s">
        <v>404</v>
      </c>
      <c r="O49" s="18" t="s">
        <v>404</v>
      </c>
      <c r="P49" s="20" t="s">
        <v>404</v>
      </c>
      <c r="Q49" s="18" t="s">
        <v>404</v>
      </c>
      <c r="R49" s="20" t="s">
        <v>404</v>
      </c>
      <c r="S49" s="18" t="n">
        <v>474.88967145</v>
      </c>
      <c r="T49" s="20" t="n">
        <v>14.05927974</v>
      </c>
    </row>
    <row r="50" spans="1:20">
      <c r="A50" s="15" t="s">
        <v>447</v>
      </c>
      <c r="B50" s="17" t="n">
        <v>11795</v>
      </c>
      <c r="C50" s="18">
        <f>(0.0/B50*100)</f>
        <v/>
      </c>
      <c r="D50" s="19" t="n">
        <v>11795</v>
      </c>
      <c r="E50" s="18" t="n">
        <v>485.91981093</v>
      </c>
      <c r="F50" s="20" t="n">
        <v>7.99652684</v>
      </c>
      <c r="G50" s="18" t="n">
        <v>427.94882867</v>
      </c>
      <c r="H50" s="20" t="n">
        <v>18.86457353</v>
      </c>
      <c r="I50" s="18" t="n">
        <v>414.8169368</v>
      </c>
      <c r="J50" s="20" t="n">
        <v>3.96572791</v>
      </c>
      <c r="K50" s="18" t="s">
        <v>404</v>
      </c>
      <c r="L50" s="20" t="s">
        <v>404</v>
      </c>
      <c r="M50" s="18" t="s">
        <v>404</v>
      </c>
      <c r="N50" s="20" t="s">
        <v>404</v>
      </c>
      <c r="O50" s="18" t="s">
        <v>404</v>
      </c>
      <c r="P50" s="20" t="s">
        <v>404</v>
      </c>
      <c r="Q50" s="18" t="s">
        <v>404</v>
      </c>
      <c r="R50" s="20" t="s">
        <v>404</v>
      </c>
      <c r="S50" s="18" t="n">
        <v>410.05023959</v>
      </c>
      <c r="T50" s="20" t="n">
        <v>8.013568830000001</v>
      </c>
    </row>
    <row r="51" spans="1:20">
      <c r="A51" s="15" t="s">
        <v>448</v>
      </c>
      <c r="B51" s="17" t="n">
        <v>6866</v>
      </c>
      <c r="C51" s="18">
        <f>(0.0/B51*100)</f>
        <v/>
      </c>
      <c r="D51" s="19" t="n">
        <v>6866</v>
      </c>
      <c r="E51" s="18" t="n">
        <v>420.37407557</v>
      </c>
      <c r="F51" s="20" t="n">
        <v>8.29821727</v>
      </c>
      <c r="G51" s="18" t="n">
        <v>421.51079834</v>
      </c>
      <c r="H51" s="20" t="n">
        <v>29.97507328</v>
      </c>
      <c r="I51" s="18" t="n">
        <v>428.55190094</v>
      </c>
      <c r="J51" s="20" t="n">
        <v>2.52958121</v>
      </c>
      <c r="K51" s="18" t="s">
        <v>404</v>
      </c>
      <c r="L51" s="20" t="s">
        <v>404</v>
      </c>
      <c r="M51" s="18" t="s">
        <v>404</v>
      </c>
      <c r="N51" s="20" t="s">
        <v>404</v>
      </c>
      <c r="O51" s="18" t="s">
        <v>404</v>
      </c>
      <c r="P51" s="20" t="s">
        <v>404</v>
      </c>
      <c r="Q51" s="18" t="s">
        <v>404</v>
      </c>
      <c r="R51" s="20" t="s">
        <v>404</v>
      </c>
      <c r="S51" s="18" t="n">
        <v>416.88231039</v>
      </c>
      <c r="T51" s="20" t="n">
        <v>40.37775286</v>
      </c>
    </row>
    <row r="52" spans="1:20">
      <c r="A52" s="15" t="s">
        <v>449</v>
      </c>
      <c r="B52" s="17" t="n">
        <v>5809</v>
      </c>
      <c r="C52" s="18">
        <f>(0.0/B52*100)</f>
        <v/>
      </c>
      <c r="D52" s="19" t="n">
        <v>5809</v>
      </c>
      <c r="E52" s="18" t="n">
        <v>381.8481</v>
      </c>
      <c r="F52" s="20" t="n">
        <v>13.66633815</v>
      </c>
      <c r="G52" s="18" t="n">
        <v>515.42594701</v>
      </c>
      <c r="H52" s="20" t="n">
        <v>15.00462646</v>
      </c>
      <c r="I52" s="18" t="n">
        <v>486.28876226</v>
      </c>
      <c r="J52" s="20" t="n">
        <v>2.85151185</v>
      </c>
      <c r="K52" s="18" t="s">
        <v>404</v>
      </c>
      <c r="L52" s="20" t="s">
        <v>404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466.54409067</v>
      </c>
      <c r="F53" s="20" t="n">
        <v>4.80497846</v>
      </c>
      <c r="G53" s="18" t="n">
        <v>383.4901199</v>
      </c>
      <c r="H53" s="20" t="n">
        <v>11.03043396</v>
      </c>
      <c r="I53" s="18" t="n">
        <v>438.58904128</v>
      </c>
      <c r="J53" s="20" t="n">
        <v>1.66022724</v>
      </c>
      <c r="K53" s="18" t="s">
        <v>404</v>
      </c>
      <c r="L53" s="20" t="s">
        <v>404</v>
      </c>
      <c r="M53" s="18" t="s">
        <v>404</v>
      </c>
      <c r="N53" s="20" t="s">
        <v>404</v>
      </c>
      <c r="O53" s="18" t="s">
        <v>404</v>
      </c>
      <c r="P53" s="20" t="s">
        <v>404</v>
      </c>
      <c r="Q53" s="18" t="s">
        <v>404</v>
      </c>
      <c r="R53" s="20" t="s">
        <v>404</v>
      </c>
      <c r="S53" s="18" t="n">
        <v>494.33392183</v>
      </c>
      <c r="T53" s="20" t="n">
        <v>8.09458708</v>
      </c>
    </row>
    <row r="54" spans="1:20">
      <c r="A54" s="15" t="s">
        <v>451</v>
      </c>
      <c r="B54" s="17" t="n">
        <v>4740</v>
      </c>
      <c r="C54" s="18">
        <f>(0.0/B54*100)</f>
        <v/>
      </c>
      <c r="D54" s="19" t="n">
        <v>4740</v>
      </c>
      <c r="E54" s="18" t="n">
        <v>410.83059015</v>
      </c>
      <c r="F54" s="20" t="n">
        <v>9.51861637</v>
      </c>
      <c r="G54" s="18" t="n">
        <v>376.3266965</v>
      </c>
      <c r="H54" s="20" t="n">
        <v>17.51225715</v>
      </c>
      <c r="I54" s="18" t="n">
        <v>344.05166908</v>
      </c>
      <c r="J54" s="20" t="n">
        <v>3.55570696</v>
      </c>
      <c r="K54" s="18" t="s">
        <v>404</v>
      </c>
      <c r="L54" s="20" t="s">
        <v>404</v>
      </c>
      <c r="M54" s="18" t="s">
        <v>404</v>
      </c>
      <c r="N54" s="20" t="s">
        <v>404</v>
      </c>
      <c r="O54" s="18" t="s">
        <v>404</v>
      </c>
      <c r="P54" s="20" t="s">
        <v>404</v>
      </c>
      <c r="Q54" s="18" t="s">
        <v>404</v>
      </c>
      <c r="R54" s="20" t="s">
        <v>404</v>
      </c>
      <c r="S54" s="18" t="n">
        <v>376.40929969</v>
      </c>
      <c r="T54" s="20" t="n">
        <v>13.86961266</v>
      </c>
    </row>
    <row r="55" spans="1:20">
      <c r="A55" s="15" t="s">
        <v>452</v>
      </c>
      <c r="B55" s="17" t="n">
        <v>5316</v>
      </c>
      <c r="C55" s="18">
        <f>(0.0/B55*100)</f>
        <v/>
      </c>
      <c r="D55" s="19" t="n">
        <v>5316</v>
      </c>
      <c r="E55" s="18" t="n">
        <v>455.19664279</v>
      </c>
      <c r="F55" s="20" t="n">
        <v>14.77927373</v>
      </c>
      <c r="G55" s="18" t="n">
        <v>428.76703027</v>
      </c>
      <c r="H55" s="20" t="n">
        <v>11.59975695</v>
      </c>
      <c r="I55" s="18" t="n">
        <v>396.0775725</v>
      </c>
      <c r="J55" s="20" t="n">
        <v>3.23544558</v>
      </c>
      <c r="K55" s="18" t="s">
        <v>404</v>
      </c>
      <c r="L55" s="20" t="s">
        <v>404</v>
      </c>
      <c r="M55" s="18" t="s">
        <v>404</v>
      </c>
      <c r="N55" s="20" t="s">
        <v>404</v>
      </c>
      <c r="O55" s="18" t="s">
        <v>404</v>
      </c>
      <c r="P55" s="20" t="s">
        <v>404</v>
      </c>
      <c r="Q55" s="18" t="s">
        <v>404</v>
      </c>
      <c r="R55" s="20" t="s">
        <v>404</v>
      </c>
      <c r="S55" s="18" t="n">
        <v>440.2643416</v>
      </c>
      <c r="T55" s="20" t="n">
        <v>9.25025681</v>
      </c>
    </row>
    <row r="56" spans="1:20">
      <c r="A56" s="15" t="s">
        <v>453</v>
      </c>
      <c r="B56" s="17" t="n">
        <v>5359</v>
      </c>
      <c r="C56" s="18">
        <f>(0.0/B56*100)</f>
        <v/>
      </c>
      <c r="D56" s="19" t="n">
        <v>5359</v>
      </c>
      <c r="E56" s="18" t="s">
        <v>404</v>
      </c>
      <c r="F56" s="20" t="s">
        <v>404</v>
      </c>
      <c r="G56" s="18" t="n">
        <v>526.11351289</v>
      </c>
      <c r="H56" s="20" t="n">
        <v>2.93364151</v>
      </c>
      <c r="I56" s="18" t="n">
        <v>537.97722363</v>
      </c>
      <c r="J56" s="20" t="n">
        <v>6.79110092</v>
      </c>
      <c r="K56" s="18" t="s">
        <v>404</v>
      </c>
      <c r="L56" s="20" t="s">
        <v>404</v>
      </c>
      <c r="M56" s="18" t="s">
        <v>404</v>
      </c>
      <c r="N56" s="20" t="s">
        <v>404</v>
      </c>
      <c r="O56" s="18" t="s">
        <v>404</v>
      </c>
      <c r="P56" s="20" t="s">
        <v>404</v>
      </c>
      <c r="Q56" s="18" t="s">
        <v>404</v>
      </c>
      <c r="R56" s="20" t="s">
        <v>404</v>
      </c>
      <c r="S56" s="18" t="n">
        <v>520.07899001</v>
      </c>
      <c r="T56" s="20" t="n">
        <v>15.44895735</v>
      </c>
    </row>
    <row r="57" spans="1:20">
      <c r="A57" s="15" t="s">
        <v>454</v>
      </c>
      <c r="B57" s="17" t="n">
        <v>6513</v>
      </c>
      <c r="C57" s="18">
        <f>(0.0/B57*100)</f>
        <v/>
      </c>
      <c r="D57" s="19" t="n">
        <v>6513</v>
      </c>
      <c r="E57" s="18" t="n">
        <v>417.77972959</v>
      </c>
      <c r="F57" s="20" t="n">
        <v>8.10000797</v>
      </c>
      <c r="G57" s="18" t="n">
        <v>374.3760872</v>
      </c>
      <c r="H57" s="20" t="n">
        <v>5.91679964</v>
      </c>
      <c r="I57" s="18" t="n">
        <v>402.04201151</v>
      </c>
      <c r="J57" s="20" t="n">
        <v>3.74081543</v>
      </c>
      <c r="K57" s="18" t="s">
        <v>404</v>
      </c>
      <c r="L57" s="20" t="s">
        <v>404</v>
      </c>
      <c r="M57" s="18" t="s">
        <v>404</v>
      </c>
      <c r="N57" s="20" t="s">
        <v>404</v>
      </c>
      <c r="O57" s="18" t="s">
        <v>404</v>
      </c>
      <c r="P57" s="20" t="s">
        <v>404</v>
      </c>
      <c r="Q57" s="18" t="s">
        <v>404</v>
      </c>
      <c r="R57" s="20" t="s">
        <v>404</v>
      </c>
      <c r="S57" s="18" t="n">
        <v>387.12582006</v>
      </c>
      <c r="T57" s="20" t="n">
        <v>22.5647396</v>
      </c>
    </row>
    <row r="58" spans="1:20">
      <c r="A58" s="15" t="s">
        <v>455</v>
      </c>
      <c r="B58" s="17" t="n">
        <v>7267</v>
      </c>
      <c r="C58" s="18">
        <f>(0.0/B58*100)</f>
        <v/>
      </c>
      <c r="D58" s="19" t="n">
        <v>7267</v>
      </c>
      <c r="E58" s="18" t="n">
        <v>429.02480271</v>
      </c>
      <c r="F58" s="20" t="n">
        <v>5.41484808</v>
      </c>
      <c r="G58" s="18" t="n">
        <v>431.61181144</v>
      </c>
      <c r="H58" s="20" t="n">
        <v>11.20499345</v>
      </c>
      <c r="I58" s="18" t="n">
        <v>402.68381166</v>
      </c>
      <c r="J58" s="20" t="n">
        <v>3.66917886</v>
      </c>
      <c r="K58" s="18" t="s">
        <v>404</v>
      </c>
      <c r="L58" s="20" t="s">
        <v>404</v>
      </c>
      <c r="M58" s="18" t="s">
        <v>404</v>
      </c>
      <c r="N58" s="20" t="s">
        <v>404</v>
      </c>
      <c r="O58" s="18" t="s">
        <v>404</v>
      </c>
      <c r="P58" s="20" t="s">
        <v>404</v>
      </c>
      <c r="Q58" s="18" t="s">
        <v>404</v>
      </c>
      <c r="R58" s="20" t="s">
        <v>404</v>
      </c>
      <c r="S58" s="18" t="n">
        <v>421.61730305</v>
      </c>
      <c r="T58" s="20" t="n">
        <v>11.06015236</v>
      </c>
    </row>
    <row r="59" spans="1:20">
      <c r="A59" s="15" t="s">
        <v>456</v>
      </c>
      <c r="B59" s="17" t="n">
        <v>4826</v>
      </c>
      <c r="C59" s="18">
        <f>(0.0/B59*100)</f>
        <v/>
      </c>
      <c r="D59" s="19" t="n">
        <v>4826</v>
      </c>
      <c r="E59" s="18" t="n">
        <v>390.92374191</v>
      </c>
      <c r="F59" s="20" t="n">
        <v>10.1086918</v>
      </c>
      <c r="G59" s="18" t="n">
        <v>464.90347843</v>
      </c>
      <c r="H59" s="20" t="n">
        <v>14.9093317</v>
      </c>
      <c r="I59" s="18" t="n">
        <v>345.835422</v>
      </c>
      <c r="J59" s="20" t="n">
        <v>1.4491684</v>
      </c>
      <c r="K59" s="18" t="s">
        <v>404</v>
      </c>
      <c r="L59" s="20" t="s">
        <v>404</v>
      </c>
      <c r="M59" s="18" t="s">
        <v>404</v>
      </c>
      <c r="N59" s="20" t="s">
        <v>404</v>
      </c>
      <c r="O59" s="18" t="s">
        <v>404</v>
      </c>
      <c r="P59" s="20" t="s">
        <v>404</v>
      </c>
      <c r="Q59" s="18" t="s">
        <v>404</v>
      </c>
      <c r="R59" s="20" t="s">
        <v>404</v>
      </c>
      <c r="S59" s="18" t="n">
        <v>334.24805</v>
      </c>
      <c r="T59" s="20" t="n">
        <v>14.24776964</v>
      </c>
    </row>
    <row r="60" spans="1:20">
      <c r="A60" s="15" t="s">
        <v>457</v>
      </c>
      <c r="B60" s="17" t="n">
        <v>4546</v>
      </c>
      <c r="C60" s="18">
        <f>(0.0/B60*100)</f>
        <v/>
      </c>
      <c r="D60" s="19" t="n">
        <v>4546</v>
      </c>
      <c r="E60" s="18" t="n">
        <v>399.11521764</v>
      </c>
      <c r="F60" s="20" t="n">
        <v>8.23116692</v>
      </c>
      <c r="G60" s="18" t="n">
        <v>259.07458643</v>
      </c>
      <c r="H60" s="20" t="n">
        <v>19.15274423</v>
      </c>
      <c r="I60" s="18" t="n">
        <v>308.50078992</v>
      </c>
      <c r="J60" s="20" t="n">
        <v>4.2155126</v>
      </c>
      <c r="K60" s="18" t="s">
        <v>404</v>
      </c>
      <c r="L60" s="20" t="s">
        <v>404</v>
      </c>
      <c r="M60" s="18" t="s">
        <v>404</v>
      </c>
      <c r="N60" s="20" t="s">
        <v>404</v>
      </c>
      <c r="O60" s="18" t="s">
        <v>404</v>
      </c>
      <c r="P60" s="20" t="s">
        <v>404</v>
      </c>
      <c r="Q60" s="18" t="s">
        <v>404</v>
      </c>
      <c r="R60" s="20" t="s">
        <v>404</v>
      </c>
      <c r="S60" s="18" t="n">
        <v>353.87389761</v>
      </c>
      <c r="T60" s="20" t="n">
        <v>16.00430412</v>
      </c>
    </row>
    <row r="61" spans="1:20">
      <c r="A61" s="15" t="s">
        <v>458</v>
      </c>
      <c r="B61" s="17" t="n">
        <v>6525</v>
      </c>
      <c r="C61" s="18">
        <f>(0.0/B61*100)</f>
        <v/>
      </c>
      <c r="D61" s="19" t="n">
        <v>6525</v>
      </c>
      <c r="E61" s="18" t="n">
        <v>595.0676183099999</v>
      </c>
      <c r="F61" s="20" t="n">
        <v>9.523889329999999</v>
      </c>
      <c r="G61" s="18" t="n">
        <v>503.46051798</v>
      </c>
      <c r="H61" s="20" t="n">
        <v>31.43710758</v>
      </c>
      <c r="I61" s="18" t="n">
        <v>471.12526298</v>
      </c>
      <c r="J61" s="20" t="n">
        <v>2.36774204</v>
      </c>
      <c r="K61" s="18" t="s">
        <v>404</v>
      </c>
      <c r="L61" s="20" t="s">
        <v>404</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520.75263403</v>
      </c>
      <c r="F62" s="20" t="n">
        <v>3.33239363</v>
      </c>
      <c r="G62" s="18" t="n">
        <v>508.16385412</v>
      </c>
      <c r="H62" s="20" t="n">
        <v>1.2026</v>
      </c>
      <c r="I62" s="18" t="n">
        <v>462.77062249</v>
      </c>
      <c r="J62" s="20" t="n">
        <v>7.99871198</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399.23045591</v>
      </c>
      <c r="F63" s="20" t="n">
        <v>10.24664725</v>
      </c>
      <c r="G63" s="18" t="n">
        <v>377.45767284</v>
      </c>
      <c r="H63" s="20" t="n">
        <v>22.48230408</v>
      </c>
      <c r="I63" s="18" t="n">
        <v>349.5464082</v>
      </c>
      <c r="J63" s="20" t="n">
        <v>1.48951254</v>
      </c>
      <c r="K63" s="18" t="s">
        <v>404</v>
      </c>
      <c r="L63" s="20" t="s">
        <v>404</v>
      </c>
      <c r="M63" s="18" t="s">
        <v>404</v>
      </c>
      <c r="N63" s="20" t="s">
        <v>404</v>
      </c>
      <c r="O63" s="18" t="s">
        <v>404</v>
      </c>
      <c r="P63" s="20" t="s">
        <v>404</v>
      </c>
      <c r="Q63" s="18" t="s">
        <v>404</v>
      </c>
      <c r="R63" s="20" t="s">
        <v>404</v>
      </c>
      <c r="S63" s="18" t="n">
        <v>371.40138445</v>
      </c>
      <c r="T63" s="20" t="n">
        <v>5.54164494</v>
      </c>
    </row>
    <row r="64" spans="1:20">
      <c r="A64" s="15" t="s">
        <v>461</v>
      </c>
      <c r="B64" s="17" t="n">
        <v>3634</v>
      </c>
      <c r="C64" s="18">
        <f>(0.0/B64*100)</f>
        <v/>
      </c>
      <c r="D64" s="19" t="n">
        <v>3634</v>
      </c>
      <c r="E64" s="18" t="n">
        <v>512.75207127</v>
      </c>
      <c r="F64" s="20" t="n">
        <v>4.96220404</v>
      </c>
      <c r="G64" s="18" t="n">
        <v>474.47922226</v>
      </c>
      <c r="H64" s="20" t="n">
        <v>4.47147894</v>
      </c>
      <c r="I64" s="18" t="n">
        <v>415.81552505</v>
      </c>
      <c r="J64" s="20" t="n">
        <v>2.58550722</v>
      </c>
      <c r="K64" s="18" t="s">
        <v>404</v>
      </c>
      <c r="L64" s="20" t="s">
        <v>404</v>
      </c>
      <c r="M64" s="18" t="s">
        <v>404</v>
      </c>
      <c r="N64" s="20" t="s">
        <v>404</v>
      </c>
      <c r="O64" s="18" t="s">
        <v>404</v>
      </c>
      <c r="P64" s="20" t="s">
        <v>404</v>
      </c>
      <c r="Q64" s="18" t="s">
        <v>404</v>
      </c>
      <c r="R64" s="20" t="s">
        <v>404</v>
      </c>
      <c r="S64" s="18" t="n">
        <v>473.45075031</v>
      </c>
      <c r="T64" s="20" t="n">
        <v>4.79170075</v>
      </c>
    </row>
    <row r="65" spans="1:20">
      <c r="A65" s="15" t="s">
        <v>462</v>
      </c>
      <c r="B65" s="17" t="n">
        <v>5325</v>
      </c>
      <c r="C65" s="18">
        <f>(0.0/B65*100)</f>
        <v/>
      </c>
      <c r="D65" s="19" t="n">
        <v>5325</v>
      </c>
      <c r="E65" s="18" t="n">
        <v>528.38654573</v>
      </c>
      <c r="F65" s="20" t="n">
        <v>44.45759938</v>
      </c>
      <c r="G65" s="18" t="n">
        <v>371.86456</v>
      </c>
      <c r="H65" s="20" t="n">
        <v>13.27791863</v>
      </c>
      <c r="I65" s="18" t="n">
        <v>414.9793962</v>
      </c>
      <c r="J65" s="20" t="n">
        <v>2.50213406</v>
      </c>
      <c r="K65" s="18" t="s">
        <v>404</v>
      </c>
      <c r="L65" s="20" t="s">
        <v>404</v>
      </c>
      <c r="M65" s="18" t="s">
        <v>404</v>
      </c>
      <c r="N65" s="20" t="s">
        <v>404</v>
      </c>
      <c r="O65" s="18" t="s">
        <v>404</v>
      </c>
      <c r="P65" s="20" t="s">
        <v>404</v>
      </c>
      <c r="Q65" s="18" t="s">
        <v>404</v>
      </c>
      <c r="R65" s="20" t="s">
        <v>404</v>
      </c>
      <c r="S65" s="18" t="n">
        <v>445.24682222</v>
      </c>
      <c r="T65" s="20" t="n">
        <v>12.01321543</v>
      </c>
    </row>
    <row r="66" spans="1:20">
      <c r="A66" s="15" t="s">
        <v>463</v>
      </c>
      <c r="B66" s="17" t="n">
        <v>5665</v>
      </c>
      <c r="C66" s="18">
        <f>(0.0/B66*100)</f>
        <v/>
      </c>
      <c r="D66" s="19" t="n">
        <v>5665</v>
      </c>
      <c r="E66" s="18" t="n">
        <v>414.36386513</v>
      </c>
      <c r="F66" s="20" t="n">
        <v>20.07515518</v>
      </c>
      <c r="G66" s="18" t="s">
        <v>404</v>
      </c>
      <c r="H66" s="20" t="s">
        <v>404</v>
      </c>
      <c r="I66" s="18" t="n">
        <v>426.95678141</v>
      </c>
      <c r="J66" s="20" t="n">
        <v>1.59709766</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445.86772417</v>
      </c>
      <c r="F67" s="20" t="n">
        <v>6.4132282</v>
      </c>
      <c r="G67" s="18" t="n">
        <v>447.97412606</v>
      </c>
      <c r="H67" s="20" t="n">
        <v>23.85186516</v>
      </c>
      <c r="I67" s="18" t="n">
        <v>375.42034087</v>
      </c>
      <c r="J67" s="20" t="n">
        <v>3.25632223</v>
      </c>
      <c r="K67" s="18" t="s">
        <v>404</v>
      </c>
      <c r="L67" s="20" t="s">
        <v>404</v>
      </c>
      <c r="M67" s="18" t="s">
        <v>404</v>
      </c>
      <c r="N67" s="20" t="s">
        <v>404</v>
      </c>
      <c r="O67" s="18" t="s">
        <v>404</v>
      </c>
      <c r="P67" s="20" t="s">
        <v>404</v>
      </c>
      <c r="Q67" s="18" t="s">
        <v>404</v>
      </c>
      <c r="R67" s="20" t="s">
        <v>404</v>
      </c>
      <c r="S67" s="18" t="n">
        <v>438.84802931</v>
      </c>
      <c r="T67" s="20" t="n">
        <v>14.77180699</v>
      </c>
    </row>
    <row r="68" spans="1:20">
      <c r="A68" s="15" t="s">
        <v>465</v>
      </c>
      <c r="B68" s="17" t="n">
        <v>12083</v>
      </c>
      <c r="C68" s="18">
        <f>(0.0/B68*100)</f>
        <v/>
      </c>
      <c r="D68" s="19" t="n">
        <v>12083</v>
      </c>
      <c r="E68" s="18" t="n">
        <v>452.44477451</v>
      </c>
      <c r="F68" s="20" t="n">
        <v>1.79334974</v>
      </c>
      <c r="G68" s="18" t="n">
        <v>451.03400303</v>
      </c>
      <c r="H68" s="20" t="n">
        <v>7.43224478</v>
      </c>
      <c r="I68" s="18" t="n">
        <v>366.04063632</v>
      </c>
      <c r="J68" s="20" t="n">
        <v>1.1167182</v>
      </c>
      <c r="K68" s="18" t="s">
        <v>404</v>
      </c>
      <c r="L68" s="20" t="s">
        <v>404</v>
      </c>
      <c r="M68" s="18" t="s">
        <v>404</v>
      </c>
      <c r="N68" s="20" t="s">
        <v>404</v>
      </c>
      <c r="O68" s="18" t="s">
        <v>404</v>
      </c>
      <c r="P68" s="20" t="s">
        <v>404</v>
      </c>
      <c r="Q68" s="18" t="s">
        <v>404</v>
      </c>
      <c r="R68" s="20" t="s">
        <v>404</v>
      </c>
      <c r="S68" s="18" t="n">
        <v>436.98051484</v>
      </c>
      <c r="T68" s="20" t="n">
        <v>3.88627467</v>
      </c>
    </row>
    <row r="69" spans="1:20">
      <c r="A69" s="15" t="s">
        <v>466</v>
      </c>
      <c r="B69" s="17" t="n">
        <v>4876</v>
      </c>
      <c r="C69" s="18">
        <f>(0.0/B69*100)</f>
        <v/>
      </c>
      <c r="D69" s="19" t="n">
        <v>4876</v>
      </c>
      <c r="E69" s="18" t="n">
        <v>458.12109064</v>
      </c>
      <c r="F69" s="20" t="n">
        <v>35.29481546</v>
      </c>
      <c r="G69" s="18" t="s">
        <v>404</v>
      </c>
      <c r="H69" s="20" t="s">
        <v>404</v>
      </c>
      <c r="I69" s="18" t="n">
        <v>433.34913554</v>
      </c>
      <c r="J69" s="20" t="n">
        <v>4.09485962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497.66097273</v>
      </c>
      <c r="F70" s="20" t="n">
        <v>11.00554176</v>
      </c>
      <c r="G70" s="18" t="n">
        <v>534.83922143</v>
      </c>
      <c r="H70" s="20" t="n">
        <v>7.18158205</v>
      </c>
      <c r="I70" s="18" t="n">
        <v>494.43941796</v>
      </c>
      <c r="J70" s="20" t="n">
        <v>3.06402798</v>
      </c>
      <c r="K70" s="18" t="s">
        <v>404</v>
      </c>
      <c r="L70" s="20" t="s">
        <v>404</v>
      </c>
      <c r="M70" s="18" t="s">
        <v>404</v>
      </c>
      <c r="N70" s="20" t="s">
        <v>404</v>
      </c>
      <c r="O70" s="18" t="s">
        <v>404</v>
      </c>
      <c r="P70" s="20" t="s">
        <v>404</v>
      </c>
      <c r="Q70" s="18" t="s">
        <v>404</v>
      </c>
      <c r="R70" s="20" t="s">
        <v>404</v>
      </c>
      <c r="S70" s="18" t="n">
        <v>478.55504286</v>
      </c>
      <c r="T70" s="20" t="n">
        <v>20.02663344</v>
      </c>
    </row>
    <row r="71" spans="1:20">
      <c r="A71" s="15" t="s">
        <v>468</v>
      </c>
      <c r="B71" s="17" t="n">
        <v>6115</v>
      </c>
      <c r="C71" s="18">
        <f>(0.0/B71*100)</f>
        <v/>
      </c>
      <c r="D71" s="19" t="n">
        <v>6115</v>
      </c>
      <c r="E71" s="18" t="n">
        <v>538.57467739</v>
      </c>
      <c r="F71" s="20" t="n">
        <v>16.94108361</v>
      </c>
      <c r="G71" s="18" t="n">
        <v>581.69594866</v>
      </c>
      <c r="H71" s="20" t="n">
        <v>10.78629941</v>
      </c>
      <c r="I71" s="18" t="n">
        <v>533.86119753</v>
      </c>
      <c r="J71" s="20" t="n">
        <v>1.55759121</v>
      </c>
      <c r="K71" s="18" t="s">
        <v>404</v>
      </c>
      <c r="L71" s="20" t="s">
        <v>404</v>
      </c>
      <c r="M71" s="18" t="s">
        <v>404</v>
      </c>
      <c r="N71" s="20" t="s">
        <v>404</v>
      </c>
      <c r="O71" s="18" t="s">
        <v>404</v>
      </c>
      <c r="P71" s="20" t="s">
        <v>404</v>
      </c>
      <c r="Q71" s="18" t="s">
        <v>404</v>
      </c>
      <c r="R71" s="20" t="s">
        <v>404</v>
      </c>
      <c r="S71" s="18" t="n">
        <v>537.2505873600001</v>
      </c>
      <c r="T71" s="20" t="n">
        <v>15.60082717</v>
      </c>
    </row>
    <row r="72" spans="1:20">
      <c r="A72" s="15" t="s">
        <v>469</v>
      </c>
      <c r="B72" s="17" t="n">
        <v>7708</v>
      </c>
      <c r="C72" s="18">
        <f>(0.0/B72*100)</f>
        <v/>
      </c>
      <c r="D72" s="19" t="n">
        <v>7708</v>
      </c>
      <c r="E72" s="18" t="n">
        <v>478.46210198</v>
      </c>
      <c r="F72" s="20" t="n">
        <v>5.58402597</v>
      </c>
      <c r="G72" s="18" t="n">
        <v>430.0824922</v>
      </c>
      <c r="H72" s="20" t="n">
        <v>9.51041066</v>
      </c>
      <c r="I72" s="18" t="n">
        <v>510.87197436</v>
      </c>
      <c r="J72" s="20" t="n">
        <v>3.19170428</v>
      </c>
      <c r="K72" s="18" t="s">
        <v>404</v>
      </c>
      <c r="L72" s="20" t="s">
        <v>404</v>
      </c>
      <c r="M72" s="18" t="s">
        <v>404</v>
      </c>
      <c r="N72" s="20" t="s">
        <v>404</v>
      </c>
      <c r="O72" s="18" t="s">
        <v>404</v>
      </c>
      <c r="P72" s="20" t="s">
        <v>404</v>
      </c>
      <c r="Q72" s="18" t="s">
        <v>404</v>
      </c>
      <c r="R72" s="20" t="s">
        <v>404</v>
      </c>
      <c r="S72" s="18" t="n">
        <v>486.87438481</v>
      </c>
      <c r="T72" s="20" t="n">
        <v>13.30815653</v>
      </c>
    </row>
    <row r="73" spans="1:20">
      <c r="A73" s="15" t="s">
        <v>470</v>
      </c>
      <c r="B73" s="17" t="n">
        <v>8249</v>
      </c>
      <c r="C73" s="18">
        <f>(0.0/B73*100)</f>
        <v/>
      </c>
      <c r="D73" s="19" t="n">
        <v>8249</v>
      </c>
      <c r="E73" s="18" t="n">
        <v>442.74208769</v>
      </c>
      <c r="F73" s="20" t="n">
        <v>20.17794596</v>
      </c>
      <c r="G73" s="18" t="n">
        <v>368.10447703</v>
      </c>
      <c r="H73" s="20" t="n">
        <v>9.53677263</v>
      </c>
      <c r="I73" s="18" t="n">
        <v>412.38537699</v>
      </c>
      <c r="J73" s="20" t="n">
        <v>3.51963555</v>
      </c>
      <c r="K73" s="18" t="s">
        <v>404</v>
      </c>
      <c r="L73" s="20" t="s">
        <v>404</v>
      </c>
      <c r="M73" s="18" t="s">
        <v>404</v>
      </c>
      <c r="N73" s="20" t="s">
        <v>404</v>
      </c>
      <c r="O73" s="18" t="s">
        <v>404</v>
      </c>
      <c r="P73" s="20" t="s">
        <v>404</v>
      </c>
      <c r="Q73" s="18" t="s">
        <v>404</v>
      </c>
      <c r="R73" s="20" t="s">
        <v>404</v>
      </c>
      <c r="S73" s="18" t="n">
        <v>385.80541524</v>
      </c>
      <c r="T73" s="20" t="n">
        <v>12.80462434</v>
      </c>
    </row>
    <row r="74" spans="1:20">
      <c r="A74" s="15" t="s">
        <v>471</v>
      </c>
      <c r="B74" s="17" t="n">
        <v>4692</v>
      </c>
      <c r="C74" s="18">
        <f>(0.0/B74*100)</f>
        <v/>
      </c>
      <c r="D74" s="19" t="n">
        <v>4692</v>
      </c>
      <c r="E74" s="18" t="n">
        <v>483.78964307</v>
      </c>
      <c r="F74" s="20" t="n">
        <v>10.27289758</v>
      </c>
      <c r="G74" s="18" t="n">
        <v>486.22326349</v>
      </c>
      <c r="H74" s="20" t="n">
        <v>7.64395907</v>
      </c>
      <c r="I74" s="18" t="n">
        <v>423.19799455</v>
      </c>
      <c r="J74" s="20" t="n">
        <v>1.63291608</v>
      </c>
      <c r="K74" s="18" t="s">
        <v>404</v>
      </c>
      <c r="L74" s="20" t="s">
        <v>404</v>
      </c>
      <c r="M74" s="18" t="s">
        <v>404</v>
      </c>
      <c r="N74" s="20" t="s">
        <v>404</v>
      </c>
      <c r="O74" s="18" t="s">
        <v>404</v>
      </c>
      <c r="P74" s="20" t="s">
        <v>404</v>
      </c>
      <c r="Q74" s="18" t="s">
        <v>404</v>
      </c>
      <c r="R74" s="20" t="s">
        <v>404</v>
      </c>
      <c r="S74" s="18" t="n">
        <v>431.73561592</v>
      </c>
      <c r="T74" s="20" t="n">
        <v>3.33910117</v>
      </c>
    </row>
    <row r="75" spans="1:20">
      <c r="A75" s="15" t="s">
        <v>472</v>
      </c>
      <c r="B75" s="17" t="n">
        <v>5375</v>
      </c>
      <c r="C75" s="18">
        <f>(0.0/B75*100)</f>
        <v/>
      </c>
      <c r="D75" s="19" t="n">
        <v>5375</v>
      </c>
      <c r="E75" s="18" t="n">
        <v>359.34320388</v>
      </c>
      <c r="F75" s="20" t="n">
        <v>24.01031902</v>
      </c>
      <c r="G75" s="18" t="s">
        <v>404</v>
      </c>
      <c r="H75" s="20" t="s">
        <v>404</v>
      </c>
      <c r="I75" s="18" t="n">
        <v>363.47855596</v>
      </c>
      <c r="J75" s="20" t="n">
        <v>3.51789265</v>
      </c>
      <c r="K75" s="18" t="s">
        <v>404</v>
      </c>
      <c r="L75" s="20" t="s">
        <v>404</v>
      </c>
      <c r="M75" s="18" t="s">
        <v>404</v>
      </c>
      <c r="N75" s="20" t="s">
        <v>404</v>
      </c>
      <c r="O75" s="18" t="s">
        <v>404</v>
      </c>
      <c r="P75" s="20" t="s">
        <v>404</v>
      </c>
      <c r="Q75" s="18" t="s">
        <v>404</v>
      </c>
      <c r="R75" s="20" t="s">
        <v>404</v>
      </c>
      <c r="S75" s="18" t="n">
        <v>348.25129828</v>
      </c>
      <c r="T75" s="20" t="n">
        <v>11.51328378</v>
      </c>
    </row>
    <row r="76" spans="1:20">
      <c r="A76" s="15" t="s">
        <v>473</v>
      </c>
      <c r="B76" s="17" t="n">
        <v>14167</v>
      </c>
      <c r="C76" s="18">
        <f>(0.0/B76*100)</f>
        <v/>
      </c>
      <c r="D76" s="19" t="n">
        <v>14167</v>
      </c>
      <c r="E76" s="18" t="n">
        <v>469.53919475</v>
      </c>
      <c r="F76" s="20" t="n">
        <v>4.15415953</v>
      </c>
      <c r="G76" s="18" t="n">
        <v>354.59851266</v>
      </c>
      <c r="H76" s="20" t="n">
        <v>17.97930623</v>
      </c>
      <c r="I76" s="18" t="n">
        <v>390.7721176</v>
      </c>
      <c r="J76" s="20" t="n">
        <v>3.73525798</v>
      </c>
      <c r="K76" s="18" t="s">
        <v>404</v>
      </c>
      <c r="L76" s="20" t="s">
        <v>404</v>
      </c>
      <c r="M76" s="18" t="s">
        <v>404</v>
      </c>
      <c r="N76" s="20" t="s">
        <v>404</v>
      </c>
      <c r="O76" s="18" t="s">
        <v>404</v>
      </c>
      <c r="P76" s="20" t="s">
        <v>404</v>
      </c>
      <c r="Q76" s="18" t="s">
        <v>404</v>
      </c>
      <c r="R76" s="20" t="s">
        <v>404</v>
      </c>
      <c r="S76" s="18" t="n">
        <v>441.36763326</v>
      </c>
      <c r="T76" s="20" t="n">
        <v>7.73896284</v>
      </c>
    </row>
    <row r="77" spans="1:20">
      <c r="A77" s="15" t="s">
        <v>474</v>
      </c>
      <c r="B77" s="17" t="n">
        <v>6062</v>
      </c>
      <c r="C77" s="18">
        <f>(0.0/B77*100)</f>
        <v/>
      </c>
      <c r="D77" s="19" t="n">
        <v>6062</v>
      </c>
      <c r="E77" s="18" t="n">
        <v>518.47691394</v>
      </c>
      <c r="F77" s="20" t="n">
        <v>5.51474429</v>
      </c>
      <c r="G77" s="18" t="s">
        <v>404</v>
      </c>
      <c r="H77" s="20" t="s">
        <v>404</v>
      </c>
      <c r="I77" s="18" t="n">
        <v>421.70148823</v>
      </c>
      <c r="J77" s="20" t="n">
        <v>2.61838787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451.4678268</v>
      </c>
      <c r="F78" s="20" t="n">
        <v>9.8556382</v>
      </c>
      <c r="G78" s="18" t="s">
        <v>404</v>
      </c>
      <c r="H78" s="20" t="s">
        <v>404</v>
      </c>
      <c r="I78" s="18" t="n">
        <v>487.58076259</v>
      </c>
      <c r="J78" s="20" t="n">
        <v>3.72251813</v>
      </c>
      <c r="K78" s="18" t="s">
        <v>404</v>
      </c>
      <c r="L78" s="20" t="s">
        <v>404</v>
      </c>
      <c r="M78" s="18" t="s">
        <v>404</v>
      </c>
      <c r="N78" s="20" t="s">
        <v>404</v>
      </c>
      <c r="O78" s="18" t="s">
        <v>404</v>
      </c>
      <c r="P78" s="20" t="s">
        <v>404</v>
      </c>
      <c r="Q78" s="18" t="s">
        <v>404</v>
      </c>
      <c r="R78" s="20" t="s">
        <v>404</v>
      </c>
      <c r="S78" s="18" t="n">
        <v>589.2606</v>
      </c>
      <c r="T78" s="20" t="n">
        <v>10.99630548</v>
      </c>
    </row>
    <row customHeight="1" ht="25" r="79" spans="1:20">
      <c r="A79" s="15" t="s">
        <v>476</v>
      </c>
      <c r="B79" s="17" t="n">
        <v>1657</v>
      </c>
      <c r="C79" s="18">
        <f>(0.0/B79*100)</f>
        <v/>
      </c>
      <c r="D79" s="19" t="n">
        <v>1657</v>
      </c>
      <c r="E79" s="18" t="n">
        <v>504.0396244</v>
      </c>
      <c r="F79" s="20" t="n">
        <v>12.90134935</v>
      </c>
      <c r="G79" s="18" t="n">
        <v>489.3060079</v>
      </c>
      <c r="H79" s="20" t="n">
        <v>11.98347174</v>
      </c>
      <c r="I79" s="18" t="n">
        <v>455.91954</v>
      </c>
      <c r="J79" s="20" t="n">
        <v>10.93048847</v>
      </c>
      <c r="K79" s="18" t="s">
        <v>404</v>
      </c>
      <c r="L79" s="20" t="s">
        <v>404</v>
      </c>
      <c r="M79" s="18" t="s">
        <v>404</v>
      </c>
      <c r="N79" s="20" t="s">
        <v>404</v>
      </c>
      <c r="O79" s="18" t="s">
        <v>404</v>
      </c>
      <c r="P79" s="20" t="s">
        <v>404</v>
      </c>
      <c r="Q79" s="18" t="s">
        <v>404</v>
      </c>
      <c r="R79" s="20" t="s">
        <v>404</v>
      </c>
      <c r="S79" s="18" t="n">
        <v>476.37638524</v>
      </c>
      <c r="T79" s="20" t="n">
        <v>19.73172808</v>
      </c>
    </row>
    <row r="80" spans="1:20">
      <c r="A80" s="15" t="s">
        <v>477</v>
      </c>
      <c r="B80" s="17" t="n">
        <v>7841</v>
      </c>
      <c r="C80" s="18">
        <f>(0.0/B80*100)</f>
        <v/>
      </c>
      <c r="D80" s="19" t="n">
        <v>7841</v>
      </c>
      <c r="E80" s="18" t="n">
        <v>428.48785158</v>
      </c>
      <c r="F80" s="20" t="n">
        <v>19.08707955</v>
      </c>
      <c r="G80" s="18" t="n">
        <v>401.02388165</v>
      </c>
      <c r="H80" s="20" t="n">
        <v>15.84413679</v>
      </c>
      <c r="I80" s="18" t="n">
        <v>427.42057516</v>
      </c>
      <c r="J80" s="20" t="n">
        <v>3.57380519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461.91748673</v>
      </c>
      <c r="F81" s="20" t="n">
        <v>38.86694823</v>
      </c>
      <c r="G81" s="18" t="n">
        <v>457.54696338</v>
      </c>
      <c r="H81" s="20" t="n">
        <v>26.42453197</v>
      </c>
      <c r="I81" s="18" t="n">
        <v>428.75001743</v>
      </c>
      <c r="J81" s="20" t="n">
        <v>3.11681538</v>
      </c>
      <c r="K81" s="18" t="s">
        <v>404</v>
      </c>
      <c r="L81" s="20" t="s">
        <v>404</v>
      </c>
      <c r="M81" s="18" t="s">
        <v>404</v>
      </c>
      <c r="N81" s="20" t="s">
        <v>404</v>
      </c>
      <c r="O81" s="18" t="s">
        <v>404</v>
      </c>
      <c r="P81" s="20" t="s">
        <v>404</v>
      </c>
      <c r="Q81" s="18" t="s">
        <v>404</v>
      </c>
      <c r="R81" s="20" t="s">
        <v>404</v>
      </c>
      <c r="S81" s="18" t="n">
        <v>505.675185</v>
      </c>
      <c r="T81" s="20" t="n">
        <v>7.77493105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192</vt:i4>
      </vt:variant>
    </vt:vector>
  </ns0:HeadingPairs>
  <ns0:TitlesOfParts>
    <vt:vector xmlns:vt="http://schemas.openxmlformats.org/officeDocument/2006/docPropsVTypes" baseType="lpstr" size="192">
      <vt:lpstr>Table of Contents</vt:lpstr>
      <vt:lpstr>SC001Q01TA</vt:lpstr>
      <vt:lpstr>SC003Q01TA</vt:lpstr>
      <vt:lpstr>SC053Q01TA</vt:lpstr>
      <vt:lpstr>SC053Q02TA</vt:lpstr>
      <vt:lpstr>SC053Q03TA</vt:lpstr>
      <vt:lpstr>SC053Q04TA</vt:lpstr>
      <vt:lpstr>SC053Q05NA</vt:lpstr>
      <vt:lpstr>SC053Q06NA</vt:lpstr>
      <vt:lpstr>SC053Q07TA</vt:lpstr>
      <vt:lpstr>SC053Q08TA</vt:lpstr>
      <vt:lpstr>SC053Q09TA</vt:lpstr>
      <vt:lpstr>SC053Q10TA</vt:lpstr>
      <vt:lpstr>SC059Q01NA</vt:lpstr>
      <vt:lpstr>SC059Q02NA</vt:lpstr>
      <vt:lpstr>SC059Q03NA</vt:lpstr>
      <vt:lpstr>SC059Q04NA</vt:lpstr>
      <vt:lpstr>SC059Q05NA</vt:lpstr>
      <vt:lpstr>SC059Q06NA</vt:lpstr>
      <vt:lpstr>SC059Q07NA</vt:lpstr>
      <vt:lpstr>SC059Q08NA</vt:lpstr>
      <vt:lpstr>SC052Q01NA</vt:lpstr>
      <vt:lpstr>SC052Q02NA</vt:lpstr>
      <vt:lpstr>SC009Q01TA</vt:lpstr>
      <vt:lpstr>SC009Q02TA</vt:lpstr>
      <vt:lpstr>SC009Q03TA</vt:lpstr>
      <vt:lpstr>SC009Q04TA</vt:lpstr>
      <vt:lpstr>SC009Q05TA</vt:lpstr>
      <vt:lpstr>SC009Q06TA</vt:lpstr>
      <vt:lpstr>SC009Q07TA</vt:lpstr>
      <vt:lpstr>SC009Q08TA</vt:lpstr>
      <vt:lpstr>SC009Q09TA</vt:lpstr>
      <vt:lpstr>SC009Q10TA</vt:lpstr>
      <vt:lpstr>SC009Q11TA</vt:lpstr>
      <vt:lpstr>SC009Q12TA</vt:lpstr>
      <vt:lpstr>SC009Q13TA</vt:lpstr>
      <vt:lpstr>SC010Q01TA</vt:lpstr>
      <vt:lpstr>SC010Q01TB</vt:lpstr>
      <vt:lpstr>SC010Q01TC</vt:lpstr>
      <vt:lpstr>SC010Q01TD</vt:lpstr>
      <vt:lpstr>SC010Q01TE</vt:lpstr>
      <vt:lpstr>SC010Q02TA</vt:lpstr>
      <vt:lpstr>SC010Q02TB</vt:lpstr>
      <vt:lpstr>SC010Q02TC</vt:lpstr>
      <vt:lpstr>SC010Q02TD</vt:lpstr>
      <vt:lpstr>SC010Q02TE</vt:lpstr>
      <vt:lpstr>SC010Q03TA</vt:lpstr>
      <vt:lpstr>SC010Q03TB</vt:lpstr>
      <vt:lpstr>SC010Q03TC</vt:lpstr>
      <vt:lpstr>SC010Q03TD</vt:lpstr>
      <vt:lpstr>SC010Q03TE</vt:lpstr>
      <vt:lpstr>SC010Q04TA</vt:lpstr>
      <vt:lpstr>SC010Q04TB</vt:lpstr>
      <vt:lpstr>SC010Q04TC</vt:lpstr>
      <vt:lpstr>SC010Q04TD</vt:lpstr>
      <vt:lpstr>SC010Q04TE</vt:lpstr>
      <vt:lpstr>SC010Q05TA</vt:lpstr>
      <vt:lpstr>SC010Q05TB</vt:lpstr>
      <vt:lpstr>SC010Q05TC</vt:lpstr>
      <vt:lpstr>SC010Q05TD</vt:lpstr>
      <vt:lpstr>SC010Q05TE</vt:lpstr>
      <vt:lpstr>SC010Q06TA</vt:lpstr>
      <vt:lpstr>SC010Q06TB</vt:lpstr>
      <vt:lpstr>SC010Q06TC</vt:lpstr>
      <vt:lpstr>SC010Q06TD</vt:lpstr>
      <vt:lpstr>SC010Q06TE</vt:lpstr>
      <vt:lpstr>SC010Q07TA</vt:lpstr>
      <vt:lpstr>SC010Q07TB</vt:lpstr>
      <vt:lpstr>SC010Q07TC</vt:lpstr>
      <vt:lpstr>SC010Q07TD</vt:lpstr>
      <vt:lpstr>SC010Q07TE</vt:lpstr>
      <vt:lpstr>SC010Q08TA</vt:lpstr>
      <vt:lpstr>SC010Q08TB</vt:lpstr>
      <vt:lpstr>SC010Q08TC</vt:lpstr>
      <vt:lpstr>SC010Q08TD</vt:lpstr>
      <vt:lpstr>SC010Q08TE</vt:lpstr>
      <vt:lpstr>SC010Q09TA</vt:lpstr>
      <vt:lpstr>SC010Q09TB</vt:lpstr>
      <vt:lpstr>SC010Q09TC</vt:lpstr>
      <vt:lpstr>SC010Q09TD</vt:lpstr>
      <vt:lpstr>SC010Q09TE</vt:lpstr>
      <vt:lpstr>SC010Q10TA</vt:lpstr>
      <vt:lpstr>SC010Q10TB</vt:lpstr>
      <vt:lpstr>SC010Q10TC</vt:lpstr>
      <vt:lpstr>SC010Q10TD</vt:lpstr>
      <vt:lpstr>SC010Q10TE</vt:lpstr>
      <vt:lpstr>SC010Q11TA</vt:lpstr>
      <vt:lpstr>SC010Q11TB</vt:lpstr>
      <vt:lpstr>SC010Q11TC</vt:lpstr>
      <vt:lpstr>SC010Q11TD</vt:lpstr>
      <vt:lpstr>SC010Q11TE</vt:lpstr>
      <vt:lpstr>SC010Q12TA</vt:lpstr>
      <vt:lpstr>SC010Q12TB</vt:lpstr>
      <vt:lpstr>SC010Q12TC</vt:lpstr>
      <vt:lpstr>SC010Q12TD</vt:lpstr>
      <vt:lpstr>SC010Q12TE</vt:lpstr>
      <vt:lpstr>SC012Q01TA</vt:lpstr>
      <vt:lpstr>SC012Q02TA</vt:lpstr>
      <vt:lpstr>SC012Q03TA</vt:lpstr>
      <vt:lpstr>SC012Q04TA</vt:lpstr>
      <vt:lpstr>SC012Q05TA</vt:lpstr>
      <vt:lpstr>SC012Q06TA</vt:lpstr>
      <vt:lpstr>SC012Q07TA</vt:lpstr>
      <vt:lpstr>SC013Q01TA</vt:lpstr>
      <vt:lpstr>SC014Q01NA</vt:lpstr>
      <vt:lpstr>SC017Q01NA</vt:lpstr>
      <vt:lpstr>SC017Q02NA</vt:lpstr>
      <vt:lpstr>SC017Q03NA</vt:lpstr>
      <vt:lpstr>SC017Q04NA</vt:lpstr>
      <vt:lpstr>SC017Q05NA</vt:lpstr>
      <vt:lpstr>SC017Q06NA</vt:lpstr>
      <vt:lpstr>SC017Q07NA</vt:lpstr>
      <vt:lpstr>SC017Q08NA</vt:lpstr>
      <vt:lpstr>SC027Q01NA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SC036Q01TA</vt:lpstr>
      <vt:lpstr>SC036Q02TA</vt:lpstr>
      <vt:lpstr>SC036Q03NA</vt:lpstr>
      <vt:lpstr>SC037Q01TA</vt:lpstr>
      <vt:lpstr>SC037Q02TA</vt:lpstr>
      <vt:lpstr>SC037Q03TA</vt:lpstr>
      <vt:lpstr>SC037Q04TA</vt:lpstr>
      <vt:lpstr>SC037Q05NA</vt:lpstr>
      <vt:lpstr>SC037Q06NA</vt:lpstr>
      <vt:lpstr>SC037Q07TA</vt:lpstr>
      <vt:lpstr>SC037Q08TA</vt:lpstr>
      <vt:lpstr>SC037Q09TA</vt:lpstr>
      <vt:lpstr>SC037Q10NA</vt:lpstr>
      <vt:lpstr>SC040Q02NA</vt:lpstr>
      <vt:lpstr>SC040Q03NA</vt:lpstr>
      <vt:lpstr>SC040Q05NA</vt:lpstr>
      <vt:lpstr>SC040Q11NA</vt:lpstr>
      <vt:lpstr>SC040Q12NA</vt:lpstr>
      <vt:lpstr>SC040Q15NA</vt:lpstr>
      <vt:lpstr>SC040Q16NA</vt:lpstr>
      <vt:lpstr>SC040Q17NA</vt:lpstr>
      <vt:lpstr>SC041Q01NA</vt:lpstr>
      <vt:lpstr>SC041Q03NA</vt:lpstr>
      <vt:lpstr>SC041Q04NA</vt:lpstr>
      <vt:lpstr>SC041Q05NA</vt:lpstr>
      <vt:lpstr>SC041Q06NA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SC063Q02NA</vt:lpstr>
      <vt:lpstr>SC063Q03NA</vt:lpstr>
      <vt:lpstr>SC063Q04NA</vt:lpstr>
      <vt:lpstr>SC063Q06NA</vt:lpstr>
      <vt:lpstr>SC063Q07NA</vt:lpstr>
      <vt:lpstr>SC063Q09NA</vt:lpstr>
      <vt:lpstr>SCHLTYPE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2016-11-30T11:26:45Z</dcterms:created>
  <dcterms:modified xmlns:dcterms="http://purl.org/dc/terms/" xmlns:xsi="http://www.w3.org/2001/XMLSchema-instance" xsi:type="dcterms:W3CDTF">2016-11-30T11:26:45Z</dcterms:modified>
  <cp:lastModifiedBy/>
  <cp:category/>
  <cp:contentStatus/>
  <cp:version/>
  <cp:revision/>
  <cp:keywords/>
</cp:coreProperties>
</file>